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Office Template\Finance\Workshop related\Reporting\Gazipur\"/>
    </mc:Choice>
  </mc:AlternateContent>
  <xr:revisionPtr revIDLastSave="0" documentId="13_ncr:1_{05977323-9B2A-407A-B894-AFC749B6E3A9}" xr6:coauthVersionLast="47" xr6:coauthVersionMax="47" xr10:uidLastSave="{00000000-0000-0000-0000-000000000000}"/>
  <bookViews>
    <workbookView xWindow="-110" yWindow="-110" windowWidth="19420" windowHeight="11500" tabRatio="795" firstSheet="1" activeTab="2" xr2:uid="{46B245E8-B734-4742-B983-988DC9CDADC5}"/>
  </bookViews>
  <sheets>
    <sheet name="HOW TO USE" sheetId="7" r:id="rId1"/>
    <sheet name="Job Card" sheetId="1" r:id="rId2"/>
    <sheet name="Daily report" sheetId="4" r:id="rId3"/>
    <sheet name="Spare Part IN" sheetId="2" r:id="rId4"/>
    <sheet name="Inventory Check" sheetId="9" r:id="rId5"/>
    <sheet name="Service Coupon" sheetId="10" r:id="rId6"/>
    <sheet name="Warranty" sheetId="11" r:id="rId7"/>
  </sheets>
  <definedNames>
    <definedName name="_xlnm._FilterDatabase" localSheetId="4" hidden="1">'Inventory Check'!$J$2:$J$3000</definedName>
    <definedName name="_xlnm._FilterDatabase" localSheetId="1" hidden="1">'Job Card'!$A$1:$AC$5154</definedName>
    <definedName name="_xlcn.WorksheetConnection_SparePartINAJ1" hidden="1">'Spare Part IN'!$A:$K</definedName>
    <definedName name="Part_Code" comment="part code">'Spare Part IN'!$D:$D</definedName>
  </definedNames>
  <calcPr calcId="191029"/>
  <pivotCaches>
    <pivotCache cacheId="43" r:id="rId8"/>
    <pivotCache cacheId="44" r:id="rId9"/>
    <pivotCache cacheId="47" r:id="rId1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pare Part IN!$A:$J"/>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76" i="9" l="1"/>
  <c r="G376" i="9"/>
  <c r="F377" i="9"/>
  <c r="G377" i="9"/>
  <c r="F378" i="9"/>
  <c r="G378" i="9"/>
  <c r="F379" i="9"/>
  <c r="G379" i="9"/>
  <c r="F380" i="9"/>
  <c r="G380" i="9"/>
  <c r="H380" i="9" s="1"/>
  <c r="I380" i="9" s="1"/>
  <c r="F381" i="9"/>
  <c r="G381" i="9"/>
  <c r="F382" i="9"/>
  <c r="G382" i="9"/>
  <c r="F383" i="9"/>
  <c r="G383" i="9"/>
  <c r="H383" i="9" s="1"/>
  <c r="I383" i="9" s="1"/>
  <c r="F384" i="9"/>
  <c r="G384" i="9"/>
  <c r="F385" i="9"/>
  <c r="G385" i="9"/>
  <c r="F386" i="9"/>
  <c r="G386" i="9"/>
  <c r="F387" i="9"/>
  <c r="G387" i="9"/>
  <c r="F388" i="9"/>
  <c r="G388" i="9"/>
  <c r="H388" i="9" s="1"/>
  <c r="I388" i="9" s="1"/>
  <c r="F389" i="9"/>
  <c r="G389" i="9"/>
  <c r="H389" i="9" s="1"/>
  <c r="I389" i="9" s="1"/>
  <c r="F390" i="9"/>
  <c r="G390" i="9"/>
  <c r="H390" i="9" s="1"/>
  <c r="I390" i="9" s="1"/>
  <c r="F391" i="9"/>
  <c r="G391" i="9"/>
  <c r="H391" i="9" s="1"/>
  <c r="I391" i="9" s="1"/>
  <c r="F392" i="9"/>
  <c r="G392" i="9"/>
  <c r="H392" i="9" s="1"/>
  <c r="I392" i="9" s="1"/>
  <c r="F393" i="9"/>
  <c r="G393" i="9"/>
  <c r="H393" i="9" s="1"/>
  <c r="I393" i="9" s="1"/>
  <c r="I737" i="2"/>
  <c r="I738" i="2"/>
  <c r="I739" i="2"/>
  <c r="I740" i="2"/>
  <c r="I741" i="2"/>
  <c r="I742" i="2"/>
  <c r="I743" i="2"/>
  <c r="I744" i="2"/>
  <c r="I745" i="2"/>
  <c r="I746" i="2"/>
  <c r="I747" i="2"/>
  <c r="I748" i="2"/>
  <c r="I749" i="2"/>
  <c r="I750" i="2"/>
  <c r="I751" i="2"/>
  <c r="I752" i="2"/>
  <c r="I753" i="2"/>
  <c r="I754" i="2"/>
  <c r="K749" i="2"/>
  <c r="J749" i="2"/>
  <c r="F369" i="9"/>
  <c r="G369" i="9"/>
  <c r="F370" i="9"/>
  <c r="G370" i="9"/>
  <c r="F371" i="9"/>
  <c r="G371" i="9"/>
  <c r="F372" i="9"/>
  <c r="G372" i="9"/>
  <c r="F373" i="9"/>
  <c r="G373" i="9"/>
  <c r="F374" i="9"/>
  <c r="G374" i="9"/>
  <c r="F375" i="9"/>
  <c r="G375" i="9"/>
  <c r="F368" i="9"/>
  <c r="G368" i="9"/>
  <c r="F338" i="9"/>
  <c r="G338" i="9"/>
  <c r="F339" i="9"/>
  <c r="G339" i="9"/>
  <c r="F340" i="9"/>
  <c r="G340" i="9"/>
  <c r="F341" i="9"/>
  <c r="G341" i="9"/>
  <c r="F342" i="9"/>
  <c r="G342" i="9"/>
  <c r="F343" i="9"/>
  <c r="G343" i="9"/>
  <c r="F344" i="9"/>
  <c r="G344" i="9"/>
  <c r="F345" i="9"/>
  <c r="G345" i="9"/>
  <c r="F346" i="9"/>
  <c r="G346" i="9"/>
  <c r="F347" i="9"/>
  <c r="G347" i="9"/>
  <c r="F348" i="9"/>
  <c r="G348" i="9"/>
  <c r="F349" i="9"/>
  <c r="G349" i="9"/>
  <c r="F350" i="9"/>
  <c r="G350" i="9"/>
  <c r="F351" i="9"/>
  <c r="G351" i="9"/>
  <c r="F352" i="9"/>
  <c r="G352" i="9"/>
  <c r="F353" i="9"/>
  <c r="G353" i="9"/>
  <c r="F354" i="9"/>
  <c r="G354" i="9"/>
  <c r="F355" i="9"/>
  <c r="G355" i="9"/>
  <c r="F356" i="9"/>
  <c r="G356" i="9"/>
  <c r="F357" i="9"/>
  <c r="G357" i="9"/>
  <c r="F358" i="9"/>
  <c r="G358" i="9"/>
  <c r="F359" i="9"/>
  <c r="G359" i="9"/>
  <c r="F360" i="9"/>
  <c r="G360" i="9"/>
  <c r="F361" i="9"/>
  <c r="G361" i="9"/>
  <c r="F362" i="9"/>
  <c r="G362" i="9"/>
  <c r="F363" i="9"/>
  <c r="G363" i="9"/>
  <c r="F364" i="9"/>
  <c r="G364" i="9"/>
  <c r="F365" i="9"/>
  <c r="G365" i="9"/>
  <c r="F366" i="9"/>
  <c r="G366" i="9"/>
  <c r="F367" i="9"/>
  <c r="G367" i="9"/>
  <c r="K1635" i="1"/>
  <c r="I669" i="2"/>
  <c r="J669" i="2"/>
  <c r="K669" i="2"/>
  <c r="I670" i="2"/>
  <c r="J670" i="2"/>
  <c r="K670" i="2"/>
  <c r="I671" i="2"/>
  <c r="J671" i="2"/>
  <c r="K671" i="2"/>
  <c r="I672" i="2"/>
  <c r="J672" i="2"/>
  <c r="K672" i="2"/>
  <c r="N1586" i="1"/>
  <c r="N1521" i="1"/>
  <c r="AB1332" i="1"/>
  <c r="K1239" i="1"/>
  <c r="I1166" i="1"/>
  <c r="I1167" i="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9" i="1" s="1"/>
  <c r="I1190" i="1" s="1"/>
  <c r="I1191" i="1" s="1"/>
  <c r="I1193" i="1" s="1"/>
  <c r="I1194" i="1" s="1"/>
  <c r="I1195" i="1" s="1"/>
  <c r="I1196" i="1" s="1"/>
  <c r="I1197" i="1" s="1"/>
  <c r="I1198" i="1" s="1"/>
  <c r="I1199" i="1" s="1"/>
  <c r="I1200" i="1" s="1"/>
  <c r="I1201" i="1" s="1"/>
  <c r="I1202" i="1" s="1"/>
  <c r="I1203" i="1" s="1"/>
  <c r="U1061" i="1"/>
  <c r="V1061" i="1"/>
  <c r="AA1061" i="1"/>
  <c r="AB1061" i="1"/>
  <c r="AC1061" i="1"/>
  <c r="U1062" i="1"/>
  <c r="V1062" i="1" s="1"/>
  <c r="AA1062" i="1"/>
  <c r="AB1062" i="1"/>
  <c r="AC1062" i="1"/>
  <c r="U1063" i="1"/>
  <c r="V1063" i="1"/>
  <c r="AA1063" i="1"/>
  <c r="AB1063" i="1"/>
  <c r="AC1063" i="1"/>
  <c r="U1064" i="1"/>
  <c r="V1064" i="1"/>
  <c r="AA1064" i="1"/>
  <c r="AB1064" i="1"/>
  <c r="AC1064" i="1"/>
  <c r="N1062" i="1"/>
  <c r="N1063" i="1"/>
  <c r="X1063" i="1" s="1"/>
  <c r="K1062" i="1"/>
  <c r="J426" i="2"/>
  <c r="K426" i="2"/>
  <c r="I426" i="2"/>
  <c r="J231" i="2"/>
  <c r="K231" i="2"/>
  <c r="I231" i="2"/>
  <c r="F332" i="9"/>
  <c r="G332" i="9"/>
  <c r="F333" i="9"/>
  <c r="G333" i="9"/>
  <c r="F334" i="9"/>
  <c r="G334" i="9"/>
  <c r="F335" i="9"/>
  <c r="G335" i="9"/>
  <c r="F336" i="9"/>
  <c r="G336" i="9"/>
  <c r="F337" i="9"/>
  <c r="G337" i="9"/>
  <c r="F325" i="9"/>
  <c r="G325" i="9"/>
  <c r="F326" i="9"/>
  <c r="G326" i="9"/>
  <c r="F327" i="9"/>
  <c r="G327" i="9"/>
  <c r="F328" i="9"/>
  <c r="G328" i="9"/>
  <c r="F329" i="9"/>
  <c r="G329" i="9"/>
  <c r="F330" i="9"/>
  <c r="G330" i="9"/>
  <c r="F331" i="9"/>
  <c r="G331" i="9"/>
  <c r="K1016" i="1"/>
  <c r="K1003" i="1"/>
  <c r="K971" i="1"/>
  <c r="K970" i="1"/>
  <c r="K973" i="1"/>
  <c r="K972" i="1"/>
  <c r="K987" i="1"/>
  <c r="K986" i="1"/>
  <c r="K985" i="1"/>
  <c r="K984" i="1"/>
  <c r="K983" i="1"/>
  <c r="K982" i="1"/>
  <c r="K981" i="1"/>
  <c r="K980" i="1"/>
  <c r="K979" i="1"/>
  <c r="K978" i="1"/>
  <c r="K977" i="1"/>
  <c r="K976" i="1"/>
  <c r="K975" i="1"/>
  <c r="K974" i="1"/>
  <c r="K969" i="1"/>
  <c r="K968" i="1"/>
  <c r="K967" i="1"/>
  <c r="K966" i="1"/>
  <c r="K965" i="1"/>
  <c r="K964" i="1"/>
  <c r="K963" i="1"/>
  <c r="K962" i="1"/>
  <c r="K961" i="1"/>
  <c r="K960" i="1"/>
  <c r="K959" i="1"/>
  <c r="F318" i="9"/>
  <c r="F319" i="9"/>
  <c r="F320" i="9"/>
  <c r="F321" i="9"/>
  <c r="F322" i="9"/>
  <c r="F323" i="9"/>
  <c r="F324" i="9"/>
  <c r="F313" i="9"/>
  <c r="F314" i="9"/>
  <c r="F315" i="9"/>
  <c r="F316" i="9"/>
  <c r="F317" i="9"/>
  <c r="F312" i="9"/>
  <c r="F310" i="9"/>
  <c r="F311" i="9"/>
  <c r="K912" i="1"/>
  <c r="K913" i="1"/>
  <c r="K914" i="1"/>
  <c r="K915" i="1"/>
  <c r="K916" i="1"/>
  <c r="K917" i="1"/>
  <c r="K882" i="1"/>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13" i="9"/>
  <c r="F14" i="9"/>
  <c r="F15" i="9"/>
  <c r="F16" i="9"/>
  <c r="F8" i="9"/>
  <c r="F9" i="9"/>
  <c r="F10" i="9"/>
  <c r="F11" i="9"/>
  <c r="F12" i="9"/>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3" i="1"/>
  <c r="K884" i="1"/>
  <c r="K885" i="1"/>
  <c r="K886" i="1"/>
  <c r="K887" i="1"/>
  <c r="K888" i="1"/>
  <c r="K889" i="1"/>
  <c r="K890" i="1"/>
  <c r="K891" i="1"/>
  <c r="K892" i="1"/>
  <c r="K893" i="1"/>
  <c r="K894" i="1"/>
  <c r="K895" i="1"/>
  <c r="K896" i="1"/>
  <c r="K897" i="1"/>
  <c r="I41" i="2"/>
  <c r="J41" i="2"/>
  <c r="K41" i="2"/>
  <c r="K143" i="2"/>
  <c r="K144" i="2"/>
  <c r="K145" i="2"/>
  <c r="J143" i="2"/>
  <c r="J144" i="2"/>
  <c r="J145" i="2"/>
  <c r="I143" i="2"/>
  <c r="N643" i="1"/>
  <c r="N644" i="1"/>
  <c r="N645" i="1"/>
  <c r="N646" i="1"/>
  <c r="N647" i="1"/>
  <c r="K624" i="1"/>
  <c r="N459" i="1"/>
  <c r="N460" i="1"/>
  <c r="N461" i="1"/>
  <c r="N462" i="1"/>
  <c r="N463" i="1"/>
  <c r="N464" i="1"/>
  <c r="N465" i="1"/>
  <c r="N466" i="1"/>
  <c r="N467" i="1"/>
  <c r="K5" i="1"/>
  <c r="K2" i="1"/>
  <c r="K3" i="1"/>
  <c r="K4" i="1"/>
  <c r="K6" i="1"/>
  <c r="K7" i="1"/>
  <c r="K8" i="1"/>
  <c r="K9" i="1"/>
  <c r="K10" i="1"/>
  <c r="K11"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898" i="1"/>
  <c r="K899" i="1"/>
  <c r="K900" i="1"/>
  <c r="K901" i="1"/>
  <c r="K902" i="1"/>
  <c r="K903" i="1"/>
  <c r="K904" i="1"/>
  <c r="K905" i="1"/>
  <c r="K906" i="1"/>
  <c r="K907" i="1"/>
  <c r="K908" i="1"/>
  <c r="K909" i="1"/>
  <c r="K910" i="1"/>
  <c r="K911"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88" i="1"/>
  <c r="K989" i="1"/>
  <c r="K990" i="1"/>
  <c r="K991" i="1"/>
  <c r="K992" i="1"/>
  <c r="K993" i="1"/>
  <c r="K994" i="1"/>
  <c r="K995" i="1"/>
  <c r="K996" i="1"/>
  <c r="K997" i="1"/>
  <c r="K998" i="1"/>
  <c r="K999" i="1"/>
  <c r="K1000" i="1"/>
  <c r="K1001" i="1"/>
  <c r="K1002" i="1"/>
  <c r="K1004" i="1"/>
  <c r="K1005" i="1"/>
  <c r="K1006" i="1"/>
  <c r="K1007" i="1"/>
  <c r="K1008" i="1"/>
  <c r="K1009" i="1"/>
  <c r="K1010" i="1"/>
  <c r="K1011" i="1"/>
  <c r="K1012" i="1"/>
  <c r="K1013" i="1"/>
  <c r="K1014" i="1"/>
  <c r="K1015"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3" i="1"/>
  <c r="K1064" i="1"/>
  <c r="K1065" i="1"/>
  <c r="K1066"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M400" i="11"/>
  <c r="L400" i="11"/>
  <c r="M399" i="11"/>
  <c r="L399" i="11"/>
  <c r="M398" i="11"/>
  <c r="L398" i="11"/>
  <c r="M397" i="11"/>
  <c r="L397" i="11"/>
  <c r="M396" i="11"/>
  <c r="L396" i="11"/>
  <c r="M395" i="11"/>
  <c r="L395" i="11"/>
  <c r="M394" i="11"/>
  <c r="L394" i="11"/>
  <c r="M393" i="11"/>
  <c r="L393" i="11"/>
  <c r="M392" i="11"/>
  <c r="L392" i="11"/>
  <c r="M391" i="11"/>
  <c r="L391" i="11"/>
  <c r="M390" i="11"/>
  <c r="L390" i="11"/>
  <c r="M389" i="11"/>
  <c r="L389" i="11"/>
  <c r="M388" i="11"/>
  <c r="L388" i="11"/>
  <c r="M387" i="11"/>
  <c r="L387" i="11"/>
  <c r="M386" i="11"/>
  <c r="L386" i="11"/>
  <c r="M385" i="11"/>
  <c r="L385" i="11"/>
  <c r="M384" i="11"/>
  <c r="L384" i="11"/>
  <c r="M383" i="11"/>
  <c r="L383" i="11"/>
  <c r="M382" i="11"/>
  <c r="L382" i="11"/>
  <c r="M381" i="11"/>
  <c r="L381" i="11"/>
  <c r="M380" i="11"/>
  <c r="L380" i="11"/>
  <c r="M379" i="11"/>
  <c r="L379" i="11"/>
  <c r="M378" i="11"/>
  <c r="L378" i="11"/>
  <c r="M377" i="11"/>
  <c r="L377" i="11"/>
  <c r="M376" i="11"/>
  <c r="L376" i="11"/>
  <c r="M375" i="11"/>
  <c r="L375" i="11"/>
  <c r="M374" i="11"/>
  <c r="L374" i="11"/>
  <c r="M373" i="11"/>
  <c r="L373" i="11"/>
  <c r="M372" i="11"/>
  <c r="L372" i="11"/>
  <c r="M371" i="11"/>
  <c r="L371" i="11"/>
  <c r="M370" i="11"/>
  <c r="L370" i="11"/>
  <c r="M369" i="11"/>
  <c r="L369" i="11"/>
  <c r="M368" i="11"/>
  <c r="L368" i="11"/>
  <c r="M367" i="11"/>
  <c r="L367" i="11"/>
  <c r="M366" i="11"/>
  <c r="L366" i="11"/>
  <c r="M365" i="11"/>
  <c r="L365" i="11"/>
  <c r="M364" i="11"/>
  <c r="L364" i="11"/>
  <c r="M363" i="11"/>
  <c r="L363" i="11"/>
  <c r="M362" i="11"/>
  <c r="L362" i="11"/>
  <c r="M361" i="11"/>
  <c r="L361" i="11"/>
  <c r="M360" i="11"/>
  <c r="L360" i="11"/>
  <c r="M359" i="11"/>
  <c r="L359" i="11"/>
  <c r="M358" i="11"/>
  <c r="L358" i="11"/>
  <c r="M357" i="11"/>
  <c r="L357" i="11"/>
  <c r="M356" i="11"/>
  <c r="L356" i="11"/>
  <c r="M355" i="11"/>
  <c r="L355" i="11"/>
  <c r="M354" i="11"/>
  <c r="L354" i="11"/>
  <c r="M353" i="11"/>
  <c r="L353" i="11"/>
  <c r="M352" i="11"/>
  <c r="L352" i="11"/>
  <c r="M351" i="11"/>
  <c r="L351" i="11"/>
  <c r="M350" i="11"/>
  <c r="L350" i="11"/>
  <c r="M349" i="11"/>
  <c r="L349" i="11"/>
  <c r="M348" i="11"/>
  <c r="L348" i="11"/>
  <c r="M347" i="11"/>
  <c r="L347" i="11"/>
  <c r="M346" i="11"/>
  <c r="L346" i="11"/>
  <c r="M345" i="11"/>
  <c r="L345" i="11"/>
  <c r="M344" i="11"/>
  <c r="L344" i="11"/>
  <c r="M343" i="11"/>
  <c r="L343" i="11"/>
  <c r="M342" i="11"/>
  <c r="L342" i="11"/>
  <c r="M341" i="11"/>
  <c r="L341" i="11"/>
  <c r="M340" i="11"/>
  <c r="L340" i="11"/>
  <c r="M339" i="11"/>
  <c r="L339" i="11"/>
  <c r="M338" i="11"/>
  <c r="L338" i="11"/>
  <c r="M337" i="11"/>
  <c r="L337" i="11"/>
  <c r="M336" i="11"/>
  <c r="L336" i="11"/>
  <c r="M335" i="11"/>
  <c r="L335" i="11"/>
  <c r="M334" i="11"/>
  <c r="L334" i="11"/>
  <c r="M333" i="11"/>
  <c r="L333" i="11"/>
  <c r="M332" i="11"/>
  <c r="L332" i="11"/>
  <c r="M331" i="11"/>
  <c r="L331" i="11"/>
  <c r="M330" i="11"/>
  <c r="L330" i="11"/>
  <c r="M329" i="11"/>
  <c r="L329" i="11"/>
  <c r="M328" i="11"/>
  <c r="L328" i="11"/>
  <c r="M327" i="11"/>
  <c r="L327" i="11"/>
  <c r="M326" i="11"/>
  <c r="L326" i="11"/>
  <c r="M325" i="11"/>
  <c r="L325" i="11"/>
  <c r="M324" i="11"/>
  <c r="L324" i="11"/>
  <c r="M323" i="11"/>
  <c r="L323" i="11"/>
  <c r="M322" i="11"/>
  <c r="L322" i="11"/>
  <c r="M321" i="11"/>
  <c r="L321" i="11"/>
  <c r="M320" i="11"/>
  <c r="L320" i="11"/>
  <c r="M319" i="11"/>
  <c r="L319" i="11"/>
  <c r="M318" i="11"/>
  <c r="L318" i="11"/>
  <c r="M317" i="11"/>
  <c r="L317" i="11"/>
  <c r="M316" i="11"/>
  <c r="L316" i="11"/>
  <c r="M315" i="11"/>
  <c r="L315" i="11"/>
  <c r="M314" i="11"/>
  <c r="L314" i="11"/>
  <c r="M313" i="11"/>
  <c r="L313" i="11"/>
  <c r="M312" i="11"/>
  <c r="L312" i="11"/>
  <c r="M311" i="11"/>
  <c r="L311" i="11"/>
  <c r="M310" i="11"/>
  <c r="L310" i="11"/>
  <c r="M309" i="11"/>
  <c r="L309" i="11"/>
  <c r="M308" i="11"/>
  <c r="L308" i="11"/>
  <c r="M307" i="11"/>
  <c r="L307" i="11"/>
  <c r="M306" i="11"/>
  <c r="L306" i="11"/>
  <c r="M305" i="11"/>
  <c r="L305" i="11"/>
  <c r="M304" i="11"/>
  <c r="L304" i="11"/>
  <c r="M303" i="11"/>
  <c r="L303" i="11"/>
  <c r="M302" i="11"/>
  <c r="L302" i="11"/>
  <c r="M301" i="11"/>
  <c r="L301" i="11"/>
  <c r="M300" i="11"/>
  <c r="L300" i="11"/>
  <c r="M299" i="11"/>
  <c r="L299" i="11"/>
  <c r="M298" i="11"/>
  <c r="L298" i="11"/>
  <c r="M297" i="11"/>
  <c r="L297" i="11"/>
  <c r="M296" i="11"/>
  <c r="L296" i="11"/>
  <c r="M295" i="11"/>
  <c r="L295" i="11"/>
  <c r="M294" i="11"/>
  <c r="L294" i="11"/>
  <c r="M293" i="11"/>
  <c r="L293" i="11"/>
  <c r="M292" i="11"/>
  <c r="L292" i="11"/>
  <c r="M291" i="11"/>
  <c r="L291" i="11"/>
  <c r="M290" i="11"/>
  <c r="L290" i="11"/>
  <c r="M289" i="11"/>
  <c r="L289" i="11"/>
  <c r="M288" i="11"/>
  <c r="L288" i="11"/>
  <c r="M287" i="11"/>
  <c r="L287" i="11"/>
  <c r="M286" i="11"/>
  <c r="L286" i="11"/>
  <c r="M285" i="11"/>
  <c r="L285" i="11"/>
  <c r="M284" i="11"/>
  <c r="L284" i="11"/>
  <c r="M283" i="11"/>
  <c r="L283" i="11"/>
  <c r="M282" i="11"/>
  <c r="L282" i="11"/>
  <c r="M281" i="11"/>
  <c r="L281" i="11"/>
  <c r="M280" i="11"/>
  <c r="L280" i="11"/>
  <c r="M279" i="11"/>
  <c r="L279" i="11"/>
  <c r="M278" i="11"/>
  <c r="L278" i="11"/>
  <c r="M277" i="11"/>
  <c r="L277" i="11"/>
  <c r="M276" i="11"/>
  <c r="L276" i="11"/>
  <c r="M275" i="11"/>
  <c r="L275" i="11"/>
  <c r="M274" i="11"/>
  <c r="L274" i="11"/>
  <c r="M273" i="11"/>
  <c r="L273" i="11"/>
  <c r="M272" i="11"/>
  <c r="L272" i="11"/>
  <c r="M271" i="11"/>
  <c r="L271" i="11"/>
  <c r="M270" i="11"/>
  <c r="L270" i="11"/>
  <c r="M269" i="11"/>
  <c r="L269" i="11"/>
  <c r="M268" i="11"/>
  <c r="L268" i="11"/>
  <c r="M267" i="11"/>
  <c r="L267" i="11"/>
  <c r="M266" i="11"/>
  <c r="L266" i="11"/>
  <c r="M265" i="11"/>
  <c r="L265" i="11"/>
  <c r="M264" i="11"/>
  <c r="L264" i="11"/>
  <c r="M263" i="11"/>
  <c r="L263" i="11"/>
  <c r="M262" i="11"/>
  <c r="L262" i="11"/>
  <c r="M261" i="11"/>
  <c r="L261" i="11"/>
  <c r="M260" i="11"/>
  <c r="L260" i="11"/>
  <c r="M259" i="11"/>
  <c r="L259" i="11"/>
  <c r="M258" i="11"/>
  <c r="L258" i="11"/>
  <c r="M257" i="11"/>
  <c r="L257" i="11"/>
  <c r="M256" i="11"/>
  <c r="L256" i="11"/>
  <c r="M255" i="11"/>
  <c r="L255" i="11"/>
  <c r="M254" i="11"/>
  <c r="L254" i="11"/>
  <c r="M253" i="11"/>
  <c r="L253" i="11"/>
  <c r="M252" i="11"/>
  <c r="L252" i="11"/>
  <c r="M251" i="11"/>
  <c r="L251" i="11"/>
  <c r="M250" i="11"/>
  <c r="L250" i="11"/>
  <c r="M249" i="11"/>
  <c r="L249" i="11"/>
  <c r="M248" i="11"/>
  <c r="L248" i="11"/>
  <c r="M247" i="11"/>
  <c r="L247" i="11"/>
  <c r="M246" i="11"/>
  <c r="L246" i="11"/>
  <c r="M245" i="11"/>
  <c r="L245" i="11"/>
  <c r="M244" i="11"/>
  <c r="L244" i="11"/>
  <c r="M243" i="11"/>
  <c r="L243" i="11"/>
  <c r="M242" i="11"/>
  <c r="L242" i="11"/>
  <c r="M241" i="11"/>
  <c r="L241" i="11"/>
  <c r="M240" i="11"/>
  <c r="L240" i="11"/>
  <c r="M239" i="11"/>
  <c r="L239" i="11"/>
  <c r="M238" i="11"/>
  <c r="L238" i="11"/>
  <c r="M237" i="11"/>
  <c r="L237" i="11"/>
  <c r="M236" i="11"/>
  <c r="L236" i="11"/>
  <c r="M235" i="11"/>
  <c r="L235" i="11"/>
  <c r="M234" i="11"/>
  <c r="L234" i="11"/>
  <c r="M233" i="11"/>
  <c r="L233" i="11"/>
  <c r="M232" i="11"/>
  <c r="L232" i="11"/>
  <c r="M231" i="11"/>
  <c r="L231" i="11"/>
  <c r="M230" i="11"/>
  <c r="L230" i="11"/>
  <c r="M229" i="11"/>
  <c r="L229" i="11"/>
  <c r="M228" i="11"/>
  <c r="L228" i="11"/>
  <c r="M227" i="11"/>
  <c r="L227" i="11"/>
  <c r="M226" i="11"/>
  <c r="L226" i="11"/>
  <c r="M225" i="11"/>
  <c r="L225" i="11"/>
  <c r="M224" i="11"/>
  <c r="L224" i="11"/>
  <c r="M223" i="11"/>
  <c r="L223" i="11"/>
  <c r="M222" i="11"/>
  <c r="L222" i="11"/>
  <c r="M221" i="11"/>
  <c r="L221" i="11"/>
  <c r="M220" i="11"/>
  <c r="L220" i="11"/>
  <c r="M219" i="11"/>
  <c r="L219" i="11"/>
  <c r="M218" i="11"/>
  <c r="L218" i="11"/>
  <c r="M217" i="11"/>
  <c r="L217" i="11"/>
  <c r="M216" i="11"/>
  <c r="L216" i="11"/>
  <c r="M215" i="11"/>
  <c r="L215" i="11"/>
  <c r="M214" i="11"/>
  <c r="L214" i="11"/>
  <c r="M213" i="11"/>
  <c r="L213" i="11"/>
  <c r="M212" i="11"/>
  <c r="L212" i="11"/>
  <c r="M211" i="11"/>
  <c r="L211" i="11"/>
  <c r="M210" i="11"/>
  <c r="L210" i="11"/>
  <c r="M209" i="11"/>
  <c r="L209" i="11"/>
  <c r="M208" i="11"/>
  <c r="L208" i="11"/>
  <c r="M207" i="11"/>
  <c r="L207" i="11"/>
  <c r="M206" i="11"/>
  <c r="L206" i="11"/>
  <c r="M205" i="11"/>
  <c r="L205" i="11"/>
  <c r="M204" i="11"/>
  <c r="L204" i="11"/>
  <c r="M203" i="11"/>
  <c r="L203" i="11"/>
  <c r="M202" i="11"/>
  <c r="L202" i="11"/>
  <c r="M201" i="11"/>
  <c r="L201" i="11"/>
  <c r="M200" i="11"/>
  <c r="L200" i="11"/>
  <c r="M199" i="11"/>
  <c r="L199" i="11"/>
  <c r="M198" i="11"/>
  <c r="L198" i="11"/>
  <c r="M197" i="11"/>
  <c r="L197" i="11"/>
  <c r="M196" i="11"/>
  <c r="L196" i="11"/>
  <c r="M195" i="11"/>
  <c r="L195" i="11"/>
  <c r="M194" i="11"/>
  <c r="L194" i="11"/>
  <c r="M193" i="11"/>
  <c r="L193" i="11"/>
  <c r="M192" i="11"/>
  <c r="L192" i="11"/>
  <c r="M191" i="11"/>
  <c r="L191" i="11"/>
  <c r="M190" i="11"/>
  <c r="L190" i="11"/>
  <c r="M189" i="11"/>
  <c r="L189" i="11"/>
  <c r="M188" i="11"/>
  <c r="L188" i="11"/>
  <c r="M187" i="11"/>
  <c r="L187" i="11"/>
  <c r="M186" i="11"/>
  <c r="L186" i="11"/>
  <c r="M185" i="11"/>
  <c r="L185" i="11"/>
  <c r="M184" i="11"/>
  <c r="L184" i="11"/>
  <c r="M183" i="11"/>
  <c r="L183" i="11"/>
  <c r="M182" i="11"/>
  <c r="L182" i="11"/>
  <c r="M181" i="11"/>
  <c r="L181" i="11"/>
  <c r="M180" i="11"/>
  <c r="L180" i="11"/>
  <c r="M179" i="11"/>
  <c r="L179" i="11"/>
  <c r="M178" i="11"/>
  <c r="L178" i="11"/>
  <c r="M177" i="11"/>
  <c r="L177" i="11"/>
  <c r="M176" i="11"/>
  <c r="L176" i="11"/>
  <c r="M175" i="11"/>
  <c r="L175" i="11"/>
  <c r="M174" i="11"/>
  <c r="L174" i="11"/>
  <c r="M173" i="11"/>
  <c r="L173" i="11"/>
  <c r="M172" i="11"/>
  <c r="L172" i="11"/>
  <c r="M171" i="11"/>
  <c r="L171" i="11"/>
  <c r="M170" i="11"/>
  <c r="L170" i="11"/>
  <c r="M169" i="11"/>
  <c r="L169" i="11"/>
  <c r="M168" i="11"/>
  <c r="L168" i="11"/>
  <c r="M167" i="11"/>
  <c r="L167" i="11"/>
  <c r="M166" i="11"/>
  <c r="L166" i="11"/>
  <c r="M165" i="11"/>
  <c r="L165" i="11"/>
  <c r="M164" i="11"/>
  <c r="L164" i="11"/>
  <c r="M163" i="11"/>
  <c r="L163" i="11"/>
  <c r="M162" i="11"/>
  <c r="L162" i="11"/>
  <c r="M161" i="11"/>
  <c r="L161" i="11"/>
  <c r="M160" i="11"/>
  <c r="L160" i="11"/>
  <c r="M159" i="11"/>
  <c r="L159" i="11"/>
  <c r="M158" i="11"/>
  <c r="L158" i="11"/>
  <c r="M157" i="11"/>
  <c r="L157" i="11"/>
  <c r="M156" i="11"/>
  <c r="L156" i="11"/>
  <c r="M155" i="11"/>
  <c r="L155" i="11"/>
  <c r="M154" i="11"/>
  <c r="L154" i="11"/>
  <c r="M153" i="11"/>
  <c r="L153" i="11"/>
  <c r="M152" i="11"/>
  <c r="L152" i="11"/>
  <c r="M151" i="11"/>
  <c r="L151" i="11"/>
  <c r="M150" i="11"/>
  <c r="L150" i="11"/>
  <c r="M149" i="11"/>
  <c r="L149" i="11"/>
  <c r="M148" i="11"/>
  <c r="L148" i="11"/>
  <c r="M147" i="11"/>
  <c r="L147" i="11"/>
  <c r="M146" i="11"/>
  <c r="L146" i="11"/>
  <c r="M145" i="11"/>
  <c r="L145" i="11"/>
  <c r="M144" i="11"/>
  <c r="L144" i="11"/>
  <c r="M143" i="11"/>
  <c r="L143" i="11"/>
  <c r="M142" i="11"/>
  <c r="L142" i="11"/>
  <c r="M141" i="11"/>
  <c r="L141" i="11"/>
  <c r="M140" i="11"/>
  <c r="L140" i="11"/>
  <c r="M139" i="11"/>
  <c r="L139" i="11"/>
  <c r="M138" i="11"/>
  <c r="L138" i="11"/>
  <c r="M137" i="11"/>
  <c r="L137" i="11"/>
  <c r="M136" i="11"/>
  <c r="L136" i="11"/>
  <c r="M135" i="11"/>
  <c r="L135" i="11"/>
  <c r="M134" i="11"/>
  <c r="L134" i="11"/>
  <c r="M133" i="11"/>
  <c r="L133" i="11"/>
  <c r="M132" i="11"/>
  <c r="L132" i="11"/>
  <c r="M131" i="11"/>
  <c r="L131" i="11"/>
  <c r="M130" i="11"/>
  <c r="L130" i="11"/>
  <c r="M129" i="11"/>
  <c r="L129" i="11"/>
  <c r="M128" i="11"/>
  <c r="L128" i="11"/>
  <c r="M127" i="11"/>
  <c r="L127" i="11"/>
  <c r="M126" i="11"/>
  <c r="L126" i="11"/>
  <c r="M125" i="11"/>
  <c r="L125" i="11"/>
  <c r="M124" i="11"/>
  <c r="L124" i="11"/>
  <c r="M123" i="11"/>
  <c r="L123" i="11"/>
  <c r="M122" i="11"/>
  <c r="L122" i="11"/>
  <c r="M121" i="11"/>
  <c r="L121" i="11"/>
  <c r="M120" i="11"/>
  <c r="L120" i="11"/>
  <c r="M119" i="11"/>
  <c r="L119" i="11"/>
  <c r="M118" i="11"/>
  <c r="L118" i="11"/>
  <c r="M117" i="11"/>
  <c r="L117" i="11"/>
  <c r="M116" i="11"/>
  <c r="L116" i="11"/>
  <c r="M115" i="11"/>
  <c r="L115" i="11"/>
  <c r="M114" i="11"/>
  <c r="L114" i="11"/>
  <c r="M113" i="11"/>
  <c r="L113" i="11"/>
  <c r="M112" i="11"/>
  <c r="L112" i="11"/>
  <c r="M111" i="11"/>
  <c r="L111" i="11"/>
  <c r="M110" i="11"/>
  <c r="L110" i="11"/>
  <c r="M109" i="11"/>
  <c r="L109" i="11"/>
  <c r="M108" i="11"/>
  <c r="L108" i="11"/>
  <c r="M107" i="11"/>
  <c r="L107" i="11"/>
  <c r="M106" i="11"/>
  <c r="L106" i="11"/>
  <c r="M105" i="11"/>
  <c r="L105" i="11"/>
  <c r="M104" i="11"/>
  <c r="L104" i="11"/>
  <c r="M103" i="11"/>
  <c r="L103" i="11"/>
  <c r="M102" i="11"/>
  <c r="L102" i="11"/>
  <c r="M101" i="11"/>
  <c r="L101" i="11"/>
  <c r="M100" i="11"/>
  <c r="L100" i="11"/>
  <c r="M99" i="11"/>
  <c r="L99" i="11"/>
  <c r="M98" i="11"/>
  <c r="L98" i="11"/>
  <c r="M97" i="11"/>
  <c r="L97" i="11"/>
  <c r="M96" i="11"/>
  <c r="L96" i="11"/>
  <c r="M95" i="11"/>
  <c r="L95" i="11"/>
  <c r="M94" i="11"/>
  <c r="L94" i="11"/>
  <c r="M93" i="11"/>
  <c r="L93" i="11"/>
  <c r="M92" i="11"/>
  <c r="L92" i="11"/>
  <c r="M91" i="11"/>
  <c r="L91" i="11"/>
  <c r="M90" i="11"/>
  <c r="L90" i="11"/>
  <c r="M89" i="11"/>
  <c r="L89" i="11"/>
  <c r="M88" i="11"/>
  <c r="L88" i="11"/>
  <c r="M87" i="11"/>
  <c r="L87" i="11"/>
  <c r="M86" i="11"/>
  <c r="L86" i="11"/>
  <c r="M85" i="11"/>
  <c r="L85" i="11"/>
  <c r="M84" i="11"/>
  <c r="L84" i="11"/>
  <c r="M83" i="11"/>
  <c r="L83" i="11"/>
  <c r="M82" i="11"/>
  <c r="L82" i="11"/>
  <c r="M81" i="11"/>
  <c r="L81" i="11"/>
  <c r="M80" i="11"/>
  <c r="L80" i="11"/>
  <c r="M79" i="11"/>
  <c r="L79" i="11"/>
  <c r="M78" i="11"/>
  <c r="L78" i="11"/>
  <c r="M77" i="11"/>
  <c r="L77" i="11"/>
  <c r="M76" i="11"/>
  <c r="L76" i="11"/>
  <c r="M75" i="11"/>
  <c r="L75" i="11"/>
  <c r="M74" i="11"/>
  <c r="L74" i="11"/>
  <c r="M73" i="11"/>
  <c r="L73" i="11"/>
  <c r="M72" i="11"/>
  <c r="L72" i="11"/>
  <c r="M71" i="11"/>
  <c r="L71" i="11"/>
  <c r="M70" i="11"/>
  <c r="L70" i="11"/>
  <c r="M69" i="11"/>
  <c r="L69" i="11"/>
  <c r="M68" i="11"/>
  <c r="L68" i="11"/>
  <c r="M67" i="11"/>
  <c r="L67" i="11"/>
  <c r="M66" i="11"/>
  <c r="L66" i="11"/>
  <c r="M65" i="11"/>
  <c r="L65" i="11"/>
  <c r="M64" i="11"/>
  <c r="L64" i="11"/>
  <c r="M63" i="11"/>
  <c r="L63" i="11"/>
  <c r="M62" i="11"/>
  <c r="L62" i="11"/>
  <c r="M61" i="11"/>
  <c r="L61" i="11"/>
  <c r="M60" i="11"/>
  <c r="L60" i="11"/>
  <c r="M59" i="11"/>
  <c r="L59" i="11"/>
  <c r="M58" i="11"/>
  <c r="L58" i="11"/>
  <c r="M57" i="11"/>
  <c r="L57" i="11"/>
  <c r="M56" i="11"/>
  <c r="L56" i="11"/>
  <c r="M55" i="11"/>
  <c r="L55" i="11"/>
  <c r="M54" i="11"/>
  <c r="L54" i="11"/>
  <c r="M53" i="11"/>
  <c r="L53" i="11"/>
  <c r="M52" i="11"/>
  <c r="L52" i="11"/>
  <c r="M51" i="11"/>
  <c r="L51" i="11"/>
  <c r="M50" i="11"/>
  <c r="L50" i="11"/>
  <c r="M49" i="11"/>
  <c r="L49" i="11"/>
  <c r="M48" i="11"/>
  <c r="L48" i="11"/>
  <c r="M47" i="11"/>
  <c r="L47" i="11"/>
  <c r="M46" i="11"/>
  <c r="L46" i="11"/>
  <c r="M45" i="11"/>
  <c r="L45" i="11"/>
  <c r="M44" i="11"/>
  <c r="L44" i="11"/>
  <c r="M43" i="11"/>
  <c r="L43" i="11"/>
  <c r="M42" i="11"/>
  <c r="L42" i="11"/>
  <c r="M41" i="11"/>
  <c r="L41" i="11"/>
  <c r="M40" i="11"/>
  <c r="L40" i="11"/>
  <c r="M39" i="11"/>
  <c r="L39" i="11"/>
  <c r="M38" i="11"/>
  <c r="L38" i="11"/>
  <c r="M37" i="11"/>
  <c r="L37" i="11"/>
  <c r="M36" i="11"/>
  <c r="L36" i="11"/>
  <c r="M35" i="11"/>
  <c r="L35" i="11"/>
  <c r="M34" i="11"/>
  <c r="L34" i="11"/>
  <c r="M33" i="11"/>
  <c r="L33" i="11"/>
  <c r="M32" i="11"/>
  <c r="L32" i="11"/>
  <c r="M31" i="11"/>
  <c r="L31" i="11"/>
  <c r="M30" i="11"/>
  <c r="L30" i="11"/>
  <c r="M29" i="11"/>
  <c r="L29" i="11"/>
  <c r="M28" i="11"/>
  <c r="L28" i="11"/>
  <c r="M27" i="11"/>
  <c r="L27" i="11"/>
  <c r="M26" i="11"/>
  <c r="L26" i="11"/>
  <c r="M25" i="11"/>
  <c r="L25" i="11"/>
  <c r="M24" i="11"/>
  <c r="L24" i="11"/>
  <c r="M23" i="11"/>
  <c r="L23" i="11"/>
  <c r="M22" i="11"/>
  <c r="L22" i="11"/>
  <c r="M21" i="11"/>
  <c r="L21" i="11"/>
  <c r="M20" i="11"/>
  <c r="L20" i="11"/>
  <c r="M19" i="11"/>
  <c r="L19" i="11"/>
  <c r="M18" i="11"/>
  <c r="L18" i="11"/>
  <c r="M17" i="11"/>
  <c r="L17" i="11"/>
  <c r="M16" i="11"/>
  <c r="L16" i="11"/>
  <c r="M15" i="11"/>
  <c r="L15" i="11"/>
  <c r="M14" i="11"/>
  <c r="L14" i="11"/>
  <c r="M13" i="11"/>
  <c r="L13" i="11"/>
  <c r="M12" i="11"/>
  <c r="L12" i="11"/>
  <c r="M11" i="11"/>
  <c r="L11" i="11"/>
  <c r="M10" i="11"/>
  <c r="L10" i="11"/>
  <c r="M9" i="11"/>
  <c r="L9" i="11"/>
  <c r="M8" i="11"/>
  <c r="L8" i="11"/>
  <c r="M7" i="11"/>
  <c r="L7" i="11"/>
  <c r="M6" i="11"/>
  <c r="L6" i="11"/>
  <c r="M5" i="11"/>
  <c r="L5" i="11"/>
  <c r="M4" i="11"/>
  <c r="L4" i="11"/>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I356" i="1"/>
  <c r="I357" i="1" s="1"/>
  <c r="I358" i="1" s="1"/>
  <c r="I359" i="1" s="1"/>
  <c r="I360" i="1" s="1"/>
  <c r="I361" i="1" s="1"/>
  <c r="I362" i="1" s="1"/>
  <c r="I363" i="1" s="1"/>
  <c r="I364" i="1" s="1"/>
  <c r="I365" i="1" s="1"/>
  <c r="I367" i="1"/>
  <c r="I368" i="1" s="1"/>
  <c r="I370" i="1"/>
  <c r="I371" i="1" s="1"/>
  <c r="I373" i="1"/>
  <c r="I374" i="1" s="1"/>
  <c r="I376" i="1"/>
  <c r="I377" i="1" s="1"/>
  <c r="I379" i="1"/>
  <c r="I380" i="1" s="1"/>
  <c r="I381" i="1" s="1"/>
  <c r="I382" i="1" s="1"/>
  <c r="I384" i="1"/>
  <c r="I386" i="1"/>
  <c r="I387" i="1" s="1"/>
  <c r="I388" i="1" s="1"/>
  <c r="I389" i="1" s="1"/>
  <c r="I391" i="1"/>
  <c r="I392" i="1" s="1"/>
  <c r="I393" i="1" s="1"/>
  <c r="I394" i="1" s="1"/>
  <c r="I395" i="1" s="1"/>
  <c r="I397" i="1"/>
  <c r="I398" i="1" s="1"/>
  <c r="I400" i="1"/>
  <c r="I401" i="1" s="1"/>
  <c r="I403" i="1"/>
  <c r="I404" i="1" s="1"/>
  <c r="I406" i="1"/>
  <c r="I407" i="1" s="1"/>
  <c r="I409" i="1"/>
  <c r="I410" i="1" s="1"/>
  <c r="I412" i="1"/>
  <c r="I413" i="1" s="1"/>
  <c r="I415" i="1"/>
  <c r="I416" i="1" s="1"/>
  <c r="I418" i="1"/>
  <c r="I419" i="1" s="1"/>
  <c r="I421" i="1"/>
  <c r="I422" i="1" s="1"/>
  <c r="I424" i="1"/>
  <c r="I425" i="1" s="1"/>
  <c r="I427" i="1"/>
  <c r="I428" i="1" s="1"/>
  <c r="I430" i="1"/>
  <c r="I431" i="1" s="1"/>
  <c r="I433" i="1"/>
  <c r="I434" i="1" s="1"/>
  <c r="I438" i="1"/>
  <c r="I439" i="1" s="1"/>
  <c r="I440" i="1" s="1"/>
  <c r="I442" i="1"/>
  <c r="I443" i="1" s="1"/>
  <c r="I444" i="1" s="1"/>
  <c r="I446" i="1"/>
  <c r="I447" i="1" s="1"/>
  <c r="I449" i="1"/>
  <c r="I450" i="1" s="1"/>
  <c r="I452" i="1"/>
  <c r="I453" i="1" s="1"/>
  <c r="I522" i="1"/>
  <c r="I524" i="1" s="1"/>
  <c r="I525" i="1" s="1"/>
  <c r="I526" i="1" s="1"/>
  <c r="I528" i="1" s="1"/>
  <c r="I529" i="1" s="1"/>
  <c r="I530" i="1" s="1"/>
  <c r="I532" i="1" s="1"/>
  <c r="I533" i="1" s="1"/>
  <c r="I534" i="1" s="1"/>
  <c r="I536" i="1" s="1"/>
  <c r="I537" i="1" s="1"/>
  <c r="I538" i="1" s="1"/>
  <c r="I539" i="1" s="1"/>
  <c r="I540" i="1" s="1"/>
  <c r="I542" i="1" s="1"/>
  <c r="I543" i="1" s="1"/>
  <c r="I544" i="1" s="1"/>
  <c r="I546" i="1" s="1"/>
  <c r="I547" i="1" s="1"/>
  <c r="I548" i="1" s="1"/>
  <c r="I550" i="1" s="1"/>
  <c r="I551" i="1" s="1"/>
  <c r="I552" i="1" s="1"/>
  <c r="I553" i="1" s="1"/>
  <c r="I554" i="1" s="1"/>
  <c r="I555" i="1" s="1"/>
  <c r="I556" i="1" s="1"/>
  <c r="I557" i="1" s="1"/>
  <c r="I558" i="1" s="1"/>
  <c r="I560" i="1" s="1"/>
  <c r="I561" i="1" s="1"/>
  <c r="I562" i="1" s="1"/>
  <c r="I563" i="1" s="1"/>
  <c r="I564" i="1" s="1"/>
  <c r="I566" i="1" s="1"/>
  <c r="I567" i="1" s="1"/>
  <c r="I568" i="1" s="1"/>
  <c r="I569" i="1" s="1"/>
  <c r="I570" i="1" s="1"/>
  <c r="I571" i="1" s="1"/>
  <c r="I572" i="1" s="1"/>
  <c r="I573" i="1" s="1"/>
  <c r="I574" i="1" s="1"/>
  <c r="I575" i="1" s="1"/>
  <c r="I578" i="1" s="1"/>
  <c r="I580" i="1" s="1"/>
  <c r="I581" i="1" s="1"/>
  <c r="I582" i="1" s="1"/>
  <c r="I583" i="1" s="1"/>
  <c r="I584" i="1" s="1"/>
  <c r="I585" i="1" s="1"/>
  <c r="I587" i="1" s="1"/>
  <c r="I588" i="1" s="1"/>
  <c r="I591" i="1" s="1"/>
  <c r="I592" i="1" s="1"/>
  <c r="I593" i="1" s="1"/>
  <c r="I594" i="1" s="1"/>
  <c r="I595" i="1" s="1"/>
  <c r="I596" i="1" s="1"/>
  <c r="I597" i="1" s="1"/>
  <c r="I598" i="1" s="1"/>
  <c r="I599" i="1" s="1"/>
  <c r="I600" i="1" s="1"/>
  <c r="I601" i="1" s="1"/>
  <c r="I602" i="1" s="1"/>
  <c r="I603" i="1" s="1"/>
  <c r="I604" i="1" s="1"/>
  <c r="I605" i="1" s="1"/>
  <c r="I607" i="1" s="1"/>
  <c r="I609" i="1" s="1"/>
  <c r="I610" i="1" s="1"/>
  <c r="I611" i="1" s="1"/>
  <c r="I612" i="1" s="1"/>
  <c r="I614" i="1" s="1"/>
  <c r="I615" i="1" s="1"/>
  <c r="I616" i="1" s="1"/>
  <c r="I617" i="1" s="1"/>
  <c r="I619" i="1" s="1"/>
  <c r="I620" i="1" s="1"/>
  <c r="I621" i="1" s="1"/>
  <c r="I622" i="1" s="1"/>
  <c r="I624" i="1" s="1"/>
  <c r="I625" i="1" s="1"/>
  <c r="I626" i="1" s="1"/>
  <c r="I627" i="1" s="1"/>
  <c r="I628" i="1" s="1"/>
  <c r="I629" i="1" s="1"/>
  <c r="I630" i="1" s="1"/>
  <c r="I632" i="1" s="1"/>
  <c r="I633" i="1" s="1"/>
  <c r="I634" i="1" s="1"/>
  <c r="I635" i="1" s="1"/>
  <c r="I636" i="1" s="1"/>
  <c r="I637" i="1" s="1"/>
  <c r="I639" i="1" s="1"/>
  <c r="I640" i="1" s="1"/>
  <c r="I641" i="1" s="1"/>
  <c r="I642" i="1" s="1"/>
  <c r="I644" i="1" s="1"/>
  <c r="I645" i="1" s="1"/>
  <c r="I646" i="1" s="1"/>
  <c r="I647" i="1" s="1"/>
  <c r="I651" i="1" s="1"/>
  <c r="I652" i="1" s="1"/>
  <c r="I653" i="1" s="1"/>
  <c r="I654" i="1" s="1"/>
  <c r="I655" i="1" s="1"/>
  <c r="I656" i="1" s="1"/>
  <c r="I658" i="1" s="1"/>
  <c r="I659" i="1" s="1"/>
  <c r="I660" i="1" s="1"/>
  <c r="I661" i="1" s="1"/>
  <c r="I664" i="1" s="1"/>
  <c r="I665" i="1" s="1"/>
  <c r="I666" i="1" s="1"/>
  <c r="I667" i="1" s="1"/>
  <c r="I669" i="1" s="1"/>
  <c r="I670" i="1" s="1"/>
  <c r="I671" i="1" s="1"/>
  <c r="I672" i="1" s="1"/>
  <c r="I674" i="1" s="1"/>
  <c r="I675" i="1" s="1"/>
  <c r="I676" i="1" s="1"/>
  <c r="I677" i="1" s="1"/>
  <c r="I679" i="1" s="1"/>
  <c r="I680" i="1" s="1"/>
  <c r="I682" i="1" s="1"/>
  <c r="I683" i="1" s="1"/>
  <c r="I684" i="1" s="1"/>
  <c r="I687" i="1" s="1"/>
  <c r="I688" i="1" s="1"/>
  <c r="I689" i="1" s="1"/>
  <c r="I690" i="1" s="1"/>
  <c r="I692" i="1" s="1"/>
  <c r="I693" i="1" s="1"/>
  <c r="I694" i="1" s="1"/>
  <c r="I695" i="1" s="1"/>
  <c r="I697" i="1" s="1"/>
  <c r="I698" i="1" s="1"/>
  <c r="I699" i="1" s="1"/>
  <c r="I700" i="1" s="1"/>
  <c r="I702" i="1" s="1"/>
  <c r="I703" i="1" s="1"/>
  <c r="I706" i="1" s="1"/>
  <c r="I707" i="1" s="1"/>
  <c r="I708" i="1" s="1"/>
  <c r="I709" i="1" s="1"/>
  <c r="I711" i="1" s="1"/>
  <c r="I712" i="1" s="1"/>
  <c r="I713" i="1" s="1"/>
  <c r="I714" i="1" s="1"/>
  <c r="I716" i="1" s="1"/>
  <c r="I717" i="1" s="1"/>
  <c r="I718" i="1" s="1"/>
  <c r="I719" i="1" s="1"/>
  <c r="I721" i="1" s="1"/>
  <c r="I722" i="1" s="1"/>
  <c r="I723" i="1" s="1"/>
  <c r="I726" i="1" s="1"/>
  <c r="I727" i="1" s="1"/>
  <c r="I728" i="1" s="1"/>
  <c r="I729" i="1" s="1"/>
  <c r="I730" i="1" s="1"/>
  <c r="I731" i="1" s="1"/>
  <c r="I732" i="1" s="1"/>
  <c r="I734" i="1" s="1"/>
  <c r="I735" i="1" s="1"/>
  <c r="I737" i="1" s="1"/>
  <c r="I739" i="1" s="1"/>
  <c r="I740" i="1" s="1"/>
  <c r="I741" i="1" s="1"/>
  <c r="I743" i="1" s="1"/>
  <c r="I745" i="1" s="1"/>
  <c r="I746" i="1" s="1"/>
  <c r="I748" i="1" s="1"/>
  <c r="I749" i="1" s="1"/>
  <c r="I750" i="1" s="1"/>
  <c r="I752" i="1" s="1"/>
  <c r="I753" i="1" s="1"/>
  <c r="I755" i="1" s="1"/>
  <c r="I756" i="1" s="1"/>
  <c r="I757" i="1" s="1"/>
  <c r="I758" i="1" s="1"/>
  <c r="I761" i="1" s="1"/>
  <c r="I762" i="1" s="1"/>
  <c r="I763" i="1" s="1"/>
  <c r="I765" i="1" s="1"/>
  <c r="I768" i="1" s="1"/>
  <c r="I769" i="1" s="1"/>
  <c r="I770" i="1" s="1"/>
  <c r="I771" i="1" s="1"/>
  <c r="I773" i="1" s="1"/>
  <c r="I774" i="1" s="1"/>
  <c r="I775" i="1" s="1"/>
  <c r="I776" i="1" s="1"/>
  <c r="I777" i="1" s="1"/>
  <c r="I780" i="1" s="1"/>
  <c r="I781" i="1" s="1"/>
  <c r="I782" i="1" s="1"/>
  <c r="I784" i="1" s="1"/>
  <c r="I785" i="1" s="1"/>
  <c r="I786" i="1" s="1"/>
  <c r="I787" i="1" s="1"/>
  <c r="I789" i="1" s="1"/>
  <c r="I790" i="1" s="1"/>
  <c r="I791" i="1" s="1"/>
  <c r="I792" i="1" s="1"/>
  <c r="I794" i="1" s="1"/>
  <c r="I795" i="1" s="1"/>
  <c r="I798" i="1" s="1"/>
  <c r="I799" i="1" s="1"/>
  <c r="I801" i="1" s="1"/>
  <c r="I807" i="1" s="1"/>
  <c r="I808" i="1" s="1"/>
  <c r="I809" i="1" s="1"/>
  <c r="I810" i="1" s="1"/>
  <c r="I812" i="1" s="1"/>
  <c r="I813" i="1" s="1"/>
  <c r="I814" i="1" s="1"/>
  <c r="I816" i="1" s="1"/>
  <c r="I817" i="1" s="1"/>
  <c r="I818" i="1" s="1"/>
  <c r="I819" i="1" s="1"/>
  <c r="I820" i="1" s="1"/>
  <c r="I822" i="1" s="1"/>
  <c r="I823" i="1" s="1"/>
  <c r="I824" i="1" s="1"/>
  <c r="I826" i="1" s="1"/>
  <c r="I827" i="1" s="1"/>
  <c r="I828" i="1" s="1"/>
  <c r="I829" i="1" s="1"/>
  <c r="I831" i="1" s="1"/>
  <c r="I832" i="1" s="1"/>
  <c r="I833" i="1" s="1"/>
  <c r="I834" i="1" s="1"/>
  <c r="I836" i="1" s="1"/>
  <c r="I837" i="1" s="1"/>
  <c r="I838" i="1" s="1"/>
  <c r="I839" i="1" s="1"/>
  <c r="I841" i="1" s="1"/>
  <c r="I842" i="1" s="1"/>
  <c r="I843" i="1" s="1"/>
  <c r="I844" i="1" s="1"/>
  <c r="I846" i="1" s="1"/>
  <c r="I847" i="1" s="1"/>
  <c r="I848" i="1" s="1"/>
  <c r="I849" i="1" s="1"/>
  <c r="I850" i="1" s="1"/>
  <c r="I851" i="1" s="1"/>
  <c r="I852" i="1" s="1"/>
  <c r="I855" i="1" s="1"/>
  <c r="I858" i="1" s="1"/>
  <c r="I859" i="1" s="1"/>
  <c r="I860" i="1" s="1"/>
  <c r="I861" i="1" s="1"/>
  <c r="I863" i="1" s="1"/>
  <c r="I864" i="1" s="1"/>
  <c r="I866" i="1" s="1"/>
  <c r="I867" i="1" s="1"/>
  <c r="I868" i="1" s="1"/>
  <c r="I869" i="1" s="1"/>
  <c r="I871" i="1" s="1"/>
  <c r="I872" i="1" s="1"/>
  <c r="I874" i="1" s="1"/>
  <c r="I875" i="1" s="1"/>
  <c r="I876" i="1" s="1"/>
  <c r="I877" i="1" s="1"/>
  <c r="I879" i="1" s="1"/>
  <c r="I880" i="1" s="1"/>
  <c r="I881" i="1" s="1"/>
  <c r="I883" i="1" s="1"/>
  <c r="I884" i="1" s="1"/>
  <c r="I885" i="1" s="1"/>
  <c r="I887" i="1" s="1"/>
  <c r="I888" i="1" s="1"/>
  <c r="I889" i="1" s="1"/>
  <c r="I890" i="1" s="1"/>
  <c r="I892" i="1" s="1"/>
  <c r="I893" i="1" s="1"/>
  <c r="I894" i="1" s="1"/>
  <c r="I895" i="1" s="1"/>
  <c r="I896" i="1" s="1"/>
  <c r="I897" i="1" s="1"/>
  <c r="I898" i="1" s="1"/>
  <c r="I899" i="1" s="1"/>
  <c r="I900" i="1" s="1"/>
  <c r="I901" i="1" s="1"/>
  <c r="I902" i="1" s="1"/>
  <c r="I903" i="1" s="1"/>
  <c r="I904" i="1" s="1"/>
  <c r="I906" i="1" s="1"/>
  <c r="I907" i="1" s="1"/>
  <c r="I908" i="1" s="1"/>
  <c r="I909" i="1" s="1"/>
  <c r="I911" i="1" s="1"/>
  <c r="I913" i="1" s="1"/>
  <c r="I915" i="1" s="1"/>
  <c r="I916" i="1" s="1"/>
  <c r="I918" i="1" s="1"/>
  <c r="I919" i="1" s="1"/>
  <c r="I921" i="1" s="1"/>
  <c r="I923" i="1" s="1"/>
  <c r="I924" i="1" s="1"/>
  <c r="I926" i="1" s="1"/>
  <c r="I927" i="1" s="1"/>
  <c r="I928" i="1" s="1"/>
  <c r="I929" i="1" s="1"/>
  <c r="I930" i="1" s="1"/>
  <c r="I932" i="1" s="1"/>
  <c r="I934" i="1" s="1"/>
  <c r="I935" i="1" s="1"/>
  <c r="I936" i="1" s="1"/>
  <c r="I939" i="1" s="1"/>
  <c r="I940" i="1" s="1"/>
  <c r="I941" i="1" s="1"/>
  <c r="I942" i="1" s="1"/>
  <c r="I945" i="1" s="1"/>
  <c r="I946" i="1" s="1"/>
  <c r="I947" i="1" s="1"/>
  <c r="I948" i="1" s="1"/>
  <c r="I950" i="1" s="1"/>
  <c r="I951" i="1" s="1"/>
  <c r="I952" i="1" s="1"/>
  <c r="I953" i="1" s="1"/>
  <c r="I955" i="1" s="1"/>
  <c r="I957" i="1" s="1"/>
  <c r="I958" i="1" s="1"/>
  <c r="I960" i="1" s="1"/>
  <c r="I961" i="1" s="1"/>
  <c r="I963" i="1" s="1"/>
  <c r="I964" i="1" s="1"/>
  <c r="I965"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9" i="1" s="1"/>
  <c r="I990" i="1" s="1"/>
  <c r="I992" i="1" s="1"/>
  <c r="I993" i="1" s="1"/>
  <c r="I994" i="1" s="1"/>
  <c r="I995" i="1" s="1"/>
  <c r="I996" i="1" s="1"/>
  <c r="I997" i="1" s="1"/>
  <c r="I1000" i="1" s="1"/>
  <c r="I1001" i="1" s="1"/>
  <c r="I1003" i="1" s="1"/>
  <c r="I1005" i="1" s="1"/>
  <c r="I1006" i="1" s="1"/>
  <c r="I1007" i="1" s="1"/>
  <c r="I1008" i="1" s="1"/>
  <c r="I1009" i="1" s="1"/>
  <c r="I1011" i="1" s="1"/>
  <c r="I1012" i="1" s="1"/>
  <c r="I1013" i="1" s="1"/>
  <c r="I1014" i="1" s="1"/>
  <c r="I1019" i="1" s="1"/>
  <c r="I1020" i="1" s="1"/>
  <c r="I1021" i="1" s="1"/>
  <c r="I1022" i="1" s="1"/>
  <c r="I1023" i="1" s="1"/>
  <c r="I1025" i="1" s="1"/>
  <c r="I1027" i="1" s="1"/>
  <c r="I1028" i="1" s="1"/>
  <c r="I1029" i="1" s="1"/>
  <c r="I1030" i="1" s="1"/>
  <c r="I1032" i="1" s="1"/>
  <c r="I1033" i="1" s="1"/>
  <c r="I1037" i="1" s="1"/>
  <c r="I1039" i="1" s="1"/>
  <c r="I1041" i="1" s="1"/>
  <c r="I1042" i="1" s="1"/>
  <c r="I1043" i="1" s="1"/>
  <c r="I1044" i="1" s="1"/>
  <c r="I1045" i="1" s="1"/>
  <c r="I1046" i="1" s="1"/>
  <c r="I1047" i="1" s="1"/>
  <c r="I1048" i="1" s="1"/>
  <c r="I1049" i="1" s="1"/>
  <c r="I1050" i="1" s="1"/>
  <c r="I1051" i="1" s="1"/>
  <c r="I1052" i="1" s="1"/>
  <c r="I1055" i="1" s="1"/>
  <c r="I1057" i="1" s="1"/>
  <c r="I1058" i="1" s="1"/>
  <c r="I1059" i="1" s="1"/>
  <c r="I1060" i="1" s="1"/>
  <c r="I1061" i="1" s="1"/>
  <c r="U4" i="1"/>
  <c r="U5" i="1"/>
  <c r="U6" i="1"/>
  <c r="U7" i="1"/>
  <c r="U8" i="1"/>
  <c r="U9" i="1"/>
  <c r="U10" i="1"/>
  <c r="U11" i="1"/>
  <c r="U3" i="1"/>
  <c r="N5154" i="1"/>
  <c r="N5153" i="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520" i="2"/>
  <c r="I496" i="2"/>
  <c r="I497" i="2"/>
  <c r="I498" i="2"/>
  <c r="I499" i="2"/>
  <c r="I500" i="2"/>
  <c r="I501" i="2"/>
  <c r="I502" i="2"/>
  <c r="I503" i="2"/>
  <c r="I504" i="2"/>
  <c r="I505" i="2"/>
  <c r="I506" i="2"/>
  <c r="I507" i="2"/>
  <c r="I508" i="2"/>
  <c r="I509" i="2"/>
  <c r="I510" i="2"/>
  <c r="I511" i="2"/>
  <c r="I512" i="2"/>
  <c r="I513" i="2"/>
  <c r="I514" i="2"/>
  <c r="I515" i="2"/>
  <c r="I516" i="2"/>
  <c r="I517" i="2"/>
  <c r="I518" i="2"/>
  <c r="I519"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59" i="2"/>
  <c r="I547" i="2"/>
  <c r="I548" i="2"/>
  <c r="I549" i="2"/>
  <c r="I550" i="2"/>
  <c r="I551" i="2"/>
  <c r="I552" i="2"/>
  <c r="I553" i="2"/>
  <c r="I554" i="2"/>
  <c r="I555" i="2"/>
  <c r="I556" i="2"/>
  <c r="I557" i="2"/>
  <c r="I558"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48" i="1"/>
  <c r="I349" i="1" s="1"/>
  <c r="I345" i="1"/>
  <c r="I346" i="1" s="1"/>
  <c r="I340" i="1"/>
  <c r="I341" i="1" s="1"/>
  <c r="I342" i="1" s="1"/>
  <c r="I343" i="1" s="1"/>
  <c r="I336" i="1"/>
  <c r="I337" i="1" s="1"/>
  <c r="I338" i="1" s="1"/>
  <c r="I334" i="1"/>
  <c r="I330" i="1"/>
  <c r="I331" i="1" s="1"/>
  <c r="I332" i="1" s="1"/>
  <c r="I328" i="1"/>
  <c r="I323" i="1"/>
  <c r="I324" i="1" s="1"/>
  <c r="I325" i="1" s="1"/>
  <c r="I326" i="1" s="1"/>
  <c r="I319" i="1"/>
  <c r="I320" i="1" s="1"/>
  <c r="I321" i="1" s="1"/>
  <c r="I316" i="1"/>
  <c r="I317" i="1" s="1"/>
  <c r="I312" i="1"/>
  <c r="I313" i="1" s="1"/>
  <c r="I314" i="1" s="1"/>
  <c r="I300" i="1"/>
  <c r="I301" i="1" s="1"/>
  <c r="I302" i="1" s="1"/>
  <c r="I303" i="1" s="1"/>
  <c r="I304" i="1" s="1"/>
  <c r="I305" i="1" s="1"/>
  <c r="I306" i="1" s="1"/>
  <c r="I307" i="1" s="1"/>
  <c r="I308" i="1" s="1"/>
  <c r="I309" i="1" s="1"/>
  <c r="I310" i="1" s="1"/>
  <c r="I297" i="1"/>
  <c r="I289" i="1"/>
  <c r="I290" i="1" s="1"/>
  <c r="I291" i="1" s="1"/>
  <c r="I292" i="1" s="1"/>
  <c r="I293" i="1" s="1"/>
  <c r="I294" i="1" s="1"/>
  <c r="I282" i="1"/>
  <c r="I283" i="1" s="1"/>
  <c r="I284" i="1" s="1"/>
  <c r="I285" i="1" s="1"/>
  <c r="I273" i="1"/>
  <c r="I274" i="1" s="1"/>
  <c r="I275" i="1" s="1"/>
  <c r="I276" i="1" s="1"/>
  <c r="I277" i="1" s="1"/>
  <c r="I278" i="1" s="1"/>
  <c r="I279" i="1" s="1"/>
  <c r="I267" i="1"/>
  <c r="I268" i="1" s="1"/>
  <c r="I269" i="1" s="1"/>
  <c r="I270" i="1" s="1"/>
  <c r="I262" i="1"/>
  <c r="I263" i="1" s="1"/>
  <c r="I264" i="1" s="1"/>
  <c r="I265" i="1" s="1"/>
  <c r="I259" i="1"/>
  <c r="I260" i="1" s="1"/>
  <c r="I255" i="1"/>
  <c r="I256" i="1" s="1"/>
  <c r="I257" i="1" s="1"/>
  <c r="I252" i="1"/>
  <c r="I253" i="1" s="1"/>
  <c r="I248" i="1"/>
  <c r="I249" i="1" s="1"/>
  <c r="I250" i="1" s="1"/>
  <c r="I240" i="1"/>
  <c r="I241" i="1" s="1"/>
  <c r="I242" i="1" s="1"/>
  <c r="I243" i="1" s="1"/>
  <c r="I244" i="1" s="1"/>
  <c r="I245" i="1" s="1"/>
  <c r="I246" i="1" s="1"/>
  <c r="I236" i="1"/>
  <c r="I237" i="1" s="1"/>
  <c r="I233" i="1"/>
  <c r="I234" i="1" s="1"/>
  <c r="I227" i="1"/>
  <c r="I228" i="1" s="1"/>
  <c r="I229" i="1" s="1"/>
  <c r="I230" i="1" s="1"/>
  <c r="I231" i="1" s="1"/>
  <c r="I224" i="1"/>
  <c r="I225" i="1" s="1"/>
  <c r="I219" i="1"/>
  <c r="I220" i="1" s="1"/>
  <c r="I221" i="1" s="1"/>
  <c r="I222" i="1" s="1"/>
  <c r="I215" i="1"/>
  <c r="I216" i="1" s="1"/>
  <c r="I217" i="1" s="1"/>
  <c r="I211" i="1"/>
  <c r="I212" i="1" s="1"/>
  <c r="I213" i="1" s="1"/>
  <c r="I207" i="1"/>
  <c r="I208" i="1" s="1"/>
  <c r="I209" i="1" s="1"/>
  <c r="I203" i="1"/>
  <c r="I204" i="1" s="1"/>
  <c r="I205" i="1" s="1"/>
  <c r="I199" i="1"/>
  <c r="I200" i="1" s="1"/>
  <c r="I201" i="1" s="1"/>
  <c r="I195" i="1"/>
  <c r="I196" i="1" s="1"/>
  <c r="I197" i="1" s="1"/>
  <c r="I191" i="1"/>
  <c r="I192" i="1" s="1"/>
  <c r="I193" i="1" s="1"/>
  <c r="I187" i="1"/>
  <c r="I188" i="1" s="1"/>
  <c r="I189" i="1" s="1"/>
  <c r="I184" i="1"/>
  <c r="I185" i="1" s="1"/>
  <c r="I181" i="1"/>
  <c r="I182" i="1" s="1"/>
  <c r="I178" i="1"/>
  <c r="I179" i="1" s="1"/>
  <c r="I175" i="1"/>
  <c r="I176" i="1" s="1"/>
  <c r="I172" i="1"/>
  <c r="I173" i="1" s="1"/>
  <c r="I169" i="1"/>
  <c r="I170" i="1" s="1"/>
  <c r="I166" i="1"/>
  <c r="I167" i="1" s="1"/>
  <c r="I163" i="1"/>
  <c r="I164" i="1" s="1"/>
  <c r="I160" i="1"/>
  <c r="I161" i="1" s="1"/>
  <c r="I157" i="1"/>
  <c r="I158" i="1" s="1"/>
  <c r="I154" i="1"/>
  <c r="I155" i="1" s="1"/>
  <c r="I151" i="1"/>
  <c r="I152" i="1" s="1"/>
  <c r="I148" i="1"/>
  <c r="I149" i="1" s="1"/>
  <c r="I145" i="1"/>
  <c r="I146" i="1" s="1"/>
  <c r="I142" i="1"/>
  <c r="I143" i="1" s="1"/>
  <c r="I139" i="1"/>
  <c r="I140" i="1" s="1"/>
  <c r="I134" i="1"/>
  <c r="I135" i="1" s="1"/>
  <c r="I136" i="1" s="1"/>
  <c r="I137" i="1" s="1"/>
  <c r="I131" i="1"/>
  <c r="I129" i="1"/>
  <c r="I127" i="1"/>
  <c r="I125" i="1"/>
  <c r="I119" i="1"/>
  <c r="I120" i="1" s="1"/>
  <c r="I121" i="1" s="1"/>
  <c r="I122" i="1" s="1"/>
  <c r="I123" i="1" s="1"/>
  <c r="I114" i="1"/>
  <c r="I110" i="1"/>
  <c r="I111" i="1" s="1"/>
  <c r="I112" i="1" s="1"/>
  <c r="I108" i="1"/>
  <c r="I105" i="1"/>
  <c r="I106" i="1" s="1"/>
  <c r="I103" i="1"/>
  <c r="I98" i="1"/>
  <c r="I99" i="1" s="1"/>
  <c r="I100" i="1" s="1"/>
  <c r="I101" i="1" s="1"/>
  <c r="I92" i="1"/>
  <c r="I93" i="1" s="1"/>
  <c r="I94" i="1" s="1"/>
  <c r="I95" i="1" s="1"/>
  <c r="I96" i="1" s="1"/>
  <c r="I90" i="1"/>
  <c r="I88" i="1"/>
  <c r="I83" i="1"/>
  <c r="I84" i="1" s="1"/>
  <c r="I85" i="1" s="1"/>
  <c r="I80" i="1"/>
  <c r="I78" i="1"/>
  <c r="I58" i="1"/>
  <c r="I59" i="1" s="1"/>
  <c r="I60" i="1" s="1"/>
  <c r="I61" i="1" s="1"/>
  <c r="I62" i="1" s="1"/>
  <c r="I63" i="1" s="1"/>
  <c r="I64" i="1" s="1"/>
  <c r="I65" i="1" s="1"/>
  <c r="I66" i="1" s="1"/>
  <c r="I67" i="1" s="1"/>
  <c r="I68" i="1" s="1"/>
  <c r="I69" i="1" s="1"/>
  <c r="I70" i="1" s="1"/>
  <c r="I71" i="1" s="1"/>
  <c r="I72" i="1" s="1"/>
  <c r="I73" i="1" s="1"/>
  <c r="I74" i="1" s="1"/>
  <c r="I46" i="1"/>
  <c r="I47" i="1" s="1"/>
  <c r="I48" i="1" s="1"/>
  <c r="I49" i="1" s="1"/>
  <c r="I50" i="1" s="1"/>
  <c r="I51" i="1" s="1"/>
  <c r="I52" i="1" s="1"/>
  <c r="I53" i="1" s="1"/>
  <c r="I54" i="1" s="1"/>
  <c r="I55" i="1" s="1"/>
  <c r="I56" i="1" s="1"/>
  <c r="I43" i="1"/>
  <c r="I41" i="1"/>
  <c r="I36" i="1"/>
  <c r="I37" i="1" s="1"/>
  <c r="I38" i="1" s="1"/>
  <c r="I39" i="1" s="1"/>
  <c r="I28" i="1"/>
  <c r="I29" i="1" s="1"/>
  <c r="I30" i="1" s="1"/>
  <c r="I31" i="1" s="1"/>
  <c r="I32" i="1" s="1"/>
  <c r="I33" i="1" s="1"/>
  <c r="I34" i="1" s="1"/>
  <c r="I26" i="1"/>
  <c r="I23" i="1"/>
  <c r="I19" i="1"/>
  <c r="I20" i="1" s="1"/>
  <c r="I21" i="1" s="1"/>
  <c r="I16" i="1"/>
  <c r="I17" i="1" s="1"/>
  <c r="I14" i="1"/>
  <c r="I10" i="1"/>
  <c r="I11" i="1" s="1"/>
  <c r="I8" i="1"/>
  <c r="I3" i="1"/>
  <c r="I4" i="1" s="1"/>
  <c r="I5" i="1" s="1"/>
  <c r="I6" i="1" s="1"/>
  <c r="F5" i="9"/>
  <c r="F6" i="9"/>
  <c r="F7" i="9"/>
  <c r="F4" i="9"/>
  <c r="H382" i="9" l="1"/>
  <c r="I382" i="9" s="1"/>
  <c r="H376" i="9"/>
  <c r="I376" i="9" s="1"/>
  <c r="H377" i="9"/>
  <c r="I377" i="9" s="1"/>
  <c r="H378" i="9"/>
  <c r="I378" i="9" s="1"/>
  <c r="H381" i="9"/>
  <c r="I381" i="9" s="1"/>
  <c r="H384" i="9"/>
  <c r="I384" i="9" s="1"/>
  <c r="H385" i="9"/>
  <c r="I385" i="9" s="1"/>
  <c r="H386" i="9"/>
  <c r="I386" i="9" s="1"/>
  <c r="H379" i="9"/>
  <c r="I379" i="9" s="1"/>
  <c r="H387" i="9"/>
  <c r="I387" i="9" s="1"/>
  <c r="H372" i="9"/>
  <c r="I372" i="9" s="1"/>
  <c r="H371" i="9"/>
  <c r="I371" i="9" s="1"/>
  <c r="H374" i="9"/>
  <c r="I374" i="9" s="1"/>
  <c r="H370" i="9"/>
  <c r="I370" i="9" s="1"/>
  <c r="H373" i="9"/>
  <c r="I373" i="9" s="1"/>
  <c r="H375" i="9"/>
  <c r="I375" i="9" s="1"/>
  <c r="H369" i="9"/>
  <c r="I369" i="9" s="1"/>
  <c r="H368" i="9"/>
  <c r="I368" i="9" s="1"/>
  <c r="H338" i="9"/>
  <c r="I338" i="9" s="1"/>
  <c r="H341" i="9"/>
  <c r="I341" i="9" s="1"/>
  <c r="H348" i="9"/>
  <c r="I348" i="9" s="1"/>
  <c r="H350" i="9"/>
  <c r="I350" i="9" s="1"/>
  <c r="H351" i="9"/>
  <c r="I351" i="9" s="1"/>
  <c r="H352" i="9"/>
  <c r="I352" i="9" s="1"/>
  <c r="H353" i="9"/>
  <c r="I353" i="9" s="1"/>
  <c r="H354" i="9"/>
  <c r="I354" i="9" s="1"/>
  <c r="H359" i="9"/>
  <c r="I359" i="9" s="1"/>
  <c r="H361" i="9"/>
  <c r="I361" i="9" s="1"/>
  <c r="H362" i="9"/>
  <c r="I362" i="9" s="1"/>
  <c r="H363" i="9"/>
  <c r="I363" i="9" s="1"/>
  <c r="H364" i="9"/>
  <c r="I364" i="9" s="1"/>
  <c r="H365" i="9"/>
  <c r="I365" i="9" s="1"/>
  <c r="H339" i="9"/>
  <c r="I339" i="9" s="1"/>
  <c r="H342" i="9"/>
  <c r="I342" i="9" s="1"/>
  <c r="H345" i="9"/>
  <c r="I345" i="9" s="1"/>
  <c r="H349" i="9"/>
  <c r="I349" i="9" s="1"/>
  <c r="H355" i="9"/>
  <c r="I355" i="9" s="1"/>
  <c r="H358" i="9"/>
  <c r="I358" i="9" s="1"/>
  <c r="H366" i="9"/>
  <c r="I366" i="9" s="1"/>
  <c r="H340" i="9"/>
  <c r="I340" i="9" s="1"/>
  <c r="H344" i="9"/>
  <c r="I344" i="9" s="1"/>
  <c r="H343" i="9"/>
  <c r="I343" i="9" s="1"/>
  <c r="H347" i="9"/>
  <c r="I347" i="9" s="1"/>
  <c r="H356" i="9"/>
  <c r="I356" i="9" s="1"/>
  <c r="H367" i="9"/>
  <c r="I367" i="9" s="1"/>
  <c r="H346" i="9"/>
  <c r="I346" i="9" s="1"/>
  <c r="H357" i="9"/>
  <c r="I357" i="9" s="1"/>
  <c r="H360" i="9"/>
  <c r="I360" i="9" s="1"/>
  <c r="X1062" i="1"/>
  <c r="I1063" i="1"/>
  <c r="I1064" i="1" s="1"/>
  <c r="I1065" i="1" s="1"/>
  <c r="I1066" i="1" s="1"/>
  <c r="I1069" i="1" s="1"/>
  <c r="I1070" i="1" s="1"/>
  <c r="I1072" i="1" s="1"/>
  <c r="I1074" i="1" s="1"/>
  <c r="I1075" i="1" s="1"/>
  <c r="I1076" i="1" s="1"/>
  <c r="I1077" i="1" s="1"/>
  <c r="I1079" i="1" s="1"/>
  <c r="I1080" i="1" s="1"/>
  <c r="I1081" i="1" s="1"/>
  <c r="I1085" i="1" s="1"/>
  <c r="I1087" i="1" s="1"/>
  <c r="I1088" i="1" s="1"/>
  <c r="I1089" i="1" s="1"/>
  <c r="I1090" i="1" s="1"/>
  <c r="I1092" i="1" s="1"/>
  <c r="I1093" i="1" s="1"/>
  <c r="I1094" i="1" s="1"/>
  <c r="I1096" i="1" s="1"/>
  <c r="I1097" i="1" s="1"/>
  <c r="I1100" i="1" s="1"/>
  <c r="I1101" i="1" s="1"/>
  <c r="I1103" i="1" s="1"/>
  <c r="I1104" i="1" s="1"/>
  <c r="I1105" i="1" s="1"/>
  <c r="I1106" i="1" s="1"/>
  <c r="I1107" i="1" s="1"/>
  <c r="I1108" i="1" s="1"/>
  <c r="I1111" i="1" s="1"/>
  <c r="I1115" i="1" s="1"/>
  <c r="I1118" i="1" s="1"/>
  <c r="I1119" i="1" s="1"/>
  <c r="I1120" i="1" s="1"/>
  <c r="I1121" i="1" s="1"/>
  <c r="I1122" i="1" s="1"/>
  <c r="I1125" i="1" s="1"/>
  <c r="I1126" i="1" s="1"/>
  <c r="I1129" i="1" s="1"/>
  <c r="I1131" i="1" s="1"/>
  <c r="I1132" i="1" s="1"/>
  <c r="I1133" i="1" s="1"/>
  <c r="I1134" i="1" s="1"/>
  <c r="I1135" i="1" s="1"/>
  <c r="I1136" i="1" s="1"/>
  <c r="I1137" i="1" s="1"/>
  <c r="I1138" i="1" s="1"/>
  <c r="I1139" i="1" s="1"/>
  <c r="I1140" i="1" s="1"/>
  <c r="I1141" i="1" s="1"/>
  <c r="I1142" i="1" s="1"/>
  <c r="I1143" i="1" s="1"/>
  <c r="I1144" i="1" s="1"/>
  <c r="I1145" i="1" s="1"/>
  <c r="I1146" i="1" s="1"/>
  <c r="I1148" i="1" s="1"/>
  <c r="I1149" i="1" s="1"/>
  <c r="I1150" i="1" s="1"/>
  <c r="I1151" i="1" s="1"/>
  <c r="I1152" i="1" s="1"/>
  <c r="I1153" i="1" s="1"/>
  <c r="I1156" i="1" s="1"/>
  <c r="I1157" i="1" s="1"/>
  <c r="I1158" i="1" s="1"/>
  <c r="I1159" i="1" s="1"/>
  <c r="I1161" i="1" s="1"/>
  <c r="I1162" i="1" s="1"/>
  <c r="I1062" i="1"/>
  <c r="H332" i="9"/>
  <c r="I332" i="9" s="1"/>
  <c r="H334" i="9"/>
  <c r="I334" i="9" s="1"/>
  <c r="H333" i="9"/>
  <c r="I333" i="9" s="1"/>
  <c r="H335" i="9"/>
  <c r="I335" i="9" s="1"/>
  <c r="H336" i="9"/>
  <c r="I336" i="9" s="1"/>
  <c r="H337" i="9"/>
  <c r="I337" i="9" s="1"/>
  <c r="H329" i="9"/>
  <c r="I329" i="9" s="1"/>
  <c r="H330" i="9"/>
  <c r="I330" i="9" s="1"/>
  <c r="H331" i="9"/>
  <c r="I331" i="9" s="1"/>
  <c r="H328" i="9"/>
  <c r="I328" i="9" s="1"/>
  <c r="H325" i="9"/>
  <c r="I325" i="9" s="1"/>
  <c r="H326" i="9"/>
  <c r="I326" i="9" s="1"/>
  <c r="H327" i="9"/>
  <c r="I327" i="9" s="1"/>
  <c r="N378" i="1"/>
  <c r="AC22" i="1"/>
  <c r="AC23" i="1"/>
  <c r="AC24" i="1"/>
  <c r="AC25" i="1"/>
  <c r="AC26" i="1"/>
  <c r="N221" i="1"/>
  <c r="N145" i="1"/>
  <c r="N146" i="1"/>
  <c r="N133" i="1"/>
  <c r="N134" i="1"/>
  <c r="N107" i="1"/>
  <c r="AA34" i="1"/>
  <c r="AA35" i="1"/>
  <c r="AA36" i="1"/>
  <c r="AA37" i="1"/>
  <c r="AA40" i="1"/>
  <c r="AA41" i="1"/>
  <c r="AA42" i="1"/>
  <c r="AA43"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J3909" i="2"/>
  <c r="J3908" i="2"/>
  <c r="K3909" i="2"/>
  <c r="K3908" i="2"/>
  <c r="K3907" i="2"/>
  <c r="J3907" i="2"/>
  <c r="K3906" i="2"/>
  <c r="J3906" i="2"/>
  <c r="K3905" i="2"/>
  <c r="J3905" i="2"/>
  <c r="K3904" i="2"/>
  <c r="J3904" i="2"/>
  <c r="K3903" i="2"/>
  <c r="J3903" i="2"/>
  <c r="K3902" i="2"/>
  <c r="J3902" i="2"/>
  <c r="K3901" i="2"/>
  <c r="J3901" i="2"/>
  <c r="K3900" i="2"/>
  <c r="J3900" i="2"/>
  <c r="K3899" i="2"/>
  <c r="J3899" i="2"/>
  <c r="K3898" i="2"/>
  <c r="J3898" i="2"/>
  <c r="K3897" i="2"/>
  <c r="J3897" i="2"/>
  <c r="K3896" i="2"/>
  <c r="J3896" i="2"/>
  <c r="K3895" i="2"/>
  <c r="J3895" i="2"/>
  <c r="K3894" i="2"/>
  <c r="J3894" i="2"/>
  <c r="K3893" i="2"/>
  <c r="J3893" i="2"/>
  <c r="K3892" i="2"/>
  <c r="J3892" i="2"/>
  <c r="K3891" i="2"/>
  <c r="J3891" i="2"/>
  <c r="K3890" i="2"/>
  <c r="J3890" i="2"/>
  <c r="K3889" i="2"/>
  <c r="J3889" i="2"/>
  <c r="K3888" i="2"/>
  <c r="J3888" i="2"/>
  <c r="K3887" i="2"/>
  <c r="J3887" i="2"/>
  <c r="K3886" i="2"/>
  <c r="J3886" i="2"/>
  <c r="K3885" i="2"/>
  <c r="J3885" i="2"/>
  <c r="K3884" i="2"/>
  <c r="J3884" i="2"/>
  <c r="K3883" i="2"/>
  <c r="J3883" i="2"/>
  <c r="K3882" i="2"/>
  <c r="J3882" i="2"/>
  <c r="K3881" i="2"/>
  <c r="J3881" i="2"/>
  <c r="K3880" i="2"/>
  <c r="J3880" i="2"/>
  <c r="K3879" i="2"/>
  <c r="J3879" i="2"/>
  <c r="K3878" i="2"/>
  <c r="J3878" i="2"/>
  <c r="K3877" i="2"/>
  <c r="J3877" i="2"/>
  <c r="K3876" i="2"/>
  <c r="J3876" i="2"/>
  <c r="K3875" i="2"/>
  <c r="J3875" i="2"/>
  <c r="K3874" i="2"/>
  <c r="J3874" i="2"/>
  <c r="K3873" i="2"/>
  <c r="J3873" i="2"/>
  <c r="K3872" i="2"/>
  <c r="J3872" i="2"/>
  <c r="K3871" i="2"/>
  <c r="J3871" i="2"/>
  <c r="K3870" i="2"/>
  <c r="J3870" i="2"/>
  <c r="K3869" i="2"/>
  <c r="J3869" i="2"/>
  <c r="K3868" i="2"/>
  <c r="J3868" i="2"/>
  <c r="K3867" i="2"/>
  <c r="J3867" i="2"/>
  <c r="K3866" i="2"/>
  <c r="J3866" i="2"/>
  <c r="K3865" i="2"/>
  <c r="J3865" i="2"/>
  <c r="K3864" i="2"/>
  <c r="J3864" i="2"/>
  <c r="K3863" i="2"/>
  <c r="J3863" i="2"/>
  <c r="K3862" i="2"/>
  <c r="J3862" i="2"/>
  <c r="K3861" i="2"/>
  <c r="J3861" i="2"/>
  <c r="K3860" i="2"/>
  <c r="J3860" i="2"/>
  <c r="K3859" i="2"/>
  <c r="J3859" i="2"/>
  <c r="K3858" i="2"/>
  <c r="J3858" i="2"/>
  <c r="K3857" i="2"/>
  <c r="J3857" i="2"/>
  <c r="K3856" i="2"/>
  <c r="J3856" i="2"/>
  <c r="K3855" i="2"/>
  <c r="J3855" i="2"/>
  <c r="K3854" i="2"/>
  <c r="J3854" i="2"/>
  <c r="K3853" i="2"/>
  <c r="J3853" i="2"/>
  <c r="K3852" i="2"/>
  <c r="J3852" i="2"/>
  <c r="K3851" i="2"/>
  <c r="J3851" i="2"/>
  <c r="K3850" i="2"/>
  <c r="J3850" i="2"/>
  <c r="K3849" i="2"/>
  <c r="J3849" i="2"/>
  <c r="K3848" i="2"/>
  <c r="J3848" i="2"/>
  <c r="K3847" i="2"/>
  <c r="J3847" i="2"/>
  <c r="K3846" i="2"/>
  <c r="J3846" i="2"/>
  <c r="K3845" i="2"/>
  <c r="J3845" i="2"/>
  <c r="K3844" i="2"/>
  <c r="J3844" i="2"/>
  <c r="K3843" i="2"/>
  <c r="J3843" i="2"/>
  <c r="K3842" i="2"/>
  <c r="J3842" i="2"/>
  <c r="K3841" i="2"/>
  <c r="J3841" i="2"/>
  <c r="K3840" i="2"/>
  <c r="J3840" i="2"/>
  <c r="K3839" i="2"/>
  <c r="J3839" i="2"/>
  <c r="K3838" i="2"/>
  <c r="J3838" i="2"/>
  <c r="K3837" i="2"/>
  <c r="J3837" i="2"/>
  <c r="K3836" i="2"/>
  <c r="J3836" i="2"/>
  <c r="K3835" i="2"/>
  <c r="J3835" i="2"/>
  <c r="K3834" i="2"/>
  <c r="J3834" i="2"/>
  <c r="K3833" i="2"/>
  <c r="J3833" i="2"/>
  <c r="K3832" i="2"/>
  <c r="J3832" i="2"/>
  <c r="K3831" i="2"/>
  <c r="J3831" i="2"/>
  <c r="K3830" i="2"/>
  <c r="J3830" i="2"/>
  <c r="K3829" i="2"/>
  <c r="J3829" i="2"/>
  <c r="K3828" i="2"/>
  <c r="J3828" i="2"/>
  <c r="K3827" i="2"/>
  <c r="J3827" i="2"/>
  <c r="K3826" i="2"/>
  <c r="J3826" i="2"/>
  <c r="K3825" i="2"/>
  <c r="J3825" i="2"/>
  <c r="K3824" i="2"/>
  <c r="J3824" i="2"/>
  <c r="K3823" i="2"/>
  <c r="J3823" i="2"/>
  <c r="K3822" i="2"/>
  <c r="J3822" i="2"/>
  <c r="K3821" i="2"/>
  <c r="J3821" i="2"/>
  <c r="K3820" i="2"/>
  <c r="J3820" i="2"/>
  <c r="K3819" i="2"/>
  <c r="J3819" i="2"/>
  <c r="K3818" i="2"/>
  <c r="J3818" i="2"/>
  <c r="K3817" i="2"/>
  <c r="J3817" i="2"/>
  <c r="K3816" i="2"/>
  <c r="J3816" i="2"/>
  <c r="K3815" i="2"/>
  <c r="J3815" i="2"/>
  <c r="K3814" i="2"/>
  <c r="J3814" i="2"/>
  <c r="K3813" i="2"/>
  <c r="J3813" i="2"/>
  <c r="K3812" i="2"/>
  <c r="J3812" i="2"/>
  <c r="K3811" i="2"/>
  <c r="J3811" i="2"/>
  <c r="K3810" i="2"/>
  <c r="J3810" i="2"/>
  <c r="K3809" i="2"/>
  <c r="J3809" i="2"/>
  <c r="K3808" i="2"/>
  <c r="J3808" i="2"/>
  <c r="K3807" i="2"/>
  <c r="J3807" i="2"/>
  <c r="K3806" i="2"/>
  <c r="J3806" i="2"/>
  <c r="K3805" i="2"/>
  <c r="J3805" i="2"/>
  <c r="K3804" i="2"/>
  <c r="J3804" i="2"/>
  <c r="K3803" i="2"/>
  <c r="J3803" i="2"/>
  <c r="K3802" i="2"/>
  <c r="J3802" i="2"/>
  <c r="K3801" i="2"/>
  <c r="J3801" i="2"/>
  <c r="K3800" i="2"/>
  <c r="J3800" i="2"/>
  <c r="K3799" i="2"/>
  <c r="J3799" i="2"/>
  <c r="K3798" i="2"/>
  <c r="J3798" i="2"/>
  <c r="K3797" i="2"/>
  <c r="J3797" i="2"/>
  <c r="K3796" i="2"/>
  <c r="J3796" i="2"/>
  <c r="K3795" i="2"/>
  <c r="J3795" i="2"/>
  <c r="K3794" i="2"/>
  <c r="J3794" i="2"/>
  <c r="K3793" i="2"/>
  <c r="J3793" i="2"/>
  <c r="K3792" i="2"/>
  <c r="J3792" i="2"/>
  <c r="K3791" i="2"/>
  <c r="J3791" i="2"/>
  <c r="K3790" i="2"/>
  <c r="J3790" i="2"/>
  <c r="K3789" i="2"/>
  <c r="J3789" i="2"/>
  <c r="K3788" i="2"/>
  <c r="J3788" i="2"/>
  <c r="K3787" i="2"/>
  <c r="J3787" i="2"/>
  <c r="K3786" i="2"/>
  <c r="J3786" i="2"/>
  <c r="K3785" i="2"/>
  <c r="J3785" i="2"/>
  <c r="K3784" i="2"/>
  <c r="J3784" i="2"/>
  <c r="K3783" i="2"/>
  <c r="J3783" i="2"/>
  <c r="K3782" i="2"/>
  <c r="J3782" i="2"/>
  <c r="K3781" i="2"/>
  <c r="J3781" i="2"/>
  <c r="K3780" i="2"/>
  <c r="J3780" i="2"/>
  <c r="K3779" i="2"/>
  <c r="J3779" i="2"/>
  <c r="K3778" i="2"/>
  <c r="J3778" i="2"/>
  <c r="K3777" i="2"/>
  <c r="J3777" i="2"/>
  <c r="K3776" i="2"/>
  <c r="J3776" i="2"/>
  <c r="K3775" i="2"/>
  <c r="J3775" i="2"/>
  <c r="K3774" i="2"/>
  <c r="J3774" i="2"/>
  <c r="K3773" i="2"/>
  <c r="J3773" i="2"/>
  <c r="K3772" i="2"/>
  <c r="J3772" i="2"/>
  <c r="K3771" i="2"/>
  <c r="J3771" i="2"/>
  <c r="K3770" i="2"/>
  <c r="J3770" i="2"/>
  <c r="K3769" i="2"/>
  <c r="J3769" i="2"/>
  <c r="K3768" i="2"/>
  <c r="J3768" i="2"/>
  <c r="K3767" i="2"/>
  <c r="J3767" i="2"/>
  <c r="K3766" i="2"/>
  <c r="J3766" i="2"/>
  <c r="K3765" i="2"/>
  <c r="J3765" i="2"/>
  <c r="K3764" i="2"/>
  <c r="J3764" i="2"/>
  <c r="K3763" i="2"/>
  <c r="J3763" i="2"/>
  <c r="K3762" i="2"/>
  <c r="J3762" i="2"/>
  <c r="K3761" i="2"/>
  <c r="J3761" i="2"/>
  <c r="K3760" i="2"/>
  <c r="J3760" i="2"/>
  <c r="K3759" i="2"/>
  <c r="J3759" i="2"/>
  <c r="K3758" i="2"/>
  <c r="J3758" i="2"/>
  <c r="K3757" i="2"/>
  <c r="J3757" i="2"/>
  <c r="K3756" i="2"/>
  <c r="J3756" i="2"/>
  <c r="K3755" i="2"/>
  <c r="J3755" i="2"/>
  <c r="K3754" i="2"/>
  <c r="J3754" i="2"/>
  <c r="K3753" i="2"/>
  <c r="J3753" i="2"/>
  <c r="K3752" i="2"/>
  <c r="J3752" i="2"/>
  <c r="K3751" i="2"/>
  <c r="J3751" i="2"/>
  <c r="K3750" i="2"/>
  <c r="J3750" i="2"/>
  <c r="K3749" i="2"/>
  <c r="J3749" i="2"/>
  <c r="K3748" i="2"/>
  <c r="J3748" i="2"/>
  <c r="K3747" i="2"/>
  <c r="J3747" i="2"/>
  <c r="K3746" i="2"/>
  <c r="J3746" i="2"/>
  <c r="K3745" i="2"/>
  <c r="J3745" i="2"/>
  <c r="K3744" i="2"/>
  <c r="J3744" i="2"/>
  <c r="K3743" i="2"/>
  <c r="J3743" i="2"/>
  <c r="K3742" i="2"/>
  <c r="J3742" i="2"/>
  <c r="K3741" i="2"/>
  <c r="J3741" i="2"/>
  <c r="K3740" i="2"/>
  <c r="J3740" i="2"/>
  <c r="K3739" i="2"/>
  <c r="J3739" i="2"/>
  <c r="K3738" i="2"/>
  <c r="J3738" i="2"/>
  <c r="K3737" i="2"/>
  <c r="J3737" i="2"/>
  <c r="K3736" i="2"/>
  <c r="J3736" i="2"/>
  <c r="K3735" i="2"/>
  <c r="J3735" i="2"/>
  <c r="K3734" i="2"/>
  <c r="J3734" i="2"/>
  <c r="K3733" i="2"/>
  <c r="J3733" i="2"/>
  <c r="K3732" i="2"/>
  <c r="J3732" i="2"/>
  <c r="K3731" i="2"/>
  <c r="J3731" i="2"/>
  <c r="K3730" i="2"/>
  <c r="J3730" i="2"/>
  <c r="K3729" i="2"/>
  <c r="J3729" i="2"/>
  <c r="K3728" i="2"/>
  <c r="J3728" i="2"/>
  <c r="K3727" i="2"/>
  <c r="J3727" i="2"/>
  <c r="K3726" i="2"/>
  <c r="J3726" i="2"/>
  <c r="K3725" i="2"/>
  <c r="J3725" i="2"/>
  <c r="K3724" i="2"/>
  <c r="J3724" i="2"/>
  <c r="K3723" i="2"/>
  <c r="J3723" i="2"/>
  <c r="K3722" i="2"/>
  <c r="J3722" i="2"/>
  <c r="K3721" i="2"/>
  <c r="J3721" i="2"/>
  <c r="K3720" i="2"/>
  <c r="J3720" i="2"/>
  <c r="K3719" i="2"/>
  <c r="J3719" i="2"/>
  <c r="K3718" i="2"/>
  <c r="J3718" i="2"/>
  <c r="K3717" i="2"/>
  <c r="J3717" i="2"/>
  <c r="K3716" i="2"/>
  <c r="J3716" i="2"/>
  <c r="K3715" i="2"/>
  <c r="J3715" i="2"/>
  <c r="K3714" i="2"/>
  <c r="J3714" i="2"/>
  <c r="K3713" i="2"/>
  <c r="J3713" i="2"/>
  <c r="K3712" i="2"/>
  <c r="J3712" i="2"/>
  <c r="K3711" i="2"/>
  <c r="J3711" i="2"/>
  <c r="K3710" i="2"/>
  <c r="J3710" i="2"/>
  <c r="K3709" i="2"/>
  <c r="J3709" i="2"/>
  <c r="K3708" i="2"/>
  <c r="J3708" i="2"/>
  <c r="K3707" i="2"/>
  <c r="J3707" i="2"/>
  <c r="K3706" i="2"/>
  <c r="J3706" i="2"/>
  <c r="K3705" i="2"/>
  <c r="J3705" i="2"/>
  <c r="K3704" i="2"/>
  <c r="J3704" i="2"/>
  <c r="K3703" i="2"/>
  <c r="J3703" i="2"/>
  <c r="K3702" i="2"/>
  <c r="J3702" i="2"/>
  <c r="K3701" i="2"/>
  <c r="J3701" i="2"/>
  <c r="K3700" i="2"/>
  <c r="J3700" i="2"/>
  <c r="K3699" i="2"/>
  <c r="J3699" i="2"/>
  <c r="K3698" i="2"/>
  <c r="J3698" i="2"/>
  <c r="K3697" i="2"/>
  <c r="J3697" i="2"/>
  <c r="K3696" i="2"/>
  <c r="J3696" i="2"/>
  <c r="K3695" i="2"/>
  <c r="J3695" i="2"/>
  <c r="K3694" i="2"/>
  <c r="J3694" i="2"/>
  <c r="K3693" i="2"/>
  <c r="J3693" i="2"/>
  <c r="K3692" i="2"/>
  <c r="J3692" i="2"/>
  <c r="K3691" i="2"/>
  <c r="J3691" i="2"/>
  <c r="K3690" i="2"/>
  <c r="J3690" i="2"/>
  <c r="K3689" i="2"/>
  <c r="J3689" i="2"/>
  <c r="K3688" i="2"/>
  <c r="J3688" i="2"/>
  <c r="K3687" i="2"/>
  <c r="J3687" i="2"/>
  <c r="K3686" i="2"/>
  <c r="J3686" i="2"/>
  <c r="K3685" i="2"/>
  <c r="J3685" i="2"/>
  <c r="K3684" i="2"/>
  <c r="J3684" i="2"/>
  <c r="K3683" i="2"/>
  <c r="J3683" i="2"/>
  <c r="K3682" i="2"/>
  <c r="J3682" i="2"/>
  <c r="K3681" i="2"/>
  <c r="J3681" i="2"/>
  <c r="K3680" i="2"/>
  <c r="J3680" i="2"/>
  <c r="K3679" i="2"/>
  <c r="J3679" i="2"/>
  <c r="K3678" i="2"/>
  <c r="J3678" i="2"/>
  <c r="K3677" i="2"/>
  <c r="J3677" i="2"/>
  <c r="K3676" i="2"/>
  <c r="J3676" i="2"/>
  <c r="K3675" i="2"/>
  <c r="J3675" i="2"/>
  <c r="K3674" i="2"/>
  <c r="J3674" i="2"/>
  <c r="K3673" i="2"/>
  <c r="J3673" i="2"/>
  <c r="K3672" i="2"/>
  <c r="J3672" i="2"/>
  <c r="K3671" i="2"/>
  <c r="J3671" i="2"/>
  <c r="K3670" i="2"/>
  <c r="J3670" i="2"/>
  <c r="K3669" i="2"/>
  <c r="J3669" i="2"/>
  <c r="K3668" i="2"/>
  <c r="J3668" i="2"/>
  <c r="K3667" i="2"/>
  <c r="J3667" i="2"/>
  <c r="K3666" i="2"/>
  <c r="J3666" i="2"/>
  <c r="K3665" i="2"/>
  <c r="J3665" i="2"/>
  <c r="K3664" i="2"/>
  <c r="J3664" i="2"/>
  <c r="K3663" i="2"/>
  <c r="J3663" i="2"/>
  <c r="K3662" i="2"/>
  <c r="J3662" i="2"/>
  <c r="K3661" i="2"/>
  <c r="J3661" i="2"/>
  <c r="K3660" i="2"/>
  <c r="J3660" i="2"/>
  <c r="K3659" i="2"/>
  <c r="J3659" i="2"/>
  <c r="K3658" i="2"/>
  <c r="J3658" i="2"/>
  <c r="K3657" i="2"/>
  <c r="J3657" i="2"/>
  <c r="K3656" i="2"/>
  <c r="J3656" i="2"/>
  <c r="K3655" i="2"/>
  <c r="J3655" i="2"/>
  <c r="K3654" i="2"/>
  <c r="J3654" i="2"/>
  <c r="K3653" i="2"/>
  <c r="J3653" i="2"/>
  <c r="K3652" i="2"/>
  <c r="J3652" i="2"/>
  <c r="K3651" i="2"/>
  <c r="J3651" i="2"/>
  <c r="K3650" i="2"/>
  <c r="J3650" i="2"/>
  <c r="K3649" i="2"/>
  <c r="J3649" i="2"/>
  <c r="K3648" i="2"/>
  <c r="J3648" i="2"/>
  <c r="K3647" i="2"/>
  <c r="J3647" i="2"/>
  <c r="K3646" i="2"/>
  <c r="J3646" i="2"/>
  <c r="K3645" i="2"/>
  <c r="J3645" i="2"/>
  <c r="K3644" i="2"/>
  <c r="J3644" i="2"/>
  <c r="K3643" i="2"/>
  <c r="J3643" i="2"/>
  <c r="K3642" i="2"/>
  <c r="J3642" i="2"/>
  <c r="K3641" i="2"/>
  <c r="J3641" i="2"/>
  <c r="K3640" i="2"/>
  <c r="J3640" i="2"/>
  <c r="K3639" i="2"/>
  <c r="J3639" i="2"/>
  <c r="K3638" i="2"/>
  <c r="J3638" i="2"/>
  <c r="K3637" i="2"/>
  <c r="J3637" i="2"/>
  <c r="K3636" i="2"/>
  <c r="J3636" i="2"/>
  <c r="K3635" i="2"/>
  <c r="J3635" i="2"/>
  <c r="K3634" i="2"/>
  <c r="J3634" i="2"/>
  <c r="K3633" i="2"/>
  <c r="J3633" i="2"/>
  <c r="K3632" i="2"/>
  <c r="J3632" i="2"/>
  <c r="K3631" i="2"/>
  <c r="J3631" i="2"/>
  <c r="K3630" i="2"/>
  <c r="J3630" i="2"/>
  <c r="K3629" i="2"/>
  <c r="J3629" i="2"/>
  <c r="K3628" i="2"/>
  <c r="J3628" i="2"/>
  <c r="K3627" i="2"/>
  <c r="J3627" i="2"/>
  <c r="K3626" i="2"/>
  <c r="J3626" i="2"/>
  <c r="K3625" i="2"/>
  <c r="J3625" i="2"/>
  <c r="K3624" i="2"/>
  <c r="J3624" i="2"/>
  <c r="K3623" i="2"/>
  <c r="J3623" i="2"/>
  <c r="K3622" i="2"/>
  <c r="J3622" i="2"/>
  <c r="K3621" i="2"/>
  <c r="J3621" i="2"/>
  <c r="K3620" i="2"/>
  <c r="J3620" i="2"/>
  <c r="K3619" i="2"/>
  <c r="J3619" i="2"/>
  <c r="K3618" i="2"/>
  <c r="J3618" i="2"/>
  <c r="K3617" i="2"/>
  <c r="J3617" i="2"/>
  <c r="K3616" i="2"/>
  <c r="J3616" i="2"/>
  <c r="K3615" i="2"/>
  <c r="J3615" i="2"/>
  <c r="K3614" i="2"/>
  <c r="J3614" i="2"/>
  <c r="K3613" i="2"/>
  <c r="J3613" i="2"/>
  <c r="K3612" i="2"/>
  <c r="J3612" i="2"/>
  <c r="K3611" i="2"/>
  <c r="J3611" i="2"/>
  <c r="K3610" i="2"/>
  <c r="J3610" i="2"/>
  <c r="K3609" i="2"/>
  <c r="J3609" i="2"/>
  <c r="K3608" i="2"/>
  <c r="J3608" i="2"/>
  <c r="K3607" i="2"/>
  <c r="J3607" i="2"/>
  <c r="K3606" i="2"/>
  <c r="J3606" i="2"/>
  <c r="K3605" i="2"/>
  <c r="J3605" i="2"/>
  <c r="K3604" i="2"/>
  <c r="J3604" i="2"/>
  <c r="K3603" i="2"/>
  <c r="J3603" i="2"/>
  <c r="K3602" i="2"/>
  <c r="J3602" i="2"/>
  <c r="K3601" i="2"/>
  <c r="J3601" i="2"/>
  <c r="K3600" i="2"/>
  <c r="J3600" i="2"/>
  <c r="K3599" i="2"/>
  <c r="J3599" i="2"/>
  <c r="K3598" i="2"/>
  <c r="J3598" i="2"/>
  <c r="K3597" i="2"/>
  <c r="J3597" i="2"/>
  <c r="K3596" i="2"/>
  <c r="J3596" i="2"/>
  <c r="K3595" i="2"/>
  <c r="J3595" i="2"/>
  <c r="K3594" i="2"/>
  <c r="J3594" i="2"/>
  <c r="K3593" i="2"/>
  <c r="J3593" i="2"/>
  <c r="K3592" i="2"/>
  <c r="J3592" i="2"/>
  <c r="K3591" i="2"/>
  <c r="J3591" i="2"/>
  <c r="K3590" i="2"/>
  <c r="J3590" i="2"/>
  <c r="K3589" i="2"/>
  <c r="J3589" i="2"/>
  <c r="K3588" i="2"/>
  <c r="J3588" i="2"/>
  <c r="K3587" i="2"/>
  <c r="J3587" i="2"/>
  <c r="K3586" i="2"/>
  <c r="J3586" i="2"/>
  <c r="K3585" i="2"/>
  <c r="J3585" i="2"/>
  <c r="K3584" i="2"/>
  <c r="J3584" i="2"/>
  <c r="K3583" i="2"/>
  <c r="J3583" i="2"/>
  <c r="K3582" i="2"/>
  <c r="J3582" i="2"/>
  <c r="K3581" i="2"/>
  <c r="J3581" i="2"/>
  <c r="K3580" i="2"/>
  <c r="J3580" i="2"/>
  <c r="K3579" i="2"/>
  <c r="J3579" i="2"/>
  <c r="K3578" i="2"/>
  <c r="J3578" i="2"/>
  <c r="K3577" i="2"/>
  <c r="J3577" i="2"/>
  <c r="K3576" i="2"/>
  <c r="J3576" i="2"/>
  <c r="K3575" i="2"/>
  <c r="J3575" i="2"/>
  <c r="K3574" i="2"/>
  <c r="J3574" i="2"/>
  <c r="K3573" i="2"/>
  <c r="J3573" i="2"/>
  <c r="K3572" i="2"/>
  <c r="J3572" i="2"/>
  <c r="K3571" i="2"/>
  <c r="J3571" i="2"/>
  <c r="K3570" i="2"/>
  <c r="J3570" i="2"/>
  <c r="K3569" i="2"/>
  <c r="J3569" i="2"/>
  <c r="K3568" i="2"/>
  <c r="J3568" i="2"/>
  <c r="K3567" i="2"/>
  <c r="J3567" i="2"/>
  <c r="K3566" i="2"/>
  <c r="J3566" i="2"/>
  <c r="K3565" i="2"/>
  <c r="J3565" i="2"/>
  <c r="K3564" i="2"/>
  <c r="J3564" i="2"/>
  <c r="K3563" i="2"/>
  <c r="J3563" i="2"/>
  <c r="K3562" i="2"/>
  <c r="J3562" i="2"/>
  <c r="K3561" i="2"/>
  <c r="J3561" i="2"/>
  <c r="K3560" i="2"/>
  <c r="J3560" i="2"/>
  <c r="K3559" i="2"/>
  <c r="J3559" i="2"/>
  <c r="K3558" i="2"/>
  <c r="J3558" i="2"/>
  <c r="K3557" i="2"/>
  <c r="J3557" i="2"/>
  <c r="K3556" i="2"/>
  <c r="J3556" i="2"/>
  <c r="K3555" i="2"/>
  <c r="J3555" i="2"/>
  <c r="K3554" i="2"/>
  <c r="J3554" i="2"/>
  <c r="K3553" i="2"/>
  <c r="J3553" i="2"/>
  <c r="K3552" i="2"/>
  <c r="J3552" i="2"/>
  <c r="K3551" i="2"/>
  <c r="J3551" i="2"/>
  <c r="K3550" i="2"/>
  <c r="J3550" i="2"/>
  <c r="K3549" i="2"/>
  <c r="J3549" i="2"/>
  <c r="K3548" i="2"/>
  <c r="J3548" i="2"/>
  <c r="K3547" i="2"/>
  <c r="J3547" i="2"/>
  <c r="K3546" i="2"/>
  <c r="J3546" i="2"/>
  <c r="K3545" i="2"/>
  <c r="J3545" i="2"/>
  <c r="K3544" i="2"/>
  <c r="J3544" i="2"/>
  <c r="K3543" i="2"/>
  <c r="J3543" i="2"/>
  <c r="K3542" i="2"/>
  <c r="J3542" i="2"/>
  <c r="K3541" i="2"/>
  <c r="J3541" i="2"/>
  <c r="K3540" i="2"/>
  <c r="J3540" i="2"/>
  <c r="K3539" i="2"/>
  <c r="J3539" i="2"/>
  <c r="K3538" i="2"/>
  <c r="J3538" i="2"/>
  <c r="K3537" i="2"/>
  <c r="J3537" i="2"/>
  <c r="K3536" i="2"/>
  <c r="J3536" i="2"/>
  <c r="K3535" i="2"/>
  <c r="J3535" i="2"/>
  <c r="K3534" i="2"/>
  <c r="J3534" i="2"/>
  <c r="K3533" i="2"/>
  <c r="J3533" i="2"/>
  <c r="K3532" i="2"/>
  <c r="J3532" i="2"/>
  <c r="K3531" i="2"/>
  <c r="J3531" i="2"/>
  <c r="K3530" i="2"/>
  <c r="J3530" i="2"/>
  <c r="K3529" i="2"/>
  <c r="J3529" i="2"/>
  <c r="K3528" i="2"/>
  <c r="J3528" i="2"/>
  <c r="K3527" i="2"/>
  <c r="J3527" i="2"/>
  <c r="K3526" i="2"/>
  <c r="J3526" i="2"/>
  <c r="K3525" i="2"/>
  <c r="J3525" i="2"/>
  <c r="K3524" i="2"/>
  <c r="J3524" i="2"/>
  <c r="K3523" i="2"/>
  <c r="J3523" i="2"/>
  <c r="K3522" i="2"/>
  <c r="J3522" i="2"/>
  <c r="K3521" i="2"/>
  <c r="J3521" i="2"/>
  <c r="K3520" i="2"/>
  <c r="J3520" i="2"/>
  <c r="K3519" i="2"/>
  <c r="J3519" i="2"/>
  <c r="K3518" i="2"/>
  <c r="J3518" i="2"/>
  <c r="K3517" i="2"/>
  <c r="J3517" i="2"/>
  <c r="K3516" i="2"/>
  <c r="J3516" i="2"/>
  <c r="K3515" i="2"/>
  <c r="J3515" i="2"/>
  <c r="K3514" i="2"/>
  <c r="J3514" i="2"/>
  <c r="K3513" i="2"/>
  <c r="J3513" i="2"/>
  <c r="K3512" i="2"/>
  <c r="J3512" i="2"/>
  <c r="K3511" i="2"/>
  <c r="J3511" i="2"/>
  <c r="K3510" i="2"/>
  <c r="J3510" i="2"/>
  <c r="K3509" i="2"/>
  <c r="J3509" i="2"/>
  <c r="K3508" i="2"/>
  <c r="J3508" i="2"/>
  <c r="K3507" i="2"/>
  <c r="J3507" i="2"/>
  <c r="K3506" i="2"/>
  <c r="J3506" i="2"/>
  <c r="K3505" i="2"/>
  <c r="J3505" i="2"/>
  <c r="K3504" i="2"/>
  <c r="J3504" i="2"/>
  <c r="K3503" i="2"/>
  <c r="J3503" i="2"/>
  <c r="K3502" i="2"/>
  <c r="J3502" i="2"/>
  <c r="K3501" i="2"/>
  <c r="J3501" i="2"/>
  <c r="K3500" i="2"/>
  <c r="J3500" i="2"/>
  <c r="K3499" i="2"/>
  <c r="J3499" i="2"/>
  <c r="K3498" i="2"/>
  <c r="J3498" i="2"/>
  <c r="K3497" i="2"/>
  <c r="J3497" i="2"/>
  <c r="K3496" i="2"/>
  <c r="J3496" i="2"/>
  <c r="K3495" i="2"/>
  <c r="J3495" i="2"/>
  <c r="K3494" i="2"/>
  <c r="J3494" i="2"/>
  <c r="K3493" i="2"/>
  <c r="J3493" i="2"/>
  <c r="K3492" i="2"/>
  <c r="J3492" i="2"/>
  <c r="K3491" i="2"/>
  <c r="J3491" i="2"/>
  <c r="K3490" i="2"/>
  <c r="J3490" i="2"/>
  <c r="K3489" i="2"/>
  <c r="J3489" i="2"/>
  <c r="K3488" i="2"/>
  <c r="J3488" i="2"/>
  <c r="K3487" i="2"/>
  <c r="J3487" i="2"/>
  <c r="K3486" i="2"/>
  <c r="J3486" i="2"/>
  <c r="K3485" i="2"/>
  <c r="J3485" i="2"/>
  <c r="K3484" i="2"/>
  <c r="J3484" i="2"/>
  <c r="K3483" i="2"/>
  <c r="J3483" i="2"/>
  <c r="K3482" i="2"/>
  <c r="J3482" i="2"/>
  <c r="K3481" i="2"/>
  <c r="J3481" i="2"/>
  <c r="K3480" i="2"/>
  <c r="J3480" i="2"/>
  <c r="K3479" i="2"/>
  <c r="J3479" i="2"/>
  <c r="K3478" i="2"/>
  <c r="J3478" i="2"/>
  <c r="K3477" i="2"/>
  <c r="J3477" i="2"/>
  <c r="K3476" i="2"/>
  <c r="J3476" i="2"/>
  <c r="K3475" i="2"/>
  <c r="J3475" i="2"/>
  <c r="K3474" i="2"/>
  <c r="J3474" i="2"/>
  <c r="K3473" i="2"/>
  <c r="J3473" i="2"/>
  <c r="K3472" i="2"/>
  <c r="J3472" i="2"/>
  <c r="K3471" i="2"/>
  <c r="J3471" i="2"/>
  <c r="K3470" i="2"/>
  <c r="J3470" i="2"/>
  <c r="K3469" i="2"/>
  <c r="J3469" i="2"/>
  <c r="K3468" i="2"/>
  <c r="J3468" i="2"/>
  <c r="K3467" i="2"/>
  <c r="J3467" i="2"/>
  <c r="K3466" i="2"/>
  <c r="J3466" i="2"/>
  <c r="K3465" i="2"/>
  <c r="J3465" i="2"/>
  <c r="K3464" i="2"/>
  <c r="J3464" i="2"/>
  <c r="K3463" i="2"/>
  <c r="J3463" i="2"/>
  <c r="K3462" i="2"/>
  <c r="J3462" i="2"/>
  <c r="K3461" i="2"/>
  <c r="J3461" i="2"/>
  <c r="K3460" i="2"/>
  <c r="J3460" i="2"/>
  <c r="K3459" i="2"/>
  <c r="J3459" i="2"/>
  <c r="K3458" i="2"/>
  <c r="J3458" i="2"/>
  <c r="K3457" i="2"/>
  <c r="J3457" i="2"/>
  <c r="K3456" i="2"/>
  <c r="J3456" i="2"/>
  <c r="K3455" i="2"/>
  <c r="J3455" i="2"/>
  <c r="K3454" i="2"/>
  <c r="J3454" i="2"/>
  <c r="K3453" i="2"/>
  <c r="J3453" i="2"/>
  <c r="K3452" i="2"/>
  <c r="J3452" i="2"/>
  <c r="K3451" i="2"/>
  <c r="J3451" i="2"/>
  <c r="K3450" i="2"/>
  <c r="J3450" i="2"/>
  <c r="K3449" i="2"/>
  <c r="J3449" i="2"/>
  <c r="K3448" i="2"/>
  <c r="J3448" i="2"/>
  <c r="K3447" i="2"/>
  <c r="J3447" i="2"/>
  <c r="K3446" i="2"/>
  <c r="J3446" i="2"/>
  <c r="K3445" i="2"/>
  <c r="J3445" i="2"/>
  <c r="K3444" i="2"/>
  <c r="J3444" i="2"/>
  <c r="K3443" i="2"/>
  <c r="J3443" i="2"/>
  <c r="K3442" i="2"/>
  <c r="J3442" i="2"/>
  <c r="K3441" i="2"/>
  <c r="J3441" i="2"/>
  <c r="K3440" i="2"/>
  <c r="J3440" i="2"/>
  <c r="K3439" i="2"/>
  <c r="J3439" i="2"/>
  <c r="K3438" i="2"/>
  <c r="J3438" i="2"/>
  <c r="K3437" i="2"/>
  <c r="J3437" i="2"/>
  <c r="K3436" i="2"/>
  <c r="J3436" i="2"/>
  <c r="K3435" i="2"/>
  <c r="J3435" i="2"/>
  <c r="K3434" i="2"/>
  <c r="J3434" i="2"/>
  <c r="K3433" i="2"/>
  <c r="J3433" i="2"/>
  <c r="K3432" i="2"/>
  <c r="J3432" i="2"/>
  <c r="K3431" i="2"/>
  <c r="J3431" i="2"/>
  <c r="K3430" i="2"/>
  <c r="J3430" i="2"/>
  <c r="K3429" i="2"/>
  <c r="J3429" i="2"/>
  <c r="K3428" i="2"/>
  <c r="J3428" i="2"/>
  <c r="K3427" i="2"/>
  <c r="J3427" i="2"/>
  <c r="K3426" i="2"/>
  <c r="J3426" i="2"/>
  <c r="K3425" i="2"/>
  <c r="J3425" i="2"/>
  <c r="K3424" i="2"/>
  <c r="J3424" i="2"/>
  <c r="K3423" i="2"/>
  <c r="J3423" i="2"/>
  <c r="K3422" i="2"/>
  <c r="J3422" i="2"/>
  <c r="K3421" i="2"/>
  <c r="J3421" i="2"/>
  <c r="K3420" i="2"/>
  <c r="J3420" i="2"/>
  <c r="K3419" i="2"/>
  <c r="J3419" i="2"/>
  <c r="K3418" i="2"/>
  <c r="J3418" i="2"/>
  <c r="K3417" i="2"/>
  <c r="J3417" i="2"/>
  <c r="K3416" i="2"/>
  <c r="J3416" i="2"/>
  <c r="K3415" i="2"/>
  <c r="J3415" i="2"/>
  <c r="K3414" i="2"/>
  <c r="J3414" i="2"/>
  <c r="K3413" i="2"/>
  <c r="J3413" i="2"/>
  <c r="K3412" i="2"/>
  <c r="J3412" i="2"/>
  <c r="K3411" i="2"/>
  <c r="J3411" i="2"/>
  <c r="K3410" i="2"/>
  <c r="J3410" i="2"/>
  <c r="K3409" i="2"/>
  <c r="J3409" i="2"/>
  <c r="K3408" i="2"/>
  <c r="J3408" i="2"/>
  <c r="K3407" i="2"/>
  <c r="J3407" i="2"/>
  <c r="K3406" i="2"/>
  <c r="J3406" i="2"/>
  <c r="K3405" i="2"/>
  <c r="J3405" i="2"/>
  <c r="K3404" i="2"/>
  <c r="J3404" i="2"/>
  <c r="K3403" i="2"/>
  <c r="J3403" i="2"/>
  <c r="K3402" i="2"/>
  <c r="J3402" i="2"/>
  <c r="K3401" i="2"/>
  <c r="J3401" i="2"/>
  <c r="K3400" i="2"/>
  <c r="J3400" i="2"/>
  <c r="K3399" i="2"/>
  <c r="J3399" i="2"/>
  <c r="K3398" i="2"/>
  <c r="J3398" i="2"/>
  <c r="K3397" i="2"/>
  <c r="J3397" i="2"/>
  <c r="K3396" i="2"/>
  <c r="J3396" i="2"/>
  <c r="K3395" i="2"/>
  <c r="J3395" i="2"/>
  <c r="K3394" i="2"/>
  <c r="J3394" i="2"/>
  <c r="K3393" i="2"/>
  <c r="J3393" i="2"/>
  <c r="K3392" i="2"/>
  <c r="J3392" i="2"/>
  <c r="K3391" i="2"/>
  <c r="J3391" i="2"/>
  <c r="K3390" i="2"/>
  <c r="J3390" i="2"/>
  <c r="K3389" i="2"/>
  <c r="J3389" i="2"/>
  <c r="K3388" i="2"/>
  <c r="J3388" i="2"/>
  <c r="K3387" i="2"/>
  <c r="J3387" i="2"/>
  <c r="K3386" i="2"/>
  <c r="J3386" i="2"/>
  <c r="K3385" i="2"/>
  <c r="J3385" i="2"/>
  <c r="K3384" i="2"/>
  <c r="J3384" i="2"/>
  <c r="K3383" i="2"/>
  <c r="J3383" i="2"/>
  <c r="K3382" i="2"/>
  <c r="J3382" i="2"/>
  <c r="K3381" i="2"/>
  <c r="J3381" i="2"/>
  <c r="K3380" i="2"/>
  <c r="J3380" i="2"/>
  <c r="K3379" i="2"/>
  <c r="J3379" i="2"/>
  <c r="K3378" i="2"/>
  <c r="J3378" i="2"/>
  <c r="K3377" i="2"/>
  <c r="J3377" i="2"/>
  <c r="K3376" i="2"/>
  <c r="J3376" i="2"/>
  <c r="K3375" i="2"/>
  <c r="J3375" i="2"/>
  <c r="K3374" i="2"/>
  <c r="J3374" i="2"/>
  <c r="K3373" i="2"/>
  <c r="J3373" i="2"/>
  <c r="K3372" i="2"/>
  <c r="J3372" i="2"/>
  <c r="K3371" i="2"/>
  <c r="J3371" i="2"/>
  <c r="K3370" i="2"/>
  <c r="J3370" i="2"/>
  <c r="K3369" i="2"/>
  <c r="J3369" i="2"/>
  <c r="K3368" i="2"/>
  <c r="J3368" i="2"/>
  <c r="K3367" i="2"/>
  <c r="J3367" i="2"/>
  <c r="K3366" i="2"/>
  <c r="J3366" i="2"/>
  <c r="K3365" i="2"/>
  <c r="J3365" i="2"/>
  <c r="K3364" i="2"/>
  <c r="J3364" i="2"/>
  <c r="K3363" i="2"/>
  <c r="J3363" i="2"/>
  <c r="K3362" i="2"/>
  <c r="J3362" i="2"/>
  <c r="K3361" i="2"/>
  <c r="J3361" i="2"/>
  <c r="K3360" i="2"/>
  <c r="J3360" i="2"/>
  <c r="K3359" i="2"/>
  <c r="J3359" i="2"/>
  <c r="K3358" i="2"/>
  <c r="J3358" i="2"/>
  <c r="K3357" i="2"/>
  <c r="J3357" i="2"/>
  <c r="K3356" i="2"/>
  <c r="J3356" i="2"/>
  <c r="K3355" i="2"/>
  <c r="J3355" i="2"/>
  <c r="K3354" i="2"/>
  <c r="J3354" i="2"/>
  <c r="K3353" i="2"/>
  <c r="J3353" i="2"/>
  <c r="K3352" i="2"/>
  <c r="J3352" i="2"/>
  <c r="K3351" i="2"/>
  <c r="J3351" i="2"/>
  <c r="K3350" i="2"/>
  <c r="J3350" i="2"/>
  <c r="K3349" i="2"/>
  <c r="J3349" i="2"/>
  <c r="K3348" i="2"/>
  <c r="J3348" i="2"/>
  <c r="K3347" i="2"/>
  <c r="J3347" i="2"/>
  <c r="K3346" i="2"/>
  <c r="J3346" i="2"/>
  <c r="K3345" i="2"/>
  <c r="J3345" i="2"/>
  <c r="K3344" i="2"/>
  <c r="J3344" i="2"/>
  <c r="K3343" i="2"/>
  <c r="J3343" i="2"/>
  <c r="K3342" i="2"/>
  <c r="J3342" i="2"/>
  <c r="K3341" i="2"/>
  <c r="J3341" i="2"/>
  <c r="K3340" i="2"/>
  <c r="J3340" i="2"/>
  <c r="K3339" i="2"/>
  <c r="J3339" i="2"/>
  <c r="K3338" i="2"/>
  <c r="J3338" i="2"/>
  <c r="K3337" i="2"/>
  <c r="J3337" i="2"/>
  <c r="K3336" i="2"/>
  <c r="J3336" i="2"/>
  <c r="K3335" i="2"/>
  <c r="J3335" i="2"/>
  <c r="K3334" i="2"/>
  <c r="J3334" i="2"/>
  <c r="K3333" i="2"/>
  <c r="J3333" i="2"/>
  <c r="K3332" i="2"/>
  <c r="J3332" i="2"/>
  <c r="K3331" i="2"/>
  <c r="J3331" i="2"/>
  <c r="K3330" i="2"/>
  <c r="J3330" i="2"/>
  <c r="K3329" i="2"/>
  <c r="J3329" i="2"/>
  <c r="K3328" i="2"/>
  <c r="J3328" i="2"/>
  <c r="K3327" i="2"/>
  <c r="J3327" i="2"/>
  <c r="K3326" i="2"/>
  <c r="J3326" i="2"/>
  <c r="K3325" i="2"/>
  <c r="J3325" i="2"/>
  <c r="K3324" i="2"/>
  <c r="J3324" i="2"/>
  <c r="K3323" i="2"/>
  <c r="J3323" i="2"/>
  <c r="K3322" i="2"/>
  <c r="J3322" i="2"/>
  <c r="K3321" i="2"/>
  <c r="J3321" i="2"/>
  <c r="K3320" i="2"/>
  <c r="J3320" i="2"/>
  <c r="K3319" i="2"/>
  <c r="J3319" i="2"/>
  <c r="K3318" i="2"/>
  <c r="J3318" i="2"/>
  <c r="K3317" i="2"/>
  <c r="J3317" i="2"/>
  <c r="K3316" i="2"/>
  <c r="J3316" i="2"/>
  <c r="K3315" i="2"/>
  <c r="J3315" i="2"/>
  <c r="K3314" i="2"/>
  <c r="J3314" i="2"/>
  <c r="K3313" i="2"/>
  <c r="J3313" i="2"/>
  <c r="K3312" i="2"/>
  <c r="J3312" i="2"/>
  <c r="K3311" i="2"/>
  <c r="J3311" i="2"/>
  <c r="K3310" i="2"/>
  <c r="J3310" i="2"/>
  <c r="K3309" i="2"/>
  <c r="J3309" i="2"/>
  <c r="K3308" i="2"/>
  <c r="J3308" i="2"/>
  <c r="K3307" i="2"/>
  <c r="J3307" i="2"/>
  <c r="K3306" i="2"/>
  <c r="J3306" i="2"/>
  <c r="K3305" i="2"/>
  <c r="J3305" i="2"/>
  <c r="K3304" i="2"/>
  <c r="J3304" i="2"/>
  <c r="K3303" i="2"/>
  <c r="J3303" i="2"/>
  <c r="K3302" i="2"/>
  <c r="J3302" i="2"/>
  <c r="K3301" i="2"/>
  <c r="J3301" i="2"/>
  <c r="K3300" i="2"/>
  <c r="J3300" i="2"/>
  <c r="K3299" i="2"/>
  <c r="J3299" i="2"/>
  <c r="K3298" i="2"/>
  <c r="J3298" i="2"/>
  <c r="K3297" i="2"/>
  <c r="J3297" i="2"/>
  <c r="K3296" i="2"/>
  <c r="J3296" i="2"/>
  <c r="K3295" i="2"/>
  <c r="J3295" i="2"/>
  <c r="K3294" i="2"/>
  <c r="J3294" i="2"/>
  <c r="K3293" i="2"/>
  <c r="J3293" i="2"/>
  <c r="K3292" i="2"/>
  <c r="J3292" i="2"/>
  <c r="K3291" i="2"/>
  <c r="J3291" i="2"/>
  <c r="K3290" i="2"/>
  <c r="J3290" i="2"/>
  <c r="K3289" i="2"/>
  <c r="J3289" i="2"/>
  <c r="K3288" i="2"/>
  <c r="J3288" i="2"/>
  <c r="K3287" i="2"/>
  <c r="J3287" i="2"/>
  <c r="K3286" i="2"/>
  <c r="J3286" i="2"/>
  <c r="K3285" i="2"/>
  <c r="J3285" i="2"/>
  <c r="K3284" i="2"/>
  <c r="J3284" i="2"/>
  <c r="K3283" i="2"/>
  <c r="J3283" i="2"/>
  <c r="K3282" i="2"/>
  <c r="J3282" i="2"/>
  <c r="K3281" i="2"/>
  <c r="J3281" i="2"/>
  <c r="K3280" i="2"/>
  <c r="J3280" i="2"/>
  <c r="K3279" i="2"/>
  <c r="J3279" i="2"/>
  <c r="K3278" i="2"/>
  <c r="J3278" i="2"/>
  <c r="K3277" i="2"/>
  <c r="J3277" i="2"/>
  <c r="K3276" i="2"/>
  <c r="J3276" i="2"/>
  <c r="K3275" i="2"/>
  <c r="J3275" i="2"/>
  <c r="K3274" i="2"/>
  <c r="J3274" i="2"/>
  <c r="K3273" i="2"/>
  <c r="J3273" i="2"/>
  <c r="K3272" i="2"/>
  <c r="J3272" i="2"/>
  <c r="K3271" i="2"/>
  <c r="J3271" i="2"/>
  <c r="K3270" i="2"/>
  <c r="J3270" i="2"/>
  <c r="K3269" i="2"/>
  <c r="J3269" i="2"/>
  <c r="K3268" i="2"/>
  <c r="J3268" i="2"/>
  <c r="K3267" i="2"/>
  <c r="J3267" i="2"/>
  <c r="K3266" i="2"/>
  <c r="J3266" i="2"/>
  <c r="K3265" i="2"/>
  <c r="J3265" i="2"/>
  <c r="K3264" i="2"/>
  <c r="J3264" i="2"/>
  <c r="K3263" i="2"/>
  <c r="J3263" i="2"/>
  <c r="K3262" i="2"/>
  <c r="J3262" i="2"/>
  <c r="K3261" i="2"/>
  <c r="J3261" i="2"/>
  <c r="K3260" i="2"/>
  <c r="J3260" i="2"/>
  <c r="K3259" i="2"/>
  <c r="J3259" i="2"/>
  <c r="K3258" i="2"/>
  <c r="J3258" i="2"/>
  <c r="K3257" i="2"/>
  <c r="J3257" i="2"/>
  <c r="K3256" i="2"/>
  <c r="J3256" i="2"/>
  <c r="K3255" i="2"/>
  <c r="J3255" i="2"/>
  <c r="K3254" i="2"/>
  <c r="J3254" i="2"/>
  <c r="K3253" i="2"/>
  <c r="J3253" i="2"/>
  <c r="K3252" i="2"/>
  <c r="J3252" i="2"/>
  <c r="K3251" i="2"/>
  <c r="J3251" i="2"/>
  <c r="K3250" i="2"/>
  <c r="J3250" i="2"/>
  <c r="K3249" i="2"/>
  <c r="J3249" i="2"/>
  <c r="K3248" i="2"/>
  <c r="J3248" i="2"/>
  <c r="K3247" i="2"/>
  <c r="J3247" i="2"/>
  <c r="K3246" i="2"/>
  <c r="J3246" i="2"/>
  <c r="K3245" i="2"/>
  <c r="J3245" i="2"/>
  <c r="K3244" i="2"/>
  <c r="J3244" i="2"/>
  <c r="K3243" i="2"/>
  <c r="J3243" i="2"/>
  <c r="K3242" i="2"/>
  <c r="J3242" i="2"/>
  <c r="K3241" i="2"/>
  <c r="J3241" i="2"/>
  <c r="K3240" i="2"/>
  <c r="J3240" i="2"/>
  <c r="K3239" i="2"/>
  <c r="J3239" i="2"/>
  <c r="K3238" i="2"/>
  <c r="J3238" i="2"/>
  <c r="K3237" i="2"/>
  <c r="J3237" i="2"/>
  <c r="K3236" i="2"/>
  <c r="J3236" i="2"/>
  <c r="K3235" i="2"/>
  <c r="J3235" i="2"/>
  <c r="K3234" i="2"/>
  <c r="J3234" i="2"/>
  <c r="K3233" i="2"/>
  <c r="J3233" i="2"/>
  <c r="K3232" i="2"/>
  <c r="J3232" i="2"/>
  <c r="K3231" i="2"/>
  <c r="J3231" i="2"/>
  <c r="K3230" i="2"/>
  <c r="J3230" i="2"/>
  <c r="K3229" i="2"/>
  <c r="J3229" i="2"/>
  <c r="K3228" i="2"/>
  <c r="J3228" i="2"/>
  <c r="K3227" i="2"/>
  <c r="J3227" i="2"/>
  <c r="K3226" i="2"/>
  <c r="J3226" i="2"/>
  <c r="K3225" i="2"/>
  <c r="J3225" i="2"/>
  <c r="K3224" i="2"/>
  <c r="J3224" i="2"/>
  <c r="K3223" i="2"/>
  <c r="J3223" i="2"/>
  <c r="K3222" i="2"/>
  <c r="J3222" i="2"/>
  <c r="K3221" i="2"/>
  <c r="J3221" i="2"/>
  <c r="K3220" i="2"/>
  <c r="J3220" i="2"/>
  <c r="K3219" i="2"/>
  <c r="J3219" i="2"/>
  <c r="K3218" i="2"/>
  <c r="J3218" i="2"/>
  <c r="K3217" i="2"/>
  <c r="J3217" i="2"/>
  <c r="K3216" i="2"/>
  <c r="J3216" i="2"/>
  <c r="K3215" i="2"/>
  <c r="J3215" i="2"/>
  <c r="K3214" i="2"/>
  <c r="J3214" i="2"/>
  <c r="K3213" i="2"/>
  <c r="J3213" i="2"/>
  <c r="K3212" i="2"/>
  <c r="J3212" i="2"/>
  <c r="K3211" i="2"/>
  <c r="J3211" i="2"/>
  <c r="K3210" i="2"/>
  <c r="J3210" i="2"/>
  <c r="K3209" i="2"/>
  <c r="J3209" i="2"/>
  <c r="K3208" i="2"/>
  <c r="J3208" i="2"/>
  <c r="K3207" i="2"/>
  <c r="J3207" i="2"/>
  <c r="K3206" i="2"/>
  <c r="J3206" i="2"/>
  <c r="K3205" i="2"/>
  <c r="J3205" i="2"/>
  <c r="K3204" i="2"/>
  <c r="J3204" i="2"/>
  <c r="K3203" i="2"/>
  <c r="J3203" i="2"/>
  <c r="K3202" i="2"/>
  <c r="J3202" i="2"/>
  <c r="K3201" i="2"/>
  <c r="J3201" i="2"/>
  <c r="K3200" i="2"/>
  <c r="J3200" i="2"/>
  <c r="K3199" i="2"/>
  <c r="J3199" i="2"/>
  <c r="K3198" i="2"/>
  <c r="J3198" i="2"/>
  <c r="K3197" i="2"/>
  <c r="J3197" i="2"/>
  <c r="K3196" i="2"/>
  <c r="J3196" i="2"/>
  <c r="K3195" i="2"/>
  <c r="J3195" i="2"/>
  <c r="K3194" i="2"/>
  <c r="J3194" i="2"/>
  <c r="K3193" i="2"/>
  <c r="J3193" i="2"/>
  <c r="K3192" i="2"/>
  <c r="J3192" i="2"/>
  <c r="K3191" i="2"/>
  <c r="J3191" i="2"/>
  <c r="K3190" i="2"/>
  <c r="J3190" i="2"/>
  <c r="K3189" i="2"/>
  <c r="J3189" i="2"/>
  <c r="K3188" i="2"/>
  <c r="J3188" i="2"/>
  <c r="K3187" i="2"/>
  <c r="J3187" i="2"/>
  <c r="K3186" i="2"/>
  <c r="J3186" i="2"/>
  <c r="K3185" i="2"/>
  <c r="J3185" i="2"/>
  <c r="K3184" i="2"/>
  <c r="J3184" i="2"/>
  <c r="K3183" i="2"/>
  <c r="J3183" i="2"/>
  <c r="K3182" i="2"/>
  <c r="J3182" i="2"/>
  <c r="K3181" i="2"/>
  <c r="J3181" i="2"/>
  <c r="K3180" i="2"/>
  <c r="J3180" i="2"/>
  <c r="K3179" i="2"/>
  <c r="J3179" i="2"/>
  <c r="K3178" i="2"/>
  <c r="J3178" i="2"/>
  <c r="K3177" i="2"/>
  <c r="J3177" i="2"/>
  <c r="K3176" i="2"/>
  <c r="J3176" i="2"/>
  <c r="K3175" i="2"/>
  <c r="J3175" i="2"/>
  <c r="K3174" i="2"/>
  <c r="J3174" i="2"/>
  <c r="K3173" i="2"/>
  <c r="J3173" i="2"/>
  <c r="K3172" i="2"/>
  <c r="J3172" i="2"/>
  <c r="K3171" i="2"/>
  <c r="J3171" i="2"/>
  <c r="K3170" i="2"/>
  <c r="J3170" i="2"/>
  <c r="K3169" i="2"/>
  <c r="J3169" i="2"/>
  <c r="K3168" i="2"/>
  <c r="J3168" i="2"/>
  <c r="K3167" i="2"/>
  <c r="J3167" i="2"/>
  <c r="K3166" i="2"/>
  <c r="J3166" i="2"/>
  <c r="K3165" i="2"/>
  <c r="J3165" i="2"/>
  <c r="K3164" i="2"/>
  <c r="J3164" i="2"/>
  <c r="K3163" i="2"/>
  <c r="J3163" i="2"/>
  <c r="K3162" i="2"/>
  <c r="J3162" i="2"/>
  <c r="K3161" i="2"/>
  <c r="J3161" i="2"/>
  <c r="K3160" i="2"/>
  <c r="J3160" i="2"/>
  <c r="K3159" i="2"/>
  <c r="J3159" i="2"/>
  <c r="K3158" i="2"/>
  <c r="J3158" i="2"/>
  <c r="K3157" i="2"/>
  <c r="J3157" i="2"/>
  <c r="K3156" i="2"/>
  <c r="J3156" i="2"/>
  <c r="K3155" i="2"/>
  <c r="J3155" i="2"/>
  <c r="K3154" i="2"/>
  <c r="J3154" i="2"/>
  <c r="K3153" i="2"/>
  <c r="J3153" i="2"/>
  <c r="K3152" i="2"/>
  <c r="J3152" i="2"/>
  <c r="K3151" i="2"/>
  <c r="J3151" i="2"/>
  <c r="K3150" i="2"/>
  <c r="J3150" i="2"/>
  <c r="K3149" i="2"/>
  <c r="J3149" i="2"/>
  <c r="K3148" i="2"/>
  <c r="J3148" i="2"/>
  <c r="K3147" i="2"/>
  <c r="J3147" i="2"/>
  <c r="K3146" i="2"/>
  <c r="J3146" i="2"/>
  <c r="K3145" i="2"/>
  <c r="J3145" i="2"/>
  <c r="K3144" i="2"/>
  <c r="J3144" i="2"/>
  <c r="K3143" i="2"/>
  <c r="J3143" i="2"/>
  <c r="K3142" i="2"/>
  <c r="J3142" i="2"/>
  <c r="K3141" i="2"/>
  <c r="J3141" i="2"/>
  <c r="K3140" i="2"/>
  <c r="J3140" i="2"/>
  <c r="K3139" i="2"/>
  <c r="J3139" i="2"/>
  <c r="K3138" i="2"/>
  <c r="J3138" i="2"/>
  <c r="K3137" i="2"/>
  <c r="J3137" i="2"/>
  <c r="K3136" i="2"/>
  <c r="J3136" i="2"/>
  <c r="K3135" i="2"/>
  <c r="J3135" i="2"/>
  <c r="K3134" i="2"/>
  <c r="J3134" i="2"/>
  <c r="K3133" i="2"/>
  <c r="J3133" i="2"/>
  <c r="K3132" i="2"/>
  <c r="J3132" i="2"/>
  <c r="K3131" i="2"/>
  <c r="J3131" i="2"/>
  <c r="K3130" i="2"/>
  <c r="J3130" i="2"/>
  <c r="K3129" i="2"/>
  <c r="J3129" i="2"/>
  <c r="K3128" i="2"/>
  <c r="J3128" i="2"/>
  <c r="K3127" i="2"/>
  <c r="J3127" i="2"/>
  <c r="K3126" i="2"/>
  <c r="J3126" i="2"/>
  <c r="K3125" i="2"/>
  <c r="J3125" i="2"/>
  <c r="K3124" i="2"/>
  <c r="J3124" i="2"/>
  <c r="K3123" i="2"/>
  <c r="J3123" i="2"/>
  <c r="K3122" i="2"/>
  <c r="J3122" i="2"/>
  <c r="K3121" i="2"/>
  <c r="J3121" i="2"/>
  <c r="K3120" i="2"/>
  <c r="J3120" i="2"/>
  <c r="K3119" i="2"/>
  <c r="J3119" i="2"/>
  <c r="K3118" i="2"/>
  <c r="J3118" i="2"/>
  <c r="K3117" i="2"/>
  <c r="J3117" i="2"/>
  <c r="K3116" i="2"/>
  <c r="J3116" i="2"/>
  <c r="K3115" i="2"/>
  <c r="J3115" i="2"/>
  <c r="K3114" i="2"/>
  <c r="J3114" i="2"/>
  <c r="K3113" i="2"/>
  <c r="J3113" i="2"/>
  <c r="K3112" i="2"/>
  <c r="J3112" i="2"/>
  <c r="K3111" i="2"/>
  <c r="J3111" i="2"/>
  <c r="K3110" i="2"/>
  <c r="J3110" i="2"/>
  <c r="K3109" i="2"/>
  <c r="J3109" i="2"/>
  <c r="K3108" i="2"/>
  <c r="J3108" i="2"/>
  <c r="K3107" i="2"/>
  <c r="J3107" i="2"/>
  <c r="K3106" i="2"/>
  <c r="J3106" i="2"/>
  <c r="K3105" i="2"/>
  <c r="J3105" i="2"/>
  <c r="K3104" i="2"/>
  <c r="J3104" i="2"/>
  <c r="K3103" i="2"/>
  <c r="J3103" i="2"/>
  <c r="K3102" i="2"/>
  <c r="J3102" i="2"/>
  <c r="K3101" i="2"/>
  <c r="J3101" i="2"/>
  <c r="K3100" i="2"/>
  <c r="J3100" i="2"/>
  <c r="K3099" i="2"/>
  <c r="J3099" i="2"/>
  <c r="K3098" i="2"/>
  <c r="J3098" i="2"/>
  <c r="K3097" i="2"/>
  <c r="J3097" i="2"/>
  <c r="K3096" i="2"/>
  <c r="J3096" i="2"/>
  <c r="K3095" i="2"/>
  <c r="J3095" i="2"/>
  <c r="K3094" i="2"/>
  <c r="J3094" i="2"/>
  <c r="K3093" i="2"/>
  <c r="J3093" i="2"/>
  <c r="K3092" i="2"/>
  <c r="J3092" i="2"/>
  <c r="K3091" i="2"/>
  <c r="J3091" i="2"/>
  <c r="K3090" i="2"/>
  <c r="J3090" i="2"/>
  <c r="K3089" i="2"/>
  <c r="J3089" i="2"/>
  <c r="K3088" i="2"/>
  <c r="J3088" i="2"/>
  <c r="K3087" i="2"/>
  <c r="J3087" i="2"/>
  <c r="K3086" i="2"/>
  <c r="J3086" i="2"/>
  <c r="K3085" i="2"/>
  <c r="J3085" i="2"/>
  <c r="K3084" i="2"/>
  <c r="J3084" i="2"/>
  <c r="K3083" i="2"/>
  <c r="J3083" i="2"/>
  <c r="K3082" i="2"/>
  <c r="J3082" i="2"/>
  <c r="K3081" i="2"/>
  <c r="J3081" i="2"/>
  <c r="K3080" i="2"/>
  <c r="J3080" i="2"/>
  <c r="K3079" i="2"/>
  <c r="J3079" i="2"/>
  <c r="K3078" i="2"/>
  <c r="J3078" i="2"/>
  <c r="K3077" i="2"/>
  <c r="J3077" i="2"/>
  <c r="K3076" i="2"/>
  <c r="J3076" i="2"/>
  <c r="K3075" i="2"/>
  <c r="J3075" i="2"/>
  <c r="K3074" i="2"/>
  <c r="J3074" i="2"/>
  <c r="K3073" i="2"/>
  <c r="J3073" i="2"/>
  <c r="K3072" i="2"/>
  <c r="J3072" i="2"/>
  <c r="K3071" i="2"/>
  <c r="J3071" i="2"/>
  <c r="K3070" i="2"/>
  <c r="J3070" i="2"/>
  <c r="K3069" i="2"/>
  <c r="J3069" i="2"/>
  <c r="K3068" i="2"/>
  <c r="J3068" i="2"/>
  <c r="K3067" i="2"/>
  <c r="J3067" i="2"/>
  <c r="K3066" i="2"/>
  <c r="J3066" i="2"/>
  <c r="K3065" i="2"/>
  <c r="J3065" i="2"/>
  <c r="K3064" i="2"/>
  <c r="J3064" i="2"/>
  <c r="K3063" i="2"/>
  <c r="J3063" i="2"/>
  <c r="K3062" i="2"/>
  <c r="J3062" i="2"/>
  <c r="K3061" i="2"/>
  <c r="J3061" i="2"/>
  <c r="K3060" i="2"/>
  <c r="J3060" i="2"/>
  <c r="K3059" i="2"/>
  <c r="J3059" i="2"/>
  <c r="K3058" i="2"/>
  <c r="J3058" i="2"/>
  <c r="K3057" i="2"/>
  <c r="J3057" i="2"/>
  <c r="K3056" i="2"/>
  <c r="J3056" i="2"/>
  <c r="K3055" i="2"/>
  <c r="J3055" i="2"/>
  <c r="K3054" i="2"/>
  <c r="J3054" i="2"/>
  <c r="K3053" i="2"/>
  <c r="J3053" i="2"/>
  <c r="K3052" i="2"/>
  <c r="J3052" i="2"/>
  <c r="K3051" i="2"/>
  <c r="J3051" i="2"/>
  <c r="K3050" i="2"/>
  <c r="J3050" i="2"/>
  <c r="K3049" i="2"/>
  <c r="J3049" i="2"/>
  <c r="K3048" i="2"/>
  <c r="J3048" i="2"/>
  <c r="K3047" i="2"/>
  <c r="J3047" i="2"/>
  <c r="K3046" i="2"/>
  <c r="J3046" i="2"/>
  <c r="K3045" i="2"/>
  <c r="J3045" i="2"/>
  <c r="K3044" i="2"/>
  <c r="J3044" i="2"/>
  <c r="K3043" i="2"/>
  <c r="J3043" i="2"/>
  <c r="K3042" i="2"/>
  <c r="J3042" i="2"/>
  <c r="K3041" i="2"/>
  <c r="J3041" i="2"/>
  <c r="K3040" i="2"/>
  <c r="J3040" i="2"/>
  <c r="K3039" i="2"/>
  <c r="J3039" i="2"/>
  <c r="K3038" i="2"/>
  <c r="J3038" i="2"/>
  <c r="K3037" i="2"/>
  <c r="J3037" i="2"/>
  <c r="K3036" i="2"/>
  <c r="J3036" i="2"/>
  <c r="K3035" i="2"/>
  <c r="J3035" i="2"/>
  <c r="K3034" i="2"/>
  <c r="J3034" i="2"/>
  <c r="K3033" i="2"/>
  <c r="J3033" i="2"/>
  <c r="K3032" i="2"/>
  <c r="J3032" i="2"/>
  <c r="K3031" i="2"/>
  <c r="J3031" i="2"/>
  <c r="K3030" i="2"/>
  <c r="J3030" i="2"/>
  <c r="K3029" i="2"/>
  <c r="J3029" i="2"/>
  <c r="K3028" i="2"/>
  <c r="J3028" i="2"/>
  <c r="K3027" i="2"/>
  <c r="J3027" i="2"/>
  <c r="K3026" i="2"/>
  <c r="J3026" i="2"/>
  <c r="K3025" i="2"/>
  <c r="J3025" i="2"/>
  <c r="K3024" i="2"/>
  <c r="J3024" i="2"/>
  <c r="K3023" i="2"/>
  <c r="J3023" i="2"/>
  <c r="K3022" i="2"/>
  <c r="J3022" i="2"/>
  <c r="K3021" i="2"/>
  <c r="J3021" i="2"/>
  <c r="K3020" i="2"/>
  <c r="J3020" i="2"/>
  <c r="K3019" i="2"/>
  <c r="J3019" i="2"/>
  <c r="K3018" i="2"/>
  <c r="J3018" i="2"/>
  <c r="K3017" i="2"/>
  <c r="J3017" i="2"/>
  <c r="K3016" i="2"/>
  <c r="J3016" i="2"/>
  <c r="K3015" i="2"/>
  <c r="J3015" i="2"/>
  <c r="K3014" i="2"/>
  <c r="J3014" i="2"/>
  <c r="K3013" i="2"/>
  <c r="J3013" i="2"/>
  <c r="K3012" i="2"/>
  <c r="J3012" i="2"/>
  <c r="K3011" i="2"/>
  <c r="J3011" i="2"/>
  <c r="K3010" i="2"/>
  <c r="J3010" i="2"/>
  <c r="K3009" i="2"/>
  <c r="J3009" i="2"/>
  <c r="K3008" i="2"/>
  <c r="J3008" i="2"/>
  <c r="K3007" i="2"/>
  <c r="J3007" i="2"/>
  <c r="K3006" i="2"/>
  <c r="J3006" i="2"/>
  <c r="K3005" i="2"/>
  <c r="J3005" i="2"/>
  <c r="K3004" i="2"/>
  <c r="J3004" i="2"/>
  <c r="K3003" i="2"/>
  <c r="J3003" i="2"/>
  <c r="K3002" i="2"/>
  <c r="J3002" i="2"/>
  <c r="K3001" i="2"/>
  <c r="J3001" i="2"/>
  <c r="K3000" i="2"/>
  <c r="J3000" i="2"/>
  <c r="K2999" i="2"/>
  <c r="J2999" i="2"/>
  <c r="K2998" i="2"/>
  <c r="J2998" i="2"/>
  <c r="K2997" i="2"/>
  <c r="J2997" i="2"/>
  <c r="K2996" i="2"/>
  <c r="J2996" i="2"/>
  <c r="K2995" i="2"/>
  <c r="J2995" i="2"/>
  <c r="K2994" i="2"/>
  <c r="J2994" i="2"/>
  <c r="K2993" i="2"/>
  <c r="J2993" i="2"/>
  <c r="K2992" i="2"/>
  <c r="J2992" i="2"/>
  <c r="K2991" i="2"/>
  <c r="J2991" i="2"/>
  <c r="K2990" i="2"/>
  <c r="J2990" i="2"/>
  <c r="K2989" i="2"/>
  <c r="J2989" i="2"/>
  <c r="K2988" i="2"/>
  <c r="J2988" i="2"/>
  <c r="K2987" i="2"/>
  <c r="J2987" i="2"/>
  <c r="K2986" i="2"/>
  <c r="J2986" i="2"/>
  <c r="K2985" i="2"/>
  <c r="J2985" i="2"/>
  <c r="K2984" i="2"/>
  <c r="J2984" i="2"/>
  <c r="K2983" i="2"/>
  <c r="J2983" i="2"/>
  <c r="K2982" i="2"/>
  <c r="J2982" i="2"/>
  <c r="K2981" i="2"/>
  <c r="J2981" i="2"/>
  <c r="K2980" i="2"/>
  <c r="J2980" i="2"/>
  <c r="K2979" i="2"/>
  <c r="J2979" i="2"/>
  <c r="K2978" i="2"/>
  <c r="J2978" i="2"/>
  <c r="K2977" i="2"/>
  <c r="J2977" i="2"/>
  <c r="K2976" i="2"/>
  <c r="J2976" i="2"/>
  <c r="K2975" i="2"/>
  <c r="J2975" i="2"/>
  <c r="K2974" i="2"/>
  <c r="J2974" i="2"/>
  <c r="K2973" i="2"/>
  <c r="J2973" i="2"/>
  <c r="K2972" i="2"/>
  <c r="J2972" i="2"/>
  <c r="K2971" i="2"/>
  <c r="J2971" i="2"/>
  <c r="K2970" i="2"/>
  <c r="J2970" i="2"/>
  <c r="K2969" i="2"/>
  <c r="J2969" i="2"/>
  <c r="K2968" i="2"/>
  <c r="J2968" i="2"/>
  <c r="K2967" i="2"/>
  <c r="J2967" i="2"/>
  <c r="K2966" i="2"/>
  <c r="J2966" i="2"/>
  <c r="K2965" i="2"/>
  <c r="J2965" i="2"/>
  <c r="K2964" i="2"/>
  <c r="J2964" i="2"/>
  <c r="K2963" i="2"/>
  <c r="J2963" i="2"/>
  <c r="K2962" i="2"/>
  <c r="J2962" i="2"/>
  <c r="K2961" i="2"/>
  <c r="J2961" i="2"/>
  <c r="K2960" i="2"/>
  <c r="J2960" i="2"/>
  <c r="K2959" i="2"/>
  <c r="J2959" i="2"/>
  <c r="K2958" i="2"/>
  <c r="J2958" i="2"/>
  <c r="K2957" i="2"/>
  <c r="J2957" i="2"/>
  <c r="K2956" i="2"/>
  <c r="J2956" i="2"/>
  <c r="K2955" i="2"/>
  <c r="J2955" i="2"/>
  <c r="K2954" i="2"/>
  <c r="J2954" i="2"/>
  <c r="K2953" i="2"/>
  <c r="J2953" i="2"/>
  <c r="K2952" i="2"/>
  <c r="J2952" i="2"/>
  <c r="K2951" i="2"/>
  <c r="J2951" i="2"/>
  <c r="K2950" i="2"/>
  <c r="J2950" i="2"/>
  <c r="K2949" i="2"/>
  <c r="J2949" i="2"/>
  <c r="K2948" i="2"/>
  <c r="J2948" i="2"/>
  <c r="K2947" i="2"/>
  <c r="J2947" i="2"/>
  <c r="K2946" i="2"/>
  <c r="J2946" i="2"/>
  <c r="K2945" i="2"/>
  <c r="J2945" i="2"/>
  <c r="K2944" i="2"/>
  <c r="J2944" i="2"/>
  <c r="K2943" i="2"/>
  <c r="J2943" i="2"/>
  <c r="K2942" i="2"/>
  <c r="J2942" i="2"/>
  <c r="K2941" i="2"/>
  <c r="J2941" i="2"/>
  <c r="K2940" i="2"/>
  <c r="J2940" i="2"/>
  <c r="K2939" i="2"/>
  <c r="J2939" i="2"/>
  <c r="K2938" i="2"/>
  <c r="J2938" i="2"/>
  <c r="K2937" i="2"/>
  <c r="J2937" i="2"/>
  <c r="K2936" i="2"/>
  <c r="J2936" i="2"/>
  <c r="K2935" i="2"/>
  <c r="J2935" i="2"/>
  <c r="K2934" i="2"/>
  <c r="J2934" i="2"/>
  <c r="K2933" i="2"/>
  <c r="J2933" i="2"/>
  <c r="K2932" i="2"/>
  <c r="J2932" i="2"/>
  <c r="K2931" i="2"/>
  <c r="J2931" i="2"/>
  <c r="K2930" i="2"/>
  <c r="J2930" i="2"/>
  <c r="K2929" i="2"/>
  <c r="J2929" i="2"/>
  <c r="K2928" i="2"/>
  <c r="J2928" i="2"/>
  <c r="K2927" i="2"/>
  <c r="J2927" i="2"/>
  <c r="K2926" i="2"/>
  <c r="J2926" i="2"/>
  <c r="K2925" i="2"/>
  <c r="J2925" i="2"/>
  <c r="K2924" i="2"/>
  <c r="J2924" i="2"/>
  <c r="K2923" i="2"/>
  <c r="J2923" i="2"/>
  <c r="K2922" i="2"/>
  <c r="J2922" i="2"/>
  <c r="K2921" i="2"/>
  <c r="J2921" i="2"/>
  <c r="K2920" i="2"/>
  <c r="J2920" i="2"/>
  <c r="K2919" i="2"/>
  <c r="J2919" i="2"/>
  <c r="K2918" i="2"/>
  <c r="J2918" i="2"/>
  <c r="K2917" i="2"/>
  <c r="J2917" i="2"/>
  <c r="K2916" i="2"/>
  <c r="J2916" i="2"/>
  <c r="K2915" i="2"/>
  <c r="J2915" i="2"/>
  <c r="K2914" i="2"/>
  <c r="J2914" i="2"/>
  <c r="K2913" i="2"/>
  <c r="J2913" i="2"/>
  <c r="K2912" i="2"/>
  <c r="J2912" i="2"/>
  <c r="K2911" i="2"/>
  <c r="J2911" i="2"/>
  <c r="K2910" i="2"/>
  <c r="J2910" i="2"/>
  <c r="K2909" i="2"/>
  <c r="J2909" i="2"/>
  <c r="K2908" i="2"/>
  <c r="J2908" i="2"/>
  <c r="K2907" i="2"/>
  <c r="J2907" i="2"/>
  <c r="K2906" i="2"/>
  <c r="J2906" i="2"/>
  <c r="K2905" i="2"/>
  <c r="J2905" i="2"/>
  <c r="K2904" i="2"/>
  <c r="J2904" i="2"/>
  <c r="K2903" i="2"/>
  <c r="J2903" i="2"/>
  <c r="K2902" i="2"/>
  <c r="J2902" i="2"/>
  <c r="K2901" i="2"/>
  <c r="J2901" i="2"/>
  <c r="K2900" i="2"/>
  <c r="J2900" i="2"/>
  <c r="K2899" i="2"/>
  <c r="J2899" i="2"/>
  <c r="K2898" i="2"/>
  <c r="J2898" i="2"/>
  <c r="K2897" i="2"/>
  <c r="J2897" i="2"/>
  <c r="K2896" i="2"/>
  <c r="J2896" i="2"/>
  <c r="K2895" i="2"/>
  <c r="J2895" i="2"/>
  <c r="K2894" i="2"/>
  <c r="J2894" i="2"/>
  <c r="K2893" i="2"/>
  <c r="J2893" i="2"/>
  <c r="K2892" i="2"/>
  <c r="J2892" i="2"/>
  <c r="K2891" i="2"/>
  <c r="J2891" i="2"/>
  <c r="K2890" i="2"/>
  <c r="J2890" i="2"/>
  <c r="K2889" i="2"/>
  <c r="J2889" i="2"/>
  <c r="K2888" i="2"/>
  <c r="J2888" i="2"/>
  <c r="K2887" i="2"/>
  <c r="J2887" i="2"/>
  <c r="K2886" i="2"/>
  <c r="J2886" i="2"/>
  <c r="K2885" i="2"/>
  <c r="J2885" i="2"/>
  <c r="K2884" i="2"/>
  <c r="J2884" i="2"/>
  <c r="K2883" i="2"/>
  <c r="J2883" i="2"/>
  <c r="K2882" i="2"/>
  <c r="J2882" i="2"/>
  <c r="K2881" i="2"/>
  <c r="J2881" i="2"/>
  <c r="K2880" i="2"/>
  <c r="J2880" i="2"/>
  <c r="K2879" i="2"/>
  <c r="J2879" i="2"/>
  <c r="K2878" i="2"/>
  <c r="J2878" i="2"/>
  <c r="K2877" i="2"/>
  <c r="J2877" i="2"/>
  <c r="K2876" i="2"/>
  <c r="J2876" i="2"/>
  <c r="K2875" i="2"/>
  <c r="J2875" i="2"/>
  <c r="K2874" i="2"/>
  <c r="J2874" i="2"/>
  <c r="K2873" i="2"/>
  <c r="J2873" i="2"/>
  <c r="K2872" i="2"/>
  <c r="J2872" i="2"/>
  <c r="K2871" i="2"/>
  <c r="J2871" i="2"/>
  <c r="K2870" i="2"/>
  <c r="J2870" i="2"/>
  <c r="K2869" i="2"/>
  <c r="J2869" i="2"/>
  <c r="K2868" i="2"/>
  <c r="J2868" i="2"/>
  <c r="K2867" i="2"/>
  <c r="J2867" i="2"/>
  <c r="K2866" i="2"/>
  <c r="J2866" i="2"/>
  <c r="K2865" i="2"/>
  <c r="J2865" i="2"/>
  <c r="K2864" i="2"/>
  <c r="J2864" i="2"/>
  <c r="K2863" i="2"/>
  <c r="J2863" i="2"/>
  <c r="K2862" i="2"/>
  <c r="J2862" i="2"/>
  <c r="K2861" i="2"/>
  <c r="J2861" i="2"/>
  <c r="K2860" i="2"/>
  <c r="J2860" i="2"/>
  <c r="K2859" i="2"/>
  <c r="J2859" i="2"/>
  <c r="K2858" i="2"/>
  <c r="J2858" i="2"/>
  <c r="K2857" i="2"/>
  <c r="J2857" i="2"/>
  <c r="K2856" i="2"/>
  <c r="J2856" i="2"/>
  <c r="K2855" i="2"/>
  <c r="J2855" i="2"/>
  <c r="K2854" i="2"/>
  <c r="J2854" i="2"/>
  <c r="K2853" i="2"/>
  <c r="J2853" i="2"/>
  <c r="K2852" i="2"/>
  <c r="J2852" i="2"/>
  <c r="K2851" i="2"/>
  <c r="J2851" i="2"/>
  <c r="K2850" i="2"/>
  <c r="J2850" i="2"/>
  <c r="K2849" i="2"/>
  <c r="J2849" i="2"/>
  <c r="K2848" i="2"/>
  <c r="J2848" i="2"/>
  <c r="K2847" i="2"/>
  <c r="J2847" i="2"/>
  <c r="K2846" i="2"/>
  <c r="J2846" i="2"/>
  <c r="K2845" i="2"/>
  <c r="J2845" i="2"/>
  <c r="K2844" i="2"/>
  <c r="J2844" i="2"/>
  <c r="K2843" i="2"/>
  <c r="J2843" i="2"/>
  <c r="K2842" i="2"/>
  <c r="J2842" i="2"/>
  <c r="K2841" i="2"/>
  <c r="J2841" i="2"/>
  <c r="K2840" i="2"/>
  <c r="J2840" i="2"/>
  <c r="K2839" i="2"/>
  <c r="J2839" i="2"/>
  <c r="K2838" i="2"/>
  <c r="J2838" i="2"/>
  <c r="K2837" i="2"/>
  <c r="J2837" i="2"/>
  <c r="K2836" i="2"/>
  <c r="J2836" i="2"/>
  <c r="K2835" i="2"/>
  <c r="J2835" i="2"/>
  <c r="K2834" i="2"/>
  <c r="J2834" i="2"/>
  <c r="K2833" i="2"/>
  <c r="J2833" i="2"/>
  <c r="K2832" i="2"/>
  <c r="J2832" i="2"/>
  <c r="K2831" i="2"/>
  <c r="J2831" i="2"/>
  <c r="K2830" i="2"/>
  <c r="J2830" i="2"/>
  <c r="K2829" i="2"/>
  <c r="J2829" i="2"/>
  <c r="K2828" i="2"/>
  <c r="J2828" i="2"/>
  <c r="K2827" i="2"/>
  <c r="J2827" i="2"/>
  <c r="K2826" i="2"/>
  <c r="J2826" i="2"/>
  <c r="K2825" i="2"/>
  <c r="J2825" i="2"/>
  <c r="K2824" i="2"/>
  <c r="J2824" i="2"/>
  <c r="K2823" i="2"/>
  <c r="J2823" i="2"/>
  <c r="K2822" i="2"/>
  <c r="J2822" i="2"/>
  <c r="K2821" i="2"/>
  <c r="J2821" i="2"/>
  <c r="K2820" i="2"/>
  <c r="J2820" i="2"/>
  <c r="K2819" i="2"/>
  <c r="J2819" i="2"/>
  <c r="K2818" i="2"/>
  <c r="J2818" i="2"/>
  <c r="K2817" i="2"/>
  <c r="J2817" i="2"/>
  <c r="K2816" i="2"/>
  <c r="J2816" i="2"/>
  <c r="K2815" i="2"/>
  <c r="J2815" i="2"/>
  <c r="K2814" i="2"/>
  <c r="J2814" i="2"/>
  <c r="K2813" i="2"/>
  <c r="J2813" i="2"/>
  <c r="K2812" i="2"/>
  <c r="J2812" i="2"/>
  <c r="K2811" i="2"/>
  <c r="J2811" i="2"/>
  <c r="K2810" i="2"/>
  <c r="J2810" i="2"/>
  <c r="K2809" i="2"/>
  <c r="J2809" i="2"/>
  <c r="K2808" i="2"/>
  <c r="J2808" i="2"/>
  <c r="K2807" i="2"/>
  <c r="J2807" i="2"/>
  <c r="K2806" i="2"/>
  <c r="J2806" i="2"/>
  <c r="K2805" i="2"/>
  <c r="J2805" i="2"/>
  <c r="K2804" i="2"/>
  <c r="J2804" i="2"/>
  <c r="K2803" i="2"/>
  <c r="J2803" i="2"/>
  <c r="K2802" i="2"/>
  <c r="J2802" i="2"/>
  <c r="K2801" i="2"/>
  <c r="J2801" i="2"/>
  <c r="K2800" i="2"/>
  <c r="J2800" i="2"/>
  <c r="K2799" i="2"/>
  <c r="J2799" i="2"/>
  <c r="K2798" i="2"/>
  <c r="J2798" i="2"/>
  <c r="K2797" i="2"/>
  <c r="J2797" i="2"/>
  <c r="K2796" i="2"/>
  <c r="J2796" i="2"/>
  <c r="K2795" i="2"/>
  <c r="J2795" i="2"/>
  <c r="K2794" i="2"/>
  <c r="J2794" i="2"/>
  <c r="K2793" i="2"/>
  <c r="J2793" i="2"/>
  <c r="K2792" i="2"/>
  <c r="J2792" i="2"/>
  <c r="K2791" i="2"/>
  <c r="J2791" i="2"/>
  <c r="K2790" i="2"/>
  <c r="J2790" i="2"/>
  <c r="K2789" i="2"/>
  <c r="J2789" i="2"/>
  <c r="K2788" i="2"/>
  <c r="J2788" i="2"/>
  <c r="K2787" i="2"/>
  <c r="J2787" i="2"/>
  <c r="K2786" i="2"/>
  <c r="J2786" i="2"/>
  <c r="K2785" i="2"/>
  <c r="J2785" i="2"/>
  <c r="K2784" i="2"/>
  <c r="J2784" i="2"/>
  <c r="K2783" i="2"/>
  <c r="J2783" i="2"/>
  <c r="K2782" i="2"/>
  <c r="J2782" i="2"/>
  <c r="K2781" i="2"/>
  <c r="J2781" i="2"/>
  <c r="K2780" i="2"/>
  <c r="J2780" i="2"/>
  <c r="K2779" i="2"/>
  <c r="J2779" i="2"/>
  <c r="K2778" i="2"/>
  <c r="J2778" i="2"/>
  <c r="K2777" i="2"/>
  <c r="J2777" i="2"/>
  <c r="K2776" i="2"/>
  <c r="J2776" i="2"/>
  <c r="K2775" i="2"/>
  <c r="J2775" i="2"/>
  <c r="K2774" i="2"/>
  <c r="J2774" i="2"/>
  <c r="K2773" i="2"/>
  <c r="J2773" i="2"/>
  <c r="K2772" i="2"/>
  <c r="J2772" i="2"/>
  <c r="K2771" i="2"/>
  <c r="J2771" i="2"/>
  <c r="K2770" i="2"/>
  <c r="J2770" i="2"/>
  <c r="K2769" i="2"/>
  <c r="J2769" i="2"/>
  <c r="K2768" i="2"/>
  <c r="J2768" i="2"/>
  <c r="K2767" i="2"/>
  <c r="J2767" i="2"/>
  <c r="K2766" i="2"/>
  <c r="J2766" i="2"/>
  <c r="K2765" i="2"/>
  <c r="J2765" i="2"/>
  <c r="K2764" i="2"/>
  <c r="J2764" i="2"/>
  <c r="K2763" i="2"/>
  <c r="J2763" i="2"/>
  <c r="K2762" i="2"/>
  <c r="J2762" i="2"/>
  <c r="K2761" i="2"/>
  <c r="J2761" i="2"/>
  <c r="K2760" i="2"/>
  <c r="J2760" i="2"/>
  <c r="K2759" i="2"/>
  <c r="J2759" i="2"/>
  <c r="K2758" i="2"/>
  <c r="J2758" i="2"/>
  <c r="K2757" i="2"/>
  <c r="J2757" i="2"/>
  <c r="K2756" i="2"/>
  <c r="J2756" i="2"/>
  <c r="K2755" i="2"/>
  <c r="J2755" i="2"/>
  <c r="K2754" i="2"/>
  <c r="J2754" i="2"/>
  <c r="K2753" i="2"/>
  <c r="J2753" i="2"/>
  <c r="K2752" i="2"/>
  <c r="J2752" i="2"/>
  <c r="K2751" i="2"/>
  <c r="J2751" i="2"/>
  <c r="K2750" i="2"/>
  <c r="J2750" i="2"/>
  <c r="K2749" i="2"/>
  <c r="J2749" i="2"/>
  <c r="AC4111" i="1"/>
  <c r="AB4111" i="1"/>
  <c r="AA4111" i="1"/>
  <c r="AC4110" i="1"/>
  <c r="AB4110" i="1"/>
  <c r="AA4110" i="1"/>
  <c r="AC4109" i="1"/>
  <c r="AB4109" i="1"/>
  <c r="AA4109" i="1"/>
  <c r="AC4108" i="1"/>
  <c r="AB4108" i="1"/>
  <c r="AA4108" i="1"/>
  <c r="AC4107" i="1"/>
  <c r="AB4107" i="1"/>
  <c r="AA4107" i="1"/>
  <c r="AC4106" i="1"/>
  <c r="AB4106" i="1"/>
  <c r="AA4106" i="1"/>
  <c r="AC4105" i="1"/>
  <c r="AB4105" i="1"/>
  <c r="AA4105" i="1"/>
  <c r="AC4104" i="1"/>
  <c r="AB4104" i="1"/>
  <c r="AA4104" i="1"/>
  <c r="AC4103" i="1"/>
  <c r="AB4103" i="1"/>
  <c r="AA4103" i="1"/>
  <c r="AC4102" i="1"/>
  <c r="AB4102" i="1"/>
  <c r="AA4102" i="1"/>
  <c r="AC4101" i="1"/>
  <c r="AB4101" i="1"/>
  <c r="AA4101" i="1"/>
  <c r="AC4100" i="1"/>
  <c r="AB4100" i="1"/>
  <c r="AA4100" i="1"/>
  <c r="AC4099" i="1"/>
  <c r="AB4099" i="1"/>
  <c r="AA4099" i="1"/>
  <c r="AC4098" i="1"/>
  <c r="AB4098" i="1"/>
  <c r="AA4098" i="1"/>
  <c r="AC4097" i="1"/>
  <c r="AB4097" i="1"/>
  <c r="AA4097" i="1"/>
  <c r="AC4096" i="1"/>
  <c r="AB4096" i="1"/>
  <c r="AA4096" i="1"/>
  <c r="AC4095" i="1"/>
  <c r="AB4095" i="1"/>
  <c r="AA4095" i="1"/>
  <c r="AC4094" i="1"/>
  <c r="AB4094" i="1"/>
  <c r="AA4094" i="1"/>
  <c r="AC4093" i="1"/>
  <c r="AB4093" i="1"/>
  <c r="AA4093" i="1"/>
  <c r="AC4092" i="1"/>
  <c r="AB4092" i="1"/>
  <c r="AA4092" i="1"/>
  <c r="AC4091" i="1"/>
  <c r="AB4091" i="1"/>
  <c r="AA4091" i="1"/>
  <c r="AC4090" i="1"/>
  <c r="AB4090" i="1"/>
  <c r="AA4090" i="1"/>
  <c r="AC4089" i="1"/>
  <c r="AB4089" i="1"/>
  <c r="AA4089" i="1"/>
  <c r="AC4088" i="1"/>
  <c r="AB4088" i="1"/>
  <c r="AA4088" i="1"/>
  <c r="AC4087" i="1"/>
  <c r="AB4087" i="1"/>
  <c r="AA4087" i="1"/>
  <c r="AC4086" i="1"/>
  <c r="AB4086" i="1"/>
  <c r="AA4086" i="1"/>
  <c r="AC4085" i="1"/>
  <c r="AB4085" i="1"/>
  <c r="AA4085" i="1"/>
  <c r="AC4084" i="1"/>
  <c r="AB4084" i="1"/>
  <c r="AA4084" i="1"/>
  <c r="AC4083" i="1"/>
  <c r="AB4083" i="1"/>
  <c r="AA4083" i="1"/>
  <c r="AC4082" i="1"/>
  <c r="AB4082" i="1"/>
  <c r="AA4082" i="1"/>
  <c r="AC4081" i="1"/>
  <c r="AB4081" i="1"/>
  <c r="AA4081" i="1"/>
  <c r="AC4080" i="1"/>
  <c r="AB4080" i="1"/>
  <c r="AA4080" i="1"/>
  <c r="AC4079" i="1"/>
  <c r="AB4079" i="1"/>
  <c r="AA4079" i="1"/>
  <c r="AC4078" i="1"/>
  <c r="AB4078" i="1"/>
  <c r="AA4078" i="1"/>
  <c r="AC4077" i="1"/>
  <c r="AB4077" i="1"/>
  <c r="AA4077" i="1"/>
  <c r="AC4076" i="1"/>
  <c r="AB4076" i="1"/>
  <c r="AA4076" i="1"/>
  <c r="AC4075" i="1"/>
  <c r="AB4075" i="1"/>
  <c r="AA4075" i="1"/>
  <c r="AC4074" i="1"/>
  <c r="AB4074" i="1"/>
  <c r="AA4074" i="1"/>
  <c r="AC4073" i="1"/>
  <c r="AB4073" i="1"/>
  <c r="AA4073" i="1"/>
  <c r="AC4072" i="1"/>
  <c r="AB4072" i="1"/>
  <c r="AA4072" i="1"/>
  <c r="AC4071" i="1"/>
  <c r="AB4071" i="1"/>
  <c r="AA4071" i="1"/>
  <c r="AC4070" i="1"/>
  <c r="AB4070" i="1"/>
  <c r="AA4070" i="1"/>
  <c r="AC4069" i="1"/>
  <c r="AB4069" i="1"/>
  <c r="AA4069" i="1"/>
  <c r="AC4068" i="1"/>
  <c r="AB4068" i="1"/>
  <c r="AA4068" i="1"/>
  <c r="AC4067" i="1"/>
  <c r="AB4067" i="1"/>
  <c r="AA4067" i="1"/>
  <c r="AC4066" i="1"/>
  <c r="AB4066" i="1"/>
  <c r="AA4066" i="1"/>
  <c r="AC4065" i="1"/>
  <c r="AB4065" i="1"/>
  <c r="AA4065" i="1"/>
  <c r="AC4064" i="1"/>
  <c r="AB4064" i="1"/>
  <c r="AA4064" i="1"/>
  <c r="AC4063" i="1"/>
  <c r="AB4063" i="1"/>
  <c r="AA4063" i="1"/>
  <c r="AC4062" i="1"/>
  <c r="AB4062" i="1"/>
  <c r="AA4062" i="1"/>
  <c r="AC4061" i="1"/>
  <c r="AB4061" i="1"/>
  <c r="AA4061" i="1"/>
  <c r="AC4060" i="1"/>
  <c r="AB4060" i="1"/>
  <c r="AA4060" i="1"/>
  <c r="AC4059" i="1"/>
  <c r="AB4059" i="1"/>
  <c r="AA4059" i="1"/>
  <c r="AC4058" i="1"/>
  <c r="AB4058" i="1"/>
  <c r="AA4058" i="1"/>
  <c r="AC4057" i="1"/>
  <c r="AB4057" i="1"/>
  <c r="AA4057" i="1"/>
  <c r="AC4056" i="1"/>
  <c r="AB4056" i="1"/>
  <c r="AA4056" i="1"/>
  <c r="AC4055" i="1"/>
  <c r="AB4055" i="1"/>
  <c r="AA4055" i="1"/>
  <c r="AC4054" i="1"/>
  <c r="AB4054" i="1"/>
  <c r="AA4054" i="1"/>
  <c r="AC4053" i="1"/>
  <c r="AB4053" i="1"/>
  <c r="AA4053" i="1"/>
  <c r="AC4052" i="1"/>
  <c r="AB4052" i="1"/>
  <c r="AA4052" i="1"/>
  <c r="AC4051" i="1"/>
  <c r="AB4051" i="1"/>
  <c r="AA4051" i="1"/>
  <c r="AC4050" i="1"/>
  <c r="AB4050" i="1"/>
  <c r="AA4050" i="1"/>
  <c r="AC4049" i="1"/>
  <c r="AB4049" i="1"/>
  <c r="AA4049" i="1"/>
  <c r="AC4048" i="1"/>
  <c r="AB4048" i="1"/>
  <c r="AA4048" i="1"/>
  <c r="AC4047" i="1"/>
  <c r="AB4047" i="1"/>
  <c r="AA4047" i="1"/>
  <c r="AC4046" i="1"/>
  <c r="AB4046" i="1"/>
  <c r="AA4046" i="1"/>
  <c r="AC4045" i="1"/>
  <c r="AB4045" i="1"/>
  <c r="AA4045" i="1"/>
  <c r="AC4044" i="1"/>
  <c r="AB4044" i="1"/>
  <c r="AA4044" i="1"/>
  <c r="AC4043" i="1"/>
  <c r="AB4043" i="1"/>
  <c r="AA4043" i="1"/>
  <c r="AC4042" i="1"/>
  <c r="AB4042" i="1"/>
  <c r="AA4042" i="1"/>
  <c r="AC4041" i="1"/>
  <c r="AB4041" i="1"/>
  <c r="AA4041" i="1"/>
  <c r="AC4040" i="1"/>
  <c r="AB4040" i="1"/>
  <c r="AA4040" i="1"/>
  <c r="AC4039" i="1"/>
  <c r="AB4039" i="1"/>
  <c r="AA4039" i="1"/>
  <c r="AC4038" i="1"/>
  <c r="AB4038" i="1"/>
  <c r="AA4038" i="1"/>
  <c r="AC4037" i="1"/>
  <c r="AB4037" i="1"/>
  <c r="AA4037" i="1"/>
  <c r="AC4036" i="1"/>
  <c r="AB4036" i="1"/>
  <c r="AA4036" i="1"/>
  <c r="AC4035" i="1"/>
  <c r="AB4035" i="1"/>
  <c r="AA4035" i="1"/>
  <c r="AC4034" i="1"/>
  <c r="AB4034" i="1"/>
  <c r="AA4034" i="1"/>
  <c r="AC4033" i="1"/>
  <c r="AB4033" i="1"/>
  <c r="AA4033" i="1"/>
  <c r="AC4032" i="1"/>
  <c r="AB4032" i="1"/>
  <c r="AA4032" i="1"/>
  <c r="AC4031" i="1"/>
  <c r="AB4031" i="1"/>
  <c r="AA4031" i="1"/>
  <c r="AC4030" i="1"/>
  <c r="AB4030" i="1"/>
  <c r="AA4030" i="1"/>
  <c r="AC4029" i="1"/>
  <c r="AB4029" i="1"/>
  <c r="AA4029" i="1"/>
  <c r="AC4028" i="1"/>
  <c r="AB4028" i="1"/>
  <c r="AA4028" i="1"/>
  <c r="AC4027" i="1"/>
  <c r="AB4027" i="1"/>
  <c r="AA4027" i="1"/>
  <c r="AC4026" i="1"/>
  <c r="AB4026" i="1"/>
  <c r="AA4026" i="1"/>
  <c r="AC4025" i="1"/>
  <c r="AB4025" i="1"/>
  <c r="AA4025" i="1"/>
  <c r="AC4024" i="1"/>
  <c r="AB4024" i="1"/>
  <c r="AA4024" i="1"/>
  <c r="AC4023" i="1"/>
  <c r="AB4023" i="1"/>
  <c r="AA4023" i="1"/>
  <c r="AC4022" i="1"/>
  <c r="AB4022" i="1"/>
  <c r="AA4022" i="1"/>
  <c r="AC4021" i="1"/>
  <c r="AB4021" i="1"/>
  <c r="AA4021" i="1"/>
  <c r="AC4020" i="1"/>
  <c r="AB4020" i="1"/>
  <c r="AA4020" i="1"/>
  <c r="AC4019" i="1"/>
  <c r="AB4019" i="1"/>
  <c r="AA4019" i="1"/>
  <c r="AC4018" i="1"/>
  <c r="AB4018" i="1"/>
  <c r="AA4018" i="1"/>
  <c r="AC4017" i="1"/>
  <c r="AB4017" i="1"/>
  <c r="AA4017" i="1"/>
  <c r="AC4016" i="1"/>
  <c r="AB4016" i="1"/>
  <c r="AA4016" i="1"/>
  <c r="AC4015" i="1"/>
  <c r="AB4015" i="1"/>
  <c r="AA4015" i="1"/>
  <c r="AC4014" i="1"/>
  <c r="AB4014" i="1"/>
  <c r="AA4014" i="1"/>
  <c r="AC4013" i="1"/>
  <c r="AB4013" i="1"/>
  <c r="AA4013" i="1"/>
  <c r="AC4012" i="1"/>
  <c r="AB4012" i="1"/>
  <c r="AA4012" i="1"/>
  <c r="AC4011" i="1"/>
  <c r="AB4011" i="1"/>
  <c r="AA4011" i="1"/>
  <c r="AC4010" i="1"/>
  <c r="AB4010" i="1"/>
  <c r="AA4010" i="1"/>
  <c r="AC4009" i="1"/>
  <c r="AB4009" i="1"/>
  <c r="AA4009" i="1"/>
  <c r="AC4008" i="1"/>
  <c r="AB4008" i="1"/>
  <c r="AA4008" i="1"/>
  <c r="AC4007" i="1"/>
  <c r="AB4007" i="1"/>
  <c r="AA4007" i="1"/>
  <c r="AC4006" i="1"/>
  <c r="AB4006" i="1"/>
  <c r="AA4006" i="1"/>
  <c r="AC4005" i="1"/>
  <c r="AB4005" i="1"/>
  <c r="AA4005" i="1"/>
  <c r="AC4004" i="1"/>
  <c r="AB4004" i="1"/>
  <c r="AA4004" i="1"/>
  <c r="AC4003" i="1"/>
  <c r="AB4003" i="1"/>
  <c r="AA4003" i="1"/>
  <c r="AC4002" i="1"/>
  <c r="AB4002" i="1"/>
  <c r="AA4002" i="1"/>
  <c r="AC4001" i="1"/>
  <c r="AB4001" i="1"/>
  <c r="AA4001" i="1"/>
  <c r="AC4000" i="1"/>
  <c r="AB4000" i="1"/>
  <c r="AA4000" i="1"/>
  <c r="AC3999" i="1"/>
  <c r="AB3999" i="1"/>
  <c r="AA3999" i="1"/>
  <c r="AC3998" i="1"/>
  <c r="AB3998" i="1"/>
  <c r="AA3998" i="1"/>
  <c r="AC3997" i="1"/>
  <c r="AB3997" i="1"/>
  <c r="AA3997" i="1"/>
  <c r="AC3996" i="1"/>
  <c r="AB3996" i="1"/>
  <c r="AA3996" i="1"/>
  <c r="AC3995" i="1"/>
  <c r="AB3995" i="1"/>
  <c r="AA3995" i="1"/>
  <c r="AC3994" i="1"/>
  <c r="AB3994" i="1"/>
  <c r="AA3994" i="1"/>
  <c r="AC3993" i="1"/>
  <c r="AB3993" i="1"/>
  <c r="AA3993" i="1"/>
  <c r="AC3992" i="1"/>
  <c r="AB3992" i="1"/>
  <c r="AA3992" i="1"/>
  <c r="AC3991" i="1"/>
  <c r="AB3991" i="1"/>
  <c r="AA3991" i="1"/>
  <c r="AC3990" i="1"/>
  <c r="AB3990" i="1"/>
  <c r="AA3990" i="1"/>
  <c r="AC3989" i="1"/>
  <c r="AB3989" i="1"/>
  <c r="AA3989" i="1"/>
  <c r="AC3988" i="1"/>
  <c r="AB3988" i="1"/>
  <c r="AA3988" i="1"/>
  <c r="AC3987" i="1"/>
  <c r="AB3987" i="1"/>
  <c r="AA3987" i="1"/>
  <c r="AC3986" i="1"/>
  <c r="AB3986" i="1"/>
  <c r="AA3986" i="1"/>
  <c r="AC3985" i="1"/>
  <c r="AB3985" i="1"/>
  <c r="AA3985" i="1"/>
  <c r="AC3984" i="1"/>
  <c r="AB3984" i="1"/>
  <c r="AA3984" i="1"/>
  <c r="AC3983" i="1"/>
  <c r="AB3983" i="1"/>
  <c r="AA3983" i="1"/>
  <c r="AC3982" i="1"/>
  <c r="AB3982" i="1"/>
  <c r="AA3982" i="1"/>
  <c r="AC3981" i="1"/>
  <c r="AB3981" i="1"/>
  <c r="AA3981" i="1"/>
  <c r="AC3980" i="1"/>
  <c r="AB3980" i="1"/>
  <c r="AA3980" i="1"/>
  <c r="AC3979" i="1"/>
  <c r="AB3979" i="1"/>
  <c r="AA3979" i="1"/>
  <c r="AC3978" i="1"/>
  <c r="AB3978" i="1"/>
  <c r="AA3978" i="1"/>
  <c r="AC3977" i="1"/>
  <c r="AB3977" i="1"/>
  <c r="AA3977" i="1"/>
  <c r="AC3976" i="1"/>
  <c r="AB3976" i="1"/>
  <c r="AA3976" i="1"/>
  <c r="AC3975" i="1"/>
  <c r="AB3975" i="1"/>
  <c r="AA3975" i="1"/>
  <c r="AC3974" i="1"/>
  <c r="AB3974" i="1"/>
  <c r="AA3974" i="1"/>
  <c r="AC3973" i="1"/>
  <c r="AB3973" i="1"/>
  <c r="AA3973" i="1"/>
  <c r="AC3972" i="1"/>
  <c r="AB3972" i="1"/>
  <c r="AA3972" i="1"/>
  <c r="AC3971" i="1"/>
  <c r="AB3971" i="1"/>
  <c r="AA3971" i="1"/>
  <c r="AC3970" i="1"/>
  <c r="AB3970" i="1"/>
  <c r="AA3970" i="1"/>
  <c r="AC3969" i="1"/>
  <c r="AB3969" i="1"/>
  <c r="AA3969" i="1"/>
  <c r="AC3968" i="1"/>
  <c r="AB3968" i="1"/>
  <c r="AA3968" i="1"/>
  <c r="AC3967" i="1"/>
  <c r="AB3967" i="1"/>
  <c r="AA3967" i="1"/>
  <c r="AC3966" i="1"/>
  <c r="AB3966" i="1"/>
  <c r="AA3966" i="1"/>
  <c r="AC3965" i="1"/>
  <c r="AB3965" i="1"/>
  <c r="AA3965" i="1"/>
  <c r="AC3964" i="1"/>
  <c r="AB3964" i="1"/>
  <c r="AA3964" i="1"/>
  <c r="AC3963" i="1"/>
  <c r="AB3963" i="1"/>
  <c r="AA3963" i="1"/>
  <c r="AC3962" i="1"/>
  <c r="AB3962" i="1"/>
  <c r="AA3962" i="1"/>
  <c r="AC3961" i="1"/>
  <c r="AB3961" i="1"/>
  <c r="AA3961" i="1"/>
  <c r="AC3960" i="1"/>
  <c r="AB3960" i="1"/>
  <c r="AA3960" i="1"/>
  <c r="AC3959" i="1"/>
  <c r="AB3959" i="1"/>
  <c r="AA3959" i="1"/>
  <c r="AC3958" i="1"/>
  <c r="AB3958" i="1"/>
  <c r="AA3958" i="1"/>
  <c r="AC3957" i="1"/>
  <c r="AB3957" i="1"/>
  <c r="AA3957" i="1"/>
  <c r="AC3956" i="1"/>
  <c r="AB3956" i="1"/>
  <c r="AA3956" i="1"/>
  <c r="AC3955" i="1"/>
  <c r="AB3955" i="1"/>
  <c r="AA3955" i="1"/>
  <c r="AC3954" i="1"/>
  <c r="AB3954" i="1"/>
  <c r="AA3954" i="1"/>
  <c r="AC3953" i="1"/>
  <c r="AB3953" i="1"/>
  <c r="AA3953" i="1"/>
  <c r="AC3952" i="1"/>
  <c r="AB3952" i="1"/>
  <c r="AA3952" i="1"/>
  <c r="AC3951" i="1"/>
  <c r="AB3951" i="1"/>
  <c r="AA3951" i="1"/>
  <c r="AC3950" i="1"/>
  <c r="AB3950" i="1"/>
  <c r="AA3950" i="1"/>
  <c r="AC3949" i="1"/>
  <c r="AB3949" i="1"/>
  <c r="AA3949" i="1"/>
  <c r="AC3948" i="1"/>
  <c r="AB3948" i="1"/>
  <c r="AA3948" i="1"/>
  <c r="AC3947" i="1"/>
  <c r="AB3947" i="1"/>
  <c r="AA3947" i="1"/>
  <c r="AC3946" i="1"/>
  <c r="AB3946" i="1"/>
  <c r="AA3946" i="1"/>
  <c r="AC3945" i="1"/>
  <c r="AB3945" i="1"/>
  <c r="AA3945" i="1"/>
  <c r="AC3944" i="1"/>
  <c r="AB3944" i="1"/>
  <c r="AA3944" i="1"/>
  <c r="AC3943" i="1"/>
  <c r="AB3943" i="1"/>
  <c r="AA3943" i="1"/>
  <c r="AC3942" i="1"/>
  <c r="AB3942" i="1"/>
  <c r="AA3942" i="1"/>
  <c r="AC3941" i="1"/>
  <c r="AB3941" i="1"/>
  <c r="AA3941" i="1"/>
  <c r="AC3940" i="1"/>
  <c r="AB3940" i="1"/>
  <c r="AA3940" i="1"/>
  <c r="AC3939" i="1"/>
  <c r="AB3939" i="1"/>
  <c r="AA3939" i="1"/>
  <c r="AC3938" i="1"/>
  <c r="AB3938" i="1"/>
  <c r="AA3938" i="1"/>
  <c r="AC3937" i="1"/>
  <c r="AB3937" i="1"/>
  <c r="AA3937" i="1"/>
  <c r="AC3936" i="1"/>
  <c r="AB3936" i="1"/>
  <c r="AA3936" i="1"/>
  <c r="AC3935" i="1"/>
  <c r="AB3935" i="1"/>
  <c r="AA3935" i="1"/>
  <c r="AC3934" i="1"/>
  <c r="AB3934" i="1"/>
  <c r="AA3934" i="1"/>
  <c r="AC3933" i="1"/>
  <c r="AB3933" i="1"/>
  <c r="AA3933" i="1"/>
  <c r="AC3932" i="1"/>
  <c r="AB3932" i="1"/>
  <c r="AA3932" i="1"/>
  <c r="AC3931" i="1"/>
  <c r="AB3931" i="1"/>
  <c r="AA3931" i="1"/>
  <c r="AC3930" i="1"/>
  <c r="AB3930" i="1"/>
  <c r="AA3930" i="1"/>
  <c r="AC3929" i="1"/>
  <c r="AB3929" i="1"/>
  <c r="AA3929" i="1"/>
  <c r="AC3928" i="1"/>
  <c r="AB3928" i="1"/>
  <c r="AA3928" i="1"/>
  <c r="AC3927" i="1"/>
  <c r="AB3927" i="1"/>
  <c r="AA3927" i="1"/>
  <c r="AC3926" i="1"/>
  <c r="AB3926" i="1"/>
  <c r="AA3926" i="1"/>
  <c r="AC3925" i="1"/>
  <c r="AB3925" i="1"/>
  <c r="AA3925" i="1"/>
  <c r="AC3924" i="1"/>
  <c r="AB3924" i="1"/>
  <c r="AA3924" i="1"/>
  <c r="AC3923" i="1"/>
  <c r="AB3923" i="1"/>
  <c r="AA3923" i="1"/>
  <c r="AC3922" i="1"/>
  <c r="AB3922" i="1"/>
  <c r="AA3922" i="1"/>
  <c r="AC3921" i="1"/>
  <c r="AB3921" i="1"/>
  <c r="AA3921" i="1"/>
  <c r="AC3920" i="1"/>
  <c r="AB3920" i="1"/>
  <c r="AA3920" i="1"/>
  <c r="AC3919" i="1"/>
  <c r="AB3919" i="1"/>
  <c r="AA3919" i="1"/>
  <c r="AC3918" i="1"/>
  <c r="AB3918" i="1"/>
  <c r="AA3918" i="1"/>
  <c r="AC3917" i="1"/>
  <c r="AB3917" i="1"/>
  <c r="AA3917" i="1"/>
  <c r="AC3916" i="1"/>
  <c r="AB3916" i="1"/>
  <c r="AA3916" i="1"/>
  <c r="AC3915" i="1"/>
  <c r="AB3915" i="1"/>
  <c r="AA3915" i="1"/>
  <c r="AC3914" i="1"/>
  <c r="AB3914" i="1"/>
  <c r="AA3914" i="1"/>
  <c r="AC3913" i="1"/>
  <c r="AB3913" i="1"/>
  <c r="AA3913" i="1"/>
  <c r="AC3912" i="1"/>
  <c r="AB3912" i="1"/>
  <c r="AA3912" i="1"/>
  <c r="AC3911" i="1"/>
  <c r="AB3911" i="1"/>
  <c r="AA3911" i="1"/>
  <c r="AC3910" i="1"/>
  <c r="AB3910" i="1"/>
  <c r="AA3910" i="1"/>
  <c r="AC3909" i="1"/>
  <c r="AB3909" i="1"/>
  <c r="AA3909" i="1"/>
  <c r="AC3908" i="1"/>
  <c r="AB3908" i="1"/>
  <c r="AA3908" i="1"/>
  <c r="AC3907" i="1"/>
  <c r="AB3907" i="1"/>
  <c r="AA3907" i="1"/>
  <c r="AC3906" i="1"/>
  <c r="AB3906" i="1"/>
  <c r="AA3906" i="1"/>
  <c r="AC3905" i="1"/>
  <c r="AB3905" i="1"/>
  <c r="AA3905" i="1"/>
  <c r="AC3904" i="1"/>
  <c r="AB3904" i="1"/>
  <c r="AA3904" i="1"/>
  <c r="AC3903" i="1"/>
  <c r="AB3903" i="1"/>
  <c r="AA3903" i="1"/>
  <c r="AC3902" i="1"/>
  <c r="AB3902" i="1"/>
  <c r="AA3902" i="1"/>
  <c r="AC3901" i="1"/>
  <c r="AB3901" i="1"/>
  <c r="AA3901" i="1"/>
  <c r="AC3900" i="1"/>
  <c r="AB3900" i="1"/>
  <c r="AA3900" i="1"/>
  <c r="AC3899" i="1"/>
  <c r="AB3899" i="1"/>
  <c r="AA3899" i="1"/>
  <c r="AC3898" i="1"/>
  <c r="AB3898" i="1"/>
  <c r="AA3898" i="1"/>
  <c r="AC3897" i="1"/>
  <c r="AB3897" i="1"/>
  <c r="AA3897" i="1"/>
  <c r="AC3896" i="1"/>
  <c r="AB3896" i="1"/>
  <c r="AA3896" i="1"/>
  <c r="AC3895" i="1"/>
  <c r="AB3895" i="1"/>
  <c r="AA3895" i="1"/>
  <c r="AC3894" i="1"/>
  <c r="AB3894" i="1"/>
  <c r="AA3894" i="1"/>
  <c r="AC3893" i="1"/>
  <c r="AB3893" i="1"/>
  <c r="AA3893" i="1"/>
  <c r="AC3892" i="1"/>
  <c r="AB3892" i="1"/>
  <c r="AA3892" i="1"/>
  <c r="AC3891" i="1"/>
  <c r="AB3891" i="1"/>
  <c r="AA3891" i="1"/>
  <c r="AC3890" i="1"/>
  <c r="AB3890" i="1"/>
  <c r="AA3890" i="1"/>
  <c r="AC3889" i="1"/>
  <c r="AB3889" i="1"/>
  <c r="AA3889" i="1"/>
  <c r="AC3888" i="1"/>
  <c r="AB3888" i="1"/>
  <c r="AA3888" i="1"/>
  <c r="AC3887" i="1"/>
  <c r="AB3887" i="1"/>
  <c r="AA3887" i="1"/>
  <c r="AC3886" i="1"/>
  <c r="AB3886" i="1"/>
  <c r="AA3886" i="1"/>
  <c r="AC3885" i="1"/>
  <c r="AB3885" i="1"/>
  <c r="AA3885" i="1"/>
  <c r="AC3884" i="1"/>
  <c r="AB3884" i="1"/>
  <c r="AA3884" i="1"/>
  <c r="AC3883" i="1"/>
  <c r="AB3883" i="1"/>
  <c r="AA3883" i="1"/>
  <c r="AC3882" i="1"/>
  <c r="AB3882" i="1"/>
  <c r="AA3882" i="1"/>
  <c r="AC3881" i="1"/>
  <c r="AB3881" i="1"/>
  <c r="AA3881" i="1"/>
  <c r="AC3880" i="1"/>
  <c r="AB3880" i="1"/>
  <c r="AA3880" i="1"/>
  <c r="AC3879" i="1"/>
  <c r="AB3879" i="1"/>
  <c r="AA3879" i="1"/>
  <c r="AC3878" i="1"/>
  <c r="AB3878" i="1"/>
  <c r="AA3878" i="1"/>
  <c r="AC3877" i="1"/>
  <c r="AB3877" i="1"/>
  <c r="AA3877" i="1"/>
  <c r="AC3876" i="1"/>
  <c r="AB3876" i="1"/>
  <c r="AA3876" i="1"/>
  <c r="AC3875" i="1"/>
  <c r="AB3875" i="1"/>
  <c r="AA3875" i="1"/>
  <c r="AC3874" i="1"/>
  <c r="AB3874" i="1"/>
  <c r="AA3874" i="1"/>
  <c r="AC3873" i="1"/>
  <c r="AB3873" i="1"/>
  <c r="AA3873" i="1"/>
  <c r="AC3872" i="1"/>
  <c r="AB3872" i="1"/>
  <c r="AA3872" i="1"/>
  <c r="AC3871" i="1"/>
  <c r="AB3871" i="1"/>
  <c r="AA3871" i="1"/>
  <c r="AC3870" i="1"/>
  <c r="AB3870" i="1"/>
  <c r="AA3870" i="1"/>
  <c r="AC3869" i="1"/>
  <c r="AB3869" i="1"/>
  <c r="AA3869" i="1"/>
  <c r="AC3868" i="1"/>
  <c r="AB3868" i="1"/>
  <c r="AA3868" i="1"/>
  <c r="AC3867" i="1"/>
  <c r="AB3867" i="1"/>
  <c r="AA3867" i="1"/>
  <c r="AC3866" i="1"/>
  <c r="AB3866" i="1"/>
  <c r="AA3866" i="1"/>
  <c r="AC3865" i="1"/>
  <c r="AB3865" i="1"/>
  <c r="AA3865" i="1"/>
  <c r="AC3864" i="1"/>
  <c r="AB3864" i="1"/>
  <c r="AA3864" i="1"/>
  <c r="AC3863" i="1"/>
  <c r="AB3863" i="1"/>
  <c r="AA3863" i="1"/>
  <c r="AC3862" i="1"/>
  <c r="AB3862" i="1"/>
  <c r="AA3862" i="1"/>
  <c r="AC3861" i="1"/>
  <c r="AB3861" i="1"/>
  <c r="AA3861" i="1"/>
  <c r="AC3860" i="1"/>
  <c r="AB3860" i="1"/>
  <c r="AA3860" i="1"/>
  <c r="AC3859" i="1"/>
  <c r="AB3859" i="1"/>
  <c r="AA3859" i="1"/>
  <c r="AC3858" i="1"/>
  <c r="AB3858" i="1"/>
  <c r="AA3858" i="1"/>
  <c r="AC3857" i="1"/>
  <c r="AB3857" i="1"/>
  <c r="AA3857" i="1"/>
  <c r="AC3856" i="1"/>
  <c r="AB3856" i="1"/>
  <c r="AA3856" i="1"/>
  <c r="AC3855" i="1"/>
  <c r="AB3855" i="1"/>
  <c r="AA3855" i="1"/>
  <c r="AC3854" i="1"/>
  <c r="AB3854" i="1"/>
  <c r="AA3854" i="1"/>
  <c r="AC3853" i="1"/>
  <c r="AB3853" i="1"/>
  <c r="AA3853" i="1"/>
  <c r="AC3852" i="1"/>
  <c r="AB3852" i="1"/>
  <c r="AA3852" i="1"/>
  <c r="AC3851" i="1"/>
  <c r="AB3851" i="1"/>
  <c r="AA3851" i="1"/>
  <c r="AC3850" i="1"/>
  <c r="AB3850" i="1"/>
  <c r="AA3850" i="1"/>
  <c r="AC3849" i="1"/>
  <c r="AB3849" i="1"/>
  <c r="AA3849" i="1"/>
  <c r="AC3848" i="1"/>
  <c r="AB3848" i="1"/>
  <c r="AA3848" i="1"/>
  <c r="AC3847" i="1"/>
  <c r="AB3847" i="1"/>
  <c r="AA3847" i="1"/>
  <c r="AC3846" i="1"/>
  <c r="AB3846" i="1"/>
  <c r="AA3846" i="1"/>
  <c r="AC3845" i="1"/>
  <c r="AB3845" i="1"/>
  <c r="AA3845" i="1"/>
  <c r="AC3844" i="1"/>
  <c r="AB3844" i="1"/>
  <c r="AA3844" i="1"/>
  <c r="AC3843" i="1"/>
  <c r="AB3843" i="1"/>
  <c r="AA3843" i="1"/>
  <c r="AC3842" i="1"/>
  <c r="AB3842" i="1"/>
  <c r="AA3842" i="1"/>
  <c r="AC3841" i="1"/>
  <c r="AB3841" i="1"/>
  <c r="AA3841" i="1"/>
  <c r="AC3840" i="1"/>
  <c r="AB3840" i="1"/>
  <c r="AA3840" i="1"/>
  <c r="AC3839" i="1"/>
  <c r="AB3839" i="1"/>
  <c r="AA3839" i="1"/>
  <c r="AC3838" i="1"/>
  <c r="AB3838" i="1"/>
  <c r="AA3838" i="1"/>
  <c r="AC3837" i="1"/>
  <c r="AB3837" i="1"/>
  <c r="AA3837" i="1"/>
  <c r="AC3836" i="1"/>
  <c r="AB3836" i="1"/>
  <c r="AA3836" i="1"/>
  <c r="AC3835" i="1"/>
  <c r="AB3835" i="1"/>
  <c r="AA3835" i="1"/>
  <c r="AC3834" i="1"/>
  <c r="AB3834" i="1"/>
  <c r="AA3834" i="1"/>
  <c r="AC3833" i="1"/>
  <c r="AB3833" i="1"/>
  <c r="AA3833" i="1"/>
  <c r="AC3832" i="1"/>
  <c r="AB3832" i="1"/>
  <c r="AA3832" i="1"/>
  <c r="AC3831" i="1"/>
  <c r="AB3831" i="1"/>
  <c r="AA3831" i="1"/>
  <c r="AC3830" i="1"/>
  <c r="AB3830" i="1"/>
  <c r="AA3830" i="1"/>
  <c r="AC3829" i="1"/>
  <c r="AB3829" i="1"/>
  <c r="AA3829" i="1"/>
  <c r="AC3828" i="1"/>
  <c r="AB3828" i="1"/>
  <c r="AA3828" i="1"/>
  <c r="AC3827" i="1"/>
  <c r="AB3827" i="1"/>
  <c r="AA3827" i="1"/>
  <c r="AC3826" i="1"/>
  <c r="AB3826" i="1"/>
  <c r="AA3826" i="1"/>
  <c r="AC3825" i="1"/>
  <c r="AB3825" i="1"/>
  <c r="AA3825" i="1"/>
  <c r="AC3824" i="1"/>
  <c r="AB3824" i="1"/>
  <c r="AA3824" i="1"/>
  <c r="AC3823" i="1"/>
  <c r="AB3823" i="1"/>
  <c r="AA3823" i="1"/>
  <c r="AC3822" i="1"/>
  <c r="AB3822" i="1"/>
  <c r="AA3822" i="1"/>
  <c r="AC3821" i="1"/>
  <c r="AB3821" i="1"/>
  <c r="AA3821" i="1"/>
  <c r="AC3820" i="1"/>
  <c r="AB3820" i="1"/>
  <c r="AA3820" i="1"/>
  <c r="AC3819" i="1"/>
  <c r="AB3819" i="1"/>
  <c r="AA3819" i="1"/>
  <c r="AC3818" i="1"/>
  <c r="AB3818" i="1"/>
  <c r="AA3818" i="1"/>
  <c r="AC3817" i="1"/>
  <c r="AB3817" i="1"/>
  <c r="AA3817" i="1"/>
  <c r="AC3816" i="1"/>
  <c r="AB3816" i="1"/>
  <c r="AA3816" i="1"/>
  <c r="AC3815" i="1"/>
  <c r="AB3815" i="1"/>
  <c r="AA3815" i="1"/>
  <c r="AC3814" i="1"/>
  <c r="AB3814" i="1"/>
  <c r="AA3814" i="1"/>
  <c r="AC3813" i="1"/>
  <c r="AB3813" i="1"/>
  <c r="AA3813" i="1"/>
  <c r="AC3812" i="1"/>
  <c r="AB3812" i="1"/>
  <c r="AA3812" i="1"/>
  <c r="AC3811" i="1"/>
  <c r="AB3811" i="1"/>
  <c r="AA3811" i="1"/>
  <c r="AC3810" i="1"/>
  <c r="AB3810" i="1"/>
  <c r="AA3810" i="1"/>
  <c r="AC3809" i="1"/>
  <c r="AB3809" i="1"/>
  <c r="AA3809" i="1"/>
  <c r="AC3808" i="1"/>
  <c r="AB3808" i="1"/>
  <c r="AA3808" i="1"/>
  <c r="AC3807" i="1"/>
  <c r="AB3807" i="1"/>
  <c r="AA3807" i="1"/>
  <c r="AC3806" i="1"/>
  <c r="AB3806" i="1"/>
  <c r="AA3806" i="1"/>
  <c r="AC3805" i="1"/>
  <c r="AB3805" i="1"/>
  <c r="AA3805" i="1"/>
  <c r="AC3804" i="1"/>
  <c r="AB3804" i="1"/>
  <c r="AA3804" i="1"/>
  <c r="AC3803" i="1"/>
  <c r="AB3803" i="1"/>
  <c r="AA3803" i="1"/>
  <c r="AC3802" i="1"/>
  <c r="AB3802" i="1"/>
  <c r="AA3802" i="1"/>
  <c r="AC3801" i="1"/>
  <c r="AB3801" i="1"/>
  <c r="AA3801" i="1"/>
  <c r="AC3800" i="1"/>
  <c r="AB3800" i="1"/>
  <c r="AA3800" i="1"/>
  <c r="AC3799" i="1"/>
  <c r="AB3799" i="1"/>
  <c r="AA3799" i="1"/>
  <c r="AC3798" i="1"/>
  <c r="AB3798" i="1"/>
  <c r="AA3798" i="1"/>
  <c r="AC3797" i="1"/>
  <c r="AB3797" i="1"/>
  <c r="AA3797" i="1"/>
  <c r="AC3796" i="1"/>
  <c r="AB3796" i="1"/>
  <c r="AA3796" i="1"/>
  <c r="AC3795" i="1"/>
  <c r="AB3795" i="1"/>
  <c r="AA3795" i="1"/>
  <c r="AC3794" i="1"/>
  <c r="AB3794" i="1"/>
  <c r="AA3794" i="1"/>
  <c r="AC3793" i="1"/>
  <c r="AB3793" i="1"/>
  <c r="AA3793" i="1"/>
  <c r="AC3792" i="1"/>
  <c r="AB3792" i="1"/>
  <c r="AA3792" i="1"/>
  <c r="AC3791" i="1"/>
  <c r="AB3791" i="1"/>
  <c r="AA3791" i="1"/>
  <c r="AC3790" i="1"/>
  <c r="AB3790" i="1"/>
  <c r="AA3790" i="1"/>
  <c r="AC3789" i="1"/>
  <c r="AB3789" i="1"/>
  <c r="AA3789" i="1"/>
  <c r="AC3788" i="1"/>
  <c r="AB3788" i="1"/>
  <c r="AA3788" i="1"/>
  <c r="AC3787" i="1"/>
  <c r="AB3787" i="1"/>
  <c r="AA3787" i="1"/>
  <c r="AC3786" i="1"/>
  <c r="AB3786" i="1"/>
  <c r="AA3786" i="1"/>
  <c r="AC3785" i="1"/>
  <c r="AB3785" i="1"/>
  <c r="AA3785" i="1"/>
  <c r="AC3784" i="1"/>
  <c r="AB3784" i="1"/>
  <c r="AA3784" i="1"/>
  <c r="AC3783" i="1"/>
  <c r="AB3783" i="1"/>
  <c r="AA3783" i="1"/>
  <c r="AC3782" i="1"/>
  <c r="AB3782" i="1"/>
  <c r="AA3782" i="1"/>
  <c r="AC3781" i="1"/>
  <c r="AB3781" i="1"/>
  <c r="AA3781" i="1"/>
  <c r="AC3780" i="1"/>
  <c r="AB3780" i="1"/>
  <c r="AA3780" i="1"/>
  <c r="AC3779" i="1"/>
  <c r="AB3779" i="1"/>
  <c r="AA3779" i="1"/>
  <c r="AC3778" i="1"/>
  <c r="AB3778" i="1"/>
  <c r="AA3778" i="1"/>
  <c r="AC3777" i="1"/>
  <c r="AB3777" i="1"/>
  <c r="AA3777" i="1"/>
  <c r="AC3776" i="1"/>
  <c r="AB3776" i="1"/>
  <c r="AA3776" i="1"/>
  <c r="AC3775" i="1"/>
  <c r="AB3775" i="1"/>
  <c r="AA3775" i="1"/>
  <c r="AC3774" i="1"/>
  <c r="AB3774" i="1"/>
  <c r="AA3774" i="1"/>
  <c r="AC3773" i="1"/>
  <c r="AB3773" i="1"/>
  <c r="AA3773" i="1"/>
  <c r="AC3772" i="1"/>
  <c r="AB3772" i="1"/>
  <c r="AA3772" i="1"/>
  <c r="AC3771" i="1"/>
  <c r="AB3771" i="1"/>
  <c r="AA3771" i="1"/>
  <c r="AC3770" i="1"/>
  <c r="AB3770" i="1"/>
  <c r="AA3770" i="1"/>
  <c r="AC3769" i="1"/>
  <c r="AB3769" i="1"/>
  <c r="AA3769" i="1"/>
  <c r="AC3768" i="1"/>
  <c r="AB3768" i="1"/>
  <c r="AA3768" i="1"/>
  <c r="AC3767" i="1"/>
  <c r="AB3767" i="1"/>
  <c r="AA3767" i="1"/>
  <c r="AC3766" i="1"/>
  <c r="AB3766" i="1"/>
  <c r="AA3766" i="1"/>
  <c r="AC3765" i="1"/>
  <c r="AB3765" i="1"/>
  <c r="AA3765" i="1"/>
  <c r="AC3764" i="1"/>
  <c r="AB3764" i="1"/>
  <c r="AA3764" i="1"/>
  <c r="AC3763" i="1"/>
  <c r="AB3763" i="1"/>
  <c r="AA3763" i="1"/>
  <c r="AC3762" i="1"/>
  <c r="AB3762" i="1"/>
  <c r="AA3762" i="1"/>
  <c r="AC3761" i="1"/>
  <c r="AB3761" i="1"/>
  <c r="AA3761" i="1"/>
  <c r="AC3760" i="1"/>
  <c r="AB3760" i="1"/>
  <c r="AA3760" i="1"/>
  <c r="AC3759" i="1"/>
  <c r="AB3759" i="1"/>
  <c r="AA3759" i="1"/>
  <c r="AC3758" i="1"/>
  <c r="AB3758" i="1"/>
  <c r="AA3758" i="1"/>
  <c r="AC3757" i="1"/>
  <c r="AB3757" i="1"/>
  <c r="AA3757" i="1"/>
  <c r="AC3756" i="1"/>
  <c r="AB3756" i="1"/>
  <c r="AA3756" i="1"/>
  <c r="AC3755" i="1"/>
  <c r="AB3755" i="1"/>
  <c r="AA3755" i="1"/>
  <c r="AC3754" i="1"/>
  <c r="AB3754" i="1"/>
  <c r="AA3754" i="1"/>
  <c r="AC3753" i="1"/>
  <c r="AB3753" i="1"/>
  <c r="AA3753" i="1"/>
  <c r="AC3752" i="1"/>
  <c r="AB3752" i="1"/>
  <c r="AA3752" i="1"/>
  <c r="AC3751" i="1"/>
  <c r="AB3751" i="1"/>
  <c r="AA3751" i="1"/>
  <c r="AC3750" i="1"/>
  <c r="AB3750" i="1"/>
  <c r="AA3750" i="1"/>
  <c r="AC3749" i="1"/>
  <c r="AB3749" i="1"/>
  <c r="AA3749" i="1"/>
  <c r="AC3748" i="1"/>
  <c r="AB3748" i="1"/>
  <c r="AA3748" i="1"/>
  <c r="AC3747" i="1"/>
  <c r="AB3747" i="1"/>
  <c r="AA3747" i="1"/>
  <c r="AC3746" i="1"/>
  <c r="AB3746" i="1"/>
  <c r="AA3746" i="1"/>
  <c r="AC3745" i="1"/>
  <c r="AB3745" i="1"/>
  <c r="AA3745" i="1"/>
  <c r="AC3744" i="1"/>
  <c r="AB3744" i="1"/>
  <c r="AA3744" i="1"/>
  <c r="AC3743" i="1"/>
  <c r="AB3743" i="1"/>
  <c r="AA3743" i="1"/>
  <c r="AC3742" i="1"/>
  <c r="AB3742" i="1"/>
  <c r="AA3742" i="1"/>
  <c r="AC3741" i="1"/>
  <c r="AB3741" i="1"/>
  <c r="AA3741" i="1"/>
  <c r="AC3740" i="1"/>
  <c r="AB3740" i="1"/>
  <c r="AA3740" i="1"/>
  <c r="AC3739" i="1"/>
  <c r="AB3739" i="1"/>
  <c r="AA3739" i="1"/>
  <c r="AC3738" i="1"/>
  <c r="AB3738" i="1"/>
  <c r="AA3738" i="1"/>
  <c r="AC3737" i="1"/>
  <c r="AB3737" i="1"/>
  <c r="AA3737" i="1"/>
  <c r="AC3736" i="1"/>
  <c r="AB3736" i="1"/>
  <c r="AA3736" i="1"/>
  <c r="AC3735" i="1"/>
  <c r="AB3735" i="1"/>
  <c r="AA3735" i="1"/>
  <c r="AC3734" i="1"/>
  <c r="AB3734" i="1"/>
  <c r="AA3734" i="1"/>
  <c r="AC3733" i="1"/>
  <c r="AB3733" i="1"/>
  <c r="AA3733" i="1"/>
  <c r="AC3732" i="1"/>
  <c r="AB3732" i="1"/>
  <c r="AA3732" i="1"/>
  <c r="AC3731" i="1"/>
  <c r="AB3731" i="1"/>
  <c r="AA3731" i="1"/>
  <c r="AC3730" i="1"/>
  <c r="AB3730" i="1"/>
  <c r="AA3730" i="1"/>
  <c r="AC3729" i="1"/>
  <c r="AB3729" i="1"/>
  <c r="AA3729" i="1"/>
  <c r="AC3728" i="1"/>
  <c r="AB3728" i="1"/>
  <c r="AA3728" i="1"/>
  <c r="AC3727" i="1"/>
  <c r="AB3727" i="1"/>
  <c r="AA3727" i="1"/>
  <c r="AC3726" i="1"/>
  <c r="AB3726" i="1"/>
  <c r="AA3726" i="1"/>
  <c r="AC3725" i="1"/>
  <c r="AB3725" i="1"/>
  <c r="AA3725" i="1"/>
  <c r="AC3724" i="1"/>
  <c r="AB3724" i="1"/>
  <c r="AA3724" i="1"/>
  <c r="AC3723" i="1"/>
  <c r="AB3723" i="1"/>
  <c r="AA3723" i="1"/>
  <c r="AC3722" i="1"/>
  <c r="AB3722" i="1"/>
  <c r="AA3722" i="1"/>
  <c r="AC3721" i="1"/>
  <c r="AB3721" i="1"/>
  <c r="AA3721" i="1"/>
  <c r="AC3720" i="1"/>
  <c r="AB3720" i="1"/>
  <c r="AA3720" i="1"/>
  <c r="AC3719" i="1"/>
  <c r="AB3719" i="1"/>
  <c r="AA3719" i="1"/>
  <c r="AC3718" i="1"/>
  <c r="AB3718" i="1"/>
  <c r="AA3718" i="1"/>
  <c r="AC3717" i="1"/>
  <c r="AB3717" i="1"/>
  <c r="AA3717" i="1"/>
  <c r="AC3716" i="1"/>
  <c r="AB3716" i="1"/>
  <c r="AA3716" i="1"/>
  <c r="AC3715" i="1"/>
  <c r="AB3715" i="1"/>
  <c r="AA3715" i="1"/>
  <c r="AC3714" i="1"/>
  <c r="AB3714" i="1"/>
  <c r="AA3714" i="1"/>
  <c r="AC3713" i="1"/>
  <c r="AB3713" i="1"/>
  <c r="AA3713" i="1"/>
  <c r="AC3712" i="1"/>
  <c r="AB3712" i="1"/>
  <c r="AA3712" i="1"/>
  <c r="AC3711" i="1"/>
  <c r="AB3711" i="1"/>
  <c r="AA3711" i="1"/>
  <c r="AC3710" i="1"/>
  <c r="AB3710" i="1"/>
  <c r="AA3710" i="1"/>
  <c r="AC3709" i="1"/>
  <c r="AB3709" i="1"/>
  <c r="AA3709" i="1"/>
  <c r="AC3708" i="1"/>
  <c r="AB3708" i="1"/>
  <c r="AA3708" i="1"/>
  <c r="AC3707" i="1"/>
  <c r="AB3707" i="1"/>
  <c r="AA3707" i="1"/>
  <c r="AC3706" i="1"/>
  <c r="AB3706" i="1"/>
  <c r="AA3706" i="1"/>
  <c r="AC3705" i="1"/>
  <c r="AB3705" i="1"/>
  <c r="AA3705" i="1"/>
  <c r="AC3704" i="1"/>
  <c r="AB3704" i="1"/>
  <c r="AA3704" i="1"/>
  <c r="AC3703" i="1"/>
  <c r="AB3703" i="1"/>
  <c r="AA3703" i="1"/>
  <c r="AC3702" i="1"/>
  <c r="AB3702" i="1"/>
  <c r="AA3702" i="1"/>
  <c r="AC3701" i="1"/>
  <c r="AB3701" i="1"/>
  <c r="AA3701" i="1"/>
  <c r="AC3700" i="1"/>
  <c r="AB3700" i="1"/>
  <c r="AA3700" i="1"/>
  <c r="AC3699" i="1"/>
  <c r="AB3699" i="1"/>
  <c r="AA3699" i="1"/>
  <c r="AC3698" i="1"/>
  <c r="AB3698" i="1"/>
  <c r="AA3698" i="1"/>
  <c r="AC3697" i="1"/>
  <c r="AB3697" i="1"/>
  <c r="AA3697" i="1"/>
  <c r="AC3696" i="1"/>
  <c r="AB3696" i="1"/>
  <c r="AA3696" i="1"/>
  <c r="AC3695" i="1"/>
  <c r="AB3695" i="1"/>
  <c r="AA3695" i="1"/>
  <c r="AC3694" i="1"/>
  <c r="AB3694" i="1"/>
  <c r="AA3694" i="1"/>
  <c r="AC3693" i="1"/>
  <c r="AB3693" i="1"/>
  <c r="AA3693" i="1"/>
  <c r="AC3692" i="1"/>
  <c r="AB3692" i="1"/>
  <c r="AA3692" i="1"/>
  <c r="AC3691" i="1"/>
  <c r="AB3691" i="1"/>
  <c r="AA3691" i="1"/>
  <c r="AC3690" i="1"/>
  <c r="AB3690" i="1"/>
  <c r="AA3690" i="1"/>
  <c r="AC3689" i="1"/>
  <c r="AB3689" i="1"/>
  <c r="AA3689" i="1"/>
  <c r="AC3688" i="1"/>
  <c r="AB3688" i="1"/>
  <c r="AA3688" i="1"/>
  <c r="AC3687" i="1"/>
  <c r="AB3687" i="1"/>
  <c r="AA3687" i="1"/>
  <c r="AC3686" i="1"/>
  <c r="AB3686" i="1"/>
  <c r="AA3686" i="1"/>
  <c r="AC3685" i="1"/>
  <c r="AB3685" i="1"/>
  <c r="AA3685" i="1"/>
  <c r="AC3684" i="1"/>
  <c r="AB3684" i="1"/>
  <c r="AA3684" i="1"/>
  <c r="AC3683" i="1"/>
  <c r="AB3683" i="1"/>
  <c r="AA3683" i="1"/>
  <c r="AC3682" i="1"/>
  <c r="AB3682" i="1"/>
  <c r="AA3682" i="1"/>
  <c r="AC3681" i="1"/>
  <c r="AB3681" i="1"/>
  <c r="AA3681" i="1"/>
  <c r="AC3680" i="1"/>
  <c r="AB3680" i="1"/>
  <c r="AA3680" i="1"/>
  <c r="AC3679" i="1"/>
  <c r="AB3679" i="1"/>
  <c r="AA3679" i="1"/>
  <c r="AC3678" i="1"/>
  <c r="AB3678" i="1"/>
  <c r="AA3678" i="1"/>
  <c r="AC3677" i="1"/>
  <c r="AB3677" i="1"/>
  <c r="AA3677" i="1"/>
  <c r="AC3676" i="1"/>
  <c r="AB3676" i="1"/>
  <c r="AA3676" i="1"/>
  <c r="AC3675" i="1"/>
  <c r="AB3675" i="1"/>
  <c r="AA3675" i="1"/>
  <c r="AC3674" i="1"/>
  <c r="AB3674" i="1"/>
  <c r="AA3674" i="1"/>
  <c r="AC3673" i="1"/>
  <c r="AB3673" i="1"/>
  <c r="AA3673" i="1"/>
  <c r="AC3672" i="1"/>
  <c r="AB3672" i="1"/>
  <c r="AA3672" i="1"/>
  <c r="AC3671" i="1"/>
  <c r="AB3671" i="1"/>
  <c r="AA3671" i="1"/>
  <c r="AC3670" i="1"/>
  <c r="AB3670" i="1"/>
  <c r="AA3670" i="1"/>
  <c r="AC3669" i="1"/>
  <c r="AB3669" i="1"/>
  <c r="AA3669" i="1"/>
  <c r="AC3668" i="1"/>
  <c r="AB3668" i="1"/>
  <c r="AA3668" i="1"/>
  <c r="AC3667" i="1"/>
  <c r="AB3667" i="1"/>
  <c r="AA3667" i="1"/>
  <c r="AC3666" i="1"/>
  <c r="AB3666" i="1"/>
  <c r="AA3666" i="1"/>
  <c r="AC3665" i="1"/>
  <c r="AB3665" i="1"/>
  <c r="AA3665" i="1"/>
  <c r="AC3664" i="1"/>
  <c r="AB3664" i="1"/>
  <c r="AA3664" i="1"/>
  <c r="AC3663" i="1"/>
  <c r="AB3663" i="1"/>
  <c r="AA3663" i="1"/>
  <c r="AC3662" i="1"/>
  <c r="AB3662" i="1"/>
  <c r="AA3662" i="1"/>
  <c r="AC3661" i="1"/>
  <c r="AB3661" i="1"/>
  <c r="AA3661" i="1"/>
  <c r="AC3660" i="1"/>
  <c r="AB3660" i="1"/>
  <c r="AA3660" i="1"/>
  <c r="AC3659" i="1"/>
  <c r="AB3659" i="1"/>
  <c r="AA3659" i="1"/>
  <c r="AC3658" i="1"/>
  <c r="AB3658" i="1"/>
  <c r="AA3658" i="1"/>
  <c r="AC3657" i="1"/>
  <c r="AB3657" i="1"/>
  <c r="AA3657" i="1"/>
  <c r="AC3656" i="1"/>
  <c r="AB3656" i="1"/>
  <c r="AA3656" i="1"/>
  <c r="AC3655" i="1"/>
  <c r="AB3655" i="1"/>
  <c r="AA3655" i="1"/>
  <c r="AC3654" i="1"/>
  <c r="AB3654" i="1"/>
  <c r="AA3654" i="1"/>
  <c r="AC3653" i="1"/>
  <c r="AB3653" i="1"/>
  <c r="AA3653" i="1"/>
  <c r="AC3652" i="1"/>
  <c r="AB3652" i="1"/>
  <c r="AA3652" i="1"/>
  <c r="AC3651" i="1"/>
  <c r="AB3651" i="1"/>
  <c r="AA3651" i="1"/>
  <c r="AC3650" i="1"/>
  <c r="AB3650" i="1"/>
  <c r="AA3650" i="1"/>
  <c r="AC3649" i="1"/>
  <c r="AB3649" i="1"/>
  <c r="AA3649" i="1"/>
  <c r="AC3648" i="1"/>
  <c r="AB3648" i="1"/>
  <c r="AA3648" i="1"/>
  <c r="AC3647" i="1"/>
  <c r="AB3647" i="1"/>
  <c r="AA3647" i="1"/>
  <c r="AC3646" i="1"/>
  <c r="AB3646" i="1"/>
  <c r="AA3646" i="1"/>
  <c r="AC3645" i="1"/>
  <c r="AB3645" i="1"/>
  <c r="AA3645" i="1"/>
  <c r="AC3644" i="1"/>
  <c r="AB3644" i="1"/>
  <c r="AA3644" i="1"/>
  <c r="AC3643" i="1"/>
  <c r="AB3643" i="1"/>
  <c r="AA3643" i="1"/>
  <c r="AC3642" i="1"/>
  <c r="AB3642" i="1"/>
  <c r="AA3642" i="1"/>
  <c r="AC3641" i="1"/>
  <c r="AB3641" i="1"/>
  <c r="AA3641" i="1"/>
  <c r="AC3640" i="1"/>
  <c r="AB3640" i="1"/>
  <c r="AA3640" i="1"/>
  <c r="AC3639" i="1"/>
  <c r="AB3639" i="1"/>
  <c r="AA3639" i="1"/>
  <c r="AC3638" i="1"/>
  <c r="AB3638" i="1"/>
  <c r="AA3638" i="1"/>
  <c r="AC3637" i="1"/>
  <c r="AB3637" i="1"/>
  <c r="AA3637" i="1"/>
  <c r="AC3636" i="1"/>
  <c r="AB3636" i="1"/>
  <c r="AA3636" i="1"/>
  <c r="AC3635" i="1"/>
  <c r="AB3635" i="1"/>
  <c r="AA3635" i="1"/>
  <c r="AC3634" i="1"/>
  <c r="AB3634" i="1"/>
  <c r="AA3634" i="1"/>
  <c r="AC3633" i="1"/>
  <c r="AB3633" i="1"/>
  <c r="AA3633" i="1"/>
  <c r="AC3632" i="1"/>
  <c r="AB3632" i="1"/>
  <c r="AA3632" i="1"/>
  <c r="AC3631" i="1"/>
  <c r="AB3631" i="1"/>
  <c r="AA3631" i="1"/>
  <c r="AC3630" i="1"/>
  <c r="AB3630" i="1"/>
  <c r="AA3630" i="1"/>
  <c r="AC3629" i="1"/>
  <c r="AB3629" i="1"/>
  <c r="AA3629" i="1"/>
  <c r="AC3628" i="1"/>
  <c r="AB3628" i="1"/>
  <c r="AA3628" i="1"/>
  <c r="AC3627" i="1"/>
  <c r="AB3627" i="1"/>
  <c r="AA3627" i="1"/>
  <c r="AC3626" i="1"/>
  <c r="AB3626" i="1"/>
  <c r="AA3626" i="1"/>
  <c r="AC3625" i="1"/>
  <c r="AB3625" i="1"/>
  <c r="AA3625" i="1"/>
  <c r="AC3624" i="1"/>
  <c r="AB3624" i="1"/>
  <c r="AA3624" i="1"/>
  <c r="AC3623" i="1"/>
  <c r="AB3623" i="1"/>
  <c r="AA3623" i="1"/>
  <c r="AC3622" i="1"/>
  <c r="AB3622" i="1"/>
  <c r="AA3622" i="1"/>
  <c r="AC3621" i="1"/>
  <c r="AB3621" i="1"/>
  <c r="AA3621" i="1"/>
  <c r="AC3620" i="1"/>
  <c r="AB3620" i="1"/>
  <c r="AA3620" i="1"/>
  <c r="AC3619" i="1"/>
  <c r="AB3619" i="1"/>
  <c r="AA3619" i="1"/>
  <c r="AC3618" i="1"/>
  <c r="AB3618" i="1"/>
  <c r="AA3618" i="1"/>
  <c r="AC3617" i="1"/>
  <c r="AB3617" i="1"/>
  <c r="AA3617" i="1"/>
  <c r="AC3616" i="1"/>
  <c r="AB3616" i="1"/>
  <c r="AA3616" i="1"/>
  <c r="AC3615" i="1"/>
  <c r="AB3615" i="1"/>
  <c r="AA3615" i="1"/>
  <c r="AC3614" i="1"/>
  <c r="AB3614" i="1"/>
  <c r="AA3614" i="1"/>
  <c r="AC3613" i="1"/>
  <c r="AB3613" i="1"/>
  <c r="AA3613" i="1"/>
  <c r="AC3612" i="1"/>
  <c r="AB3612" i="1"/>
  <c r="AA3612" i="1"/>
  <c r="AC3611" i="1"/>
  <c r="AB3611" i="1"/>
  <c r="AA3611" i="1"/>
  <c r="AC3610" i="1"/>
  <c r="AB3610" i="1"/>
  <c r="AA3610" i="1"/>
  <c r="AC3609" i="1"/>
  <c r="AB3609" i="1"/>
  <c r="AA3609" i="1"/>
  <c r="AC3608" i="1"/>
  <c r="AB3608" i="1"/>
  <c r="AA3608" i="1"/>
  <c r="AC3607" i="1"/>
  <c r="AB3607" i="1"/>
  <c r="AA3607" i="1"/>
  <c r="AC3606" i="1"/>
  <c r="AB3606" i="1"/>
  <c r="AA3606" i="1"/>
  <c r="AC3605" i="1"/>
  <c r="AB3605" i="1"/>
  <c r="AA3605" i="1"/>
  <c r="AC3604" i="1"/>
  <c r="AB3604" i="1"/>
  <c r="AA3604" i="1"/>
  <c r="AC3603" i="1"/>
  <c r="AB3603" i="1"/>
  <c r="AA3603" i="1"/>
  <c r="AC3602" i="1"/>
  <c r="AB3602" i="1"/>
  <c r="AA3602" i="1"/>
  <c r="AC3601" i="1"/>
  <c r="AB3601" i="1"/>
  <c r="AA3601" i="1"/>
  <c r="AC3600" i="1"/>
  <c r="AB3600" i="1"/>
  <c r="AA3600" i="1"/>
  <c r="AC3599" i="1"/>
  <c r="AB3599" i="1"/>
  <c r="AA3599" i="1"/>
  <c r="AC3598" i="1"/>
  <c r="AB3598" i="1"/>
  <c r="AA3598" i="1"/>
  <c r="AC3597" i="1"/>
  <c r="AB3597" i="1"/>
  <c r="AA3597" i="1"/>
  <c r="AC3596" i="1"/>
  <c r="AB3596" i="1"/>
  <c r="AA3596" i="1"/>
  <c r="AC3595" i="1"/>
  <c r="AB3595" i="1"/>
  <c r="AA3595" i="1"/>
  <c r="AC3594" i="1"/>
  <c r="AB3594" i="1"/>
  <c r="AA3594" i="1"/>
  <c r="AC3593" i="1"/>
  <c r="AB3593" i="1"/>
  <c r="AA3593" i="1"/>
  <c r="AC3592" i="1"/>
  <c r="AB3592" i="1"/>
  <c r="AA3592" i="1"/>
  <c r="AC3591" i="1"/>
  <c r="AB3591" i="1"/>
  <c r="AA3591" i="1"/>
  <c r="AC3590" i="1"/>
  <c r="AB3590" i="1"/>
  <c r="AA3590" i="1"/>
  <c r="AC3589" i="1"/>
  <c r="AB3589" i="1"/>
  <c r="AA3589" i="1"/>
  <c r="AC3588" i="1"/>
  <c r="AB3588" i="1"/>
  <c r="AA3588" i="1"/>
  <c r="AC3587" i="1"/>
  <c r="AB3587" i="1"/>
  <c r="AA3587" i="1"/>
  <c r="AC3586" i="1"/>
  <c r="AB3586" i="1"/>
  <c r="AA3586" i="1"/>
  <c r="AC3585" i="1"/>
  <c r="AB3585" i="1"/>
  <c r="AA3585" i="1"/>
  <c r="AC3584" i="1"/>
  <c r="AB3584" i="1"/>
  <c r="AA3584" i="1"/>
  <c r="AC3583" i="1"/>
  <c r="AB3583" i="1"/>
  <c r="AA3583" i="1"/>
  <c r="AC3582" i="1"/>
  <c r="AB3582" i="1"/>
  <c r="AA3582" i="1"/>
  <c r="AC3581" i="1"/>
  <c r="AB3581" i="1"/>
  <c r="AA3581" i="1"/>
  <c r="AC3580" i="1"/>
  <c r="AB3580" i="1"/>
  <c r="AA3580" i="1"/>
  <c r="AC3579" i="1"/>
  <c r="AB3579" i="1"/>
  <c r="AA3579" i="1"/>
  <c r="AC3578" i="1"/>
  <c r="AB3578" i="1"/>
  <c r="AA3578" i="1"/>
  <c r="AC3577" i="1"/>
  <c r="AB3577" i="1"/>
  <c r="AA3577" i="1"/>
  <c r="AC3576" i="1"/>
  <c r="AB3576" i="1"/>
  <c r="AA3576" i="1"/>
  <c r="AC3575" i="1"/>
  <c r="AB3575" i="1"/>
  <c r="AA3575" i="1"/>
  <c r="AC3574" i="1"/>
  <c r="AB3574" i="1"/>
  <c r="AA3574" i="1"/>
  <c r="AC3573" i="1"/>
  <c r="AB3573" i="1"/>
  <c r="AA3573" i="1"/>
  <c r="AC3572" i="1"/>
  <c r="AB3572" i="1"/>
  <c r="AA3572" i="1"/>
  <c r="AC3571" i="1"/>
  <c r="AB3571" i="1"/>
  <c r="AA3571" i="1"/>
  <c r="AC3570" i="1"/>
  <c r="AB3570" i="1"/>
  <c r="AA3570" i="1"/>
  <c r="AC3569" i="1"/>
  <c r="AB3569" i="1"/>
  <c r="AA3569" i="1"/>
  <c r="AC3568" i="1"/>
  <c r="AB3568" i="1"/>
  <c r="AA3568" i="1"/>
  <c r="AC3567" i="1"/>
  <c r="AB3567" i="1"/>
  <c r="AA3567" i="1"/>
  <c r="AC3566" i="1"/>
  <c r="AB3566" i="1"/>
  <c r="AA3566" i="1"/>
  <c r="AC3565" i="1"/>
  <c r="AB3565" i="1"/>
  <c r="AA3565" i="1"/>
  <c r="AC3564" i="1"/>
  <c r="AB3564" i="1"/>
  <c r="AA3564" i="1"/>
  <c r="AC3563" i="1"/>
  <c r="AB3563" i="1"/>
  <c r="AA3563" i="1"/>
  <c r="AC3562" i="1"/>
  <c r="AB3562" i="1"/>
  <c r="AA3562" i="1"/>
  <c r="AC3561" i="1"/>
  <c r="AB3561" i="1"/>
  <c r="AA3561" i="1"/>
  <c r="AC3560" i="1"/>
  <c r="AB3560" i="1"/>
  <c r="AA3560" i="1"/>
  <c r="AC3559" i="1"/>
  <c r="AB3559" i="1"/>
  <c r="AA3559" i="1"/>
  <c r="AC3558" i="1"/>
  <c r="AB3558" i="1"/>
  <c r="AA3558" i="1"/>
  <c r="AC3557" i="1"/>
  <c r="AB3557" i="1"/>
  <c r="AA3557" i="1"/>
  <c r="AC3556" i="1"/>
  <c r="AB3556" i="1"/>
  <c r="AA3556" i="1"/>
  <c r="AC3555" i="1"/>
  <c r="AB3555" i="1"/>
  <c r="AA3555" i="1"/>
  <c r="AC3554" i="1"/>
  <c r="AB3554" i="1"/>
  <c r="AA3554" i="1"/>
  <c r="AC3553" i="1"/>
  <c r="AB3553" i="1"/>
  <c r="AA3553" i="1"/>
  <c r="AC3552" i="1"/>
  <c r="AB3552" i="1"/>
  <c r="AA3552" i="1"/>
  <c r="AC3551" i="1"/>
  <c r="AB3551" i="1"/>
  <c r="AA3551" i="1"/>
  <c r="AC3550" i="1"/>
  <c r="AB3550" i="1"/>
  <c r="AA3550" i="1"/>
  <c r="AC3549" i="1"/>
  <c r="AB3549" i="1"/>
  <c r="AA3549" i="1"/>
  <c r="AC3548" i="1"/>
  <c r="AB3548" i="1"/>
  <c r="AA3548" i="1"/>
  <c r="AC3547" i="1"/>
  <c r="AB3547" i="1"/>
  <c r="AA3547" i="1"/>
  <c r="AC3546" i="1"/>
  <c r="AB3546" i="1"/>
  <c r="AA3546" i="1"/>
  <c r="AC3545" i="1"/>
  <c r="AB3545" i="1"/>
  <c r="AA3545" i="1"/>
  <c r="AC3544" i="1"/>
  <c r="AB3544" i="1"/>
  <c r="AA3544" i="1"/>
  <c r="AC3543" i="1"/>
  <c r="AB3543" i="1"/>
  <c r="AA3543" i="1"/>
  <c r="AC3542" i="1"/>
  <c r="AB3542" i="1"/>
  <c r="AA3542" i="1"/>
  <c r="AC3541" i="1"/>
  <c r="AB3541" i="1"/>
  <c r="AA3541" i="1"/>
  <c r="AC3540" i="1"/>
  <c r="AB3540" i="1"/>
  <c r="AA3540" i="1"/>
  <c r="AC3539" i="1"/>
  <c r="AB3539" i="1"/>
  <c r="AA3539" i="1"/>
  <c r="AC3538" i="1"/>
  <c r="AB3538" i="1"/>
  <c r="AA3538" i="1"/>
  <c r="AC3537" i="1"/>
  <c r="AB3537" i="1"/>
  <c r="AA3537" i="1"/>
  <c r="AC3536" i="1"/>
  <c r="AB3536" i="1"/>
  <c r="AA3536" i="1"/>
  <c r="AC3535" i="1"/>
  <c r="AB3535" i="1"/>
  <c r="AA3535" i="1"/>
  <c r="AC3534" i="1"/>
  <c r="AB3534" i="1"/>
  <c r="AA3534" i="1"/>
  <c r="AC3533" i="1"/>
  <c r="AB3533" i="1"/>
  <c r="AA3533" i="1"/>
  <c r="AC3532" i="1"/>
  <c r="AB3532" i="1"/>
  <c r="AA3532" i="1"/>
  <c r="AC3531" i="1"/>
  <c r="AB3531" i="1"/>
  <c r="AA3531" i="1"/>
  <c r="AC3530" i="1"/>
  <c r="AB3530" i="1"/>
  <c r="AA3530" i="1"/>
  <c r="AC3529" i="1"/>
  <c r="AB3529" i="1"/>
  <c r="AA3529" i="1"/>
  <c r="AC3528" i="1"/>
  <c r="AB3528" i="1"/>
  <c r="AA3528" i="1"/>
  <c r="AC3527" i="1"/>
  <c r="AB3527" i="1"/>
  <c r="AA3527" i="1"/>
  <c r="AC3526" i="1"/>
  <c r="AB3526" i="1"/>
  <c r="AA3526" i="1"/>
  <c r="AC3525" i="1"/>
  <c r="AB3525" i="1"/>
  <c r="AA3525" i="1"/>
  <c r="AC3524" i="1"/>
  <c r="AB3524" i="1"/>
  <c r="AA3524" i="1"/>
  <c r="AC3523" i="1"/>
  <c r="AB3523" i="1"/>
  <c r="AA3523" i="1"/>
  <c r="AC3522" i="1"/>
  <c r="AB3522" i="1"/>
  <c r="AA3522" i="1"/>
  <c r="AC3521" i="1"/>
  <c r="AB3521" i="1"/>
  <c r="AA3521" i="1"/>
  <c r="AC3520" i="1"/>
  <c r="AB3520" i="1"/>
  <c r="AA3520" i="1"/>
  <c r="AC3519" i="1"/>
  <c r="AB3519" i="1"/>
  <c r="AA3519" i="1"/>
  <c r="AC3518" i="1"/>
  <c r="AB3518" i="1"/>
  <c r="AA3518" i="1"/>
  <c r="AC3517" i="1"/>
  <c r="AB3517" i="1"/>
  <c r="AA3517" i="1"/>
  <c r="AC3516" i="1"/>
  <c r="AB3516" i="1"/>
  <c r="AA3516" i="1"/>
  <c r="AC3515" i="1"/>
  <c r="AB3515" i="1"/>
  <c r="AA3515" i="1"/>
  <c r="AC3514" i="1"/>
  <c r="AB3514" i="1"/>
  <c r="AA3514" i="1"/>
  <c r="AC3513" i="1"/>
  <c r="AB3513" i="1"/>
  <c r="AA3513" i="1"/>
  <c r="AC3512" i="1"/>
  <c r="AB3512" i="1"/>
  <c r="AA3512" i="1"/>
  <c r="AC3511" i="1"/>
  <c r="AB3511" i="1"/>
  <c r="AA3511" i="1"/>
  <c r="AC3510" i="1"/>
  <c r="AB3510" i="1"/>
  <c r="AA3510" i="1"/>
  <c r="AC3509" i="1"/>
  <c r="AB3509" i="1"/>
  <c r="AA3509" i="1"/>
  <c r="AC3508" i="1"/>
  <c r="AB3508" i="1"/>
  <c r="AA3508" i="1"/>
  <c r="AC3507" i="1"/>
  <c r="AB3507" i="1"/>
  <c r="AA3507" i="1"/>
  <c r="AC3506" i="1"/>
  <c r="AB3506" i="1"/>
  <c r="AA3506" i="1"/>
  <c r="AC3505" i="1"/>
  <c r="AB3505" i="1"/>
  <c r="AA3505" i="1"/>
  <c r="AC3504" i="1"/>
  <c r="AB3504" i="1"/>
  <c r="AA3504" i="1"/>
  <c r="AC3503" i="1"/>
  <c r="AB3503" i="1"/>
  <c r="AA3503" i="1"/>
  <c r="AC3502" i="1"/>
  <c r="AB3502" i="1"/>
  <c r="AA3502" i="1"/>
  <c r="AC3501" i="1"/>
  <c r="AB3501" i="1"/>
  <c r="AA3501" i="1"/>
  <c r="AC3500" i="1"/>
  <c r="AB3500" i="1"/>
  <c r="AA3500" i="1"/>
  <c r="AC3499" i="1"/>
  <c r="AB3499" i="1"/>
  <c r="AA3499" i="1"/>
  <c r="AC3498" i="1"/>
  <c r="AB3498" i="1"/>
  <c r="AA3498" i="1"/>
  <c r="AC3497" i="1"/>
  <c r="AB3497" i="1"/>
  <c r="AA3497" i="1"/>
  <c r="AC3496" i="1"/>
  <c r="AB3496" i="1"/>
  <c r="AA3496" i="1"/>
  <c r="AC3495" i="1"/>
  <c r="AB3495" i="1"/>
  <c r="AA3495" i="1"/>
  <c r="AC3494" i="1"/>
  <c r="AB3494" i="1"/>
  <c r="AA3494" i="1"/>
  <c r="AC3493" i="1"/>
  <c r="AB3493" i="1"/>
  <c r="AA3493" i="1"/>
  <c r="AC3492" i="1"/>
  <c r="AB3492" i="1"/>
  <c r="AA3492" i="1"/>
  <c r="AC3491" i="1"/>
  <c r="AB3491" i="1"/>
  <c r="AA3491" i="1"/>
  <c r="AC3490" i="1"/>
  <c r="AB3490" i="1"/>
  <c r="AA3490" i="1"/>
  <c r="AC3489" i="1"/>
  <c r="AB3489" i="1"/>
  <c r="AA3489" i="1"/>
  <c r="AC3488" i="1"/>
  <c r="AB3488" i="1"/>
  <c r="AA3488" i="1"/>
  <c r="AC3487" i="1"/>
  <c r="AB3487" i="1"/>
  <c r="AA3487" i="1"/>
  <c r="AC3486" i="1"/>
  <c r="AB3486" i="1"/>
  <c r="AA3486" i="1"/>
  <c r="AC3485" i="1"/>
  <c r="AB3485" i="1"/>
  <c r="AA3485" i="1"/>
  <c r="AC3484" i="1"/>
  <c r="AB3484" i="1"/>
  <c r="AA3484" i="1"/>
  <c r="AC3483" i="1"/>
  <c r="AB3483" i="1"/>
  <c r="AA3483" i="1"/>
  <c r="AC3482" i="1"/>
  <c r="AB3482" i="1"/>
  <c r="AA3482" i="1"/>
  <c r="AC3481" i="1"/>
  <c r="AB3481" i="1"/>
  <c r="AA3481" i="1"/>
  <c r="AC3480" i="1"/>
  <c r="AB3480" i="1"/>
  <c r="AA3480" i="1"/>
  <c r="AC3479" i="1"/>
  <c r="AB3479" i="1"/>
  <c r="AA3479" i="1"/>
  <c r="AC3478" i="1"/>
  <c r="AB3478" i="1"/>
  <c r="AA3478" i="1"/>
  <c r="AC3477" i="1"/>
  <c r="AB3477" i="1"/>
  <c r="AA3477" i="1"/>
  <c r="AC3476" i="1"/>
  <c r="AB3476" i="1"/>
  <c r="AA3476" i="1"/>
  <c r="AC3475" i="1"/>
  <c r="AB3475" i="1"/>
  <c r="AA3475" i="1"/>
  <c r="AC3474" i="1"/>
  <c r="AB3474" i="1"/>
  <c r="AA3474" i="1"/>
  <c r="AC3473" i="1"/>
  <c r="AB3473" i="1"/>
  <c r="AA3473" i="1"/>
  <c r="AC3472" i="1"/>
  <c r="AB3472" i="1"/>
  <c r="AA3472" i="1"/>
  <c r="AC3471" i="1"/>
  <c r="AB3471" i="1"/>
  <c r="AA3471" i="1"/>
  <c r="AC3470" i="1"/>
  <c r="AB3470" i="1"/>
  <c r="AA3470" i="1"/>
  <c r="AC3469" i="1"/>
  <c r="AB3469" i="1"/>
  <c r="AA3469" i="1"/>
  <c r="AC3468" i="1"/>
  <c r="AB3468" i="1"/>
  <c r="AA3468" i="1"/>
  <c r="AC3467" i="1"/>
  <c r="AB3467" i="1"/>
  <c r="AA3467" i="1"/>
  <c r="AC3466" i="1"/>
  <c r="AB3466" i="1"/>
  <c r="AA3466" i="1"/>
  <c r="AC3465" i="1"/>
  <c r="AB3465" i="1"/>
  <c r="AA3465" i="1"/>
  <c r="AC3464" i="1"/>
  <c r="AB3464" i="1"/>
  <c r="AA3464" i="1"/>
  <c r="AC3463" i="1"/>
  <c r="AB3463" i="1"/>
  <c r="AA3463" i="1"/>
  <c r="AC3462" i="1"/>
  <c r="AB3462" i="1"/>
  <c r="AA3462" i="1"/>
  <c r="AC3461" i="1"/>
  <c r="AB3461" i="1"/>
  <c r="AA3461" i="1"/>
  <c r="AC3460" i="1"/>
  <c r="AB3460" i="1"/>
  <c r="AA3460" i="1"/>
  <c r="AC3459" i="1"/>
  <c r="AB3459" i="1"/>
  <c r="AA3459" i="1"/>
  <c r="AC3458" i="1"/>
  <c r="AB3458" i="1"/>
  <c r="AA3458" i="1"/>
  <c r="AC3457" i="1"/>
  <c r="AB3457" i="1"/>
  <c r="AA3457" i="1"/>
  <c r="AC3456" i="1"/>
  <c r="AB3456" i="1"/>
  <c r="AA3456" i="1"/>
  <c r="AC3455" i="1"/>
  <c r="AB3455" i="1"/>
  <c r="AA3455" i="1"/>
  <c r="AC3454" i="1"/>
  <c r="AB3454" i="1"/>
  <c r="AA3454" i="1"/>
  <c r="AC3453" i="1"/>
  <c r="AB3453" i="1"/>
  <c r="AA3453" i="1"/>
  <c r="AC3452" i="1"/>
  <c r="AB3452" i="1"/>
  <c r="AA3452" i="1"/>
  <c r="AC3451" i="1"/>
  <c r="AB3451" i="1"/>
  <c r="AA3451" i="1"/>
  <c r="AC3450" i="1"/>
  <c r="AB3450" i="1"/>
  <c r="AA3450" i="1"/>
  <c r="AC3449" i="1"/>
  <c r="AB3449" i="1"/>
  <c r="AA3449" i="1"/>
  <c r="AC3448" i="1"/>
  <c r="AB3448" i="1"/>
  <c r="AA3448" i="1"/>
  <c r="AC3447" i="1"/>
  <c r="AB3447" i="1"/>
  <c r="AA3447" i="1"/>
  <c r="AC3446" i="1"/>
  <c r="AB3446" i="1"/>
  <c r="AA3446" i="1"/>
  <c r="AC3445" i="1"/>
  <c r="AB3445" i="1"/>
  <c r="AA3445" i="1"/>
  <c r="AC3444" i="1"/>
  <c r="AB3444" i="1"/>
  <c r="AA3444" i="1"/>
  <c r="AC3443" i="1"/>
  <c r="AB3443" i="1"/>
  <c r="AA3443" i="1"/>
  <c r="AC3442" i="1"/>
  <c r="AB3442" i="1"/>
  <c r="AA3442" i="1"/>
  <c r="AC3441" i="1"/>
  <c r="AB3441" i="1"/>
  <c r="AA3441" i="1"/>
  <c r="AC3440" i="1"/>
  <c r="AB3440" i="1"/>
  <c r="AA3440" i="1"/>
  <c r="AC3439" i="1"/>
  <c r="AB3439" i="1"/>
  <c r="AA3439" i="1"/>
  <c r="AC3438" i="1"/>
  <c r="AB3438" i="1"/>
  <c r="AA3438" i="1"/>
  <c r="AC3437" i="1"/>
  <c r="AB3437" i="1"/>
  <c r="AA3437" i="1"/>
  <c r="AC3436" i="1"/>
  <c r="AB3436" i="1"/>
  <c r="AA3436" i="1"/>
  <c r="AC3435" i="1"/>
  <c r="AB3435" i="1"/>
  <c r="AA3435" i="1"/>
  <c r="AC3434" i="1"/>
  <c r="AB3434" i="1"/>
  <c r="AA3434" i="1"/>
  <c r="AC3433" i="1"/>
  <c r="AB3433" i="1"/>
  <c r="AA3433" i="1"/>
  <c r="AC3432" i="1"/>
  <c r="AB3432" i="1"/>
  <c r="AA3432" i="1"/>
  <c r="AC3431" i="1"/>
  <c r="AB3431" i="1"/>
  <c r="AA3431" i="1"/>
  <c r="AC3430" i="1"/>
  <c r="AB3430" i="1"/>
  <c r="AA3430" i="1"/>
  <c r="AC3429" i="1"/>
  <c r="AB3429" i="1"/>
  <c r="AA3429" i="1"/>
  <c r="AC3428" i="1"/>
  <c r="AB3428" i="1"/>
  <c r="AA3428" i="1"/>
  <c r="AC3427" i="1"/>
  <c r="AB3427" i="1"/>
  <c r="AA3427" i="1"/>
  <c r="AC3426" i="1"/>
  <c r="AB3426" i="1"/>
  <c r="AA3426" i="1"/>
  <c r="AC3425" i="1"/>
  <c r="AB3425" i="1"/>
  <c r="AA3425" i="1"/>
  <c r="AC3424" i="1"/>
  <c r="AB3424" i="1"/>
  <c r="AA3424" i="1"/>
  <c r="AC3423" i="1"/>
  <c r="AB3423" i="1"/>
  <c r="AA3423" i="1"/>
  <c r="AC3422" i="1"/>
  <c r="AB3422" i="1"/>
  <c r="AA3422" i="1"/>
  <c r="AC3421" i="1"/>
  <c r="AB3421" i="1"/>
  <c r="AA3421" i="1"/>
  <c r="AC3420" i="1"/>
  <c r="AB3420" i="1"/>
  <c r="AA3420" i="1"/>
  <c r="AC3419" i="1"/>
  <c r="AB3419" i="1"/>
  <c r="AA3419" i="1"/>
  <c r="AC3418" i="1"/>
  <c r="AB3418" i="1"/>
  <c r="AA3418" i="1"/>
  <c r="AC3417" i="1"/>
  <c r="AB3417" i="1"/>
  <c r="AA3417" i="1"/>
  <c r="AC3416" i="1"/>
  <c r="AB3416" i="1"/>
  <c r="AA3416" i="1"/>
  <c r="AC3415" i="1"/>
  <c r="AB3415" i="1"/>
  <c r="AA3415" i="1"/>
  <c r="AC3414" i="1"/>
  <c r="AB3414" i="1"/>
  <c r="AA3414" i="1"/>
  <c r="AC3413" i="1"/>
  <c r="AB3413" i="1"/>
  <c r="AA3413" i="1"/>
  <c r="AC3412" i="1"/>
  <c r="AB3412" i="1"/>
  <c r="AA3412" i="1"/>
  <c r="AC3411" i="1"/>
  <c r="AB3411" i="1"/>
  <c r="AA3411" i="1"/>
  <c r="AC3410" i="1"/>
  <c r="AB3410" i="1"/>
  <c r="AA3410" i="1"/>
  <c r="AC3409" i="1"/>
  <c r="AB3409" i="1"/>
  <c r="AA3409" i="1"/>
  <c r="AC3408" i="1"/>
  <c r="AB3408" i="1"/>
  <c r="AA3408" i="1"/>
  <c r="AC3407" i="1"/>
  <c r="AB3407" i="1"/>
  <c r="AA3407" i="1"/>
  <c r="AC3406" i="1"/>
  <c r="AB3406" i="1"/>
  <c r="AA3406" i="1"/>
  <c r="AC3405" i="1"/>
  <c r="AB3405" i="1"/>
  <c r="AA3405" i="1"/>
  <c r="AC3404" i="1"/>
  <c r="AB3404" i="1"/>
  <c r="AA3404" i="1"/>
  <c r="AC3403" i="1"/>
  <c r="AB3403" i="1"/>
  <c r="AA3403" i="1"/>
  <c r="AC3402" i="1"/>
  <c r="AB3402" i="1"/>
  <c r="AA3402" i="1"/>
  <c r="AC3401" i="1"/>
  <c r="AB3401" i="1"/>
  <c r="AA3401" i="1"/>
  <c r="AC3400" i="1"/>
  <c r="AB3400" i="1"/>
  <c r="AA3400" i="1"/>
  <c r="AC3399" i="1"/>
  <c r="AB3399" i="1"/>
  <c r="AA3399" i="1"/>
  <c r="AC3398" i="1"/>
  <c r="AB3398" i="1"/>
  <c r="AA3398" i="1"/>
  <c r="AC3397" i="1"/>
  <c r="AB3397" i="1"/>
  <c r="AA3397" i="1"/>
  <c r="AC3396" i="1"/>
  <c r="AB3396" i="1"/>
  <c r="AA3396" i="1"/>
  <c r="AC3395" i="1"/>
  <c r="AB3395" i="1"/>
  <c r="AA3395" i="1"/>
  <c r="AC3394" i="1"/>
  <c r="AB3394" i="1"/>
  <c r="AA3394" i="1"/>
  <c r="AC3393" i="1"/>
  <c r="AB3393" i="1"/>
  <c r="AA3393" i="1"/>
  <c r="AC3392" i="1"/>
  <c r="AB3392" i="1"/>
  <c r="AA3392" i="1"/>
  <c r="AC3391" i="1"/>
  <c r="AB3391" i="1"/>
  <c r="AA3391" i="1"/>
  <c r="AC3390" i="1"/>
  <c r="AB3390" i="1"/>
  <c r="AA3390" i="1"/>
  <c r="AC3389" i="1"/>
  <c r="AB3389" i="1"/>
  <c r="AA3389" i="1"/>
  <c r="AC3388" i="1"/>
  <c r="AB3388" i="1"/>
  <c r="AA3388" i="1"/>
  <c r="AC3387" i="1"/>
  <c r="AB3387" i="1"/>
  <c r="AA3387" i="1"/>
  <c r="AC3386" i="1"/>
  <c r="AB3386" i="1"/>
  <c r="AA3386" i="1"/>
  <c r="AC3385" i="1"/>
  <c r="AB3385" i="1"/>
  <c r="AA3385" i="1"/>
  <c r="AC3384" i="1"/>
  <c r="AB3384" i="1"/>
  <c r="AA3384" i="1"/>
  <c r="AC3383" i="1"/>
  <c r="AB3383" i="1"/>
  <c r="AA3383" i="1"/>
  <c r="AC3382" i="1"/>
  <c r="AB3382" i="1"/>
  <c r="AA3382" i="1"/>
  <c r="AC3381" i="1"/>
  <c r="AB3381" i="1"/>
  <c r="AA3381" i="1"/>
  <c r="AC3380" i="1"/>
  <c r="AB3380" i="1"/>
  <c r="AA3380" i="1"/>
  <c r="AC3379" i="1"/>
  <c r="AB3379" i="1"/>
  <c r="AA3379" i="1"/>
  <c r="AC3378" i="1"/>
  <c r="AB3378" i="1"/>
  <c r="AA3378" i="1"/>
  <c r="AC3377" i="1"/>
  <c r="AB3377" i="1"/>
  <c r="AA3377" i="1"/>
  <c r="AC3376" i="1"/>
  <c r="AB3376" i="1"/>
  <c r="AA3376" i="1"/>
  <c r="AC3375" i="1"/>
  <c r="AB3375" i="1"/>
  <c r="AA3375" i="1"/>
  <c r="AC3374" i="1"/>
  <c r="AB3374" i="1"/>
  <c r="AA3374" i="1"/>
  <c r="AC3373" i="1"/>
  <c r="AB3373" i="1"/>
  <c r="AA3373" i="1"/>
  <c r="AC3372" i="1"/>
  <c r="AB3372" i="1"/>
  <c r="AA3372" i="1"/>
  <c r="AC3371" i="1"/>
  <c r="AB3371" i="1"/>
  <c r="AA3371" i="1"/>
  <c r="AC3370" i="1"/>
  <c r="AB3370" i="1"/>
  <c r="AA3370" i="1"/>
  <c r="AC3369" i="1"/>
  <c r="AB3369" i="1"/>
  <c r="AA3369" i="1"/>
  <c r="AC3368" i="1"/>
  <c r="AB3368" i="1"/>
  <c r="AA3368" i="1"/>
  <c r="AC3367" i="1"/>
  <c r="AB3367" i="1"/>
  <c r="AA3367" i="1"/>
  <c r="AC3366" i="1"/>
  <c r="AB3366" i="1"/>
  <c r="AA3366" i="1"/>
  <c r="AC3365" i="1"/>
  <c r="AB3365" i="1"/>
  <c r="AA3365" i="1"/>
  <c r="AC3364" i="1"/>
  <c r="AB3364" i="1"/>
  <c r="AA3364" i="1"/>
  <c r="AC3363" i="1"/>
  <c r="AB3363" i="1"/>
  <c r="AA3363" i="1"/>
  <c r="AC3362" i="1"/>
  <c r="AB3362" i="1"/>
  <c r="AA3362" i="1"/>
  <c r="AC3361" i="1"/>
  <c r="AB3361" i="1"/>
  <c r="AA3361" i="1"/>
  <c r="AC3360" i="1"/>
  <c r="AB3360" i="1"/>
  <c r="AA3360" i="1"/>
  <c r="AC3359" i="1"/>
  <c r="AB3359" i="1"/>
  <c r="AA3359" i="1"/>
  <c r="AC3358" i="1"/>
  <c r="AB3358" i="1"/>
  <c r="AA3358" i="1"/>
  <c r="AC3357" i="1"/>
  <c r="AB3357" i="1"/>
  <c r="AA3357" i="1"/>
  <c r="AC3356" i="1"/>
  <c r="AB3356" i="1"/>
  <c r="AA3356" i="1"/>
  <c r="AC3355" i="1"/>
  <c r="AB3355" i="1"/>
  <c r="AA3355" i="1"/>
  <c r="AC3354" i="1"/>
  <c r="AB3354" i="1"/>
  <c r="AA3354" i="1"/>
  <c r="AC3353" i="1"/>
  <c r="AB3353" i="1"/>
  <c r="AA3353" i="1"/>
  <c r="AC3352" i="1"/>
  <c r="AB3352" i="1"/>
  <c r="AA3352" i="1"/>
  <c r="AC3351" i="1"/>
  <c r="AB3351" i="1"/>
  <c r="AA3351" i="1"/>
  <c r="AC3350" i="1"/>
  <c r="AB3350" i="1"/>
  <c r="AA3350" i="1"/>
  <c r="AC3349" i="1"/>
  <c r="AB3349" i="1"/>
  <c r="AA3349" i="1"/>
  <c r="AC3348" i="1"/>
  <c r="AB3348" i="1"/>
  <c r="AA3348" i="1"/>
  <c r="AC3347" i="1"/>
  <c r="AB3347" i="1"/>
  <c r="AA3347" i="1"/>
  <c r="AC3346" i="1"/>
  <c r="AB3346" i="1"/>
  <c r="AA3346" i="1"/>
  <c r="AC3345" i="1"/>
  <c r="AB3345" i="1"/>
  <c r="AA3345" i="1"/>
  <c r="AC3344" i="1"/>
  <c r="AB3344" i="1"/>
  <c r="AA3344" i="1"/>
  <c r="AC3343" i="1"/>
  <c r="AB3343" i="1"/>
  <c r="AA3343" i="1"/>
  <c r="AC3342" i="1"/>
  <c r="AB3342" i="1"/>
  <c r="AA3342" i="1"/>
  <c r="AC3341" i="1"/>
  <c r="AB3341" i="1"/>
  <c r="AA3341" i="1"/>
  <c r="AC3340" i="1"/>
  <c r="AB3340" i="1"/>
  <c r="AA3340" i="1"/>
  <c r="AC3339" i="1"/>
  <c r="AB3339" i="1"/>
  <c r="AA3339" i="1"/>
  <c r="AC3338" i="1"/>
  <c r="AB3338" i="1"/>
  <c r="AA3338" i="1"/>
  <c r="AC3337" i="1"/>
  <c r="AB3337" i="1"/>
  <c r="AA3337" i="1"/>
  <c r="AC3336" i="1"/>
  <c r="AB3336" i="1"/>
  <c r="AA3336" i="1"/>
  <c r="AC3335" i="1"/>
  <c r="AB3335" i="1"/>
  <c r="AA3335" i="1"/>
  <c r="AC3334" i="1"/>
  <c r="AB3334" i="1"/>
  <c r="AA3334" i="1"/>
  <c r="AC3333" i="1"/>
  <c r="AB3333" i="1"/>
  <c r="AA3333" i="1"/>
  <c r="AC3332" i="1"/>
  <c r="AB3332" i="1"/>
  <c r="AA3332" i="1"/>
  <c r="AC3331" i="1"/>
  <c r="AB3331" i="1"/>
  <c r="AA3331" i="1"/>
  <c r="AC3330" i="1"/>
  <c r="AB3330" i="1"/>
  <c r="AA3330" i="1"/>
  <c r="AC3329" i="1"/>
  <c r="AB3329" i="1"/>
  <c r="AA3329" i="1"/>
  <c r="AC3328" i="1"/>
  <c r="AB3328" i="1"/>
  <c r="AA3328" i="1"/>
  <c r="AC3327" i="1"/>
  <c r="AB3327" i="1"/>
  <c r="AA3327" i="1"/>
  <c r="AC3326" i="1"/>
  <c r="AB3326" i="1"/>
  <c r="AA3326" i="1"/>
  <c r="AC3325" i="1"/>
  <c r="AB3325" i="1"/>
  <c r="AA3325" i="1"/>
  <c r="AC3324" i="1"/>
  <c r="AB3324" i="1"/>
  <c r="AA3324" i="1"/>
  <c r="AC3323" i="1"/>
  <c r="AB3323" i="1"/>
  <c r="AA3323" i="1"/>
  <c r="AC3322" i="1"/>
  <c r="AB3322" i="1"/>
  <c r="AA3322" i="1"/>
  <c r="AC3321" i="1"/>
  <c r="AB3321" i="1"/>
  <c r="AA3321" i="1"/>
  <c r="AC3320" i="1"/>
  <c r="AB3320" i="1"/>
  <c r="AA3320" i="1"/>
  <c r="AC3319" i="1"/>
  <c r="AB3319" i="1"/>
  <c r="AA3319" i="1"/>
  <c r="AC3318" i="1"/>
  <c r="AB3318" i="1"/>
  <c r="AA3318" i="1"/>
  <c r="AC3317" i="1"/>
  <c r="AB3317" i="1"/>
  <c r="AA3317" i="1"/>
  <c r="AC3316" i="1"/>
  <c r="AB3316" i="1"/>
  <c r="AA3316" i="1"/>
  <c r="AC3315" i="1"/>
  <c r="AB3315" i="1"/>
  <c r="AA3315" i="1"/>
  <c r="AC3314" i="1"/>
  <c r="AB3314" i="1"/>
  <c r="AA3314" i="1"/>
  <c r="AC3313" i="1"/>
  <c r="AB3313" i="1"/>
  <c r="AA3313" i="1"/>
  <c r="AC3312" i="1"/>
  <c r="AB3312" i="1"/>
  <c r="AA3312" i="1"/>
  <c r="AC3311" i="1"/>
  <c r="AB3311" i="1"/>
  <c r="AA3311" i="1"/>
  <c r="AC3310" i="1"/>
  <c r="AB3310" i="1"/>
  <c r="AA3310" i="1"/>
  <c r="AC3309" i="1"/>
  <c r="AB3309" i="1"/>
  <c r="AA3309" i="1"/>
  <c r="AC3308" i="1"/>
  <c r="AB3308" i="1"/>
  <c r="AA3308" i="1"/>
  <c r="AC3307" i="1"/>
  <c r="AB3307" i="1"/>
  <c r="AA3307" i="1"/>
  <c r="AC3306" i="1"/>
  <c r="AB3306" i="1"/>
  <c r="AA3306" i="1"/>
  <c r="AC3305" i="1"/>
  <c r="AB3305" i="1"/>
  <c r="AA3305" i="1"/>
  <c r="AC3304" i="1"/>
  <c r="AB3304" i="1"/>
  <c r="AA3304" i="1"/>
  <c r="AC3303" i="1"/>
  <c r="AB3303" i="1"/>
  <c r="AA3303" i="1"/>
  <c r="AC3302" i="1"/>
  <c r="AB3302" i="1"/>
  <c r="AA3302" i="1"/>
  <c r="AC3301" i="1"/>
  <c r="AB3301" i="1"/>
  <c r="AA3301" i="1"/>
  <c r="AC3300" i="1"/>
  <c r="AB3300" i="1"/>
  <c r="AA3300" i="1"/>
  <c r="AC3299" i="1"/>
  <c r="AB3299" i="1"/>
  <c r="AA3299" i="1"/>
  <c r="AC3298" i="1"/>
  <c r="AB3298" i="1"/>
  <c r="AA3298" i="1"/>
  <c r="AC3297" i="1"/>
  <c r="AB3297" i="1"/>
  <c r="AA3297" i="1"/>
  <c r="AC3296" i="1"/>
  <c r="AB3296" i="1"/>
  <c r="AA3296" i="1"/>
  <c r="AC3295" i="1"/>
  <c r="AB3295" i="1"/>
  <c r="AA3295" i="1"/>
  <c r="AC3294" i="1"/>
  <c r="AB3294" i="1"/>
  <c r="AA3294" i="1"/>
  <c r="AC3293" i="1"/>
  <c r="AB3293" i="1"/>
  <c r="AA3293" i="1"/>
  <c r="AC3292" i="1"/>
  <c r="AB3292" i="1"/>
  <c r="AA3292" i="1"/>
  <c r="AC3291" i="1"/>
  <c r="AB3291" i="1"/>
  <c r="AA3291" i="1"/>
  <c r="AC3290" i="1"/>
  <c r="AB3290" i="1"/>
  <c r="AA3290" i="1"/>
  <c r="AC3289" i="1"/>
  <c r="AB3289" i="1"/>
  <c r="AA3289" i="1"/>
  <c r="AC3288" i="1"/>
  <c r="AB3288" i="1"/>
  <c r="AA3288" i="1"/>
  <c r="AC3287" i="1"/>
  <c r="AB3287" i="1"/>
  <c r="AA3287" i="1"/>
  <c r="AC3286" i="1"/>
  <c r="AB3286" i="1"/>
  <c r="AA3286" i="1"/>
  <c r="AC3285" i="1"/>
  <c r="AB3285" i="1"/>
  <c r="AA3285" i="1"/>
  <c r="AC3284" i="1"/>
  <c r="AB3284" i="1"/>
  <c r="AA3284" i="1"/>
  <c r="AC3283" i="1"/>
  <c r="AB3283" i="1"/>
  <c r="AA3283" i="1"/>
  <c r="AC3282" i="1"/>
  <c r="AB3282" i="1"/>
  <c r="AA3282" i="1"/>
  <c r="AC3281" i="1"/>
  <c r="AB3281" i="1"/>
  <c r="AA3281" i="1"/>
  <c r="AC3280" i="1"/>
  <c r="AB3280" i="1"/>
  <c r="AA3280" i="1"/>
  <c r="AC3279" i="1"/>
  <c r="AB3279" i="1"/>
  <c r="AA3279" i="1"/>
  <c r="AC3278" i="1"/>
  <c r="AB3278" i="1"/>
  <c r="AA3278" i="1"/>
  <c r="AC3277" i="1"/>
  <c r="AB3277" i="1"/>
  <c r="AA3277" i="1"/>
  <c r="AC3276" i="1"/>
  <c r="AB3276" i="1"/>
  <c r="AA3276" i="1"/>
  <c r="AC3275" i="1"/>
  <c r="AB3275" i="1"/>
  <c r="AA3275" i="1"/>
  <c r="AC3274" i="1"/>
  <c r="AB3274" i="1"/>
  <c r="AA3274" i="1"/>
  <c r="AC3273" i="1"/>
  <c r="AB3273" i="1"/>
  <c r="AA3273" i="1"/>
  <c r="AC3272" i="1"/>
  <c r="AB3272" i="1"/>
  <c r="AA3272" i="1"/>
  <c r="AC3271" i="1"/>
  <c r="AB3271" i="1"/>
  <c r="AA3271" i="1"/>
  <c r="AC3270" i="1"/>
  <c r="AB3270" i="1"/>
  <c r="AA3270" i="1"/>
  <c r="AC3269" i="1"/>
  <c r="AB3269" i="1"/>
  <c r="AA3269" i="1"/>
  <c r="AC3268" i="1"/>
  <c r="AB3268" i="1"/>
  <c r="AA3268" i="1"/>
  <c r="AC3267" i="1"/>
  <c r="AB3267" i="1"/>
  <c r="AA3267" i="1"/>
  <c r="AC3266" i="1"/>
  <c r="AB3266" i="1"/>
  <c r="AA3266" i="1"/>
  <c r="AC3265" i="1"/>
  <c r="AB3265" i="1"/>
  <c r="AA3265" i="1"/>
  <c r="AC3264" i="1"/>
  <c r="AB3264" i="1"/>
  <c r="AA3264" i="1"/>
  <c r="AC3263" i="1"/>
  <c r="AB3263" i="1"/>
  <c r="AA3263" i="1"/>
  <c r="AC3262" i="1"/>
  <c r="AB3262" i="1"/>
  <c r="AA3262" i="1"/>
  <c r="AC3261" i="1"/>
  <c r="AB3261" i="1"/>
  <c r="AA3261" i="1"/>
  <c r="AC3260" i="1"/>
  <c r="AB3260" i="1"/>
  <c r="AA3260" i="1"/>
  <c r="AC3259" i="1"/>
  <c r="AB3259" i="1"/>
  <c r="AA3259" i="1"/>
  <c r="AC3258" i="1"/>
  <c r="AB3258" i="1"/>
  <c r="AA3258" i="1"/>
  <c r="AC3257" i="1"/>
  <c r="AB3257" i="1"/>
  <c r="AA3257" i="1"/>
  <c r="AC3256" i="1"/>
  <c r="AB3256" i="1"/>
  <c r="AA3256" i="1"/>
  <c r="AC3255" i="1"/>
  <c r="AB3255" i="1"/>
  <c r="AA3255" i="1"/>
  <c r="AC3254" i="1"/>
  <c r="AB3254" i="1"/>
  <c r="AA3254" i="1"/>
  <c r="AC3253" i="1"/>
  <c r="AB3253" i="1"/>
  <c r="AA3253" i="1"/>
  <c r="AC3252" i="1"/>
  <c r="AB3252" i="1"/>
  <c r="AA3252" i="1"/>
  <c r="AC3251" i="1"/>
  <c r="AB3251" i="1"/>
  <c r="AA3251" i="1"/>
  <c r="AC3250" i="1"/>
  <c r="AB3250" i="1"/>
  <c r="AA3250" i="1"/>
  <c r="AC3249" i="1"/>
  <c r="AB3249" i="1"/>
  <c r="AA3249" i="1"/>
  <c r="AC3248" i="1"/>
  <c r="AB3248" i="1"/>
  <c r="AA3248" i="1"/>
  <c r="AC3247" i="1"/>
  <c r="AB3247" i="1"/>
  <c r="AA3247" i="1"/>
  <c r="AC3246" i="1"/>
  <c r="AB3246" i="1"/>
  <c r="AA3246" i="1"/>
  <c r="AC3245" i="1"/>
  <c r="AB3245" i="1"/>
  <c r="AA3245" i="1"/>
  <c r="AC3244" i="1"/>
  <c r="AB3244" i="1"/>
  <c r="AA3244" i="1"/>
  <c r="AC3243" i="1"/>
  <c r="AB3243" i="1"/>
  <c r="AA3243" i="1"/>
  <c r="AC3242" i="1"/>
  <c r="AB3242" i="1"/>
  <c r="AA3242" i="1"/>
  <c r="AC3241" i="1"/>
  <c r="AB3241" i="1"/>
  <c r="AA3241" i="1"/>
  <c r="AC3240" i="1"/>
  <c r="AB3240" i="1"/>
  <c r="AA3240" i="1"/>
  <c r="AC3239" i="1"/>
  <c r="AB3239" i="1"/>
  <c r="AA3239" i="1"/>
  <c r="AC3238" i="1"/>
  <c r="AB3238" i="1"/>
  <c r="AA3238" i="1"/>
  <c r="AC3237" i="1"/>
  <c r="AB3237" i="1"/>
  <c r="AA3237" i="1"/>
  <c r="AC3236" i="1"/>
  <c r="AB3236" i="1"/>
  <c r="AA3236" i="1"/>
  <c r="AC3235" i="1"/>
  <c r="AB3235" i="1"/>
  <c r="AA3235" i="1"/>
  <c r="AC3234" i="1"/>
  <c r="AB3234" i="1"/>
  <c r="AA3234" i="1"/>
  <c r="AC3233" i="1"/>
  <c r="AB3233" i="1"/>
  <c r="AA3233" i="1"/>
  <c r="AC3232" i="1"/>
  <c r="AB3232" i="1"/>
  <c r="AA3232" i="1"/>
  <c r="AC3231" i="1"/>
  <c r="AB3231" i="1"/>
  <c r="AA3231" i="1"/>
  <c r="AC3230" i="1"/>
  <c r="AB3230" i="1"/>
  <c r="AA3230" i="1"/>
  <c r="AC3229" i="1"/>
  <c r="AB3229" i="1"/>
  <c r="AA3229" i="1"/>
  <c r="AC3228" i="1"/>
  <c r="AB3228" i="1"/>
  <c r="AA3228" i="1"/>
  <c r="AC3227" i="1"/>
  <c r="AB3227" i="1"/>
  <c r="AA3227" i="1"/>
  <c r="AC3226" i="1"/>
  <c r="AB3226" i="1"/>
  <c r="AA3226" i="1"/>
  <c r="AC3225" i="1"/>
  <c r="AB3225" i="1"/>
  <c r="AA3225" i="1"/>
  <c r="AC3224" i="1"/>
  <c r="AB3224" i="1"/>
  <c r="AA3224" i="1"/>
  <c r="AC3223" i="1"/>
  <c r="AB3223" i="1"/>
  <c r="AA3223" i="1"/>
  <c r="AC3222" i="1"/>
  <c r="AB3222" i="1"/>
  <c r="AA3222" i="1"/>
  <c r="AC3221" i="1"/>
  <c r="AB3221" i="1"/>
  <c r="AA3221" i="1"/>
  <c r="AC3220" i="1"/>
  <c r="AB3220" i="1"/>
  <c r="AA3220" i="1"/>
  <c r="AC3219" i="1"/>
  <c r="AB3219" i="1"/>
  <c r="AA3219" i="1"/>
  <c r="AC3218" i="1"/>
  <c r="AB3218" i="1"/>
  <c r="AA3218" i="1"/>
  <c r="AC3217" i="1"/>
  <c r="AB3217" i="1"/>
  <c r="AA3217" i="1"/>
  <c r="AC3216" i="1"/>
  <c r="AB3216" i="1"/>
  <c r="AA3216" i="1"/>
  <c r="AC3215" i="1"/>
  <c r="AB3215" i="1"/>
  <c r="AA3215" i="1"/>
  <c r="AC3214" i="1"/>
  <c r="AB3214" i="1"/>
  <c r="AA3214" i="1"/>
  <c r="AC3213" i="1"/>
  <c r="AB3213" i="1"/>
  <c r="AA3213" i="1"/>
  <c r="AC3212" i="1"/>
  <c r="AB3212" i="1"/>
  <c r="AA3212" i="1"/>
  <c r="AC3211" i="1"/>
  <c r="AB3211" i="1"/>
  <c r="AA3211" i="1"/>
  <c r="AC3210" i="1"/>
  <c r="AB3210" i="1"/>
  <c r="AA3210" i="1"/>
  <c r="AC3209" i="1"/>
  <c r="AB3209" i="1"/>
  <c r="AA3209" i="1"/>
  <c r="AC3208" i="1"/>
  <c r="AB3208" i="1"/>
  <c r="AA3208" i="1"/>
  <c r="AC3207" i="1"/>
  <c r="AB3207" i="1"/>
  <c r="AA3207" i="1"/>
  <c r="AC3206" i="1"/>
  <c r="AB3206" i="1"/>
  <c r="AA3206" i="1"/>
  <c r="AC3205" i="1"/>
  <c r="AB3205" i="1"/>
  <c r="AA3205" i="1"/>
  <c r="AC3204" i="1"/>
  <c r="AB3204" i="1"/>
  <c r="AA3204" i="1"/>
  <c r="AC3203" i="1"/>
  <c r="AB3203" i="1"/>
  <c r="AA3203" i="1"/>
  <c r="AC3202" i="1"/>
  <c r="AB3202" i="1"/>
  <c r="AA3202" i="1"/>
  <c r="AC3201" i="1"/>
  <c r="AB3201" i="1"/>
  <c r="AA3201" i="1"/>
  <c r="AC3200" i="1"/>
  <c r="AB3200" i="1"/>
  <c r="AA3200" i="1"/>
  <c r="AC3199" i="1"/>
  <c r="AB3199" i="1"/>
  <c r="AA3199" i="1"/>
  <c r="AC3198" i="1"/>
  <c r="AB3198" i="1"/>
  <c r="AA3198" i="1"/>
  <c r="AC3197" i="1"/>
  <c r="AB3197" i="1"/>
  <c r="AA3197" i="1"/>
  <c r="AC3196" i="1"/>
  <c r="AB3196" i="1"/>
  <c r="AA3196" i="1"/>
  <c r="AC3195" i="1"/>
  <c r="AB3195" i="1"/>
  <c r="AA3195" i="1"/>
  <c r="AC3194" i="1"/>
  <c r="AB3194" i="1"/>
  <c r="AA3194" i="1"/>
  <c r="AC3193" i="1"/>
  <c r="AB3193" i="1"/>
  <c r="AA3193" i="1"/>
  <c r="AC3192" i="1"/>
  <c r="AB3192" i="1"/>
  <c r="AA3192" i="1"/>
  <c r="AC3191" i="1"/>
  <c r="AB3191" i="1"/>
  <c r="AA3191" i="1"/>
  <c r="AC3190" i="1"/>
  <c r="AB3190" i="1"/>
  <c r="AA3190" i="1"/>
  <c r="AC3189" i="1"/>
  <c r="AB3189" i="1"/>
  <c r="AA3189" i="1"/>
  <c r="AC3188" i="1"/>
  <c r="AB3188" i="1"/>
  <c r="AA3188" i="1"/>
  <c r="AC3187" i="1"/>
  <c r="AB3187" i="1"/>
  <c r="AA3187" i="1"/>
  <c r="AC3186" i="1"/>
  <c r="AB3186" i="1"/>
  <c r="AA3186" i="1"/>
  <c r="AC3185" i="1"/>
  <c r="AB3185" i="1"/>
  <c r="AA3185" i="1"/>
  <c r="AC3184" i="1"/>
  <c r="AB3184" i="1"/>
  <c r="AA3184" i="1"/>
  <c r="AC3183" i="1"/>
  <c r="AB3183" i="1"/>
  <c r="AA3183" i="1"/>
  <c r="AC3182" i="1"/>
  <c r="AB3182" i="1"/>
  <c r="AA3182" i="1"/>
  <c r="AC3181" i="1"/>
  <c r="AB3181" i="1"/>
  <c r="AA3181" i="1"/>
  <c r="AC3180" i="1"/>
  <c r="AB3180" i="1"/>
  <c r="AA3180" i="1"/>
  <c r="AC3179" i="1"/>
  <c r="AB3179" i="1"/>
  <c r="AA3179" i="1"/>
  <c r="AC3178" i="1"/>
  <c r="AB3178" i="1"/>
  <c r="AA3178" i="1"/>
  <c r="AC3177" i="1"/>
  <c r="AB3177" i="1"/>
  <c r="AA3177" i="1"/>
  <c r="AC3176" i="1"/>
  <c r="AB3176" i="1"/>
  <c r="AA3176" i="1"/>
  <c r="AC3175" i="1"/>
  <c r="AB3175" i="1"/>
  <c r="AA3175" i="1"/>
  <c r="AC3174" i="1"/>
  <c r="AB3174" i="1"/>
  <c r="AA3174" i="1"/>
  <c r="AC3173" i="1"/>
  <c r="AB3173" i="1"/>
  <c r="AA3173" i="1"/>
  <c r="AC3172" i="1"/>
  <c r="AB3172" i="1"/>
  <c r="AA3172" i="1"/>
  <c r="AC3171" i="1"/>
  <c r="AB3171" i="1"/>
  <c r="AA3171" i="1"/>
  <c r="AC3170" i="1"/>
  <c r="AB3170" i="1"/>
  <c r="AA3170" i="1"/>
  <c r="AC3169" i="1"/>
  <c r="AB3169" i="1"/>
  <c r="AA3169" i="1"/>
  <c r="AC3168" i="1"/>
  <c r="AB3168" i="1"/>
  <c r="AA3168" i="1"/>
  <c r="AC3167" i="1"/>
  <c r="AB3167" i="1"/>
  <c r="AA3167" i="1"/>
  <c r="AC3166" i="1"/>
  <c r="AB3166" i="1"/>
  <c r="AA3166" i="1"/>
  <c r="AC3165" i="1"/>
  <c r="AB3165" i="1"/>
  <c r="AA3165" i="1"/>
  <c r="AC3164" i="1"/>
  <c r="AB3164" i="1"/>
  <c r="AA3164" i="1"/>
  <c r="AC3163" i="1"/>
  <c r="AB3163" i="1"/>
  <c r="AA3163" i="1"/>
  <c r="AC3162" i="1"/>
  <c r="AB3162" i="1"/>
  <c r="AA3162" i="1"/>
  <c r="AC3161" i="1"/>
  <c r="AB3161" i="1"/>
  <c r="AA3161" i="1"/>
  <c r="AC3160" i="1"/>
  <c r="AB3160" i="1"/>
  <c r="AA3160" i="1"/>
  <c r="AC3159" i="1"/>
  <c r="AB3159" i="1"/>
  <c r="AA3159" i="1"/>
  <c r="AC3158" i="1"/>
  <c r="AB3158" i="1"/>
  <c r="AA3158" i="1"/>
  <c r="AC3157" i="1"/>
  <c r="AB3157" i="1"/>
  <c r="AA3157" i="1"/>
  <c r="AC3156" i="1"/>
  <c r="AB3156" i="1"/>
  <c r="AA3156" i="1"/>
  <c r="AC3155" i="1"/>
  <c r="AB3155" i="1"/>
  <c r="AA3155" i="1"/>
  <c r="AC3154" i="1"/>
  <c r="AB3154" i="1"/>
  <c r="AA3154" i="1"/>
  <c r="AC3153" i="1"/>
  <c r="AB3153" i="1"/>
  <c r="AA3153" i="1"/>
  <c r="AC3152" i="1"/>
  <c r="AB3152" i="1"/>
  <c r="AA3152" i="1"/>
  <c r="AC3151" i="1"/>
  <c r="AB3151" i="1"/>
  <c r="AA3151" i="1"/>
  <c r="AC3150" i="1"/>
  <c r="AB3150" i="1"/>
  <c r="AA3150" i="1"/>
  <c r="AC3149" i="1"/>
  <c r="AB3149" i="1"/>
  <c r="AA3149" i="1"/>
  <c r="AC3148" i="1"/>
  <c r="AB3148" i="1"/>
  <c r="AA3148" i="1"/>
  <c r="AC3147" i="1"/>
  <c r="AB3147" i="1"/>
  <c r="AA3147" i="1"/>
  <c r="AC3146" i="1"/>
  <c r="AB3146" i="1"/>
  <c r="AA3146" i="1"/>
  <c r="AC3145" i="1"/>
  <c r="AB3145" i="1"/>
  <c r="AA3145" i="1"/>
  <c r="AC3144" i="1"/>
  <c r="AB3144" i="1"/>
  <c r="AA3144" i="1"/>
  <c r="AC3143" i="1"/>
  <c r="AB3143" i="1"/>
  <c r="AA3143" i="1"/>
  <c r="AC3142" i="1"/>
  <c r="AB3142" i="1"/>
  <c r="AA3142" i="1"/>
  <c r="AC3141" i="1"/>
  <c r="AB3141" i="1"/>
  <c r="AA3141" i="1"/>
  <c r="AC3140" i="1"/>
  <c r="AB3140" i="1"/>
  <c r="AA3140" i="1"/>
  <c r="AC3139" i="1"/>
  <c r="AB3139" i="1"/>
  <c r="AA3139" i="1"/>
  <c r="AC3138" i="1"/>
  <c r="AB3138" i="1"/>
  <c r="AA3138" i="1"/>
  <c r="AC3137" i="1"/>
  <c r="AB3137" i="1"/>
  <c r="AA3137" i="1"/>
  <c r="AC3136" i="1"/>
  <c r="AB3136" i="1"/>
  <c r="AA3136" i="1"/>
  <c r="AC3135" i="1"/>
  <c r="AB3135" i="1"/>
  <c r="AA3135" i="1"/>
  <c r="AC3134" i="1"/>
  <c r="AB3134" i="1"/>
  <c r="AA3134" i="1"/>
  <c r="AC3133" i="1"/>
  <c r="AB3133" i="1"/>
  <c r="AA3133" i="1"/>
  <c r="AC3132" i="1"/>
  <c r="AB3132" i="1"/>
  <c r="AA3132" i="1"/>
  <c r="AC3131" i="1"/>
  <c r="AB3131" i="1"/>
  <c r="AA3131" i="1"/>
  <c r="AC3130" i="1"/>
  <c r="AB3130" i="1"/>
  <c r="AA3130" i="1"/>
  <c r="AC3129" i="1"/>
  <c r="AB3129" i="1"/>
  <c r="AA3129" i="1"/>
  <c r="AC3128" i="1"/>
  <c r="AB3128" i="1"/>
  <c r="AA3128" i="1"/>
  <c r="AC3127" i="1"/>
  <c r="AB3127" i="1"/>
  <c r="AA3127" i="1"/>
  <c r="AC3126" i="1"/>
  <c r="AB3126" i="1"/>
  <c r="AA3126" i="1"/>
  <c r="AC3125" i="1"/>
  <c r="AB3125" i="1"/>
  <c r="AA3125" i="1"/>
  <c r="AC3124" i="1"/>
  <c r="AB3124" i="1"/>
  <c r="AA3124" i="1"/>
  <c r="AC3123" i="1"/>
  <c r="AB3123" i="1"/>
  <c r="AA3123" i="1"/>
  <c r="AC3122" i="1"/>
  <c r="AB3122" i="1"/>
  <c r="AA3122" i="1"/>
  <c r="AC3121" i="1"/>
  <c r="AB3121" i="1"/>
  <c r="AA3121" i="1"/>
  <c r="AC3120" i="1"/>
  <c r="AB3120" i="1"/>
  <c r="AA3120" i="1"/>
  <c r="AC3119" i="1"/>
  <c r="AB3119" i="1"/>
  <c r="AA3119" i="1"/>
  <c r="AC3118" i="1"/>
  <c r="AB3118" i="1"/>
  <c r="AA3118" i="1"/>
  <c r="AC3117" i="1"/>
  <c r="AB3117" i="1"/>
  <c r="AA3117" i="1"/>
  <c r="AC3116" i="1"/>
  <c r="AB3116" i="1"/>
  <c r="AA3116" i="1"/>
  <c r="AC3115" i="1"/>
  <c r="AB3115" i="1"/>
  <c r="AA3115" i="1"/>
  <c r="AC3114" i="1"/>
  <c r="AB3114" i="1"/>
  <c r="AA3114" i="1"/>
  <c r="AC3113" i="1"/>
  <c r="AB3113" i="1"/>
  <c r="AA3113" i="1"/>
  <c r="AC3112" i="1"/>
  <c r="AB3112" i="1"/>
  <c r="AA3112" i="1"/>
  <c r="AC3111" i="1"/>
  <c r="AB3111" i="1"/>
  <c r="AA3111" i="1"/>
  <c r="AC3110" i="1"/>
  <c r="AB3110" i="1"/>
  <c r="AA3110" i="1"/>
  <c r="AC3109" i="1"/>
  <c r="AB3109" i="1"/>
  <c r="AA3109" i="1"/>
  <c r="AC3108" i="1"/>
  <c r="AB3108" i="1"/>
  <c r="AA3108" i="1"/>
  <c r="AC3107" i="1"/>
  <c r="AB3107" i="1"/>
  <c r="AA3107" i="1"/>
  <c r="AC3106" i="1"/>
  <c r="AB3106" i="1"/>
  <c r="AA3106" i="1"/>
  <c r="AC3105" i="1"/>
  <c r="AB3105" i="1"/>
  <c r="AA3105" i="1"/>
  <c r="AC3104" i="1"/>
  <c r="AB3104" i="1"/>
  <c r="AA3104" i="1"/>
  <c r="AC3103" i="1"/>
  <c r="AB3103" i="1"/>
  <c r="AA3103" i="1"/>
  <c r="AC3102" i="1"/>
  <c r="AB3102" i="1"/>
  <c r="AA3102" i="1"/>
  <c r="AC3101" i="1"/>
  <c r="AB3101" i="1"/>
  <c r="AA3101" i="1"/>
  <c r="AC3100" i="1"/>
  <c r="AB3100" i="1"/>
  <c r="AA3100" i="1"/>
  <c r="AC3099" i="1"/>
  <c r="AB3099" i="1"/>
  <c r="AA3099" i="1"/>
  <c r="AC3098" i="1"/>
  <c r="AB3098" i="1"/>
  <c r="AA3098" i="1"/>
  <c r="AC3097" i="1"/>
  <c r="AB3097" i="1"/>
  <c r="AA3097" i="1"/>
  <c r="AC3096" i="1"/>
  <c r="AB3096" i="1"/>
  <c r="AA3096" i="1"/>
  <c r="AC3095" i="1"/>
  <c r="AB3095" i="1"/>
  <c r="AA3095" i="1"/>
  <c r="AC3094" i="1"/>
  <c r="AB3094" i="1"/>
  <c r="AA3094" i="1"/>
  <c r="AC3093" i="1"/>
  <c r="AB3093" i="1"/>
  <c r="AA3093" i="1"/>
  <c r="AC3092" i="1"/>
  <c r="AB3092" i="1"/>
  <c r="AA3092" i="1"/>
  <c r="AC3091" i="1"/>
  <c r="AB3091" i="1"/>
  <c r="AA3091" i="1"/>
  <c r="AC3090" i="1"/>
  <c r="AB3090" i="1"/>
  <c r="AA3090" i="1"/>
  <c r="AC3089" i="1"/>
  <c r="AB3089" i="1"/>
  <c r="AA3089" i="1"/>
  <c r="AC3088" i="1"/>
  <c r="AB3088" i="1"/>
  <c r="AA3088" i="1"/>
  <c r="AC3087" i="1"/>
  <c r="AB3087" i="1"/>
  <c r="AA3087" i="1"/>
  <c r="AC3086" i="1"/>
  <c r="AB3086" i="1"/>
  <c r="AA3086" i="1"/>
  <c r="AC3085" i="1"/>
  <c r="AB3085" i="1"/>
  <c r="AA3085" i="1"/>
  <c r="AC3084" i="1"/>
  <c r="AB3084" i="1"/>
  <c r="AA3084" i="1"/>
  <c r="AC3083" i="1"/>
  <c r="AB3083" i="1"/>
  <c r="AA3083" i="1"/>
  <c r="AC3082" i="1"/>
  <c r="AB3082" i="1"/>
  <c r="AA3082" i="1"/>
  <c r="AC3081" i="1"/>
  <c r="AB3081" i="1"/>
  <c r="AA3081" i="1"/>
  <c r="AC3080" i="1"/>
  <c r="AB3080" i="1"/>
  <c r="AA3080" i="1"/>
  <c r="AC3079" i="1"/>
  <c r="AB3079" i="1"/>
  <c r="AA3079" i="1"/>
  <c r="AC3078" i="1"/>
  <c r="AB3078" i="1"/>
  <c r="AA3078" i="1"/>
  <c r="AC3077" i="1"/>
  <c r="AB3077" i="1"/>
  <c r="AA3077" i="1"/>
  <c r="AC3076" i="1"/>
  <c r="AB3076" i="1"/>
  <c r="AA3076" i="1"/>
  <c r="AC3075" i="1"/>
  <c r="AB3075" i="1"/>
  <c r="AA3075" i="1"/>
  <c r="AC3074" i="1"/>
  <c r="AB3074" i="1"/>
  <c r="AA3074" i="1"/>
  <c r="AC3073" i="1"/>
  <c r="AB3073" i="1"/>
  <c r="AA3073" i="1"/>
  <c r="AC3072" i="1"/>
  <c r="AB3072" i="1"/>
  <c r="AA3072" i="1"/>
  <c r="AC3071" i="1"/>
  <c r="AB3071" i="1"/>
  <c r="AA3071" i="1"/>
  <c r="AC3070" i="1"/>
  <c r="AB3070" i="1"/>
  <c r="AA3070" i="1"/>
  <c r="AC3069" i="1"/>
  <c r="AB3069" i="1"/>
  <c r="AA3069" i="1"/>
  <c r="AC3068" i="1"/>
  <c r="AB3068" i="1"/>
  <c r="AA3068" i="1"/>
  <c r="AC3067" i="1"/>
  <c r="AB3067" i="1"/>
  <c r="AA3067" i="1"/>
  <c r="AC3066" i="1"/>
  <c r="AB3066" i="1"/>
  <c r="AA3066" i="1"/>
  <c r="AC3065" i="1"/>
  <c r="AB3065" i="1"/>
  <c r="AA3065" i="1"/>
  <c r="AC3064" i="1"/>
  <c r="AB3064" i="1"/>
  <c r="AA3064" i="1"/>
  <c r="AC3063" i="1"/>
  <c r="AB3063" i="1"/>
  <c r="AA3063" i="1"/>
  <c r="AC3062" i="1"/>
  <c r="AB3062" i="1"/>
  <c r="AA3062" i="1"/>
  <c r="AC3061" i="1"/>
  <c r="AB3061" i="1"/>
  <c r="AA3061" i="1"/>
  <c r="AC3060" i="1"/>
  <c r="AB3060" i="1"/>
  <c r="AA3060" i="1"/>
  <c r="AC3059" i="1"/>
  <c r="AB3059" i="1"/>
  <c r="AA3059" i="1"/>
  <c r="AC3058" i="1"/>
  <c r="AB3058" i="1"/>
  <c r="AA3058" i="1"/>
  <c r="AC3057" i="1"/>
  <c r="AB3057" i="1"/>
  <c r="AA3057" i="1"/>
  <c r="AC3056" i="1"/>
  <c r="AB3056" i="1"/>
  <c r="AA3056" i="1"/>
  <c r="AC3055" i="1"/>
  <c r="AB3055" i="1"/>
  <c r="AA3055" i="1"/>
  <c r="AC3054" i="1"/>
  <c r="AB3054" i="1"/>
  <c r="AA3054" i="1"/>
  <c r="AC3053" i="1"/>
  <c r="AB3053" i="1"/>
  <c r="AA3053" i="1"/>
  <c r="AC3052" i="1"/>
  <c r="AB3052" i="1"/>
  <c r="AA3052" i="1"/>
  <c r="AC3051" i="1"/>
  <c r="AB3051" i="1"/>
  <c r="AA3051" i="1"/>
  <c r="AC3050" i="1"/>
  <c r="AB3050" i="1"/>
  <c r="AA3050" i="1"/>
  <c r="AC3049" i="1"/>
  <c r="AB3049" i="1"/>
  <c r="AA3049" i="1"/>
  <c r="AC3048" i="1"/>
  <c r="AB3048" i="1"/>
  <c r="AA3048" i="1"/>
  <c r="AC3047" i="1"/>
  <c r="AB3047" i="1"/>
  <c r="AA3047" i="1"/>
  <c r="AC3046" i="1"/>
  <c r="AB3046" i="1"/>
  <c r="AA3046" i="1"/>
  <c r="AC3045" i="1"/>
  <c r="AB3045" i="1"/>
  <c r="AA3045" i="1"/>
  <c r="AC3044" i="1"/>
  <c r="AB3044" i="1"/>
  <c r="AA3044" i="1"/>
  <c r="AC3043" i="1"/>
  <c r="AB3043" i="1"/>
  <c r="AA3043" i="1"/>
  <c r="AC3042" i="1"/>
  <c r="AB3042" i="1"/>
  <c r="AA3042" i="1"/>
  <c r="AC3041" i="1"/>
  <c r="AB3041" i="1"/>
  <c r="AA3041" i="1"/>
  <c r="AC3040" i="1"/>
  <c r="AB3040" i="1"/>
  <c r="AA3040" i="1"/>
  <c r="AC3039" i="1"/>
  <c r="AB3039" i="1"/>
  <c r="AA3039" i="1"/>
  <c r="AC3038" i="1"/>
  <c r="AB3038" i="1"/>
  <c r="AA3038" i="1"/>
  <c r="AC3037" i="1"/>
  <c r="AB3037" i="1"/>
  <c r="AA3037" i="1"/>
  <c r="AC3036" i="1"/>
  <c r="AB3036" i="1"/>
  <c r="AA3036" i="1"/>
  <c r="AC3035" i="1"/>
  <c r="AB3035" i="1"/>
  <c r="AA3035" i="1"/>
  <c r="AC3034" i="1"/>
  <c r="AB3034" i="1"/>
  <c r="AA3034" i="1"/>
  <c r="AC3033" i="1"/>
  <c r="AB3033" i="1"/>
  <c r="AA3033" i="1"/>
  <c r="AC3032" i="1"/>
  <c r="AB3032" i="1"/>
  <c r="AA3032" i="1"/>
  <c r="AC3031" i="1"/>
  <c r="AB3031" i="1"/>
  <c r="AA3031" i="1"/>
  <c r="AC3030" i="1"/>
  <c r="AB3030" i="1"/>
  <c r="AA3030" i="1"/>
  <c r="AC3029" i="1"/>
  <c r="AB3029" i="1"/>
  <c r="AA3029" i="1"/>
  <c r="AC3028" i="1"/>
  <c r="AB3028" i="1"/>
  <c r="AA3028" i="1"/>
  <c r="AC3027" i="1"/>
  <c r="AB3027" i="1"/>
  <c r="AA3027" i="1"/>
  <c r="AC3026" i="1"/>
  <c r="AB3026" i="1"/>
  <c r="AA3026" i="1"/>
  <c r="AC3025" i="1"/>
  <c r="AB3025" i="1"/>
  <c r="AA3025" i="1"/>
  <c r="AC3024" i="1"/>
  <c r="AB3024" i="1"/>
  <c r="AA3024" i="1"/>
  <c r="AC3023" i="1"/>
  <c r="AB3023" i="1"/>
  <c r="AA3023" i="1"/>
  <c r="AC3022" i="1"/>
  <c r="AB3022" i="1"/>
  <c r="AA3022" i="1"/>
  <c r="AC3021" i="1"/>
  <c r="AB3021" i="1"/>
  <c r="AA3021" i="1"/>
  <c r="AC3020" i="1"/>
  <c r="AB3020" i="1"/>
  <c r="AA3020" i="1"/>
  <c r="AC3019" i="1"/>
  <c r="AB3019" i="1"/>
  <c r="AA3019" i="1"/>
  <c r="AC3018" i="1"/>
  <c r="AB3018" i="1"/>
  <c r="AA3018" i="1"/>
  <c r="AC3017" i="1"/>
  <c r="AB3017" i="1"/>
  <c r="AA3017" i="1"/>
  <c r="AC3016" i="1"/>
  <c r="AB3016" i="1"/>
  <c r="AA3016" i="1"/>
  <c r="AC3015" i="1"/>
  <c r="AB3015" i="1"/>
  <c r="AA3015" i="1"/>
  <c r="AC3014" i="1"/>
  <c r="AB3014" i="1"/>
  <c r="AA3014" i="1"/>
  <c r="AC3013" i="1"/>
  <c r="AB3013" i="1"/>
  <c r="AA3013" i="1"/>
  <c r="AC3012" i="1"/>
  <c r="AB3012" i="1"/>
  <c r="AA3012" i="1"/>
  <c r="AC3011" i="1"/>
  <c r="AB3011" i="1"/>
  <c r="AA3011" i="1"/>
  <c r="AC3010" i="1"/>
  <c r="AB3010" i="1"/>
  <c r="AA3010" i="1"/>
  <c r="AC3009" i="1"/>
  <c r="AB3009" i="1"/>
  <c r="AA3009" i="1"/>
  <c r="AC3008" i="1"/>
  <c r="AB3008" i="1"/>
  <c r="AA3008" i="1"/>
  <c r="AC3007" i="1"/>
  <c r="AB3007" i="1"/>
  <c r="AA3007" i="1"/>
  <c r="AC3006" i="1"/>
  <c r="AB3006" i="1"/>
  <c r="AA3006" i="1"/>
  <c r="AC3005" i="1"/>
  <c r="AB3005" i="1"/>
  <c r="AA3005" i="1"/>
  <c r="AC3004" i="1"/>
  <c r="AB3004" i="1"/>
  <c r="AA3004" i="1"/>
  <c r="AC3003" i="1"/>
  <c r="AB3003" i="1"/>
  <c r="AA3003" i="1"/>
  <c r="AC3002" i="1"/>
  <c r="AB3002" i="1"/>
  <c r="AA3002" i="1"/>
  <c r="AC3001" i="1"/>
  <c r="AB3001" i="1"/>
  <c r="AA3001" i="1"/>
  <c r="AC3000" i="1"/>
  <c r="AB3000" i="1"/>
  <c r="AA3000" i="1"/>
  <c r="AC2999" i="1"/>
  <c r="AB2999" i="1"/>
  <c r="AA2999" i="1"/>
  <c r="AC2998" i="1"/>
  <c r="AB2998" i="1"/>
  <c r="AA2998" i="1"/>
  <c r="AC2997" i="1"/>
  <c r="AB2997" i="1"/>
  <c r="AA2997" i="1"/>
  <c r="AC2996" i="1"/>
  <c r="AB2996" i="1"/>
  <c r="AA2996" i="1"/>
  <c r="AC2995" i="1"/>
  <c r="AB2995" i="1"/>
  <c r="AA2995" i="1"/>
  <c r="AC2994" i="1"/>
  <c r="AB2994" i="1"/>
  <c r="AA2994" i="1"/>
  <c r="AC2993" i="1"/>
  <c r="AB2993" i="1"/>
  <c r="AA2993" i="1"/>
  <c r="AC2992" i="1"/>
  <c r="AB2992" i="1"/>
  <c r="AA2992" i="1"/>
  <c r="AC2991" i="1"/>
  <c r="AB2991" i="1"/>
  <c r="AA2991" i="1"/>
  <c r="AC2990" i="1"/>
  <c r="AB2990" i="1"/>
  <c r="AA2990" i="1"/>
  <c r="AC2989" i="1"/>
  <c r="AB2989" i="1"/>
  <c r="AA2989" i="1"/>
  <c r="AC2988" i="1"/>
  <c r="AB2988" i="1"/>
  <c r="AA2988" i="1"/>
  <c r="AC2987" i="1"/>
  <c r="AB2987" i="1"/>
  <c r="AA2987" i="1"/>
  <c r="AC2986" i="1"/>
  <c r="AB2986" i="1"/>
  <c r="AA2986" i="1"/>
  <c r="AC2985" i="1"/>
  <c r="AB2985" i="1"/>
  <c r="AA2985" i="1"/>
  <c r="AC2984" i="1"/>
  <c r="AB2984" i="1"/>
  <c r="AA2984" i="1"/>
  <c r="AC2983" i="1"/>
  <c r="AB2983" i="1"/>
  <c r="AA2983" i="1"/>
  <c r="AC2982" i="1"/>
  <c r="AB2982" i="1"/>
  <c r="AA2982" i="1"/>
  <c r="AC2981" i="1"/>
  <c r="AB2981" i="1"/>
  <c r="AA2981" i="1"/>
  <c r="AC2980" i="1"/>
  <c r="AB2980" i="1"/>
  <c r="AA2980" i="1"/>
  <c r="AC2979" i="1"/>
  <c r="AB2979" i="1"/>
  <c r="AA2979" i="1"/>
  <c r="AC2978" i="1"/>
  <c r="AB2978" i="1"/>
  <c r="AA2978" i="1"/>
  <c r="AC2977" i="1"/>
  <c r="AB2977" i="1"/>
  <c r="AA2977" i="1"/>
  <c r="AC2976" i="1"/>
  <c r="AB2976" i="1"/>
  <c r="AA2976" i="1"/>
  <c r="AC2975" i="1"/>
  <c r="AB2975" i="1"/>
  <c r="AA2975" i="1"/>
  <c r="AC2974" i="1"/>
  <c r="AB2974" i="1"/>
  <c r="AA2974" i="1"/>
  <c r="AC2973" i="1"/>
  <c r="AB2973" i="1"/>
  <c r="AA2973" i="1"/>
  <c r="AC2972" i="1"/>
  <c r="AB2972" i="1"/>
  <c r="AA2972" i="1"/>
  <c r="AC2971" i="1"/>
  <c r="AB2971" i="1"/>
  <c r="AA2971" i="1"/>
  <c r="AC2970" i="1"/>
  <c r="AB2970" i="1"/>
  <c r="AA2970" i="1"/>
  <c r="AC2969" i="1"/>
  <c r="AB2969" i="1"/>
  <c r="AA2969" i="1"/>
  <c r="AC2968" i="1"/>
  <c r="AB2968" i="1"/>
  <c r="AA2968" i="1"/>
  <c r="AC2967" i="1"/>
  <c r="AB2967" i="1"/>
  <c r="AA2967" i="1"/>
  <c r="AC2966" i="1"/>
  <c r="AB2966" i="1"/>
  <c r="AA2966" i="1"/>
  <c r="AC2965" i="1"/>
  <c r="AB2965" i="1"/>
  <c r="AA2965" i="1"/>
  <c r="AC2964" i="1"/>
  <c r="AB2964" i="1"/>
  <c r="AA2964" i="1"/>
  <c r="AC2963" i="1"/>
  <c r="AB2963" i="1"/>
  <c r="AA2963" i="1"/>
  <c r="AC2962" i="1"/>
  <c r="AB2962" i="1"/>
  <c r="AA2962" i="1"/>
  <c r="AC2961" i="1"/>
  <c r="AB2961" i="1"/>
  <c r="AA2961" i="1"/>
  <c r="AC2960" i="1"/>
  <c r="AB2960" i="1"/>
  <c r="AA2960" i="1"/>
  <c r="AC2959" i="1"/>
  <c r="AB2959" i="1"/>
  <c r="AA2959" i="1"/>
  <c r="AC2958" i="1"/>
  <c r="AB2958" i="1"/>
  <c r="AA2958" i="1"/>
  <c r="AC2957" i="1"/>
  <c r="AB2957" i="1"/>
  <c r="AA2957" i="1"/>
  <c r="AC2956" i="1"/>
  <c r="AB2956" i="1"/>
  <c r="AA2956" i="1"/>
  <c r="AC2955" i="1"/>
  <c r="AB2955" i="1"/>
  <c r="AA2955" i="1"/>
  <c r="AC2954" i="1"/>
  <c r="AB2954" i="1"/>
  <c r="AA2954" i="1"/>
  <c r="AC2953" i="1"/>
  <c r="AB2953" i="1"/>
  <c r="AA2953" i="1"/>
  <c r="AC2952" i="1"/>
  <c r="AB2952" i="1"/>
  <c r="AA2952" i="1"/>
  <c r="AC2951" i="1"/>
  <c r="AB2951" i="1"/>
  <c r="AA2951" i="1"/>
  <c r="AC2950" i="1"/>
  <c r="AB2950" i="1"/>
  <c r="AA2950" i="1"/>
  <c r="AC2949" i="1"/>
  <c r="AB2949" i="1"/>
  <c r="AA2949" i="1"/>
  <c r="AC2948" i="1"/>
  <c r="AB2948" i="1"/>
  <c r="AA2948" i="1"/>
  <c r="AC2947" i="1"/>
  <c r="AB2947" i="1"/>
  <c r="AA2947" i="1"/>
  <c r="AC2946" i="1"/>
  <c r="AB2946" i="1"/>
  <c r="AA2946" i="1"/>
  <c r="AC2945" i="1"/>
  <c r="AB2945" i="1"/>
  <c r="AA2945" i="1"/>
  <c r="AC2944" i="1"/>
  <c r="AB2944" i="1"/>
  <c r="AA2944" i="1"/>
  <c r="AC2943" i="1"/>
  <c r="AB2943" i="1"/>
  <c r="AA2943" i="1"/>
  <c r="AC2942" i="1"/>
  <c r="AB2942" i="1"/>
  <c r="AA2942" i="1"/>
  <c r="AC2941" i="1"/>
  <c r="AB2941" i="1"/>
  <c r="AA2941" i="1"/>
  <c r="AC2940" i="1"/>
  <c r="AB2940" i="1"/>
  <c r="AA2940" i="1"/>
  <c r="AC2939" i="1"/>
  <c r="AB2939" i="1"/>
  <c r="AA2939" i="1"/>
  <c r="AC2938" i="1"/>
  <c r="AB2938" i="1"/>
  <c r="AA2938" i="1"/>
  <c r="AC2937" i="1"/>
  <c r="AB2937" i="1"/>
  <c r="AA2937" i="1"/>
  <c r="AC2936" i="1"/>
  <c r="AB2936" i="1"/>
  <c r="AA2936" i="1"/>
  <c r="AC2935" i="1"/>
  <c r="AB2935" i="1"/>
  <c r="AA2935" i="1"/>
  <c r="AC2934" i="1"/>
  <c r="AB2934" i="1"/>
  <c r="AA2934" i="1"/>
  <c r="AC2933" i="1"/>
  <c r="AB2933" i="1"/>
  <c r="AA2933" i="1"/>
  <c r="AC2932" i="1"/>
  <c r="AB2932" i="1"/>
  <c r="AA2932" i="1"/>
  <c r="AC2931" i="1"/>
  <c r="AB2931" i="1"/>
  <c r="AA2931" i="1"/>
  <c r="AC2930" i="1"/>
  <c r="AB2930" i="1"/>
  <c r="AA2930" i="1"/>
  <c r="AC2929" i="1"/>
  <c r="AB2929" i="1"/>
  <c r="AA2929" i="1"/>
  <c r="AC2928" i="1"/>
  <c r="AB2928" i="1"/>
  <c r="AA2928" i="1"/>
  <c r="AC2927" i="1"/>
  <c r="AB2927" i="1"/>
  <c r="AA2927" i="1"/>
  <c r="AC2926" i="1"/>
  <c r="AB2926" i="1"/>
  <c r="AA2926" i="1"/>
  <c r="AC2925" i="1"/>
  <c r="AB2925" i="1"/>
  <c r="AA2925" i="1"/>
  <c r="AC2924" i="1"/>
  <c r="AB2924" i="1"/>
  <c r="AA2924" i="1"/>
  <c r="AC2923" i="1"/>
  <c r="AB2923" i="1"/>
  <c r="AA2923" i="1"/>
  <c r="AC2922" i="1"/>
  <c r="AB2922" i="1"/>
  <c r="AA2922" i="1"/>
  <c r="AC2921" i="1"/>
  <c r="AB2921" i="1"/>
  <c r="AA2921" i="1"/>
  <c r="AC2920" i="1"/>
  <c r="AB2920" i="1"/>
  <c r="AA2920" i="1"/>
  <c r="AC2919" i="1"/>
  <c r="AB2919" i="1"/>
  <c r="AA2919" i="1"/>
  <c r="AC2918" i="1"/>
  <c r="AB2918" i="1"/>
  <c r="AA2918" i="1"/>
  <c r="AC2917" i="1"/>
  <c r="AB2917" i="1"/>
  <c r="AA2917" i="1"/>
  <c r="AC2916" i="1"/>
  <c r="AB2916" i="1"/>
  <c r="AA2916" i="1"/>
  <c r="AC2915" i="1"/>
  <c r="AB2915" i="1"/>
  <c r="AA2915" i="1"/>
  <c r="AC2914" i="1"/>
  <c r="AB2914" i="1"/>
  <c r="AA2914" i="1"/>
  <c r="AC2913" i="1"/>
  <c r="AB2913" i="1"/>
  <c r="AA2913" i="1"/>
  <c r="AC2912" i="1"/>
  <c r="AB2912" i="1"/>
  <c r="AA2912" i="1"/>
  <c r="AC2911" i="1"/>
  <c r="AB2911" i="1"/>
  <c r="AA2911" i="1"/>
  <c r="AC2910" i="1"/>
  <c r="AB2910" i="1"/>
  <c r="AA2910" i="1"/>
  <c r="AC2909" i="1"/>
  <c r="AB2909" i="1"/>
  <c r="AA2909" i="1"/>
  <c r="AC2908" i="1"/>
  <c r="AB2908" i="1"/>
  <c r="AA2908" i="1"/>
  <c r="AC2907" i="1"/>
  <c r="AB2907" i="1"/>
  <c r="AA2907" i="1"/>
  <c r="AC2906" i="1"/>
  <c r="AB2906" i="1"/>
  <c r="AA2906" i="1"/>
  <c r="AC2905" i="1"/>
  <c r="AB2905" i="1"/>
  <c r="AA2905" i="1"/>
  <c r="AC2904" i="1"/>
  <c r="AB2904" i="1"/>
  <c r="AA2904" i="1"/>
  <c r="AC2903" i="1"/>
  <c r="AB2903" i="1"/>
  <c r="AA2903" i="1"/>
  <c r="AC2902" i="1"/>
  <c r="AB2902" i="1"/>
  <c r="AA2902" i="1"/>
  <c r="AC2901" i="1"/>
  <c r="AB2901" i="1"/>
  <c r="AA2901" i="1"/>
  <c r="AC2900" i="1"/>
  <c r="AB2900" i="1"/>
  <c r="AA2900" i="1"/>
  <c r="AC2899" i="1"/>
  <c r="AB2899" i="1"/>
  <c r="AA2899" i="1"/>
  <c r="AC2898" i="1"/>
  <c r="AB2898" i="1"/>
  <c r="AA2898" i="1"/>
  <c r="AC2897" i="1"/>
  <c r="AB2897" i="1"/>
  <c r="AA2897" i="1"/>
  <c r="AC2896" i="1"/>
  <c r="AB2896" i="1"/>
  <c r="AA2896" i="1"/>
  <c r="AC2895" i="1"/>
  <c r="AB2895" i="1"/>
  <c r="AA2895" i="1"/>
  <c r="AC2894" i="1"/>
  <c r="AB2894" i="1"/>
  <c r="AA2894" i="1"/>
  <c r="AC2893" i="1"/>
  <c r="AB2893" i="1"/>
  <c r="AA2893" i="1"/>
  <c r="AC2892" i="1"/>
  <c r="AB2892" i="1"/>
  <c r="AA2892" i="1"/>
  <c r="AC2891" i="1"/>
  <c r="AB2891" i="1"/>
  <c r="AA2891" i="1"/>
  <c r="AC2890" i="1"/>
  <c r="AB2890" i="1"/>
  <c r="AA2890" i="1"/>
  <c r="AC2889" i="1"/>
  <c r="AB2889" i="1"/>
  <c r="AA2889" i="1"/>
  <c r="AC2888" i="1"/>
  <c r="AB2888" i="1"/>
  <c r="AA2888" i="1"/>
  <c r="AC2887" i="1"/>
  <c r="AB2887" i="1"/>
  <c r="AA2887" i="1"/>
  <c r="AC2886" i="1"/>
  <c r="AB2886" i="1"/>
  <c r="AA2886" i="1"/>
  <c r="AC2885" i="1"/>
  <c r="AB2885" i="1"/>
  <c r="AA2885" i="1"/>
  <c r="AC2884" i="1"/>
  <c r="AB2884" i="1"/>
  <c r="AA2884" i="1"/>
  <c r="AC2883" i="1"/>
  <c r="AB2883" i="1"/>
  <c r="AA2883" i="1"/>
  <c r="AC2882" i="1"/>
  <c r="AB2882" i="1"/>
  <c r="AA2882" i="1"/>
  <c r="AC2881" i="1"/>
  <c r="AB2881" i="1"/>
  <c r="AA2881" i="1"/>
  <c r="AC2880" i="1"/>
  <c r="AB2880" i="1"/>
  <c r="AA2880" i="1"/>
  <c r="AC2879" i="1"/>
  <c r="AB2879" i="1"/>
  <c r="AA2879" i="1"/>
  <c r="AC2878" i="1"/>
  <c r="AB2878" i="1"/>
  <c r="AA2878" i="1"/>
  <c r="AC2877" i="1"/>
  <c r="AB2877" i="1"/>
  <c r="AA2877" i="1"/>
  <c r="AC2876" i="1"/>
  <c r="AB2876" i="1"/>
  <c r="AA2876" i="1"/>
  <c r="AC2875" i="1"/>
  <c r="AB2875" i="1"/>
  <c r="AA2875" i="1"/>
  <c r="AC2874" i="1"/>
  <c r="AB2874" i="1"/>
  <c r="AA2874" i="1"/>
  <c r="AC2873" i="1"/>
  <c r="AB2873" i="1"/>
  <c r="AA2873" i="1"/>
  <c r="AC2872" i="1"/>
  <c r="AB2872" i="1"/>
  <c r="AA2872" i="1"/>
  <c r="AC2871" i="1"/>
  <c r="AB2871" i="1"/>
  <c r="AA2871" i="1"/>
  <c r="AC2870" i="1"/>
  <c r="AB2870" i="1"/>
  <c r="AA2870" i="1"/>
  <c r="AC2869" i="1"/>
  <c r="AB2869" i="1"/>
  <c r="AA2869" i="1"/>
  <c r="AC2868" i="1"/>
  <c r="AB2868" i="1"/>
  <c r="AA2868" i="1"/>
  <c r="AC2867" i="1"/>
  <c r="AB2867" i="1"/>
  <c r="AA2867" i="1"/>
  <c r="AC2866" i="1"/>
  <c r="AB2866" i="1"/>
  <c r="AA2866" i="1"/>
  <c r="AC2865" i="1"/>
  <c r="AB2865" i="1"/>
  <c r="AA2865" i="1"/>
  <c r="AC2864" i="1"/>
  <c r="AB2864" i="1"/>
  <c r="AA2864" i="1"/>
  <c r="AC2863" i="1"/>
  <c r="AB2863" i="1"/>
  <c r="AA2863" i="1"/>
  <c r="AC2862" i="1"/>
  <c r="AB2862" i="1"/>
  <c r="AA2862" i="1"/>
  <c r="AC2861" i="1"/>
  <c r="AB2861" i="1"/>
  <c r="AA2861" i="1"/>
  <c r="AC2860" i="1"/>
  <c r="AB2860" i="1"/>
  <c r="AA2860" i="1"/>
  <c r="AC2859" i="1"/>
  <c r="AB2859" i="1"/>
  <c r="AA2859" i="1"/>
  <c r="AC2858" i="1"/>
  <c r="AB2858" i="1"/>
  <c r="AA2858" i="1"/>
  <c r="AC2857" i="1"/>
  <c r="AB2857" i="1"/>
  <c r="AA2857" i="1"/>
  <c r="AC2856" i="1"/>
  <c r="AB2856" i="1"/>
  <c r="AA2856" i="1"/>
  <c r="AC2855" i="1"/>
  <c r="AB2855" i="1"/>
  <c r="AA2855" i="1"/>
  <c r="AC2854" i="1"/>
  <c r="AB2854" i="1"/>
  <c r="AA2854" i="1"/>
  <c r="AC2853" i="1"/>
  <c r="AB2853" i="1"/>
  <c r="AA2853" i="1"/>
  <c r="AC2852" i="1"/>
  <c r="AB2852" i="1"/>
  <c r="AA2852" i="1"/>
  <c r="AC2851" i="1"/>
  <c r="AB2851" i="1"/>
  <c r="AA2851" i="1"/>
  <c r="AC2850" i="1"/>
  <c r="AB2850" i="1"/>
  <c r="AA2850" i="1"/>
  <c r="AC2849" i="1"/>
  <c r="AB2849" i="1"/>
  <c r="AA2849" i="1"/>
  <c r="AC2848" i="1"/>
  <c r="AB2848" i="1"/>
  <c r="AA2848" i="1"/>
  <c r="AC2847" i="1"/>
  <c r="AB2847" i="1"/>
  <c r="AA2847" i="1"/>
  <c r="AC2846" i="1"/>
  <c r="AB2846" i="1"/>
  <c r="AA2846" i="1"/>
  <c r="AC2845" i="1"/>
  <c r="AB2845" i="1"/>
  <c r="AA2845" i="1"/>
  <c r="AC2844" i="1"/>
  <c r="AB2844" i="1"/>
  <c r="AA2844" i="1"/>
  <c r="AC2843" i="1"/>
  <c r="AB2843" i="1"/>
  <c r="AA2843" i="1"/>
  <c r="AC2842" i="1"/>
  <c r="AB2842" i="1"/>
  <c r="AA2842" i="1"/>
  <c r="AC2841" i="1"/>
  <c r="AB2841" i="1"/>
  <c r="AA2841" i="1"/>
  <c r="AC2840" i="1"/>
  <c r="AB2840" i="1"/>
  <c r="AA2840" i="1"/>
  <c r="AC2839" i="1"/>
  <c r="AB2839" i="1"/>
  <c r="AA2839" i="1"/>
  <c r="AC2838" i="1"/>
  <c r="AB2838" i="1"/>
  <c r="AA2838" i="1"/>
  <c r="AC2837" i="1"/>
  <c r="AB2837" i="1"/>
  <c r="AA2837" i="1"/>
  <c r="AC2836" i="1"/>
  <c r="AB2836" i="1"/>
  <c r="AA2836" i="1"/>
  <c r="AC2835" i="1"/>
  <c r="AB2835" i="1"/>
  <c r="AA2835" i="1"/>
  <c r="AC2834" i="1"/>
  <c r="AB2834" i="1"/>
  <c r="AA2834" i="1"/>
  <c r="AC2833" i="1"/>
  <c r="AB2833" i="1"/>
  <c r="AA2833" i="1"/>
  <c r="AC2832" i="1"/>
  <c r="AB2832" i="1"/>
  <c r="AA2832" i="1"/>
  <c r="AC2831" i="1"/>
  <c r="AB2831" i="1"/>
  <c r="AA2831" i="1"/>
  <c r="AC2830" i="1"/>
  <c r="AB2830" i="1"/>
  <c r="AA2830" i="1"/>
  <c r="AC2829" i="1"/>
  <c r="AB2829" i="1"/>
  <c r="AA2829" i="1"/>
  <c r="AC2828" i="1"/>
  <c r="AB2828" i="1"/>
  <c r="AA2828" i="1"/>
  <c r="AC2827" i="1"/>
  <c r="AB2827" i="1"/>
  <c r="AA2827" i="1"/>
  <c r="AC2826" i="1"/>
  <c r="AB2826" i="1"/>
  <c r="AA2826" i="1"/>
  <c r="AC2825" i="1"/>
  <c r="AB2825" i="1"/>
  <c r="AA2825" i="1"/>
  <c r="AC2824" i="1"/>
  <c r="AB2824" i="1"/>
  <c r="AA2824" i="1"/>
  <c r="AC2823" i="1"/>
  <c r="AB2823" i="1"/>
  <c r="AA2823" i="1"/>
  <c r="AC2822" i="1"/>
  <c r="AB2822" i="1"/>
  <c r="AA2822" i="1"/>
  <c r="AC2821" i="1"/>
  <c r="AB2821" i="1"/>
  <c r="AA2821" i="1"/>
  <c r="AC2820" i="1"/>
  <c r="AB2820" i="1"/>
  <c r="AA2820" i="1"/>
  <c r="AC2819" i="1"/>
  <c r="AB2819" i="1"/>
  <c r="AA2819" i="1"/>
  <c r="AC2818" i="1"/>
  <c r="AB2818" i="1"/>
  <c r="AA2818" i="1"/>
  <c r="AC2817" i="1"/>
  <c r="AB2817" i="1"/>
  <c r="AA2817" i="1"/>
  <c r="AC2816" i="1"/>
  <c r="AB2816" i="1"/>
  <c r="AA2816" i="1"/>
  <c r="AC2815" i="1"/>
  <c r="AB2815" i="1"/>
  <c r="AA2815" i="1"/>
  <c r="AC2814" i="1"/>
  <c r="AB2814" i="1"/>
  <c r="AA2814" i="1"/>
  <c r="AC2813" i="1"/>
  <c r="AB2813" i="1"/>
  <c r="AA2813" i="1"/>
  <c r="AC2812" i="1"/>
  <c r="AB2812" i="1"/>
  <c r="AA2812" i="1"/>
  <c r="AC2811" i="1"/>
  <c r="AB2811" i="1"/>
  <c r="AA2811" i="1"/>
  <c r="AC2810" i="1"/>
  <c r="AB2810" i="1"/>
  <c r="AA2810" i="1"/>
  <c r="AC2809" i="1"/>
  <c r="AB2809" i="1"/>
  <c r="AA2809" i="1"/>
  <c r="AC2808" i="1"/>
  <c r="AB2808" i="1"/>
  <c r="AA2808" i="1"/>
  <c r="AC2807" i="1"/>
  <c r="AB2807" i="1"/>
  <c r="AA2807" i="1"/>
  <c r="AC2806" i="1"/>
  <c r="AB2806" i="1"/>
  <c r="AA2806" i="1"/>
  <c r="AC2805" i="1"/>
  <c r="AB2805" i="1"/>
  <c r="AA2805" i="1"/>
  <c r="AC2804" i="1"/>
  <c r="AB2804" i="1"/>
  <c r="AA2804" i="1"/>
  <c r="AC2803" i="1"/>
  <c r="AB2803" i="1"/>
  <c r="AA2803" i="1"/>
  <c r="AC2802" i="1"/>
  <c r="AB2802" i="1"/>
  <c r="AA2802" i="1"/>
  <c r="AC2801" i="1"/>
  <c r="AB2801" i="1"/>
  <c r="AA2801" i="1"/>
  <c r="AC2800" i="1"/>
  <c r="AB2800" i="1"/>
  <c r="AA2800" i="1"/>
  <c r="AC2799" i="1"/>
  <c r="AB2799" i="1"/>
  <c r="AA2799" i="1"/>
  <c r="AC2798" i="1"/>
  <c r="AB2798" i="1"/>
  <c r="AA2798" i="1"/>
  <c r="AC2797" i="1"/>
  <c r="AB2797" i="1"/>
  <c r="AA2797" i="1"/>
  <c r="AC2796" i="1"/>
  <c r="AB2796" i="1"/>
  <c r="AA2796" i="1"/>
  <c r="AC2795" i="1"/>
  <c r="AB2795" i="1"/>
  <c r="AA2795" i="1"/>
  <c r="AC2794" i="1"/>
  <c r="AB2794" i="1"/>
  <c r="AA2794" i="1"/>
  <c r="AC2793" i="1"/>
  <c r="AB2793" i="1"/>
  <c r="AA2793" i="1"/>
  <c r="AC2792" i="1"/>
  <c r="AB2792" i="1"/>
  <c r="AA2792" i="1"/>
  <c r="AC2791" i="1"/>
  <c r="AB2791" i="1"/>
  <c r="AA2791" i="1"/>
  <c r="AC2790" i="1"/>
  <c r="AB2790" i="1"/>
  <c r="AA2790" i="1"/>
  <c r="AC2789" i="1"/>
  <c r="AB2789" i="1"/>
  <c r="AA2789" i="1"/>
  <c r="AC2788" i="1"/>
  <c r="AB2788" i="1"/>
  <c r="AA2788" i="1"/>
  <c r="AC2787" i="1"/>
  <c r="AB2787" i="1"/>
  <c r="AA2787" i="1"/>
  <c r="AC2786" i="1"/>
  <c r="AB2786" i="1"/>
  <c r="AA2786" i="1"/>
  <c r="AC2785" i="1"/>
  <c r="AB2785" i="1"/>
  <c r="AA2785" i="1"/>
  <c r="AC2784" i="1"/>
  <c r="AB2784" i="1"/>
  <c r="AA2784" i="1"/>
  <c r="AC2783" i="1"/>
  <c r="AB2783" i="1"/>
  <c r="AA2783" i="1"/>
  <c r="AC2782" i="1"/>
  <c r="AB2782" i="1"/>
  <c r="AA2782" i="1"/>
  <c r="AC2781" i="1"/>
  <c r="AB2781" i="1"/>
  <c r="AA2781" i="1"/>
  <c r="AC2780" i="1"/>
  <c r="AB2780" i="1"/>
  <c r="AA2780" i="1"/>
  <c r="AC2779" i="1"/>
  <c r="AB2779" i="1"/>
  <c r="AA2779" i="1"/>
  <c r="AC2778" i="1"/>
  <c r="AB2778" i="1"/>
  <c r="AA2778" i="1"/>
  <c r="AC2777" i="1"/>
  <c r="AB2777" i="1"/>
  <c r="AA2777" i="1"/>
  <c r="AC2776" i="1"/>
  <c r="AB2776" i="1"/>
  <c r="AA2776" i="1"/>
  <c r="AC2775" i="1"/>
  <c r="AB2775" i="1"/>
  <c r="AA2775" i="1"/>
  <c r="AC2774" i="1"/>
  <c r="AB2774" i="1"/>
  <c r="AA2774" i="1"/>
  <c r="AC2773" i="1"/>
  <c r="AB2773" i="1"/>
  <c r="AA2773" i="1"/>
  <c r="AC2772" i="1"/>
  <c r="AB2772" i="1"/>
  <c r="AA2772" i="1"/>
  <c r="AC2771" i="1"/>
  <c r="AB2771" i="1"/>
  <c r="AA2771" i="1"/>
  <c r="AC2770" i="1"/>
  <c r="AB2770" i="1"/>
  <c r="AA2770" i="1"/>
  <c r="AC2769" i="1"/>
  <c r="AB2769" i="1"/>
  <c r="AA2769" i="1"/>
  <c r="AC2768" i="1"/>
  <c r="AB2768" i="1"/>
  <c r="AA2768" i="1"/>
  <c r="AC2767" i="1"/>
  <c r="AB2767" i="1"/>
  <c r="AA2767" i="1"/>
  <c r="AC2766" i="1"/>
  <c r="AB2766" i="1"/>
  <c r="AA2766" i="1"/>
  <c r="AC2765" i="1"/>
  <c r="AB2765" i="1"/>
  <c r="AA2765" i="1"/>
  <c r="AC2764" i="1"/>
  <c r="AB2764" i="1"/>
  <c r="AA2764" i="1"/>
  <c r="AC2763" i="1"/>
  <c r="AB2763" i="1"/>
  <c r="AA2763" i="1"/>
  <c r="AC2762" i="1"/>
  <c r="AB2762" i="1"/>
  <c r="AA2762" i="1"/>
  <c r="AC2761" i="1"/>
  <c r="AB2761" i="1"/>
  <c r="AA2761" i="1"/>
  <c r="AC2760" i="1"/>
  <c r="AB2760" i="1"/>
  <c r="AA2760" i="1"/>
  <c r="AC2759" i="1"/>
  <c r="AB2759" i="1"/>
  <c r="AA2759" i="1"/>
  <c r="AC2758" i="1"/>
  <c r="AB2758" i="1"/>
  <c r="AA2758" i="1"/>
  <c r="AC2757" i="1"/>
  <c r="AB2757" i="1"/>
  <c r="AA2757" i="1"/>
  <c r="AC2756" i="1"/>
  <c r="AB2756" i="1"/>
  <c r="AA2756" i="1"/>
  <c r="AC2755" i="1"/>
  <c r="AB2755" i="1"/>
  <c r="AA2755" i="1"/>
  <c r="AC2754" i="1"/>
  <c r="AB2754" i="1"/>
  <c r="AA2754" i="1"/>
  <c r="AC2753" i="1"/>
  <c r="AB2753" i="1"/>
  <c r="AA2753" i="1"/>
  <c r="AC2752" i="1"/>
  <c r="AB2752" i="1"/>
  <c r="AA2752" i="1"/>
  <c r="AC2751" i="1"/>
  <c r="AB2751" i="1"/>
  <c r="AA2751" i="1"/>
  <c r="AC2750" i="1"/>
  <c r="AB2750" i="1"/>
  <c r="AA2750" i="1"/>
  <c r="AC2749" i="1"/>
  <c r="AB2749" i="1"/>
  <c r="AA2749" i="1"/>
  <c r="AC2748" i="1"/>
  <c r="AB2748" i="1"/>
  <c r="AA2748" i="1"/>
  <c r="AC2747" i="1"/>
  <c r="AB2747" i="1"/>
  <c r="AA2747" i="1"/>
  <c r="AC2746" i="1"/>
  <c r="AB2746" i="1"/>
  <c r="AA2746" i="1"/>
  <c r="AC2745" i="1"/>
  <c r="AB2745" i="1"/>
  <c r="AA2745" i="1"/>
  <c r="AC2744" i="1"/>
  <c r="AB2744" i="1"/>
  <c r="AA2744" i="1"/>
  <c r="AC2743" i="1"/>
  <c r="AB2743" i="1"/>
  <c r="AA2743" i="1"/>
  <c r="AC2742" i="1"/>
  <c r="AB2742" i="1"/>
  <c r="AA2742" i="1"/>
  <c r="AC2741" i="1"/>
  <c r="AB2741" i="1"/>
  <c r="AA2741" i="1"/>
  <c r="AC2740" i="1"/>
  <c r="AB2740" i="1"/>
  <c r="AA2740" i="1"/>
  <c r="AC2739" i="1"/>
  <c r="AB2739" i="1"/>
  <c r="AA2739" i="1"/>
  <c r="AC2738" i="1"/>
  <c r="AB2738" i="1"/>
  <c r="AA2738" i="1"/>
  <c r="AC2737" i="1"/>
  <c r="AB2737" i="1"/>
  <c r="AA2737" i="1"/>
  <c r="AC2736" i="1"/>
  <c r="AB2736" i="1"/>
  <c r="AA2736" i="1"/>
  <c r="AC2735" i="1"/>
  <c r="AB2735" i="1"/>
  <c r="AA2735" i="1"/>
  <c r="AC2734" i="1"/>
  <c r="AB2734" i="1"/>
  <c r="AA2734" i="1"/>
  <c r="AC2733" i="1"/>
  <c r="AB2733" i="1"/>
  <c r="AA2733" i="1"/>
  <c r="AC2732" i="1"/>
  <c r="AB2732" i="1"/>
  <c r="AA2732" i="1"/>
  <c r="AC2731" i="1"/>
  <c r="AB2731" i="1"/>
  <c r="AA2731" i="1"/>
  <c r="AC2730" i="1"/>
  <c r="AB2730" i="1"/>
  <c r="AA2730" i="1"/>
  <c r="AC2729" i="1"/>
  <c r="AB2729" i="1"/>
  <c r="AA2729" i="1"/>
  <c r="AC2728" i="1"/>
  <c r="AB2728" i="1"/>
  <c r="AA2728" i="1"/>
  <c r="AC2727" i="1"/>
  <c r="AB2727" i="1"/>
  <c r="AA2727" i="1"/>
  <c r="AC2726" i="1"/>
  <c r="AB2726" i="1"/>
  <c r="AA2726" i="1"/>
  <c r="AC2725" i="1"/>
  <c r="AB2725" i="1"/>
  <c r="AA2725" i="1"/>
  <c r="AC2724" i="1"/>
  <c r="AB2724" i="1"/>
  <c r="AA2724" i="1"/>
  <c r="AC2723" i="1"/>
  <c r="AB2723" i="1"/>
  <c r="AA2723" i="1"/>
  <c r="AC2722" i="1"/>
  <c r="AB2722" i="1"/>
  <c r="AA2722" i="1"/>
  <c r="AC2721" i="1"/>
  <c r="AB2721" i="1"/>
  <c r="AA2721" i="1"/>
  <c r="AC2720" i="1"/>
  <c r="AB2720" i="1"/>
  <c r="AA2720" i="1"/>
  <c r="AC2719" i="1"/>
  <c r="AB2719" i="1"/>
  <c r="AA2719" i="1"/>
  <c r="AC2718" i="1"/>
  <c r="AB2718" i="1"/>
  <c r="AA2718" i="1"/>
  <c r="AC2717" i="1"/>
  <c r="AB2717" i="1"/>
  <c r="AA2717" i="1"/>
  <c r="AC2716" i="1"/>
  <c r="AB2716" i="1"/>
  <c r="AA2716" i="1"/>
  <c r="AC2715" i="1"/>
  <c r="AB2715" i="1"/>
  <c r="AA2715" i="1"/>
  <c r="AC2714" i="1"/>
  <c r="AB2714" i="1"/>
  <c r="AA2714" i="1"/>
  <c r="AC2713" i="1"/>
  <c r="AB2713" i="1"/>
  <c r="AA2713" i="1"/>
  <c r="AC2712" i="1"/>
  <c r="AB2712" i="1"/>
  <c r="AA2712" i="1"/>
  <c r="AC2711" i="1"/>
  <c r="AB2711" i="1"/>
  <c r="AA2711" i="1"/>
  <c r="AC2710" i="1"/>
  <c r="AB2710" i="1"/>
  <c r="AA2710" i="1"/>
  <c r="AC2709" i="1"/>
  <c r="AB2709" i="1"/>
  <c r="AA2709" i="1"/>
  <c r="AC2708" i="1"/>
  <c r="AB2708" i="1"/>
  <c r="AA2708" i="1"/>
  <c r="AC2707" i="1"/>
  <c r="AB2707" i="1"/>
  <c r="AA2707" i="1"/>
  <c r="AC2706" i="1"/>
  <c r="AB2706" i="1"/>
  <c r="AA2706" i="1"/>
  <c r="AC2705" i="1"/>
  <c r="AB2705" i="1"/>
  <c r="AA2705" i="1"/>
  <c r="AC2704" i="1"/>
  <c r="AB2704" i="1"/>
  <c r="AA2704" i="1"/>
  <c r="AC2703" i="1"/>
  <c r="AB2703" i="1"/>
  <c r="AA2703" i="1"/>
  <c r="AC2702" i="1"/>
  <c r="AB2702" i="1"/>
  <c r="AA2702" i="1"/>
  <c r="AC2701" i="1"/>
  <c r="AB2701" i="1"/>
  <c r="AA2701" i="1"/>
  <c r="AC2700" i="1"/>
  <c r="AB2700" i="1"/>
  <c r="AA2700" i="1"/>
  <c r="AC2699" i="1"/>
  <c r="AB2699" i="1"/>
  <c r="AA2699" i="1"/>
  <c r="AC2698" i="1"/>
  <c r="AB2698" i="1"/>
  <c r="AA2698" i="1"/>
  <c r="AC2697" i="1"/>
  <c r="AB2697" i="1"/>
  <c r="AA2697" i="1"/>
  <c r="AC2696" i="1"/>
  <c r="AB2696" i="1"/>
  <c r="AA2696" i="1"/>
  <c r="AC2695" i="1"/>
  <c r="AB2695" i="1"/>
  <c r="AA2695" i="1"/>
  <c r="AC2694" i="1"/>
  <c r="AB2694" i="1"/>
  <c r="AA2694" i="1"/>
  <c r="AC2693" i="1"/>
  <c r="AB2693" i="1"/>
  <c r="AA2693" i="1"/>
  <c r="AC2692" i="1"/>
  <c r="AB2692" i="1"/>
  <c r="AA2692" i="1"/>
  <c r="AC2691" i="1"/>
  <c r="AB2691" i="1"/>
  <c r="AA2691" i="1"/>
  <c r="AC2690" i="1"/>
  <c r="AB2690" i="1"/>
  <c r="AA2690" i="1"/>
  <c r="AC2689" i="1"/>
  <c r="AB2689" i="1"/>
  <c r="AA2689" i="1"/>
  <c r="AC2688" i="1"/>
  <c r="AB2688" i="1"/>
  <c r="AA2688" i="1"/>
  <c r="AC2687" i="1"/>
  <c r="AB2687" i="1"/>
  <c r="AA2687" i="1"/>
  <c r="AC2686" i="1"/>
  <c r="AB2686" i="1"/>
  <c r="AA2686" i="1"/>
  <c r="AC2685" i="1"/>
  <c r="AB2685" i="1"/>
  <c r="AA2685" i="1"/>
  <c r="AC2684" i="1"/>
  <c r="AB2684" i="1"/>
  <c r="AA2684" i="1"/>
  <c r="AC2683" i="1"/>
  <c r="AB2683" i="1"/>
  <c r="AA2683" i="1"/>
  <c r="AC2682" i="1"/>
  <c r="AB2682" i="1"/>
  <c r="AA2682" i="1"/>
  <c r="AC2681" i="1"/>
  <c r="AB2681" i="1"/>
  <c r="AA2681" i="1"/>
  <c r="AC2680" i="1"/>
  <c r="AB2680" i="1"/>
  <c r="AA2680" i="1"/>
  <c r="AC2679" i="1"/>
  <c r="AB2679" i="1"/>
  <c r="AA2679" i="1"/>
  <c r="AC2678" i="1"/>
  <c r="AB2678" i="1"/>
  <c r="AA2678" i="1"/>
  <c r="AC2677" i="1"/>
  <c r="AB2677" i="1"/>
  <c r="AA2677" i="1"/>
  <c r="AC2676" i="1"/>
  <c r="AB2676" i="1"/>
  <c r="AA2676" i="1"/>
  <c r="AC2675" i="1"/>
  <c r="AB2675" i="1"/>
  <c r="AA2675" i="1"/>
  <c r="AC2674" i="1"/>
  <c r="AB2674" i="1"/>
  <c r="AA2674" i="1"/>
  <c r="AC2673" i="1"/>
  <c r="AB2673" i="1"/>
  <c r="AA2673" i="1"/>
  <c r="AC2672" i="1"/>
  <c r="AB2672" i="1"/>
  <c r="AA2672" i="1"/>
  <c r="AC2671" i="1"/>
  <c r="AB2671" i="1"/>
  <c r="AA2671" i="1"/>
  <c r="AC2670" i="1"/>
  <c r="AB2670" i="1"/>
  <c r="AA2670" i="1"/>
  <c r="AC2669" i="1"/>
  <c r="AB2669" i="1"/>
  <c r="AA2669" i="1"/>
  <c r="AC2668" i="1"/>
  <c r="AB2668" i="1"/>
  <c r="AA2668" i="1"/>
  <c r="AC2667" i="1"/>
  <c r="AB2667" i="1"/>
  <c r="AA2667" i="1"/>
  <c r="AC2666" i="1"/>
  <c r="AB2666" i="1"/>
  <c r="AA2666" i="1"/>
  <c r="AC2665" i="1"/>
  <c r="AB2665" i="1"/>
  <c r="AA2665" i="1"/>
  <c r="AC2664" i="1"/>
  <c r="AB2664" i="1"/>
  <c r="AA2664" i="1"/>
  <c r="AC2663" i="1"/>
  <c r="AB2663" i="1"/>
  <c r="AA2663" i="1"/>
  <c r="AC2662" i="1"/>
  <c r="AB2662" i="1"/>
  <c r="AA2662" i="1"/>
  <c r="AC2661" i="1"/>
  <c r="AB2661" i="1"/>
  <c r="AA2661" i="1"/>
  <c r="AC2660" i="1"/>
  <c r="AB2660" i="1"/>
  <c r="AA2660" i="1"/>
  <c r="AC2659" i="1"/>
  <c r="AB2659" i="1"/>
  <c r="AA2659" i="1"/>
  <c r="AC2658" i="1"/>
  <c r="AB2658" i="1"/>
  <c r="AA2658" i="1"/>
  <c r="AC2657" i="1"/>
  <c r="AB2657" i="1"/>
  <c r="AA2657" i="1"/>
  <c r="AC2656" i="1"/>
  <c r="AB2656" i="1"/>
  <c r="AA2656" i="1"/>
  <c r="AC2655" i="1"/>
  <c r="AB2655" i="1"/>
  <c r="AA2655" i="1"/>
  <c r="AC2654" i="1"/>
  <c r="AB2654" i="1"/>
  <c r="AA2654" i="1"/>
  <c r="AC2653" i="1"/>
  <c r="AB2653" i="1"/>
  <c r="AA2653" i="1"/>
  <c r="AC2652" i="1"/>
  <c r="AB2652" i="1"/>
  <c r="AA2652" i="1"/>
  <c r="AC2651" i="1"/>
  <c r="AB2651" i="1"/>
  <c r="AA2651" i="1"/>
  <c r="AC2650" i="1"/>
  <c r="AB2650" i="1"/>
  <c r="AA2650" i="1"/>
  <c r="AC2649" i="1"/>
  <c r="AB2649" i="1"/>
  <c r="AA2649" i="1"/>
  <c r="AC2648" i="1"/>
  <c r="AB2648" i="1"/>
  <c r="AA2648" i="1"/>
  <c r="AC2647" i="1"/>
  <c r="AB2647" i="1"/>
  <c r="AA2647" i="1"/>
  <c r="AC2646" i="1"/>
  <c r="AB2646" i="1"/>
  <c r="AA2646" i="1"/>
  <c r="AC2645" i="1"/>
  <c r="AB2645" i="1"/>
  <c r="AA2645" i="1"/>
  <c r="AC2644" i="1"/>
  <c r="AB2644" i="1"/>
  <c r="AA2644" i="1"/>
  <c r="AC2643" i="1"/>
  <c r="AB2643" i="1"/>
  <c r="AA2643" i="1"/>
  <c r="AC2642" i="1"/>
  <c r="AB2642" i="1"/>
  <c r="AA2642" i="1"/>
  <c r="AC2641" i="1"/>
  <c r="AB2641" i="1"/>
  <c r="AA2641" i="1"/>
  <c r="AC2640" i="1"/>
  <c r="AB2640" i="1"/>
  <c r="AA2640" i="1"/>
  <c r="AC2639" i="1"/>
  <c r="AB2639" i="1"/>
  <c r="AA2639" i="1"/>
  <c r="AC2638" i="1"/>
  <c r="AB2638" i="1"/>
  <c r="AA2638" i="1"/>
  <c r="AC2637" i="1"/>
  <c r="AB2637" i="1"/>
  <c r="AA2637" i="1"/>
  <c r="AC2636" i="1"/>
  <c r="AB2636" i="1"/>
  <c r="AA2636" i="1"/>
  <c r="AC2635" i="1"/>
  <c r="AB2635" i="1"/>
  <c r="AA2635" i="1"/>
  <c r="AC2634" i="1"/>
  <c r="AB2634" i="1"/>
  <c r="AA2634" i="1"/>
  <c r="AC2633" i="1"/>
  <c r="AB2633" i="1"/>
  <c r="AA2633" i="1"/>
  <c r="AC2632" i="1"/>
  <c r="AB2632" i="1"/>
  <c r="AA2632" i="1"/>
  <c r="AC2631" i="1"/>
  <c r="AB2631" i="1"/>
  <c r="AA2631" i="1"/>
  <c r="AC2630" i="1"/>
  <c r="AB2630" i="1"/>
  <c r="AA2630" i="1"/>
  <c r="AC2629" i="1"/>
  <c r="AB2629" i="1"/>
  <c r="AA2629" i="1"/>
  <c r="AC2628" i="1"/>
  <c r="AB2628" i="1"/>
  <c r="AA2628" i="1"/>
  <c r="AC2627" i="1"/>
  <c r="AB2627" i="1"/>
  <c r="AA2627" i="1"/>
  <c r="AC2626" i="1"/>
  <c r="AB2626" i="1"/>
  <c r="AA2626" i="1"/>
  <c r="AC2625" i="1"/>
  <c r="AB2625" i="1"/>
  <c r="AA2625" i="1"/>
  <c r="AC2624" i="1"/>
  <c r="AB2624" i="1"/>
  <c r="AA2624" i="1"/>
  <c r="AC2623" i="1"/>
  <c r="AB2623" i="1"/>
  <c r="AA2623" i="1"/>
  <c r="AC2622" i="1"/>
  <c r="AB2622" i="1"/>
  <c r="AA2622" i="1"/>
  <c r="AC2621" i="1"/>
  <c r="AB2621" i="1"/>
  <c r="AA2621" i="1"/>
  <c r="AC2620" i="1"/>
  <c r="AB2620" i="1"/>
  <c r="AA2620" i="1"/>
  <c r="AC2619" i="1"/>
  <c r="AB2619" i="1"/>
  <c r="AA2619" i="1"/>
  <c r="AC2618" i="1"/>
  <c r="AB2618" i="1"/>
  <c r="AA2618" i="1"/>
  <c r="AC2617" i="1"/>
  <c r="AB2617" i="1"/>
  <c r="AA2617" i="1"/>
  <c r="AC2616" i="1"/>
  <c r="AB2616" i="1"/>
  <c r="AA2616" i="1"/>
  <c r="AC2615" i="1"/>
  <c r="AB2615" i="1"/>
  <c r="AA2615" i="1"/>
  <c r="AC2614" i="1"/>
  <c r="AB2614" i="1"/>
  <c r="AA2614" i="1"/>
  <c r="AC2613" i="1"/>
  <c r="AB2613" i="1"/>
  <c r="AA2613" i="1"/>
  <c r="AC2612" i="1"/>
  <c r="AB2612" i="1"/>
  <c r="AA2612" i="1"/>
  <c r="AC2611" i="1"/>
  <c r="AB2611" i="1"/>
  <c r="AA2611" i="1"/>
  <c r="AC2610" i="1"/>
  <c r="AB2610" i="1"/>
  <c r="AA2610" i="1"/>
  <c r="AC2609" i="1"/>
  <c r="AB2609" i="1"/>
  <c r="AA2609" i="1"/>
  <c r="AC2608" i="1"/>
  <c r="AB2608" i="1"/>
  <c r="AA2608" i="1"/>
  <c r="AC2607" i="1"/>
  <c r="AB2607" i="1"/>
  <c r="AA2607" i="1"/>
  <c r="AC2606" i="1"/>
  <c r="AB2606" i="1"/>
  <c r="AA2606" i="1"/>
  <c r="AC2605" i="1"/>
  <c r="AB2605" i="1"/>
  <c r="AA2605" i="1"/>
  <c r="AC2604" i="1"/>
  <c r="AB2604" i="1"/>
  <c r="AA2604" i="1"/>
  <c r="AC2603" i="1"/>
  <c r="AB2603" i="1"/>
  <c r="AA2603" i="1"/>
  <c r="AC2602" i="1"/>
  <c r="AB2602" i="1"/>
  <c r="AA2602" i="1"/>
  <c r="AC2601" i="1"/>
  <c r="AB2601" i="1"/>
  <c r="AA2601" i="1"/>
  <c r="AC2600" i="1"/>
  <c r="AB2600" i="1"/>
  <c r="AA2600" i="1"/>
  <c r="AC2599" i="1"/>
  <c r="AB2599" i="1"/>
  <c r="AA2599" i="1"/>
  <c r="AC2598" i="1"/>
  <c r="AB2598" i="1"/>
  <c r="AA2598" i="1"/>
  <c r="AC2597" i="1"/>
  <c r="AB2597" i="1"/>
  <c r="AA2597" i="1"/>
  <c r="AC2596" i="1"/>
  <c r="AB2596" i="1"/>
  <c r="AA2596" i="1"/>
  <c r="AC2595" i="1"/>
  <c r="AB2595" i="1"/>
  <c r="AA2595" i="1"/>
  <c r="AC2594" i="1"/>
  <c r="AB2594" i="1"/>
  <c r="AA2594" i="1"/>
  <c r="AC2593" i="1"/>
  <c r="AB2593" i="1"/>
  <c r="AA2593" i="1"/>
  <c r="AC2592" i="1"/>
  <c r="AB2592" i="1"/>
  <c r="AA2592" i="1"/>
  <c r="AC2591" i="1"/>
  <c r="AB2591" i="1"/>
  <c r="AA2591" i="1"/>
  <c r="AC2590" i="1"/>
  <c r="AB2590" i="1"/>
  <c r="AA2590" i="1"/>
  <c r="AC2589" i="1"/>
  <c r="AB2589" i="1"/>
  <c r="AA2589" i="1"/>
  <c r="AC2588" i="1"/>
  <c r="AB2588" i="1"/>
  <c r="AA2588" i="1"/>
  <c r="AC2587" i="1"/>
  <c r="AB2587" i="1"/>
  <c r="AA2587" i="1"/>
  <c r="AC2586" i="1"/>
  <c r="AB2586" i="1"/>
  <c r="AA2586" i="1"/>
  <c r="AC2585" i="1"/>
  <c r="AB2585" i="1"/>
  <c r="AA2585" i="1"/>
  <c r="AC2584" i="1"/>
  <c r="AB2584" i="1"/>
  <c r="AA2584" i="1"/>
  <c r="AC2583" i="1"/>
  <c r="AB2583" i="1"/>
  <c r="AA2583" i="1"/>
  <c r="AC2582" i="1"/>
  <c r="AB2582" i="1"/>
  <c r="AA2582" i="1"/>
  <c r="AC2581" i="1"/>
  <c r="AB2581" i="1"/>
  <c r="AA2581" i="1"/>
  <c r="AC2580" i="1"/>
  <c r="AB2580" i="1"/>
  <c r="AA2580" i="1"/>
  <c r="AC2579" i="1"/>
  <c r="AB2579" i="1"/>
  <c r="AA2579" i="1"/>
  <c r="AC2578" i="1"/>
  <c r="AB2578" i="1"/>
  <c r="AA2578" i="1"/>
  <c r="AC2577" i="1"/>
  <c r="AB2577" i="1"/>
  <c r="AA2577" i="1"/>
  <c r="AC2576" i="1"/>
  <c r="AB2576" i="1"/>
  <c r="AA2576" i="1"/>
  <c r="AC2575" i="1"/>
  <c r="AB2575" i="1"/>
  <c r="AA2575" i="1"/>
  <c r="AC2574" i="1"/>
  <c r="AB2574" i="1"/>
  <c r="AA2574" i="1"/>
  <c r="AC2573" i="1"/>
  <c r="AB2573" i="1"/>
  <c r="AA2573" i="1"/>
  <c r="AC2572" i="1"/>
  <c r="AB2572" i="1"/>
  <c r="AA2572" i="1"/>
  <c r="AC2571" i="1"/>
  <c r="AB2571" i="1"/>
  <c r="AA2571" i="1"/>
  <c r="AC2570" i="1"/>
  <c r="AB2570" i="1"/>
  <c r="AA2570" i="1"/>
  <c r="AC2569" i="1"/>
  <c r="AB2569" i="1"/>
  <c r="AA2569" i="1"/>
  <c r="AC2568" i="1"/>
  <c r="AB2568" i="1"/>
  <c r="AA2568" i="1"/>
  <c r="AC2567" i="1"/>
  <c r="AB2567" i="1"/>
  <c r="AA2567" i="1"/>
  <c r="AC2566" i="1"/>
  <c r="AB2566" i="1"/>
  <c r="AA2566" i="1"/>
  <c r="AC2565" i="1"/>
  <c r="AB2565" i="1"/>
  <c r="AA2565" i="1"/>
  <c r="AC2564" i="1"/>
  <c r="AB2564" i="1"/>
  <c r="AA2564" i="1"/>
  <c r="AC2563" i="1"/>
  <c r="AB2563" i="1"/>
  <c r="AA2563" i="1"/>
  <c r="AC2562" i="1"/>
  <c r="AB2562" i="1"/>
  <c r="AA2562" i="1"/>
  <c r="AC2561" i="1"/>
  <c r="AB2561" i="1"/>
  <c r="AA2561" i="1"/>
  <c r="AC2560" i="1"/>
  <c r="AB2560" i="1"/>
  <c r="AA2560" i="1"/>
  <c r="AC2559" i="1"/>
  <c r="AB2559" i="1"/>
  <c r="AA2559" i="1"/>
  <c r="AC2558" i="1"/>
  <c r="AB2558" i="1"/>
  <c r="AA2558" i="1"/>
  <c r="AC2557" i="1"/>
  <c r="AB2557" i="1"/>
  <c r="AA2557" i="1"/>
  <c r="AC2556" i="1"/>
  <c r="AB2556" i="1"/>
  <c r="AA2556" i="1"/>
  <c r="AC2555" i="1"/>
  <c r="AB2555" i="1"/>
  <c r="AA2555" i="1"/>
  <c r="AC2554" i="1"/>
  <c r="AB2554" i="1"/>
  <c r="AA2554" i="1"/>
  <c r="AC2553" i="1"/>
  <c r="AB2553" i="1"/>
  <c r="AA2553" i="1"/>
  <c r="AC2552" i="1"/>
  <c r="AB2552" i="1"/>
  <c r="AA2552" i="1"/>
  <c r="AC2551" i="1"/>
  <c r="AB2551" i="1"/>
  <c r="AA2551" i="1"/>
  <c r="AC2550" i="1"/>
  <c r="AB2550" i="1"/>
  <c r="AA2550" i="1"/>
  <c r="AC2549" i="1"/>
  <c r="AB2549" i="1"/>
  <c r="AA2549" i="1"/>
  <c r="AC2548" i="1"/>
  <c r="AB2548" i="1"/>
  <c r="AA2548" i="1"/>
  <c r="AC2547" i="1"/>
  <c r="AB2547" i="1"/>
  <c r="AA2547" i="1"/>
  <c r="AC2546" i="1"/>
  <c r="AB2546" i="1"/>
  <c r="AA2546" i="1"/>
  <c r="AC2545" i="1"/>
  <c r="AB2545" i="1"/>
  <c r="AA2545" i="1"/>
  <c r="AC2544" i="1"/>
  <c r="AB2544" i="1"/>
  <c r="AA2544" i="1"/>
  <c r="AC2543" i="1"/>
  <c r="AB2543" i="1"/>
  <c r="AA2543" i="1"/>
  <c r="AC2542" i="1"/>
  <c r="AB2542" i="1"/>
  <c r="AA2542" i="1"/>
  <c r="AC2541" i="1"/>
  <c r="AB2541" i="1"/>
  <c r="AA2541" i="1"/>
  <c r="AC2540" i="1"/>
  <c r="AB2540" i="1"/>
  <c r="AA2540" i="1"/>
  <c r="AC2539" i="1"/>
  <c r="AB2539" i="1"/>
  <c r="AA2539" i="1"/>
  <c r="AC2538" i="1"/>
  <c r="AB2538" i="1"/>
  <c r="AA2538" i="1"/>
  <c r="AC2537" i="1"/>
  <c r="AB2537" i="1"/>
  <c r="AA2537" i="1"/>
  <c r="AC2536" i="1"/>
  <c r="AB2536" i="1"/>
  <c r="AA2536" i="1"/>
  <c r="AC2535" i="1"/>
  <c r="AB2535" i="1"/>
  <c r="AA2535" i="1"/>
  <c r="AC2534" i="1"/>
  <c r="AB2534" i="1"/>
  <c r="AA2534" i="1"/>
  <c r="AC2533" i="1"/>
  <c r="AB2533" i="1"/>
  <c r="AA2533" i="1"/>
  <c r="AC2532" i="1"/>
  <c r="AB2532" i="1"/>
  <c r="AA2532" i="1"/>
  <c r="AC2531" i="1"/>
  <c r="AB2531" i="1"/>
  <c r="AA2531" i="1"/>
  <c r="AC2530" i="1"/>
  <c r="AB2530" i="1"/>
  <c r="AA2530" i="1"/>
  <c r="AC2529" i="1"/>
  <c r="AB2529" i="1"/>
  <c r="AA2529" i="1"/>
  <c r="AC2528" i="1"/>
  <c r="AB2528" i="1"/>
  <c r="AA2528" i="1"/>
  <c r="AC2527" i="1"/>
  <c r="AB2527" i="1"/>
  <c r="AA2527" i="1"/>
  <c r="AC2526" i="1"/>
  <c r="AB2526" i="1"/>
  <c r="AA2526" i="1"/>
  <c r="AC2525" i="1"/>
  <c r="AB2525" i="1"/>
  <c r="AA2525" i="1"/>
  <c r="AC2524" i="1"/>
  <c r="AB2524" i="1"/>
  <c r="AA2524" i="1"/>
  <c r="AC2523" i="1"/>
  <c r="AB2523" i="1"/>
  <c r="AA2523" i="1"/>
  <c r="AC2522" i="1"/>
  <c r="AB2522" i="1"/>
  <c r="AA2522" i="1"/>
  <c r="AC2521" i="1"/>
  <c r="AB2521" i="1"/>
  <c r="AA2521" i="1"/>
  <c r="AC2520" i="1"/>
  <c r="AB2520" i="1"/>
  <c r="AA2520" i="1"/>
  <c r="AC2519" i="1"/>
  <c r="AB2519" i="1"/>
  <c r="AA2519" i="1"/>
  <c r="AC2518" i="1"/>
  <c r="AB2518" i="1"/>
  <c r="AA2518" i="1"/>
  <c r="AC2517" i="1"/>
  <c r="AB2517" i="1"/>
  <c r="AA2517" i="1"/>
  <c r="AC2516" i="1"/>
  <c r="AB2516" i="1"/>
  <c r="AA2516" i="1"/>
  <c r="AC2515" i="1"/>
  <c r="AB2515" i="1"/>
  <c r="AA2515" i="1"/>
  <c r="AC2514" i="1"/>
  <c r="AB2514" i="1"/>
  <c r="AA2514" i="1"/>
  <c r="AC2513" i="1"/>
  <c r="AB2513" i="1"/>
  <c r="AA2513" i="1"/>
  <c r="AC2512" i="1"/>
  <c r="AB2512" i="1"/>
  <c r="AA2512" i="1"/>
  <c r="AC2511" i="1"/>
  <c r="AB2511" i="1"/>
  <c r="AA2511" i="1"/>
  <c r="AC2510" i="1"/>
  <c r="AB2510" i="1"/>
  <c r="AA2510" i="1"/>
  <c r="AC2509" i="1"/>
  <c r="AB2509" i="1"/>
  <c r="AA2509" i="1"/>
  <c r="AC2508" i="1"/>
  <c r="AB2508" i="1"/>
  <c r="AA2508" i="1"/>
  <c r="AC2507" i="1"/>
  <c r="AB2507" i="1"/>
  <c r="AA2507" i="1"/>
  <c r="AC2506" i="1"/>
  <c r="AB2506" i="1"/>
  <c r="AA2506" i="1"/>
  <c r="AC2505" i="1"/>
  <c r="AB2505" i="1"/>
  <c r="AA2505" i="1"/>
  <c r="AC2504" i="1"/>
  <c r="AB2504" i="1"/>
  <c r="AA2504" i="1"/>
  <c r="AC2503" i="1"/>
  <c r="AB2503" i="1"/>
  <c r="AA2503" i="1"/>
  <c r="AC2502" i="1"/>
  <c r="AB2502" i="1"/>
  <c r="AA2502" i="1"/>
  <c r="AC2501" i="1"/>
  <c r="AB2501" i="1"/>
  <c r="AA2501" i="1"/>
  <c r="AC2500" i="1"/>
  <c r="AB2500" i="1"/>
  <c r="AA2500" i="1"/>
  <c r="AC2499" i="1"/>
  <c r="AB2499" i="1"/>
  <c r="AA2499" i="1"/>
  <c r="AC2498" i="1"/>
  <c r="AB2498" i="1"/>
  <c r="AA2498" i="1"/>
  <c r="AC2497" i="1"/>
  <c r="AB2497" i="1"/>
  <c r="AA2497" i="1"/>
  <c r="AC2496" i="1"/>
  <c r="AB2496" i="1"/>
  <c r="AA2496" i="1"/>
  <c r="AC2495" i="1"/>
  <c r="AB2495" i="1"/>
  <c r="AA2495" i="1"/>
  <c r="AC2494" i="1"/>
  <c r="AB2494" i="1"/>
  <c r="AA2494" i="1"/>
  <c r="AC2493" i="1"/>
  <c r="AB2493" i="1"/>
  <c r="AA2493" i="1"/>
  <c r="AC2492" i="1"/>
  <c r="AB2492" i="1"/>
  <c r="AA2492" i="1"/>
  <c r="AC2491" i="1"/>
  <c r="AB2491" i="1"/>
  <c r="AA2491" i="1"/>
  <c r="AC2490" i="1"/>
  <c r="AB2490" i="1"/>
  <c r="AA2490" i="1"/>
  <c r="AC2489" i="1"/>
  <c r="AB2489" i="1"/>
  <c r="AA2489" i="1"/>
  <c r="AC2488" i="1"/>
  <c r="AB2488" i="1"/>
  <c r="AA2488" i="1"/>
  <c r="AC2487" i="1"/>
  <c r="AB2487" i="1"/>
  <c r="AA2487" i="1"/>
  <c r="AC2486" i="1"/>
  <c r="AB2486" i="1"/>
  <c r="AA2486" i="1"/>
  <c r="AC2485" i="1"/>
  <c r="AB2485" i="1"/>
  <c r="AA2485" i="1"/>
  <c r="AC2484" i="1"/>
  <c r="AB2484" i="1"/>
  <c r="AA2484" i="1"/>
  <c r="AC2483" i="1"/>
  <c r="AB2483" i="1"/>
  <c r="AA2483" i="1"/>
  <c r="AC2482" i="1"/>
  <c r="AB2482" i="1"/>
  <c r="AA2482" i="1"/>
  <c r="AC2481" i="1"/>
  <c r="AB2481" i="1"/>
  <c r="AA2481" i="1"/>
  <c r="AC2480" i="1"/>
  <c r="AB2480" i="1"/>
  <c r="AA2480" i="1"/>
  <c r="AC2479" i="1"/>
  <c r="AB2479" i="1"/>
  <c r="AA2479" i="1"/>
  <c r="AC2478" i="1"/>
  <c r="AB2478" i="1"/>
  <c r="AA2478" i="1"/>
  <c r="AC2477" i="1"/>
  <c r="AB2477" i="1"/>
  <c r="AA2477" i="1"/>
  <c r="AC2476" i="1"/>
  <c r="AB2476" i="1"/>
  <c r="AA2476" i="1"/>
  <c r="AC2475" i="1"/>
  <c r="AB2475" i="1"/>
  <c r="AA2475" i="1"/>
  <c r="AC2474" i="1"/>
  <c r="AB2474" i="1"/>
  <c r="AA2474" i="1"/>
  <c r="AC2473" i="1"/>
  <c r="AB2473" i="1"/>
  <c r="AA2473" i="1"/>
  <c r="AC2472" i="1"/>
  <c r="AB2472" i="1"/>
  <c r="AA2472" i="1"/>
  <c r="AC2471" i="1"/>
  <c r="AB2471" i="1"/>
  <c r="AA2471" i="1"/>
  <c r="AC2470" i="1"/>
  <c r="AB2470" i="1"/>
  <c r="AA2470" i="1"/>
  <c r="AC2469" i="1"/>
  <c r="AB2469" i="1"/>
  <c r="AA2469" i="1"/>
  <c r="AC2468" i="1"/>
  <c r="AB2468" i="1"/>
  <c r="AA2468" i="1"/>
  <c r="AC2467" i="1"/>
  <c r="AB2467" i="1"/>
  <c r="AA2467" i="1"/>
  <c r="AC2466" i="1"/>
  <c r="AB2466" i="1"/>
  <c r="AA2466" i="1"/>
  <c r="AC2465" i="1"/>
  <c r="AB2465" i="1"/>
  <c r="AA2465" i="1"/>
  <c r="AC2464" i="1"/>
  <c r="AB2464" i="1"/>
  <c r="AA2464" i="1"/>
  <c r="AC2463" i="1"/>
  <c r="AB2463" i="1"/>
  <c r="AA2463" i="1"/>
  <c r="AC2462" i="1"/>
  <c r="AB2462" i="1"/>
  <c r="AA2462" i="1"/>
  <c r="AC2461" i="1"/>
  <c r="AB2461" i="1"/>
  <c r="AA2461" i="1"/>
  <c r="AC2460" i="1"/>
  <c r="AB2460" i="1"/>
  <c r="AA2460" i="1"/>
  <c r="AC2459" i="1"/>
  <c r="AB2459" i="1"/>
  <c r="AA2459" i="1"/>
  <c r="AC2458" i="1"/>
  <c r="AB2458" i="1"/>
  <c r="AA2458" i="1"/>
  <c r="AC2457" i="1"/>
  <c r="AB2457" i="1"/>
  <c r="AA2457" i="1"/>
  <c r="AC2456" i="1"/>
  <c r="AB2456" i="1"/>
  <c r="AA2456" i="1"/>
  <c r="AC2455" i="1"/>
  <c r="AB2455" i="1"/>
  <c r="AA2455" i="1"/>
  <c r="AC2454" i="1"/>
  <c r="AB2454" i="1"/>
  <c r="AA2454" i="1"/>
  <c r="AC2453" i="1"/>
  <c r="AB2453" i="1"/>
  <c r="AA2453" i="1"/>
  <c r="AC2452" i="1"/>
  <c r="AB2452" i="1"/>
  <c r="AA2452" i="1"/>
  <c r="AC2451" i="1"/>
  <c r="AB2451" i="1"/>
  <c r="AA2451" i="1"/>
  <c r="AC2450" i="1"/>
  <c r="AB2450" i="1"/>
  <c r="AA2450" i="1"/>
  <c r="AC2449" i="1"/>
  <c r="AB2449" i="1"/>
  <c r="AA2449" i="1"/>
  <c r="AC2448" i="1"/>
  <c r="AB2448" i="1"/>
  <c r="AA2448" i="1"/>
  <c r="AC2447" i="1"/>
  <c r="AB2447" i="1"/>
  <c r="AA2447" i="1"/>
  <c r="AC2446" i="1"/>
  <c r="AB2446" i="1"/>
  <c r="AA2446" i="1"/>
  <c r="AC2445" i="1"/>
  <c r="AB2445" i="1"/>
  <c r="AA2445" i="1"/>
  <c r="AC2444" i="1"/>
  <c r="AB2444" i="1"/>
  <c r="AA2444" i="1"/>
  <c r="AC2443" i="1"/>
  <c r="AB2443" i="1"/>
  <c r="AA2443" i="1"/>
  <c r="AC2442" i="1"/>
  <c r="AB2442" i="1"/>
  <c r="AA2442" i="1"/>
  <c r="AC2441" i="1"/>
  <c r="AB2441" i="1"/>
  <c r="AA2441" i="1"/>
  <c r="AC2440" i="1"/>
  <c r="AB2440" i="1"/>
  <c r="AA2440" i="1"/>
  <c r="AC2439" i="1"/>
  <c r="AB2439" i="1"/>
  <c r="AA2439" i="1"/>
  <c r="AC2438" i="1"/>
  <c r="AB2438" i="1"/>
  <c r="AA2438" i="1"/>
  <c r="AC2437" i="1"/>
  <c r="AB2437" i="1"/>
  <c r="AA2437" i="1"/>
  <c r="AC2436" i="1"/>
  <c r="AB2436" i="1"/>
  <c r="AA2436" i="1"/>
  <c r="AC2435" i="1"/>
  <c r="AB2435" i="1"/>
  <c r="AA2435" i="1"/>
  <c r="AC2434" i="1"/>
  <c r="AB2434" i="1"/>
  <c r="AA2434" i="1"/>
  <c r="AC2433" i="1"/>
  <c r="AB2433" i="1"/>
  <c r="AA2433" i="1"/>
  <c r="AC2432" i="1"/>
  <c r="AB2432" i="1"/>
  <c r="AA2432" i="1"/>
  <c r="AC2431" i="1"/>
  <c r="AB2431" i="1"/>
  <c r="AA2431" i="1"/>
  <c r="AC2430" i="1"/>
  <c r="AB2430" i="1"/>
  <c r="AA2430" i="1"/>
  <c r="AC2429" i="1"/>
  <c r="AB2429" i="1"/>
  <c r="AA2429" i="1"/>
  <c r="AC2428" i="1"/>
  <c r="AB2428" i="1"/>
  <c r="AA2428" i="1"/>
  <c r="AC2427" i="1"/>
  <c r="AB2427" i="1"/>
  <c r="AA2427" i="1"/>
  <c r="AC2426" i="1"/>
  <c r="AB2426" i="1"/>
  <c r="AA2426" i="1"/>
  <c r="AC2425" i="1"/>
  <c r="AB2425" i="1"/>
  <c r="AA2425" i="1"/>
  <c r="AC2424" i="1"/>
  <c r="AB2424" i="1"/>
  <c r="AA2424" i="1"/>
  <c r="AC2423" i="1"/>
  <c r="AB2423" i="1"/>
  <c r="AA2423" i="1"/>
  <c r="AC2422" i="1"/>
  <c r="AB2422" i="1"/>
  <c r="AA2422" i="1"/>
  <c r="AC2421" i="1"/>
  <c r="AB2421" i="1"/>
  <c r="AA2421" i="1"/>
  <c r="AC2420" i="1"/>
  <c r="AB2420" i="1"/>
  <c r="AA2420" i="1"/>
  <c r="AC2419" i="1"/>
  <c r="AB2419" i="1"/>
  <c r="AA2419" i="1"/>
  <c r="AC2418" i="1"/>
  <c r="AB2418" i="1"/>
  <c r="AA2418" i="1"/>
  <c r="AC2417" i="1"/>
  <c r="AB2417" i="1"/>
  <c r="AA2417" i="1"/>
  <c r="AC2416" i="1"/>
  <c r="AB2416" i="1"/>
  <c r="AA2416" i="1"/>
  <c r="AC2415" i="1"/>
  <c r="AB2415" i="1"/>
  <c r="AA2415" i="1"/>
  <c r="AC2414" i="1"/>
  <c r="AB2414" i="1"/>
  <c r="AA2414" i="1"/>
  <c r="AC2413" i="1"/>
  <c r="AB2413" i="1"/>
  <c r="AA2413" i="1"/>
  <c r="AC2412" i="1"/>
  <c r="AB2412" i="1"/>
  <c r="AA2412" i="1"/>
  <c r="AC2411" i="1"/>
  <c r="AB2411" i="1"/>
  <c r="AA2411" i="1"/>
  <c r="AC2410" i="1"/>
  <c r="AB2410" i="1"/>
  <c r="AA2410" i="1"/>
  <c r="AC2409" i="1"/>
  <c r="AB2409" i="1"/>
  <c r="AA2409" i="1"/>
  <c r="AC2408" i="1"/>
  <c r="AB2408" i="1"/>
  <c r="AA2408" i="1"/>
  <c r="AC2407" i="1"/>
  <c r="AB2407" i="1"/>
  <c r="AA2407" i="1"/>
  <c r="AC2406" i="1"/>
  <c r="AB2406" i="1"/>
  <c r="AA2406" i="1"/>
  <c r="AC2405" i="1"/>
  <c r="AB2405" i="1"/>
  <c r="AA2405" i="1"/>
  <c r="AC2404" i="1"/>
  <c r="AB2404" i="1"/>
  <c r="AA2404" i="1"/>
  <c r="AC2403" i="1"/>
  <c r="AB2403" i="1"/>
  <c r="AA2403" i="1"/>
  <c r="AC2402" i="1"/>
  <c r="AB2402" i="1"/>
  <c r="AA2402" i="1"/>
  <c r="AC2401" i="1"/>
  <c r="AB2401" i="1"/>
  <c r="AA2401" i="1"/>
  <c r="AC2400" i="1"/>
  <c r="AB2400" i="1"/>
  <c r="AA2400" i="1"/>
  <c r="AC2399" i="1"/>
  <c r="AB2399" i="1"/>
  <c r="AA2399" i="1"/>
  <c r="AC2398" i="1"/>
  <c r="AB2398" i="1"/>
  <c r="AA2398" i="1"/>
  <c r="AC2397" i="1"/>
  <c r="AB2397" i="1"/>
  <c r="AA2397" i="1"/>
  <c r="AC2396" i="1"/>
  <c r="AB2396" i="1"/>
  <c r="AA2396" i="1"/>
  <c r="AC2395" i="1"/>
  <c r="AB2395" i="1"/>
  <c r="AA2395" i="1"/>
  <c r="AC2394" i="1"/>
  <c r="AB2394" i="1"/>
  <c r="AA2394" i="1"/>
  <c r="AC2393" i="1"/>
  <c r="AB2393" i="1"/>
  <c r="AA2393" i="1"/>
  <c r="AC2392" i="1"/>
  <c r="AB2392" i="1"/>
  <c r="AA2392" i="1"/>
  <c r="AC2391" i="1"/>
  <c r="AB2391" i="1"/>
  <c r="AA2391" i="1"/>
  <c r="AC2390" i="1"/>
  <c r="AB2390" i="1"/>
  <c r="AA2390" i="1"/>
  <c r="AC2389" i="1"/>
  <c r="AB2389" i="1"/>
  <c r="AA2389" i="1"/>
  <c r="AC2388" i="1"/>
  <c r="AB2388" i="1"/>
  <c r="AA2388" i="1"/>
  <c r="AC2387" i="1"/>
  <c r="AB2387" i="1"/>
  <c r="AA2387" i="1"/>
  <c r="AC2386" i="1"/>
  <c r="AB2386" i="1"/>
  <c r="AA2386" i="1"/>
  <c r="AC2385" i="1"/>
  <c r="AB2385" i="1"/>
  <c r="AA2385" i="1"/>
  <c r="AC2384" i="1"/>
  <c r="AB2384" i="1"/>
  <c r="AA2384" i="1"/>
  <c r="AC2383" i="1"/>
  <c r="AB2383" i="1"/>
  <c r="AA2383" i="1"/>
  <c r="AC2382" i="1"/>
  <c r="AB2382" i="1"/>
  <c r="AA2382" i="1"/>
  <c r="AC2381" i="1"/>
  <c r="AB2381" i="1"/>
  <c r="AA2381" i="1"/>
  <c r="AC2380" i="1"/>
  <c r="AB2380" i="1"/>
  <c r="AA2380" i="1"/>
  <c r="AC2379" i="1"/>
  <c r="AB2379" i="1"/>
  <c r="AA2379" i="1"/>
  <c r="AC2378" i="1"/>
  <c r="AB2378" i="1"/>
  <c r="AA2378" i="1"/>
  <c r="AC2377" i="1"/>
  <c r="AB2377" i="1"/>
  <c r="AA2377" i="1"/>
  <c r="AC2376" i="1"/>
  <c r="AB2376" i="1"/>
  <c r="AA2376" i="1"/>
  <c r="AC2375" i="1"/>
  <c r="AB2375" i="1"/>
  <c r="AA2375" i="1"/>
  <c r="AC2374" i="1"/>
  <c r="AB2374" i="1"/>
  <c r="AA2374" i="1"/>
  <c r="AC2373" i="1"/>
  <c r="AB2373" i="1"/>
  <c r="AA2373" i="1"/>
  <c r="AC2372" i="1"/>
  <c r="AB2372" i="1"/>
  <c r="AA2372" i="1"/>
  <c r="AC2371" i="1"/>
  <c r="AB2371" i="1"/>
  <c r="AA2371" i="1"/>
  <c r="AC2370" i="1"/>
  <c r="AB2370" i="1"/>
  <c r="AA2370" i="1"/>
  <c r="AC2369" i="1"/>
  <c r="AB2369" i="1"/>
  <c r="AA2369" i="1"/>
  <c r="AC2368" i="1"/>
  <c r="AB2368" i="1"/>
  <c r="AA2368" i="1"/>
  <c r="AC2367" i="1"/>
  <c r="AB2367" i="1"/>
  <c r="AA2367" i="1"/>
  <c r="AC2366" i="1"/>
  <c r="AB2366" i="1"/>
  <c r="AA2366" i="1"/>
  <c r="AC2365" i="1"/>
  <c r="AB2365" i="1"/>
  <c r="AA2365" i="1"/>
  <c r="AC2364" i="1"/>
  <c r="AB2364" i="1"/>
  <c r="AA2364" i="1"/>
  <c r="AC2363" i="1"/>
  <c r="AB2363" i="1"/>
  <c r="AA2363" i="1"/>
  <c r="AC2362" i="1"/>
  <c r="AB2362" i="1"/>
  <c r="AA2362" i="1"/>
  <c r="AC2361" i="1"/>
  <c r="AB2361" i="1"/>
  <c r="AA2361" i="1"/>
  <c r="AC2360" i="1"/>
  <c r="AB2360" i="1"/>
  <c r="AA2360" i="1"/>
  <c r="AC2359" i="1"/>
  <c r="AB2359" i="1"/>
  <c r="AA2359" i="1"/>
  <c r="AC2358" i="1"/>
  <c r="AB2358" i="1"/>
  <c r="AA2358" i="1"/>
  <c r="AC2357" i="1"/>
  <c r="AB2357" i="1"/>
  <c r="AA2357" i="1"/>
  <c r="AC2356" i="1"/>
  <c r="AB2356" i="1"/>
  <c r="AA2356" i="1"/>
  <c r="AC2355" i="1"/>
  <c r="AB2355" i="1"/>
  <c r="AA2355" i="1"/>
  <c r="AC2354" i="1"/>
  <c r="AB2354" i="1"/>
  <c r="AA2354" i="1"/>
  <c r="AC2353" i="1"/>
  <c r="AB2353" i="1"/>
  <c r="AA2353" i="1"/>
  <c r="AC2352" i="1"/>
  <c r="AB2352" i="1"/>
  <c r="AA2352" i="1"/>
  <c r="AC2351" i="1"/>
  <c r="AB2351" i="1"/>
  <c r="AA2351" i="1"/>
  <c r="AC2350" i="1"/>
  <c r="AB2350" i="1"/>
  <c r="AA2350" i="1"/>
  <c r="AC2349" i="1"/>
  <c r="AB2349" i="1"/>
  <c r="AA2349" i="1"/>
  <c r="AC2348" i="1"/>
  <c r="AB2348" i="1"/>
  <c r="AA2348" i="1"/>
  <c r="AC2347" i="1"/>
  <c r="AB2347" i="1"/>
  <c r="AA2347" i="1"/>
  <c r="AC2346" i="1"/>
  <c r="AB2346" i="1"/>
  <c r="AA2346" i="1"/>
  <c r="AC2345" i="1"/>
  <c r="AB2345" i="1"/>
  <c r="AA2345" i="1"/>
  <c r="AC2344" i="1"/>
  <c r="AB2344" i="1"/>
  <c r="AA2344" i="1"/>
  <c r="AC2343" i="1"/>
  <c r="AB2343" i="1"/>
  <c r="AA2343" i="1"/>
  <c r="AC2342" i="1"/>
  <c r="AB2342" i="1"/>
  <c r="AA2342" i="1"/>
  <c r="AC2341" i="1"/>
  <c r="AB2341" i="1"/>
  <c r="AA2341" i="1"/>
  <c r="AC2340" i="1"/>
  <c r="AB2340" i="1"/>
  <c r="AA2340" i="1"/>
  <c r="AC2339" i="1"/>
  <c r="AB2339" i="1"/>
  <c r="AA2339" i="1"/>
  <c r="AC2338" i="1"/>
  <c r="AB2338" i="1"/>
  <c r="AA2338" i="1"/>
  <c r="AC2337" i="1"/>
  <c r="AB2337" i="1"/>
  <c r="AA2337" i="1"/>
  <c r="AC2336" i="1"/>
  <c r="AB2336" i="1"/>
  <c r="AA2336" i="1"/>
  <c r="AC2335" i="1"/>
  <c r="AB2335" i="1"/>
  <c r="AA2335" i="1"/>
  <c r="AC2334" i="1"/>
  <c r="AB2334" i="1"/>
  <c r="AA2334" i="1"/>
  <c r="AC2333" i="1"/>
  <c r="AB2333" i="1"/>
  <c r="AA2333" i="1"/>
  <c r="AC2332" i="1"/>
  <c r="AB2332" i="1"/>
  <c r="AA2332" i="1"/>
  <c r="AC2331" i="1"/>
  <c r="AB2331" i="1"/>
  <c r="AA2331" i="1"/>
  <c r="AC2330" i="1"/>
  <c r="AB2330" i="1"/>
  <c r="AA2330" i="1"/>
  <c r="AC2329" i="1"/>
  <c r="AB2329" i="1"/>
  <c r="AA2329" i="1"/>
  <c r="AC2328" i="1"/>
  <c r="AB2328" i="1"/>
  <c r="AA2328" i="1"/>
  <c r="AC2327" i="1"/>
  <c r="AB2327" i="1"/>
  <c r="AA2327" i="1"/>
  <c r="AC2326" i="1"/>
  <c r="AB2326" i="1"/>
  <c r="AA2326" i="1"/>
  <c r="AC2325" i="1"/>
  <c r="AB2325" i="1"/>
  <c r="AA2325" i="1"/>
  <c r="AC2324" i="1"/>
  <c r="AB2324" i="1"/>
  <c r="AA2324" i="1"/>
  <c r="AC2323" i="1"/>
  <c r="AB2323" i="1"/>
  <c r="AA2323" i="1"/>
  <c r="AC2322" i="1"/>
  <c r="AB2322" i="1"/>
  <c r="AA2322" i="1"/>
  <c r="AC2321" i="1"/>
  <c r="AB2321" i="1"/>
  <c r="AA2321" i="1"/>
  <c r="AC2320" i="1"/>
  <c r="AB2320" i="1"/>
  <c r="AA2320" i="1"/>
  <c r="AC2319" i="1"/>
  <c r="AB2319" i="1"/>
  <c r="AA2319" i="1"/>
  <c r="AC2318" i="1"/>
  <c r="AB2318" i="1"/>
  <c r="AA2318" i="1"/>
  <c r="AC2317" i="1"/>
  <c r="AB2317" i="1"/>
  <c r="AA2317" i="1"/>
  <c r="AC2316" i="1"/>
  <c r="AB2316" i="1"/>
  <c r="AA2316" i="1"/>
  <c r="AC2315" i="1"/>
  <c r="AB2315" i="1"/>
  <c r="AA2315" i="1"/>
  <c r="AC2314" i="1"/>
  <c r="AB2314" i="1"/>
  <c r="AA2314" i="1"/>
  <c r="AC2313" i="1"/>
  <c r="AB2313" i="1"/>
  <c r="AA2313" i="1"/>
  <c r="AC2312" i="1"/>
  <c r="AB2312" i="1"/>
  <c r="AA2312" i="1"/>
  <c r="AC2311" i="1"/>
  <c r="AB2311" i="1"/>
  <c r="AA2311" i="1"/>
  <c r="AC2310" i="1"/>
  <c r="AB2310" i="1"/>
  <c r="AA2310" i="1"/>
  <c r="AC2309" i="1"/>
  <c r="AB2309" i="1"/>
  <c r="AA2309" i="1"/>
  <c r="AC2308" i="1"/>
  <c r="AB2308" i="1"/>
  <c r="AA2308" i="1"/>
  <c r="AC2307" i="1"/>
  <c r="AB2307" i="1"/>
  <c r="AA2307" i="1"/>
  <c r="AC2306" i="1"/>
  <c r="AB2306" i="1"/>
  <c r="AA2306" i="1"/>
  <c r="AC2305" i="1"/>
  <c r="AB2305" i="1"/>
  <c r="AA2305" i="1"/>
  <c r="AC2304" i="1"/>
  <c r="AB2304" i="1"/>
  <c r="AA2304" i="1"/>
  <c r="AC2303" i="1"/>
  <c r="AB2303" i="1"/>
  <c r="AA2303" i="1"/>
  <c r="AC2302" i="1"/>
  <c r="AB2302" i="1"/>
  <c r="AA2302" i="1"/>
  <c r="AC2301" i="1"/>
  <c r="AB2301" i="1"/>
  <c r="AA2301" i="1"/>
  <c r="AC2300" i="1"/>
  <c r="AB2300" i="1"/>
  <c r="AA2300" i="1"/>
  <c r="AC2299" i="1"/>
  <c r="AB2299" i="1"/>
  <c r="AA2299" i="1"/>
  <c r="AC2298" i="1"/>
  <c r="AB2298" i="1"/>
  <c r="AA2298" i="1"/>
  <c r="AC2297" i="1"/>
  <c r="AB2297" i="1"/>
  <c r="AA2297" i="1"/>
  <c r="AC2296" i="1"/>
  <c r="AB2296" i="1"/>
  <c r="AA2296" i="1"/>
  <c r="AC2295" i="1"/>
  <c r="AB2295" i="1"/>
  <c r="AA2295" i="1"/>
  <c r="AC2294" i="1"/>
  <c r="AB2294" i="1"/>
  <c r="AA2294" i="1"/>
  <c r="AC2293" i="1"/>
  <c r="AB2293" i="1"/>
  <c r="AA2293" i="1"/>
  <c r="AC2292" i="1"/>
  <c r="AB2292" i="1"/>
  <c r="AA2292" i="1"/>
  <c r="AC2291" i="1"/>
  <c r="AB2291" i="1"/>
  <c r="AA2291" i="1"/>
  <c r="AC2290" i="1"/>
  <c r="AB2290" i="1"/>
  <c r="AA2290" i="1"/>
  <c r="AC2289" i="1"/>
  <c r="AB2289" i="1"/>
  <c r="AA2289" i="1"/>
  <c r="AC2288" i="1"/>
  <c r="AB2288" i="1"/>
  <c r="AA2288" i="1"/>
  <c r="AC2287" i="1"/>
  <c r="AB2287" i="1"/>
  <c r="AA2287" i="1"/>
  <c r="AC2286" i="1"/>
  <c r="AB2286" i="1"/>
  <c r="AA2286" i="1"/>
  <c r="AC2285" i="1"/>
  <c r="AB2285" i="1"/>
  <c r="AA2285" i="1"/>
  <c r="AC2284" i="1"/>
  <c r="AB2284" i="1"/>
  <c r="AA2284" i="1"/>
  <c r="AC2283" i="1"/>
  <c r="AB2283" i="1"/>
  <c r="AA2283" i="1"/>
  <c r="AC2282" i="1"/>
  <c r="AB2282" i="1"/>
  <c r="AA2282" i="1"/>
  <c r="AC2281" i="1"/>
  <c r="AB2281" i="1"/>
  <c r="AA2281" i="1"/>
  <c r="AC2280" i="1"/>
  <c r="AB2280" i="1"/>
  <c r="AA2280" i="1"/>
  <c r="AC2279" i="1"/>
  <c r="AB2279" i="1"/>
  <c r="AA2279" i="1"/>
  <c r="AC2278" i="1"/>
  <c r="AB2278" i="1"/>
  <c r="AA2278" i="1"/>
  <c r="AC2277" i="1"/>
  <c r="AB2277" i="1"/>
  <c r="AA2277" i="1"/>
  <c r="AC2276" i="1"/>
  <c r="AB2276" i="1"/>
  <c r="AA2276" i="1"/>
  <c r="AC2275" i="1"/>
  <c r="AB2275" i="1"/>
  <c r="AA2275" i="1"/>
  <c r="AC2274" i="1"/>
  <c r="AB2274" i="1"/>
  <c r="AA2274" i="1"/>
  <c r="AC2273" i="1"/>
  <c r="AB2273" i="1"/>
  <c r="AA2273" i="1"/>
  <c r="AC2272" i="1"/>
  <c r="AB2272" i="1"/>
  <c r="AA2272" i="1"/>
  <c r="AC2271" i="1"/>
  <c r="AB2271" i="1"/>
  <c r="AA2271" i="1"/>
  <c r="AC2270" i="1"/>
  <c r="AB2270" i="1"/>
  <c r="AA2270" i="1"/>
  <c r="AC2269" i="1"/>
  <c r="AB2269" i="1"/>
  <c r="AA2269" i="1"/>
  <c r="AC2268" i="1"/>
  <c r="AB2268" i="1"/>
  <c r="AA2268" i="1"/>
  <c r="AC2267" i="1"/>
  <c r="AB2267" i="1"/>
  <c r="AA2267" i="1"/>
  <c r="AC2266" i="1"/>
  <c r="AB2266" i="1"/>
  <c r="AA2266" i="1"/>
  <c r="AC2265" i="1"/>
  <c r="AB2265" i="1"/>
  <c r="AA2265" i="1"/>
  <c r="AC2264" i="1"/>
  <c r="AB2264" i="1"/>
  <c r="AA2264" i="1"/>
  <c r="AC2263" i="1"/>
  <c r="AB2263" i="1"/>
  <c r="AA2263" i="1"/>
  <c r="AC2262" i="1"/>
  <c r="AB2262" i="1"/>
  <c r="AA2262" i="1"/>
  <c r="AC2261" i="1"/>
  <c r="AB2261" i="1"/>
  <c r="AA2261" i="1"/>
  <c r="AC2260" i="1"/>
  <c r="AB2260" i="1"/>
  <c r="AA2260" i="1"/>
  <c r="AC2259" i="1"/>
  <c r="AB2259" i="1"/>
  <c r="AA2259" i="1"/>
  <c r="AC2258" i="1"/>
  <c r="AB2258" i="1"/>
  <c r="AA2258" i="1"/>
  <c r="AC2257" i="1"/>
  <c r="AB2257" i="1"/>
  <c r="AA2257" i="1"/>
  <c r="AC2256" i="1"/>
  <c r="AB2256" i="1"/>
  <c r="AA2256" i="1"/>
  <c r="AC2255" i="1"/>
  <c r="AB2255" i="1"/>
  <c r="AA2255" i="1"/>
  <c r="AC2254" i="1"/>
  <c r="AB2254" i="1"/>
  <c r="AA2254" i="1"/>
  <c r="AC2253" i="1"/>
  <c r="AB2253" i="1"/>
  <c r="AA2253" i="1"/>
  <c r="AC2252" i="1"/>
  <c r="AB2252" i="1"/>
  <c r="AA2252" i="1"/>
  <c r="AC2251" i="1"/>
  <c r="AB2251" i="1"/>
  <c r="AA2251" i="1"/>
  <c r="AC2250" i="1"/>
  <c r="AB2250" i="1"/>
  <c r="AA2250" i="1"/>
  <c r="AC2249" i="1"/>
  <c r="AB2249" i="1"/>
  <c r="AA2249" i="1"/>
  <c r="AC2248" i="1"/>
  <c r="AB2248" i="1"/>
  <c r="AA2248" i="1"/>
  <c r="AC2247" i="1"/>
  <c r="AB2247" i="1"/>
  <c r="AA2247" i="1"/>
  <c r="AC2246" i="1"/>
  <c r="AB2246" i="1"/>
  <c r="AA2246" i="1"/>
  <c r="AC2245" i="1"/>
  <c r="AB2245" i="1"/>
  <c r="AA2245" i="1"/>
  <c r="AC2244" i="1"/>
  <c r="AB2244" i="1"/>
  <c r="AA2244" i="1"/>
  <c r="AC2243" i="1"/>
  <c r="AB2243" i="1"/>
  <c r="AA2243" i="1"/>
  <c r="AC2242" i="1"/>
  <c r="AB2242" i="1"/>
  <c r="AA2242" i="1"/>
  <c r="AC2241" i="1"/>
  <c r="AB2241" i="1"/>
  <c r="AA2241" i="1"/>
  <c r="AC2240" i="1"/>
  <c r="AB2240" i="1"/>
  <c r="AA2240" i="1"/>
  <c r="AC2239" i="1"/>
  <c r="AB2239" i="1"/>
  <c r="AA2239" i="1"/>
  <c r="AC2238" i="1"/>
  <c r="AB2238" i="1"/>
  <c r="AA2238" i="1"/>
  <c r="AC2237" i="1"/>
  <c r="AB2237" i="1"/>
  <c r="AA2237" i="1"/>
  <c r="AC2236" i="1"/>
  <c r="AB2236" i="1"/>
  <c r="AA2236" i="1"/>
  <c r="AC2235" i="1"/>
  <c r="AB2235" i="1"/>
  <c r="AA2235" i="1"/>
  <c r="AC2234" i="1"/>
  <c r="AB2234" i="1"/>
  <c r="AA2234" i="1"/>
  <c r="AC2233" i="1"/>
  <c r="AB2233" i="1"/>
  <c r="AA2233" i="1"/>
  <c r="AC2232" i="1"/>
  <c r="AB2232" i="1"/>
  <c r="AA2232" i="1"/>
  <c r="AC2231" i="1"/>
  <c r="AB2231" i="1"/>
  <c r="AA2231" i="1"/>
  <c r="AC2230" i="1"/>
  <c r="AB2230" i="1"/>
  <c r="AA2230" i="1"/>
  <c r="AC2229" i="1"/>
  <c r="AB2229" i="1"/>
  <c r="AA2229" i="1"/>
  <c r="AC2228" i="1"/>
  <c r="AB2228" i="1"/>
  <c r="AA2228" i="1"/>
  <c r="AC2227" i="1"/>
  <c r="AB2227" i="1"/>
  <c r="AA2227" i="1"/>
  <c r="AC2226" i="1"/>
  <c r="AB2226" i="1"/>
  <c r="AA2226" i="1"/>
  <c r="AC2225" i="1"/>
  <c r="AB2225" i="1"/>
  <c r="AA2225" i="1"/>
  <c r="AC2224" i="1"/>
  <c r="AB2224" i="1"/>
  <c r="AA2224" i="1"/>
  <c r="AC2223" i="1"/>
  <c r="AB2223" i="1"/>
  <c r="AA2223" i="1"/>
  <c r="AC2222" i="1"/>
  <c r="AB2222" i="1"/>
  <c r="AA2222" i="1"/>
  <c r="AC2221" i="1"/>
  <c r="AB2221" i="1"/>
  <c r="AA2221" i="1"/>
  <c r="AC2220" i="1"/>
  <c r="AB2220" i="1"/>
  <c r="AA2220" i="1"/>
  <c r="AC2219" i="1"/>
  <c r="AB2219" i="1"/>
  <c r="AA2219" i="1"/>
  <c r="AC2218" i="1"/>
  <c r="AB2218" i="1"/>
  <c r="AA2218" i="1"/>
  <c r="AC2217" i="1"/>
  <c r="AB2217" i="1"/>
  <c r="AA2217" i="1"/>
  <c r="AC2216" i="1"/>
  <c r="AB2216" i="1"/>
  <c r="AA2216" i="1"/>
  <c r="AC2215" i="1"/>
  <c r="AB2215" i="1"/>
  <c r="AA2215" i="1"/>
  <c r="AC2214" i="1"/>
  <c r="AB2214" i="1"/>
  <c r="AA2214" i="1"/>
  <c r="AC2213" i="1"/>
  <c r="AB2213" i="1"/>
  <c r="AA2213" i="1"/>
  <c r="AC2212" i="1"/>
  <c r="AB2212" i="1"/>
  <c r="AA2212" i="1"/>
  <c r="AC2211" i="1"/>
  <c r="AB2211" i="1"/>
  <c r="AA2211" i="1"/>
  <c r="AC2210" i="1"/>
  <c r="AB2210" i="1"/>
  <c r="AA2210" i="1"/>
  <c r="AC2209" i="1"/>
  <c r="AB2209" i="1"/>
  <c r="AA2209" i="1"/>
  <c r="AC2208" i="1"/>
  <c r="AB2208" i="1"/>
  <c r="AA2208" i="1"/>
  <c r="AC2207" i="1"/>
  <c r="AB2207" i="1"/>
  <c r="AA2207" i="1"/>
  <c r="AC2206" i="1"/>
  <c r="AB2206" i="1"/>
  <c r="AA2206" i="1"/>
  <c r="AC2205" i="1"/>
  <c r="AB2205" i="1"/>
  <c r="AA2205" i="1"/>
  <c r="AC2204" i="1"/>
  <c r="AB2204" i="1"/>
  <c r="AA2204" i="1"/>
  <c r="AC2203" i="1"/>
  <c r="AB2203" i="1"/>
  <c r="AA2203" i="1"/>
  <c r="AC2202" i="1"/>
  <c r="AB2202" i="1"/>
  <c r="AA2202" i="1"/>
  <c r="AC2201" i="1"/>
  <c r="AB2201" i="1"/>
  <c r="AA2201" i="1"/>
  <c r="AC2200" i="1"/>
  <c r="AB2200" i="1"/>
  <c r="AA2200" i="1"/>
  <c r="AC2199" i="1"/>
  <c r="AB2199" i="1"/>
  <c r="AA2199" i="1"/>
  <c r="AC2198" i="1"/>
  <c r="AB2198" i="1"/>
  <c r="AA2198" i="1"/>
  <c r="AC2197" i="1"/>
  <c r="AB2197" i="1"/>
  <c r="AA2197" i="1"/>
  <c r="AC2196" i="1"/>
  <c r="AB2196" i="1"/>
  <c r="AA2196" i="1"/>
  <c r="AC2195" i="1"/>
  <c r="AB2195" i="1"/>
  <c r="AA2195" i="1"/>
  <c r="AC2194" i="1"/>
  <c r="AB2194" i="1"/>
  <c r="AA2194" i="1"/>
  <c r="AC2193" i="1"/>
  <c r="AB2193" i="1"/>
  <c r="AA2193" i="1"/>
  <c r="AC2192" i="1"/>
  <c r="AB2192" i="1"/>
  <c r="AA2192" i="1"/>
  <c r="AC2191" i="1"/>
  <c r="AB2191" i="1"/>
  <c r="AA2191" i="1"/>
  <c r="AC2190" i="1"/>
  <c r="AB2190" i="1"/>
  <c r="AA2190" i="1"/>
  <c r="AC2189" i="1"/>
  <c r="AB2189" i="1"/>
  <c r="AA2189" i="1"/>
  <c r="AC2188" i="1"/>
  <c r="AB2188" i="1"/>
  <c r="AA2188" i="1"/>
  <c r="AC2187" i="1"/>
  <c r="AB2187" i="1"/>
  <c r="AA2187" i="1"/>
  <c r="AC2186" i="1"/>
  <c r="AB2186" i="1"/>
  <c r="AA2186" i="1"/>
  <c r="AC2185" i="1"/>
  <c r="AB2185" i="1"/>
  <c r="AA2185" i="1"/>
  <c r="AC2184" i="1"/>
  <c r="AB2184" i="1"/>
  <c r="AA2184" i="1"/>
  <c r="AC2183" i="1"/>
  <c r="AB2183" i="1"/>
  <c r="AA2183" i="1"/>
  <c r="AC2182" i="1"/>
  <c r="AB2182" i="1"/>
  <c r="AA2182" i="1"/>
  <c r="AC2181" i="1"/>
  <c r="AB2181" i="1"/>
  <c r="AA2181" i="1"/>
  <c r="AC2180" i="1"/>
  <c r="AB2180" i="1"/>
  <c r="AA2180" i="1"/>
  <c r="AC2179" i="1"/>
  <c r="AB2179" i="1"/>
  <c r="AA2179" i="1"/>
  <c r="AC2178" i="1"/>
  <c r="AB2178" i="1"/>
  <c r="AA2178" i="1"/>
  <c r="AC2177" i="1"/>
  <c r="AB2177" i="1"/>
  <c r="AA2177" i="1"/>
  <c r="AC2176" i="1"/>
  <c r="AB2176" i="1"/>
  <c r="AA2176" i="1"/>
  <c r="AC2175" i="1"/>
  <c r="AB2175" i="1"/>
  <c r="AA2175" i="1"/>
  <c r="AC2174" i="1"/>
  <c r="AB2174" i="1"/>
  <c r="AA2174" i="1"/>
  <c r="AC2173" i="1"/>
  <c r="AB2173" i="1"/>
  <c r="AA2173" i="1"/>
  <c r="AC2172" i="1"/>
  <c r="AB2172" i="1"/>
  <c r="AA2172" i="1"/>
  <c r="AC2171" i="1"/>
  <c r="AB2171" i="1"/>
  <c r="AA2171" i="1"/>
  <c r="AC2170" i="1"/>
  <c r="AB2170" i="1"/>
  <c r="AA2170" i="1"/>
  <c r="AC2169" i="1"/>
  <c r="AB2169" i="1"/>
  <c r="AA2169" i="1"/>
  <c r="AC2168" i="1"/>
  <c r="AB2168" i="1"/>
  <c r="AA2168" i="1"/>
  <c r="AC2167" i="1"/>
  <c r="AB2167" i="1"/>
  <c r="AA2167" i="1"/>
  <c r="AC2166" i="1"/>
  <c r="AB2166" i="1"/>
  <c r="AA2166" i="1"/>
  <c r="AC2165" i="1"/>
  <c r="AB2165" i="1"/>
  <c r="AA2165" i="1"/>
  <c r="AC2164" i="1"/>
  <c r="AB2164" i="1"/>
  <c r="AA2164" i="1"/>
  <c r="AC2163" i="1"/>
  <c r="AB2163" i="1"/>
  <c r="AA2163" i="1"/>
  <c r="AC2162" i="1"/>
  <c r="AB2162" i="1"/>
  <c r="AA2162" i="1"/>
  <c r="AC2161" i="1"/>
  <c r="AB2161" i="1"/>
  <c r="AA2161" i="1"/>
  <c r="AC2160" i="1"/>
  <c r="AB2160" i="1"/>
  <c r="AA2160" i="1"/>
  <c r="AC2159" i="1"/>
  <c r="AB2159" i="1"/>
  <c r="AA2159" i="1"/>
  <c r="AC2158" i="1"/>
  <c r="AB2158" i="1"/>
  <c r="AA2158" i="1"/>
  <c r="AC2157" i="1"/>
  <c r="AB2157" i="1"/>
  <c r="AA2157" i="1"/>
  <c r="AC2156" i="1"/>
  <c r="AB2156" i="1"/>
  <c r="AA2156" i="1"/>
  <c r="AC2155" i="1"/>
  <c r="AB2155" i="1"/>
  <c r="AA2155" i="1"/>
  <c r="AC2154" i="1"/>
  <c r="AB2154" i="1"/>
  <c r="AA2154" i="1"/>
  <c r="AC2153" i="1"/>
  <c r="AB2153" i="1"/>
  <c r="AA2153" i="1"/>
  <c r="AC2152" i="1"/>
  <c r="AB2152" i="1"/>
  <c r="AA2152" i="1"/>
  <c r="AC2151" i="1"/>
  <c r="AB2151" i="1"/>
  <c r="AA2151" i="1"/>
  <c r="AC2150" i="1"/>
  <c r="AB2150" i="1"/>
  <c r="AA2150" i="1"/>
  <c r="AC2149" i="1"/>
  <c r="AB2149" i="1"/>
  <c r="AA2149" i="1"/>
  <c r="AC2148" i="1"/>
  <c r="AB2148" i="1"/>
  <c r="AA2148" i="1"/>
  <c r="AC2147" i="1"/>
  <c r="AB2147" i="1"/>
  <c r="AA2147" i="1"/>
  <c r="AC2146" i="1"/>
  <c r="AB2146" i="1"/>
  <c r="AA2146" i="1"/>
  <c r="AC2145" i="1"/>
  <c r="AB2145" i="1"/>
  <c r="AA2145" i="1"/>
  <c r="AC2144" i="1"/>
  <c r="AB2144" i="1"/>
  <c r="AA2144" i="1"/>
  <c r="AC2143" i="1"/>
  <c r="AB2143" i="1"/>
  <c r="AA2143" i="1"/>
  <c r="AC2142" i="1"/>
  <c r="AB2142" i="1"/>
  <c r="AA2142" i="1"/>
  <c r="AC2141" i="1"/>
  <c r="AB2141" i="1"/>
  <c r="AA2141" i="1"/>
  <c r="AC2140" i="1"/>
  <c r="AB2140" i="1"/>
  <c r="AA2140" i="1"/>
  <c r="AC2139" i="1"/>
  <c r="AB2139" i="1"/>
  <c r="AA2139" i="1"/>
  <c r="AC2138" i="1"/>
  <c r="AB2138" i="1"/>
  <c r="AA2138" i="1"/>
  <c r="AC2137" i="1"/>
  <c r="AB2137" i="1"/>
  <c r="AA2137" i="1"/>
  <c r="AC2136" i="1"/>
  <c r="AB2136" i="1"/>
  <c r="AA2136" i="1"/>
  <c r="AC2135" i="1"/>
  <c r="AB2135" i="1"/>
  <c r="AA2135" i="1"/>
  <c r="AC2134" i="1"/>
  <c r="AB2134" i="1"/>
  <c r="AA2134" i="1"/>
  <c r="AC2133" i="1"/>
  <c r="AB2133" i="1"/>
  <c r="AA2133" i="1"/>
  <c r="AC2132" i="1"/>
  <c r="AB2132" i="1"/>
  <c r="AA2132" i="1"/>
  <c r="AC2131" i="1"/>
  <c r="AB2131" i="1"/>
  <c r="AA2131" i="1"/>
  <c r="AC2130" i="1"/>
  <c r="AB2130" i="1"/>
  <c r="AA2130" i="1"/>
  <c r="AC2129" i="1"/>
  <c r="AB2129" i="1"/>
  <c r="AA2129" i="1"/>
  <c r="AC2128" i="1"/>
  <c r="AB2128" i="1"/>
  <c r="AA2128" i="1"/>
  <c r="AC2127" i="1"/>
  <c r="AB2127" i="1"/>
  <c r="AA2127" i="1"/>
  <c r="AC2126" i="1"/>
  <c r="AB2126" i="1"/>
  <c r="AA2126" i="1"/>
  <c r="AC2125" i="1"/>
  <c r="AB2125" i="1"/>
  <c r="AA2125" i="1"/>
  <c r="AC2124" i="1"/>
  <c r="AB2124" i="1"/>
  <c r="AA2124" i="1"/>
  <c r="AC2123" i="1"/>
  <c r="AB2123" i="1"/>
  <c r="AA2123" i="1"/>
  <c r="AC2122" i="1"/>
  <c r="AB2122" i="1"/>
  <c r="AA2122" i="1"/>
  <c r="AC2121" i="1"/>
  <c r="AB2121" i="1"/>
  <c r="AA2121" i="1"/>
  <c r="AC2120" i="1"/>
  <c r="AB2120" i="1"/>
  <c r="AA2120" i="1"/>
  <c r="AC2119" i="1"/>
  <c r="AB2119" i="1"/>
  <c r="AA2119" i="1"/>
  <c r="AC2118" i="1"/>
  <c r="AB2118" i="1"/>
  <c r="AA2118" i="1"/>
  <c r="AC2117" i="1"/>
  <c r="AB2117" i="1"/>
  <c r="AA2117" i="1"/>
  <c r="AC2116" i="1"/>
  <c r="AB2116" i="1"/>
  <c r="AA2116" i="1"/>
  <c r="AC2115" i="1"/>
  <c r="AB2115" i="1"/>
  <c r="AA2115" i="1"/>
  <c r="AC2114" i="1"/>
  <c r="AB2114" i="1"/>
  <c r="AA2114" i="1"/>
  <c r="AC2113" i="1"/>
  <c r="AB2113" i="1"/>
  <c r="AA2113" i="1"/>
  <c r="AC2112" i="1"/>
  <c r="AB2112" i="1"/>
  <c r="AA2112" i="1"/>
  <c r="AC2111" i="1"/>
  <c r="AB2111" i="1"/>
  <c r="AA2111" i="1"/>
  <c r="AC2110" i="1"/>
  <c r="AB2110" i="1"/>
  <c r="AA2110" i="1"/>
  <c r="AC2109" i="1"/>
  <c r="AB2109" i="1"/>
  <c r="AA2109" i="1"/>
  <c r="AC2108" i="1"/>
  <c r="AB2108" i="1"/>
  <c r="AA2108" i="1"/>
  <c r="AC2107" i="1"/>
  <c r="AB2107" i="1"/>
  <c r="AA2107" i="1"/>
  <c r="AC2106" i="1"/>
  <c r="AB2106" i="1"/>
  <c r="AA2106" i="1"/>
  <c r="AC2105" i="1"/>
  <c r="AB2105" i="1"/>
  <c r="AA2105" i="1"/>
  <c r="AC2104" i="1"/>
  <c r="AB2104" i="1"/>
  <c r="AA2104" i="1"/>
  <c r="AC2103" i="1"/>
  <c r="AB2103" i="1"/>
  <c r="AA2103" i="1"/>
  <c r="AC2102" i="1"/>
  <c r="AB2102" i="1"/>
  <c r="AA2102" i="1"/>
  <c r="AC2101" i="1"/>
  <c r="AB2101" i="1"/>
  <c r="AA2101" i="1"/>
  <c r="AC2100" i="1"/>
  <c r="AB2100" i="1"/>
  <c r="AA2100" i="1"/>
  <c r="AC2099" i="1"/>
  <c r="AB2099" i="1"/>
  <c r="AA2099" i="1"/>
  <c r="AC2098" i="1"/>
  <c r="AB2098" i="1"/>
  <c r="AA2098" i="1"/>
  <c r="AC2097" i="1"/>
  <c r="AB2097" i="1"/>
  <c r="AA2097" i="1"/>
  <c r="AC2096" i="1"/>
  <c r="AB2096" i="1"/>
  <c r="AA2096" i="1"/>
  <c r="AC2095" i="1"/>
  <c r="AB2095" i="1"/>
  <c r="AA2095" i="1"/>
  <c r="AC2094" i="1"/>
  <c r="AB2094" i="1"/>
  <c r="AA2094" i="1"/>
  <c r="AC2093" i="1"/>
  <c r="AB2093" i="1"/>
  <c r="AA2093" i="1"/>
  <c r="AC2092" i="1"/>
  <c r="AB2092" i="1"/>
  <c r="AA2092" i="1"/>
  <c r="AC2091" i="1"/>
  <c r="AB2091" i="1"/>
  <c r="AA2091" i="1"/>
  <c r="AC2090" i="1"/>
  <c r="AB2090" i="1"/>
  <c r="AA2090" i="1"/>
  <c r="AC2089" i="1"/>
  <c r="AB2089" i="1"/>
  <c r="AA2089" i="1"/>
  <c r="AC2088" i="1"/>
  <c r="AB2088" i="1"/>
  <c r="AA2088" i="1"/>
  <c r="AC2087" i="1"/>
  <c r="AB2087" i="1"/>
  <c r="AA2087" i="1"/>
  <c r="AC2086" i="1"/>
  <c r="AB2086" i="1"/>
  <c r="AA2086" i="1"/>
  <c r="AC2085" i="1"/>
  <c r="AB2085" i="1"/>
  <c r="AA2085" i="1"/>
  <c r="AC2084" i="1"/>
  <c r="AB2084" i="1"/>
  <c r="AA2084" i="1"/>
  <c r="AC2083" i="1"/>
  <c r="AB2083" i="1"/>
  <c r="AA2083" i="1"/>
  <c r="AC2082" i="1"/>
  <c r="AB2082" i="1"/>
  <c r="AA2082" i="1"/>
  <c r="AC2081" i="1"/>
  <c r="AB2081" i="1"/>
  <c r="AA2081" i="1"/>
  <c r="AC2080" i="1"/>
  <c r="AB2080" i="1"/>
  <c r="AA2080" i="1"/>
  <c r="AC2079" i="1"/>
  <c r="AB2079" i="1"/>
  <c r="AA2079" i="1"/>
  <c r="AC2078" i="1"/>
  <c r="AB2078" i="1"/>
  <c r="AA2078" i="1"/>
  <c r="AC2077" i="1"/>
  <c r="AB2077" i="1"/>
  <c r="AA2077" i="1"/>
  <c r="AC2076" i="1"/>
  <c r="AB2076" i="1"/>
  <c r="AA2076" i="1"/>
  <c r="AC2075" i="1"/>
  <c r="AB2075" i="1"/>
  <c r="AA2075" i="1"/>
  <c r="AC2074" i="1"/>
  <c r="AB2074" i="1"/>
  <c r="AA2074" i="1"/>
  <c r="AC2073" i="1"/>
  <c r="AB2073" i="1"/>
  <c r="AA2073" i="1"/>
  <c r="AC2072" i="1"/>
  <c r="AB2072" i="1"/>
  <c r="AA2072" i="1"/>
  <c r="AC2071" i="1"/>
  <c r="AB2071" i="1"/>
  <c r="AA2071" i="1"/>
  <c r="AC2070" i="1"/>
  <c r="AB2070" i="1"/>
  <c r="AA2070" i="1"/>
  <c r="AC2069" i="1"/>
  <c r="AB2069" i="1"/>
  <c r="AA2069" i="1"/>
  <c r="AC2068" i="1"/>
  <c r="AB2068" i="1"/>
  <c r="AA2068" i="1"/>
  <c r="AC2067" i="1"/>
  <c r="AB2067" i="1"/>
  <c r="AA2067" i="1"/>
  <c r="AC2066" i="1"/>
  <c r="AB2066" i="1"/>
  <c r="AA2066" i="1"/>
  <c r="AC2065" i="1"/>
  <c r="AB2065" i="1"/>
  <c r="AA2065" i="1"/>
  <c r="AC2064" i="1"/>
  <c r="AB2064" i="1"/>
  <c r="AA2064" i="1"/>
  <c r="AC2063" i="1"/>
  <c r="AB2063" i="1"/>
  <c r="AA2063" i="1"/>
  <c r="AC2062" i="1"/>
  <c r="AB2062" i="1"/>
  <c r="AA2062" i="1"/>
  <c r="AC2061" i="1"/>
  <c r="AB2061" i="1"/>
  <c r="AA2061" i="1"/>
  <c r="AC2060" i="1"/>
  <c r="AB2060" i="1"/>
  <c r="AA2060" i="1"/>
  <c r="AC2059" i="1"/>
  <c r="AB2059" i="1"/>
  <c r="AA2059" i="1"/>
  <c r="AC2058" i="1"/>
  <c r="AB2058" i="1"/>
  <c r="AA2058" i="1"/>
  <c r="AC2057" i="1"/>
  <c r="AB2057" i="1"/>
  <c r="AA2057" i="1"/>
  <c r="AC2056" i="1"/>
  <c r="AB2056" i="1"/>
  <c r="AA2056" i="1"/>
  <c r="AC2055" i="1"/>
  <c r="AB2055" i="1"/>
  <c r="AA2055" i="1"/>
  <c r="AC2054" i="1"/>
  <c r="AB2054" i="1"/>
  <c r="AA2054" i="1"/>
  <c r="AC2053" i="1"/>
  <c r="AB2053" i="1"/>
  <c r="AA2053" i="1"/>
  <c r="AC2052" i="1"/>
  <c r="AB2052" i="1"/>
  <c r="AA2052" i="1"/>
  <c r="AC2051" i="1"/>
  <c r="AB2051" i="1"/>
  <c r="AA2051" i="1"/>
  <c r="AC2050" i="1"/>
  <c r="AB2050" i="1"/>
  <c r="AA2050" i="1"/>
  <c r="AC2049" i="1"/>
  <c r="AB2049" i="1"/>
  <c r="AA2049" i="1"/>
  <c r="AC2048" i="1"/>
  <c r="AB2048" i="1"/>
  <c r="AA2048" i="1"/>
  <c r="AC2047" i="1"/>
  <c r="AB2047" i="1"/>
  <c r="AA2047" i="1"/>
  <c r="AC2046" i="1"/>
  <c r="AB2046" i="1"/>
  <c r="AA2046" i="1"/>
  <c r="AC2045" i="1"/>
  <c r="AB2045" i="1"/>
  <c r="AA2045" i="1"/>
  <c r="AC2044" i="1"/>
  <c r="AB2044" i="1"/>
  <c r="AA2044" i="1"/>
  <c r="AC2043" i="1"/>
  <c r="AB2043" i="1"/>
  <c r="AA2043" i="1"/>
  <c r="AC2042" i="1"/>
  <c r="AB2042" i="1"/>
  <c r="AA2042" i="1"/>
  <c r="AC2041" i="1"/>
  <c r="AB2041" i="1"/>
  <c r="AA2041" i="1"/>
  <c r="AC2040" i="1"/>
  <c r="AB2040" i="1"/>
  <c r="AA2040" i="1"/>
  <c r="AC2039" i="1"/>
  <c r="AB2039" i="1"/>
  <c r="AA2039" i="1"/>
  <c r="AC2038" i="1"/>
  <c r="AB2038" i="1"/>
  <c r="AA2038" i="1"/>
  <c r="AC2037" i="1"/>
  <c r="AB2037" i="1"/>
  <c r="AA2037" i="1"/>
  <c r="AC2036" i="1"/>
  <c r="AB2036" i="1"/>
  <c r="AA2036" i="1"/>
  <c r="AC2035" i="1"/>
  <c r="AB2035" i="1"/>
  <c r="AA2035" i="1"/>
  <c r="AC2034" i="1"/>
  <c r="AB2034" i="1"/>
  <c r="AA2034" i="1"/>
  <c r="AC2033" i="1"/>
  <c r="AB2033" i="1"/>
  <c r="AA2033" i="1"/>
  <c r="AC2032" i="1"/>
  <c r="AB2032" i="1"/>
  <c r="AA2032" i="1"/>
  <c r="AC2031" i="1"/>
  <c r="AB2031" i="1"/>
  <c r="AA2031" i="1"/>
  <c r="AC2030" i="1"/>
  <c r="AB2030" i="1"/>
  <c r="AA2030" i="1"/>
  <c r="AC2029" i="1"/>
  <c r="AB2029" i="1"/>
  <c r="AA2029" i="1"/>
  <c r="AC2028" i="1"/>
  <c r="AB2028" i="1"/>
  <c r="AA2028" i="1"/>
  <c r="AC2027" i="1"/>
  <c r="AB2027" i="1"/>
  <c r="AA2027" i="1"/>
  <c r="AC2026" i="1"/>
  <c r="AB2026" i="1"/>
  <c r="AA2026" i="1"/>
  <c r="AC2025" i="1"/>
  <c r="AB2025" i="1"/>
  <c r="AA2025" i="1"/>
  <c r="AC2024" i="1"/>
  <c r="AB2024" i="1"/>
  <c r="AA2024" i="1"/>
  <c r="AC2023" i="1"/>
  <c r="AB2023" i="1"/>
  <c r="AA2023" i="1"/>
  <c r="AC2022" i="1"/>
  <c r="AB2022" i="1"/>
  <c r="AA2022" i="1"/>
  <c r="AC2021" i="1"/>
  <c r="AB2021" i="1"/>
  <c r="AA2021" i="1"/>
  <c r="AC2020" i="1"/>
  <c r="AB2020" i="1"/>
  <c r="AA2020" i="1"/>
  <c r="AC2019" i="1"/>
  <c r="AB2019" i="1"/>
  <c r="AA2019" i="1"/>
  <c r="AC2018" i="1"/>
  <c r="AB2018" i="1"/>
  <c r="AA2018" i="1"/>
  <c r="AC2017" i="1"/>
  <c r="AB2017" i="1"/>
  <c r="AA2017" i="1"/>
  <c r="AC2016" i="1"/>
  <c r="AB2016" i="1"/>
  <c r="AA2016" i="1"/>
  <c r="AC2015" i="1"/>
  <c r="AB2015" i="1"/>
  <c r="AA2015" i="1"/>
  <c r="AC2014" i="1"/>
  <c r="AB2014" i="1"/>
  <c r="AA2014" i="1"/>
  <c r="AC2013" i="1"/>
  <c r="AB2013" i="1"/>
  <c r="AA2013" i="1"/>
  <c r="AC2012" i="1"/>
  <c r="AB2012" i="1"/>
  <c r="AA2012" i="1"/>
  <c r="AC2011" i="1"/>
  <c r="AB2011" i="1"/>
  <c r="AA2011" i="1"/>
  <c r="AC2010" i="1"/>
  <c r="AB2010" i="1"/>
  <c r="AA2010" i="1"/>
  <c r="AC2009" i="1"/>
  <c r="AB2009" i="1"/>
  <c r="AA2009" i="1"/>
  <c r="AC2008" i="1"/>
  <c r="AB2008" i="1"/>
  <c r="AA2008" i="1"/>
  <c r="AC2007" i="1"/>
  <c r="AB2007" i="1"/>
  <c r="AA2007" i="1"/>
  <c r="AC2006" i="1"/>
  <c r="AB2006" i="1"/>
  <c r="AA2006" i="1"/>
  <c r="AC2005" i="1"/>
  <c r="AB2005" i="1"/>
  <c r="AA2005" i="1"/>
  <c r="AC2004" i="1"/>
  <c r="AB2004" i="1"/>
  <c r="AA2004" i="1"/>
  <c r="AC2003" i="1"/>
  <c r="AB2003" i="1"/>
  <c r="AA2003" i="1"/>
  <c r="AC2002" i="1"/>
  <c r="AB2002" i="1"/>
  <c r="AA2002" i="1"/>
  <c r="AC2001" i="1"/>
  <c r="AB2001" i="1"/>
  <c r="AA2001" i="1"/>
  <c r="AC2000" i="1"/>
  <c r="AB2000" i="1"/>
  <c r="AA2000" i="1"/>
  <c r="AC1999" i="1"/>
  <c r="AB1999" i="1"/>
  <c r="AA1999" i="1"/>
  <c r="AC1998" i="1"/>
  <c r="AB1998" i="1"/>
  <c r="AA1998" i="1"/>
  <c r="AC1997" i="1"/>
  <c r="AB1997" i="1"/>
  <c r="AA1997" i="1"/>
  <c r="AC1996" i="1"/>
  <c r="AB1996" i="1"/>
  <c r="AA1996" i="1"/>
  <c r="AC1995" i="1"/>
  <c r="AB1995" i="1"/>
  <c r="AA1995" i="1"/>
  <c r="AC1994" i="1"/>
  <c r="AB1994" i="1"/>
  <c r="AA1994" i="1"/>
  <c r="AC1993" i="1"/>
  <c r="AB1993" i="1"/>
  <c r="AA1993" i="1"/>
  <c r="AC1992" i="1"/>
  <c r="AB1992" i="1"/>
  <c r="AA1992" i="1"/>
  <c r="AC1991" i="1"/>
  <c r="AB1991" i="1"/>
  <c r="AA1991" i="1"/>
  <c r="AC1990" i="1"/>
  <c r="AB1990" i="1"/>
  <c r="AA1990" i="1"/>
  <c r="AC1989" i="1"/>
  <c r="AB1989" i="1"/>
  <c r="AA1989" i="1"/>
  <c r="AC1988" i="1"/>
  <c r="AB1988" i="1"/>
  <c r="AA1988" i="1"/>
  <c r="AC1987" i="1"/>
  <c r="AB1987" i="1"/>
  <c r="AA1987" i="1"/>
  <c r="AC1986" i="1"/>
  <c r="AB1986" i="1"/>
  <c r="AA1986" i="1"/>
  <c r="AC1985" i="1"/>
  <c r="AB1985" i="1"/>
  <c r="AA1985" i="1"/>
  <c r="AC1984" i="1"/>
  <c r="AB1984" i="1"/>
  <c r="AA1984" i="1"/>
  <c r="AC1983" i="1"/>
  <c r="AB1983" i="1"/>
  <c r="AA1983" i="1"/>
  <c r="AC1982" i="1"/>
  <c r="AB1982" i="1"/>
  <c r="AA1982" i="1"/>
  <c r="AC1981" i="1"/>
  <c r="AB1981" i="1"/>
  <c r="AA1981" i="1"/>
  <c r="AC1980" i="1"/>
  <c r="AB1980" i="1"/>
  <c r="AA1980" i="1"/>
  <c r="AC1979" i="1"/>
  <c r="AB1979" i="1"/>
  <c r="AA1979" i="1"/>
  <c r="AC1978" i="1"/>
  <c r="AB1978" i="1"/>
  <c r="AA1978" i="1"/>
  <c r="AC1977" i="1"/>
  <c r="AB1977" i="1"/>
  <c r="AA1977" i="1"/>
  <c r="AC1976" i="1"/>
  <c r="AB1976" i="1"/>
  <c r="AA1976" i="1"/>
  <c r="AC1975" i="1"/>
  <c r="AB1975" i="1"/>
  <c r="AA1975" i="1"/>
  <c r="AC1974" i="1"/>
  <c r="AB1974" i="1"/>
  <c r="AA1974" i="1"/>
  <c r="AC1973" i="1"/>
  <c r="AB1973" i="1"/>
  <c r="AA1973" i="1"/>
  <c r="AC1972" i="1"/>
  <c r="AB1972" i="1"/>
  <c r="AA1972" i="1"/>
  <c r="AC1971" i="1"/>
  <c r="AB1971" i="1"/>
  <c r="AA1971" i="1"/>
  <c r="AC1970" i="1"/>
  <c r="AB1970" i="1"/>
  <c r="AA1970" i="1"/>
  <c r="AC1969" i="1"/>
  <c r="AB1969" i="1"/>
  <c r="AA1969" i="1"/>
  <c r="AC1968" i="1"/>
  <c r="AB1968" i="1"/>
  <c r="AA1968" i="1"/>
  <c r="AC1967" i="1"/>
  <c r="AB1967" i="1"/>
  <c r="AA1967" i="1"/>
  <c r="AC1966" i="1"/>
  <c r="AB1966" i="1"/>
  <c r="AA1966" i="1"/>
  <c r="AC1965" i="1"/>
  <c r="AB1965" i="1"/>
  <c r="AA1965" i="1"/>
  <c r="AC1964" i="1"/>
  <c r="AB1964" i="1"/>
  <c r="AA1964" i="1"/>
  <c r="AC1963" i="1"/>
  <c r="AB1963" i="1"/>
  <c r="AA1963" i="1"/>
  <c r="AC1962" i="1"/>
  <c r="AB1962" i="1"/>
  <c r="AA1962" i="1"/>
  <c r="AC1961" i="1"/>
  <c r="AB1961" i="1"/>
  <c r="AA1961" i="1"/>
  <c r="AC1960" i="1"/>
  <c r="AB1960" i="1"/>
  <c r="AA1960" i="1"/>
  <c r="AC1959" i="1"/>
  <c r="AB1959" i="1"/>
  <c r="AA1959" i="1"/>
  <c r="AC1958" i="1"/>
  <c r="AB1958" i="1"/>
  <c r="AA1958" i="1"/>
  <c r="AC1957" i="1"/>
  <c r="AB1957" i="1"/>
  <c r="AA1957" i="1"/>
  <c r="AC1956" i="1"/>
  <c r="AB1956" i="1"/>
  <c r="AA1956" i="1"/>
  <c r="AC1955" i="1"/>
  <c r="AB1955" i="1"/>
  <c r="AA1955" i="1"/>
  <c r="AC1954" i="1"/>
  <c r="AB1954" i="1"/>
  <c r="AA1954" i="1"/>
  <c r="AC1953" i="1"/>
  <c r="AB1953" i="1"/>
  <c r="AA1953" i="1"/>
  <c r="AC1952" i="1"/>
  <c r="AB1952" i="1"/>
  <c r="AA1952" i="1"/>
  <c r="AC1951" i="1"/>
  <c r="AB1951" i="1"/>
  <c r="AA1951" i="1"/>
  <c r="AC1950" i="1"/>
  <c r="AB1950" i="1"/>
  <c r="AA1950" i="1"/>
  <c r="AC1949" i="1"/>
  <c r="AB1949" i="1"/>
  <c r="AA1949" i="1"/>
  <c r="AC1948" i="1"/>
  <c r="AB1948" i="1"/>
  <c r="AA1948" i="1"/>
  <c r="AC1947" i="1"/>
  <c r="AB1947" i="1"/>
  <c r="AA1947" i="1"/>
  <c r="AC1946" i="1"/>
  <c r="AB1946" i="1"/>
  <c r="AA1946" i="1"/>
  <c r="AC1945" i="1"/>
  <c r="AB1945" i="1"/>
  <c r="AA1945" i="1"/>
  <c r="AC1944" i="1"/>
  <c r="AB1944" i="1"/>
  <c r="AA1944" i="1"/>
  <c r="AC1943" i="1"/>
  <c r="AB1943" i="1"/>
  <c r="AA1943" i="1"/>
  <c r="AC1942" i="1"/>
  <c r="AB1942" i="1"/>
  <c r="AA1942" i="1"/>
  <c r="AC1941" i="1"/>
  <c r="AB1941" i="1"/>
  <c r="AA1941" i="1"/>
  <c r="AC1940" i="1"/>
  <c r="AB1940" i="1"/>
  <c r="AA1940" i="1"/>
  <c r="AC1939" i="1"/>
  <c r="AB1939" i="1"/>
  <c r="AA1939" i="1"/>
  <c r="AC1938" i="1"/>
  <c r="AB1938" i="1"/>
  <c r="AA1938" i="1"/>
  <c r="AC1937" i="1"/>
  <c r="AB1937" i="1"/>
  <c r="AA1937" i="1"/>
  <c r="AC1936" i="1"/>
  <c r="AB1936" i="1"/>
  <c r="AA1936" i="1"/>
  <c r="AC1935" i="1"/>
  <c r="AB1935" i="1"/>
  <c r="AA1935" i="1"/>
  <c r="AC1934" i="1"/>
  <c r="AB1934" i="1"/>
  <c r="AA1934" i="1"/>
  <c r="AC1933" i="1"/>
  <c r="AB1933" i="1"/>
  <c r="AA1933" i="1"/>
  <c r="AC1932" i="1"/>
  <c r="AB1932" i="1"/>
  <c r="AA1932" i="1"/>
  <c r="AC1931" i="1"/>
  <c r="AB1931" i="1"/>
  <c r="AA1931" i="1"/>
  <c r="AC1930" i="1"/>
  <c r="AB1930" i="1"/>
  <c r="AA1930" i="1"/>
  <c r="AC1929" i="1"/>
  <c r="AB1929" i="1"/>
  <c r="AA1929" i="1"/>
  <c r="AC1928" i="1"/>
  <c r="AB1928" i="1"/>
  <c r="AA1928" i="1"/>
  <c r="AC1927" i="1"/>
  <c r="AB1927" i="1"/>
  <c r="AA1927" i="1"/>
  <c r="AC1926" i="1"/>
  <c r="AB1926" i="1"/>
  <c r="AA1926" i="1"/>
  <c r="AC1925" i="1"/>
  <c r="AB1925" i="1"/>
  <c r="AA1925" i="1"/>
  <c r="AC1924" i="1"/>
  <c r="AB1924" i="1"/>
  <c r="AA1924" i="1"/>
  <c r="AC1923" i="1"/>
  <c r="AB1923" i="1"/>
  <c r="AA1923" i="1"/>
  <c r="AC1922" i="1"/>
  <c r="AB1922" i="1"/>
  <c r="AA1922" i="1"/>
  <c r="AC1921" i="1"/>
  <c r="AB1921" i="1"/>
  <c r="AA1921" i="1"/>
  <c r="AC1920" i="1"/>
  <c r="AB1920" i="1"/>
  <c r="AA1920" i="1"/>
  <c r="AC1919" i="1"/>
  <c r="AB1919" i="1"/>
  <c r="AA1919" i="1"/>
  <c r="AC1918" i="1"/>
  <c r="AB1918" i="1"/>
  <c r="AA1918" i="1"/>
  <c r="AC1917" i="1"/>
  <c r="AB1917" i="1"/>
  <c r="AA1917" i="1"/>
  <c r="AC1916" i="1"/>
  <c r="AB1916" i="1"/>
  <c r="AA1916" i="1"/>
  <c r="AC1915" i="1"/>
  <c r="AB1915" i="1"/>
  <c r="AA1915" i="1"/>
  <c r="AC1914" i="1"/>
  <c r="AB1914" i="1"/>
  <c r="AA1914" i="1"/>
  <c r="AC1913" i="1"/>
  <c r="AB1913" i="1"/>
  <c r="AA1913" i="1"/>
  <c r="AC1912" i="1"/>
  <c r="AB1912" i="1"/>
  <c r="AA1912" i="1"/>
  <c r="AC1911" i="1"/>
  <c r="AB1911" i="1"/>
  <c r="AA1911" i="1"/>
  <c r="AC1910" i="1"/>
  <c r="AB1910" i="1"/>
  <c r="AA1910" i="1"/>
  <c r="AC1909" i="1"/>
  <c r="AB1909" i="1"/>
  <c r="AA1909" i="1"/>
  <c r="AC1908" i="1"/>
  <c r="AB1908" i="1"/>
  <c r="AA1908" i="1"/>
  <c r="AC1907" i="1"/>
  <c r="AB1907" i="1"/>
  <c r="AA1907" i="1"/>
  <c r="AC1906" i="1"/>
  <c r="AB1906" i="1"/>
  <c r="AA1906" i="1"/>
  <c r="AC1905" i="1"/>
  <c r="AB1905" i="1"/>
  <c r="AA1905" i="1"/>
  <c r="AC1904" i="1"/>
  <c r="AB1904" i="1"/>
  <c r="AA1904" i="1"/>
  <c r="AC1903" i="1"/>
  <c r="AB1903" i="1"/>
  <c r="AA1903" i="1"/>
  <c r="AC1902" i="1"/>
  <c r="AB1902" i="1"/>
  <c r="AA1902" i="1"/>
  <c r="AC1901" i="1"/>
  <c r="AB1901" i="1"/>
  <c r="AA1901" i="1"/>
  <c r="AC1900" i="1"/>
  <c r="AB1900" i="1"/>
  <c r="AA1900" i="1"/>
  <c r="AC1899" i="1"/>
  <c r="AB1899" i="1"/>
  <c r="AA1899" i="1"/>
  <c r="AC1898" i="1"/>
  <c r="AB1898" i="1"/>
  <c r="AA1898" i="1"/>
  <c r="AC1897" i="1"/>
  <c r="AB1897" i="1"/>
  <c r="AA1897" i="1"/>
  <c r="AC1896" i="1"/>
  <c r="AB1896" i="1"/>
  <c r="AA1896" i="1"/>
  <c r="AC1895" i="1"/>
  <c r="AB1895" i="1"/>
  <c r="AA1895" i="1"/>
  <c r="AC1894" i="1"/>
  <c r="AB1894" i="1"/>
  <c r="AA1894" i="1"/>
  <c r="AC1893" i="1"/>
  <c r="AB1893" i="1"/>
  <c r="AA1893" i="1"/>
  <c r="AC1892" i="1"/>
  <c r="AB1892" i="1"/>
  <c r="AA1892" i="1"/>
  <c r="AC1891" i="1"/>
  <c r="AB1891" i="1"/>
  <c r="AA1891" i="1"/>
  <c r="AC1890" i="1"/>
  <c r="AB1890" i="1"/>
  <c r="AA1890" i="1"/>
  <c r="AC1889" i="1"/>
  <c r="AB1889" i="1"/>
  <c r="AA1889" i="1"/>
  <c r="AC1888" i="1"/>
  <c r="AB1888" i="1"/>
  <c r="AA1888" i="1"/>
  <c r="AC1887" i="1"/>
  <c r="AB1887" i="1"/>
  <c r="AA1887" i="1"/>
  <c r="AC1886" i="1"/>
  <c r="AB1886" i="1"/>
  <c r="AA1886" i="1"/>
  <c r="AC1885" i="1"/>
  <c r="AB1885" i="1"/>
  <c r="AA1885" i="1"/>
  <c r="AC1884" i="1"/>
  <c r="AB1884" i="1"/>
  <c r="AA1884" i="1"/>
  <c r="AC1883" i="1"/>
  <c r="AB1883" i="1"/>
  <c r="AA1883" i="1"/>
  <c r="AC1882" i="1"/>
  <c r="AB1882" i="1"/>
  <c r="AA1882" i="1"/>
  <c r="AC1881" i="1"/>
  <c r="AB1881" i="1"/>
  <c r="AA1881" i="1"/>
  <c r="AC1880" i="1"/>
  <c r="AB1880" i="1"/>
  <c r="AA1880" i="1"/>
  <c r="AC1879" i="1"/>
  <c r="AB1879" i="1"/>
  <c r="AA1879" i="1"/>
  <c r="AC1878" i="1"/>
  <c r="AB1878" i="1"/>
  <c r="AA1878" i="1"/>
  <c r="AC1877" i="1"/>
  <c r="AB1877" i="1"/>
  <c r="AA1877" i="1"/>
  <c r="AC1876" i="1"/>
  <c r="AB1876" i="1"/>
  <c r="AA1876" i="1"/>
  <c r="AC1875" i="1"/>
  <c r="AB1875" i="1"/>
  <c r="AA1875" i="1"/>
  <c r="AC1874" i="1"/>
  <c r="AB1874" i="1"/>
  <c r="AA1874" i="1"/>
  <c r="AC1873" i="1"/>
  <c r="AB1873" i="1"/>
  <c r="AA1873" i="1"/>
  <c r="AA3" i="1"/>
  <c r="AB3" i="1"/>
  <c r="AC3" i="1"/>
  <c r="AA4" i="1"/>
  <c r="AB4" i="1"/>
  <c r="AC4" i="1"/>
  <c r="AA5" i="1"/>
  <c r="AB5" i="1"/>
  <c r="AC5" i="1"/>
  <c r="AA6" i="1"/>
  <c r="AB6" i="1"/>
  <c r="AC6" i="1"/>
  <c r="AA7" i="1"/>
  <c r="AB7" i="1"/>
  <c r="AC7" i="1"/>
  <c r="AA8" i="1"/>
  <c r="AB8" i="1"/>
  <c r="AC8" i="1"/>
  <c r="AA9" i="1"/>
  <c r="AB9" i="1"/>
  <c r="AC9" i="1"/>
  <c r="AA10" i="1"/>
  <c r="AB10" i="1"/>
  <c r="AC10" i="1"/>
  <c r="AA11" i="1"/>
  <c r="AB11" i="1"/>
  <c r="AC11" i="1"/>
  <c r="AA12" i="1"/>
  <c r="AB12" i="1"/>
  <c r="AC12" i="1"/>
  <c r="AA13" i="1"/>
  <c r="AB13" i="1"/>
  <c r="AC13" i="1"/>
  <c r="AA14" i="1"/>
  <c r="AB14" i="1"/>
  <c r="AC14" i="1"/>
  <c r="AA15" i="1"/>
  <c r="AB15" i="1"/>
  <c r="AC15" i="1"/>
  <c r="AA16" i="1"/>
  <c r="AB16" i="1"/>
  <c r="AC16" i="1"/>
  <c r="AA17" i="1"/>
  <c r="AB17" i="1"/>
  <c r="AC17" i="1"/>
  <c r="AA18" i="1"/>
  <c r="AB18" i="1"/>
  <c r="AC18" i="1"/>
  <c r="AA19" i="1"/>
  <c r="AB19" i="1"/>
  <c r="AC19" i="1"/>
  <c r="AA20" i="1"/>
  <c r="AB20" i="1"/>
  <c r="AC20" i="1"/>
  <c r="AA21" i="1"/>
  <c r="AB21" i="1"/>
  <c r="AC21" i="1"/>
  <c r="AA22" i="1"/>
  <c r="AB22" i="1"/>
  <c r="AA23" i="1"/>
  <c r="AB23" i="1"/>
  <c r="AA24" i="1"/>
  <c r="AB24" i="1"/>
  <c r="AA25" i="1"/>
  <c r="AB25" i="1"/>
  <c r="AA26" i="1"/>
  <c r="AB26" i="1"/>
  <c r="AA27" i="1"/>
  <c r="AB27" i="1"/>
  <c r="AC27" i="1"/>
  <c r="AA28" i="1"/>
  <c r="AB28" i="1"/>
  <c r="AC28" i="1"/>
  <c r="AA29" i="1"/>
  <c r="AB29" i="1"/>
  <c r="AC29" i="1"/>
  <c r="AA30" i="1"/>
  <c r="AB30" i="1"/>
  <c r="AC30" i="1"/>
  <c r="AA31" i="1"/>
  <c r="AB31" i="1"/>
  <c r="AC31" i="1"/>
  <c r="AA32" i="1"/>
  <c r="AB32" i="1"/>
  <c r="AC32" i="1"/>
  <c r="AA33" i="1"/>
  <c r="AB33" i="1"/>
  <c r="AC33" i="1"/>
  <c r="AB34" i="1"/>
  <c r="AC34" i="1"/>
  <c r="AB35" i="1"/>
  <c r="AC35" i="1"/>
  <c r="AB36" i="1"/>
  <c r="AC36" i="1"/>
  <c r="AB37" i="1"/>
  <c r="AC37" i="1"/>
  <c r="AA38" i="1"/>
  <c r="AB38" i="1"/>
  <c r="AC38" i="1"/>
  <c r="AA39" i="1"/>
  <c r="AB39" i="1"/>
  <c r="AC39" i="1"/>
  <c r="AB40" i="1"/>
  <c r="AC40" i="1"/>
  <c r="AB41" i="1"/>
  <c r="AC41" i="1"/>
  <c r="AB42" i="1"/>
  <c r="AC42" i="1"/>
  <c r="AB43" i="1"/>
  <c r="AC43" i="1"/>
  <c r="AA44" i="1"/>
  <c r="AB44" i="1"/>
  <c r="AC44" i="1"/>
  <c r="AA45" i="1"/>
  <c r="AB45" i="1"/>
  <c r="AC45" i="1"/>
  <c r="AA46" i="1"/>
  <c r="AB46" i="1"/>
  <c r="AC46" i="1"/>
  <c r="AA47" i="1"/>
  <c r="AB47" i="1"/>
  <c r="AC47" i="1"/>
  <c r="AA48" i="1"/>
  <c r="AB48" i="1"/>
  <c r="AC48" i="1"/>
  <c r="AA49" i="1"/>
  <c r="AB49" i="1"/>
  <c r="AC49" i="1"/>
  <c r="AA50" i="1"/>
  <c r="AB50" i="1"/>
  <c r="AC50" i="1"/>
  <c r="AA51" i="1"/>
  <c r="AB51" i="1"/>
  <c r="AC51" i="1"/>
  <c r="AA52" i="1"/>
  <c r="AB52" i="1"/>
  <c r="AC52" i="1"/>
  <c r="AA53" i="1"/>
  <c r="AB53" i="1"/>
  <c r="AC53" i="1"/>
  <c r="AA54" i="1"/>
  <c r="AB54" i="1"/>
  <c r="AC54" i="1"/>
  <c r="AA55" i="1"/>
  <c r="AB55" i="1"/>
  <c r="AC55" i="1"/>
  <c r="AA56" i="1"/>
  <c r="AB56" i="1"/>
  <c r="AC56" i="1"/>
  <c r="AA57" i="1"/>
  <c r="AB57" i="1"/>
  <c r="AC57" i="1"/>
  <c r="AA58" i="1"/>
  <c r="AB58" i="1"/>
  <c r="AC58" i="1"/>
  <c r="AA59" i="1"/>
  <c r="AB59" i="1"/>
  <c r="AC59" i="1"/>
  <c r="AA60" i="1"/>
  <c r="AB60" i="1"/>
  <c r="AC60" i="1"/>
  <c r="AA61" i="1"/>
  <c r="AB61" i="1"/>
  <c r="AC61" i="1"/>
  <c r="AA62" i="1"/>
  <c r="AB62" i="1"/>
  <c r="AC62" i="1"/>
  <c r="AA63" i="1"/>
  <c r="AB63" i="1"/>
  <c r="AC63" i="1"/>
  <c r="AA64" i="1"/>
  <c r="AB64" i="1"/>
  <c r="AC64" i="1"/>
  <c r="AA65" i="1"/>
  <c r="AB65" i="1"/>
  <c r="AC65" i="1"/>
  <c r="AA66" i="1"/>
  <c r="AB66" i="1"/>
  <c r="AC66" i="1"/>
  <c r="AA67" i="1"/>
  <c r="AB67" i="1"/>
  <c r="AC67" i="1"/>
  <c r="AA68" i="1"/>
  <c r="AB68" i="1"/>
  <c r="AC68" i="1"/>
  <c r="AA69" i="1"/>
  <c r="AB69" i="1"/>
  <c r="AC69" i="1"/>
  <c r="AA70" i="1"/>
  <c r="AB70" i="1"/>
  <c r="AC70" i="1"/>
  <c r="AA71" i="1"/>
  <c r="AB71" i="1"/>
  <c r="AC71" i="1"/>
  <c r="AA72" i="1"/>
  <c r="AB72" i="1"/>
  <c r="AC72" i="1"/>
  <c r="AA73" i="1"/>
  <c r="AB73" i="1"/>
  <c r="AC73" i="1"/>
  <c r="AA74" i="1"/>
  <c r="AB74" i="1"/>
  <c r="AC74" i="1"/>
  <c r="AA75" i="1"/>
  <c r="AB75" i="1"/>
  <c r="AC75" i="1"/>
  <c r="AA76" i="1"/>
  <c r="AB76" i="1"/>
  <c r="AC76" i="1"/>
  <c r="AA77" i="1"/>
  <c r="AB77" i="1"/>
  <c r="AC77" i="1"/>
  <c r="AA78" i="1"/>
  <c r="AB78" i="1"/>
  <c r="AC78" i="1"/>
  <c r="AA79" i="1"/>
  <c r="AB79" i="1"/>
  <c r="AC79" i="1"/>
  <c r="AA80" i="1"/>
  <c r="AB80" i="1"/>
  <c r="AC80" i="1"/>
  <c r="AA81" i="1"/>
  <c r="AB81" i="1"/>
  <c r="AC81" i="1"/>
  <c r="AA82" i="1"/>
  <c r="AB82" i="1"/>
  <c r="AC82" i="1"/>
  <c r="AA83" i="1"/>
  <c r="AB83" i="1"/>
  <c r="AC83" i="1"/>
  <c r="AA84" i="1"/>
  <c r="AB84" i="1"/>
  <c r="AC84" i="1"/>
  <c r="AA85" i="1"/>
  <c r="AB85" i="1"/>
  <c r="AC85" i="1"/>
  <c r="AA86" i="1"/>
  <c r="AB86" i="1"/>
  <c r="AC86" i="1"/>
  <c r="AA87" i="1"/>
  <c r="AB87" i="1"/>
  <c r="AC87" i="1"/>
  <c r="AA88" i="1"/>
  <c r="AB88" i="1"/>
  <c r="AC88" i="1"/>
  <c r="AA89" i="1"/>
  <c r="AB89" i="1"/>
  <c r="AC89" i="1"/>
  <c r="AA90" i="1"/>
  <c r="AB90" i="1"/>
  <c r="AC90" i="1"/>
  <c r="AA91" i="1"/>
  <c r="AB91" i="1"/>
  <c r="AC91" i="1"/>
  <c r="AA92" i="1"/>
  <c r="AB92" i="1"/>
  <c r="AC92" i="1"/>
  <c r="AA93" i="1"/>
  <c r="AB93" i="1"/>
  <c r="AC93" i="1"/>
  <c r="AA94" i="1"/>
  <c r="AB94" i="1"/>
  <c r="AC94" i="1"/>
  <c r="AA95" i="1"/>
  <c r="AB95" i="1"/>
  <c r="AC95" i="1"/>
  <c r="AA96" i="1"/>
  <c r="AB96" i="1"/>
  <c r="AC96" i="1"/>
  <c r="AA97" i="1"/>
  <c r="AB97" i="1"/>
  <c r="AC97" i="1"/>
  <c r="AA98" i="1"/>
  <c r="AB98" i="1"/>
  <c r="AC98" i="1"/>
  <c r="AA99" i="1"/>
  <c r="AB99" i="1"/>
  <c r="AC99" i="1"/>
  <c r="AA100" i="1"/>
  <c r="AB100" i="1"/>
  <c r="AC100" i="1"/>
  <c r="AA101" i="1"/>
  <c r="AB101" i="1"/>
  <c r="AC101" i="1"/>
  <c r="AA102" i="1"/>
  <c r="AB102" i="1"/>
  <c r="AC102" i="1"/>
  <c r="AA103" i="1"/>
  <c r="AB103" i="1"/>
  <c r="AC103" i="1"/>
  <c r="AA104" i="1"/>
  <c r="AB104" i="1"/>
  <c r="AC104" i="1"/>
  <c r="AA105" i="1"/>
  <c r="AB105" i="1"/>
  <c r="AC105" i="1"/>
  <c r="AA106" i="1"/>
  <c r="AB106" i="1"/>
  <c r="AC106" i="1"/>
  <c r="AA107" i="1"/>
  <c r="AB107" i="1"/>
  <c r="AC107" i="1"/>
  <c r="AA108" i="1"/>
  <c r="AB108" i="1"/>
  <c r="AC108" i="1"/>
  <c r="AA109" i="1"/>
  <c r="AB109" i="1"/>
  <c r="AC109" i="1"/>
  <c r="AA110" i="1"/>
  <c r="AB110" i="1"/>
  <c r="AC110" i="1"/>
  <c r="AA111" i="1"/>
  <c r="AB111" i="1"/>
  <c r="AC111" i="1"/>
  <c r="AA112" i="1"/>
  <c r="AB112" i="1"/>
  <c r="AC112" i="1"/>
  <c r="AA113" i="1"/>
  <c r="AB113" i="1"/>
  <c r="AC113" i="1"/>
  <c r="AA114" i="1"/>
  <c r="AB114" i="1"/>
  <c r="AC114" i="1"/>
  <c r="AA115" i="1"/>
  <c r="AB115" i="1"/>
  <c r="AC115" i="1"/>
  <c r="AA116" i="1"/>
  <c r="AB116" i="1"/>
  <c r="AC116" i="1"/>
  <c r="AA117" i="1"/>
  <c r="AB117" i="1"/>
  <c r="AC117" i="1"/>
  <c r="AA118" i="1"/>
  <c r="AB118" i="1"/>
  <c r="AC118" i="1"/>
  <c r="AA119" i="1"/>
  <c r="AB119" i="1"/>
  <c r="AC119" i="1"/>
  <c r="AA120" i="1"/>
  <c r="AB120" i="1"/>
  <c r="AC120" i="1"/>
  <c r="AA121" i="1"/>
  <c r="AB121" i="1"/>
  <c r="AC121" i="1"/>
  <c r="AA122" i="1"/>
  <c r="AB122" i="1"/>
  <c r="AC122" i="1"/>
  <c r="AA123" i="1"/>
  <c r="AB123" i="1"/>
  <c r="AC123" i="1"/>
  <c r="AA124" i="1"/>
  <c r="AB124" i="1"/>
  <c r="AC124" i="1"/>
  <c r="AA125" i="1"/>
  <c r="AB125" i="1"/>
  <c r="AC125" i="1"/>
  <c r="AA126" i="1"/>
  <c r="AB126" i="1"/>
  <c r="AC126" i="1"/>
  <c r="AA127" i="1"/>
  <c r="AB127" i="1"/>
  <c r="AC127" i="1"/>
  <c r="AA128" i="1"/>
  <c r="AB128" i="1"/>
  <c r="AC128" i="1"/>
  <c r="AA129" i="1"/>
  <c r="AB129" i="1"/>
  <c r="AC129" i="1"/>
  <c r="AA130" i="1"/>
  <c r="AB130" i="1"/>
  <c r="AC130" i="1"/>
  <c r="AA131" i="1"/>
  <c r="AB131" i="1"/>
  <c r="AC131" i="1"/>
  <c r="AA132" i="1"/>
  <c r="AB132" i="1"/>
  <c r="AC132" i="1"/>
  <c r="AA133" i="1"/>
  <c r="AB133" i="1"/>
  <c r="AC133" i="1"/>
  <c r="AA134" i="1"/>
  <c r="AB134" i="1"/>
  <c r="AC134" i="1"/>
  <c r="AA135" i="1"/>
  <c r="AB135" i="1"/>
  <c r="AC135" i="1"/>
  <c r="AA136" i="1"/>
  <c r="AB136" i="1"/>
  <c r="AC136" i="1"/>
  <c r="AA137" i="1"/>
  <c r="AB137" i="1"/>
  <c r="AC137" i="1"/>
  <c r="AA138" i="1"/>
  <c r="AB138" i="1"/>
  <c r="AC138" i="1"/>
  <c r="AA139" i="1"/>
  <c r="AB139" i="1"/>
  <c r="AC139" i="1"/>
  <c r="AA140" i="1"/>
  <c r="AB140" i="1"/>
  <c r="AC140" i="1"/>
  <c r="AA141" i="1"/>
  <c r="AB141" i="1"/>
  <c r="AC141" i="1"/>
  <c r="AA142" i="1"/>
  <c r="AB142" i="1"/>
  <c r="AC142" i="1"/>
  <c r="AA143" i="1"/>
  <c r="AB143" i="1"/>
  <c r="AC143" i="1"/>
  <c r="AA144" i="1"/>
  <c r="AB144" i="1"/>
  <c r="AC144" i="1"/>
  <c r="AA145" i="1"/>
  <c r="AB145" i="1"/>
  <c r="AC145" i="1"/>
  <c r="AA146" i="1"/>
  <c r="AB146" i="1"/>
  <c r="AC146" i="1"/>
  <c r="AA147" i="1"/>
  <c r="AB147" i="1"/>
  <c r="AC147" i="1"/>
  <c r="AA148" i="1"/>
  <c r="AB148" i="1"/>
  <c r="AC148" i="1"/>
  <c r="AA149" i="1"/>
  <c r="AB149" i="1"/>
  <c r="AC149" i="1"/>
  <c r="AA150" i="1"/>
  <c r="AB150" i="1"/>
  <c r="AC150" i="1"/>
  <c r="AA151" i="1"/>
  <c r="AB151" i="1"/>
  <c r="AC151" i="1"/>
  <c r="AA152" i="1"/>
  <c r="AB152" i="1"/>
  <c r="AC152" i="1"/>
  <c r="AA153" i="1"/>
  <c r="AB153" i="1"/>
  <c r="AC153" i="1"/>
  <c r="AA154" i="1"/>
  <c r="AB154" i="1"/>
  <c r="AC154" i="1"/>
  <c r="AA155" i="1"/>
  <c r="AB155" i="1"/>
  <c r="AC155" i="1"/>
  <c r="AA156" i="1"/>
  <c r="AB156" i="1"/>
  <c r="AC156" i="1"/>
  <c r="AA157" i="1"/>
  <c r="AB157" i="1"/>
  <c r="AC157" i="1"/>
  <c r="AA158" i="1"/>
  <c r="AB158" i="1"/>
  <c r="AC158" i="1"/>
  <c r="AA159" i="1"/>
  <c r="AB159" i="1"/>
  <c r="AC159" i="1"/>
  <c r="AA160" i="1"/>
  <c r="AB160" i="1"/>
  <c r="AC160" i="1"/>
  <c r="AA161" i="1"/>
  <c r="AB161" i="1"/>
  <c r="AC161" i="1"/>
  <c r="AA162" i="1"/>
  <c r="AB162" i="1"/>
  <c r="AC162" i="1"/>
  <c r="AA163" i="1"/>
  <c r="AB163" i="1"/>
  <c r="AC163" i="1"/>
  <c r="AA164" i="1"/>
  <c r="AB164" i="1"/>
  <c r="AC164" i="1"/>
  <c r="AA165" i="1"/>
  <c r="AB165" i="1"/>
  <c r="AC165" i="1"/>
  <c r="AA166" i="1"/>
  <c r="AB166" i="1"/>
  <c r="AC166" i="1"/>
  <c r="AA167" i="1"/>
  <c r="AB167" i="1"/>
  <c r="AC167" i="1"/>
  <c r="AA168" i="1"/>
  <c r="AB168" i="1"/>
  <c r="AC168" i="1"/>
  <c r="AA169" i="1"/>
  <c r="AB169" i="1"/>
  <c r="AC169" i="1"/>
  <c r="AA170" i="1"/>
  <c r="AB170" i="1"/>
  <c r="AC170" i="1"/>
  <c r="AA171" i="1"/>
  <c r="AB171" i="1"/>
  <c r="AC171" i="1"/>
  <c r="AA172" i="1"/>
  <c r="AB172" i="1"/>
  <c r="AC172" i="1"/>
  <c r="AA173" i="1"/>
  <c r="AB173" i="1"/>
  <c r="AC173" i="1"/>
  <c r="AA174" i="1"/>
  <c r="AB174" i="1"/>
  <c r="AC174" i="1"/>
  <c r="AA175" i="1"/>
  <c r="AB175" i="1"/>
  <c r="AC175" i="1"/>
  <c r="AA176" i="1"/>
  <c r="AB176" i="1"/>
  <c r="AC176" i="1"/>
  <c r="AA177" i="1"/>
  <c r="AB177" i="1"/>
  <c r="AC177" i="1"/>
  <c r="AA178" i="1"/>
  <c r="AB178" i="1"/>
  <c r="AC178" i="1"/>
  <c r="AA179" i="1"/>
  <c r="AB179" i="1"/>
  <c r="AC179" i="1"/>
  <c r="AA180" i="1"/>
  <c r="AB180" i="1"/>
  <c r="AC180" i="1"/>
  <c r="AA181" i="1"/>
  <c r="AB181" i="1"/>
  <c r="AC181" i="1"/>
  <c r="AA182" i="1"/>
  <c r="AB182" i="1"/>
  <c r="AC182" i="1"/>
  <c r="AA183" i="1"/>
  <c r="AB183" i="1"/>
  <c r="AC183" i="1"/>
  <c r="AA184" i="1"/>
  <c r="AB184" i="1"/>
  <c r="AC184" i="1"/>
  <c r="AA185" i="1"/>
  <c r="AB185" i="1"/>
  <c r="AC185" i="1"/>
  <c r="AA186" i="1"/>
  <c r="AB186" i="1"/>
  <c r="AC186" i="1"/>
  <c r="AA187" i="1"/>
  <c r="AB187" i="1"/>
  <c r="AC187" i="1"/>
  <c r="AA188" i="1"/>
  <c r="AB188" i="1"/>
  <c r="AC188" i="1"/>
  <c r="AA189" i="1"/>
  <c r="AB189" i="1"/>
  <c r="AC189" i="1"/>
  <c r="AA190" i="1"/>
  <c r="AB190" i="1"/>
  <c r="AC190" i="1"/>
  <c r="AA191" i="1"/>
  <c r="AB191" i="1"/>
  <c r="AC191" i="1"/>
  <c r="AA192" i="1"/>
  <c r="AB192" i="1"/>
  <c r="AC192" i="1"/>
  <c r="AA193" i="1"/>
  <c r="AB193" i="1"/>
  <c r="AC193" i="1"/>
  <c r="AA194" i="1"/>
  <c r="AB194" i="1"/>
  <c r="AC194" i="1"/>
  <c r="AA195" i="1"/>
  <c r="AB195" i="1"/>
  <c r="AC195" i="1"/>
  <c r="AA196" i="1"/>
  <c r="AB196" i="1"/>
  <c r="AC196" i="1"/>
  <c r="AA197" i="1"/>
  <c r="AB197" i="1"/>
  <c r="AC197" i="1"/>
  <c r="AA198" i="1"/>
  <c r="AB198" i="1"/>
  <c r="AC198" i="1"/>
  <c r="AA199" i="1"/>
  <c r="AB199" i="1"/>
  <c r="AC199" i="1"/>
  <c r="AA200" i="1"/>
  <c r="AB200" i="1"/>
  <c r="AC200" i="1"/>
  <c r="AA201" i="1"/>
  <c r="AB201" i="1"/>
  <c r="AC201" i="1"/>
  <c r="AA202" i="1"/>
  <c r="AB202" i="1"/>
  <c r="AC202" i="1"/>
  <c r="AA203" i="1"/>
  <c r="AB203" i="1"/>
  <c r="AC203" i="1"/>
  <c r="AA204" i="1"/>
  <c r="AB204" i="1"/>
  <c r="AC204" i="1"/>
  <c r="AA205" i="1"/>
  <c r="AB205" i="1"/>
  <c r="AC205" i="1"/>
  <c r="AA206" i="1"/>
  <c r="AB206" i="1"/>
  <c r="AC206" i="1"/>
  <c r="AA207" i="1"/>
  <c r="AB207" i="1"/>
  <c r="AC207" i="1"/>
  <c r="AA208" i="1"/>
  <c r="AB208" i="1"/>
  <c r="AC208" i="1"/>
  <c r="AA209" i="1"/>
  <c r="AB209" i="1"/>
  <c r="AC209" i="1"/>
  <c r="AA210" i="1"/>
  <c r="AB210" i="1"/>
  <c r="AC210" i="1"/>
  <c r="AA211" i="1"/>
  <c r="AB211" i="1"/>
  <c r="AC211" i="1"/>
  <c r="AA212" i="1"/>
  <c r="AB212" i="1"/>
  <c r="AC212" i="1"/>
  <c r="AA213" i="1"/>
  <c r="AB213" i="1"/>
  <c r="AC213" i="1"/>
  <c r="AA214" i="1"/>
  <c r="AB214" i="1"/>
  <c r="AC214" i="1"/>
  <c r="AA215" i="1"/>
  <c r="AB215" i="1"/>
  <c r="AC215" i="1"/>
  <c r="AA216" i="1"/>
  <c r="AB216" i="1"/>
  <c r="AC216" i="1"/>
  <c r="AA217" i="1"/>
  <c r="AB217" i="1"/>
  <c r="AC217" i="1"/>
  <c r="AA218" i="1"/>
  <c r="AB218" i="1"/>
  <c r="AC218" i="1"/>
  <c r="AA219" i="1"/>
  <c r="AB219" i="1"/>
  <c r="AC219" i="1"/>
  <c r="AA220" i="1"/>
  <c r="AB220" i="1"/>
  <c r="AC220" i="1"/>
  <c r="AA221" i="1"/>
  <c r="AB221" i="1"/>
  <c r="AC221" i="1"/>
  <c r="AA222" i="1"/>
  <c r="AB222" i="1"/>
  <c r="AC222" i="1"/>
  <c r="AA223" i="1"/>
  <c r="AB223" i="1"/>
  <c r="AC223" i="1"/>
  <c r="AA224" i="1"/>
  <c r="AB224" i="1"/>
  <c r="AC224" i="1"/>
  <c r="AA225" i="1"/>
  <c r="AB225" i="1"/>
  <c r="AC225" i="1"/>
  <c r="AA226" i="1"/>
  <c r="AB226" i="1"/>
  <c r="AC226" i="1"/>
  <c r="AA227" i="1"/>
  <c r="AB227" i="1"/>
  <c r="AC227" i="1"/>
  <c r="AA228" i="1"/>
  <c r="AB228" i="1"/>
  <c r="AC228" i="1"/>
  <c r="AA229" i="1"/>
  <c r="AB229" i="1"/>
  <c r="AC229" i="1"/>
  <c r="AA230" i="1"/>
  <c r="AB230" i="1"/>
  <c r="AC230" i="1"/>
  <c r="AA231" i="1"/>
  <c r="AB231" i="1"/>
  <c r="AC231" i="1"/>
  <c r="AA232" i="1"/>
  <c r="AB232" i="1"/>
  <c r="AC232" i="1"/>
  <c r="AA233" i="1"/>
  <c r="AB233" i="1"/>
  <c r="AC233" i="1"/>
  <c r="AA234" i="1"/>
  <c r="AB234" i="1"/>
  <c r="AC234" i="1"/>
  <c r="AA235" i="1"/>
  <c r="AB235" i="1"/>
  <c r="AC235" i="1"/>
  <c r="AA236" i="1"/>
  <c r="AB236" i="1"/>
  <c r="AC236" i="1"/>
  <c r="AA237" i="1"/>
  <c r="AB237" i="1"/>
  <c r="AC237" i="1"/>
  <c r="AA238" i="1"/>
  <c r="AB238" i="1"/>
  <c r="AC238" i="1"/>
  <c r="AA239" i="1"/>
  <c r="AB239" i="1"/>
  <c r="AC239" i="1"/>
  <c r="AA240" i="1"/>
  <c r="AB240" i="1"/>
  <c r="AC240" i="1"/>
  <c r="AA241" i="1"/>
  <c r="AB241" i="1"/>
  <c r="AC241" i="1"/>
  <c r="AA242" i="1"/>
  <c r="AB242" i="1"/>
  <c r="AC242" i="1"/>
  <c r="AA243" i="1"/>
  <c r="AB243" i="1"/>
  <c r="AC243" i="1"/>
  <c r="AA244" i="1"/>
  <c r="AB244" i="1"/>
  <c r="AC244" i="1"/>
  <c r="AA245" i="1"/>
  <c r="AB245" i="1"/>
  <c r="AC245" i="1"/>
  <c r="AA246" i="1"/>
  <c r="AB246" i="1"/>
  <c r="AC246" i="1"/>
  <c r="AA247" i="1"/>
  <c r="AB247" i="1"/>
  <c r="AC247" i="1"/>
  <c r="AA248" i="1"/>
  <c r="AB248" i="1"/>
  <c r="AC248" i="1"/>
  <c r="AA249" i="1"/>
  <c r="AB249" i="1"/>
  <c r="AC249" i="1"/>
  <c r="AA250" i="1"/>
  <c r="AB250" i="1"/>
  <c r="AC250" i="1"/>
  <c r="AA251" i="1"/>
  <c r="AB251" i="1"/>
  <c r="AC251" i="1"/>
  <c r="AA252" i="1"/>
  <c r="AB252" i="1"/>
  <c r="AC252" i="1"/>
  <c r="AA253" i="1"/>
  <c r="AB253" i="1"/>
  <c r="AC253" i="1"/>
  <c r="AA254" i="1"/>
  <c r="AB254" i="1"/>
  <c r="AC254" i="1"/>
  <c r="AA255" i="1"/>
  <c r="AB255" i="1"/>
  <c r="AC255" i="1"/>
  <c r="AA256" i="1"/>
  <c r="AB256" i="1"/>
  <c r="AC256" i="1"/>
  <c r="AA257" i="1"/>
  <c r="AB257" i="1"/>
  <c r="AC257" i="1"/>
  <c r="AA258" i="1"/>
  <c r="AB258" i="1"/>
  <c r="AC258" i="1"/>
  <c r="AA259" i="1"/>
  <c r="AB259" i="1"/>
  <c r="AC259" i="1"/>
  <c r="AA260" i="1"/>
  <c r="AB260" i="1"/>
  <c r="AC260" i="1"/>
  <c r="AA261" i="1"/>
  <c r="AB261" i="1"/>
  <c r="AC261" i="1"/>
  <c r="AA262" i="1"/>
  <c r="AB262" i="1"/>
  <c r="AC262" i="1"/>
  <c r="AA263" i="1"/>
  <c r="AB263" i="1"/>
  <c r="AC263" i="1"/>
  <c r="AA264" i="1"/>
  <c r="AB264" i="1"/>
  <c r="AC264" i="1"/>
  <c r="AA265" i="1"/>
  <c r="AB265" i="1"/>
  <c r="AC265" i="1"/>
  <c r="AA266" i="1"/>
  <c r="AB266" i="1"/>
  <c r="AC266" i="1"/>
  <c r="AA267" i="1"/>
  <c r="AB267" i="1"/>
  <c r="AC267" i="1"/>
  <c r="AA268" i="1"/>
  <c r="AB268" i="1"/>
  <c r="AC268" i="1"/>
  <c r="AA269" i="1"/>
  <c r="AB269" i="1"/>
  <c r="AC269" i="1"/>
  <c r="AA270" i="1"/>
  <c r="AB270" i="1"/>
  <c r="AC270" i="1"/>
  <c r="AA271" i="1"/>
  <c r="AB271" i="1"/>
  <c r="AC271" i="1"/>
  <c r="AA272" i="1"/>
  <c r="AB272" i="1"/>
  <c r="AC272" i="1"/>
  <c r="AA273" i="1"/>
  <c r="AB273" i="1"/>
  <c r="AC273" i="1"/>
  <c r="AA274" i="1"/>
  <c r="AB274" i="1"/>
  <c r="AC274" i="1"/>
  <c r="AA275" i="1"/>
  <c r="AB275" i="1"/>
  <c r="AC275" i="1"/>
  <c r="AA276" i="1"/>
  <c r="AB276" i="1"/>
  <c r="AC276" i="1"/>
  <c r="AA277" i="1"/>
  <c r="AB277" i="1"/>
  <c r="AC277" i="1"/>
  <c r="AA278" i="1"/>
  <c r="AB278" i="1"/>
  <c r="AC278" i="1"/>
  <c r="AA279" i="1"/>
  <c r="AB279" i="1"/>
  <c r="AC279" i="1"/>
  <c r="AA280" i="1"/>
  <c r="AB280" i="1"/>
  <c r="AC280" i="1"/>
  <c r="AA281" i="1"/>
  <c r="AB281" i="1"/>
  <c r="AC281" i="1"/>
  <c r="AA282" i="1"/>
  <c r="AB282" i="1"/>
  <c r="AC282" i="1"/>
  <c r="AA283" i="1"/>
  <c r="AB283" i="1"/>
  <c r="AC283" i="1"/>
  <c r="AA284" i="1"/>
  <c r="AB284" i="1"/>
  <c r="AC284" i="1"/>
  <c r="AA285" i="1"/>
  <c r="AB285" i="1"/>
  <c r="AC285" i="1"/>
  <c r="AA286" i="1"/>
  <c r="AB286" i="1"/>
  <c r="AC286" i="1"/>
  <c r="AA287" i="1"/>
  <c r="AB287" i="1"/>
  <c r="AC287" i="1"/>
  <c r="AA288" i="1"/>
  <c r="AB288" i="1"/>
  <c r="AC288" i="1"/>
  <c r="AA289" i="1"/>
  <c r="AB289" i="1"/>
  <c r="AC289" i="1"/>
  <c r="AA290" i="1"/>
  <c r="AB290" i="1"/>
  <c r="AC290" i="1"/>
  <c r="AA291" i="1"/>
  <c r="AB291" i="1"/>
  <c r="AC291" i="1"/>
  <c r="AA292" i="1"/>
  <c r="AB292" i="1"/>
  <c r="AC292" i="1"/>
  <c r="AA293" i="1"/>
  <c r="AB293" i="1"/>
  <c r="AC293" i="1"/>
  <c r="AA294" i="1"/>
  <c r="AB294" i="1"/>
  <c r="AC294" i="1"/>
  <c r="AA295" i="1"/>
  <c r="AB295" i="1"/>
  <c r="AC295" i="1"/>
  <c r="AA296" i="1"/>
  <c r="AB296" i="1"/>
  <c r="AC296" i="1"/>
  <c r="AA297" i="1"/>
  <c r="AB297" i="1"/>
  <c r="AC297" i="1"/>
  <c r="AA298" i="1"/>
  <c r="AB298" i="1"/>
  <c r="AC298" i="1"/>
  <c r="AA299" i="1"/>
  <c r="AB299" i="1"/>
  <c r="AC299" i="1"/>
  <c r="AA300" i="1"/>
  <c r="AB300" i="1"/>
  <c r="AC300" i="1"/>
  <c r="AA301" i="1"/>
  <c r="AB301" i="1"/>
  <c r="AC301" i="1"/>
  <c r="AA302" i="1"/>
  <c r="AB302" i="1"/>
  <c r="AC302" i="1"/>
  <c r="AA303" i="1"/>
  <c r="AB303" i="1"/>
  <c r="AC303" i="1"/>
  <c r="AA304" i="1"/>
  <c r="AB304" i="1"/>
  <c r="AC304" i="1"/>
  <c r="AA305" i="1"/>
  <c r="AB305" i="1"/>
  <c r="AC305" i="1"/>
  <c r="AA306" i="1"/>
  <c r="AB306" i="1"/>
  <c r="AC306" i="1"/>
  <c r="AA307" i="1"/>
  <c r="AB307" i="1"/>
  <c r="AC307" i="1"/>
  <c r="AA308" i="1"/>
  <c r="AB308" i="1"/>
  <c r="AC308" i="1"/>
  <c r="AA309" i="1"/>
  <c r="AB309" i="1"/>
  <c r="AC309" i="1"/>
  <c r="AA310" i="1"/>
  <c r="AB310" i="1"/>
  <c r="AC310" i="1"/>
  <c r="AA311" i="1"/>
  <c r="AB311" i="1"/>
  <c r="AC311" i="1"/>
  <c r="AA312" i="1"/>
  <c r="AB312" i="1"/>
  <c r="AC312" i="1"/>
  <c r="AA313" i="1"/>
  <c r="AB313" i="1"/>
  <c r="AC313" i="1"/>
  <c r="AA314" i="1"/>
  <c r="AB314" i="1"/>
  <c r="AC314" i="1"/>
  <c r="AA315" i="1"/>
  <c r="AB315" i="1"/>
  <c r="AC315" i="1"/>
  <c r="AA316" i="1"/>
  <c r="AB316" i="1"/>
  <c r="AC316" i="1"/>
  <c r="AA317" i="1"/>
  <c r="AB317" i="1"/>
  <c r="AC317" i="1"/>
  <c r="AA318" i="1"/>
  <c r="AB318" i="1"/>
  <c r="AC318" i="1"/>
  <c r="AA319" i="1"/>
  <c r="AB319" i="1"/>
  <c r="AC319" i="1"/>
  <c r="AA320" i="1"/>
  <c r="AB320" i="1"/>
  <c r="AC320" i="1"/>
  <c r="AA321" i="1"/>
  <c r="AB321" i="1"/>
  <c r="AC321" i="1"/>
  <c r="AA322" i="1"/>
  <c r="AB322" i="1"/>
  <c r="AC322" i="1"/>
  <c r="AA323" i="1"/>
  <c r="AB323" i="1"/>
  <c r="AC323" i="1"/>
  <c r="AA324" i="1"/>
  <c r="AB324" i="1"/>
  <c r="AC324" i="1"/>
  <c r="AA325" i="1"/>
  <c r="AB325" i="1"/>
  <c r="AC325" i="1"/>
  <c r="AA326" i="1"/>
  <c r="AB326" i="1"/>
  <c r="AC326" i="1"/>
  <c r="AA327" i="1"/>
  <c r="AB327" i="1"/>
  <c r="AC327" i="1"/>
  <c r="AA328" i="1"/>
  <c r="AB328" i="1"/>
  <c r="AC328" i="1"/>
  <c r="AA329" i="1"/>
  <c r="AB329" i="1"/>
  <c r="AC329" i="1"/>
  <c r="AA330" i="1"/>
  <c r="AB330" i="1"/>
  <c r="AC330" i="1"/>
  <c r="AA331" i="1"/>
  <c r="AB331" i="1"/>
  <c r="AC331" i="1"/>
  <c r="AA332" i="1"/>
  <c r="AB332" i="1"/>
  <c r="AC332" i="1"/>
  <c r="AA333" i="1"/>
  <c r="AB333" i="1"/>
  <c r="AC333" i="1"/>
  <c r="AA334" i="1"/>
  <c r="AB334" i="1"/>
  <c r="AC334" i="1"/>
  <c r="AA335" i="1"/>
  <c r="AB335" i="1"/>
  <c r="AC335" i="1"/>
  <c r="AA336" i="1"/>
  <c r="AB336" i="1"/>
  <c r="AC336" i="1"/>
  <c r="AA337" i="1"/>
  <c r="AB337" i="1"/>
  <c r="AC337" i="1"/>
  <c r="AA338" i="1"/>
  <c r="AB338" i="1"/>
  <c r="AC338" i="1"/>
  <c r="AA339" i="1"/>
  <c r="AB339" i="1"/>
  <c r="AC339" i="1"/>
  <c r="AA340" i="1"/>
  <c r="AB340" i="1"/>
  <c r="AC340" i="1"/>
  <c r="AA341" i="1"/>
  <c r="AB341" i="1"/>
  <c r="AC341" i="1"/>
  <c r="AA342" i="1"/>
  <c r="AB342" i="1"/>
  <c r="AC342" i="1"/>
  <c r="AA343" i="1"/>
  <c r="AB343" i="1"/>
  <c r="AC343" i="1"/>
  <c r="AA344" i="1"/>
  <c r="AB344" i="1"/>
  <c r="AC344" i="1"/>
  <c r="AA345" i="1"/>
  <c r="AB345" i="1"/>
  <c r="AC345" i="1"/>
  <c r="AA346" i="1"/>
  <c r="AB346" i="1"/>
  <c r="AC346" i="1"/>
  <c r="AA347" i="1"/>
  <c r="AB347" i="1"/>
  <c r="AC347" i="1"/>
  <c r="AA348" i="1"/>
  <c r="AB348" i="1"/>
  <c r="AC348" i="1"/>
  <c r="AA349" i="1"/>
  <c r="AB349" i="1"/>
  <c r="AC349" i="1"/>
  <c r="AA350" i="1"/>
  <c r="AB350" i="1"/>
  <c r="AC350" i="1"/>
  <c r="AA351" i="1"/>
  <c r="AB351" i="1"/>
  <c r="AC351" i="1"/>
  <c r="AA352" i="1"/>
  <c r="AB352" i="1"/>
  <c r="AC352" i="1"/>
  <c r="AA353" i="1"/>
  <c r="AB353" i="1"/>
  <c r="AC353" i="1"/>
  <c r="AA354" i="1"/>
  <c r="AB354" i="1"/>
  <c r="AC354" i="1"/>
  <c r="AA355" i="1"/>
  <c r="AB355" i="1"/>
  <c r="AC355" i="1"/>
  <c r="AA356" i="1"/>
  <c r="AB356" i="1"/>
  <c r="AC356" i="1"/>
  <c r="AA357" i="1"/>
  <c r="AB357" i="1"/>
  <c r="AC357" i="1"/>
  <c r="AA358" i="1"/>
  <c r="AB358" i="1"/>
  <c r="AC358" i="1"/>
  <c r="AA359" i="1"/>
  <c r="AB359" i="1"/>
  <c r="AC359" i="1"/>
  <c r="AA360" i="1"/>
  <c r="AB360" i="1"/>
  <c r="AC360" i="1"/>
  <c r="AA361" i="1"/>
  <c r="AB361" i="1"/>
  <c r="AC361" i="1"/>
  <c r="AA362" i="1"/>
  <c r="AB362" i="1"/>
  <c r="AC362" i="1"/>
  <c r="AA363" i="1"/>
  <c r="AB363" i="1"/>
  <c r="AC363" i="1"/>
  <c r="AA364" i="1"/>
  <c r="AB364" i="1"/>
  <c r="AC364" i="1"/>
  <c r="AA365" i="1"/>
  <c r="AB365" i="1"/>
  <c r="AC365" i="1"/>
  <c r="AA366" i="1"/>
  <c r="AB366" i="1"/>
  <c r="AC366" i="1"/>
  <c r="AA367" i="1"/>
  <c r="AB367" i="1"/>
  <c r="AC367" i="1"/>
  <c r="AA368" i="1"/>
  <c r="AB368" i="1"/>
  <c r="AC368" i="1"/>
  <c r="AA369" i="1"/>
  <c r="AB369" i="1"/>
  <c r="AC369" i="1"/>
  <c r="AA370" i="1"/>
  <c r="AB370" i="1"/>
  <c r="AC370" i="1"/>
  <c r="AA371" i="1"/>
  <c r="AB371" i="1"/>
  <c r="AC371" i="1"/>
  <c r="AA372" i="1"/>
  <c r="AB372" i="1"/>
  <c r="AC372" i="1"/>
  <c r="AA373" i="1"/>
  <c r="AB373" i="1"/>
  <c r="AC373" i="1"/>
  <c r="AA374" i="1"/>
  <c r="AB374" i="1"/>
  <c r="AC374" i="1"/>
  <c r="AA375" i="1"/>
  <c r="AB375" i="1"/>
  <c r="AC375" i="1"/>
  <c r="AA376" i="1"/>
  <c r="AB376" i="1"/>
  <c r="AC376" i="1"/>
  <c r="AA377" i="1"/>
  <c r="AB377" i="1"/>
  <c r="AC377" i="1"/>
  <c r="AA378" i="1"/>
  <c r="AB378" i="1"/>
  <c r="AC378" i="1"/>
  <c r="AA379" i="1"/>
  <c r="AB379" i="1"/>
  <c r="AC379" i="1"/>
  <c r="AA380" i="1"/>
  <c r="AB380" i="1"/>
  <c r="AC380" i="1"/>
  <c r="AA381" i="1"/>
  <c r="AB381" i="1"/>
  <c r="AC381" i="1"/>
  <c r="AA382" i="1"/>
  <c r="AB382" i="1"/>
  <c r="AC382" i="1"/>
  <c r="AA383" i="1"/>
  <c r="AB383" i="1"/>
  <c r="AC383" i="1"/>
  <c r="AA384" i="1"/>
  <c r="AB384" i="1"/>
  <c r="AC384" i="1"/>
  <c r="AA385" i="1"/>
  <c r="AB385" i="1"/>
  <c r="AC385" i="1"/>
  <c r="AA386" i="1"/>
  <c r="AB386" i="1"/>
  <c r="AC386" i="1"/>
  <c r="AA387" i="1"/>
  <c r="AB387" i="1"/>
  <c r="AC387" i="1"/>
  <c r="AA388" i="1"/>
  <c r="AB388" i="1"/>
  <c r="AC388" i="1"/>
  <c r="AA389" i="1"/>
  <c r="AB389" i="1"/>
  <c r="AC389" i="1"/>
  <c r="AA390" i="1"/>
  <c r="AB390" i="1"/>
  <c r="AC390" i="1"/>
  <c r="AA391" i="1"/>
  <c r="AB391" i="1"/>
  <c r="AC391" i="1"/>
  <c r="AA392" i="1"/>
  <c r="AB392" i="1"/>
  <c r="AC392" i="1"/>
  <c r="AA393" i="1"/>
  <c r="AB393" i="1"/>
  <c r="AC393" i="1"/>
  <c r="AA394" i="1"/>
  <c r="AB394" i="1"/>
  <c r="AC394" i="1"/>
  <c r="AA395" i="1"/>
  <c r="AB395" i="1"/>
  <c r="AC395" i="1"/>
  <c r="AA396" i="1"/>
  <c r="AB396" i="1"/>
  <c r="AC396" i="1"/>
  <c r="AA397" i="1"/>
  <c r="AB397" i="1"/>
  <c r="AC397" i="1"/>
  <c r="AA398" i="1"/>
  <c r="AB398" i="1"/>
  <c r="AC398" i="1"/>
  <c r="AA399" i="1"/>
  <c r="AB399" i="1"/>
  <c r="AC399" i="1"/>
  <c r="AA400" i="1"/>
  <c r="AB400" i="1"/>
  <c r="AC400" i="1"/>
  <c r="AA401" i="1"/>
  <c r="AB401" i="1"/>
  <c r="AC401" i="1"/>
  <c r="AA402" i="1"/>
  <c r="AB402" i="1"/>
  <c r="AC402" i="1"/>
  <c r="AA403" i="1"/>
  <c r="AB403" i="1"/>
  <c r="AC403" i="1"/>
  <c r="AA404" i="1"/>
  <c r="AB404" i="1"/>
  <c r="AC404" i="1"/>
  <c r="AA405" i="1"/>
  <c r="AB405" i="1"/>
  <c r="AC405" i="1"/>
  <c r="AA406" i="1"/>
  <c r="AB406" i="1"/>
  <c r="AC406" i="1"/>
  <c r="AA407" i="1"/>
  <c r="AB407" i="1"/>
  <c r="AC407" i="1"/>
  <c r="AA408" i="1"/>
  <c r="AB408" i="1"/>
  <c r="AC408" i="1"/>
  <c r="AA409" i="1"/>
  <c r="AB409" i="1"/>
  <c r="AC409" i="1"/>
  <c r="AA410" i="1"/>
  <c r="AB410" i="1"/>
  <c r="AC410" i="1"/>
  <c r="AA411" i="1"/>
  <c r="AB411" i="1"/>
  <c r="AC411" i="1"/>
  <c r="AA412" i="1"/>
  <c r="AB412" i="1"/>
  <c r="AC412" i="1"/>
  <c r="AA413" i="1"/>
  <c r="AB413" i="1"/>
  <c r="AC413" i="1"/>
  <c r="AA414" i="1"/>
  <c r="AB414" i="1"/>
  <c r="AC414" i="1"/>
  <c r="AA415" i="1"/>
  <c r="AB415" i="1"/>
  <c r="AC415" i="1"/>
  <c r="AA416" i="1"/>
  <c r="AB416" i="1"/>
  <c r="AC416" i="1"/>
  <c r="AA417" i="1"/>
  <c r="AB417" i="1"/>
  <c r="AC417" i="1"/>
  <c r="AA418" i="1"/>
  <c r="AB418" i="1"/>
  <c r="AC418" i="1"/>
  <c r="AA419" i="1"/>
  <c r="AB419" i="1"/>
  <c r="AC419" i="1"/>
  <c r="AA420" i="1"/>
  <c r="AB420" i="1"/>
  <c r="AC420" i="1"/>
  <c r="AA421" i="1"/>
  <c r="AB421" i="1"/>
  <c r="AC421" i="1"/>
  <c r="AA422" i="1"/>
  <c r="AB422" i="1"/>
  <c r="AC422" i="1"/>
  <c r="AA423" i="1"/>
  <c r="AB423" i="1"/>
  <c r="AC423" i="1"/>
  <c r="AA424" i="1"/>
  <c r="AB424" i="1"/>
  <c r="AC424" i="1"/>
  <c r="AA425" i="1"/>
  <c r="AB425" i="1"/>
  <c r="AC425" i="1"/>
  <c r="AA426" i="1"/>
  <c r="AB426" i="1"/>
  <c r="AC426" i="1"/>
  <c r="AA427" i="1"/>
  <c r="AB427" i="1"/>
  <c r="AC427" i="1"/>
  <c r="AA428" i="1"/>
  <c r="AB428" i="1"/>
  <c r="AC428" i="1"/>
  <c r="AA429" i="1"/>
  <c r="AB429" i="1"/>
  <c r="AC429" i="1"/>
  <c r="AA430" i="1"/>
  <c r="AB430" i="1"/>
  <c r="AC430" i="1"/>
  <c r="AA431" i="1"/>
  <c r="AB431" i="1"/>
  <c r="AC431" i="1"/>
  <c r="AA432" i="1"/>
  <c r="AB432" i="1"/>
  <c r="AC432" i="1"/>
  <c r="AA433" i="1"/>
  <c r="AB433" i="1"/>
  <c r="AC433" i="1"/>
  <c r="AA434" i="1"/>
  <c r="AB434" i="1"/>
  <c r="AC434" i="1"/>
  <c r="AA435" i="1"/>
  <c r="AB435" i="1"/>
  <c r="AC435" i="1"/>
  <c r="AA436" i="1"/>
  <c r="AB436" i="1"/>
  <c r="AC436" i="1"/>
  <c r="AA437" i="1"/>
  <c r="AB437" i="1"/>
  <c r="AC437" i="1"/>
  <c r="AA438" i="1"/>
  <c r="AB438" i="1"/>
  <c r="AC438" i="1"/>
  <c r="AA439" i="1"/>
  <c r="AB439" i="1"/>
  <c r="AC439" i="1"/>
  <c r="AA440" i="1"/>
  <c r="AB440" i="1"/>
  <c r="AC440" i="1"/>
  <c r="AA441" i="1"/>
  <c r="AB441" i="1"/>
  <c r="AC441" i="1"/>
  <c r="AA442" i="1"/>
  <c r="AB442" i="1"/>
  <c r="AC442" i="1"/>
  <c r="AA443" i="1"/>
  <c r="AB443" i="1"/>
  <c r="AC443" i="1"/>
  <c r="AA444" i="1"/>
  <c r="AB444" i="1"/>
  <c r="AC444" i="1"/>
  <c r="AA445" i="1"/>
  <c r="AB445" i="1"/>
  <c r="AC445" i="1"/>
  <c r="AA446" i="1"/>
  <c r="AB446" i="1"/>
  <c r="AC446" i="1"/>
  <c r="AA447" i="1"/>
  <c r="AB447" i="1"/>
  <c r="AC447" i="1"/>
  <c r="AA448" i="1"/>
  <c r="AB448" i="1"/>
  <c r="AC448" i="1"/>
  <c r="AA449" i="1"/>
  <c r="AB449" i="1"/>
  <c r="AC449" i="1"/>
  <c r="AA450" i="1"/>
  <c r="AB450" i="1"/>
  <c r="AC450" i="1"/>
  <c r="AA451" i="1"/>
  <c r="AB451" i="1"/>
  <c r="AC451" i="1"/>
  <c r="AA452" i="1"/>
  <c r="AB452" i="1"/>
  <c r="AC452" i="1"/>
  <c r="AA453" i="1"/>
  <c r="AB453" i="1"/>
  <c r="AC453" i="1"/>
  <c r="AA454" i="1"/>
  <c r="AB454" i="1"/>
  <c r="AC454" i="1"/>
  <c r="AA455" i="1"/>
  <c r="AB455" i="1"/>
  <c r="AC455" i="1"/>
  <c r="AA456" i="1"/>
  <c r="AB456" i="1"/>
  <c r="AC456" i="1"/>
  <c r="AA457" i="1"/>
  <c r="AB457" i="1"/>
  <c r="AC457" i="1"/>
  <c r="AA458" i="1"/>
  <c r="AB458" i="1"/>
  <c r="AC458" i="1"/>
  <c r="AA459" i="1"/>
  <c r="AB459" i="1"/>
  <c r="AC459" i="1"/>
  <c r="AA460" i="1"/>
  <c r="AB460" i="1"/>
  <c r="AC460" i="1"/>
  <c r="AA461" i="1"/>
  <c r="AB461" i="1"/>
  <c r="AC461" i="1"/>
  <c r="AA462" i="1"/>
  <c r="AB462" i="1"/>
  <c r="AC462" i="1"/>
  <c r="AA463" i="1"/>
  <c r="AB463" i="1"/>
  <c r="AC463" i="1"/>
  <c r="AA464" i="1"/>
  <c r="AB464" i="1"/>
  <c r="AC464" i="1"/>
  <c r="AA465" i="1"/>
  <c r="AB465" i="1"/>
  <c r="AC465" i="1"/>
  <c r="AA466" i="1"/>
  <c r="AB466" i="1"/>
  <c r="AC466" i="1"/>
  <c r="AA467" i="1"/>
  <c r="AB467" i="1"/>
  <c r="AC467" i="1"/>
  <c r="AA468" i="1"/>
  <c r="AB468" i="1"/>
  <c r="AC468" i="1"/>
  <c r="AA469" i="1"/>
  <c r="AB469" i="1"/>
  <c r="AC469" i="1"/>
  <c r="AA470" i="1"/>
  <c r="AB470" i="1"/>
  <c r="AC470" i="1"/>
  <c r="AA471" i="1"/>
  <c r="AB471" i="1"/>
  <c r="AC471" i="1"/>
  <c r="AA472" i="1"/>
  <c r="AB472" i="1"/>
  <c r="AC472" i="1"/>
  <c r="AA473" i="1"/>
  <c r="AB473" i="1"/>
  <c r="AC473" i="1"/>
  <c r="AA474" i="1"/>
  <c r="AB474" i="1"/>
  <c r="AC474" i="1"/>
  <c r="AA475" i="1"/>
  <c r="AB475" i="1"/>
  <c r="AC475" i="1"/>
  <c r="AA476" i="1"/>
  <c r="AB476" i="1"/>
  <c r="AC476" i="1"/>
  <c r="AA477" i="1"/>
  <c r="AB477" i="1"/>
  <c r="AC477" i="1"/>
  <c r="AA478" i="1"/>
  <c r="AB478" i="1"/>
  <c r="AC478" i="1"/>
  <c r="AA479" i="1"/>
  <c r="AB479" i="1"/>
  <c r="AC479" i="1"/>
  <c r="AA480" i="1"/>
  <c r="AB480" i="1"/>
  <c r="AC480" i="1"/>
  <c r="AA481" i="1"/>
  <c r="AB481" i="1"/>
  <c r="AC481" i="1"/>
  <c r="AA482" i="1"/>
  <c r="AB482" i="1"/>
  <c r="AC482" i="1"/>
  <c r="AA483" i="1"/>
  <c r="AB483" i="1"/>
  <c r="AC483" i="1"/>
  <c r="AA484" i="1"/>
  <c r="AB484" i="1"/>
  <c r="AC484" i="1"/>
  <c r="AA485" i="1"/>
  <c r="AB485" i="1"/>
  <c r="AC485" i="1"/>
  <c r="AA486" i="1"/>
  <c r="AB486" i="1"/>
  <c r="AC486" i="1"/>
  <c r="AA487" i="1"/>
  <c r="AB487" i="1"/>
  <c r="AC487" i="1"/>
  <c r="AA488" i="1"/>
  <c r="AB488" i="1"/>
  <c r="AC488" i="1"/>
  <c r="AA489" i="1"/>
  <c r="AB489" i="1"/>
  <c r="AC489" i="1"/>
  <c r="AA490" i="1"/>
  <c r="AB490" i="1"/>
  <c r="AC490" i="1"/>
  <c r="AA491" i="1"/>
  <c r="AB491" i="1"/>
  <c r="AC491" i="1"/>
  <c r="AA492" i="1"/>
  <c r="AB492" i="1"/>
  <c r="AC492" i="1"/>
  <c r="AA493" i="1"/>
  <c r="AB493" i="1"/>
  <c r="AC493" i="1"/>
  <c r="AA494" i="1"/>
  <c r="AB494" i="1"/>
  <c r="AC494" i="1"/>
  <c r="AA495" i="1"/>
  <c r="AB495" i="1"/>
  <c r="AC495" i="1"/>
  <c r="AA496" i="1"/>
  <c r="AB496" i="1"/>
  <c r="AC496" i="1"/>
  <c r="AA497" i="1"/>
  <c r="AB497" i="1"/>
  <c r="AC497" i="1"/>
  <c r="AA498" i="1"/>
  <c r="AB498" i="1"/>
  <c r="AC498" i="1"/>
  <c r="AA499" i="1"/>
  <c r="AB499" i="1"/>
  <c r="AC499" i="1"/>
  <c r="AA500" i="1"/>
  <c r="AB500" i="1"/>
  <c r="AC500" i="1"/>
  <c r="AA501" i="1"/>
  <c r="AB501" i="1"/>
  <c r="AC501" i="1"/>
  <c r="AA502" i="1"/>
  <c r="AB502" i="1"/>
  <c r="AC502" i="1"/>
  <c r="AA503" i="1"/>
  <c r="AB503" i="1"/>
  <c r="AC503" i="1"/>
  <c r="AA504" i="1"/>
  <c r="AB504" i="1"/>
  <c r="AC504" i="1"/>
  <c r="AA505" i="1"/>
  <c r="AB505" i="1"/>
  <c r="AC505" i="1"/>
  <c r="AA506" i="1"/>
  <c r="AB506" i="1"/>
  <c r="AC506" i="1"/>
  <c r="AA507" i="1"/>
  <c r="AB507" i="1"/>
  <c r="AC507" i="1"/>
  <c r="AA508" i="1"/>
  <c r="AB508" i="1"/>
  <c r="AC508" i="1"/>
  <c r="AA509" i="1"/>
  <c r="AB509" i="1"/>
  <c r="AC509" i="1"/>
  <c r="AA510" i="1"/>
  <c r="AB510" i="1"/>
  <c r="AC510" i="1"/>
  <c r="AA511" i="1"/>
  <c r="AB511" i="1"/>
  <c r="AC511" i="1"/>
  <c r="AA512" i="1"/>
  <c r="AB512" i="1"/>
  <c r="AC512" i="1"/>
  <c r="AA513" i="1"/>
  <c r="AB513" i="1"/>
  <c r="AC513" i="1"/>
  <c r="AA514" i="1"/>
  <c r="AB514" i="1"/>
  <c r="AC514" i="1"/>
  <c r="AA515" i="1"/>
  <c r="AB515" i="1"/>
  <c r="AC515" i="1"/>
  <c r="AA516" i="1"/>
  <c r="AB516" i="1"/>
  <c r="AC516" i="1"/>
  <c r="AA517" i="1"/>
  <c r="AB517" i="1"/>
  <c r="AC517" i="1"/>
  <c r="AA518" i="1"/>
  <c r="AB518" i="1"/>
  <c r="AC518" i="1"/>
  <c r="AA519" i="1"/>
  <c r="AB519" i="1"/>
  <c r="AC519" i="1"/>
  <c r="AA520" i="1"/>
  <c r="AB520" i="1"/>
  <c r="AC520" i="1"/>
  <c r="AA521" i="1"/>
  <c r="AB521" i="1"/>
  <c r="AC521" i="1"/>
  <c r="AA522" i="1"/>
  <c r="AB522" i="1"/>
  <c r="AC522" i="1"/>
  <c r="AA523" i="1"/>
  <c r="AB523" i="1"/>
  <c r="AC523" i="1"/>
  <c r="AA524" i="1"/>
  <c r="AB524" i="1"/>
  <c r="AC524" i="1"/>
  <c r="AA525" i="1"/>
  <c r="AB525" i="1"/>
  <c r="AC525" i="1"/>
  <c r="AA526" i="1"/>
  <c r="AB526" i="1"/>
  <c r="AC526" i="1"/>
  <c r="AA527" i="1"/>
  <c r="AB527" i="1"/>
  <c r="AC527" i="1"/>
  <c r="AA528" i="1"/>
  <c r="AB528" i="1"/>
  <c r="AC528" i="1"/>
  <c r="AA529" i="1"/>
  <c r="AB529" i="1"/>
  <c r="AC529" i="1"/>
  <c r="AA530" i="1"/>
  <c r="AB530" i="1"/>
  <c r="AC530" i="1"/>
  <c r="AA531" i="1"/>
  <c r="AB531" i="1"/>
  <c r="AC531" i="1"/>
  <c r="AA532" i="1"/>
  <c r="AB532" i="1"/>
  <c r="AC532" i="1"/>
  <c r="AA533" i="1"/>
  <c r="AB533" i="1"/>
  <c r="AC533" i="1"/>
  <c r="AA534" i="1"/>
  <c r="AB534" i="1"/>
  <c r="AC534" i="1"/>
  <c r="AA535" i="1"/>
  <c r="AB535" i="1"/>
  <c r="AC535" i="1"/>
  <c r="AA536" i="1"/>
  <c r="AB536" i="1"/>
  <c r="AC536" i="1"/>
  <c r="AA537" i="1"/>
  <c r="AB537" i="1"/>
  <c r="AC537" i="1"/>
  <c r="AA538" i="1"/>
  <c r="AB538" i="1"/>
  <c r="AC538" i="1"/>
  <c r="AA539" i="1"/>
  <c r="AB539" i="1"/>
  <c r="AC539" i="1"/>
  <c r="AA540" i="1"/>
  <c r="AB540" i="1"/>
  <c r="AC540" i="1"/>
  <c r="AA541" i="1"/>
  <c r="AB541" i="1"/>
  <c r="AC541" i="1"/>
  <c r="AA542" i="1"/>
  <c r="AB542" i="1"/>
  <c r="AC542" i="1"/>
  <c r="AA543" i="1"/>
  <c r="AB543" i="1"/>
  <c r="AC543" i="1"/>
  <c r="AA544" i="1"/>
  <c r="AB544" i="1"/>
  <c r="AC544" i="1"/>
  <c r="AA545" i="1"/>
  <c r="AB545" i="1"/>
  <c r="AC545" i="1"/>
  <c r="AA546" i="1"/>
  <c r="AB546" i="1"/>
  <c r="AC546" i="1"/>
  <c r="AA547" i="1"/>
  <c r="AB547" i="1"/>
  <c r="AC547" i="1"/>
  <c r="AA548" i="1"/>
  <c r="AB548" i="1"/>
  <c r="AC548" i="1"/>
  <c r="AA549" i="1"/>
  <c r="AB549" i="1"/>
  <c r="AC549" i="1"/>
  <c r="AA550" i="1"/>
  <c r="AB550" i="1"/>
  <c r="AC550" i="1"/>
  <c r="AA551" i="1"/>
  <c r="AB551" i="1"/>
  <c r="AC551" i="1"/>
  <c r="AA552" i="1"/>
  <c r="AB552" i="1"/>
  <c r="AC552" i="1"/>
  <c r="AA553" i="1"/>
  <c r="AB553" i="1"/>
  <c r="AC553" i="1"/>
  <c r="AA554" i="1"/>
  <c r="AB554" i="1"/>
  <c r="AC554" i="1"/>
  <c r="AA555" i="1"/>
  <c r="AB555" i="1"/>
  <c r="AC555" i="1"/>
  <c r="AA556" i="1"/>
  <c r="AB556" i="1"/>
  <c r="AC556" i="1"/>
  <c r="AA557" i="1"/>
  <c r="AB557" i="1"/>
  <c r="AC557" i="1"/>
  <c r="AA558" i="1"/>
  <c r="AB558" i="1"/>
  <c r="AC558" i="1"/>
  <c r="AA559" i="1"/>
  <c r="AB559" i="1"/>
  <c r="AC559" i="1"/>
  <c r="AA560" i="1"/>
  <c r="AB560" i="1"/>
  <c r="AC560" i="1"/>
  <c r="AA561" i="1"/>
  <c r="AB561" i="1"/>
  <c r="AC561" i="1"/>
  <c r="AA562" i="1"/>
  <c r="AB562" i="1"/>
  <c r="AC562" i="1"/>
  <c r="AA563" i="1"/>
  <c r="AB563" i="1"/>
  <c r="AC563" i="1"/>
  <c r="AA564" i="1"/>
  <c r="AB564" i="1"/>
  <c r="AC564" i="1"/>
  <c r="AA565" i="1"/>
  <c r="AB565" i="1"/>
  <c r="AC565" i="1"/>
  <c r="AA566" i="1"/>
  <c r="AB566" i="1"/>
  <c r="AC566" i="1"/>
  <c r="AA567" i="1"/>
  <c r="AB567" i="1"/>
  <c r="AC567" i="1"/>
  <c r="AA568" i="1"/>
  <c r="AB568" i="1"/>
  <c r="AC568" i="1"/>
  <c r="AA569" i="1"/>
  <c r="AB569" i="1"/>
  <c r="AC569" i="1"/>
  <c r="AA570" i="1"/>
  <c r="AB570" i="1"/>
  <c r="AC570" i="1"/>
  <c r="AA571" i="1"/>
  <c r="AB571" i="1"/>
  <c r="AC571" i="1"/>
  <c r="AA572" i="1"/>
  <c r="AB572" i="1"/>
  <c r="AC572" i="1"/>
  <c r="AA573" i="1"/>
  <c r="AB573" i="1"/>
  <c r="AC573" i="1"/>
  <c r="AA574" i="1"/>
  <c r="AB574" i="1"/>
  <c r="AC574" i="1"/>
  <c r="AA575" i="1"/>
  <c r="AB575" i="1"/>
  <c r="AC575" i="1"/>
  <c r="AA576" i="1"/>
  <c r="AB576" i="1"/>
  <c r="AC576" i="1"/>
  <c r="AA577" i="1"/>
  <c r="AB577" i="1"/>
  <c r="AC577" i="1"/>
  <c r="AA578" i="1"/>
  <c r="AB578" i="1"/>
  <c r="AC578" i="1"/>
  <c r="AA579" i="1"/>
  <c r="AB579" i="1"/>
  <c r="AC579" i="1"/>
  <c r="AA580" i="1"/>
  <c r="AB580" i="1"/>
  <c r="AC580" i="1"/>
  <c r="AA581" i="1"/>
  <c r="AB581" i="1"/>
  <c r="AC581" i="1"/>
  <c r="AA582" i="1"/>
  <c r="AB582" i="1"/>
  <c r="AC582" i="1"/>
  <c r="AA583" i="1"/>
  <c r="AB583" i="1"/>
  <c r="AC583" i="1"/>
  <c r="AA584" i="1"/>
  <c r="AB584" i="1"/>
  <c r="AC584" i="1"/>
  <c r="AA585" i="1"/>
  <c r="AB585" i="1"/>
  <c r="AC585" i="1"/>
  <c r="AA586" i="1"/>
  <c r="AB586" i="1"/>
  <c r="AC586" i="1"/>
  <c r="AA587" i="1"/>
  <c r="AB587" i="1"/>
  <c r="AC587" i="1"/>
  <c r="AA588" i="1"/>
  <c r="AB588" i="1"/>
  <c r="AC588" i="1"/>
  <c r="AA589" i="1"/>
  <c r="AB589" i="1"/>
  <c r="AC589" i="1"/>
  <c r="AA590" i="1"/>
  <c r="AB590" i="1"/>
  <c r="AC590" i="1"/>
  <c r="AA591" i="1"/>
  <c r="AB591" i="1"/>
  <c r="AC591" i="1"/>
  <c r="AA592" i="1"/>
  <c r="AB592" i="1"/>
  <c r="AC592" i="1"/>
  <c r="AA593" i="1"/>
  <c r="AB593" i="1"/>
  <c r="AC593" i="1"/>
  <c r="AA594" i="1"/>
  <c r="AB594" i="1"/>
  <c r="AC594" i="1"/>
  <c r="AA595" i="1"/>
  <c r="AB595" i="1"/>
  <c r="AC595" i="1"/>
  <c r="AA596" i="1"/>
  <c r="AB596" i="1"/>
  <c r="AC596" i="1"/>
  <c r="AA597" i="1"/>
  <c r="AB597" i="1"/>
  <c r="AC597" i="1"/>
  <c r="AA598" i="1"/>
  <c r="AB598" i="1"/>
  <c r="AC598" i="1"/>
  <c r="AA599" i="1"/>
  <c r="AB599" i="1"/>
  <c r="AC599" i="1"/>
  <c r="AA600" i="1"/>
  <c r="AB600" i="1"/>
  <c r="AC600" i="1"/>
  <c r="AA601" i="1"/>
  <c r="AB601" i="1"/>
  <c r="AC601" i="1"/>
  <c r="AA602" i="1"/>
  <c r="AB602" i="1"/>
  <c r="AC602" i="1"/>
  <c r="AA603" i="1"/>
  <c r="AB603" i="1"/>
  <c r="AC603" i="1"/>
  <c r="AA604" i="1"/>
  <c r="AB604" i="1"/>
  <c r="AC604" i="1"/>
  <c r="AA605" i="1"/>
  <c r="AB605" i="1"/>
  <c r="AC605" i="1"/>
  <c r="AA606" i="1"/>
  <c r="AB606" i="1"/>
  <c r="AC606" i="1"/>
  <c r="AA607" i="1"/>
  <c r="AB607" i="1"/>
  <c r="AC607" i="1"/>
  <c r="AA608" i="1"/>
  <c r="AB608" i="1"/>
  <c r="AC608" i="1"/>
  <c r="AA609" i="1"/>
  <c r="AB609" i="1"/>
  <c r="AC609" i="1"/>
  <c r="AA610" i="1"/>
  <c r="AB610" i="1"/>
  <c r="AC610" i="1"/>
  <c r="AA611" i="1"/>
  <c r="AB611" i="1"/>
  <c r="AC611" i="1"/>
  <c r="AA612" i="1"/>
  <c r="AB612" i="1"/>
  <c r="AC612" i="1"/>
  <c r="AA613" i="1"/>
  <c r="AB613" i="1"/>
  <c r="AC613" i="1"/>
  <c r="AA614" i="1"/>
  <c r="AB614" i="1"/>
  <c r="AC614" i="1"/>
  <c r="AA615" i="1"/>
  <c r="AB615" i="1"/>
  <c r="AC615" i="1"/>
  <c r="AA616" i="1"/>
  <c r="AB616" i="1"/>
  <c r="AC616" i="1"/>
  <c r="AA617" i="1"/>
  <c r="AB617" i="1"/>
  <c r="AC617" i="1"/>
  <c r="AA618" i="1"/>
  <c r="AB618" i="1"/>
  <c r="AC618" i="1"/>
  <c r="AA619" i="1"/>
  <c r="AB619" i="1"/>
  <c r="AC619" i="1"/>
  <c r="AA620" i="1"/>
  <c r="AB620" i="1"/>
  <c r="AC620" i="1"/>
  <c r="AA621" i="1"/>
  <c r="AB621" i="1"/>
  <c r="AC621" i="1"/>
  <c r="AA622" i="1"/>
  <c r="AB622" i="1"/>
  <c r="AC622" i="1"/>
  <c r="AA623" i="1"/>
  <c r="AB623" i="1"/>
  <c r="AC623" i="1"/>
  <c r="AA624" i="1"/>
  <c r="AB624" i="1"/>
  <c r="AC624" i="1"/>
  <c r="AA625" i="1"/>
  <c r="AB625" i="1"/>
  <c r="AC625" i="1"/>
  <c r="AA626" i="1"/>
  <c r="AB626" i="1"/>
  <c r="AC626" i="1"/>
  <c r="AA627" i="1"/>
  <c r="AB627" i="1"/>
  <c r="AC627" i="1"/>
  <c r="AA628" i="1"/>
  <c r="AB628" i="1"/>
  <c r="AC628" i="1"/>
  <c r="AA629" i="1"/>
  <c r="AB629" i="1"/>
  <c r="AC629" i="1"/>
  <c r="AA630" i="1"/>
  <c r="AB630" i="1"/>
  <c r="AC630" i="1"/>
  <c r="AA631" i="1"/>
  <c r="AB631" i="1"/>
  <c r="AC631" i="1"/>
  <c r="AA632" i="1"/>
  <c r="AB632" i="1"/>
  <c r="AC632" i="1"/>
  <c r="AA633" i="1"/>
  <c r="AB633" i="1"/>
  <c r="AC633" i="1"/>
  <c r="AA634" i="1"/>
  <c r="AB634" i="1"/>
  <c r="AC634" i="1"/>
  <c r="AA635" i="1"/>
  <c r="AB635" i="1"/>
  <c r="AC635" i="1"/>
  <c r="AA636" i="1"/>
  <c r="AB636" i="1"/>
  <c r="AC636" i="1"/>
  <c r="AA637" i="1"/>
  <c r="AB637" i="1"/>
  <c r="AC637" i="1"/>
  <c r="AA638" i="1"/>
  <c r="AB638" i="1"/>
  <c r="AC638" i="1"/>
  <c r="AA639" i="1"/>
  <c r="AB639" i="1"/>
  <c r="AC639" i="1"/>
  <c r="AA640" i="1"/>
  <c r="AB640" i="1"/>
  <c r="AC640" i="1"/>
  <c r="AA641" i="1"/>
  <c r="AB641" i="1"/>
  <c r="AC641" i="1"/>
  <c r="AA642" i="1"/>
  <c r="AB642" i="1"/>
  <c r="AC642" i="1"/>
  <c r="AA643" i="1"/>
  <c r="AB643" i="1"/>
  <c r="AC643" i="1"/>
  <c r="AA644" i="1"/>
  <c r="AB644" i="1"/>
  <c r="AC644" i="1"/>
  <c r="AA645" i="1"/>
  <c r="AB645" i="1"/>
  <c r="AC645" i="1"/>
  <c r="AA646" i="1"/>
  <c r="AB646" i="1"/>
  <c r="AC646" i="1"/>
  <c r="AA647" i="1"/>
  <c r="AB647" i="1"/>
  <c r="AC647" i="1"/>
  <c r="AA648" i="1"/>
  <c r="AB648" i="1"/>
  <c r="AC648" i="1"/>
  <c r="AA649" i="1"/>
  <c r="AB649" i="1"/>
  <c r="AC649" i="1"/>
  <c r="AA650" i="1"/>
  <c r="AB650" i="1"/>
  <c r="AC650" i="1"/>
  <c r="AA651" i="1"/>
  <c r="AB651" i="1"/>
  <c r="AC651" i="1"/>
  <c r="AA652" i="1"/>
  <c r="AB652" i="1"/>
  <c r="AC652" i="1"/>
  <c r="AA653" i="1"/>
  <c r="AB653" i="1"/>
  <c r="AC653" i="1"/>
  <c r="AA654" i="1"/>
  <c r="AB654" i="1"/>
  <c r="AC654" i="1"/>
  <c r="AA655" i="1"/>
  <c r="AB655" i="1"/>
  <c r="AC655" i="1"/>
  <c r="AA656" i="1"/>
  <c r="AB656" i="1"/>
  <c r="AC656" i="1"/>
  <c r="AA657" i="1"/>
  <c r="AB657" i="1"/>
  <c r="AC657" i="1"/>
  <c r="AA658" i="1"/>
  <c r="AB658" i="1"/>
  <c r="AC658" i="1"/>
  <c r="AA659" i="1"/>
  <c r="AB659" i="1"/>
  <c r="AC659" i="1"/>
  <c r="AA660" i="1"/>
  <c r="AB660" i="1"/>
  <c r="AC660" i="1"/>
  <c r="AA661" i="1"/>
  <c r="AB661" i="1"/>
  <c r="AC661" i="1"/>
  <c r="AA662" i="1"/>
  <c r="AB662" i="1"/>
  <c r="AC662" i="1"/>
  <c r="AA663" i="1"/>
  <c r="AB663" i="1"/>
  <c r="AC663" i="1"/>
  <c r="AA664" i="1"/>
  <c r="AB664" i="1"/>
  <c r="AC664" i="1"/>
  <c r="AA665" i="1"/>
  <c r="AB665" i="1"/>
  <c r="AC665" i="1"/>
  <c r="AA666" i="1"/>
  <c r="AB666" i="1"/>
  <c r="AC666" i="1"/>
  <c r="AA667" i="1"/>
  <c r="AB667" i="1"/>
  <c r="AC667" i="1"/>
  <c r="AA668" i="1"/>
  <c r="AB668" i="1"/>
  <c r="AC668" i="1"/>
  <c r="AA669" i="1"/>
  <c r="AB669" i="1"/>
  <c r="AC669" i="1"/>
  <c r="AA670" i="1"/>
  <c r="AB670" i="1"/>
  <c r="AC670" i="1"/>
  <c r="AA671" i="1"/>
  <c r="AB671" i="1"/>
  <c r="AC671" i="1"/>
  <c r="AA672" i="1"/>
  <c r="AB672" i="1"/>
  <c r="AC672" i="1"/>
  <c r="AA673" i="1"/>
  <c r="AB673" i="1"/>
  <c r="AC673" i="1"/>
  <c r="AA674" i="1"/>
  <c r="AB674" i="1"/>
  <c r="AC674" i="1"/>
  <c r="AA675" i="1"/>
  <c r="AB675" i="1"/>
  <c r="AC675" i="1"/>
  <c r="AA676" i="1"/>
  <c r="AB676" i="1"/>
  <c r="AC676" i="1"/>
  <c r="AA677" i="1"/>
  <c r="AB677" i="1"/>
  <c r="AC677" i="1"/>
  <c r="AA678" i="1"/>
  <c r="AB678" i="1"/>
  <c r="AC678" i="1"/>
  <c r="AA679" i="1"/>
  <c r="AB679" i="1"/>
  <c r="AC679" i="1"/>
  <c r="AA680" i="1"/>
  <c r="AB680" i="1"/>
  <c r="AC680" i="1"/>
  <c r="AA681" i="1"/>
  <c r="AB681" i="1"/>
  <c r="AC681" i="1"/>
  <c r="AA682" i="1"/>
  <c r="AB682" i="1"/>
  <c r="AC682" i="1"/>
  <c r="AA683" i="1"/>
  <c r="AB683" i="1"/>
  <c r="AC683" i="1"/>
  <c r="AA684" i="1"/>
  <c r="AB684" i="1"/>
  <c r="AC684" i="1"/>
  <c r="AA685" i="1"/>
  <c r="AB685" i="1"/>
  <c r="AC685" i="1"/>
  <c r="AA686" i="1"/>
  <c r="AB686" i="1"/>
  <c r="AC686" i="1"/>
  <c r="AA687" i="1"/>
  <c r="AB687" i="1"/>
  <c r="AC687" i="1"/>
  <c r="AA688" i="1"/>
  <c r="AB688" i="1"/>
  <c r="AC688" i="1"/>
  <c r="AA689" i="1"/>
  <c r="AB689" i="1"/>
  <c r="AC689" i="1"/>
  <c r="AA690" i="1"/>
  <c r="AB690" i="1"/>
  <c r="AC690" i="1"/>
  <c r="AA691" i="1"/>
  <c r="AB691" i="1"/>
  <c r="AC691" i="1"/>
  <c r="AA692" i="1"/>
  <c r="AB692" i="1"/>
  <c r="AC692" i="1"/>
  <c r="AA693" i="1"/>
  <c r="AB693" i="1"/>
  <c r="AC693" i="1"/>
  <c r="AA694" i="1"/>
  <c r="AB694" i="1"/>
  <c r="AC694" i="1"/>
  <c r="AA695" i="1"/>
  <c r="AB695" i="1"/>
  <c r="AC695" i="1"/>
  <c r="AA696" i="1"/>
  <c r="AB696" i="1"/>
  <c r="AC696" i="1"/>
  <c r="AA697" i="1"/>
  <c r="AB697" i="1"/>
  <c r="AC697" i="1"/>
  <c r="AA698" i="1"/>
  <c r="AB698" i="1"/>
  <c r="AC698" i="1"/>
  <c r="AA699" i="1"/>
  <c r="AB699" i="1"/>
  <c r="AC699" i="1"/>
  <c r="AA700" i="1"/>
  <c r="AB700" i="1"/>
  <c r="AC700" i="1"/>
  <c r="AA701" i="1"/>
  <c r="AB701" i="1"/>
  <c r="AC701" i="1"/>
  <c r="AA702" i="1"/>
  <c r="AB702" i="1"/>
  <c r="AC702" i="1"/>
  <c r="AA703" i="1"/>
  <c r="AB703" i="1"/>
  <c r="AC703" i="1"/>
  <c r="AA704" i="1"/>
  <c r="AB704" i="1"/>
  <c r="AC704" i="1"/>
  <c r="AA705" i="1"/>
  <c r="AB705" i="1"/>
  <c r="AC705" i="1"/>
  <c r="AA706" i="1"/>
  <c r="AB706" i="1"/>
  <c r="AC706" i="1"/>
  <c r="AA707" i="1"/>
  <c r="AB707" i="1"/>
  <c r="AC707" i="1"/>
  <c r="AA708" i="1"/>
  <c r="AB708" i="1"/>
  <c r="AC708" i="1"/>
  <c r="AA709" i="1"/>
  <c r="AB709" i="1"/>
  <c r="AC709" i="1"/>
  <c r="AA710" i="1"/>
  <c r="AB710" i="1"/>
  <c r="AC710" i="1"/>
  <c r="AA711" i="1"/>
  <c r="AB711" i="1"/>
  <c r="AC711" i="1"/>
  <c r="AA712" i="1"/>
  <c r="AB712" i="1"/>
  <c r="AC712" i="1"/>
  <c r="AA713" i="1"/>
  <c r="AB713" i="1"/>
  <c r="AC713" i="1"/>
  <c r="AA714" i="1"/>
  <c r="AB714" i="1"/>
  <c r="AC714" i="1"/>
  <c r="AA715" i="1"/>
  <c r="AB715" i="1"/>
  <c r="AC715" i="1"/>
  <c r="AA716" i="1"/>
  <c r="AB716" i="1"/>
  <c r="AC716" i="1"/>
  <c r="AA717" i="1"/>
  <c r="AB717" i="1"/>
  <c r="AC717" i="1"/>
  <c r="AA718" i="1"/>
  <c r="AB718" i="1"/>
  <c r="AC718" i="1"/>
  <c r="AA719" i="1"/>
  <c r="AB719" i="1"/>
  <c r="AC719" i="1"/>
  <c r="AA720" i="1"/>
  <c r="AB720" i="1"/>
  <c r="AC720" i="1"/>
  <c r="AA721" i="1"/>
  <c r="AB721" i="1"/>
  <c r="AC721" i="1"/>
  <c r="AA722" i="1"/>
  <c r="AB722" i="1"/>
  <c r="AC722" i="1"/>
  <c r="AA723" i="1"/>
  <c r="AB723" i="1"/>
  <c r="AC723" i="1"/>
  <c r="AA724" i="1"/>
  <c r="AB724" i="1"/>
  <c r="AC724" i="1"/>
  <c r="AA725" i="1"/>
  <c r="AB725" i="1"/>
  <c r="AC725" i="1"/>
  <c r="AA726" i="1"/>
  <c r="AB726" i="1"/>
  <c r="AC726" i="1"/>
  <c r="AA727" i="1"/>
  <c r="AB727" i="1"/>
  <c r="AC727" i="1"/>
  <c r="AA728" i="1"/>
  <c r="AB728" i="1"/>
  <c r="AC728" i="1"/>
  <c r="AA729" i="1"/>
  <c r="AB729" i="1"/>
  <c r="AC729" i="1"/>
  <c r="AA730" i="1"/>
  <c r="AB730" i="1"/>
  <c r="AC730" i="1"/>
  <c r="AA731" i="1"/>
  <c r="AB731" i="1"/>
  <c r="AC731" i="1"/>
  <c r="AA732" i="1"/>
  <c r="AB732" i="1"/>
  <c r="AC732" i="1"/>
  <c r="AA733" i="1"/>
  <c r="AB733" i="1"/>
  <c r="AC733" i="1"/>
  <c r="AA734" i="1"/>
  <c r="AB734" i="1"/>
  <c r="AC734" i="1"/>
  <c r="AA735" i="1"/>
  <c r="AB735" i="1"/>
  <c r="AC735" i="1"/>
  <c r="AA736" i="1"/>
  <c r="AB736" i="1"/>
  <c r="AC736" i="1"/>
  <c r="AA737" i="1"/>
  <c r="AB737" i="1"/>
  <c r="AC737" i="1"/>
  <c r="AA738" i="1"/>
  <c r="AB738" i="1"/>
  <c r="AC738" i="1"/>
  <c r="AA739" i="1"/>
  <c r="AB739" i="1"/>
  <c r="AC739" i="1"/>
  <c r="AA740" i="1"/>
  <c r="AB740" i="1"/>
  <c r="AC740" i="1"/>
  <c r="AA741" i="1"/>
  <c r="AB741" i="1"/>
  <c r="AC741" i="1"/>
  <c r="AA742" i="1"/>
  <c r="AB742" i="1"/>
  <c r="AC742" i="1"/>
  <c r="AA743" i="1"/>
  <c r="AB743" i="1"/>
  <c r="AC743" i="1"/>
  <c r="AA744" i="1"/>
  <c r="AB744" i="1"/>
  <c r="AC744" i="1"/>
  <c r="AA745" i="1"/>
  <c r="AB745" i="1"/>
  <c r="AC745" i="1"/>
  <c r="AA746" i="1"/>
  <c r="AB746" i="1"/>
  <c r="AC746" i="1"/>
  <c r="AA747" i="1"/>
  <c r="AB747" i="1"/>
  <c r="AC747" i="1"/>
  <c r="AA748" i="1"/>
  <c r="AB748" i="1"/>
  <c r="AC748" i="1"/>
  <c r="AA749" i="1"/>
  <c r="AB749" i="1"/>
  <c r="AC749" i="1"/>
  <c r="AA750" i="1"/>
  <c r="AB750" i="1"/>
  <c r="AC750" i="1"/>
  <c r="AA751" i="1"/>
  <c r="AB751" i="1"/>
  <c r="AC751" i="1"/>
  <c r="AA752" i="1"/>
  <c r="AB752" i="1"/>
  <c r="AC752" i="1"/>
  <c r="AA753" i="1"/>
  <c r="AB753" i="1"/>
  <c r="AC753" i="1"/>
  <c r="AA754" i="1"/>
  <c r="AB754" i="1"/>
  <c r="AC754" i="1"/>
  <c r="AA755" i="1"/>
  <c r="AB755" i="1"/>
  <c r="AC755" i="1"/>
  <c r="AA756" i="1"/>
  <c r="AB756" i="1"/>
  <c r="AC756" i="1"/>
  <c r="AA757" i="1"/>
  <c r="AB757" i="1"/>
  <c r="AC757" i="1"/>
  <c r="AA758" i="1"/>
  <c r="AB758" i="1"/>
  <c r="AC758" i="1"/>
  <c r="AA759" i="1"/>
  <c r="AB759" i="1"/>
  <c r="AC759" i="1"/>
  <c r="AA760" i="1"/>
  <c r="AB760" i="1"/>
  <c r="AC760" i="1"/>
  <c r="AA761" i="1"/>
  <c r="AB761" i="1"/>
  <c r="AC761" i="1"/>
  <c r="AA762" i="1"/>
  <c r="AB762" i="1"/>
  <c r="AC762" i="1"/>
  <c r="AA763" i="1"/>
  <c r="AB763" i="1"/>
  <c r="AC763" i="1"/>
  <c r="AA764" i="1"/>
  <c r="AB764" i="1"/>
  <c r="AC764" i="1"/>
  <c r="AA765" i="1"/>
  <c r="AB765" i="1"/>
  <c r="AC765" i="1"/>
  <c r="AA766" i="1"/>
  <c r="AB766" i="1"/>
  <c r="AC766" i="1"/>
  <c r="AA767" i="1"/>
  <c r="AB767" i="1"/>
  <c r="AC767" i="1"/>
  <c r="AA768" i="1"/>
  <c r="AB768" i="1"/>
  <c r="AC768" i="1"/>
  <c r="AA769" i="1"/>
  <c r="AB769" i="1"/>
  <c r="AC769" i="1"/>
  <c r="AA770" i="1"/>
  <c r="AB770" i="1"/>
  <c r="AC770" i="1"/>
  <c r="AA771" i="1"/>
  <c r="AB771" i="1"/>
  <c r="AC771" i="1"/>
  <c r="AA772" i="1"/>
  <c r="AB772" i="1"/>
  <c r="AC772" i="1"/>
  <c r="AA773" i="1"/>
  <c r="AB773" i="1"/>
  <c r="AC773" i="1"/>
  <c r="AA774" i="1"/>
  <c r="AB774" i="1"/>
  <c r="AC774" i="1"/>
  <c r="AA775" i="1"/>
  <c r="AB775" i="1"/>
  <c r="AC775" i="1"/>
  <c r="AA776" i="1"/>
  <c r="AB776" i="1"/>
  <c r="AC776" i="1"/>
  <c r="AA777" i="1"/>
  <c r="AB777" i="1"/>
  <c r="AC777" i="1"/>
  <c r="AA778" i="1"/>
  <c r="AB778" i="1"/>
  <c r="AC778" i="1"/>
  <c r="AA779" i="1"/>
  <c r="AB779" i="1"/>
  <c r="AC779" i="1"/>
  <c r="AA780" i="1"/>
  <c r="AB780" i="1"/>
  <c r="AC780" i="1"/>
  <c r="AA781" i="1"/>
  <c r="AB781" i="1"/>
  <c r="AC781" i="1"/>
  <c r="AA782" i="1"/>
  <c r="AB782" i="1"/>
  <c r="AC782" i="1"/>
  <c r="AA783" i="1"/>
  <c r="AB783" i="1"/>
  <c r="AC783" i="1"/>
  <c r="AA784" i="1"/>
  <c r="AB784" i="1"/>
  <c r="AC784" i="1"/>
  <c r="AA785" i="1"/>
  <c r="AB785" i="1"/>
  <c r="AC785" i="1"/>
  <c r="AA786" i="1"/>
  <c r="AB786" i="1"/>
  <c r="AC786" i="1"/>
  <c r="AA787" i="1"/>
  <c r="AB787" i="1"/>
  <c r="AC787" i="1"/>
  <c r="AA788" i="1"/>
  <c r="AB788" i="1"/>
  <c r="AC788" i="1"/>
  <c r="AA789" i="1"/>
  <c r="AB789" i="1"/>
  <c r="AC789" i="1"/>
  <c r="AA790" i="1"/>
  <c r="AB790" i="1"/>
  <c r="AC790" i="1"/>
  <c r="AA791" i="1"/>
  <c r="AB791" i="1"/>
  <c r="AC791" i="1"/>
  <c r="AA792" i="1"/>
  <c r="AB792" i="1"/>
  <c r="AC792" i="1"/>
  <c r="AA793" i="1"/>
  <c r="AB793" i="1"/>
  <c r="AC793" i="1"/>
  <c r="AA794" i="1"/>
  <c r="AB794" i="1"/>
  <c r="AC794" i="1"/>
  <c r="AA795" i="1"/>
  <c r="AB795" i="1"/>
  <c r="AC795" i="1"/>
  <c r="AA796" i="1"/>
  <c r="AB796" i="1"/>
  <c r="AC796" i="1"/>
  <c r="AA797" i="1"/>
  <c r="AB797" i="1"/>
  <c r="AC797" i="1"/>
  <c r="AA798" i="1"/>
  <c r="AB798" i="1"/>
  <c r="AC798" i="1"/>
  <c r="AA799" i="1"/>
  <c r="AB799" i="1"/>
  <c r="AC799" i="1"/>
  <c r="AA800" i="1"/>
  <c r="AB800" i="1"/>
  <c r="AC800" i="1"/>
  <c r="AA801" i="1"/>
  <c r="AB801" i="1"/>
  <c r="AC801" i="1"/>
  <c r="AA802" i="1"/>
  <c r="AB802" i="1"/>
  <c r="AC802" i="1"/>
  <c r="AA803" i="1"/>
  <c r="AB803" i="1"/>
  <c r="AC803" i="1"/>
  <c r="AA804" i="1"/>
  <c r="AB804" i="1"/>
  <c r="AC804" i="1"/>
  <c r="AA805" i="1"/>
  <c r="AB805" i="1"/>
  <c r="AC805" i="1"/>
  <c r="AA806" i="1"/>
  <c r="AB806" i="1"/>
  <c r="AC806" i="1"/>
  <c r="AA807" i="1"/>
  <c r="AB807" i="1"/>
  <c r="AC807" i="1"/>
  <c r="AA808" i="1"/>
  <c r="AB808" i="1"/>
  <c r="AC808" i="1"/>
  <c r="AA809" i="1"/>
  <c r="AB809" i="1"/>
  <c r="AC809" i="1"/>
  <c r="AA810" i="1"/>
  <c r="AB810" i="1"/>
  <c r="AC810" i="1"/>
  <c r="AA811" i="1"/>
  <c r="AB811" i="1"/>
  <c r="AC811" i="1"/>
  <c r="AA812" i="1"/>
  <c r="AB812" i="1"/>
  <c r="AC812" i="1"/>
  <c r="AA813" i="1"/>
  <c r="AB813" i="1"/>
  <c r="AC813" i="1"/>
  <c r="AA814" i="1"/>
  <c r="AB814" i="1"/>
  <c r="AC814" i="1"/>
  <c r="AA815" i="1"/>
  <c r="AB815" i="1"/>
  <c r="AC815" i="1"/>
  <c r="AA816" i="1"/>
  <c r="AB816" i="1"/>
  <c r="AC816" i="1"/>
  <c r="AA817" i="1"/>
  <c r="AB817" i="1"/>
  <c r="AC817" i="1"/>
  <c r="AA818" i="1"/>
  <c r="AB818" i="1"/>
  <c r="AC818" i="1"/>
  <c r="AA819" i="1"/>
  <c r="AB819" i="1"/>
  <c r="AC819" i="1"/>
  <c r="AA820" i="1"/>
  <c r="AB820" i="1"/>
  <c r="AC820" i="1"/>
  <c r="AA821" i="1"/>
  <c r="AB821" i="1"/>
  <c r="AC821" i="1"/>
  <c r="AA822" i="1"/>
  <c r="AB822" i="1"/>
  <c r="AC822" i="1"/>
  <c r="AA823" i="1"/>
  <c r="AB823" i="1"/>
  <c r="AC823" i="1"/>
  <c r="AA824" i="1"/>
  <c r="AB824" i="1"/>
  <c r="AC824" i="1"/>
  <c r="AA825" i="1"/>
  <c r="AB825" i="1"/>
  <c r="AC825" i="1"/>
  <c r="AA826" i="1"/>
  <c r="AB826" i="1"/>
  <c r="AC826" i="1"/>
  <c r="AA827" i="1"/>
  <c r="AB827" i="1"/>
  <c r="AC827" i="1"/>
  <c r="AA828" i="1"/>
  <c r="AB828" i="1"/>
  <c r="AC828" i="1"/>
  <c r="AA829" i="1"/>
  <c r="AB829" i="1"/>
  <c r="AC829" i="1"/>
  <c r="AA830" i="1"/>
  <c r="AB830" i="1"/>
  <c r="AC830" i="1"/>
  <c r="AA831" i="1"/>
  <c r="AB831" i="1"/>
  <c r="AC831" i="1"/>
  <c r="AA832" i="1"/>
  <c r="AB832" i="1"/>
  <c r="AC832" i="1"/>
  <c r="AA833" i="1"/>
  <c r="AB833" i="1"/>
  <c r="AC833" i="1"/>
  <c r="AA834" i="1"/>
  <c r="AB834" i="1"/>
  <c r="AC834" i="1"/>
  <c r="AA835" i="1"/>
  <c r="AB835" i="1"/>
  <c r="AC835" i="1"/>
  <c r="AA836" i="1"/>
  <c r="AB836" i="1"/>
  <c r="AC836" i="1"/>
  <c r="AA837" i="1"/>
  <c r="AB837" i="1"/>
  <c r="AC837" i="1"/>
  <c r="AA838" i="1"/>
  <c r="AB838" i="1"/>
  <c r="AC838" i="1"/>
  <c r="AA839" i="1"/>
  <c r="AB839" i="1"/>
  <c r="AC839" i="1"/>
  <c r="AA840" i="1"/>
  <c r="AB840" i="1"/>
  <c r="AC840" i="1"/>
  <c r="AA841" i="1"/>
  <c r="AB841" i="1"/>
  <c r="AC841" i="1"/>
  <c r="AA842" i="1"/>
  <c r="AB842" i="1"/>
  <c r="AC842" i="1"/>
  <c r="AA843" i="1"/>
  <c r="AB843" i="1"/>
  <c r="AC843" i="1"/>
  <c r="AA844" i="1"/>
  <c r="AB844" i="1"/>
  <c r="AC844" i="1"/>
  <c r="AA845" i="1"/>
  <c r="AB845" i="1"/>
  <c r="AC845" i="1"/>
  <c r="AA846" i="1"/>
  <c r="AB846" i="1"/>
  <c r="AC846" i="1"/>
  <c r="AA847" i="1"/>
  <c r="AB847" i="1"/>
  <c r="AC847" i="1"/>
  <c r="AA848" i="1"/>
  <c r="AB848" i="1"/>
  <c r="AC848" i="1"/>
  <c r="AA849" i="1"/>
  <c r="AB849" i="1"/>
  <c r="AC849" i="1"/>
  <c r="AA850" i="1"/>
  <c r="AB850" i="1"/>
  <c r="AC850" i="1"/>
  <c r="AA851" i="1"/>
  <c r="AB851" i="1"/>
  <c r="AC851" i="1"/>
  <c r="AA852" i="1"/>
  <c r="AB852" i="1"/>
  <c r="AC852" i="1"/>
  <c r="AA853" i="1"/>
  <c r="AB853" i="1"/>
  <c r="AC853" i="1"/>
  <c r="AA854" i="1"/>
  <c r="AB854" i="1"/>
  <c r="AC854" i="1"/>
  <c r="AA855" i="1"/>
  <c r="AB855" i="1"/>
  <c r="AC855" i="1"/>
  <c r="AA856" i="1"/>
  <c r="AB856" i="1"/>
  <c r="AC856" i="1"/>
  <c r="AA857" i="1"/>
  <c r="AB857" i="1"/>
  <c r="AC857" i="1"/>
  <c r="AA858" i="1"/>
  <c r="AB858" i="1"/>
  <c r="AC858" i="1"/>
  <c r="AA859" i="1"/>
  <c r="AB859" i="1"/>
  <c r="AC859" i="1"/>
  <c r="AA860" i="1"/>
  <c r="AB860" i="1"/>
  <c r="AC860" i="1"/>
  <c r="AA861" i="1"/>
  <c r="AB861" i="1"/>
  <c r="AC861" i="1"/>
  <c r="AA862" i="1"/>
  <c r="AB862" i="1"/>
  <c r="AC862" i="1"/>
  <c r="AA863" i="1"/>
  <c r="AB863" i="1"/>
  <c r="AC863" i="1"/>
  <c r="AA864" i="1"/>
  <c r="AB864" i="1"/>
  <c r="AC864" i="1"/>
  <c r="AA865" i="1"/>
  <c r="AB865" i="1"/>
  <c r="AC865" i="1"/>
  <c r="AA866" i="1"/>
  <c r="AB866" i="1"/>
  <c r="AC866" i="1"/>
  <c r="AA867" i="1"/>
  <c r="AB867" i="1"/>
  <c r="AC867" i="1"/>
  <c r="AA868" i="1"/>
  <c r="AB868" i="1"/>
  <c r="AC868" i="1"/>
  <c r="AA869" i="1"/>
  <c r="AB869" i="1"/>
  <c r="AC869" i="1"/>
  <c r="AA870" i="1"/>
  <c r="AB870" i="1"/>
  <c r="AC870" i="1"/>
  <c r="AA871" i="1"/>
  <c r="AB871" i="1"/>
  <c r="AC871" i="1"/>
  <c r="AA872" i="1"/>
  <c r="AB872" i="1"/>
  <c r="AC872" i="1"/>
  <c r="AA873" i="1"/>
  <c r="AB873" i="1"/>
  <c r="AC873" i="1"/>
  <c r="AA874" i="1"/>
  <c r="AB874" i="1"/>
  <c r="AC874" i="1"/>
  <c r="AA875" i="1"/>
  <c r="AB875" i="1"/>
  <c r="AC875" i="1"/>
  <c r="AA876" i="1"/>
  <c r="AB876" i="1"/>
  <c r="AC876" i="1"/>
  <c r="AA877" i="1"/>
  <c r="AB877" i="1"/>
  <c r="AC877" i="1"/>
  <c r="AA878" i="1"/>
  <c r="AB878" i="1"/>
  <c r="AC878" i="1"/>
  <c r="AA879" i="1"/>
  <c r="AB879" i="1"/>
  <c r="AC879" i="1"/>
  <c r="AA880" i="1"/>
  <c r="AB880" i="1"/>
  <c r="AC880" i="1"/>
  <c r="AA881" i="1"/>
  <c r="AB881" i="1"/>
  <c r="AC881" i="1"/>
  <c r="AA882" i="1"/>
  <c r="AB882" i="1"/>
  <c r="AC882" i="1"/>
  <c r="AA883" i="1"/>
  <c r="AB883" i="1"/>
  <c r="AC883" i="1"/>
  <c r="AA884" i="1"/>
  <c r="AB884" i="1"/>
  <c r="AC884" i="1"/>
  <c r="AA885" i="1"/>
  <c r="AB885" i="1"/>
  <c r="AC885" i="1"/>
  <c r="AA886" i="1"/>
  <c r="AB886" i="1"/>
  <c r="AC886" i="1"/>
  <c r="AA887" i="1"/>
  <c r="AB887" i="1"/>
  <c r="AC887" i="1"/>
  <c r="AA888" i="1"/>
  <c r="AB888" i="1"/>
  <c r="AC888" i="1"/>
  <c r="AA889" i="1"/>
  <c r="AB889" i="1"/>
  <c r="AC889" i="1"/>
  <c r="AA890" i="1"/>
  <c r="AB890" i="1"/>
  <c r="AC890" i="1"/>
  <c r="AA891" i="1"/>
  <c r="AB891" i="1"/>
  <c r="AC891" i="1"/>
  <c r="AA892" i="1"/>
  <c r="AB892" i="1"/>
  <c r="AC892" i="1"/>
  <c r="AA893" i="1"/>
  <c r="AB893" i="1"/>
  <c r="AC893" i="1"/>
  <c r="AA894" i="1"/>
  <c r="AB894" i="1"/>
  <c r="AC894" i="1"/>
  <c r="AA895" i="1"/>
  <c r="AB895" i="1"/>
  <c r="AC895" i="1"/>
  <c r="AA896" i="1"/>
  <c r="AB896" i="1"/>
  <c r="AC896" i="1"/>
  <c r="AA897" i="1"/>
  <c r="AB897" i="1"/>
  <c r="AC897" i="1"/>
  <c r="AA898" i="1"/>
  <c r="AB898" i="1"/>
  <c r="AC898" i="1"/>
  <c r="AA899" i="1"/>
  <c r="AB899" i="1"/>
  <c r="AC899" i="1"/>
  <c r="AA900" i="1"/>
  <c r="AB900" i="1"/>
  <c r="AC900" i="1"/>
  <c r="AA901" i="1"/>
  <c r="AB901" i="1"/>
  <c r="AC901" i="1"/>
  <c r="AA902" i="1"/>
  <c r="AB902" i="1"/>
  <c r="AC902" i="1"/>
  <c r="AA903" i="1"/>
  <c r="AB903" i="1"/>
  <c r="AC903" i="1"/>
  <c r="AA904" i="1"/>
  <c r="AB904" i="1"/>
  <c r="AC904" i="1"/>
  <c r="AA905" i="1"/>
  <c r="AB905" i="1"/>
  <c r="AC905" i="1"/>
  <c r="AA906" i="1"/>
  <c r="AB906" i="1"/>
  <c r="AC906" i="1"/>
  <c r="AA907" i="1"/>
  <c r="AB907" i="1"/>
  <c r="AC907" i="1"/>
  <c r="AA908" i="1"/>
  <c r="AB908" i="1"/>
  <c r="AC908" i="1"/>
  <c r="AA909" i="1"/>
  <c r="AB909" i="1"/>
  <c r="AC909" i="1"/>
  <c r="AA910" i="1"/>
  <c r="AB910" i="1"/>
  <c r="AC910" i="1"/>
  <c r="AA911" i="1"/>
  <c r="AB911" i="1"/>
  <c r="AC911" i="1"/>
  <c r="AA912" i="1"/>
  <c r="AB912" i="1"/>
  <c r="AC912" i="1"/>
  <c r="AA913" i="1"/>
  <c r="AB913" i="1"/>
  <c r="AC913" i="1"/>
  <c r="AA914" i="1"/>
  <c r="AB914" i="1"/>
  <c r="AC914" i="1"/>
  <c r="AA915" i="1"/>
  <c r="AB915" i="1"/>
  <c r="AC915" i="1"/>
  <c r="AA916" i="1"/>
  <c r="AB916" i="1"/>
  <c r="AC916" i="1"/>
  <c r="AA917" i="1"/>
  <c r="AB917" i="1"/>
  <c r="AC917" i="1"/>
  <c r="AA918" i="1"/>
  <c r="AB918" i="1"/>
  <c r="AC918" i="1"/>
  <c r="AA919" i="1"/>
  <c r="AB919" i="1"/>
  <c r="AC919" i="1"/>
  <c r="AA920" i="1"/>
  <c r="AB920" i="1"/>
  <c r="AC920" i="1"/>
  <c r="AA921" i="1"/>
  <c r="AB921" i="1"/>
  <c r="AC921" i="1"/>
  <c r="AA922" i="1"/>
  <c r="AB922" i="1"/>
  <c r="AC922" i="1"/>
  <c r="AA923" i="1"/>
  <c r="AB923" i="1"/>
  <c r="AC923" i="1"/>
  <c r="AA924" i="1"/>
  <c r="AB924" i="1"/>
  <c r="AC924" i="1"/>
  <c r="AA925" i="1"/>
  <c r="AB925" i="1"/>
  <c r="AC925" i="1"/>
  <c r="AA926" i="1"/>
  <c r="AB926" i="1"/>
  <c r="AC926" i="1"/>
  <c r="AA927" i="1"/>
  <c r="AB927" i="1"/>
  <c r="AC927" i="1"/>
  <c r="AA928" i="1"/>
  <c r="AB928" i="1"/>
  <c r="AC928" i="1"/>
  <c r="AA929" i="1"/>
  <c r="AB929" i="1"/>
  <c r="AC929" i="1"/>
  <c r="AA930" i="1"/>
  <c r="AB930" i="1"/>
  <c r="AC930" i="1"/>
  <c r="AA931" i="1"/>
  <c r="AB931" i="1"/>
  <c r="AC931" i="1"/>
  <c r="AA932" i="1"/>
  <c r="AB932" i="1"/>
  <c r="AC932" i="1"/>
  <c r="AA933" i="1"/>
  <c r="AB933" i="1"/>
  <c r="AC933" i="1"/>
  <c r="AA934" i="1"/>
  <c r="AB934" i="1"/>
  <c r="AC934" i="1"/>
  <c r="AA935" i="1"/>
  <c r="AB935" i="1"/>
  <c r="AC935" i="1"/>
  <c r="AA936" i="1"/>
  <c r="AB936" i="1"/>
  <c r="AC936" i="1"/>
  <c r="AA937" i="1"/>
  <c r="AB937" i="1"/>
  <c r="AC937" i="1"/>
  <c r="AA938" i="1"/>
  <c r="AB938" i="1"/>
  <c r="AC938" i="1"/>
  <c r="AA939" i="1"/>
  <c r="AB939" i="1"/>
  <c r="AC939" i="1"/>
  <c r="AA940" i="1"/>
  <c r="AB940" i="1"/>
  <c r="AC940" i="1"/>
  <c r="AA941" i="1"/>
  <c r="AB941" i="1"/>
  <c r="AC941" i="1"/>
  <c r="AA942" i="1"/>
  <c r="AB942" i="1"/>
  <c r="AC942" i="1"/>
  <c r="AA943" i="1"/>
  <c r="AB943" i="1"/>
  <c r="AC943" i="1"/>
  <c r="AA944" i="1"/>
  <c r="AB944" i="1"/>
  <c r="AC944" i="1"/>
  <c r="AA945" i="1"/>
  <c r="AB945" i="1"/>
  <c r="AC945" i="1"/>
  <c r="AA946" i="1"/>
  <c r="AB946" i="1"/>
  <c r="AC946" i="1"/>
  <c r="AA947" i="1"/>
  <c r="AB947" i="1"/>
  <c r="AC947" i="1"/>
  <c r="AA948" i="1"/>
  <c r="AB948" i="1"/>
  <c r="AC948" i="1"/>
  <c r="AA949" i="1"/>
  <c r="AB949" i="1"/>
  <c r="AC949" i="1"/>
  <c r="AA950" i="1"/>
  <c r="AB950" i="1"/>
  <c r="AC950" i="1"/>
  <c r="AA951" i="1"/>
  <c r="AB951" i="1"/>
  <c r="AC951" i="1"/>
  <c r="AA952" i="1"/>
  <c r="AB952" i="1"/>
  <c r="AC952" i="1"/>
  <c r="AA953" i="1"/>
  <c r="AB953" i="1"/>
  <c r="AC953" i="1"/>
  <c r="AA954" i="1"/>
  <c r="AB954" i="1"/>
  <c r="AC954" i="1"/>
  <c r="AA955" i="1"/>
  <c r="AB955" i="1"/>
  <c r="AC955" i="1"/>
  <c r="AA956" i="1"/>
  <c r="AB956" i="1"/>
  <c r="AC956" i="1"/>
  <c r="AA957" i="1"/>
  <c r="AB957" i="1"/>
  <c r="AC957" i="1"/>
  <c r="AA958" i="1"/>
  <c r="AB958" i="1"/>
  <c r="AC958" i="1"/>
  <c r="AA959" i="1"/>
  <c r="AB959" i="1"/>
  <c r="AC959" i="1"/>
  <c r="AA960" i="1"/>
  <c r="AB960" i="1"/>
  <c r="AC960" i="1"/>
  <c r="AA961" i="1"/>
  <c r="AB961" i="1"/>
  <c r="AC961" i="1"/>
  <c r="AA962" i="1"/>
  <c r="AB962" i="1"/>
  <c r="AC962" i="1"/>
  <c r="AA963" i="1"/>
  <c r="AB963" i="1"/>
  <c r="AC963" i="1"/>
  <c r="AA964" i="1"/>
  <c r="AB964" i="1"/>
  <c r="AC964" i="1"/>
  <c r="AA965" i="1"/>
  <c r="AB965" i="1"/>
  <c r="AC965" i="1"/>
  <c r="AA966" i="1"/>
  <c r="AB966" i="1"/>
  <c r="AC966" i="1"/>
  <c r="AA967" i="1"/>
  <c r="AB967" i="1"/>
  <c r="AC967" i="1"/>
  <c r="AA968" i="1"/>
  <c r="AB968" i="1"/>
  <c r="AC968" i="1"/>
  <c r="AA969" i="1"/>
  <c r="AB969" i="1"/>
  <c r="AC969" i="1"/>
  <c r="AA970" i="1"/>
  <c r="AB970" i="1"/>
  <c r="AC970" i="1"/>
  <c r="AA971" i="1"/>
  <c r="AB971" i="1"/>
  <c r="AC971" i="1"/>
  <c r="AA972" i="1"/>
  <c r="AB972" i="1"/>
  <c r="AC972" i="1"/>
  <c r="AA973" i="1"/>
  <c r="AB973" i="1"/>
  <c r="AC973" i="1"/>
  <c r="AA974" i="1"/>
  <c r="AB974" i="1"/>
  <c r="AC974" i="1"/>
  <c r="AA975" i="1"/>
  <c r="AB975" i="1"/>
  <c r="AC975" i="1"/>
  <c r="AA976" i="1"/>
  <c r="AB976" i="1"/>
  <c r="AC976" i="1"/>
  <c r="AA977" i="1"/>
  <c r="AB977" i="1"/>
  <c r="AC977" i="1"/>
  <c r="AA978" i="1"/>
  <c r="AB978" i="1"/>
  <c r="AC978" i="1"/>
  <c r="AA979" i="1"/>
  <c r="AB979" i="1"/>
  <c r="AC979" i="1"/>
  <c r="AA980" i="1"/>
  <c r="AB980" i="1"/>
  <c r="AC980" i="1"/>
  <c r="AA981" i="1"/>
  <c r="AB981" i="1"/>
  <c r="AC981" i="1"/>
  <c r="AA982" i="1"/>
  <c r="AB982" i="1"/>
  <c r="AC982" i="1"/>
  <c r="AA983" i="1"/>
  <c r="AB983" i="1"/>
  <c r="AC983" i="1"/>
  <c r="AA984" i="1"/>
  <c r="AB984" i="1"/>
  <c r="AC984" i="1"/>
  <c r="AA985" i="1"/>
  <c r="AB985" i="1"/>
  <c r="AC985" i="1"/>
  <c r="AA986" i="1"/>
  <c r="AB986" i="1"/>
  <c r="AC986" i="1"/>
  <c r="AA987" i="1"/>
  <c r="AB987" i="1"/>
  <c r="AC987" i="1"/>
  <c r="AA988" i="1"/>
  <c r="AB988" i="1"/>
  <c r="AC988" i="1"/>
  <c r="AA989" i="1"/>
  <c r="AB989" i="1"/>
  <c r="AC989" i="1"/>
  <c r="AA990" i="1"/>
  <c r="AB990" i="1"/>
  <c r="AC990" i="1"/>
  <c r="AA991" i="1"/>
  <c r="AB991" i="1"/>
  <c r="AC991" i="1"/>
  <c r="AA992" i="1"/>
  <c r="AB992" i="1"/>
  <c r="AC992" i="1"/>
  <c r="AA993" i="1"/>
  <c r="AB993" i="1"/>
  <c r="AC993" i="1"/>
  <c r="AA994" i="1"/>
  <c r="AB994" i="1"/>
  <c r="AC994" i="1"/>
  <c r="AA995" i="1"/>
  <c r="AB995" i="1"/>
  <c r="AC995" i="1"/>
  <c r="AA996" i="1"/>
  <c r="AB996" i="1"/>
  <c r="AC996" i="1"/>
  <c r="AA997" i="1"/>
  <c r="AB997" i="1"/>
  <c r="AC997" i="1"/>
  <c r="AA998" i="1"/>
  <c r="AB998" i="1"/>
  <c r="AC998" i="1"/>
  <c r="AA999" i="1"/>
  <c r="AB999" i="1"/>
  <c r="AC999" i="1"/>
  <c r="AA1000" i="1"/>
  <c r="AB1000" i="1"/>
  <c r="AC1000" i="1"/>
  <c r="AA1001" i="1"/>
  <c r="AB1001" i="1"/>
  <c r="AC1001" i="1"/>
  <c r="AA1002" i="1"/>
  <c r="AB1002" i="1"/>
  <c r="AC1002" i="1"/>
  <c r="AA1003" i="1"/>
  <c r="AB1003" i="1"/>
  <c r="AC1003" i="1"/>
  <c r="AA1004" i="1"/>
  <c r="AB1004" i="1"/>
  <c r="AC1004" i="1"/>
  <c r="AA1005" i="1"/>
  <c r="AB1005" i="1"/>
  <c r="AC1005" i="1"/>
  <c r="AA1006" i="1"/>
  <c r="AB1006" i="1"/>
  <c r="AC1006" i="1"/>
  <c r="AA1007" i="1"/>
  <c r="AB1007" i="1"/>
  <c r="AC1007" i="1"/>
  <c r="AA1008" i="1"/>
  <c r="AB1008" i="1"/>
  <c r="AC1008" i="1"/>
  <c r="AA1009" i="1"/>
  <c r="AB1009" i="1"/>
  <c r="AC1009" i="1"/>
  <c r="AA1010" i="1"/>
  <c r="AB1010" i="1"/>
  <c r="AC1010" i="1"/>
  <c r="AA1011" i="1"/>
  <c r="AB1011" i="1"/>
  <c r="AC1011" i="1"/>
  <c r="AA1012" i="1"/>
  <c r="AB1012" i="1"/>
  <c r="AC1012" i="1"/>
  <c r="AA1013" i="1"/>
  <c r="AB1013" i="1"/>
  <c r="AC1013" i="1"/>
  <c r="AA1014" i="1"/>
  <c r="AB1014" i="1"/>
  <c r="AC1014" i="1"/>
  <c r="AA1015" i="1"/>
  <c r="AB1015" i="1"/>
  <c r="AC1015" i="1"/>
  <c r="AA1016" i="1"/>
  <c r="AB1016" i="1"/>
  <c r="AC1016" i="1"/>
  <c r="AA1017" i="1"/>
  <c r="AB1017" i="1"/>
  <c r="AC1017" i="1"/>
  <c r="AA1018" i="1"/>
  <c r="AB1018" i="1"/>
  <c r="AC1018" i="1"/>
  <c r="AA1019" i="1"/>
  <c r="AB1019" i="1"/>
  <c r="AC1019" i="1"/>
  <c r="AA1020" i="1"/>
  <c r="AB1020" i="1"/>
  <c r="AC1020" i="1"/>
  <c r="AA1021" i="1"/>
  <c r="AB1021" i="1"/>
  <c r="AC1021" i="1"/>
  <c r="AA1022" i="1"/>
  <c r="AB1022" i="1"/>
  <c r="AC1022" i="1"/>
  <c r="AA1023" i="1"/>
  <c r="AB1023" i="1"/>
  <c r="AC1023" i="1"/>
  <c r="AA1024" i="1"/>
  <c r="AB1024" i="1"/>
  <c r="AC1024" i="1"/>
  <c r="AA1025" i="1"/>
  <c r="AB1025" i="1"/>
  <c r="AC1025" i="1"/>
  <c r="AA1026" i="1"/>
  <c r="AB1026" i="1"/>
  <c r="AC1026" i="1"/>
  <c r="AA1027" i="1"/>
  <c r="AB1027" i="1"/>
  <c r="AC1027" i="1"/>
  <c r="AA1028" i="1"/>
  <c r="AB1028" i="1"/>
  <c r="AC1028" i="1"/>
  <c r="AA1029" i="1"/>
  <c r="AB1029" i="1"/>
  <c r="AC1029" i="1"/>
  <c r="AA1030" i="1"/>
  <c r="AB1030" i="1"/>
  <c r="AC1030" i="1"/>
  <c r="AA1031" i="1"/>
  <c r="AB1031" i="1"/>
  <c r="AC1031" i="1"/>
  <c r="AA1032" i="1"/>
  <c r="AB1032" i="1"/>
  <c r="AC1032" i="1"/>
  <c r="AA1033" i="1"/>
  <c r="AB1033" i="1"/>
  <c r="AC1033" i="1"/>
  <c r="AA1034" i="1"/>
  <c r="AB1034" i="1"/>
  <c r="AC1034" i="1"/>
  <c r="AA1035" i="1"/>
  <c r="AB1035" i="1"/>
  <c r="AC1035" i="1"/>
  <c r="AA1036" i="1"/>
  <c r="AB1036" i="1"/>
  <c r="AC1036" i="1"/>
  <c r="AA1037" i="1"/>
  <c r="AB1037" i="1"/>
  <c r="AC1037" i="1"/>
  <c r="AA1038" i="1"/>
  <c r="AB1038" i="1"/>
  <c r="AC1038" i="1"/>
  <c r="AA1039" i="1"/>
  <c r="AB1039" i="1"/>
  <c r="AC1039" i="1"/>
  <c r="AA1040" i="1"/>
  <c r="AB1040" i="1"/>
  <c r="AC1040" i="1"/>
  <c r="AA1041" i="1"/>
  <c r="AB1041" i="1"/>
  <c r="AC1041" i="1"/>
  <c r="AA1042" i="1"/>
  <c r="AB1042" i="1"/>
  <c r="AC1042" i="1"/>
  <c r="AA1043" i="1"/>
  <c r="AB1043" i="1"/>
  <c r="AC1043" i="1"/>
  <c r="AA1044" i="1"/>
  <c r="AB1044" i="1"/>
  <c r="AC1044" i="1"/>
  <c r="AA1045" i="1"/>
  <c r="AB1045" i="1"/>
  <c r="AC1045" i="1"/>
  <c r="AA1046" i="1"/>
  <c r="AB1046" i="1"/>
  <c r="AC1046" i="1"/>
  <c r="AA1047" i="1"/>
  <c r="AB1047" i="1"/>
  <c r="AC1047" i="1"/>
  <c r="AA1048" i="1"/>
  <c r="AB1048" i="1"/>
  <c r="AC1048" i="1"/>
  <c r="AA1049" i="1"/>
  <c r="AB1049" i="1"/>
  <c r="AC1049" i="1"/>
  <c r="AA1050" i="1"/>
  <c r="AB1050" i="1"/>
  <c r="AC1050" i="1"/>
  <c r="AA1051" i="1"/>
  <c r="AB1051" i="1"/>
  <c r="AC1051" i="1"/>
  <c r="AA1052" i="1"/>
  <c r="AB1052" i="1"/>
  <c r="AC1052" i="1"/>
  <c r="AA1053" i="1"/>
  <c r="AB1053" i="1"/>
  <c r="AC1053" i="1"/>
  <c r="AA1054" i="1"/>
  <c r="AB1054" i="1"/>
  <c r="AC1054" i="1"/>
  <c r="AA1055" i="1"/>
  <c r="AB1055" i="1"/>
  <c r="AC1055" i="1"/>
  <c r="AA1056" i="1"/>
  <c r="AB1056" i="1"/>
  <c r="AC1056" i="1"/>
  <c r="AA1057" i="1"/>
  <c r="AB1057" i="1"/>
  <c r="AC1057" i="1"/>
  <c r="AA1058" i="1"/>
  <c r="AB1058" i="1"/>
  <c r="AC1058" i="1"/>
  <c r="AA1059" i="1"/>
  <c r="AB1059" i="1"/>
  <c r="AC1059" i="1"/>
  <c r="AA1060" i="1"/>
  <c r="AB1060" i="1"/>
  <c r="AC1060" i="1"/>
  <c r="AA1065" i="1"/>
  <c r="AB1065" i="1"/>
  <c r="AC1065" i="1"/>
  <c r="AA1066" i="1"/>
  <c r="AB1066" i="1"/>
  <c r="AC1066" i="1"/>
  <c r="AA1067" i="1"/>
  <c r="AB1067" i="1"/>
  <c r="AC1067" i="1"/>
  <c r="AA1068" i="1"/>
  <c r="AB1068" i="1"/>
  <c r="AC1068" i="1"/>
  <c r="AA1069" i="1"/>
  <c r="AB1069" i="1"/>
  <c r="AC1069" i="1"/>
  <c r="AA1070" i="1"/>
  <c r="AB1070" i="1"/>
  <c r="AC1070" i="1"/>
  <c r="AA1071" i="1"/>
  <c r="AB1071" i="1"/>
  <c r="AC1071" i="1"/>
  <c r="AA1072" i="1"/>
  <c r="AB1072" i="1"/>
  <c r="AC1072" i="1"/>
  <c r="AA1073" i="1"/>
  <c r="AB1073" i="1"/>
  <c r="AC1073" i="1"/>
  <c r="AA1074" i="1"/>
  <c r="AB1074" i="1"/>
  <c r="AC1074" i="1"/>
  <c r="AA1075" i="1"/>
  <c r="AB1075" i="1"/>
  <c r="AC1075" i="1"/>
  <c r="AA1076" i="1"/>
  <c r="AB1076" i="1"/>
  <c r="AC1076" i="1"/>
  <c r="AA1077" i="1"/>
  <c r="AB1077" i="1"/>
  <c r="AC1077" i="1"/>
  <c r="AA1078" i="1"/>
  <c r="AB1078" i="1"/>
  <c r="AC1078" i="1"/>
  <c r="AA1079" i="1"/>
  <c r="AB1079" i="1"/>
  <c r="AC1079" i="1"/>
  <c r="AA1080" i="1"/>
  <c r="AB1080" i="1"/>
  <c r="AC1080" i="1"/>
  <c r="AA1081" i="1"/>
  <c r="AB1081" i="1"/>
  <c r="AC1081" i="1"/>
  <c r="AA1082" i="1"/>
  <c r="AB1082" i="1"/>
  <c r="AC1082" i="1"/>
  <c r="AA1083" i="1"/>
  <c r="AB1083" i="1"/>
  <c r="AC1083" i="1"/>
  <c r="AA1084" i="1"/>
  <c r="AB1084" i="1"/>
  <c r="AC1084" i="1"/>
  <c r="AA1085" i="1"/>
  <c r="AB1085" i="1"/>
  <c r="AC1085" i="1"/>
  <c r="AA1086" i="1"/>
  <c r="AB1086" i="1"/>
  <c r="AC1086" i="1"/>
  <c r="AA1087" i="1"/>
  <c r="AB1087" i="1"/>
  <c r="AC1087" i="1"/>
  <c r="AA1088" i="1"/>
  <c r="AB1088" i="1"/>
  <c r="AC1088" i="1"/>
  <c r="AA1089" i="1"/>
  <c r="AB1089" i="1"/>
  <c r="AC1089" i="1"/>
  <c r="AA1090" i="1"/>
  <c r="AB1090" i="1"/>
  <c r="AC1090" i="1"/>
  <c r="AA1091" i="1"/>
  <c r="AB1091" i="1"/>
  <c r="AC1091" i="1"/>
  <c r="AA1092" i="1"/>
  <c r="AB1092" i="1"/>
  <c r="AC1092" i="1"/>
  <c r="AA1093" i="1"/>
  <c r="AB1093" i="1"/>
  <c r="AC1093" i="1"/>
  <c r="AA1094" i="1"/>
  <c r="AB1094" i="1"/>
  <c r="AC1094" i="1"/>
  <c r="AA1095" i="1"/>
  <c r="AB1095" i="1"/>
  <c r="AC1095" i="1"/>
  <c r="AA1096" i="1"/>
  <c r="AB1096" i="1"/>
  <c r="AC1096" i="1"/>
  <c r="AA1097" i="1"/>
  <c r="AB1097" i="1"/>
  <c r="AC1097" i="1"/>
  <c r="AA1098" i="1"/>
  <c r="AB1098" i="1"/>
  <c r="AC1098" i="1"/>
  <c r="AA1099" i="1"/>
  <c r="AB1099" i="1"/>
  <c r="AC1099" i="1"/>
  <c r="AA1100" i="1"/>
  <c r="AB1100" i="1"/>
  <c r="AC1100" i="1"/>
  <c r="AA1101" i="1"/>
  <c r="AB1101" i="1"/>
  <c r="AC1101" i="1"/>
  <c r="AA1102" i="1"/>
  <c r="AB1102" i="1"/>
  <c r="AC1102" i="1"/>
  <c r="AA1103" i="1"/>
  <c r="AB1103" i="1"/>
  <c r="AC1103" i="1"/>
  <c r="AA1104" i="1"/>
  <c r="AB1104" i="1"/>
  <c r="AC1104" i="1"/>
  <c r="AA1105" i="1"/>
  <c r="AB1105" i="1"/>
  <c r="AC1105" i="1"/>
  <c r="AA1106" i="1"/>
  <c r="AB1106" i="1"/>
  <c r="AC1106" i="1"/>
  <c r="AA1107" i="1"/>
  <c r="AB1107" i="1"/>
  <c r="AC1107" i="1"/>
  <c r="AA1108" i="1"/>
  <c r="AB1108" i="1"/>
  <c r="AC1108" i="1"/>
  <c r="AA1109" i="1"/>
  <c r="AB1109" i="1"/>
  <c r="AC1109" i="1"/>
  <c r="AA1110" i="1"/>
  <c r="AB1110" i="1"/>
  <c r="AC1110" i="1"/>
  <c r="AA1111" i="1"/>
  <c r="AB1111" i="1"/>
  <c r="AC1111" i="1"/>
  <c r="AA1112" i="1"/>
  <c r="AB1112" i="1"/>
  <c r="AC1112" i="1"/>
  <c r="AA1113" i="1"/>
  <c r="AB1113" i="1"/>
  <c r="AC1113" i="1"/>
  <c r="AA1114" i="1"/>
  <c r="AB1114" i="1"/>
  <c r="AC1114" i="1"/>
  <c r="AA1115" i="1"/>
  <c r="AB1115" i="1"/>
  <c r="AC1115" i="1"/>
  <c r="AA1116" i="1"/>
  <c r="AB1116" i="1"/>
  <c r="AC1116" i="1"/>
  <c r="AA1117" i="1"/>
  <c r="AB1117" i="1"/>
  <c r="AC1117" i="1"/>
  <c r="AA1118" i="1"/>
  <c r="AB1118" i="1"/>
  <c r="AC1118" i="1"/>
  <c r="AA1119" i="1"/>
  <c r="AB1119" i="1"/>
  <c r="AC1119" i="1"/>
  <c r="AA1120" i="1"/>
  <c r="AB1120" i="1"/>
  <c r="AC1120" i="1"/>
  <c r="AA1121" i="1"/>
  <c r="AB1121" i="1"/>
  <c r="AC1121" i="1"/>
  <c r="AA1122" i="1"/>
  <c r="AB1122" i="1"/>
  <c r="AC1122" i="1"/>
  <c r="AA1123" i="1"/>
  <c r="AB1123" i="1"/>
  <c r="AC1123" i="1"/>
  <c r="AA1124" i="1"/>
  <c r="AB1124" i="1"/>
  <c r="AC1124" i="1"/>
  <c r="AA1125" i="1"/>
  <c r="AB1125" i="1"/>
  <c r="AC1125" i="1"/>
  <c r="AA1126" i="1"/>
  <c r="AB1126" i="1"/>
  <c r="AC1126" i="1"/>
  <c r="AA1127" i="1"/>
  <c r="AB1127" i="1"/>
  <c r="AC1127" i="1"/>
  <c r="AA1128" i="1"/>
  <c r="AB1128" i="1"/>
  <c r="AC1128" i="1"/>
  <c r="AA1129" i="1"/>
  <c r="AB1129" i="1"/>
  <c r="AC1129" i="1"/>
  <c r="AA1130" i="1"/>
  <c r="AB1130" i="1"/>
  <c r="AC1130" i="1"/>
  <c r="AA1131" i="1"/>
  <c r="AB1131" i="1"/>
  <c r="AC1131" i="1"/>
  <c r="AA1132" i="1"/>
  <c r="AB1132" i="1"/>
  <c r="AC1132" i="1"/>
  <c r="AA1133" i="1"/>
  <c r="AB1133" i="1"/>
  <c r="AC1133" i="1"/>
  <c r="AA1134" i="1"/>
  <c r="AB1134" i="1"/>
  <c r="AC1134" i="1"/>
  <c r="AA1135" i="1"/>
  <c r="AB1135" i="1"/>
  <c r="AC1135" i="1"/>
  <c r="AA1136" i="1"/>
  <c r="AB1136" i="1"/>
  <c r="AC1136" i="1"/>
  <c r="AA1137" i="1"/>
  <c r="AB1137" i="1"/>
  <c r="AC1137" i="1"/>
  <c r="AA1138" i="1"/>
  <c r="AB1138" i="1"/>
  <c r="AC1138" i="1"/>
  <c r="AA1139" i="1"/>
  <c r="AB1139" i="1"/>
  <c r="AC1139" i="1"/>
  <c r="AA1140" i="1"/>
  <c r="AB1140" i="1"/>
  <c r="AC1140" i="1"/>
  <c r="AA1141" i="1"/>
  <c r="AB1141" i="1"/>
  <c r="AC1141" i="1"/>
  <c r="AA1142" i="1"/>
  <c r="AB1142" i="1"/>
  <c r="AC1142" i="1"/>
  <c r="AA1143" i="1"/>
  <c r="AB1143" i="1"/>
  <c r="AC1143" i="1"/>
  <c r="AA1144" i="1"/>
  <c r="AB1144" i="1"/>
  <c r="AC1144" i="1"/>
  <c r="AA1145" i="1"/>
  <c r="AB1145" i="1"/>
  <c r="AC1145" i="1"/>
  <c r="AA1146" i="1"/>
  <c r="AB1146" i="1"/>
  <c r="AC1146" i="1"/>
  <c r="AA1147" i="1"/>
  <c r="AB1147" i="1"/>
  <c r="AC1147" i="1"/>
  <c r="AA1148" i="1"/>
  <c r="AB1148" i="1"/>
  <c r="AC1148" i="1"/>
  <c r="AA1149" i="1"/>
  <c r="AB1149" i="1"/>
  <c r="AC1149" i="1"/>
  <c r="AA1150" i="1"/>
  <c r="AB1150" i="1"/>
  <c r="AC1150" i="1"/>
  <c r="AA1151" i="1"/>
  <c r="AB1151" i="1"/>
  <c r="AC1151" i="1"/>
  <c r="AA1152" i="1"/>
  <c r="AB1152" i="1"/>
  <c r="AC1152" i="1"/>
  <c r="AA1153" i="1"/>
  <c r="AB1153" i="1"/>
  <c r="AC1153" i="1"/>
  <c r="AA1154" i="1"/>
  <c r="AB1154" i="1"/>
  <c r="AC1154" i="1"/>
  <c r="AA1155" i="1"/>
  <c r="AB1155" i="1"/>
  <c r="AC1155" i="1"/>
  <c r="AA1156" i="1"/>
  <c r="AB1156" i="1"/>
  <c r="AC1156" i="1"/>
  <c r="AA1157" i="1"/>
  <c r="AB1157" i="1"/>
  <c r="AC1157" i="1"/>
  <c r="AA1158" i="1"/>
  <c r="AB1158" i="1"/>
  <c r="AC1158" i="1"/>
  <c r="AA1159" i="1"/>
  <c r="AB1159" i="1"/>
  <c r="AC1159" i="1"/>
  <c r="AA1160" i="1"/>
  <c r="AB1160" i="1"/>
  <c r="AC1160" i="1"/>
  <c r="AA1161" i="1"/>
  <c r="AB1161" i="1"/>
  <c r="AC1161" i="1"/>
  <c r="AA1162" i="1"/>
  <c r="AB1162" i="1"/>
  <c r="AC1162" i="1"/>
  <c r="AA1163" i="1"/>
  <c r="AB1163" i="1"/>
  <c r="AC1163" i="1"/>
  <c r="AA1164" i="1"/>
  <c r="AB1164" i="1"/>
  <c r="AC1164" i="1"/>
  <c r="AA1165" i="1"/>
  <c r="AB1165" i="1"/>
  <c r="AC1165" i="1"/>
  <c r="AA1166" i="1"/>
  <c r="AB1166" i="1"/>
  <c r="AC1166" i="1"/>
  <c r="AA1167" i="1"/>
  <c r="AB1167" i="1"/>
  <c r="AC1167" i="1"/>
  <c r="AA1168" i="1"/>
  <c r="AB1168" i="1"/>
  <c r="AC1168" i="1"/>
  <c r="AA1169" i="1"/>
  <c r="AB1169" i="1"/>
  <c r="AC1169" i="1"/>
  <c r="AA1170" i="1"/>
  <c r="AB1170" i="1"/>
  <c r="AC1170" i="1"/>
  <c r="AA1171" i="1"/>
  <c r="AB1171" i="1"/>
  <c r="AC1171" i="1"/>
  <c r="AA1172" i="1"/>
  <c r="AB1172" i="1"/>
  <c r="AC1172" i="1"/>
  <c r="AA1173" i="1"/>
  <c r="AB1173" i="1"/>
  <c r="AC1173" i="1"/>
  <c r="AA1174" i="1"/>
  <c r="AB1174" i="1"/>
  <c r="AC1174" i="1"/>
  <c r="AA1175" i="1"/>
  <c r="AB1175" i="1"/>
  <c r="AC1175" i="1"/>
  <c r="AA1176" i="1"/>
  <c r="AB1176" i="1"/>
  <c r="AC1176" i="1"/>
  <c r="AA1177" i="1"/>
  <c r="AB1177" i="1"/>
  <c r="AC1177" i="1"/>
  <c r="AA1178" i="1"/>
  <c r="AB1178" i="1"/>
  <c r="AC1178" i="1"/>
  <c r="AA1179" i="1"/>
  <c r="AB1179" i="1"/>
  <c r="AC1179" i="1"/>
  <c r="AA1180" i="1"/>
  <c r="AB1180" i="1"/>
  <c r="AC1180" i="1"/>
  <c r="AA1181" i="1"/>
  <c r="AB1181" i="1"/>
  <c r="AC1181" i="1"/>
  <c r="AA1182" i="1"/>
  <c r="AB1182" i="1"/>
  <c r="AC1182" i="1"/>
  <c r="AA1183" i="1"/>
  <c r="AB1183" i="1"/>
  <c r="AC1183" i="1"/>
  <c r="AA1184" i="1"/>
  <c r="AB1184" i="1"/>
  <c r="AC1184" i="1"/>
  <c r="AA1185" i="1"/>
  <c r="AB1185" i="1"/>
  <c r="AC1185" i="1"/>
  <c r="AA1186" i="1"/>
  <c r="AB1186" i="1"/>
  <c r="AC1186" i="1"/>
  <c r="AA1187" i="1"/>
  <c r="AB1187" i="1"/>
  <c r="AC1187" i="1"/>
  <c r="AA1188" i="1"/>
  <c r="AB1188" i="1"/>
  <c r="AC1188" i="1"/>
  <c r="AA1189" i="1"/>
  <c r="AB1189" i="1"/>
  <c r="AC1189" i="1"/>
  <c r="AA1190" i="1"/>
  <c r="AB1190" i="1"/>
  <c r="AC1190" i="1"/>
  <c r="AA1191" i="1"/>
  <c r="AB1191" i="1"/>
  <c r="AC1191" i="1"/>
  <c r="AA1192" i="1"/>
  <c r="AB1192" i="1"/>
  <c r="AC1192" i="1"/>
  <c r="AA1193" i="1"/>
  <c r="AB1193" i="1"/>
  <c r="AC1193" i="1"/>
  <c r="AA1194" i="1"/>
  <c r="AB1194" i="1"/>
  <c r="AC1194" i="1"/>
  <c r="AA1195" i="1"/>
  <c r="AB1195" i="1"/>
  <c r="AC1195" i="1"/>
  <c r="AA1196" i="1"/>
  <c r="AB1196" i="1"/>
  <c r="AC1196" i="1"/>
  <c r="AA1197" i="1"/>
  <c r="AB1197" i="1"/>
  <c r="AC1197" i="1"/>
  <c r="AA1198" i="1"/>
  <c r="AB1198" i="1"/>
  <c r="AC1198" i="1"/>
  <c r="AA1199" i="1"/>
  <c r="AB1199" i="1"/>
  <c r="AC1199" i="1"/>
  <c r="AA1200" i="1"/>
  <c r="AB1200" i="1"/>
  <c r="AC1200" i="1"/>
  <c r="AA1201" i="1"/>
  <c r="AB1201" i="1"/>
  <c r="AC1201" i="1"/>
  <c r="AA1202" i="1"/>
  <c r="AB1202" i="1"/>
  <c r="AC1202" i="1"/>
  <c r="AA1203" i="1"/>
  <c r="AB1203" i="1"/>
  <c r="AC1203" i="1"/>
  <c r="AA1204" i="1"/>
  <c r="AB1204" i="1"/>
  <c r="AC1204" i="1"/>
  <c r="AA1205" i="1"/>
  <c r="AB1205" i="1"/>
  <c r="AC1205" i="1"/>
  <c r="AA1206" i="1"/>
  <c r="AB1206" i="1"/>
  <c r="AC1206" i="1"/>
  <c r="AA1207" i="1"/>
  <c r="AB1207" i="1"/>
  <c r="AC1207" i="1"/>
  <c r="AA1208" i="1"/>
  <c r="AB1208" i="1"/>
  <c r="AC1208" i="1"/>
  <c r="AA1209" i="1"/>
  <c r="AB1209" i="1"/>
  <c r="AC1209" i="1"/>
  <c r="AA1210" i="1"/>
  <c r="AB1210" i="1"/>
  <c r="AC1210" i="1"/>
  <c r="AA1211" i="1"/>
  <c r="AB1211" i="1"/>
  <c r="AC1211" i="1"/>
  <c r="AA1212" i="1"/>
  <c r="AB1212" i="1"/>
  <c r="AC1212" i="1"/>
  <c r="AA1213" i="1"/>
  <c r="AB1213" i="1"/>
  <c r="AC1213" i="1"/>
  <c r="AA1214" i="1"/>
  <c r="AB1214" i="1"/>
  <c r="AC1214" i="1"/>
  <c r="AA1215" i="1"/>
  <c r="AB1215" i="1"/>
  <c r="AC1215" i="1"/>
  <c r="AA1216" i="1"/>
  <c r="AB1216" i="1"/>
  <c r="AC1216" i="1"/>
  <c r="AA1217" i="1"/>
  <c r="AB1217" i="1"/>
  <c r="AC1217" i="1"/>
  <c r="AA1218" i="1"/>
  <c r="AB1218" i="1"/>
  <c r="AC1218" i="1"/>
  <c r="AA1219" i="1"/>
  <c r="AB1219" i="1"/>
  <c r="AC1219" i="1"/>
  <c r="AA1220" i="1"/>
  <c r="AB1220" i="1"/>
  <c r="AC1220" i="1"/>
  <c r="AA1221" i="1"/>
  <c r="AB1221" i="1"/>
  <c r="AC1221" i="1"/>
  <c r="AA1222" i="1"/>
  <c r="AB1222" i="1"/>
  <c r="AC1222" i="1"/>
  <c r="AA1223" i="1"/>
  <c r="AB1223" i="1"/>
  <c r="AC1223" i="1"/>
  <c r="AA1224" i="1"/>
  <c r="AB1224" i="1"/>
  <c r="AC1224" i="1"/>
  <c r="AA1225" i="1"/>
  <c r="AB1225" i="1"/>
  <c r="AC1225" i="1"/>
  <c r="AA1226" i="1"/>
  <c r="AB1226" i="1"/>
  <c r="AC1226" i="1"/>
  <c r="AA1227" i="1"/>
  <c r="AB1227" i="1"/>
  <c r="AC1227" i="1"/>
  <c r="AA1228" i="1"/>
  <c r="AB1228" i="1"/>
  <c r="AC1228" i="1"/>
  <c r="AA1229" i="1"/>
  <c r="AB1229" i="1"/>
  <c r="AC1229" i="1"/>
  <c r="AA1230" i="1"/>
  <c r="AB1230" i="1"/>
  <c r="AC1230" i="1"/>
  <c r="AA1231" i="1"/>
  <c r="AB1231" i="1"/>
  <c r="AC1231" i="1"/>
  <c r="AA1232" i="1"/>
  <c r="AB1232" i="1"/>
  <c r="AC1232" i="1"/>
  <c r="AA1233" i="1"/>
  <c r="AB1233" i="1"/>
  <c r="AC1233" i="1"/>
  <c r="AA1234" i="1"/>
  <c r="AB1234" i="1"/>
  <c r="AC1234" i="1"/>
  <c r="AA1235" i="1"/>
  <c r="AB1235" i="1"/>
  <c r="AC1235" i="1"/>
  <c r="AA1236" i="1"/>
  <c r="AB1236" i="1"/>
  <c r="AC1236" i="1"/>
  <c r="AA1237" i="1"/>
  <c r="AB1237" i="1"/>
  <c r="AC1237" i="1"/>
  <c r="AA1238" i="1"/>
  <c r="AB1238" i="1"/>
  <c r="AC1238" i="1"/>
  <c r="AA1239" i="1"/>
  <c r="AB1239" i="1"/>
  <c r="AC1239" i="1"/>
  <c r="AA1240" i="1"/>
  <c r="AB1240" i="1"/>
  <c r="AC1240" i="1"/>
  <c r="AA1241" i="1"/>
  <c r="AB1241" i="1"/>
  <c r="AC1241" i="1"/>
  <c r="AA1242" i="1"/>
  <c r="AB1242" i="1"/>
  <c r="AC1242" i="1"/>
  <c r="AA1243" i="1"/>
  <c r="AB1243" i="1"/>
  <c r="AC1243" i="1"/>
  <c r="AA1244" i="1"/>
  <c r="AB1244" i="1"/>
  <c r="AC1244" i="1"/>
  <c r="AA1245" i="1"/>
  <c r="AB1245" i="1"/>
  <c r="AC1245" i="1"/>
  <c r="AA1246" i="1"/>
  <c r="AB1246" i="1"/>
  <c r="AC1246" i="1"/>
  <c r="AA1247" i="1"/>
  <c r="AB1247" i="1"/>
  <c r="AC1247" i="1"/>
  <c r="AA1248" i="1"/>
  <c r="AB1248" i="1"/>
  <c r="AC1248" i="1"/>
  <c r="AA1249" i="1"/>
  <c r="AB1249" i="1"/>
  <c r="AC1249" i="1"/>
  <c r="AA1250" i="1"/>
  <c r="AB1250" i="1"/>
  <c r="AC1250" i="1"/>
  <c r="AA1251" i="1"/>
  <c r="AB1251" i="1"/>
  <c r="AC1251" i="1"/>
  <c r="AA1252" i="1"/>
  <c r="AB1252" i="1"/>
  <c r="AC1252" i="1"/>
  <c r="AA1253" i="1"/>
  <c r="AB1253" i="1"/>
  <c r="AC1253" i="1"/>
  <c r="AA1254" i="1"/>
  <c r="AB1254" i="1"/>
  <c r="AC1254" i="1"/>
  <c r="AA1255" i="1"/>
  <c r="AB1255" i="1"/>
  <c r="AC1255" i="1"/>
  <c r="AA1256" i="1"/>
  <c r="AB1256" i="1"/>
  <c r="AC1256" i="1"/>
  <c r="AA1257" i="1"/>
  <c r="AB1257" i="1"/>
  <c r="AC1257" i="1"/>
  <c r="AA1258" i="1"/>
  <c r="AB1258" i="1"/>
  <c r="AC1258" i="1"/>
  <c r="AA1259" i="1"/>
  <c r="AB1259" i="1"/>
  <c r="AC1259" i="1"/>
  <c r="AA1260" i="1"/>
  <c r="AB1260" i="1"/>
  <c r="AC1260" i="1"/>
  <c r="AA1261" i="1"/>
  <c r="AB1261" i="1"/>
  <c r="AC1261" i="1"/>
  <c r="AA1262" i="1"/>
  <c r="AB1262" i="1"/>
  <c r="AC1262" i="1"/>
  <c r="AA1263" i="1"/>
  <c r="AB1263" i="1"/>
  <c r="AC1263" i="1"/>
  <c r="AA1264" i="1"/>
  <c r="AB1264" i="1"/>
  <c r="AC1264" i="1"/>
  <c r="AA1265" i="1"/>
  <c r="AB1265" i="1"/>
  <c r="AC1265" i="1"/>
  <c r="AA1266" i="1"/>
  <c r="AB1266" i="1"/>
  <c r="AC1266" i="1"/>
  <c r="AA1267" i="1"/>
  <c r="AB1267" i="1"/>
  <c r="AC1267" i="1"/>
  <c r="AA1268" i="1"/>
  <c r="AB1268" i="1"/>
  <c r="AC1268" i="1"/>
  <c r="AA1269" i="1"/>
  <c r="AB1269" i="1"/>
  <c r="AC1269" i="1"/>
  <c r="AA1270" i="1"/>
  <c r="AB1270" i="1"/>
  <c r="AC1270" i="1"/>
  <c r="AA1271" i="1"/>
  <c r="AB1271" i="1"/>
  <c r="AC1271" i="1"/>
  <c r="AA1272" i="1"/>
  <c r="AB1272" i="1"/>
  <c r="AC1272" i="1"/>
  <c r="AA1273" i="1"/>
  <c r="AB1273" i="1"/>
  <c r="AC1273" i="1"/>
  <c r="AA1274" i="1"/>
  <c r="AB1274" i="1"/>
  <c r="AC1274" i="1"/>
  <c r="AA1275" i="1"/>
  <c r="AB1275" i="1"/>
  <c r="AC1275" i="1"/>
  <c r="AA1276" i="1"/>
  <c r="AB1276" i="1"/>
  <c r="AC1276" i="1"/>
  <c r="AA1277" i="1"/>
  <c r="AB1277" i="1"/>
  <c r="AC1277" i="1"/>
  <c r="AA1278" i="1"/>
  <c r="AB1278" i="1"/>
  <c r="AC1278" i="1"/>
  <c r="AA1279" i="1"/>
  <c r="AB1279" i="1"/>
  <c r="AC1279" i="1"/>
  <c r="AA1280" i="1"/>
  <c r="AB1280" i="1"/>
  <c r="AC1280" i="1"/>
  <c r="AA1281" i="1"/>
  <c r="AB1281" i="1"/>
  <c r="AC1281" i="1"/>
  <c r="AA1282" i="1"/>
  <c r="AB1282" i="1"/>
  <c r="AC1282" i="1"/>
  <c r="AA1283" i="1"/>
  <c r="AB1283" i="1"/>
  <c r="AC1283" i="1"/>
  <c r="AA1284" i="1"/>
  <c r="AB1284" i="1"/>
  <c r="AC1284" i="1"/>
  <c r="AA1285" i="1"/>
  <c r="AB1285" i="1"/>
  <c r="AC1285" i="1"/>
  <c r="AA1286" i="1"/>
  <c r="AB1286" i="1"/>
  <c r="AC1286" i="1"/>
  <c r="AA1287" i="1"/>
  <c r="AB1287" i="1"/>
  <c r="AC1287" i="1"/>
  <c r="AA1288" i="1"/>
  <c r="AB1288" i="1"/>
  <c r="AC1288" i="1"/>
  <c r="AA1289" i="1"/>
  <c r="AB1289" i="1"/>
  <c r="AC1289" i="1"/>
  <c r="AA1290" i="1"/>
  <c r="AB1290" i="1"/>
  <c r="AC1290" i="1"/>
  <c r="AA1291" i="1"/>
  <c r="AB1291" i="1"/>
  <c r="AC1291" i="1"/>
  <c r="AA1292" i="1"/>
  <c r="AB1292" i="1"/>
  <c r="AC1292" i="1"/>
  <c r="AA1293" i="1"/>
  <c r="AB1293" i="1"/>
  <c r="AC1293" i="1"/>
  <c r="AA1294" i="1"/>
  <c r="AB1294" i="1"/>
  <c r="AC1294" i="1"/>
  <c r="AA1295" i="1"/>
  <c r="AB1295" i="1"/>
  <c r="AC1295" i="1"/>
  <c r="AA1296" i="1"/>
  <c r="AB1296" i="1"/>
  <c r="AC1296" i="1"/>
  <c r="AA1297" i="1"/>
  <c r="AB1297" i="1"/>
  <c r="AC1297" i="1"/>
  <c r="AA1298" i="1"/>
  <c r="AB1298" i="1"/>
  <c r="AC1298" i="1"/>
  <c r="AA1299" i="1"/>
  <c r="AB1299" i="1"/>
  <c r="AC1299" i="1"/>
  <c r="AA1300" i="1"/>
  <c r="AB1300" i="1"/>
  <c r="AC1300" i="1"/>
  <c r="AA1301" i="1"/>
  <c r="AB1301" i="1"/>
  <c r="AC1301" i="1"/>
  <c r="AA1302" i="1"/>
  <c r="AB1302" i="1"/>
  <c r="AC1302" i="1"/>
  <c r="AA1303" i="1"/>
  <c r="AB1303" i="1"/>
  <c r="AC1303" i="1"/>
  <c r="AA1304" i="1"/>
  <c r="AB1304" i="1"/>
  <c r="AC1304" i="1"/>
  <c r="AA1305" i="1"/>
  <c r="AB1305" i="1"/>
  <c r="AC1305" i="1"/>
  <c r="AA1306" i="1"/>
  <c r="AB1306" i="1"/>
  <c r="AC1306" i="1"/>
  <c r="AA1307" i="1"/>
  <c r="AB1307" i="1"/>
  <c r="AC1307" i="1"/>
  <c r="AA1308" i="1"/>
  <c r="AB1308" i="1"/>
  <c r="AC1308" i="1"/>
  <c r="AA1309" i="1"/>
  <c r="AB1309" i="1"/>
  <c r="AC1309" i="1"/>
  <c r="AA1310" i="1"/>
  <c r="AB1310" i="1"/>
  <c r="AC1310" i="1"/>
  <c r="AA1311" i="1"/>
  <c r="AB1311" i="1"/>
  <c r="AC1311" i="1"/>
  <c r="AA1312" i="1"/>
  <c r="AB1312" i="1"/>
  <c r="AC1312" i="1"/>
  <c r="AA1313" i="1"/>
  <c r="AB1313" i="1"/>
  <c r="AC1313" i="1"/>
  <c r="AA1314" i="1"/>
  <c r="AB1314" i="1"/>
  <c r="AC1314" i="1"/>
  <c r="AA1315" i="1"/>
  <c r="AB1315" i="1"/>
  <c r="AC1315" i="1"/>
  <c r="AA1316" i="1"/>
  <c r="AB1316" i="1"/>
  <c r="AC1316" i="1"/>
  <c r="AA1317" i="1"/>
  <c r="AB1317" i="1"/>
  <c r="AC1317" i="1"/>
  <c r="AA1318" i="1"/>
  <c r="AB1318" i="1"/>
  <c r="AC1318" i="1"/>
  <c r="AA1319" i="1"/>
  <c r="AB1319" i="1"/>
  <c r="AC1319" i="1"/>
  <c r="AA1320" i="1"/>
  <c r="AB1320" i="1"/>
  <c r="AC1320" i="1"/>
  <c r="AA1321" i="1"/>
  <c r="AB1321" i="1"/>
  <c r="AC1321" i="1"/>
  <c r="AA1322" i="1"/>
  <c r="AB1322" i="1"/>
  <c r="AC1322" i="1"/>
  <c r="AA1323" i="1"/>
  <c r="AB1323" i="1"/>
  <c r="AC1323" i="1"/>
  <c r="AA1324" i="1"/>
  <c r="AB1324" i="1"/>
  <c r="AC1324" i="1"/>
  <c r="AA1325" i="1"/>
  <c r="AB1325" i="1"/>
  <c r="AC1325" i="1"/>
  <c r="AA1326" i="1"/>
  <c r="AB1326" i="1"/>
  <c r="AC1326" i="1"/>
  <c r="AA1327" i="1"/>
  <c r="AB1327" i="1"/>
  <c r="AC1327" i="1"/>
  <c r="AA1328" i="1"/>
  <c r="AB1328" i="1"/>
  <c r="AC1328" i="1"/>
  <c r="AA1329" i="1"/>
  <c r="AB1329" i="1"/>
  <c r="AC1329" i="1"/>
  <c r="AA1330" i="1"/>
  <c r="AB1330" i="1"/>
  <c r="AC1330" i="1"/>
  <c r="AA1331" i="1"/>
  <c r="AB1331" i="1"/>
  <c r="AC1331" i="1"/>
  <c r="AA1332" i="1"/>
  <c r="AC1332" i="1"/>
  <c r="AA1333" i="1"/>
  <c r="AB1333" i="1"/>
  <c r="AC1333" i="1"/>
  <c r="AA1334" i="1"/>
  <c r="AB1334" i="1"/>
  <c r="AC1334" i="1"/>
  <c r="AA1335" i="1"/>
  <c r="AB1335" i="1"/>
  <c r="AC1335" i="1"/>
  <c r="AA1336" i="1"/>
  <c r="AB1336" i="1"/>
  <c r="AC1336" i="1"/>
  <c r="AA1337" i="1"/>
  <c r="AB1337" i="1"/>
  <c r="AC1337" i="1"/>
  <c r="AA1338" i="1"/>
  <c r="AB1338" i="1"/>
  <c r="AC1338" i="1"/>
  <c r="AA1339" i="1"/>
  <c r="AB1339" i="1"/>
  <c r="AC1339" i="1"/>
  <c r="AA1340" i="1"/>
  <c r="AB1340" i="1"/>
  <c r="AC1340" i="1"/>
  <c r="AA1341" i="1"/>
  <c r="AB1341" i="1"/>
  <c r="AC1341" i="1"/>
  <c r="AA1342" i="1"/>
  <c r="AB1342" i="1"/>
  <c r="AC1342" i="1"/>
  <c r="AA1343" i="1"/>
  <c r="AB1343" i="1"/>
  <c r="AC1343" i="1"/>
  <c r="AA1344" i="1"/>
  <c r="AB1344" i="1"/>
  <c r="AC1344" i="1"/>
  <c r="AA1345" i="1"/>
  <c r="AB1345" i="1"/>
  <c r="AC1345" i="1"/>
  <c r="AA1346" i="1"/>
  <c r="AB1346" i="1"/>
  <c r="AC1346" i="1"/>
  <c r="AA1347" i="1"/>
  <c r="AB1347" i="1"/>
  <c r="AC1347" i="1"/>
  <c r="AA1348" i="1"/>
  <c r="AB1348" i="1"/>
  <c r="AC1348" i="1"/>
  <c r="AA1349" i="1"/>
  <c r="AB1349" i="1"/>
  <c r="AC1349" i="1"/>
  <c r="AA1350" i="1"/>
  <c r="AB1350" i="1"/>
  <c r="AC1350" i="1"/>
  <c r="AA1351" i="1"/>
  <c r="AB1351" i="1"/>
  <c r="AC1351" i="1"/>
  <c r="AA1352" i="1"/>
  <c r="AB1352" i="1"/>
  <c r="AC1352" i="1"/>
  <c r="AA1353" i="1"/>
  <c r="AB1353" i="1"/>
  <c r="AC1353" i="1"/>
  <c r="AA1354" i="1"/>
  <c r="AB1354" i="1"/>
  <c r="AC1354" i="1"/>
  <c r="AA1355" i="1"/>
  <c r="AB1355" i="1"/>
  <c r="AC1355" i="1"/>
  <c r="AA1356" i="1"/>
  <c r="AB1356" i="1"/>
  <c r="AC1356" i="1"/>
  <c r="AA1357" i="1"/>
  <c r="AB1357" i="1"/>
  <c r="AC1357" i="1"/>
  <c r="AA1358" i="1"/>
  <c r="AB1358" i="1"/>
  <c r="AC1358" i="1"/>
  <c r="AA1359" i="1"/>
  <c r="AB1359" i="1"/>
  <c r="AC1359" i="1"/>
  <c r="AA1360" i="1"/>
  <c r="AB1360" i="1"/>
  <c r="AC1360" i="1"/>
  <c r="AA1361" i="1"/>
  <c r="AB1361" i="1"/>
  <c r="AC1361" i="1"/>
  <c r="AA1362" i="1"/>
  <c r="AB1362" i="1"/>
  <c r="AC1362" i="1"/>
  <c r="AA1363" i="1"/>
  <c r="AB1363" i="1"/>
  <c r="AC1363" i="1"/>
  <c r="AA1364" i="1"/>
  <c r="AB1364" i="1"/>
  <c r="AC1364" i="1"/>
  <c r="AA1365" i="1"/>
  <c r="AB1365" i="1"/>
  <c r="AC1365" i="1"/>
  <c r="AA1366" i="1"/>
  <c r="AB1366" i="1"/>
  <c r="AC1366" i="1"/>
  <c r="AA1367" i="1"/>
  <c r="AB1367" i="1"/>
  <c r="AC1367" i="1"/>
  <c r="AA1368" i="1"/>
  <c r="AB1368" i="1"/>
  <c r="AC1368" i="1"/>
  <c r="AA1369" i="1"/>
  <c r="AB1369" i="1"/>
  <c r="AC1369" i="1"/>
  <c r="AA1370" i="1"/>
  <c r="AB1370" i="1"/>
  <c r="AC1370" i="1"/>
  <c r="AA1371" i="1"/>
  <c r="AB1371" i="1"/>
  <c r="AC1371" i="1"/>
  <c r="AA1372" i="1"/>
  <c r="AB1372" i="1"/>
  <c r="AC1372" i="1"/>
  <c r="AA1373" i="1"/>
  <c r="AB1373" i="1"/>
  <c r="AC1373" i="1"/>
  <c r="AA1374" i="1"/>
  <c r="AB1374" i="1"/>
  <c r="AC1374" i="1"/>
  <c r="AA1375" i="1"/>
  <c r="AB1375" i="1"/>
  <c r="AC1375" i="1"/>
  <c r="AA1376" i="1"/>
  <c r="AB1376" i="1"/>
  <c r="AC1376" i="1"/>
  <c r="AA1377" i="1"/>
  <c r="AB1377" i="1"/>
  <c r="AC1377" i="1"/>
  <c r="AA1378" i="1"/>
  <c r="AB1378" i="1"/>
  <c r="AC1378" i="1"/>
  <c r="AA1379" i="1"/>
  <c r="AB1379" i="1"/>
  <c r="AC1379" i="1"/>
  <c r="AA1380" i="1"/>
  <c r="AB1380" i="1"/>
  <c r="AC1380" i="1"/>
  <c r="AA1381" i="1"/>
  <c r="AB1381" i="1"/>
  <c r="AC1381" i="1"/>
  <c r="AA1382" i="1"/>
  <c r="AB1382" i="1"/>
  <c r="AC1382" i="1"/>
  <c r="AA1383" i="1"/>
  <c r="AB1383" i="1"/>
  <c r="AC1383" i="1"/>
  <c r="AA1384" i="1"/>
  <c r="AB1384" i="1"/>
  <c r="AC1384" i="1"/>
  <c r="AA1385" i="1"/>
  <c r="AB1385" i="1"/>
  <c r="AC1385" i="1"/>
  <c r="AA1386" i="1"/>
  <c r="AB1386" i="1"/>
  <c r="AC1386" i="1"/>
  <c r="AA1387" i="1"/>
  <c r="AB1387" i="1"/>
  <c r="AC1387" i="1"/>
  <c r="AA1388" i="1"/>
  <c r="AB1388" i="1"/>
  <c r="AC1388" i="1"/>
  <c r="AA1389" i="1"/>
  <c r="AB1389" i="1"/>
  <c r="AC1389" i="1"/>
  <c r="AA1390" i="1"/>
  <c r="AB1390" i="1"/>
  <c r="AC1390" i="1"/>
  <c r="AA1391" i="1"/>
  <c r="AB1391" i="1"/>
  <c r="AC1391" i="1"/>
  <c r="AA1392" i="1"/>
  <c r="AB1392" i="1"/>
  <c r="AC1392" i="1"/>
  <c r="AA1393" i="1"/>
  <c r="AB1393" i="1"/>
  <c r="AC1393" i="1"/>
  <c r="AA1394" i="1"/>
  <c r="AB1394" i="1"/>
  <c r="AC1394" i="1"/>
  <c r="AA1395" i="1"/>
  <c r="AB1395" i="1"/>
  <c r="AC1395" i="1"/>
  <c r="AA1396" i="1"/>
  <c r="AB1396" i="1"/>
  <c r="AC1396" i="1"/>
  <c r="AA1397" i="1"/>
  <c r="AB1397" i="1"/>
  <c r="AC1397" i="1"/>
  <c r="AA1398" i="1"/>
  <c r="AB1398" i="1"/>
  <c r="AC1398" i="1"/>
  <c r="AA1399" i="1"/>
  <c r="AB1399" i="1"/>
  <c r="AC1399" i="1"/>
  <c r="AA1400" i="1"/>
  <c r="AB1400" i="1"/>
  <c r="AC1400" i="1"/>
  <c r="AA1401" i="1"/>
  <c r="AB1401" i="1"/>
  <c r="AC1401" i="1"/>
  <c r="AA1402" i="1"/>
  <c r="AB1402" i="1"/>
  <c r="AC1402" i="1"/>
  <c r="AA1403" i="1"/>
  <c r="AB1403" i="1"/>
  <c r="AC1403" i="1"/>
  <c r="AA1404" i="1"/>
  <c r="AB1404" i="1"/>
  <c r="AC1404" i="1"/>
  <c r="AA1405" i="1"/>
  <c r="AB1405" i="1"/>
  <c r="AC1405" i="1"/>
  <c r="AA1406" i="1"/>
  <c r="AB1406" i="1"/>
  <c r="AC1406" i="1"/>
  <c r="AA1407" i="1"/>
  <c r="AB1407" i="1"/>
  <c r="AC1407" i="1"/>
  <c r="AA1408" i="1"/>
  <c r="AB1408" i="1"/>
  <c r="AC1408" i="1"/>
  <c r="AA1409" i="1"/>
  <c r="AB1409" i="1"/>
  <c r="AC1409" i="1"/>
  <c r="AA1410" i="1"/>
  <c r="AB1410" i="1"/>
  <c r="AC1410" i="1"/>
  <c r="AA1411" i="1"/>
  <c r="AB1411" i="1"/>
  <c r="AC1411" i="1"/>
  <c r="AA1412" i="1"/>
  <c r="AB1412" i="1"/>
  <c r="AC1412" i="1"/>
  <c r="AA1413" i="1"/>
  <c r="AB1413" i="1"/>
  <c r="AC1413" i="1"/>
  <c r="AA1414" i="1"/>
  <c r="AB1414" i="1"/>
  <c r="AC1414" i="1"/>
  <c r="AA1415" i="1"/>
  <c r="AB1415" i="1"/>
  <c r="AC1415" i="1"/>
  <c r="AA1416" i="1"/>
  <c r="AB1416" i="1"/>
  <c r="AC1416" i="1"/>
  <c r="AA1417" i="1"/>
  <c r="AB1417" i="1"/>
  <c r="AC1417" i="1"/>
  <c r="AA1418" i="1"/>
  <c r="AB1418" i="1"/>
  <c r="AC1418" i="1"/>
  <c r="AA1419" i="1"/>
  <c r="AB1419" i="1"/>
  <c r="AC1419" i="1"/>
  <c r="AA1420" i="1"/>
  <c r="AB1420" i="1"/>
  <c r="AC1420" i="1"/>
  <c r="AA1421" i="1"/>
  <c r="AB1421" i="1"/>
  <c r="AC1421" i="1"/>
  <c r="AA1422" i="1"/>
  <c r="AB1422" i="1"/>
  <c r="AC1422" i="1"/>
  <c r="AA1423" i="1"/>
  <c r="AB1423" i="1"/>
  <c r="AC1423" i="1"/>
  <c r="AA1424" i="1"/>
  <c r="AB1424" i="1"/>
  <c r="AC1424" i="1"/>
  <c r="AA1425" i="1"/>
  <c r="AB1425" i="1"/>
  <c r="AC1425" i="1"/>
  <c r="AA1426" i="1"/>
  <c r="AB1426" i="1"/>
  <c r="AC1426" i="1"/>
  <c r="AA1427" i="1"/>
  <c r="AB1427" i="1"/>
  <c r="AC1427" i="1"/>
  <c r="AA1428" i="1"/>
  <c r="AB1428" i="1"/>
  <c r="AC1428" i="1"/>
  <c r="AA1429" i="1"/>
  <c r="AB1429" i="1"/>
  <c r="AC1429" i="1"/>
  <c r="AA1430" i="1"/>
  <c r="AB1430" i="1"/>
  <c r="AC1430" i="1"/>
  <c r="AA1431" i="1"/>
  <c r="AB1431" i="1"/>
  <c r="AC1431" i="1"/>
  <c r="AA1432" i="1"/>
  <c r="AB1432" i="1"/>
  <c r="AC1432" i="1"/>
  <c r="AA1433" i="1"/>
  <c r="AB1433" i="1"/>
  <c r="AC1433" i="1"/>
  <c r="AA1434" i="1"/>
  <c r="AB1434" i="1"/>
  <c r="AC1434" i="1"/>
  <c r="AA1435" i="1"/>
  <c r="AB1435" i="1"/>
  <c r="AC1435" i="1"/>
  <c r="AA1436" i="1"/>
  <c r="AB1436" i="1"/>
  <c r="AC1436" i="1"/>
  <c r="AA1437" i="1"/>
  <c r="AB1437" i="1"/>
  <c r="AC1437" i="1"/>
  <c r="AA1438" i="1"/>
  <c r="AB1438" i="1"/>
  <c r="AC1438" i="1"/>
  <c r="AA1439" i="1"/>
  <c r="AB1439" i="1"/>
  <c r="AC1439" i="1"/>
  <c r="AA1440" i="1"/>
  <c r="AB1440" i="1"/>
  <c r="AC1440" i="1"/>
  <c r="AA1441" i="1"/>
  <c r="AB1441" i="1"/>
  <c r="AC1441" i="1"/>
  <c r="AA1442" i="1"/>
  <c r="AB1442" i="1"/>
  <c r="AC1442" i="1"/>
  <c r="AA1443" i="1"/>
  <c r="AB1443" i="1"/>
  <c r="AC1443" i="1"/>
  <c r="AA1444" i="1"/>
  <c r="AB1444" i="1"/>
  <c r="AC1444" i="1"/>
  <c r="AA1445" i="1"/>
  <c r="AB1445" i="1"/>
  <c r="AC1445" i="1"/>
  <c r="AA1446" i="1"/>
  <c r="AB1446" i="1"/>
  <c r="AC1446" i="1"/>
  <c r="AA1447" i="1"/>
  <c r="AB1447" i="1"/>
  <c r="AC1447" i="1"/>
  <c r="AA1448" i="1"/>
  <c r="AB1448" i="1"/>
  <c r="AC1448" i="1"/>
  <c r="AA1449" i="1"/>
  <c r="AB1449" i="1"/>
  <c r="AC1449" i="1"/>
  <c r="AA1450" i="1"/>
  <c r="AB1450" i="1"/>
  <c r="AC1450" i="1"/>
  <c r="AA1451" i="1"/>
  <c r="AB1451" i="1"/>
  <c r="AC1451" i="1"/>
  <c r="AA1452" i="1"/>
  <c r="AB1452" i="1"/>
  <c r="AC1452" i="1"/>
  <c r="AA1453" i="1"/>
  <c r="AB1453" i="1"/>
  <c r="AC1453" i="1"/>
  <c r="AA1454" i="1"/>
  <c r="AB1454" i="1"/>
  <c r="AC1454" i="1"/>
  <c r="AA1455" i="1"/>
  <c r="AB1455" i="1"/>
  <c r="AC1455" i="1"/>
  <c r="AA1456" i="1"/>
  <c r="AB1456" i="1"/>
  <c r="AC1456" i="1"/>
  <c r="AA1457" i="1"/>
  <c r="AB1457" i="1"/>
  <c r="AC1457" i="1"/>
  <c r="AA1458" i="1"/>
  <c r="AB1458" i="1"/>
  <c r="AC1458" i="1"/>
  <c r="AA1459" i="1"/>
  <c r="AB1459" i="1"/>
  <c r="AC1459" i="1"/>
  <c r="AA1460" i="1"/>
  <c r="AB1460" i="1"/>
  <c r="AC1460" i="1"/>
  <c r="AA1461" i="1"/>
  <c r="AB1461" i="1"/>
  <c r="AC1461" i="1"/>
  <c r="AA1462" i="1"/>
  <c r="AB1462" i="1"/>
  <c r="AC1462" i="1"/>
  <c r="AA1463" i="1"/>
  <c r="AB1463" i="1"/>
  <c r="AC1463" i="1"/>
  <c r="AA1464" i="1"/>
  <c r="AB1464" i="1"/>
  <c r="AC1464" i="1"/>
  <c r="AA1465" i="1"/>
  <c r="AB1465" i="1"/>
  <c r="AC1465" i="1"/>
  <c r="AA1466" i="1"/>
  <c r="AB1466" i="1"/>
  <c r="AC1466" i="1"/>
  <c r="AA1467" i="1"/>
  <c r="AB1467" i="1"/>
  <c r="AC1467" i="1"/>
  <c r="AA1468" i="1"/>
  <c r="AB1468" i="1"/>
  <c r="AC1468" i="1"/>
  <c r="AA1469" i="1"/>
  <c r="AB1469" i="1"/>
  <c r="AC1469" i="1"/>
  <c r="AA1470" i="1"/>
  <c r="AB1470" i="1"/>
  <c r="AC1470" i="1"/>
  <c r="AA1471" i="1"/>
  <c r="AB1471" i="1"/>
  <c r="AC1471" i="1"/>
  <c r="AA1472" i="1"/>
  <c r="AB1472" i="1"/>
  <c r="AC1472" i="1"/>
  <c r="AA1473" i="1"/>
  <c r="AB1473" i="1"/>
  <c r="AC1473" i="1"/>
  <c r="AA1474" i="1"/>
  <c r="AB1474" i="1"/>
  <c r="AC1474" i="1"/>
  <c r="AA1475" i="1"/>
  <c r="AB1475" i="1"/>
  <c r="AC1475" i="1"/>
  <c r="AA1476" i="1"/>
  <c r="AB1476" i="1"/>
  <c r="AC1476" i="1"/>
  <c r="AA1477" i="1"/>
  <c r="AB1477" i="1"/>
  <c r="AC1477" i="1"/>
  <c r="AA1478" i="1"/>
  <c r="AB1478" i="1"/>
  <c r="AC1478" i="1"/>
  <c r="AA1479" i="1"/>
  <c r="AB1479" i="1"/>
  <c r="AC1479" i="1"/>
  <c r="AA1480" i="1"/>
  <c r="AB1480" i="1"/>
  <c r="AC1480" i="1"/>
  <c r="AA1481" i="1"/>
  <c r="AB1481" i="1"/>
  <c r="AC1481" i="1"/>
  <c r="AA1482" i="1"/>
  <c r="AB1482" i="1"/>
  <c r="AC1482" i="1"/>
  <c r="AA1483" i="1"/>
  <c r="AB1483" i="1"/>
  <c r="AC1483" i="1"/>
  <c r="AA1484" i="1"/>
  <c r="AB1484" i="1"/>
  <c r="AC1484" i="1"/>
  <c r="AA1485" i="1"/>
  <c r="AB1485" i="1"/>
  <c r="AC1485" i="1"/>
  <c r="AA1486" i="1"/>
  <c r="AB1486" i="1"/>
  <c r="AC1486" i="1"/>
  <c r="AA1487" i="1"/>
  <c r="AB1487" i="1"/>
  <c r="AC1487" i="1"/>
  <c r="AA1488" i="1"/>
  <c r="AB1488" i="1"/>
  <c r="AC1488" i="1"/>
  <c r="AA1489" i="1"/>
  <c r="AB1489" i="1"/>
  <c r="AC1489" i="1"/>
  <c r="AA1490" i="1"/>
  <c r="AB1490" i="1"/>
  <c r="AC1490" i="1"/>
  <c r="AA1491" i="1"/>
  <c r="AB1491" i="1"/>
  <c r="AC1491" i="1"/>
  <c r="AA1492" i="1"/>
  <c r="AB1492" i="1"/>
  <c r="AC1492" i="1"/>
  <c r="AA1493" i="1"/>
  <c r="AB1493" i="1"/>
  <c r="AC1493" i="1"/>
  <c r="AA1494" i="1"/>
  <c r="AB1494" i="1"/>
  <c r="AC1494" i="1"/>
  <c r="AA1495" i="1"/>
  <c r="AB1495" i="1"/>
  <c r="AC1495" i="1"/>
  <c r="AA1496" i="1"/>
  <c r="AB1496" i="1"/>
  <c r="AC1496" i="1"/>
  <c r="AA1497" i="1"/>
  <c r="AB1497" i="1"/>
  <c r="AC1497" i="1"/>
  <c r="AA1498" i="1"/>
  <c r="AB1498" i="1"/>
  <c r="AC1498" i="1"/>
  <c r="AA1499" i="1"/>
  <c r="AB1499" i="1"/>
  <c r="AC1499" i="1"/>
  <c r="AA1500" i="1"/>
  <c r="AB1500" i="1"/>
  <c r="AC1500" i="1"/>
  <c r="AA1501" i="1"/>
  <c r="AB1501" i="1"/>
  <c r="AC1501" i="1"/>
  <c r="AA1502" i="1"/>
  <c r="AB1502" i="1"/>
  <c r="AC1502" i="1"/>
  <c r="AA1503" i="1"/>
  <c r="AB1503" i="1"/>
  <c r="AC1503" i="1"/>
  <c r="AA1504" i="1"/>
  <c r="AB1504" i="1"/>
  <c r="AC1504" i="1"/>
  <c r="AA1505" i="1"/>
  <c r="AB1505" i="1"/>
  <c r="AC1505" i="1"/>
  <c r="AA1506" i="1"/>
  <c r="AB1506" i="1"/>
  <c r="AC1506" i="1"/>
  <c r="AA1507" i="1"/>
  <c r="AB1507" i="1"/>
  <c r="AC1507" i="1"/>
  <c r="AA1508" i="1"/>
  <c r="AB1508" i="1"/>
  <c r="AC1508" i="1"/>
  <c r="AA1509" i="1"/>
  <c r="AB1509" i="1"/>
  <c r="AC1509" i="1"/>
  <c r="AA1510" i="1"/>
  <c r="AB1510" i="1"/>
  <c r="AC1510" i="1"/>
  <c r="AA1511" i="1"/>
  <c r="AB1511" i="1"/>
  <c r="AC1511" i="1"/>
  <c r="AA1512" i="1"/>
  <c r="AB1512" i="1"/>
  <c r="AC1512" i="1"/>
  <c r="AA1513" i="1"/>
  <c r="AB1513" i="1"/>
  <c r="AC1513" i="1"/>
  <c r="AA1514" i="1"/>
  <c r="AB1514" i="1"/>
  <c r="AC1514" i="1"/>
  <c r="AA1515" i="1"/>
  <c r="AB1515" i="1"/>
  <c r="AC1515" i="1"/>
  <c r="AA1516" i="1"/>
  <c r="AB1516" i="1"/>
  <c r="AC1516" i="1"/>
  <c r="AA1517" i="1"/>
  <c r="AB1517" i="1"/>
  <c r="AC1517" i="1"/>
  <c r="AA1518" i="1"/>
  <c r="AB1518" i="1"/>
  <c r="AC1518" i="1"/>
  <c r="AA1519" i="1"/>
  <c r="AB1519" i="1"/>
  <c r="AC1519" i="1"/>
  <c r="AA1520" i="1"/>
  <c r="AB1520" i="1"/>
  <c r="AC1520" i="1"/>
  <c r="AA1521" i="1"/>
  <c r="AB1521" i="1"/>
  <c r="AC1521" i="1"/>
  <c r="AA1522" i="1"/>
  <c r="AB1522" i="1"/>
  <c r="AC1522" i="1"/>
  <c r="AA1523" i="1"/>
  <c r="AB1523" i="1"/>
  <c r="AC1523" i="1"/>
  <c r="AA1524" i="1"/>
  <c r="AB1524" i="1"/>
  <c r="AC1524" i="1"/>
  <c r="AA1525" i="1"/>
  <c r="AB1525" i="1"/>
  <c r="AC1525" i="1"/>
  <c r="AA1526" i="1"/>
  <c r="AB1526" i="1"/>
  <c r="AC1526" i="1"/>
  <c r="AA1527" i="1"/>
  <c r="AB1527" i="1"/>
  <c r="AC1527" i="1"/>
  <c r="AA1528" i="1"/>
  <c r="AB1528" i="1"/>
  <c r="AC1528" i="1"/>
  <c r="AA1529" i="1"/>
  <c r="AB1529" i="1"/>
  <c r="AC1529" i="1"/>
  <c r="AA1530" i="1"/>
  <c r="AB1530" i="1"/>
  <c r="AC1530" i="1"/>
  <c r="AA1531" i="1"/>
  <c r="AB1531" i="1"/>
  <c r="AC1531" i="1"/>
  <c r="AA1532" i="1"/>
  <c r="AB1532" i="1"/>
  <c r="AC1532" i="1"/>
  <c r="AA1533" i="1"/>
  <c r="AB1533" i="1"/>
  <c r="AC1533" i="1"/>
  <c r="AA1534" i="1"/>
  <c r="AB1534" i="1"/>
  <c r="AC1534" i="1"/>
  <c r="AA1535" i="1"/>
  <c r="AB1535" i="1"/>
  <c r="AC1535" i="1"/>
  <c r="AA1536" i="1"/>
  <c r="AB1536" i="1"/>
  <c r="AC1536" i="1"/>
  <c r="AA1537" i="1"/>
  <c r="AB1537" i="1"/>
  <c r="AC1537" i="1"/>
  <c r="AA1538" i="1"/>
  <c r="AB1538" i="1"/>
  <c r="AC1538" i="1"/>
  <c r="AA1539" i="1"/>
  <c r="AB1539" i="1"/>
  <c r="AC1539" i="1"/>
  <c r="AA1540" i="1"/>
  <c r="AB1540" i="1"/>
  <c r="AC1540" i="1"/>
  <c r="AA1541" i="1"/>
  <c r="AB1541" i="1"/>
  <c r="AC1541" i="1"/>
  <c r="AA1542" i="1"/>
  <c r="AB1542" i="1"/>
  <c r="AC1542" i="1"/>
  <c r="AA1543" i="1"/>
  <c r="AB1543" i="1"/>
  <c r="AC1543" i="1"/>
  <c r="AA1544" i="1"/>
  <c r="AB1544" i="1"/>
  <c r="AC1544" i="1"/>
  <c r="AA1545" i="1"/>
  <c r="AB1545" i="1"/>
  <c r="AC1545" i="1"/>
  <c r="AA1546" i="1"/>
  <c r="AB1546" i="1"/>
  <c r="AC1546" i="1"/>
  <c r="AA1547" i="1"/>
  <c r="AB1547" i="1"/>
  <c r="AC1547" i="1"/>
  <c r="AA1548" i="1"/>
  <c r="AB1548" i="1"/>
  <c r="AC1548" i="1"/>
  <c r="AA1549" i="1"/>
  <c r="AB1549" i="1"/>
  <c r="AC1549" i="1"/>
  <c r="AA1550" i="1"/>
  <c r="AB1550" i="1"/>
  <c r="AC1550" i="1"/>
  <c r="AA1551" i="1"/>
  <c r="AB1551" i="1"/>
  <c r="AC1551" i="1"/>
  <c r="AA1552" i="1"/>
  <c r="AB1552" i="1"/>
  <c r="AC1552" i="1"/>
  <c r="AA1553" i="1"/>
  <c r="AB1553" i="1"/>
  <c r="AC1553" i="1"/>
  <c r="AA1554" i="1"/>
  <c r="AB1554" i="1"/>
  <c r="AC1554" i="1"/>
  <c r="AA1555" i="1"/>
  <c r="AB1555" i="1"/>
  <c r="AC1555" i="1"/>
  <c r="AA1556" i="1"/>
  <c r="AB1556" i="1"/>
  <c r="AC1556" i="1"/>
  <c r="AA1557" i="1"/>
  <c r="AB1557" i="1"/>
  <c r="AC1557" i="1"/>
  <c r="AA1558" i="1"/>
  <c r="AB1558" i="1"/>
  <c r="AC1558" i="1"/>
  <c r="AA1559" i="1"/>
  <c r="AB1559" i="1"/>
  <c r="AC1559" i="1"/>
  <c r="AA1560" i="1"/>
  <c r="AB1560" i="1"/>
  <c r="AC1560" i="1"/>
  <c r="AA1561" i="1"/>
  <c r="AB1561" i="1"/>
  <c r="AC1561" i="1"/>
  <c r="AA1562" i="1"/>
  <c r="AB1562" i="1"/>
  <c r="AC1562" i="1"/>
  <c r="AA1563" i="1"/>
  <c r="AB1563" i="1"/>
  <c r="AC1563" i="1"/>
  <c r="AA1564" i="1"/>
  <c r="AB1564" i="1"/>
  <c r="AC1564" i="1"/>
  <c r="AA1565" i="1"/>
  <c r="AB1565" i="1"/>
  <c r="AC1565" i="1"/>
  <c r="AA1566" i="1"/>
  <c r="AB1566" i="1"/>
  <c r="AC1566" i="1"/>
  <c r="AA1567" i="1"/>
  <c r="AB1567" i="1"/>
  <c r="AC1567" i="1"/>
  <c r="AA1568" i="1"/>
  <c r="AB1568" i="1"/>
  <c r="AC1568" i="1"/>
  <c r="AA1569" i="1"/>
  <c r="AB1569" i="1"/>
  <c r="AC1569" i="1"/>
  <c r="AA1570" i="1"/>
  <c r="AB1570" i="1"/>
  <c r="AC1570" i="1"/>
  <c r="AA1571" i="1"/>
  <c r="AB1571" i="1"/>
  <c r="AC1571" i="1"/>
  <c r="AA1572" i="1"/>
  <c r="AB1572" i="1"/>
  <c r="AC1572" i="1"/>
  <c r="AA1573" i="1"/>
  <c r="AB1573" i="1"/>
  <c r="AC1573" i="1"/>
  <c r="AA1574" i="1"/>
  <c r="AB1574" i="1"/>
  <c r="AC1574" i="1"/>
  <c r="AA1575" i="1"/>
  <c r="AB1575" i="1"/>
  <c r="AC1575" i="1"/>
  <c r="AA1576" i="1"/>
  <c r="AB1576" i="1"/>
  <c r="AC1576" i="1"/>
  <c r="AA1577" i="1"/>
  <c r="AB1577" i="1"/>
  <c r="AC1577" i="1"/>
  <c r="AA1578" i="1"/>
  <c r="AB1578" i="1"/>
  <c r="AC1578" i="1"/>
  <c r="AA1579" i="1"/>
  <c r="AB1579" i="1"/>
  <c r="AC1579" i="1"/>
  <c r="AA1580" i="1"/>
  <c r="AB1580" i="1"/>
  <c r="AC1580" i="1"/>
  <c r="AA1581" i="1"/>
  <c r="AB1581" i="1"/>
  <c r="AC1581" i="1"/>
  <c r="AA1582" i="1"/>
  <c r="AB1582" i="1"/>
  <c r="AC1582" i="1"/>
  <c r="AA1583" i="1"/>
  <c r="AB1583" i="1"/>
  <c r="AC1583" i="1"/>
  <c r="AA1584" i="1"/>
  <c r="AB1584" i="1"/>
  <c r="AC1584" i="1"/>
  <c r="AA1585" i="1"/>
  <c r="AB1585" i="1"/>
  <c r="AC1585" i="1"/>
  <c r="AA1586" i="1"/>
  <c r="AB1586" i="1"/>
  <c r="AC1586" i="1"/>
  <c r="AA1587" i="1"/>
  <c r="AB1587" i="1"/>
  <c r="AC1587" i="1"/>
  <c r="AA1588" i="1"/>
  <c r="AB1588" i="1"/>
  <c r="AC1588" i="1"/>
  <c r="AA1589" i="1"/>
  <c r="AB1589" i="1"/>
  <c r="AC1589" i="1"/>
  <c r="AA1590" i="1"/>
  <c r="AB1590" i="1"/>
  <c r="AC1590" i="1"/>
  <c r="AA1591" i="1"/>
  <c r="AB1591" i="1"/>
  <c r="AC1591" i="1"/>
  <c r="AA1592" i="1"/>
  <c r="AB1592" i="1"/>
  <c r="AC1592" i="1"/>
  <c r="AA1593" i="1"/>
  <c r="AB1593" i="1"/>
  <c r="AC1593" i="1"/>
  <c r="AA1594" i="1"/>
  <c r="AB1594" i="1"/>
  <c r="AC1594" i="1"/>
  <c r="AA1595" i="1"/>
  <c r="AB1595" i="1"/>
  <c r="AC1595" i="1"/>
  <c r="AA1596" i="1"/>
  <c r="AB1596" i="1"/>
  <c r="AC1596" i="1"/>
  <c r="AA1597" i="1"/>
  <c r="AB1597" i="1"/>
  <c r="AC1597" i="1"/>
  <c r="AA1598" i="1"/>
  <c r="AB1598" i="1"/>
  <c r="AC1598" i="1"/>
  <c r="AA1599" i="1"/>
  <c r="AB1599" i="1"/>
  <c r="AC1599" i="1"/>
  <c r="AA1600" i="1"/>
  <c r="AB1600" i="1"/>
  <c r="AC1600" i="1"/>
  <c r="AA1601" i="1"/>
  <c r="AB1601" i="1"/>
  <c r="AC1601" i="1"/>
  <c r="AA1602" i="1"/>
  <c r="AB1602" i="1"/>
  <c r="AC1602" i="1"/>
  <c r="AA1603" i="1"/>
  <c r="AB1603" i="1"/>
  <c r="AC1603" i="1"/>
  <c r="AA1604" i="1"/>
  <c r="AB1604" i="1"/>
  <c r="AC1604" i="1"/>
  <c r="AA1605" i="1"/>
  <c r="AB1605" i="1"/>
  <c r="AC1605" i="1"/>
  <c r="AA1606" i="1"/>
  <c r="AB1606" i="1"/>
  <c r="AC1606" i="1"/>
  <c r="AA1607" i="1"/>
  <c r="AB1607" i="1"/>
  <c r="AC1607" i="1"/>
  <c r="AA1608" i="1"/>
  <c r="AB1608" i="1"/>
  <c r="AC1608" i="1"/>
  <c r="AA1609" i="1"/>
  <c r="AB1609" i="1"/>
  <c r="AC1609" i="1"/>
  <c r="AA1610" i="1"/>
  <c r="AB1610" i="1"/>
  <c r="AC1610" i="1"/>
  <c r="AA1611" i="1"/>
  <c r="AB1611" i="1"/>
  <c r="AC1611" i="1"/>
  <c r="AA1612" i="1"/>
  <c r="AB1612" i="1"/>
  <c r="AC1612" i="1"/>
  <c r="AA1613" i="1"/>
  <c r="AB1613" i="1"/>
  <c r="AC1613" i="1"/>
  <c r="AA1614" i="1"/>
  <c r="AB1614" i="1"/>
  <c r="AC1614" i="1"/>
  <c r="AA1615" i="1"/>
  <c r="AB1615" i="1"/>
  <c r="AC1615" i="1"/>
  <c r="AA1616" i="1"/>
  <c r="AB1616" i="1"/>
  <c r="AC1616" i="1"/>
  <c r="AA1617" i="1"/>
  <c r="AB1617" i="1"/>
  <c r="AC1617" i="1"/>
  <c r="AA1618" i="1"/>
  <c r="AB1618" i="1"/>
  <c r="AC1618" i="1"/>
  <c r="AA1619" i="1"/>
  <c r="AB1619" i="1"/>
  <c r="AC1619" i="1"/>
  <c r="AA1620" i="1"/>
  <c r="AB1620" i="1"/>
  <c r="AC1620" i="1"/>
  <c r="AA1621" i="1"/>
  <c r="AB1621" i="1"/>
  <c r="AC1621" i="1"/>
  <c r="AA1622" i="1"/>
  <c r="AB1622" i="1"/>
  <c r="AC1622" i="1"/>
  <c r="AA1623" i="1"/>
  <c r="AB1623" i="1"/>
  <c r="AC1623" i="1"/>
  <c r="AA1624" i="1"/>
  <c r="AB1624" i="1"/>
  <c r="AC1624" i="1"/>
  <c r="AA1625" i="1"/>
  <c r="AB1625" i="1"/>
  <c r="AC1625" i="1"/>
  <c r="AA1626" i="1"/>
  <c r="AB1626" i="1"/>
  <c r="AC1626" i="1"/>
  <c r="AA1627" i="1"/>
  <c r="AB1627" i="1"/>
  <c r="AC1627" i="1"/>
  <c r="AA1628" i="1"/>
  <c r="AB1628" i="1"/>
  <c r="AC1628" i="1"/>
  <c r="AA1629" i="1"/>
  <c r="AB1629" i="1"/>
  <c r="AC1629" i="1"/>
  <c r="AA1630" i="1"/>
  <c r="AB1630" i="1"/>
  <c r="AC1630" i="1"/>
  <c r="AA1631" i="1"/>
  <c r="AB1631" i="1"/>
  <c r="AC1631" i="1"/>
  <c r="AA1632" i="1"/>
  <c r="AB1632" i="1"/>
  <c r="AC1632" i="1"/>
  <c r="AA1633" i="1"/>
  <c r="AB1633" i="1"/>
  <c r="AC1633" i="1"/>
  <c r="AA1634" i="1"/>
  <c r="AB1634" i="1"/>
  <c r="AC1634" i="1"/>
  <c r="AA1635" i="1"/>
  <c r="AB1635" i="1"/>
  <c r="AC1635" i="1"/>
  <c r="AA1636" i="1"/>
  <c r="AB1636" i="1"/>
  <c r="AC1636" i="1"/>
  <c r="AA1637" i="1"/>
  <c r="AB1637" i="1"/>
  <c r="AC1637" i="1"/>
  <c r="AA1638" i="1"/>
  <c r="AB1638" i="1"/>
  <c r="AC1638" i="1"/>
  <c r="AA1639" i="1"/>
  <c r="AB1639" i="1"/>
  <c r="AC1639" i="1"/>
  <c r="AA1640" i="1"/>
  <c r="AB1640" i="1"/>
  <c r="AC1640" i="1"/>
  <c r="AA1641" i="1"/>
  <c r="AB1641" i="1"/>
  <c r="AC1641" i="1"/>
  <c r="AA1642" i="1"/>
  <c r="AB1642" i="1"/>
  <c r="AC1642" i="1"/>
  <c r="AA1643" i="1"/>
  <c r="AB1643" i="1"/>
  <c r="AC1643" i="1"/>
  <c r="AA1644" i="1"/>
  <c r="AB1644" i="1"/>
  <c r="AC1644" i="1"/>
  <c r="AA1645" i="1"/>
  <c r="AB1645" i="1"/>
  <c r="AC1645" i="1"/>
  <c r="AA1646" i="1"/>
  <c r="AB1646" i="1"/>
  <c r="AC1646" i="1"/>
  <c r="AA1647" i="1"/>
  <c r="AB1647" i="1"/>
  <c r="AC1647" i="1"/>
  <c r="AA1648" i="1"/>
  <c r="AB1648" i="1"/>
  <c r="AC1648" i="1"/>
  <c r="AA1649" i="1"/>
  <c r="AB1649" i="1"/>
  <c r="AC1649" i="1"/>
  <c r="AA1650" i="1"/>
  <c r="AB1650" i="1"/>
  <c r="AC1650" i="1"/>
  <c r="AA1651" i="1"/>
  <c r="AB1651" i="1"/>
  <c r="AC1651" i="1"/>
  <c r="AA1652" i="1"/>
  <c r="AB1652" i="1"/>
  <c r="AC1652" i="1"/>
  <c r="AA1653" i="1"/>
  <c r="AB1653" i="1"/>
  <c r="AC1653" i="1"/>
  <c r="AA1654" i="1"/>
  <c r="AB1654" i="1"/>
  <c r="AC1654" i="1"/>
  <c r="AA1655" i="1"/>
  <c r="AB1655" i="1"/>
  <c r="AC1655" i="1"/>
  <c r="AA1656" i="1"/>
  <c r="AB1656" i="1"/>
  <c r="AC1656" i="1"/>
  <c r="AA1657" i="1"/>
  <c r="AB1657" i="1"/>
  <c r="AC1657" i="1"/>
  <c r="AA1658" i="1"/>
  <c r="AB1658" i="1"/>
  <c r="AC1658" i="1"/>
  <c r="AA1659" i="1"/>
  <c r="AB1659" i="1"/>
  <c r="AC1659" i="1"/>
  <c r="AA1660" i="1"/>
  <c r="AB1660" i="1"/>
  <c r="AC1660" i="1"/>
  <c r="AA1661" i="1"/>
  <c r="AB1661" i="1"/>
  <c r="AC1661" i="1"/>
  <c r="AA1662" i="1"/>
  <c r="AB1662" i="1"/>
  <c r="AC1662" i="1"/>
  <c r="AA1663" i="1"/>
  <c r="AB1663" i="1"/>
  <c r="AC1663" i="1"/>
  <c r="AA1664" i="1"/>
  <c r="AB1664" i="1"/>
  <c r="AC1664" i="1"/>
  <c r="AA1665" i="1"/>
  <c r="AB1665" i="1"/>
  <c r="AC1665" i="1"/>
  <c r="AA1666" i="1"/>
  <c r="AB1666" i="1"/>
  <c r="AC1666" i="1"/>
  <c r="AA1667" i="1"/>
  <c r="AB1667" i="1"/>
  <c r="AC1667" i="1"/>
  <c r="AA1668" i="1"/>
  <c r="AB1668" i="1"/>
  <c r="AC1668" i="1"/>
  <c r="AA1669" i="1"/>
  <c r="AB1669" i="1"/>
  <c r="AC1669" i="1"/>
  <c r="AA1670" i="1"/>
  <c r="AB1670" i="1"/>
  <c r="AC1670" i="1"/>
  <c r="AA1671" i="1"/>
  <c r="AB1671" i="1"/>
  <c r="AC1671" i="1"/>
  <c r="AA1672" i="1"/>
  <c r="AB1672" i="1"/>
  <c r="AC1672" i="1"/>
  <c r="AA1673" i="1"/>
  <c r="AB1673" i="1"/>
  <c r="AC1673" i="1"/>
  <c r="AA1674" i="1"/>
  <c r="AB1674" i="1"/>
  <c r="AC1674" i="1"/>
  <c r="AA1675" i="1"/>
  <c r="AB1675" i="1"/>
  <c r="AC1675" i="1"/>
  <c r="AA1676" i="1"/>
  <c r="AB1676" i="1"/>
  <c r="AC1676" i="1"/>
  <c r="AA1677" i="1"/>
  <c r="AB1677" i="1"/>
  <c r="AC1677" i="1"/>
  <c r="AA1678" i="1"/>
  <c r="AB1678" i="1"/>
  <c r="AC1678" i="1"/>
  <c r="AA1679" i="1"/>
  <c r="AB1679" i="1"/>
  <c r="AC1679" i="1"/>
  <c r="AA1680" i="1"/>
  <c r="AB1680" i="1"/>
  <c r="AC1680" i="1"/>
  <c r="AA1681" i="1"/>
  <c r="AB1681" i="1"/>
  <c r="AC1681" i="1"/>
  <c r="AA1682" i="1"/>
  <c r="AB1682" i="1"/>
  <c r="AC1682" i="1"/>
  <c r="AA1683" i="1"/>
  <c r="AB1683" i="1"/>
  <c r="AC1683" i="1"/>
  <c r="AA1684" i="1"/>
  <c r="AB1684" i="1"/>
  <c r="AC1684" i="1"/>
  <c r="AA1685" i="1"/>
  <c r="AB1685" i="1"/>
  <c r="AC1685" i="1"/>
  <c r="AA1686" i="1"/>
  <c r="AB1686" i="1"/>
  <c r="AC1686" i="1"/>
  <c r="AA1687" i="1"/>
  <c r="AB1687" i="1"/>
  <c r="AC1687" i="1"/>
  <c r="AA1688" i="1"/>
  <c r="AB1688" i="1"/>
  <c r="AC1688" i="1"/>
  <c r="AA1689" i="1"/>
  <c r="AB1689" i="1"/>
  <c r="AC1689" i="1"/>
  <c r="AA1690" i="1"/>
  <c r="AB1690" i="1"/>
  <c r="AC1690" i="1"/>
  <c r="AA1691" i="1"/>
  <c r="AB1691" i="1"/>
  <c r="AC1691" i="1"/>
  <c r="AA1692" i="1"/>
  <c r="AB1692" i="1"/>
  <c r="AC1692" i="1"/>
  <c r="AA1693" i="1"/>
  <c r="AB1693" i="1"/>
  <c r="AC1693" i="1"/>
  <c r="AA1694" i="1"/>
  <c r="AB1694" i="1"/>
  <c r="AC1694" i="1"/>
  <c r="AA1695" i="1"/>
  <c r="AB1695" i="1"/>
  <c r="AC1695" i="1"/>
  <c r="AA1696" i="1"/>
  <c r="AB1696" i="1"/>
  <c r="AC1696" i="1"/>
  <c r="AA1697" i="1"/>
  <c r="AB1697" i="1"/>
  <c r="AC1697" i="1"/>
  <c r="AA1698" i="1"/>
  <c r="AB1698" i="1"/>
  <c r="AC1698" i="1"/>
  <c r="AA1699" i="1"/>
  <c r="AB1699" i="1"/>
  <c r="AC1699" i="1"/>
  <c r="AA1700" i="1"/>
  <c r="AB1700" i="1"/>
  <c r="AC1700" i="1"/>
  <c r="AA1701" i="1"/>
  <c r="AB1701" i="1"/>
  <c r="AC1701" i="1"/>
  <c r="AA1702" i="1"/>
  <c r="AB1702" i="1"/>
  <c r="AC1702" i="1"/>
  <c r="AA1703" i="1"/>
  <c r="AB1703" i="1"/>
  <c r="AC1703" i="1"/>
  <c r="AA1704" i="1"/>
  <c r="AB1704" i="1"/>
  <c r="AC1704" i="1"/>
  <c r="AA1705" i="1"/>
  <c r="AB1705" i="1"/>
  <c r="AC1705" i="1"/>
  <c r="AA1706" i="1"/>
  <c r="AB1706" i="1"/>
  <c r="AC1706" i="1"/>
  <c r="AA1707" i="1"/>
  <c r="AB1707" i="1"/>
  <c r="AC1707" i="1"/>
  <c r="AA1708" i="1"/>
  <c r="AB1708" i="1"/>
  <c r="AC1708" i="1"/>
  <c r="AA1709" i="1"/>
  <c r="AB1709" i="1"/>
  <c r="AC1709" i="1"/>
  <c r="AA1710" i="1"/>
  <c r="AB1710" i="1"/>
  <c r="AC1710" i="1"/>
  <c r="AA1711" i="1"/>
  <c r="AB1711" i="1"/>
  <c r="AC1711" i="1"/>
  <c r="AA1712" i="1"/>
  <c r="AB1712" i="1"/>
  <c r="AC1712" i="1"/>
  <c r="AA1713" i="1"/>
  <c r="AB1713" i="1"/>
  <c r="AC1713" i="1"/>
  <c r="AA1714" i="1"/>
  <c r="AB1714" i="1"/>
  <c r="AC1714" i="1"/>
  <c r="AA1715" i="1"/>
  <c r="AB1715" i="1"/>
  <c r="AC1715" i="1"/>
  <c r="AA1716" i="1"/>
  <c r="AB1716" i="1"/>
  <c r="AC1716" i="1"/>
  <c r="AA1717" i="1"/>
  <c r="AB1717" i="1"/>
  <c r="AC1717" i="1"/>
  <c r="AA1718" i="1"/>
  <c r="AB1718" i="1"/>
  <c r="AC1718" i="1"/>
  <c r="AA1719" i="1"/>
  <c r="AB1719" i="1"/>
  <c r="AC1719" i="1"/>
  <c r="AA1720" i="1"/>
  <c r="AB1720" i="1"/>
  <c r="AC1720" i="1"/>
  <c r="AA1721" i="1"/>
  <c r="AB1721" i="1"/>
  <c r="AC1721" i="1"/>
  <c r="AA1722" i="1"/>
  <c r="AB1722" i="1"/>
  <c r="AC1722" i="1"/>
  <c r="AA1723" i="1"/>
  <c r="AB1723" i="1"/>
  <c r="AC1723" i="1"/>
  <c r="AA1724" i="1"/>
  <c r="AB1724" i="1"/>
  <c r="AC1724" i="1"/>
  <c r="AA1725" i="1"/>
  <c r="AB1725" i="1"/>
  <c r="AC1725" i="1"/>
  <c r="AA1726" i="1"/>
  <c r="AB1726" i="1"/>
  <c r="AC1726" i="1"/>
  <c r="AA1727" i="1"/>
  <c r="AB1727" i="1"/>
  <c r="AC1727" i="1"/>
  <c r="AA1728" i="1"/>
  <c r="AB1728" i="1"/>
  <c r="AC1728" i="1"/>
  <c r="AA1729" i="1"/>
  <c r="AB1729" i="1"/>
  <c r="AC1729" i="1"/>
  <c r="AA1730" i="1"/>
  <c r="AB1730" i="1"/>
  <c r="AC1730" i="1"/>
  <c r="AA1731" i="1"/>
  <c r="AB1731" i="1"/>
  <c r="AC1731" i="1"/>
  <c r="AA1732" i="1"/>
  <c r="AB1732" i="1"/>
  <c r="AC1732" i="1"/>
  <c r="AA1733" i="1"/>
  <c r="AB1733" i="1"/>
  <c r="AC1733" i="1"/>
  <c r="AA1734" i="1"/>
  <c r="AB1734" i="1"/>
  <c r="AC1734" i="1"/>
  <c r="AA1735" i="1"/>
  <c r="AB1735" i="1"/>
  <c r="AC1735" i="1"/>
  <c r="AA1736" i="1"/>
  <c r="AB1736" i="1"/>
  <c r="AC1736" i="1"/>
  <c r="AA1737" i="1"/>
  <c r="AB1737" i="1"/>
  <c r="AC1737" i="1"/>
  <c r="AA1738" i="1"/>
  <c r="AB1738" i="1"/>
  <c r="AC1738" i="1"/>
  <c r="AA1739" i="1"/>
  <c r="AB1739" i="1"/>
  <c r="AC1739" i="1"/>
  <c r="AA1740" i="1"/>
  <c r="AB1740" i="1"/>
  <c r="AC1740" i="1"/>
  <c r="AA1741" i="1"/>
  <c r="AB1741" i="1"/>
  <c r="AC1741" i="1"/>
  <c r="AA1742" i="1"/>
  <c r="AB1742" i="1"/>
  <c r="AC1742" i="1"/>
  <c r="AA1743" i="1"/>
  <c r="AB1743" i="1"/>
  <c r="AC1743" i="1"/>
  <c r="AA1744" i="1"/>
  <c r="AB1744" i="1"/>
  <c r="AC1744" i="1"/>
  <c r="AA1745" i="1"/>
  <c r="AB1745" i="1"/>
  <c r="AC1745" i="1"/>
  <c r="AA1746" i="1"/>
  <c r="AB1746" i="1"/>
  <c r="AC1746" i="1"/>
  <c r="AA1747" i="1"/>
  <c r="AB1747" i="1"/>
  <c r="AC1747" i="1"/>
  <c r="AA1748" i="1"/>
  <c r="AB1748" i="1"/>
  <c r="AC1748" i="1"/>
  <c r="AA1749" i="1"/>
  <c r="AB1749" i="1"/>
  <c r="AC1749" i="1"/>
  <c r="AA1750" i="1"/>
  <c r="AB1750" i="1"/>
  <c r="AC1750" i="1"/>
  <c r="AA1751" i="1"/>
  <c r="AB1751" i="1"/>
  <c r="AC1751" i="1"/>
  <c r="AA1752" i="1"/>
  <c r="AB1752" i="1"/>
  <c r="AC1752" i="1"/>
  <c r="AA1753" i="1"/>
  <c r="AB1753" i="1"/>
  <c r="AC1753" i="1"/>
  <c r="AA1754" i="1"/>
  <c r="AB1754" i="1"/>
  <c r="AC1754" i="1"/>
  <c r="AA1755" i="1"/>
  <c r="AB1755" i="1"/>
  <c r="AC1755" i="1"/>
  <c r="AA1756" i="1"/>
  <c r="AB1756" i="1"/>
  <c r="AC1756" i="1"/>
  <c r="AA1757" i="1"/>
  <c r="AB1757" i="1"/>
  <c r="AC1757" i="1"/>
  <c r="AA1758" i="1"/>
  <c r="AB1758" i="1"/>
  <c r="AC1758" i="1"/>
  <c r="AA1759" i="1"/>
  <c r="AB1759" i="1"/>
  <c r="AC1759" i="1"/>
  <c r="AA1760" i="1"/>
  <c r="AB1760" i="1"/>
  <c r="AC1760" i="1"/>
  <c r="AA1761" i="1"/>
  <c r="AB1761" i="1"/>
  <c r="AC1761" i="1"/>
  <c r="AA1762" i="1"/>
  <c r="AB1762" i="1"/>
  <c r="AC1762" i="1"/>
  <c r="AA1763" i="1"/>
  <c r="AB1763" i="1"/>
  <c r="AC1763" i="1"/>
  <c r="AA1764" i="1"/>
  <c r="AB1764" i="1"/>
  <c r="AC1764" i="1"/>
  <c r="AA1765" i="1"/>
  <c r="AB1765" i="1"/>
  <c r="AC1765" i="1"/>
  <c r="AA1766" i="1"/>
  <c r="AB1766" i="1"/>
  <c r="AC1766" i="1"/>
  <c r="AA1767" i="1"/>
  <c r="AB1767" i="1"/>
  <c r="AC1767" i="1"/>
  <c r="AA1768" i="1"/>
  <c r="AB1768" i="1"/>
  <c r="AC1768" i="1"/>
  <c r="AA1769" i="1"/>
  <c r="AB1769" i="1"/>
  <c r="AC1769" i="1"/>
  <c r="AA1770" i="1"/>
  <c r="AB1770" i="1"/>
  <c r="AC1770" i="1"/>
  <c r="AA1771" i="1"/>
  <c r="AB1771" i="1"/>
  <c r="AC1771" i="1"/>
  <c r="AA1772" i="1"/>
  <c r="AB1772" i="1"/>
  <c r="AC1772" i="1"/>
  <c r="AA1773" i="1"/>
  <c r="AB1773" i="1"/>
  <c r="AC1773" i="1"/>
  <c r="AA1774" i="1"/>
  <c r="AB1774" i="1"/>
  <c r="AC1774" i="1"/>
  <c r="AA1775" i="1"/>
  <c r="AB1775" i="1"/>
  <c r="AC1775" i="1"/>
  <c r="AA1776" i="1"/>
  <c r="AB1776" i="1"/>
  <c r="AC1776" i="1"/>
  <c r="AA1777" i="1"/>
  <c r="AB1777" i="1"/>
  <c r="AC1777" i="1"/>
  <c r="AA1778" i="1"/>
  <c r="AB1778" i="1"/>
  <c r="AC1778" i="1"/>
  <c r="AA1779" i="1"/>
  <c r="AB1779" i="1"/>
  <c r="AC1779" i="1"/>
  <c r="AA1780" i="1"/>
  <c r="AB1780" i="1"/>
  <c r="AC1780" i="1"/>
  <c r="AA1781" i="1"/>
  <c r="AB1781" i="1"/>
  <c r="AC1781" i="1"/>
  <c r="AA1782" i="1"/>
  <c r="AB1782" i="1"/>
  <c r="AC1782" i="1"/>
  <c r="AA1783" i="1"/>
  <c r="AB1783" i="1"/>
  <c r="AC1783" i="1"/>
  <c r="AA1784" i="1"/>
  <c r="AB1784" i="1"/>
  <c r="AC1784" i="1"/>
  <c r="AA1785" i="1"/>
  <c r="AB1785" i="1"/>
  <c r="AC1785" i="1"/>
  <c r="AA1786" i="1"/>
  <c r="AB1786" i="1"/>
  <c r="AC1786" i="1"/>
  <c r="AA1787" i="1"/>
  <c r="AB1787" i="1"/>
  <c r="AC1787" i="1"/>
  <c r="AA1788" i="1"/>
  <c r="AB1788" i="1"/>
  <c r="AC1788" i="1"/>
  <c r="AA1789" i="1"/>
  <c r="AB1789" i="1"/>
  <c r="AC1789" i="1"/>
  <c r="AA1790" i="1"/>
  <c r="AB1790" i="1"/>
  <c r="AC1790" i="1"/>
  <c r="AA1791" i="1"/>
  <c r="AB1791" i="1"/>
  <c r="AC1791" i="1"/>
  <c r="AA1792" i="1"/>
  <c r="AB1792" i="1"/>
  <c r="AC1792" i="1"/>
  <c r="AA1793" i="1"/>
  <c r="AB1793" i="1"/>
  <c r="AC1793" i="1"/>
  <c r="AA1794" i="1"/>
  <c r="AB1794" i="1"/>
  <c r="AC1794" i="1"/>
  <c r="AA1795" i="1"/>
  <c r="AB1795" i="1"/>
  <c r="AC1795" i="1"/>
  <c r="AA1796" i="1"/>
  <c r="AB1796" i="1"/>
  <c r="AC1796" i="1"/>
  <c r="AA1797" i="1"/>
  <c r="AB1797" i="1"/>
  <c r="AC1797" i="1"/>
  <c r="AA1798" i="1"/>
  <c r="AB1798" i="1"/>
  <c r="AC1798" i="1"/>
  <c r="AA1799" i="1"/>
  <c r="AB1799" i="1"/>
  <c r="AC1799" i="1"/>
  <c r="AA1800" i="1"/>
  <c r="AB1800" i="1"/>
  <c r="AC1800" i="1"/>
  <c r="AA1801" i="1"/>
  <c r="AB1801" i="1"/>
  <c r="AC1801" i="1"/>
  <c r="AA1802" i="1"/>
  <c r="AB1802" i="1"/>
  <c r="AC1802" i="1"/>
  <c r="AA1803" i="1"/>
  <c r="AB1803" i="1"/>
  <c r="AC1803" i="1"/>
  <c r="AA1804" i="1"/>
  <c r="AB1804" i="1"/>
  <c r="AC1804" i="1"/>
  <c r="AA1805" i="1"/>
  <c r="AB1805" i="1"/>
  <c r="AC1805" i="1"/>
  <c r="AA1806" i="1"/>
  <c r="AB1806" i="1"/>
  <c r="AC1806" i="1"/>
  <c r="AA1807" i="1"/>
  <c r="AB1807" i="1"/>
  <c r="AC1807" i="1"/>
  <c r="AA1808" i="1"/>
  <c r="AB1808" i="1"/>
  <c r="AC1808" i="1"/>
  <c r="AA1809" i="1"/>
  <c r="AB1809" i="1"/>
  <c r="AC1809" i="1"/>
  <c r="AA1810" i="1"/>
  <c r="AB1810" i="1"/>
  <c r="AC1810" i="1"/>
  <c r="AA1811" i="1"/>
  <c r="AB1811" i="1"/>
  <c r="AC1811" i="1"/>
  <c r="AA1812" i="1"/>
  <c r="AB1812" i="1"/>
  <c r="AC1812" i="1"/>
  <c r="AA1813" i="1"/>
  <c r="AB1813" i="1"/>
  <c r="AC1813" i="1"/>
  <c r="AA1814" i="1"/>
  <c r="AB1814" i="1"/>
  <c r="AC1814" i="1"/>
  <c r="AA1815" i="1"/>
  <c r="AB1815" i="1"/>
  <c r="AC1815" i="1"/>
  <c r="AA1816" i="1"/>
  <c r="AB1816" i="1"/>
  <c r="AC1816" i="1"/>
  <c r="AA1817" i="1"/>
  <c r="AB1817" i="1"/>
  <c r="AC1817" i="1"/>
  <c r="AA1818" i="1"/>
  <c r="AB1818" i="1"/>
  <c r="AC1818" i="1"/>
  <c r="AA1819" i="1"/>
  <c r="AB1819" i="1"/>
  <c r="AC1819" i="1"/>
  <c r="AA1820" i="1"/>
  <c r="AB1820" i="1"/>
  <c r="AC1820" i="1"/>
  <c r="AA1821" i="1"/>
  <c r="AB1821" i="1"/>
  <c r="AC1821" i="1"/>
  <c r="AA1822" i="1"/>
  <c r="AB1822" i="1"/>
  <c r="AC1822" i="1"/>
  <c r="AA1823" i="1"/>
  <c r="AB1823" i="1"/>
  <c r="AC1823" i="1"/>
  <c r="AA1824" i="1"/>
  <c r="AB1824" i="1"/>
  <c r="AC1824" i="1"/>
  <c r="AA1825" i="1"/>
  <c r="AB1825" i="1"/>
  <c r="AC1825" i="1"/>
  <c r="AA1826" i="1"/>
  <c r="AB1826" i="1"/>
  <c r="AC1826" i="1"/>
  <c r="AA1827" i="1"/>
  <c r="AB1827" i="1"/>
  <c r="AC1827" i="1"/>
  <c r="AA1828" i="1"/>
  <c r="AB1828" i="1"/>
  <c r="AC1828" i="1"/>
  <c r="AA1829" i="1"/>
  <c r="AB1829" i="1"/>
  <c r="AC1829" i="1"/>
  <c r="AA1830" i="1"/>
  <c r="AB1830" i="1"/>
  <c r="AC1830" i="1"/>
  <c r="AA1831" i="1"/>
  <c r="AB1831" i="1"/>
  <c r="AC1831" i="1"/>
  <c r="AA1832" i="1"/>
  <c r="AB1832" i="1"/>
  <c r="AC1832" i="1"/>
  <c r="AA1833" i="1"/>
  <c r="AB1833" i="1"/>
  <c r="AC1833" i="1"/>
  <c r="AA1834" i="1"/>
  <c r="AB1834" i="1"/>
  <c r="AC1834" i="1"/>
  <c r="AA1835" i="1"/>
  <c r="AB1835" i="1"/>
  <c r="AC1835" i="1"/>
  <c r="AA1836" i="1"/>
  <c r="AB1836" i="1"/>
  <c r="AC1836" i="1"/>
  <c r="AA1837" i="1"/>
  <c r="AB1837" i="1"/>
  <c r="AC1837" i="1"/>
  <c r="AA1838" i="1"/>
  <c r="AB1838" i="1"/>
  <c r="AC1838" i="1"/>
  <c r="AA1839" i="1"/>
  <c r="AB1839" i="1"/>
  <c r="AC1839" i="1"/>
  <c r="AA1840" i="1"/>
  <c r="AB1840" i="1"/>
  <c r="AC1840" i="1"/>
  <c r="AA1841" i="1"/>
  <c r="AB1841" i="1"/>
  <c r="AC1841" i="1"/>
  <c r="AA1842" i="1"/>
  <c r="AB1842" i="1"/>
  <c r="AC1842" i="1"/>
  <c r="AA1843" i="1"/>
  <c r="AB1843" i="1"/>
  <c r="AC1843" i="1"/>
  <c r="AA1844" i="1"/>
  <c r="AB1844" i="1"/>
  <c r="AC1844" i="1"/>
  <c r="AA1845" i="1"/>
  <c r="AB1845" i="1"/>
  <c r="AC1845" i="1"/>
  <c r="AA1846" i="1"/>
  <c r="AB1846" i="1"/>
  <c r="AC1846" i="1"/>
  <c r="AA1847" i="1"/>
  <c r="AB1847" i="1"/>
  <c r="AC1847" i="1"/>
  <c r="AA1848" i="1"/>
  <c r="AB1848" i="1"/>
  <c r="AC1848" i="1"/>
  <c r="AA1849" i="1"/>
  <c r="AB1849" i="1"/>
  <c r="AC1849" i="1"/>
  <c r="AA1850" i="1"/>
  <c r="AB1850" i="1"/>
  <c r="AC1850" i="1"/>
  <c r="AA1851" i="1"/>
  <c r="AB1851" i="1"/>
  <c r="AC1851" i="1"/>
  <c r="AA1852" i="1"/>
  <c r="AB1852" i="1"/>
  <c r="AC1852" i="1"/>
  <c r="AA1853" i="1"/>
  <c r="AB1853" i="1"/>
  <c r="AC1853" i="1"/>
  <c r="AA1854" i="1"/>
  <c r="AB1854" i="1"/>
  <c r="AC1854" i="1"/>
  <c r="AA1855" i="1"/>
  <c r="AB1855" i="1"/>
  <c r="AC1855" i="1"/>
  <c r="AA1856" i="1"/>
  <c r="AB1856" i="1"/>
  <c r="AC1856" i="1"/>
  <c r="AA1857" i="1"/>
  <c r="AB1857" i="1"/>
  <c r="AC1857" i="1"/>
  <c r="AA1858" i="1"/>
  <c r="AB1858" i="1"/>
  <c r="AC1858" i="1"/>
  <c r="AA1859" i="1"/>
  <c r="AB1859" i="1"/>
  <c r="AC1859" i="1"/>
  <c r="AA1860" i="1"/>
  <c r="AB1860" i="1"/>
  <c r="AC1860" i="1"/>
  <c r="AA1861" i="1"/>
  <c r="AB1861" i="1"/>
  <c r="AC1861" i="1"/>
  <c r="AA1862" i="1"/>
  <c r="AB1862" i="1"/>
  <c r="AC1862" i="1"/>
  <c r="AA1863" i="1"/>
  <c r="AB1863" i="1"/>
  <c r="AC1863" i="1"/>
  <c r="AA1864" i="1"/>
  <c r="AB1864" i="1"/>
  <c r="AC1864" i="1"/>
  <c r="AA1865" i="1"/>
  <c r="AB1865" i="1"/>
  <c r="AC1865" i="1"/>
  <c r="AA1866" i="1"/>
  <c r="AB1866" i="1"/>
  <c r="AC1866" i="1"/>
  <c r="AA1867" i="1"/>
  <c r="AB1867" i="1"/>
  <c r="AC1867" i="1"/>
  <c r="AA1868" i="1"/>
  <c r="AB1868" i="1"/>
  <c r="AC1868" i="1"/>
  <c r="AA1869" i="1"/>
  <c r="AB1869" i="1"/>
  <c r="AC1869" i="1"/>
  <c r="AA1870" i="1"/>
  <c r="AB1870" i="1"/>
  <c r="AC1870" i="1"/>
  <c r="AA1871" i="1"/>
  <c r="AB1871" i="1"/>
  <c r="AC1871" i="1"/>
  <c r="AA1872" i="1"/>
  <c r="AB1872" i="1"/>
  <c r="AC1872" i="1"/>
  <c r="AC2" i="1"/>
  <c r="AB2" i="1"/>
  <c r="AA2" i="1"/>
  <c r="U5153" i="1"/>
  <c r="V5153" i="1" s="1"/>
  <c r="U5152" i="1"/>
  <c r="V5152" i="1" s="1"/>
  <c r="U5151" i="1"/>
  <c r="V5151" i="1" s="1"/>
  <c r="U5150" i="1"/>
  <c r="V5150" i="1" s="1"/>
  <c r="U5149" i="1"/>
  <c r="V5149" i="1" s="1"/>
  <c r="U5148" i="1"/>
  <c r="V5148" i="1" s="1"/>
  <c r="U5147" i="1"/>
  <c r="V5147" i="1" s="1"/>
  <c r="U5146" i="1"/>
  <c r="V5146" i="1" s="1"/>
  <c r="U5145" i="1"/>
  <c r="V5145" i="1" s="1"/>
  <c r="U5144" i="1"/>
  <c r="V5144" i="1" s="1"/>
  <c r="U5143" i="1"/>
  <c r="V5143" i="1" s="1"/>
  <c r="U5142" i="1"/>
  <c r="V5142" i="1" s="1"/>
  <c r="U5141" i="1"/>
  <c r="V5141" i="1" s="1"/>
  <c r="U5140" i="1"/>
  <c r="V5140" i="1" s="1"/>
  <c r="U5139" i="1"/>
  <c r="V5139" i="1" s="1"/>
  <c r="U5138" i="1"/>
  <c r="V5138" i="1" s="1"/>
  <c r="U5137" i="1"/>
  <c r="V5137" i="1" s="1"/>
  <c r="U5136" i="1"/>
  <c r="V5136" i="1" s="1"/>
  <c r="U5135" i="1"/>
  <c r="V5135" i="1" s="1"/>
  <c r="U5134" i="1"/>
  <c r="V5134" i="1" s="1"/>
  <c r="U5133" i="1"/>
  <c r="V5133" i="1" s="1"/>
  <c r="U5132" i="1"/>
  <c r="V5132" i="1" s="1"/>
  <c r="U5131" i="1"/>
  <c r="V5131" i="1" s="1"/>
  <c r="U5130" i="1"/>
  <c r="V5130" i="1" s="1"/>
  <c r="U5129" i="1"/>
  <c r="V5129" i="1" s="1"/>
  <c r="U5128" i="1"/>
  <c r="V5128" i="1" s="1"/>
  <c r="U5127" i="1"/>
  <c r="V5127" i="1" s="1"/>
  <c r="U5126" i="1"/>
  <c r="V5126" i="1" s="1"/>
  <c r="U5125" i="1"/>
  <c r="V5125" i="1" s="1"/>
  <c r="U5124" i="1"/>
  <c r="V5124" i="1" s="1"/>
  <c r="U5123" i="1"/>
  <c r="V5123" i="1" s="1"/>
  <c r="U5122" i="1"/>
  <c r="V5122" i="1" s="1"/>
  <c r="U5121" i="1"/>
  <c r="V5121" i="1" s="1"/>
  <c r="U5120" i="1"/>
  <c r="V5120" i="1" s="1"/>
  <c r="U5119" i="1"/>
  <c r="V5119" i="1" s="1"/>
  <c r="U5118" i="1"/>
  <c r="V5118" i="1" s="1"/>
  <c r="U5117" i="1"/>
  <c r="V5117" i="1" s="1"/>
  <c r="U5116" i="1"/>
  <c r="V5116" i="1" s="1"/>
  <c r="U5115" i="1"/>
  <c r="V5115" i="1" s="1"/>
  <c r="U5114" i="1"/>
  <c r="V5114" i="1" s="1"/>
  <c r="U5113" i="1"/>
  <c r="V5113" i="1" s="1"/>
  <c r="U5112" i="1"/>
  <c r="V5112" i="1" s="1"/>
  <c r="U5111" i="1"/>
  <c r="V5111" i="1" s="1"/>
  <c r="U5110" i="1"/>
  <c r="V5110" i="1" s="1"/>
  <c r="U5109" i="1"/>
  <c r="V5109" i="1" s="1"/>
  <c r="U5108" i="1"/>
  <c r="V5108" i="1" s="1"/>
  <c r="U5107" i="1"/>
  <c r="V5107" i="1" s="1"/>
  <c r="U5106" i="1"/>
  <c r="V5106" i="1" s="1"/>
  <c r="U5105" i="1"/>
  <c r="V5105" i="1" s="1"/>
  <c r="U5104" i="1"/>
  <c r="V5104" i="1" s="1"/>
  <c r="U5103" i="1"/>
  <c r="V5103" i="1" s="1"/>
  <c r="U5102" i="1"/>
  <c r="V5102" i="1" s="1"/>
  <c r="U5101" i="1"/>
  <c r="V5101" i="1" s="1"/>
  <c r="U5100" i="1"/>
  <c r="V5100" i="1" s="1"/>
  <c r="U5099" i="1"/>
  <c r="V5099" i="1" s="1"/>
  <c r="U5098" i="1"/>
  <c r="V5098" i="1" s="1"/>
  <c r="U5097" i="1"/>
  <c r="V5097" i="1" s="1"/>
  <c r="U5096" i="1"/>
  <c r="V5096" i="1" s="1"/>
  <c r="U5095" i="1"/>
  <c r="V5095" i="1" s="1"/>
  <c r="U5094" i="1"/>
  <c r="V5094" i="1" s="1"/>
  <c r="U5093" i="1"/>
  <c r="V5093" i="1" s="1"/>
  <c r="U5092" i="1"/>
  <c r="V5092" i="1" s="1"/>
  <c r="U5091" i="1"/>
  <c r="V5091" i="1" s="1"/>
  <c r="U5090" i="1"/>
  <c r="V5090" i="1" s="1"/>
  <c r="U5089" i="1"/>
  <c r="V5089" i="1" s="1"/>
  <c r="U5088" i="1"/>
  <c r="V5088" i="1" s="1"/>
  <c r="U5087" i="1"/>
  <c r="V5087" i="1" s="1"/>
  <c r="U5086" i="1"/>
  <c r="V5086" i="1" s="1"/>
  <c r="U5085" i="1"/>
  <c r="V5085" i="1" s="1"/>
  <c r="U5084" i="1"/>
  <c r="V5084" i="1" s="1"/>
  <c r="U5083" i="1"/>
  <c r="V5083" i="1" s="1"/>
  <c r="U5082" i="1"/>
  <c r="V5082" i="1" s="1"/>
  <c r="U5081" i="1"/>
  <c r="V5081" i="1" s="1"/>
  <c r="U5080" i="1"/>
  <c r="V5080" i="1" s="1"/>
  <c r="U5079" i="1"/>
  <c r="V5079" i="1" s="1"/>
  <c r="U5078" i="1"/>
  <c r="V5078" i="1" s="1"/>
  <c r="U5077" i="1"/>
  <c r="V5077" i="1" s="1"/>
  <c r="U5076" i="1"/>
  <c r="V5076" i="1" s="1"/>
  <c r="U5075" i="1"/>
  <c r="V5075" i="1" s="1"/>
  <c r="U5074" i="1"/>
  <c r="V5074" i="1" s="1"/>
  <c r="U5073" i="1"/>
  <c r="V5073" i="1" s="1"/>
  <c r="U5072" i="1"/>
  <c r="V5072" i="1" s="1"/>
  <c r="U5071" i="1"/>
  <c r="V5071" i="1" s="1"/>
  <c r="U5070" i="1"/>
  <c r="V5070" i="1" s="1"/>
  <c r="U5069" i="1"/>
  <c r="V5069" i="1" s="1"/>
  <c r="U5068" i="1"/>
  <c r="V5068" i="1" s="1"/>
  <c r="U5067" i="1"/>
  <c r="V5067" i="1" s="1"/>
  <c r="U5066" i="1"/>
  <c r="V5066" i="1" s="1"/>
  <c r="U5065" i="1"/>
  <c r="V5065" i="1" s="1"/>
  <c r="U5064" i="1"/>
  <c r="V5064" i="1" s="1"/>
  <c r="U5063" i="1"/>
  <c r="V5063" i="1" s="1"/>
  <c r="U5062" i="1"/>
  <c r="V5062" i="1" s="1"/>
  <c r="U5061" i="1"/>
  <c r="V5061" i="1" s="1"/>
  <c r="U5060" i="1"/>
  <c r="V5060" i="1" s="1"/>
  <c r="U5059" i="1"/>
  <c r="V5059" i="1" s="1"/>
  <c r="U5058" i="1"/>
  <c r="V5058" i="1" s="1"/>
  <c r="U5057" i="1"/>
  <c r="V5057" i="1" s="1"/>
  <c r="U5056" i="1"/>
  <c r="V5056" i="1" s="1"/>
  <c r="U5055" i="1"/>
  <c r="V5055" i="1" s="1"/>
  <c r="U5054" i="1"/>
  <c r="V5054" i="1" s="1"/>
  <c r="U5053" i="1"/>
  <c r="V5053" i="1" s="1"/>
  <c r="U5052" i="1"/>
  <c r="V5052" i="1" s="1"/>
  <c r="U5051" i="1"/>
  <c r="V5051" i="1" s="1"/>
  <c r="U5050" i="1"/>
  <c r="V5050" i="1" s="1"/>
  <c r="U5049" i="1"/>
  <c r="V5049" i="1" s="1"/>
  <c r="U5048" i="1"/>
  <c r="V5048" i="1" s="1"/>
  <c r="U5047" i="1"/>
  <c r="V5047" i="1" s="1"/>
  <c r="U5046" i="1"/>
  <c r="V5046" i="1" s="1"/>
  <c r="U5045" i="1"/>
  <c r="V5045" i="1" s="1"/>
  <c r="U5044" i="1"/>
  <c r="V5044" i="1" s="1"/>
  <c r="U5043" i="1"/>
  <c r="V5043" i="1" s="1"/>
  <c r="U5042" i="1"/>
  <c r="V5042" i="1" s="1"/>
  <c r="U5041" i="1"/>
  <c r="V5041" i="1" s="1"/>
  <c r="U5040" i="1"/>
  <c r="V5040" i="1" s="1"/>
  <c r="U5039" i="1"/>
  <c r="V5039" i="1" s="1"/>
  <c r="U5038" i="1"/>
  <c r="V5038" i="1" s="1"/>
  <c r="U5037" i="1"/>
  <c r="V5037" i="1" s="1"/>
  <c r="U5036" i="1"/>
  <c r="V5036" i="1" s="1"/>
  <c r="U5035" i="1"/>
  <c r="V5035" i="1" s="1"/>
  <c r="U5034" i="1"/>
  <c r="V5034" i="1" s="1"/>
  <c r="U5033" i="1"/>
  <c r="V5033" i="1" s="1"/>
  <c r="U5032" i="1"/>
  <c r="V5032" i="1" s="1"/>
  <c r="U5031" i="1"/>
  <c r="V5031" i="1" s="1"/>
  <c r="U5030" i="1"/>
  <c r="V5030" i="1" s="1"/>
  <c r="U5029" i="1"/>
  <c r="V5029" i="1" s="1"/>
  <c r="U5028" i="1"/>
  <c r="V5028" i="1" s="1"/>
  <c r="U5027" i="1"/>
  <c r="V5027" i="1" s="1"/>
  <c r="U5026" i="1"/>
  <c r="V5026" i="1" s="1"/>
  <c r="U5025" i="1"/>
  <c r="V5025" i="1" s="1"/>
  <c r="U5024" i="1"/>
  <c r="V5024" i="1" s="1"/>
  <c r="U5023" i="1"/>
  <c r="V5023" i="1" s="1"/>
  <c r="U5022" i="1"/>
  <c r="V5022" i="1" s="1"/>
  <c r="U5021" i="1"/>
  <c r="V5021" i="1" s="1"/>
  <c r="U5020" i="1"/>
  <c r="V5020" i="1" s="1"/>
  <c r="U5019" i="1"/>
  <c r="V5019" i="1" s="1"/>
  <c r="U5018" i="1"/>
  <c r="V5018" i="1" s="1"/>
  <c r="U5017" i="1"/>
  <c r="V5017" i="1" s="1"/>
  <c r="U5016" i="1"/>
  <c r="V5016" i="1" s="1"/>
  <c r="U5015" i="1"/>
  <c r="V5015" i="1" s="1"/>
  <c r="U5014" i="1"/>
  <c r="V5014" i="1" s="1"/>
  <c r="U5013" i="1"/>
  <c r="V5013" i="1" s="1"/>
  <c r="U5012" i="1"/>
  <c r="V5012" i="1" s="1"/>
  <c r="U5011" i="1"/>
  <c r="V5011" i="1" s="1"/>
  <c r="U5010" i="1"/>
  <c r="V5010" i="1" s="1"/>
  <c r="U5009" i="1"/>
  <c r="V5009" i="1" s="1"/>
  <c r="U5008" i="1"/>
  <c r="V5008" i="1" s="1"/>
  <c r="U5007" i="1"/>
  <c r="V5007" i="1" s="1"/>
  <c r="U5006" i="1"/>
  <c r="V5006" i="1" s="1"/>
  <c r="U5005" i="1"/>
  <c r="V5005" i="1" s="1"/>
  <c r="U5004" i="1"/>
  <c r="V5004" i="1" s="1"/>
  <c r="U5003" i="1"/>
  <c r="V5003" i="1" s="1"/>
  <c r="U5002" i="1"/>
  <c r="V5002" i="1" s="1"/>
  <c r="U5001" i="1"/>
  <c r="V5001" i="1" s="1"/>
  <c r="U5000" i="1"/>
  <c r="V5000" i="1" s="1"/>
  <c r="U4999" i="1"/>
  <c r="V4999" i="1" s="1"/>
  <c r="U4998" i="1"/>
  <c r="V4998" i="1" s="1"/>
  <c r="U4997" i="1"/>
  <c r="V4997" i="1" s="1"/>
  <c r="U4996" i="1"/>
  <c r="V4996" i="1" s="1"/>
  <c r="U4995" i="1"/>
  <c r="V4995" i="1" s="1"/>
  <c r="U4994" i="1"/>
  <c r="V4994" i="1" s="1"/>
  <c r="U4993" i="1"/>
  <c r="V4993" i="1" s="1"/>
  <c r="U4992" i="1"/>
  <c r="V4992" i="1" s="1"/>
  <c r="U4991" i="1"/>
  <c r="V4991" i="1" s="1"/>
  <c r="U4990" i="1"/>
  <c r="V4990" i="1" s="1"/>
  <c r="U4989" i="1"/>
  <c r="V4989" i="1" s="1"/>
  <c r="U4988" i="1"/>
  <c r="V4988" i="1" s="1"/>
  <c r="U4987" i="1"/>
  <c r="V4987" i="1" s="1"/>
  <c r="U4986" i="1"/>
  <c r="V4986" i="1" s="1"/>
  <c r="U4985" i="1"/>
  <c r="V4985" i="1" s="1"/>
  <c r="U4984" i="1"/>
  <c r="V4984" i="1" s="1"/>
  <c r="U4983" i="1"/>
  <c r="V4983" i="1" s="1"/>
  <c r="U4982" i="1"/>
  <c r="V4982" i="1" s="1"/>
  <c r="U4981" i="1"/>
  <c r="V4981" i="1" s="1"/>
  <c r="U4980" i="1"/>
  <c r="V4980" i="1" s="1"/>
  <c r="U4979" i="1"/>
  <c r="V4979" i="1" s="1"/>
  <c r="U4978" i="1"/>
  <c r="V4978" i="1" s="1"/>
  <c r="U4977" i="1"/>
  <c r="V4977" i="1" s="1"/>
  <c r="U4976" i="1"/>
  <c r="V4976" i="1" s="1"/>
  <c r="U4975" i="1"/>
  <c r="V4975" i="1" s="1"/>
  <c r="U4974" i="1"/>
  <c r="V4974" i="1" s="1"/>
  <c r="U4973" i="1"/>
  <c r="V4973" i="1" s="1"/>
  <c r="U4972" i="1"/>
  <c r="V4972" i="1" s="1"/>
  <c r="U4971" i="1"/>
  <c r="V4971" i="1" s="1"/>
  <c r="U4970" i="1"/>
  <c r="V4970" i="1" s="1"/>
  <c r="U4969" i="1"/>
  <c r="V4969" i="1" s="1"/>
  <c r="U4968" i="1"/>
  <c r="V4968" i="1" s="1"/>
  <c r="U4967" i="1"/>
  <c r="V4967" i="1" s="1"/>
  <c r="U4966" i="1"/>
  <c r="V4966" i="1" s="1"/>
  <c r="U4965" i="1"/>
  <c r="V4965" i="1" s="1"/>
  <c r="U4964" i="1"/>
  <c r="V4964" i="1" s="1"/>
  <c r="U4963" i="1"/>
  <c r="V4963" i="1" s="1"/>
  <c r="U4962" i="1"/>
  <c r="V4962" i="1" s="1"/>
  <c r="U4961" i="1"/>
  <c r="V4961" i="1" s="1"/>
  <c r="U4960" i="1"/>
  <c r="V4960" i="1" s="1"/>
  <c r="U4959" i="1"/>
  <c r="V4959" i="1" s="1"/>
  <c r="U4958" i="1"/>
  <c r="V4958" i="1" s="1"/>
  <c r="U4957" i="1"/>
  <c r="V4957" i="1" s="1"/>
  <c r="U4956" i="1"/>
  <c r="V4956" i="1" s="1"/>
  <c r="U4955" i="1"/>
  <c r="V4955" i="1" s="1"/>
  <c r="U4954" i="1"/>
  <c r="V4954" i="1" s="1"/>
  <c r="U4953" i="1"/>
  <c r="V4953" i="1" s="1"/>
  <c r="U4952" i="1"/>
  <c r="V4952" i="1" s="1"/>
  <c r="U4951" i="1"/>
  <c r="V4951" i="1" s="1"/>
  <c r="U4950" i="1"/>
  <c r="V4950" i="1" s="1"/>
  <c r="U4949" i="1"/>
  <c r="V4949" i="1" s="1"/>
  <c r="U4948" i="1"/>
  <c r="V4948" i="1" s="1"/>
  <c r="U4947" i="1"/>
  <c r="V4947" i="1" s="1"/>
  <c r="U4946" i="1"/>
  <c r="V4946" i="1" s="1"/>
  <c r="U4945" i="1"/>
  <c r="V4945" i="1" s="1"/>
  <c r="U4944" i="1"/>
  <c r="V4944" i="1" s="1"/>
  <c r="U4943" i="1"/>
  <c r="V4943" i="1" s="1"/>
  <c r="U4942" i="1"/>
  <c r="V4942" i="1" s="1"/>
  <c r="U4941" i="1"/>
  <c r="V4941" i="1" s="1"/>
  <c r="U4940" i="1"/>
  <c r="V4940" i="1" s="1"/>
  <c r="U4939" i="1"/>
  <c r="V4939" i="1" s="1"/>
  <c r="U4938" i="1"/>
  <c r="V4938" i="1" s="1"/>
  <c r="U4937" i="1"/>
  <c r="V4937" i="1" s="1"/>
  <c r="U4936" i="1"/>
  <c r="V4936" i="1" s="1"/>
  <c r="U4935" i="1"/>
  <c r="V4935" i="1" s="1"/>
  <c r="U4934" i="1"/>
  <c r="V4934" i="1" s="1"/>
  <c r="U4933" i="1"/>
  <c r="V4933" i="1" s="1"/>
  <c r="U4932" i="1"/>
  <c r="V4932" i="1" s="1"/>
  <c r="U4931" i="1"/>
  <c r="V4931" i="1" s="1"/>
  <c r="U4930" i="1"/>
  <c r="V4930" i="1" s="1"/>
  <c r="U4929" i="1"/>
  <c r="V4929" i="1" s="1"/>
  <c r="U4928" i="1"/>
  <c r="V4928" i="1" s="1"/>
  <c r="U4927" i="1"/>
  <c r="V4927" i="1" s="1"/>
  <c r="U4926" i="1"/>
  <c r="V4926" i="1" s="1"/>
  <c r="U4925" i="1"/>
  <c r="V4925" i="1" s="1"/>
  <c r="U4924" i="1"/>
  <c r="V4924" i="1" s="1"/>
  <c r="U4923" i="1"/>
  <c r="V4923" i="1" s="1"/>
  <c r="U4922" i="1"/>
  <c r="V4922" i="1" s="1"/>
  <c r="U4921" i="1"/>
  <c r="V4921" i="1" s="1"/>
  <c r="U4920" i="1"/>
  <c r="V4920" i="1" s="1"/>
  <c r="U4919" i="1"/>
  <c r="V4919" i="1" s="1"/>
  <c r="U4918" i="1"/>
  <c r="V4918" i="1" s="1"/>
  <c r="U4917" i="1"/>
  <c r="V4917" i="1" s="1"/>
  <c r="U4916" i="1"/>
  <c r="V4916" i="1" s="1"/>
  <c r="U4915" i="1"/>
  <c r="V4915" i="1" s="1"/>
  <c r="U4914" i="1"/>
  <c r="V4914" i="1" s="1"/>
  <c r="U4913" i="1"/>
  <c r="V4913" i="1" s="1"/>
  <c r="U4912" i="1"/>
  <c r="V4912" i="1" s="1"/>
  <c r="U4911" i="1"/>
  <c r="V4911" i="1" s="1"/>
  <c r="U4910" i="1"/>
  <c r="V4910" i="1" s="1"/>
  <c r="U4909" i="1"/>
  <c r="V4909" i="1" s="1"/>
  <c r="U4908" i="1"/>
  <c r="V4908" i="1" s="1"/>
  <c r="U4907" i="1"/>
  <c r="V4907" i="1" s="1"/>
  <c r="U4906" i="1"/>
  <c r="V4906" i="1" s="1"/>
  <c r="U4905" i="1"/>
  <c r="V4905" i="1" s="1"/>
  <c r="U4904" i="1"/>
  <c r="V4904" i="1" s="1"/>
  <c r="U4903" i="1"/>
  <c r="V4903" i="1" s="1"/>
  <c r="U4902" i="1"/>
  <c r="V4902" i="1" s="1"/>
  <c r="U4901" i="1"/>
  <c r="V4901" i="1" s="1"/>
  <c r="U4900" i="1"/>
  <c r="V4900" i="1" s="1"/>
  <c r="U4899" i="1"/>
  <c r="V4899" i="1" s="1"/>
  <c r="U4898" i="1"/>
  <c r="V4898" i="1" s="1"/>
  <c r="U4897" i="1"/>
  <c r="V4897" i="1" s="1"/>
  <c r="U4896" i="1"/>
  <c r="V4896" i="1" s="1"/>
  <c r="U4895" i="1"/>
  <c r="V4895" i="1" s="1"/>
  <c r="U4894" i="1"/>
  <c r="V4894" i="1" s="1"/>
  <c r="U4893" i="1"/>
  <c r="V4893" i="1" s="1"/>
  <c r="U4892" i="1"/>
  <c r="V4892" i="1" s="1"/>
  <c r="U4891" i="1"/>
  <c r="V4891" i="1" s="1"/>
  <c r="U4890" i="1"/>
  <c r="V4890" i="1" s="1"/>
  <c r="U4889" i="1"/>
  <c r="V4889" i="1" s="1"/>
  <c r="U4888" i="1"/>
  <c r="V4888" i="1" s="1"/>
  <c r="U4887" i="1"/>
  <c r="V4887" i="1" s="1"/>
  <c r="U4886" i="1"/>
  <c r="V4886" i="1" s="1"/>
  <c r="U4885" i="1"/>
  <c r="V4885" i="1" s="1"/>
  <c r="U4884" i="1"/>
  <c r="V4884" i="1" s="1"/>
  <c r="U4883" i="1"/>
  <c r="V4883" i="1" s="1"/>
  <c r="U4882" i="1"/>
  <c r="V4882" i="1" s="1"/>
  <c r="U4881" i="1"/>
  <c r="V4881" i="1" s="1"/>
  <c r="U4880" i="1"/>
  <c r="V4880" i="1" s="1"/>
  <c r="U4879" i="1"/>
  <c r="V4879" i="1" s="1"/>
  <c r="U4878" i="1"/>
  <c r="V4878" i="1" s="1"/>
  <c r="U4877" i="1"/>
  <c r="V4877" i="1" s="1"/>
  <c r="U4876" i="1"/>
  <c r="V4876" i="1" s="1"/>
  <c r="U4875" i="1"/>
  <c r="V4875" i="1" s="1"/>
  <c r="U4874" i="1"/>
  <c r="V4874" i="1" s="1"/>
  <c r="U4873" i="1"/>
  <c r="V4873" i="1" s="1"/>
  <c r="U4872" i="1"/>
  <c r="V4872" i="1" s="1"/>
  <c r="U4871" i="1"/>
  <c r="V4871" i="1" s="1"/>
  <c r="U4870" i="1"/>
  <c r="V4870" i="1" s="1"/>
  <c r="U4869" i="1"/>
  <c r="V4869" i="1" s="1"/>
  <c r="U4868" i="1"/>
  <c r="V4868" i="1" s="1"/>
  <c r="U4867" i="1"/>
  <c r="V4867" i="1" s="1"/>
  <c r="U4866" i="1"/>
  <c r="V4866" i="1" s="1"/>
  <c r="U4865" i="1"/>
  <c r="V4865" i="1" s="1"/>
  <c r="U4864" i="1"/>
  <c r="V4864" i="1" s="1"/>
  <c r="U4863" i="1"/>
  <c r="V4863" i="1" s="1"/>
  <c r="U4862" i="1"/>
  <c r="V4862" i="1" s="1"/>
  <c r="U4861" i="1"/>
  <c r="V4861" i="1" s="1"/>
  <c r="U4860" i="1"/>
  <c r="V4860" i="1" s="1"/>
  <c r="U4859" i="1"/>
  <c r="V4859" i="1" s="1"/>
  <c r="U4858" i="1"/>
  <c r="V4858" i="1" s="1"/>
  <c r="U4857" i="1"/>
  <c r="V4857" i="1" s="1"/>
  <c r="U4856" i="1"/>
  <c r="V4856" i="1" s="1"/>
  <c r="U4855" i="1"/>
  <c r="V4855" i="1" s="1"/>
  <c r="U4854" i="1"/>
  <c r="V4854" i="1" s="1"/>
  <c r="U4853" i="1"/>
  <c r="V4853" i="1" s="1"/>
  <c r="U4852" i="1"/>
  <c r="V4852" i="1" s="1"/>
  <c r="U4851" i="1"/>
  <c r="V4851" i="1" s="1"/>
  <c r="U4850" i="1"/>
  <c r="V4850" i="1" s="1"/>
  <c r="U4849" i="1"/>
  <c r="V4849" i="1" s="1"/>
  <c r="U4848" i="1"/>
  <c r="V4848" i="1" s="1"/>
  <c r="U4847" i="1"/>
  <c r="V4847" i="1" s="1"/>
  <c r="U4846" i="1"/>
  <c r="V4846" i="1" s="1"/>
  <c r="U4845" i="1"/>
  <c r="V4845" i="1" s="1"/>
  <c r="U4844" i="1"/>
  <c r="V4844" i="1" s="1"/>
  <c r="U4843" i="1"/>
  <c r="V4843" i="1" s="1"/>
  <c r="U4842" i="1"/>
  <c r="V4842" i="1" s="1"/>
  <c r="U4841" i="1"/>
  <c r="V4841" i="1" s="1"/>
  <c r="U4840" i="1"/>
  <c r="V4840" i="1" s="1"/>
  <c r="U4839" i="1"/>
  <c r="V4839" i="1" s="1"/>
  <c r="U4838" i="1"/>
  <c r="V4838" i="1" s="1"/>
  <c r="U4837" i="1"/>
  <c r="V4837" i="1" s="1"/>
  <c r="U4836" i="1"/>
  <c r="V4836" i="1" s="1"/>
  <c r="U4835" i="1"/>
  <c r="V4835" i="1" s="1"/>
  <c r="U4834" i="1"/>
  <c r="V4834" i="1" s="1"/>
  <c r="U4833" i="1"/>
  <c r="V4833" i="1" s="1"/>
  <c r="U4832" i="1"/>
  <c r="V4832" i="1" s="1"/>
  <c r="U4831" i="1"/>
  <c r="V4831" i="1" s="1"/>
  <c r="U4830" i="1"/>
  <c r="V4830" i="1" s="1"/>
  <c r="U4829" i="1"/>
  <c r="V4829" i="1" s="1"/>
  <c r="U4828" i="1"/>
  <c r="V4828" i="1" s="1"/>
  <c r="U4827" i="1"/>
  <c r="V4827" i="1" s="1"/>
  <c r="U4826" i="1"/>
  <c r="V4826" i="1" s="1"/>
  <c r="U4825" i="1"/>
  <c r="V4825" i="1" s="1"/>
  <c r="U4824" i="1"/>
  <c r="V4824" i="1" s="1"/>
  <c r="U4823" i="1"/>
  <c r="V4823" i="1" s="1"/>
  <c r="U4822" i="1"/>
  <c r="V4822" i="1" s="1"/>
  <c r="U4821" i="1"/>
  <c r="V4821" i="1" s="1"/>
  <c r="U4820" i="1"/>
  <c r="V4820" i="1" s="1"/>
  <c r="U4819" i="1"/>
  <c r="V4819" i="1" s="1"/>
  <c r="U4818" i="1"/>
  <c r="V4818" i="1" s="1"/>
  <c r="U4817" i="1"/>
  <c r="V4817" i="1" s="1"/>
  <c r="U4816" i="1"/>
  <c r="V4816" i="1" s="1"/>
  <c r="U4815" i="1"/>
  <c r="V4815" i="1" s="1"/>
  <c r="U4814" i="1"/>
  <c r="V4814" i="1" s="1"/>
  <c r="U4813" i="1"/>
  <c r="V4813" i="1" s="1"/>
  <c r="U4812" i="1"/>
  <c r="V4812" i="1" s="1"/>
  <c r="U4811" i="1"/>
  <c r="V4811" i="1" s="1"/>
  <c r="U4810" i="1"/>
  <c r="V4810" i="1" s="1"/>
  <c r="U4809" i="1"/>
  <c r="V4809" i="1" s="1"/>
  <c r="U4808" i="1"/>
  <c r="V4808" i="1" s="1"/>
  <c r="U4807" i="1"/>
  <c r="V4807" i="1" s="1"/>
  <c r="U4806" i="1"/>
  <c r="V4806" i="1" s="1"/>
  <c r="U4805" i="1"/>
  <c r="V4805" i="1" s="1"/>
  <c r="U4804" i="1"/>
  <c r="V4804" i="1" s="1"/>
  <c r="U4803" i="1"/>
  <c r="V4803" i="1" s="1"/>
  <c r="U4802" i="1"/>
  <c r="V4802" i="1" s="1"/>
  <c r="U4801" i="1"/>
  <c r="V4801" i="1" s="1"/>
  <c r="U4800" i="1"/>
  <c r="V4800" i="1" s="1"/>
  <c r="U4799" i="1"/>
  <c r="V4799" i="1" s="1"/>
  <c r="U4798" i="1"/>
  <c r="V4798" i="1" s="1"/>
  <c r="U4797" i="1"/>
  <c r="V4797" i="1" s="1"/>
  <c r="U4796" i="1"/>
  <c r="V4796" i="1" s="1"/>
  <c r="U4795" i="1"/>
  <c r="V4795" i="1" s="1"/>
  <c r="U4794" i="1"/>
  <c r="V4794" i="1" s="1"/>
  <c r="U4793" i="1"/>
  <c r="V4793" i="1" s="1"/>
  <c r="U4792" i="1"/>
  <c r="V4792" i="1" s="1"/>
  <c r="U4791" i="1"/>
  <c r="V4791" i="1" s="1"/>
  <c r="U4790" i="1"/>
  <c r="V4790" i="1" s="1"/>
  <c r="U4789" i="1"/>
  <c r="V4789" i="1" s="1"/>
  <c r="U4788" i="1"/>
  <c r="V4788" i="1" s="1"/>
  <c r="U4787" i="1"/>
  <c r="V4787" i="1" s="1"/>
  <c r="U4786" i="1"/>
  <c r="V4786" i="1" s="1"/>
  <c r="U4785" i="1"/>
  <c r="V4785" i="1" s="1"/>
  <c r="U4784" i="1"/>
  <c r="V4784" i="1" s="1"/>
  <c r="U4783" i="1"/>
  <c r="V4783" i="1" s="1"/>
  <c r="U4782" i="1"/>
  <c r="V4782" i="1" s="1"/>
  <c r="U4781" i="1"/>
  <c r="V4781" i="1" s="1"/>
  <c r="U4780" i="1"/>
  <c r="V4780" i="1" s="1"/>
  <c r="U4779" i="1"/>
  <c r="V4779" i="1" s="1"/>
  <c r="U4778" i="1"/>
  <c r="V4778" i="1" s="1"/>
  <c r="U4777" i="1"/>
  <c r="V4777" i="1" s="1"/>
  <c r="U4776" i="1"/>
  <c r="V4776" i="1" s="1"/>
  <c r="U4775" i="1"/>
  <c r="V4775" i="1" s="1"/>
  <c r="U4774" i="1"/>
  <c r="V4774" i="1" s="1"/>
  <c r="U4773" i="1"/>
  <c r="V4773" i="1" s="1"/>
  <c r="U4772" i="1"/>
  <c r="V4772" i="1" s="1"/>
  <c r="U4771" i="1"/>
  <c r="V4771" i="1" s="1"/>
  <c r="U4770" i="1"/>
  <c r="V4770" i="1" s="1"/>
  <c r="U4769" i="1"/>
  <c r="V4769" i="1" s="1"/>
  <c r="U4768" i="1"/>
  <c r="V4768" i="1" s="1"/>
  <c r="U4767" i="1"/>
  <c r="V4767" i="1" s="1"/>
  <c r="U4766" i="1"/>
  <c r="V4766" i="1" s="1"/>
  <c r="U4765" i="1"/>
  <c r="V4765" i="1" s="1"/>
  <c r="U4764" i="1"/>
  <c r="V4764" i="1" s="1"/>
  <c r="U4763" i="1"/>
  <c r="V4763" i="1" s="1"/>
  <c r="U4762" i="1"/>
  <c r="V4762" i="1" s="1"/>
  <c r="U4761" i="1"/>
  <c r="V4761" i="1" s="1"/>
  <c r="U4760" i="1"/>
  <c r="V4760" i="1" s="1"/>
  <c r="U4759" i="1"/>
  <c r="V4759" i="1" s="1"/>
  <c r="U4758" i="1"/>
  <c r="V4758" i="1" s="1"/>
  <c r="U4757" i="1"/>
  <c r="V4757" i="1" s="1"/>
  <c r="U4756" i="1"/>
  <c r="V4756" i="1" s="1"/>
  <c r="U4755" i="1"/>
  <c r="V4755" i="1" s="1"/>
  <c r="U4754" i="1"/>
  <c r="V4754" i="1" s="1"/>
  <c r="U4753" i="1"/>
  <c r="V4753" i="1" s="1"/>
  <c r="U4752" i="1"/>
  <c r="V4752" i="1" s="1"/>
  <c r="U4751" i="1"/>
  <c r="V4751" i="1" s="1"/>
  <c r="U4750" i="1"/>
  <c r="V4750" i="1" s="1"/>
  <c r="U4749" i="1"/>
  <c r="V4749" i="1" s="1"/>
  <c r="U4748" i="1"/>
  <c r="V4748" i="1" s="1"/>
  <c r="U4747" i="1"/>
  <c r="V4747" i="1" s="1"/>
  <c r="U4746" i="1"/>
  <c r="V4746" i="1" s="1"/>
  <c r="U4745" i="1"/>
  <c r="V4745" i="1" s="1"/>
  <c r="U4744" i="1"/>
  <c r="V4744" i="1" s="1"/>
  <c r="U4743" i="1"/>
  <c r="V4743" i="1" s="1"/>
  <c r="U4742" i="1"/>
  <c r="V4742" i="1" s="1"/>
  <c r="U4741" i="1"/>
  <c r="V4741" i="1" s="1"/>
  <c r="U4740" i="1"/>
  <c r="V4740" i="1" s="1"/>
  <c r="U4739" i="1"/>
  <c r="V4739" i="1" s="1"/>
  <c r="U4738" i="1"/>
  <c r="V4738" i="1" s="1"/>
  <c r="U4737" i="1"/>
  <c r="V4737" i="1" s="1"/>
  <c r="U4736" i="1"/>
  <c r="V4736" i="1" s="1"/>
  <c r="U4735" i="1"/>
  <c r="V4735" i="1" s="1"/>
  <c r="U4734" i="1"/>
  <c r="V4734" i="1" s="1"/>
  <c r="U4733" i="1"/>
  <c r="V4733" i="1" s="1"/>
  <c r="U4732" i="1"/>
  <c r="V4732" i="1" s="1"/>
  <c r="U4731" i="1"/>
  <c r="V4731" i="1" s="1"/>
  <c r="U4730" i="1"/>
  <c r="V4730" i="1" s="1"/>
  <c r="U4729" i="1"/>
  <c r="V4729" i="1" s="1"/>
  <c r="U4728" i="1"/>
  <c r="V4728" i="1" s="1"/>
  <c r="U4727" i="1"/>
  <c r="V4727" i="1" s="1"/>
  <c r="U4726" i="1"/>
  <c r="V4726" i="1" s="1"/>
  <c r="U4725" i="1"/>
  <c r="V4725" i="1" s="1"/>
  <c r="U4724" i="1"/>
  <c r="V4724" i="1" s="1"/>
  <c r="U4723" i="1"/>
  <c r="V4723" i="1" s="1"/>
  <c r="U4722" i="1"/>
  <c r="V4722" i="1" s="1"/>
  <c r="U4721" i="1"/>
  <c r="V4721" i="1" s="1"/>
  <c r="U4720" i="1"/>
  <c r="V4720" i="1" s="1"/>
  <c r="U4719" i="1"/>
  <c r="V4719" i="1" s="1"/>
  <c r="U4718" i="1"/>
  <c r="V4718" i="1" s="1"/>
  <c r="U4717" i="1"/>
  <c r="V4717" i="1" s="1"/>
  <c r="U4716" i="1"/>
  <c r="V4716" i="1" s="1"/>
  <c r="U4715" i="1"/>
  <c r="V4715" i="1" s="1"/>
  <c r="U4714" i="1"/>
  <c r="V4714" i="1" s="1"/>
  <c r="U4713" i="1"/>
  <c r="V4713" i="1" s="1"/>
  <c r="U4712" i="1"/>
  <c r="V4712" i="1" s="1"/>
  <c r="U4711" i="1"/>
  <c r="V4711" i="1" s="1"/>
  <c r="U4710" i="1"/>
  <c r="V4710" i="1" s="1"/>
  <c r="U4709" i="1"/>
  <c r="V4709" i="1" s="1"/>
  <c r="U4708" i="1"/>
  <c r="V4708" i="1" s="1"/>
  <c r="U4707" i="1"/>
  <c r="V4707" i="1" s="1"/>
  <c r="U4706" i="1"/>
  <c r="V4706" i="1" s="1"/>
  <c r="U4705" i="1"/>
  <c r="V4705" i="1" s="1"/>
  <c r="U4704" i="1"/>
  <c r="V4704" i="1" s="1"/>
  <c r="U4703" i="1"/>
  <c r="V4703" i="1" s="1"/>
  <c r="U4702" i="1"/>
  <c r="V4702" i="1" s="1"/>
  <c r="U4701" i="1"/>
  <c r="V4701" i="1" s="1"/>
  <c r="U4700" i="1"/>
  <c r="V4700" i="1" s="1"/>
  <c r="U4699" i="1"/>
  <c r="V4699" i="1" s="1"/>
  <c r="U4698" i="1"/>
  <c r="V4698" i="1" s="1"/>
  <c r="U4697" i="1"/>
  <c r="V4697" i="1" s="1"/>
  <c r="U4696" i="1"/>
  <c r="V4696" i="1" s="1"/>
  <c r="U4695" i="1"/>
  <c r="V4695" i="1" s="1"/>
  <c r="U4694" i="1"/>
  <c r="V4694" i="1" s="1"/>
  <c r="U4693" i="1"/>
  <c r="V4693" i="1" s="1"/>
  <c r="U4692" i="1"/>
  <c r="V4692" i="1" s="1"/>
  <c r="U4691" i="1"/>
  <c r="V4691" i="1" s="1"/>
  <c r="U4690" i="1"/>
  <c r="V4690" i="1" s="1"/>
  <c r="U4689" i="1"/>
  <c r="V4689" i="1" s="1"/>
  <c r="U4688" i="1"/>
  <c r="V4688" i="1" s="1"/>
  <c r="U4687" i="1"/>
  <c r="V4687" i="1" s="1"/>
  <c r="U4686" i="1"/>
  <c r="V4686" i="1" s="1"/>
  <c r="U4685" i="1"/>
  <c r="V4685" i="1" s="1"/>
  <c r="U4684" i="1"/>
  <c r="V4684" i="1" s="1"/>
  <c r="U4683" i="1"/>
  <c r="V4683" i="1" s="1"/>
  <c r="U4682" i="1"/>
  <c r="V4682" i="1" s="1"/>
  <c r="U4681" i="1"/>
  <c r="V4681" i="1" s="1"/>
  <c r="U4680" i="1"/>
  <c r="V4680" i="1" s="1"/>
  <c r="U4679" i="1"/>
  <c r="V4679" i="1" s="1"/>
  <c r="U4678" i="1"/>
  <c r="V4678" i="1" s="1"/>
  <c r="U4677" i="1"/>
  <c r="V4677" i="1" s="1"/>
  <c r="U4676" i="1"/>
  <c r="V4676" i="1" s="1"/>
  <c r="U4675" i="1"/>
  <c r="V4675" i="1" s="1"/>
  <c r="U4674" i="1"/>
  <c r="V4674" i="1" s="1"/>
  <c r="U4673" i="1"/>
  <c r="V4673" i="1" s="1"/>
  <c r="U4672" i="1"/>
  <c r="V4672" i="1" s="1"/>
  <c r="U4671" i="1"/>
  <c r="V4671" i="1" s="1"/>
  <c r="U4670" i="1"/>
  <c r="V4670" i="1" s="1"/>
  <c r="U4669" i="1"/>
  <c r="V4669" i="1" s="1"/>
  <c r="U4668" i="1"/>
  <c r="V4668" i="1" s="1"/>
  <c r="U4667" i="1"/>
  <c r="V4667" i="1" s="1"/>
  <c r="U4666" i="1"/>
  <c r="V4666" i="1" s="1"/>
  <c r="U4665" i="1"/>
  <c r="V4665" i="1" s="1"/>
  <c r="U4664" i="1"/>
  <c r="V4664" i="1" s="1"/>
  <c r="U4663" i="1"/>
  <c r="V4663" i="1" s="1"/>
  <c r="U4662" i="1"/>
  <c r="V4662" i="1" s="1"/>
  <c r="U4661" i="1"/>
  <c r="V4661" i="1" s="1"/>
  <c r="U4660" i="1"/>
  <c r="V4660" i="1" s="1"/>
  <c r="U4659" i="1"/>
  <c r="V4659" i="1" s="1"/>
  <c r="U4658" i="1"/>
  <c r="V4658" i="1" s="1"/>
  <c r="U4657" i="1"/>
  <c r="V4657" i="1" s="1"/>
  <c r="U4656" i="1"/>
  <c r="V4656" i="1" s="1"/>
  <c r="U4655" i="1"/>
  <c r="V4655" i="1" s="1"/>
  <c r="U4654" i="1"/>
  <c r="V4654" i="1" s="1"/>
  <c r="U4653" i="1"/>
  <c r="V4653" i="1" s="1"/>
  <c r="U4652" i="1"/>
  <c r="V4652" i="1" s="1"/>
  <c r="U4651" i="1"/>
  <c r="V4651" i="1" s="1"/>
  <c r="U4650" i="1"/>
  <c r="V4650" i="1" s="1"/>
  <c r="U4649" i="1"/>
  <c r="V4649" i="1" s="1"/>
  <c r="U4648" i="1"/>
  <c r="V4648" i="1" s="1"/>
  <c r="U4647" i="1"/>
  <c r="V4647" i="1" s="1"/>
  <c r="U4646" i="1"/>
  <c r="V4646" i="1" s="1"/>
  <c r="U4645" i="1"/>
  <c r="V4645" i="1" s="1"/>
  <c r="U4644" i="1"/>
  <c r="V4644" i="1" s="1"/>
  <c r="U4643" i="1"/>
  <c r="V4643" i="1" s="1"/>
  <c r="U4642" i="1"/>
  <c r="V4642" i="1" s="1"/>
  <c r="U4641" i="1"/>
  <c r="V4641" i="1" s="1"/>
  <c r="U4640" i="1"/>
  <c r="V4640" i="1" s="1"/>
  <c r="U4639" i="1"/>
  <c r="V4639" i="1" s="1"/>
  <c r="U4638" i="1"/>
  <c r="V4638" i="1" s="1"/>
  <c r="U4637" i="1"/>
  <c r="V4637" i="1" s="1"/>
  <c r="U4636" i="1"/>
  <c r="V4636" i="1" s="1"/>
  <c r="U4635" i="1"/>
  <c r="V4635" i="1" s="1"/>
  <c r="U4634" i="1"/>
  <c r="V4634" i="1" s="1"/>
  <c r="U4633" i="1"/>
  <c r="V4633" i="1" s="1"/>
  <c r="U4632" i="1"/>
  <c r="V4632" i="1" s="1"/>
  <c r="U4631" i="1"/>
  <c r="V4631" i="1" s="1"/>
  <c r="U4630" i="1"/>
  <c r="V4630" i="1" s="1"/>
  <c r="U4629" i="1"/>
  <c r="V4629" i="1" s="1"/>
  <c r="U4628" i="1"/>
  <c r="V4628" i="1" s="1"/>
  <c r="U4627" i="1"/>
  <c r="V4627" i="1" s="1"/>
  <c r="U4626" i="1"/>
  <c r="V4626" i="1" s="1"/>
  <c r="U4625" i="1"/>
  <c r="V4625" i="1" s="1"/>
  <c r="U4624" i="1"/>
  <c r="V4624" i="1" s="1"/>
  <c r="U4623" i="1"/>
  <c r="V4623" i="1" s="1"/>
  <c r="U4622" i="1"/>
  <c r="V4622" i="1" s="1"/>
  <c r="U4621" i="1"/>
  <c r="V4621" i="1" s="1"/>
  <c r="U4620" i="1"/>
  <c r="V4620" i="1" s="1"/>
  <c r="U4619" i="1"/>
  <c r="V4619" i="1" s="1"/>
  <c r="U4618" i="1"/>
  <c r="V4618" i="1" s="1"/>
  <c r="U4617" i="1"/>
  <c r="V4617" i="1" s="1"/>
  <c r="U4616" i="1"/>
  <c r="V4616" i="1" s="1"/>
  <c r="U4615" i="1"/>
  <c r="V4615" i="1" s="1"/>
  <c r="U4614" i="1"/>
  <c r="V4614" i="1" s="1"/>
  <c r="U4613" i="1"/>
  <c r="V4613" i="1" s="1"/>
  <c r="U4612" i="1"/>
  <c r="V4612" i="1" s="1"/>
  <c r="U4611" i="1"/>
  <c r="V4611" i="1" s="1"/>
  <c r="U4610" i="1"/>
  <c r="V4610" i="1" s="1"/>
  <c r="U4609" i="1"/>
  <c r="V4609" i="1" s="1"/>
  <c r="U4608" i="1"/>
  <c r="V4608" i="1" s="1"/>
  <c r="U4607" i="1"/>
  <c r="V4607" i="1" s="1"/>
  <c r="U4606" i="1"/>
  <c r="V4606" i="1" s="1"/>
  <c r="U4605" i="1"/>
  <c r="V4605" i="1" s="1"/>
  <c r="U4604" i="1"/>
  <c r="V4604" i="1" s="1"/>
  <c r="U4603" i="1"/>
  <c r="V4603" i="1" s="1"/>
  <c r="U4602" i="1"/>
  <c r="V4602" i="1" s="1"/>
  <c r="U4601" i="1"/>
  <c r="V4601" i="1" s="1"/>
  <c r="U4600" i="1"/>
  <c r="V4600" i="1" s="1"/>
  <c r="U4599" i="1"/>
  <c r="V4599" i="1" s="1"/>
  <c r="U4598" i="1"/>
  <c r="V4598" i="1" s="1"/>
  <c r="U4597" i="1"/>
  <c r="V4597" i="1" s="1"/>
  <c r="U4596" i="1"/>
  <c r="V4596" i="1" s="1"/>
  <c r="U4595" i="1"/>
  <c r="V4595" i="1" s="1"/>
  <c r="U4594" i="1"/>
  <c r="V4594" i="1" s="1"/>
  <c r="U4593" i="1"/>
  <c r="V4593" i="1" s="1"/>
  <c r="U4592" i="1"/>
  <c r="V4592" i="1" s="1"/>
  <c r="U4591" i="1"/>
  <c r="V4591" i="1" s="1"/>
  <c r="U4590" i="1"/>
  <c r="V4590" i="1" s="1"/>
  <c r="U4589" i="1"/>
  <c r="V4589" i="1" s="1"/>
  <c r="U4588" i="1"/>
  <c r="V4588" i="1" s="1"/>
  <c r="U4587" i="1"/>
  <c r="V4587" i="1" s="1"/>
  <c r="U4586" i="1"/>
  <c r="V4586" i="1" s="1"/>
  <c r="U4585" i="1"/>
  <c r="V4585" i="1" s="1"/>
  <c r="U4584" i="1"/>
  <c r="V4584" i="1" s="1"/>
  <c r="U4583" i="1"/>
  <c r="V4583" i="1" s="1"/>
  <c r="U4582" i="1"/>
  <c r="V4582" i="1" s="1"/>
  <c r="U4581" i="1"/>
  <c r="V4581" i="1" s="1"/>
  <c r="U4580" i="1"/>
  <c r="V4580" i="1" s="1"/>
  <c r="U4579" i="1"/>
  <c r="V4579" i="1" s="1"/>
  <c r="U4578" i="1"/>
  <c r="V4578" i="1" s="1"/>
  <c r="U4577" i="1"/>
  <c r="V4577" i="1" s="1"/>
  <c r="U4576" i="1"/>
  <c r="V4576" i="1" s="1"/>
  <c r="U4575" i="1"/>
  <c r="V4575" i="1" s="1"/>
  <c r="U4574" i="1"/>
  <c r="V4574" i="1" s="1"/>
  <c r="U4573" i="1"/>
  <c r="V4573" i="1" s="1"/>
  <c r="U4572" i="1"/>
  <c r="V4572" i="1" s="1"/>
  <c r="U4571" i="1"/>
  <c r="V4571" i="1" s="1"/>
  <c r="U4570" i="1"/>
  <c r="V4570" i="1" s="1"/>
  <c r="U4569" i="1"/>
  <c r="V4569" i="1" s="1"/>
  <c r="U4568" i="1"/>
  <c r="V4568" i="1" s="1"/>
  <c r="U4567" i="1"/>
  <c r="V4567" i="1" s="1"/>
  <c r="U4566" i="1"/>
  <c r="V4566" i="1" s="1"/>
  <c r="U4565" i="1"/>
  <c r="V4565" i="1" s="1"/>
  <c r="U4564" i="1"/>
  <c r="V4564" i="1" s="1"/>
  <c r="U4563" i="1"/>
  <c r="V4563" i="1" s="1"/>
  <c r="U4562" i="1"/>
  <c r="V4562" i="1" s="1"/>
  <c r="U4561" i="1"/>
  <c r="V4561" i="1" s="1"/>
  <c r="U4560" i="1"/>
  <c r="V4560" i="1" s="1"/>
  <c r="U4559" i="1"/>
  <c r="V4559" i="1" s="1"/>
  <c r="U4558" i="1"/>
  <c r="V4558" i="1" s="1"/>
  <c r="U4557" i="1"/>
  <c r="V4557" i="1" s="1"/>
  <c r="U4556" i="1"/>
  <c r="V4556" i="1" s="1"/>
  <c r="U4555" i="1"/>
  <c r="V4555" i="1" s="1"/>
  <c r="U4554" i="1"/>
  <c r="V4554" i="1" s="1"/>
  <c r="U4553" i="1"/>
  <c r="V4553" i="1" s="1"/>
  <c r="U4552" i="1"/>
  <c r="V4552" i="1" s="1"/>
  <c r="U4551" i="1"/>
  <c r="V4551" i="1" s="1"/>
  <c r="U4550" i="1"/>
  <c r="V4550" i="1" s="1"/>
  <c r="U4549" i="1"/>
  <c r="V4549" i="1" s="1"/>
  <c r="U4548" i="1"/>
  <c r="V4548" i="1" s="1"/>
  <c r="U4547" i="1"/>
  <c r="V4547" i="1" s="1"/>
  <c r="U4546" i="1"/>
  <c r="V4546" i="1" s="1"/>
  <c r="U4545" i="1"/>
  <c r="V4545" i="1" s="1"/>
  <c r="U4544" i="1"/>
  <c r="V4544" i="1" s="1"/>
  <c r="U4543" i="1"/>
  <c r="V4543" i="1" s="1"/>
  <c r="U4542" i="1"/>
  <c r="V4542" i="1" s="1"/>
  <c r="U4541" i="1"/>
  <c r="V4541" i="1" s="1"/>
  <c r="U4540" i="1"/>
  <c r="V4540" i="1" s="1"/>
  <c r="U4539" i="1"/>
  <c r="V4539" i="1" s="1"/>
  <c r="U4538" i="1"/>
  <c r="V4538" i="1" s="1"/>
  <c r="U4537" i="1"/>
  <c r="V4537" i="1" s="1"/>
  <c r="U4536" i="1"/>
  <c r="V4536" i="1" s="1"/>
  <c r="U4535" i="1"/>
  <c r="V4535" i="1" s="1"/>
  <c r="U4534" i="1"/>
  <c r="V4534" i="1" s="1"/>
  <c r="U4533" i="1"/>
  <c r="V4533" i="1" s="1"/>
  <c r="U4532" i="1"/>
  <c r="V4532" i="1" s="1"/>
  <c r="U4531" i="1"/>
  <c r="V4531" i="1" s="1"/>
  <c r="U4530" i="1"/>
  <c r="V4530" i="1" s="1"/>
  <c r="U4529" i="1"/>
  <c r="V4529" i="1" s="1"/>
  <c r="U4528" i="1"/>
  <c r="V4528" i="1" s="1"/>
  <c r="U4527" i="1"/>
  <c r="V4527" i="1" s="1"/>
  <c r="U4526" i="1"/>
  <c r="V4526" i="1" s="1"/>
  <c r="U4525" i="1"/>
  <c r="V4525" i="1" s="1"/>
  <c r="U4524" i="1"/>
  <c r="V4524" i="1" s="1"/>
  <c r="U4523" i="1"/>
  <c r="V4523" i="1" s="1"/>
  <c r="U4522" i="1"/>
  <c r="V4522" i="1" s="1"/>
  <c r="U4521" i="1"/>
  <c r="V4521" i="1" s="1"/>
  <c r="U4520" i="1"/>
  <c r="V4520" i="1" s="1"/>
  <c r="U4519" i="1"/>
  <c r="V4519" i="1" s="1"/>
  <c r="U4518" i="1"/>
  <c r="V4518" i="1" s="1"/>
  <c r="U4517" i="1"/>
  <c r="V4517" i="1" s="1"/>
  <c r="U4516" i="1"/>
  <c r="V4516" i="1" s="1"/>
  <c r="U4515" i="1"/>
  <c r="V4515" i="1" s="1"/>
  <c r="U4514" i="1"/>
  <c r="V4514" i="1" s="1"/>
  <c r="U4513" i="1"/>
  <c r="V4513" i="1" s="1"/>
  <c r="U4512" i="1"/>
  <c r="V4512" i="1" s="1"/>
  <c r="U4511" i="1"/>
  <c r="V4511" i="1" s="1"/>
  <c r="U4510" i="1"/>
  <c r="V4510" i="1" s="1"/>
  <c r="U4509" i="1"/>
  <c r="V4509" i="1" s="1"/>
  <c r="U4508" i="1"/>
  <c r="V4508" i="1" s="1"/>
  <c r="U4507" i="1"/>
  <c r="V4507" i="1" s="1"/>
  <c r="U4506" i="1"/>
  <c r="V4506" i="1" s="1"/>
  <c r="U4505" i="1"/>
  <c r="V4505" i="1" s="1"/>
  <c r="U4504" i="1"/>
  <c r="V4504" i="1" s="1"/>
  <c r="U4503" i="1"/>
  <c r="V4503" i="1" s="1"/>
  <c r="U4502" i="1"/>
  <c r="V4502" i="1" s="1"/>
  <c r="U4501" i="1"/>
  <c r="V4501" i="1" s="1"/>
  <c r="U4500" i="1"/>
  <c r="V4500" i="1" s="1"/>
  <c r="U4499" i="1"/>
  <c r="V4499" i="1" s="1"/>
  <c r="U4498" i="1"/>
  <c r="V4498" i="1" s="1"/>
  <c r="U4497" i="1"/>
  <c r="V4497" i="1" s="1"/>
  <c r="U4496" i="1"/>
  <c r="V4496" i="1" s="1"/>
  <c r="U4495" i="1"/>
  <c r="V4495" i="1" s="1"/>
  <c r="U4494" i="1"/>
  <c r="V4494" i="1" s="1"/>
  <c r="U4493" i="1"/>
  <c r="V4493" i="1" s="1"/>
  <c r="U4492" i="1"/>
  <c r="V4492" i="1" s="1"/>
  <c r="U4491" i="1"/>
  <c r="V4491" i="1" s="1"/>
  <c r="U4490" i="1"/>
  <c r="V4490" i="1" s="1"/>
  <c r="U4489" i="1"/>
  <c r="V4489" i="1" s="1"/>
  <c r="U4488" i="1"/>
  <c r="V4488" i="1" s="1"/>
  <c r="U4487" i="1"/>
  <c r="V4487" i="1" s="1"/>
  <c r="U4486" i="1"/>
  <c r="V4486" i="1" s="1"/>
  <c r="U4485" i="1"/>
  <c r="V4485" i="1" s="1"/>
  <c r="U4484" i="1"/>
  <c r="V4484" i="1" s="1"/>
  <c r="U4483" i="1"/>
  <c r="V4483" i="1" s="1"/>
  <c r="U4482" i="1"/>
  <c r="V4482" i="1" s="1"/>
  <c r="U4481" i="1"/>
  <c r="V4481" i="1" s="1"/>
  <c r="U4480" i="1"/>
  <c r="V4480" i="1" s="1"/>
  <c r="U4479" i="1"/>
  <c r="V4479" i="1" s="1"/>
  <c r="U4478" i="1"/>
  <c r="V4478" i="1" s="1"/>
  <c r="U4477" i="1"/>
  <c r="V4477" i="1" s="1"/>
  <c r="U4476" i="1"/>
  <c r="V4476" i="1" s="1"/>
  <c r="U4475" i="1"/>
  <c r="V4475" i="1" s="1"/>
  <c r="U4474" i="1"/>
  <c r="V4474" i="1" s="1"/>
  <c r="U4473" i="1"/>
  <c r="V4473" i="1" s="1"/>
  <c r="U4472" i="1"/>
  <c r="V4472" i="1" s="1"/>
  <c r="U4471" i="1"/>
  <c r="V4471" i="1" s="1"/>
  <c r="U4470" i="1"/>
  <c r="V4470" i="1" s="1"/>
  <c r="U4469" i="1"/>
  <c r="V4469" i="1" s="1"/>
  <c r="U4468" i="1"/>
  <c r="V4468" i="1" s="1"/>
  <c r="U4467" i="1"/>
  <c r="V4467" i="1" s="1"/>
  <c r="U4466" i="1"/>
  <c r="V4466" i="1" s="1"/>
  <c r="U4465" i="1"/>
  <c r="V4465" i="1" s="1"/>
  <c r="U4464" i="1"/>
  <c r="V4464" i="1" s="1"/>
  <c r="U4463" i="1"/>
  <c r="V4463" i="1" s="1"/>
  <c r="U4462" i="1"/>
  <c r="V4462" i="1" s="1"/>
  <c r="U4461" i="1"/>
  <c r="V4461" i="1" s="1"/>
  <c r="U4460" i="1"/>
  <c r="V4460" i="1" s="1"/>
  <c r="U4459" i="1"/>
  <c r="V4459" i="1" s="1"/>
  <c r="U4458" i="1"/>
  <c r="V4458" i="1" s="1"/>
  <c r="U4457" i="1"/>
  <c r="V4457" i="1" s="1"/>
  <c r="U4456" i="1"/>
  <c r="V4456" i="1" s="1"/>
  <c r="U4455" i="1"/>
  <c r="V4455" i="1" s="1"/>
  <c r="U4454" i="1"/>
  <c r="V4454" i="1" s="1"/>
  <c r="U4453" i="1"/>
  <c r="V4453" i="1" s="1"/>
  <c r="U4452" i="1"/>
  <c r="V4452" i="1" s="1"/>
  <c r="U4451" i="1"/>
  <c r="V4451" i="1" s="1"/>
  <c r="U4450" i="1"/>
  <c r="V4450" i="1" s="1"/>
  <c r="U4449" i="1"/>
  <c r="V4449" i="1" s="1"/>
  <c r="U4448" i="1"/>
  <c r="V4448" i="1" s="1"/>
  <c r="U4447" i="1"/>
  <c r="V4447" i="1" s="1"/>
  <c r="U4446" i="1"/>
  <c r="V4446" i="1" s="1"/>
  <c r="U4445" i="1"/>
  <c r="V4445" i="1" s="1"/>
  <c r="U4444" i="1"/>
  <c r="V4444" i="1" s="1"/>
  <c r="U4443" i="1"/>
  <c r="V4443" i="1" s="1"/>
  <c r="U4442" i="1"/>
  <c r="V4442" i="1" s="1"/>
  <c r="U4441" i="1"/>
  <c r="V4441" i="1" s="1"/>
  <c r="U4440" i="1"/>
  <c r="V4440" i="1" s="1"/>
  <c r="U4439" i="1"/>
  <c r="V4439" i="1" s="1"/>
  <c r="U4438" i="1"/>
  <c r="V4438" i="1" s="1"/>
  <c r="U4437" i="1"/>
  <c r="V4437" i="1" s="1"/>
  <c r="U4436" i="1"/>
  <c r="V4436" i="1" s="1"/>
  <c r="U4435" i="1"/>
  <c r="V4435" i="1" s="1"/>
  <c r="U4434" i="1"/>
  <c r="V4434" i="1" s="1"/>
  <c r="U4433" i="1"/>
  <c r="V4433" i="1" s="1"/>
  <c r="U4432" i="1"/>
  <c r="V4432" i="1" s="1"/>
  <c r="U4431" i="1"/>
  <c r="V4431" i="1" s="1"/>
  <c r="U4430" i="1"/>
  <c r="V4430" i="1" s="1"/>
  <c r="U4429" i="1"/>
  <c r="V4429" i="1" s="1"/>
  <c r="U4428" i="1"/>
  <c r="V4428" i="1" s="1"/>
  <c r="U4427" i="1"/>
  <c r="V4427" i="1" s="1"/>
  <c r="U4426" i="1"/>
  <c r="V4426" i="1" s="1"/>
  <c r="U4425" i="1"/>
  <c r="V4425" i="1" s="1"/>
  <c r="U4424" i="1"/>
  <c r="V4424" i="1" s="1"/>
  <c r="U4423" i="1"/>
  <c r="V4423" i="1" s="1"/>
  <c r="U4422" i="1"/>
  <c r="V4422" i="1" s="1"/>
  <c r="U4421" i="1"/>
  <c r="V4421" i="1" s="1"/>
  <c r="U4420" i="1"/>
  <c r="V4420" i="1" s="1"/>
  <c r="U4419" i="1"/>
  <c r="V4419" i="1" s="1"/>
  <c r="U4418" i="1"/>
  <c r="V4418" i="1" s="1"/>
  <c r="U4417" i="1"/>
  <c r="V4417" i="1" s="1"/>
  <c r="U4416" i="1"/>
  <c r="V4416" i="1" s="1"/>
  <c r="U4415" i="1"/>
  <c r="V4415" i="1" s="1"/>
  <c r="U4414" i="1"/>
  <c r="V4414" i="1" s="1"/>
  <c r="U4413" i="1"/>
  <c r="V4413" i="1" s="1"/>
  <c r="U4412" i="1"/>
  <c r="V4412" i="1" s="1"/>
  <c r="U4411" i="1"/>
  <c r="V4411" i="1" s="1"/>
  <c r="U4410" i="1"/>
  <c r="V4410" i="1" s="1"/>
  <c r="U4409" i="1"/>
  <c r="V4409" i="1" s="1"/>
  <c r="U4408" i="1"/>
  <c r="V4408" i="1" s="1"/>
  <c r="U4407" i="1"/>
  <c r="V4407" i="1" s="1"/>
  <c r="U4406" i="1"/>
  <c r="V4406" i="1" s="1"/>
  <c r="U4405" i="1"/>
  <c r="V4405" i="1" s="1"/>
  <c r="U4404" i="1"/>
  <c r="V4404" i="1" s="1"/>
  <c r="U4403" i="1"/>
  <c r="V4403" i="1" s="1"/>
  <c r="U4402" i="1"/>
  <c r="V4402" i="1" s="1"/>
  <c r="U4401" i="1"/>
  <c r="V4401" i="1" s="1"/>
  <c r="U4400" i="1"/>
  <c r="V4400" i="1" s="1"/>
  <c r="U4399" i="1"/>
  <c r="V4399" i="1" s="1"/>
  <c r="U4398" i="1"/>
  <c r="V4398" i="1" s="1"/>
  <c r="U4397" i="1"/>
  <c r="V4397" i="1" s="1"/>
  <c r="U4396" i="1"/>
  <c r="V4396" i="1" s="1"/>
  <c r="U4395" i="1"/>
  <c r="V4395" i="1" s="1"/>
  <c r="U4394" i="1"/>
  <c r="V4394" i="1" s="1"/>
  <c r="U4393" i="1"/>
  <c r="V4393" i="1" s="1"/>
  <c r="U4392" i="1"/>
  <c r="V4392" i="1" s="1"/>
  <c r="U4391" i="1"/>
  <c r="V4391" i="1" s="1"/>
  <c r="U4390" i="1"/>
  <c r="V4390" i="1" s="1"/>
  <c r="U4389" i="1"/>
  <c r="V4389" i="1" s="1"/>
  <c r="U4388" i="1"/>
  <c r="V4388" i="1" s="1"/>
  <c r="U4387" i="1"/>
  <c r="V4387" i="1" s="1"/>
  <c r="U4386" i="1"/>
  <c r="V4386" i="1" s="1"/>
  <c r="U4385" i="1"/>
  <c r="V4385" i="1" s="1"/>
  <c r="U4384" i="1"/>
  <c r="V4384" i="1" s="1"/>
  <c r="U4383" i="1"/>
  <c r="V4383" i="1" s="1"/>
  <c r="U4382" i="1"/>
  <c r="V4382" i="1" s="1"/>
  <c r="U4381" i="1"/>
  <c r="V4381" i="1" s="1"/>
  <c r="U4380" i="1"/>
  <c r="V4380" i="1" s="1"/>
  <c r="U4379" i="1"/>
  <c r="V4379" i="1" s="1"/>
  <c r="U4378" i="1"/>
  <c r="V4378" i="1" s="1"/>
  <c r="U4377" i="1"/>
  <c r="V4377" i="1" s="1"/>
  <c r="U4376" i="1"/>
  <c r="V4376" i="1" s="1"/>
  <c r="U4375" i="1"/>
  <c r="V4375" i="1" s="1"/>
  <c r="U4374" i="1"/>
  <c r="V4374" i="1" s="1"/>
  <c r="U4373" i="1"/>
  <c r="V4373" i="1" s="1"/>
  <c r="U4372" i="1"/>
  <c r="V4372" i="1" s="1"/>
  <c r="U4371" i="1"/>
  <c r="V4371" i="1" s="1"/>
  <c r="U4370" i="1"/>
  <c r="V4370" i="1" s="1"/>
  <c r="U4369" i="1"/>
  <c r="V4369" i="1" s="1"/>
  <c r="U4368" i="1"/>
  <c r="V4368" i="1" s="1"/>
  <c r="U4367" i="1"/>
  <c r="V4367" i="1" s="1"/>
  <c r="U4366" i="1"/>
  <c r="V4366" i="1" s="1"/>
  <c r="U4365" i="1"/>
  <c r="V4365" i="1" s="1"/>
  <c r="U4364" i="1"/>
  <c r="V4364" i="1" s="1"/>
  <c r="U4363" i="1"/>
  <c r="V4363" i="1" s="1"/>
  <c r="U4362" i="1"/>
  <c r="V4362" i="1" s="1"/>
  <c r="U4361" i="1"/>
  <c r="V4361" i="1" s="1"/>
  <c r="U4360" i="1"/>
  <c r="V4360" i="1" s="1"/>
  <c r="U4359" i="1"/>
  <c r="V4359" i="1" s="1"/>
  <c r="U4358" i="1"/>
  <c r="V4358" i="1" s="1"/>
  <c r="U4357" i="1"/>
  <c r="V4357" i="1" s="1"/>
  <c r="U4356" i="1"/>
  <c r="V4356" i="1" s="1"/>
  <c r="U4355" i="1"/>
  <c r="V4355" i="1" s="1"/>
  <c r="U4354" i="1"/>
  <c r="V4354" i="1" s="1"/>
  <c r="U4353" i="1"/>
  <c r="V4353" i="1" s="1"/>
  <c r="U4352" i="1"/>
  <c r="V4352" i="1" s="1"/>
  <c r="U4351" i="1"/>
  <c r="V4351" i="1" s="1"/>
  <c r="U4350" i="1"/>
  <c r="V4350" i="1" s="1"/>
  <c r="U4349" i="1"/>
  <c r="V4349" i="1" s="1"/>
  <c r="U4348" i="1"/>
  <c r="V4348" i="1" s="1"/>
  <c r="U4347" i="1"/>
  <c r="V4347" i="1" s="1"/>
  <c r="U4346" i="1"/>
  <c r="V4346" i="1" s="1"/>
  <c r="U4345" i="1"/>
  <c r="V4345" i="1" s="1"/>
  <c r="U4344" i="1"/>
  <c r="V4344" i="1" s="1"/>
  <c r="U4343" i="1"/>
  <c r="V4343" i="1" s="1"/>
  <c r="U4342" i="1"/>
  <c r="V4342" i="1" s="1"/>
  <c r="U4341" i="1"/>
  <c r="V4341" i="1" s="1"/>
  <c r="U4340" i="1"/>
  <c r="V4340" i="1" s="1"/>
  <c r="U4339" i="1"/>
  <c r="V4339" i="1" s="1"/>
  <c r="U4338" i="1"/>
  <c r="V4338" i="1" s="1"/>
  <c r="U4337" i="1"/>
  <c r="V4337" i="1" s="1"/>
  <c r="U4336" i="1"/>
  <c r="V4336" i="1" s="1"/>
  <c r="U4335" i="1"/>
  <c r="V4335" i="1" s="1"/>
  <c r="U4334" i="1"/>
  <c r="V4334" i="1" s="1"/>
  <c r="U4333" i="1"/>
  <c r="V4333" i="1" s="1"/>
  <c r="U4332" i="1"/>
  <c r="V4332" i="1" s="1"/>
  <c r="U4331" i="1"/>
  <c r="V4331" i="1" s="1"/>
  <c r="U4330" i="1"/>
  <c r="V4330" i="1" s="1"/>
  <c r="U4329" i="1"/>
  <c r="V4329" i="1" s="1"/>
  <c r="U4328" i="1"/>
  <c r="V4328" i="1" s="1"/>
  <c r="U4327" i="1"/>
  <c r="V4327" i="1" s="1"/>
  <c r="U4326" i="1"/>
  <c r="V4326" i="1" s="1"/>
  <c r="U4325" i="1"/>
  <c r="V4325" i="1" s="1"/>
  <c r="U4324" i="1"/>
  <c r="V4324" i="1" s="1"/>
  <c r="U4323" i="1"/>
  <c r="V4323" i="1" s="1"/>
  <c r="U4322" i="1"/>
  <c r="V4322" i="1" s="1"/>
  <c r="U4321" i="1"/>
  <c r="V4321" i="1" s="1"/>
  <c r="U4320" i="1"/>
  <c r="V4320" i="1" s="1"/>
  <c r="U4319" i="1"/>
  <c r="V4319" i="1" s="1"/>
  <c r="U4318" i="1"/>
  <c r="V4318" i="1" s="1"/>
  <c r="U4317" i="1"/>
  <c r="V4317" i="1" s="1"/>
  <c r="U4316" i="1"/>
  <c r="V4316" i="1" s="1"/>
  <c r="U4315" i="1"/>
  <c r="V4315" i="1" s="1"/>
  <c r="U4314" i="1"/>
  <c r="V4314" i="1" s="1"/>
  <c r="U4313" i="1"/>
  <c r="V4313" i="1" s="1"/>
  <c r="U4312" i="1"/>
  <c r="V4312" i="1" s="1"/>
  <c r="U4311" i="1"/>
  <c r="V4311" i="1" s="1"/>
  <c r="U4310" i="1"/>
  <c r="V4310" i="1" s="1"/>
  <c r="U4309" i="1"/>
  <c r="V4309" i="1" s="1"/>
  <c r="U4308" i="1"/>
  <c r="V4308" i="1" s="1"/>
  <c r="U4307" i="1"/>
  <c r="V4307" i="1" s="1"/>
  <c r="U4306" i="1"/>
  <c r="V4306" i="1" s="1"/>
  <c r="U4305" i="1"/>
  <c r="V4305" i="1" s="1"/>
  <c r="U4304" i="1"/>
  <c r="V4304" i="1" s="1"/>
  <c r="U4303" i="1"/>
  <c r="V4303" i="1" s="1"/>
  <c r="U4302" i="1"/>
  <c r="V4302" i="1" s="1"/>
  <c r="U4301" i="1"/>
  <c r="V4301" i="1" s="1"/>
  <c r="U4300" i="1"/>
  <c r="V4300" i="1" s="1"/>
  <c r="U4299" i="1"/>
  <c r="V4299" i="1" s="1"/>
  <c r="U4298" i="1"/>
  <c r="V4298" i="1" s="1"/>
  <c r="U4297" i="1"/>
  <c r="V4297" i="1" s="1"/>
  <c r="U4296" i="1"/>
  <c r="V4296" i="1" s="1"/>
  <c r="U4295" i="1"/>
  <c r="V4295" i="1" s="1"/>
  <c r="U4294" i="1"/>
  <c r="V4294" i="1" s="1"/>
  <c r="U4293" i="1"/>
  <c r="V4293" i="1" s="1"/>
  <c r="U4292" i="1"/>
  <c r="V4292" i="1" s="1"/>
  <c r="U4291" i="1"/>
  <c r="V4291" i="1" s="1"/>
  <c r="U4290" i="1"/>
  <c r="V4290" i="1" s="1"/>
  <c r="U4289" i="1"/>
  <c r="V4289" i="1" s="1"/>
  <c r="U4288" i="1"/>
  <c r="V4288" i="1" s="1"/>
  <c r="U4287" i="1"/>
  <c r="V4287" i="1" s="1"/>
  <c r="U4286" i="1"/>
  <c r="V4286" i="1" s="1"/>
  <c r="U4285" i="1"/>
  <c r="V4285" i="1" s="1"/>
  <c r="U4284" i="1"/>
  <c r="V4284" i="1" s="1"/>
  <c r="U4283" i="1"/>
  <c r="V4283" i="1" s="1"/>
  <c r="U4282" i="1"/>
  <c r="V4282" i="1" s="1"/>
  <c r="U4281" i="1"/>
  <c r="V4281" i="1" s="1"/>
  <c r="U4280" i="1"/>
  <c r="V4280" i="1" s="1"/>
  <c r="U4279" i="1"/>
  <c r="V4279" i="1" s="1"/>
  <c r="U4278" i="1"/>
  <c r="V4278" i="1" s="1"/>
  <c r="U4277" i="1"/>
  <c r="V4277" i="1" s="1"/>
  <c r="U4276" i="1"/>
  <c r="V4276" i="1" s="1"/>
  <c r="U4275" i="1"/>
  <c r="V4275" i="1" s="1"/>
  <c r="U4274" i="1"/>
  <c r="V4274" i="1" s="1"/>
  <c r="U4273" i="1"/>
  <c r="V4273" i="1" s="1"/>
  <c r="U4272" i="1"/>
  <c r="V4272" i="1" s="1"/>
  <c r="U4271" i="1"/>
  <c r="V4271" i="1" s="1"/>
  <c r="U4270" i="1"/>
  <c r="V4270" i="1" s="1"/>
  <c r="U4269" i="1"/>
  <c r="V4269" i="1" s="1"/>
  <c r="U4268" i="1"/>
  <c r="V4268" i="1" s="1"/>
  <c r="U4267" i="1"/>
  <c r="V4267" i="1" s="1"/>
  <c r="U4266" i="1"/>
  <c r="V4266" i="1" s="1"/>
  <c r="U4265" i="1"/>
  <c r="V4265" i="1" s="1"/>
  <c r="U4264" i="1"/>
  <c r="V4264" i="1" s="1"/>
  <c r="U4263" i="1"/>
  <c r="V4263" i="1" s="1"/>
  <c r="U4262" i="1"/>
  <c r="V4262" i="1" s="1"/>
  <c r="U4261" i="1"/>
  <c r="V4261" i="1" s="1"/>
  <c r="U4260" i="1"/>
  <c r="V4260" i="1" s="1"/>
  <c r="U4259" i="1"/>
  <c r="V4259" i="1" s="1"/>
  <c r="U4258" i="1"/>
  <c r="V4258" i="1" s="1"/>
  <c r="U4257" i="1"/>
  <c r="V4257" i="1" s="1"/>
  <c r="U4256" i="1"/>
  <c r="V4256" i="1" s="1"/>
  <c r="U4255" i="1"/>
  <c r="V4255" i="1" s="1"/>
  <c r="U4254" i="1"/>
  <c r="V4254" i="1" s="1"/>
  <c r="U4253" i="1"/>
  <c r="V4253" i="1" s="1"/>
  <c r="U4252" i="1"/>
  <c r="V4252" i="1" s="1"/>
  <c r="U4251" i="1"/>
  <c r="V4251" i="1" s="1"/>
  <c r="U4250" i="1"/>
  <c r="V4250" i="1" s="1"/>
  <c r="U4249" i="1"/>
  <c r="V4249" i="1" s="1"/>
  <c r="U4248" i="1"/>
  <c r="V4248" i="1" s="1"/>
  <c r="U4247" i="1"/>
  <c r="V4247" i="1" s="1"/>
  <c r="U4246" i="1"/>
  <c r="V4246" i="1" s="1"/>
  <c r="U4245" i="1"/>
  <c r="V4245" i="1" s="1"/>
  <c r="U4244" i="1"/>
  <c r="V4244" i="1" s="1"/>
  <c r="U4243" i="1"/>
  <c r="V4243" i="1" s="1"/>
  <c r="U4242" i="1"/>
  <c r="V4242" i="1" s="1"/>
  <c r="U4241" i="1"/>
  <c r="V4241" i="1" s="1"/>
  <c r="U4240" i="1"/>
  <c r="V4240" i="1" s="1"/>
  <c r="U4239" i="1"/>
  <c r="V4239" i="1" s="1"/>
  <c r="U4238" i="1"/>
  <c r="V4238" i="1" s="1"/>
  <c r="U4237" i="1"/>
  <c r="V4237" i="1" s="1"/>
  <c r="U4236" i="1"/>
  <c r="V4236" i="1" s="1"/>
  <c r="U4235" i="1"/>
  <c r="V4235" i="1" s="1"/>
  <c r="U4234" i="1"/>
  <c r="V4234" i="1" s="1"/>
  <c r="U4233" i="1"/>
  <c r="V4233" i="1" s="1"/>
  <c r="U4232" i="1"/>
  <c r="V4232" i="1" s="1"/>
  <c r="U4231" i="1"/>
  <c r="V4231" i="1" s="1"/>
  <c r="U4230" i="1"/>
  <c r="V4230" i="1" s="1"/>
  <c r="U4229" i="1"/>
  <c r="V4229" i="1" s="1"/>
  <c r="U4228" i="1"/>
  <c r="V4228" i="1" s="1"/>
  <c r="U4227" i="1"/>
  <c r="V4227" i="1" s="1"/>
  <c r="U4226" i="1"/>
  <c r="V4226" i="1" s="1"/>
  <c r="U4225" i="1"/>
  <c r="V4225" i="1" s="1"/>
  <c r="U4224" i="1"/>
  <c r="V4224" i="1" s="1"/>
  <c r="U4223" i="1"/>
  <c r="V4223" i="1" s="1"/>
  <c r="U4222" i="1"/>
  <c r="V4222" i="1" s="1"/>
  <c r="U4221" i="1"/>
  <c r="V4221" i="1" s="1"/>
  <c r="U4220" i="1"/>
  <c r="V4220" i="1" s="1"/>
  <c r="U4219" i="1"/>
  <c r="V4219" i="1" s="1"/>
  <c r="U4218" i="1"/>
  <c r="V4218" i="1" s="1"/>
  <c r="U4217" i="1"/>
  <c r="V4217" i="1" s="1"/>
  <c r="U4216" i="1"/>
  <c r="V4216" i="1" s="1"/>
  <c r="U4215" i="1"/>
  <c r="V4215" i="1" s="1"/>
  <c r="U4214" i="1"/>
  <c r="V4214" i="1" s="1"/>
  <c r="U4213" i="1"/>
  <c r="V4213" i="1" s="1"/>
  <c r="U4212" i="1"/>
  <c r="V4212" i="1" s="1"/>
  <c r="U4211" i="1"/>
  <c r="V4211" i="1" s="1"/>
  <c r="U4210" i="1"/>
  <c r="V4210" i="1" s="1"/>
  <c r="U4209" i="1"/>
  <c r="V4209" i="1" s="1"/>
  <c r="U4208" i="1"/>
  <c r="V4208" i="1" s="1"/>
  <c r="U4207" i="1"/>
  <c r="V4207" i="1" s="1"/>
  <c r="U4206" i="1"/>
  <c r="V4206" i="1" s="1"/>
  <c r="U4205" i="1"/>
  <c r="V4205" i="1" s="1"/>
  <c r="U4204" i="1"/>
  <c r="V4204" i="1" s="1"/>
  <c r="U4203" i="1"/>
  <c r="V4203" i="1" s="1"/>
  <c r="U4202" i="1"/>
  <c r="V4202" i="1" s="1"/>
  <c r="U4201" i="1"/>
  <c r="V4201" i="1" s="1"/>
  <c r="U4200" i="1"/>
  <c r="V4200" i="1" s="1"/>
  <c r="U4199" i="1"/>
  <c r="V4199" i="1" s="1"/>
  <c r="U4198" i="1"/>
  <c r="V4198" i="1" s="1"/>
  <c r="U4197" i="1"/>
  <c r="V4197" i="1" s="1"/>
  <c r="U4196" i="1"/>
  <c r="V4196" i="1" s="1"/>
  <c r="U4195" i="1"/>
  <c r="V4195" i="1" s="1"/>
  <c r="U4194" i="1"/>
  <c r="V4194" i="1" s="1"/>
  <c r="U4193" i="1"/>
  <c r="V4193" i="1" s="1"/>
  <c r="U4192" i="1"/>
  <c r="V4192" i="1" s="1"/>
  <c r="U4191" i="1"/>
  <c r="V4191" i="1" s="1"/>
  <c r="U4190" i="1"/>
  <c r="V4190" i="1" s="1"/>
  <c r="U4189" i="1"/>
  <c r="V4189" i="1" s="1"/>
  <c r="U4188" i="1"/>
  <c r="V4188" i="1" s="1"/>
  <c r="U4187" i="1"/>
  <c r="V4187" i="1" s="1"/>
  <c r="U4186" i="1"/>
  <c r="V4186" i="1" s="1"/>
  <c r="U4185" i="1"/>
  <c r="V4185" i="1" s="1"/>
  <c r="U4184" i="1"/>
  <c r="V4184" i="1" s="1"/>
  <c r="U4183" i="1"/>
  <c r="V4183" i="1" s="1"/>
  <c r="U4182" i="1"/>
  <c r="V4182" i="1" s="1"/>
  <c r="U4181" i="1"/>
  <c r="V4181" i="1" s="1"/>
  <c r="U4180" i="1"/>
  <c r="V4180" i="1" s="1"/>
  <c r="U4179" i="1"/>
  <c r="V4179" i="1" s="1"/>
  <c r="U4178" i="1"/>
  <c r="V4178" i="1" s="1"/>
  <c r="U4177" i="1"/>
  <c r="V4177" i="1" s="1"/>
  <c r="U4176" i="1"/>
  <c r="V4176" i="1" s="1"/>
  <c r="U4175" i="1"/>
  <c r="V4175" i="1" s="1"/>
  <c r="U4174" i="1"/>
  <c r="V4174" i="1" s="1"/>
  <c r="U4173" i="1"/>
  <c r="V4173" i="1" s="1"/>
  <c r="U4172" i="1"/>
  <c r="V4172" i="1" s="1"/>
  <c r="U4171" i="1"/>
  <c r="V4171" i="1" s="1"/>
  <c r="U4170" i="1"/>
  <c r="V4170" i="1" s="1"/>
  <c r="U4169" i="1"/>
  <c r="V4169" i="1" s="1"/>
  <c r="U4168" i="1"/>
  <c r="V4168" i="1" s="1"/>
  <c r="U4167" i="1"/>
  <c r="V4167" i="1" s="1"/>
  <c r="U4166" i="1"/>
  <c r="V4166" i="1" s="1"/>
  <c r="U4165" i="1"/>
  <c r="V4165" i="1" s="1"/>
  <c r="U4164" i="1"/>
  <c r="V4164" i="1" s="1"/>
  <c r="U4163" i="1"/>
  <c r="V4163" i="1" s="1"/>
  <c r="U4162" i="1"/>
  <c r="V4162" i="1" s="1"/>
  <c r="U4161" i="1"/>
  <c r="V4161" i="1" s="1"/>
  <c r="U4160" i="1"/>
  <c r="V4160" i="1" s="1"/>
  <c r="U4159" i="1"/>
  <c r="V4159" i="1" s="1"/>
  <c r="U4158" i="1"/>
  <c r="V4158" i="1" s="1"/>
  <c r="U4157" i="1"/>
  <c r="V4157" i="1" s="1"/>
  <c r="U4156" i="1"/>
  <c r="V4156" i="1" s="1"/>
  <c r="U4155" i="1"/>
  <c r="V4155" i="1" s="1"/>
  <c r="U4154" i="1"/>
  <c r="V4154" i="1" s="1"/>
  <c r="U4153" i="1"/>
  <c r="V4153" i="1" s="1"/>
  <c r="U4152" i="1"/>
  <c r="V4152" i="1" s="1"/>
  <c r="U4151" i="1"/>
  <c r="V4151" i="1" s="1"/>
  <c r="U4150" i="1"/>
  <c r="V4150" i="1" s="1"/>
  <c r="U4149" i="1"/>
  <c r="V4149" i="1" s="1"/>
  <c r="U4148" i="1"/>
  <c r="V4148" i="1" s="1"/>
  <c r="U4147" i="1"/>
  <c r="V4147" i="1" s="1"/>
  <c r="U4146" i="1"/>
  <c r="V4146" i="1" s="1"/>
  <c r="U4145" i="1"/>
  <c r="V4145" i="1" s="1"/>
  <c r="U4144" i="1"/>
  <c r="V4144" i="1" s="1"/>
  <c r="U4143" i="1"/>
  <c r="V4143" i="1" s="1"/>
  <c r="U4142" i="1"/>
  <c r="V4142" i="1" s="1"/>
  <c r="U4141" i="1"/>
  <c r="V4141" i="1" s="1"/>
  <c r="U4140" i="1"/>
  <c r="V4140" i="1" s="1"/>
  <c r="U4139" i="1"/>
  <c r="V4139" i="1" s="1"/>
  <c r="U4138" i="1"/>
  <c r="V4138" i="1" s="1"/>
  <c r="U4137" i="1"/>
  <c r="V4137" i="1" s="1"/>
  <c r="U4136" i="1"/>
  <c r="V4136" i="1" s="1"/>
  <c r="U4135" i="1"/>
  <c r="V4135" i="1" s="1"/>
  <c r="U4134" i="1"/>
  <c r="V4134" i="1" s="1"/>
  <c r="U4133" i="1"/>
  <c r="V4133" i="1" s="1"/>
  <c r="U4132" i="1"/>
  <c r="V4132" i="1" s="1"/>
  <c r="U4131" i="1"/>
  <c r="V4131" i="1" s="1"/>
  <c r="U4130" i="1"/>
  <c r="V4130" i="1" s="1"/>
  <c r="U4129" i="1"/>
  <c r="V4129" i="1" s="1"/>
  <c r="U4128" i="1"/>
  <c r="V4128" i="1" s="1"/>
  <c r="U4127" i="1"/>
  <c r="V4127" i="1" s="1"/>
  <c r="U4126" i="1"/>
  <c r="V4126" i="1" s="1"/>
  <c r="U4125" i="1"/>
  <c r="V4125" i="1" s="1"/>
  <c r="U4124" i="1"/>
  <c r="V4124" i="1" s="1"/>
  <c r="U4123" i="1"/>
  <c r="V4123" i="1" s="1"/>
  <c r="U4122" i="1"/>
  <c r="V4122" i="1" s="1"/>
  <c r="U4121" i="1"/>
  <c r="V4121" i="1" s="1"/>
  <c r="U4120" i="1"/>
  <c r="V4120" i="1" s="1"/>
  <c r="U4119" i="1"/>
  <c r="V4119" i="1" s="1"/>
  <c r="U4118" i="1"/>
  <c r="V4118" i="1" s="1"/>
  <c r="U4117" i="1"/>
  <c r="V4117" i="1" s="1"/>
  <c r="U4116" i="1"/>
  <c r="V4116" i="1" s="1"/>
  <c r="U4115" i="1"/>
  <c r="V4115" i="1" s="1"/>
  <c r="U4114" i="1"/>
  <c r="V4114" i="1" s="1"/>
  <c r="U4113" i="1"/>
  <c r="V4113" i="1" s="1"/>
  <c r="U4112" i="1"/>
  <c r="V4112" i="1" s="1"/>
  <c r="U4111" i="1"/>
  <c r="V4111" i="1" s="1"/>
  <c r="U4110" i="1"/>
  <c r="V4110" i="1" s="1"/>
  <c r="U4109" i="1"/>
  <c r="V4109" i="1" s="1"/>
  <c r="U4108" i="1"/>
  <c r="V4108" i="1" s="1"/>
  <c r="U4107" i="1"/>
  <c r="V4107" i="1" s="1"/>
  <c r="U4106" i="1"/>
  <c r="V4106" i="1" s="1"/>
  <c r="U4105" i="1"/>
  <c r="V4105" i="1" s="1"/>
  <c r="U4104" i="1"/>
  <c r="V4104" i="1" s="1"/>
  <c r="U4103" i="1"/>
  <c r="V4103" i="1" s="1"/>
  <c r="U4102" i="1"/>
  <c r="V4102" i="1" s="1"/>
  <c r="U4101" i="1"/>
  <c r="V4101" i="1" s="1"/>
  <c r="U4100" i="1"/>
  <c r="V4100" i="1" s="1"/>
  <c r="U4099" i="1"/>
  <c r="V4099" i="1" s="1"/>
  <c r="U4098" i="1"/>
  <c r="V4098" i="1" s="1"/>
  <c r="U4097" i="1"/>
  <c r="V4097" i="1" s="1"/>
  <c r="U4096" i="1"/>
  <c r="V4096" i="1" s="1"/>
  <c r="U4095" i="1"/>
  <c r="V4095" i="1" s="1"/>
  <c r="U4094" i="1"/>
  <c r="V4094" i="1" s="1"/>
  <c r="U4093" i="1"/>
  <c r="V4093" i="1" s="1"/>
  <c r="U4092" i="1"/>
  <c r="V4092" i="1" s="1"/>
  <c r="U4091" i="1"/>
  <c r="V4091" i="1" s="1"/>
  <c r="U4090" i="1"/>
  <c r="V4090" i="1" s="1"/>
  <c r="U4089" i="1"/>
  <c r="V4089" i="1" s="1"/>
  <c r="U4088" i="1"/>
  <c r="V4088" i="1" s="1"/>
  <c r="U4087" i="1"/>
  <c r="V4087" i="1" s="1"/>
  <c r="U4086" i="1"/>
  <c r="V4086" i="1" s="1"/>
  <c r="U4085" i="1"/>
  <c r="V4085" i="1" s="1"/>
  <c r="U4084" i="1"/>
  <c r="V4084" i="1" s="1"/>
  <c r="U4083" i="1"/>
  <c r="V4083" i="1" s="1"/>
  <c r="U4082" i="1"/>
  <c r="V4082" i="1" s="1"/>
  <c r="U4081" i="1"/>
  <c r="V4081" i="1" s="1"/>
  <c r="U4080" i="1"/>
  <c r="V4080" i="1" s="1"/>
  <c r="U4079" i="1"/>
  <c r="V4079" i="1" s="1"/>
  <c r="U4078" i="1"/>
  <c r="V4078" i="1" s="1"/>
  <c r="U4077" i="1"/>
  <c r="V4077" i="1" s="1"/>
  <c r="U4076" i="1"/>
  <c r="V4076" i="1" s="1"/>
  <c r="U4075" i="1"/>
  <c r="V4075" i="1" s="1"/>
  <c r="U4074" i="1"/>
  <c r="V4074" i="1" s="1"/>
  <c r="U4073" i="1"/>
  <c r="V4073" i="1" s="1"/>
  <c r="U4072" i="1"/>
  <c r="V4072" i="1" s="1"/>
  <c r="U4071" i="1"/>
  <c r="V4071" i="1" s="1"/>
  <c r="U4070" i="1"/>
  <c r="V4070" i="1" s="1"/>
  <c r="U4069" i="1"/>
  <c r="V4069" i="1" s="1"/>
  <c r="U4068" i="1"/>
  <c r="V4068" i="1" s="1"/>
  <c r="U4067" i="1"/>
  <c r="V4067" i="1" s="1"/>
  <c r="U4066" i="1"/>
  <c r="V4066" i="1" s="1"/>
  <c r="U4065" i="1"/>
  <c r="V4065" i="1" s="1"/>
  <c r="U4064" i="1"/>
  <c r="V4064" i="1" s="1"/>
  <c r="U4063" i="1"/>
  <c r="V4063" i="1" s="1"/>
  <c r="U4062" i="1"/>
  <c r="V4062" i="1" s="1"/>
  <c r="U4061" i="1"/>
  <c r="V4061" i="1" s="1"/>
  <c r="U4060" i="1"/>
  <c r="V4060" i="1" s="1"/>
  <c r="U4059" i="1"/>
  <c r="V4059" i="1" s="1"/>
  <c r="U4058" i="1"/>
  <c r="V4058" i="1" s="1"/>
  <c r="U4057" i="1"/>
  <c r="V4057" i="1" s="1"/>
  <c r="U4056" i="1"/>
  <c r="V4056" i="1" s="1"/>
  <c r="U4055" i="1"/>
  <c r="V4055" i="1" s="1"/>
  <c r="U4054" i="1"/>
  <c r="V4054" i="1" s="1"/>
  <c r="U4053" i="1"/>
  <c r="V4053" i="1" s="1"/>
  <c r="U4052" i="1"/>
  <c r="V4052" i="1" s="1"/>
  <c r="U4051" i="1"/>
  <c r="V4051" i="1" s="1"/>
  <c r="U4050" i="1"/>
  <c r="V4050" i="1" s="1"/>
  <c r="U4049" i="1"/>
  <c r="V4049" i="1" s="1"/>
  <c r="U4048" i="1"/>
  <c r="V4048" i="1" s="1"/>
  <c r="U4047" i="1"/>
  <c r="V4047" i="1" s="1"/>
  <c r="U4046" i="1"/>
  <c r="V4046" i="1" s="1"/>
  <c r="U4045" i="1"/>
  <c r="V4045" i="1" s="1"/>
  <c r="U4044" i="1"/>
  <c r="V4044" i="1" s="1"/>
  <c r="U4043" i="1"/>
  <c r="V4043" i="1" s="1"/>
  <c r="U4042" i="1"/>
  <c r="V4042" i="1" s="1"/>
  <c r="U4041" i="1"/>
  <c r="V4041" i="1" s="1"/>
  <c r="U4040" i="1"/>
  <c r="V4040" i="1" s="1"/>
  <c r="U4039" i="1"/>
  <c r="V4039" i="1" s="1"/>
  <c r="U4038" i="1"/>
  <c r="V4038" i="1" s="1"/>
  <c r="U4037" i="1"/>
  <c r="V4037" i="1" s="1"/>
  <c r="U4036" i="1"/>
  <c r="V4036" i="1" s="1"/>
  <c r="U4035" i="1"/>
  <c r="V4035" i="1" s="1"/>
  <c r="U4034" i="1"/>
  <c r="V4034" i="1" s="1"/>
  <c r="U4033" i="1"/>
  <c r="V4033" i="1" s="1"/>
  <c r="U4032" i="1"/>
  <c r="V4032" i="1" s="1"/>
  <c r="U4031" i="1"/>
  <c r="V4031" i="1" s="1"/>
  <c r="U4030" i="1"/>
  <c r="V4030" i="1" s="1"/>
  <c r="U4029" i="1"/>
  <c r="V4029" i="1" s="1"/>
  <c r="U4028" i="1"/>
  <c r="V4028" i="1" s="1"/>
  <c r="U4027" i="1"/>
  <c r="V4027" i="1" s="1"/>
  <c r="U4026" i="1"/>
  <c r="V4026" i="1" s="1"/>
  <c r="U4025" i="1"/>
  <c r="V4025" i="1" s="1"/>
  <c r="U4024" i="1"/>
  <c r="V4024" i="1" s="1"/>
  <c r="U4023" i="1"/>
  <c r="V4023" i="1" s="1"/>
  <c r="U4022" i="1"/>
  <c r="V4022" i="1" s="1"/>
  <c r="U4021" i="1"/>
  <c r="V4021" i="1" s="1"/>
  <c r="U4020" i="1"/>
  <c r="V4020" i="1" s="1"/>
  <c r="U4019" i="1"/>
  <c r="V4019" i="1" s="1"/>
  <c r="U4018" i="1"/>
  <c r="V4018" i="1" s="1"/>
  <c r="U4017" i="1"/>
  <c r="V4017" i="1" s="1"/>
  <c r="U4016" i="1"/>
  <c r="V4016" i="1" s="1"/>
  <c r="U4015" i="1"/>
  <c r="V4015" i="1" s="1"/>
  <c r="U4014" i="1"/>
  <c r="V4014" i="1" s="1"/>
  <c r="U4013" i="1"/>
  <c r="V4013" i="1" s="1"/>
  <c r="U4012" i="1"/>
  <c r="V4012" i="1" s="1"/>
  <c r="U4011" i="1"/>
  <c r="V4011" i="1" s="1"/>
  <c r="U4010" i="1"/>
  <c r="V4010" i="1" s="1"/>
  <c r="U4009" i="1"/>
  <c r="V4009" i="1" s="1"/>
  <c r="U4008" i="1"/>
  <c r="V4008" i="1" s="1"/>
  <c r="U4007" i="1"/>
  <c r="V4007" i="1" s="1"/>
  <c r="U4006" i="1"/>
  <c r="V4006" i="1" s="1"/>
  <c r="U4005" i="1"/>
  <c r="V4005" i="1" s="1"/>
  <c r="U4004" i="1"/>
  <c r="V4004" i="1" s="1"/>
  <c r="U4003" i="1"/>
  <c r="V4003" i="1" s="1"/>
  <c r="U4002" i="1"/>
  <c r="V4002" i="1" s="1"/>
  <c r="U4001" i="1"/>
  <c r="V4001" i="1" s="1"/>
  <c r="U4000" i="1"/>
  <c r="V4000" i="1" s="1"/>
  <c r="U3999" i="1"/>
  <c r="V3999" i="1" s="1"/>
  <c r="U3998" i="1"/>
  <c r="V3998" i="1" s="1"/>
  <c r="U3997" i="1"/>
  <c r="V3997" i="1" s="1"/>
  <c r="U3996" i="1"/>
  <c r="V3996" i="1" s="1"/>
  <c r="U3995" i="1"/>
  <c r="V3995" i="1" s="1"/>
  <c r="U3994" i="1"/>
  <c r="V3994" i="1" s="1"/>
  <c r="U3993" i="1"/>
  <c r="V3993" i="1" s="1"/>
  <c r="U3992" i="1"/>
  <c r="V3992" i="1" s="1"/>
  <c r="U3991" i="1"/>
  <c r="V3991" i="1" s="1"/>
  <c r="U3990" i="1"/>
  <c r="V3990" i="1" s="1"/>
  <c r="U3989" i="1"/>
  <c r="V3989" i="1" s="1"/>
  <c r="U3988" i="1"/>
  <c r="V3988" i="1" s="1"/>
  <c r="U3987" i="1"/>
  <c r="V3987" i="1" s="1"/>
  <c r="U3986" i="1"/>
  <c r="V3986" i="1" s="1"/>
  <c r="U3985" i="1"/>
  <c r="V3985" i="1" s="1"/>
  <c r="U3984" i="1"/>
  <c r="V3984" i="1" s="1"/>
  <c r="U3983" i="1"/>
  <c r="V3983" i="1" s="1"/>
  <c r="U3982" i="1"/>
  <c r="V3982" i="1" s="1"/>
  <c r="U3981" i="1"/>
  <c r="V3981" i="1" s="1"/>
  <c r="U3980" i="1"/>
  <c r="V3980" i="1" s="1"/>
  <c r="U3979" i="1"/>
  <c r="V3979" i="1" s="1"/>
  <c r="U3978" i="1"/>
  <c r="V3978" i="1" s="1"/>
  <c r="U3977" i="1"/>
  <c r="V3977" i="1" s="1"/>
  <c r="U3976" i="1"/>
  <c r="V3976" i="1" s="1"/>
  <c r="U3975" i="1"/>
  <c r="V3975" i="1" s="1"/>
  <c r="U3974" i="1"/>
  <c r="V3974" i="1" s="1"/>
  <c r="U3973" i="1"/>
  <c r="V3973" i="1" s="1"/>
  <c r="U3972" i="1"/>
  <c r="V3972" i="1" s="1"/>
  <c r="U3971" i="1"/>
  <c r="V3971" i="1" s="1"/>
  <c r="U3970" i="1"/>
  <c r="V3970" i="1" s="1"/>
  <c r="U3969" i="1"/>
  <c r="V3969" i="1" s="1"/>
  <c r="U3968" i="1"/>
  <c r="V3968" i="1" s="1"/>
  <c r="U3967" i="1"/>
  <c r="V3967" i="1" s="1"/>
  <c r="U3966" i="1"/>
  <c r="V3966" i="1" s="1"/>
  <c r="U3965" i="1"/>
  <c r="V3965" i="1" s="1"/>
  <c r="U3964" i="1"/>
  <c r="V3964" i="1" s="1"/>
  <c r="U3963" i="1"/>
  <c r="V3963" i="1" s="1"/>
  <c r="U3962" i="1"/>
  <c r="V3962" i="1" s="1"/>
  <c r="U3961" i="1"/>
  <c r="V3961" i="1" s="1"/>
  <c r="U3960" i="1"/>
  <c r="V3960" i="1" s="1"/>
  <c r="U3959" i="1"/>
  <c r="V3959" i="1" s="1"/>
  <c r="U3958" i="1"/>
  <c r="V3958" i="1" s="1"/>
  <c r="U3957" i="1"/>
  <c r="V3957" i="1" s="1"/>
  <c r="U3956" i="1"/>
  <c r="V3956" i="1" s="1"/>
  <c r="U3955" i="1"/>
  <c r="V3955" i="1" s="1"/>
  <c r="U3954" i="1"/>
  <c r="V3954" i="1" s="1"/>
  <c r="U3953" i="1"/>
  <c r="V3953" i="1" s="1"/>
  <c r="U3952" i="1"/>
  <c r="V3952" i="1" s="1"/>
  <c r="U3951" i="1"/>
  <c r="V3951" i="1" s="1"/>
  <c r="U3950" i="1"/>
  <c r="V3950" i="1" s="1"/>
  <c r="U3949" i="1"/>
  <c r="V3949" i="1" s="1"/>
  <c r="U3948" i="1"/>
  <c r="V3948" i="1" s="1"/>
  <c r="U3947" i="1"/>
  <c r="V3947" i="1" s="1"/>
  <c r="U3946" i="1"/>
  <c r="V3946" i="1" s="1"/>
  <c r="U3945" i="1"/>
  <c r="V3945" i="1" s="1"/>
  <c r="U3944" i="1"/>
  <c r="V3944" i="1" s="1"/>
  <c r="U3943" i="1"/>
  <c r="V3943" i="1" s="1"/>
  <c r="U3942" i="1"/>
  <c r="V3942" i="1" s="1"/>
  <c r="U3941" i="1"/>
  <c r="V3941" i="1" s="1"/>
  <c r="U3940" i="1"/>
  <c r="V3940" i="1" s="1"/>
  <c r="U3939" i="1"/>
  <c r="V3939" i="1" s="1"/>
  <c r="U3938" i="1"/>
  <c r="V3938" i="1" s="1"/>
  <c r="U3937" i="1"/>
  <c r="V3937" i="1" s="1"/>
  <c r="U3936" i="1"/>
  <c r="V3936" i="1" s="1"/>
  <c r="U3935" i="1"/>
  <c r="V3935" i="1" s="1"/>
  <c r="U3934" i="1"/>
  <c r="V3934" i="1" s="1"/>
  <c r="U3933" i="1"/>
  <c r="V3933" i="1" s="1"/>
  <c r="U3932" i="1"/>
  <c r="V3932" i="1" s="1"/>
  <c r="U3931" i="1"/>
  <c r="V3931" i="1" s="1"/>
  <c r="U3930" i="1"/>
  <c r="V3930" i="1" s="1"/>
  <c r="U3929" i="1"/>
  <c r="V3929" i="1" s="1"/>
  <c r="U3928" i="1"/>
  <c r="V3928" i="1" s="1"/>
  <c r="U3927" i="1"/>
  <c r="V3927" i="1" s="1"/>
  <c r="U3926" i="1"/>
  <c r="V3926" i="1" s="1"/>
  <c r="U3925" i="1"/>
  <c r="V3925" i="1" s="1"/>
  <c r="U3924" i="1"/>
  <c r="V3924" i="1" s="1"/>
  <c r="U3923" i="1"/>
  <c r="V3923" i="1" s="1"/>
  <c r="U3922" i="1"/>
  <c r="V3922" i="1" s="1"/>
  <c r="U3921" i="1"/>
  <c r="V3921" i="1" s="1"/>
  <c r="U3920" i="1"/>
  <c r="V3920" i="1" s="1"/>
  <c r="U3919" i="1"/>
  <c r="V3919" i="1" s="1"/>
  <c r="U3918" i="1"/>
  <c r="V3918" i="1" s="1"/>
  <c r="U3917" i="1"/>
  <c r="V3917" i="1" s="1"/>
  <c r="U3916" i="1"/>
  <c r="V3916" i="1" s="1"/>
  <c r="U3915" i="1"/>
  <c r="V3915" i="1" s="1"/>
  <c r="U3914" i="1"/>
  <c r="V3914" i="1" s="1"/>
  <c r="U3913" i="1"/>
  <c r="V3913" i="1" s="1"/>
  <c r="U3912" i="1"/>
  <c r="V3912" i="1" s="1"/>
  <c r="U3911" i="1"/>
  <c r="V3911" i="1" s="1"/>
  <c r="U3910" i="1"/>
  <c r="V3910" i="1" s="1"/>
  <c r="U3909" i="1"/>
  <c r="V3909" i="1" s="1"/>
  <c r="U3908" i="1"/>
  <c r="V3908" i="1" s="1"/>
  <c r="U3907" i="1"/>
  <c r="V3907" i="1" s="1"/>
  <c r="U3906" i="1"/>
  <c r="V3906" i="1" s="1"/>
  <c r="U3905" i="1"/>
  <c r="V3905" i="1" s="1"/>
  <c r="U3904" i="1"/>
  <c r="V3904" i="1" s="1"/>
  <c r="U3903" i="1"/>
  <c r="V3903" i="1" s="1"/>
  <c r="U3902" i="1"/>
  <c r="V3902" i="1" s="1"/>
  <c r="U3901" i="1"/>
  <c r="V3901" i="1" s="1"/>
  <c r="U3900" i="1"/>
  <c r="V3900" i="1" s="1"/>
  <c r="U3899" i="1"/>
  <c r="V3899" i="1" s="1"/>
  <c r="U3898" i="1"/>
  <c r="V3898" i="1" s="1"/>
  <c r="U3897" i="1"/>
  <c r="V3897" i="1" s="1"/>
  <c r="U3896" i="1"/>
  <c r="V3896" i="1" s="1"/>
  <c r="U3895" i="1"/>
  <c r="V3895" i="1" s="1"/>
  <c r="U3894" i="1"/>
  <c r="V3894" i="1" s="1"/>
  <c r="U3893" i="1"/>
  <c r="V3893" i="1" s="1"/>
  <c r="U3892" i="1"/>
  <c r="V3892" i="1" s="1"/>
  <c r="U3891" i="1"/>
  <c r="V3891" i="1" s="1"/>
  <c r="U3890" i="1"/>
  <c r="V3890" i="1" s="1"/>
  <c r="U3889" i="1"/>
  <c r="V3889" i="1" s="1"/>
  <c r="U3888" i="1"/>
  <c r="V3888" i="1" s="1"/>
  <c r="U3887" i="1"/>
  <c r="V3887" i="1" s="1"/>
  <c r="U3886" i="1"/>
  <c r="V3886" i="1" s="1"/>
  <c r="U3885" i="1"/>
  <c r="V3885" i="1" s="1"/>
  <c r="U3884" i="1"/>
  <c r="V3884" i="1" s="1"/>
  <c r="U3883" i="1"/>
  <c r="V3883" i="1" s="1"/>
  <c r="U3882" i="1"/>
  <c r="V3882" i="1" s="1"/>
  <c r="U3881" i="1"/>
  <c r="V3881" i="1" s="1"/>
  <c r="U3880" i="1"/>
  <c r="V3880" i="1" s="1"/>
  <c r="U3879" i="1"/>
  <c r="V3879" i="1" s="1"/>
  <c r="U3878" i="1"/>
  <c r="V3878" i="1" s="1"/>
  <c r="U3877" i="1"/>
  <c r="V3877" i="1" s="1"/>
  <c r="U3876" i="1"/>
  <c r="V3876" i="1" s="1"/>
  <c r="U3875" i="1"/>
  <c r="V3875" i="1" s="1"/>
  <c r="U3874" i="1"/>
  <c r="V3874" i="1" s="1"/>
  <c r="U3873" i="1"/>
  <c r="V3873" i="1" s="1"/>
  <c r="U3872" i="1"/>
  <c r="V3872" i="1" s="1"/>
  <c r="U3871" i="1"/>
  <c r="V3871" i="1" s="1"/>
  <c r="U3870" i="1"/>
  <c r="V3870" i="1" s="1"/>
  <c r="U3869" i="1"/>
  <c r="V3869" i="1" s="1"/>
  <c r="U3868" i="1"/>
  <c r="V3868" i="1" s="1"/>
  <c r="U3867" i="1"/>
  <c r="V3867" i="1" s="1"/>
  <c r="U3866" i="1"/>
  <c r="V3866" i="1" s="1"/>
  <c r="U3865" i="1"/>
  <c r="V3865" i="1" s="1"/>
  <c r="U3864" i="1"/>
  <c r="V3864" i="1" s="1"/>
  <c r="U3863" i="1"/>
  <c r="V3863" i="1" s="1"/>
  <c r="U3862" i="1"/>
  <c r="V3862" i="1" s="1"/>
  <c r="U3861" i="1"/>
  <c r="V3861" i="1" s="1"/>
  <c r="U3860" i="1"/>
  <c r="V3860" i="1" s="1"/>
  <c r="U3859" i="1"/>
  <c r="V3859" i="1" s="1"/>
  <c r="U3858" i="1"/>
  <c r="V3858" i="1" s="1"/>
  <c r="U3857" i="1"/>
  <c r="V3857" i="1" s="1"/>
  <c r="U3856" i="1"/>
  <c r="V3856" i="1" s="1"/>
  <c r="U3855" i="1"/>
  <c r="V3855" i="1" s="1"/>
  <c r="U3854" i="1"/>
  <c r="V3854" i="1" s="1"/>
  <c r="U3853" i="1"/>
  <c r="V3853" i="1" s="1"/>
  <c r="U3852" i="1"/>
  <c r="V3852" i="1" s="1"/>
  <c r="U3851" i="1"/>
  <c r="V3851" i="1" s="1"/>
  <c r="U3850" i="1"/>
  <c r="V3850" i="1" s="1"/>
  <c r="U3849" i="1"/>
  <c r="V3849" i="1" s="1"/>
  <c r="U3848" i="1"/>
  <c r="V3848" i="1" s="1"/>
  <c r="U3847" i="1"/>
  <c r="V3847" i="1" s="1"/>
  <c r="U3846" i="1"/>
  <c r="V3846" i="1" s="1"/>
  <c r="U3845" i="1"/>
  <c r="V3845" i="1" s="1"/>
  <c r="U3844" i="1"/>
  <c r="V3844" i="1" s="1"/>
  <c r="U3843" i="1"/>
  <c r="V3843" i="1" s="1"/>
  <c r="U3842" i="1"/>
  <c r="V3842" i="1" s="1"/>
  <c r="U3841" i="1"/>
  <c r="V3841" i="1" s="1"/>
  <c r="U3840" i="1"/>
  <c r="V3840" i="1" s="1"/>
  <c r="U3839" i="1"/>
  <c r="V3839" i="1" s="1"/>
  <c r="U3838" i="1"/>
  <c r="V3838" i="1" s="1"/>
  <c r="U3837" i="1"/>
  <c r="V3837" i="1" s="1"/>
  <c r="U3836" i="1"/>
  <c r="V3836" i="1" s="1"/>
  <c r="U3835" i="1"/>
  <c r="V3835" i="1" s="1"/>
  <c r="U3834" i="1"/>
  <c r="V3834" i="1" s="1"/>
  <c r="U3833" i="1"/>
  <c r="V3833" i="1" s="1"/>
  <c r="U3832" i="1"/>
  <c r="V3832" i="1" s="1"/>
  <c r="U3831" i="1"/>
  <c r="V3831" i="1" s="1"/>
  <c r="U3830" i="1"/>
  <c r="V3830" i="1" s="1"/>
  <c r="U3829" i="1"/>
  <c r="V3829" i="1" s="1"/>
  <c r="U3828" i="1"/>
  <c r="V3828" i="1" s="1"/>
  <c r="U3827" i="1"/>
  <c r="V3827" i="1" s="1"/>
  <c r="U3826" i="1"/>
  <c r="V3826" i="1" s="1"/>
  <c r="U3825" i="1"/>
  <c r="V3825" i="1" s="1"/>
  <c r="U3824" i="1"/>
  <c r="V3824" i="1" s="1"/>
  <c r="U3823" i="1"/>
  <c r="V3823" i="1" s="1"/>
  <c r="U3822" i="1"/>
  <c r="V3822" i="1" s="1"/>
  <c r="U3821" i="1"/>
  <c r="V3821" i="1" s="1"/>
  <c r="U3820" i="1"/>
  <c r="V3820" i="1" s="1"/>
  <c r="U3819" i="1"/>
  <c r="V3819" i="1" s="1"/>
  <c r="U3818" i="1"/>
  <c r="V3818" i="1" s="1"/>
  <c r="U3817" i="1"/>
  <c r="V3817" i="1" s="1"/>
  <c r="U3816" i="1"/>
  <c r="V3816" i="1" s="1"/>
  <c r="U3815" i="1"/>
  <c r="V3815" i="1" s="1"/>
  <c r="U3814" i="1"/>
  <c r="V3814" i="1" s="1"/>
  <c r="U3813" i="1"/>
  <c r="V3813" i="1" s="1"/>
  <c r="U3812" i="1"/>
  <c r="V3812" i="1" s="1"/>
  <c r="U3811" i="1"/>
  <c r="V3811" i="1" s="1"/>
  <c r="U3810" i="1"/>
  <c r="V3810" i="1" s="1"/>
  <c r="U3809" i="1"/>
  <c r="V3809" i="1" s="1"/>
  <c r="U3808" i="1"/>
  <c r="V3808" i="1" s="1"/>
  <c r="U3807" i="1"/>
  <c r="V3807" i="1" s="1"/>
  <c r="U3806" i="1"/>
  <c r="V3806" i="1" s="1"/>
  <c r="U3805" i="1"/>
  <c r="V3805" i="1" s="1"/>
  <c r="U3804" i="1"/>
  <c r="V3804" i="1" s="1"/>
  <c r="U3803" i="1"/>
  <c r="V3803" i="1" s="1"/>
  <c r="U3802" i="1"/>
  <c r="V3802" i="1" s="1"/>
  <c r="U3801" i="1"/>
  <c r="V3801" i="1" s="1"/>
  <c r="U3800" i="1"/>
  <c r="V3800" i="1" s="1"/>
  <c r="U3799" i="1"/>
  <c r="V3799" i="1" s="1"/>
  <c r="U3798" i="1"/>
  <c r="V3798" i="1" s="1"/>
  <c r="U3797" i="1"/>
  <c r="V3797" i="1" s="1"/>
  <c r="U3796" i="1"/>
  <c r="V3796" i="1" s="1"/>
  <c r="U3795" i="1"/>
  <c r="V3795" i="1" s="1"/>
  <c r="U3794" i="1"/>
  <c r="V3794" i="1" s="1"/>
  <c r="U3793" i="1"/>
  <c r="V3793" i="1" s="1"/>
  <c r="U3792" i="1"/>
  <c r="V3792" i="1" s="1"/>
  <c r="U3791" i="1"/>
  <c r="V3791" i="1" s="1"/>
  <c r="U3790" i="1"/>
  <c r="V3790" i="1" s="1"/>
  <c r="U3789" i="1"/>
  <c r="V3789" i="1" s="1"/>
  <c r="U3788" i="1"/>
  <c r="V3788" i="1" s="1"/>
  <c r="U3787" i="1"/>
  <c r="V3787" i="1" s="1"/>
  <c r="U3786" i="1"/>
  <c r="V3786" i="1" s="1"/>
  <c r="U3785" i="1"/>
  <c r="V3785" i="1" s="1"/>
  <c r="U3784" i="1"/>
  <c r="V3784" i="1" s="1"/>
  <c r="U3783" i="1"/>
  <c r="V3783" i="1" s="1"/>
  <c r="U3782" i="1"/>
  <c r="V3782" i="1" s="1"/>
  <c r="U3781" i="1"/>
  <c r="V3781" i="1" s="1"/>
  <c r="U3780" i="1"/>
  <c r="V3780" i="1" s="1"/>
  <c r="U3779" i="1"/>
  <c r="V3779" i="1" s="1"/>
  <c r="U3778" i="1"/>
  <c r="V3778" i="1" s="1"/>
  <c r="U3777" i="1"/>
  <c r="V3777" i="1" s="1"/>
  <c r="U3776" i="1"/>
  <c r="V3776" i="1" s="1"/>
  <c r="U3775" i="1"/>
  <c r="V3775" i="1" s="1"/>
  <c r="U3774" i="1"/>
  <c r="V3774" i="1" s="1"/>
  <c r="U3773" i="1"/>
  <c r="V3773" i="1" s="1"/>
  <c r="U3772" i="1"/>
  <c r="V3772" i="1" s="1"/>
  <c r="U3771" i="1"/>
  <c r="V3771" i="1" s="1"/>
  <c r="U3770" i="1"/>
  <c r="V3770" i="1" s="1"/>
  <c r="U3769" i="1"/>
  <c r="V3769" i="1" s="1"/>
  <c r="U3768" i="1"/>
  <c r="V3768" i="1" s="1"/>
  <c r="U3767" i="1"/>
  <c r="V3767" i="1" s="1"/>
  <c r="U3766" i="1"/>
  <c r="V3766" i="1" s="1"/>
  <c r="U3765" i="1"/>
  <c r="V3765" i="1" s="1"/>
  <c r="U3764" i="1"/>
  <c r="V3764" i="1" s="1"/>
  <c r="U3763" i="1"/>
  <c r="V3763" i="1" s="1"/>
  <c r="U3762" i="1"/>
  <c r="V3762" i="1" s="1"/>
  <c r="U3761" i="1"/>
  <c r="V3761" i="1" s="1"/>
  <c r="U3760" i="1"/>
  <c r="V3760" i="1" s="1"/>
  <c r="U3759" i="1"/>
  <c r="V3759" i="1" s="1"/>
  <c r="U3758" i="1"/>
  <c r="V3758" i="1" s="1"/>
  <c r="U3757" i="1"/>
  <c r="V3757" i="1" s="1"/>
  <c r="U3756" i="1"/>
  <c r="V3756" i="1" s="1"/>
  <c r="U3755" i="1"/>
  <c r="V3755" i="1" s="1"/>
  <c r="U3754" i="1"/>
  <c r="V3754" i="1" s="1"/>
  <c r="U3753" i="1"/>
  <c r="V3753" i="1" s="1"/>
  <c r="U3752" i="1"/>
  <c r="V3752" i="1" s="1"/>
  <c r="U3751" i="1"/>
  <c r="V3751" i="1" s="1"/>
  <c r="U3750" i="1"/>
  <c r="V3750" i="1" s="1"/>
  <c r="U3749" i="1"/>
  <c r="V3749" i="1" s="1"/>
  <c r="U3748" i="1"/>
  <c r="V3748" i="1" s="1"/>
  <c r="U3747" i="1"/>
  <c r="V3747" i="1" s="1"/>
  <c r="U3746" i="1"/>
  <c r="V3746" i="1" s="1"/>
  <c r="U3745" i="1"/>
  <c r="V3745" i="1" s="1"/>
  <c r="U3744" i="1"/>
  <c r="V3744" i="1" s="1"/>
  <c r="U3743" i="1"/>
  <c r="V3743" i="1" s="1"/>
  <c r="U3742" i="1"/>
  <c r="V3742" i="1" s="1"/>
  <c r="U3741" i="1"/>
  <c r="V3741" i="1" s="1"/>
  <c r="U3740" i="1"/>
  <c r="V3740" i="1" s="1"/>
  <c r="U3739" i="1"/>
  <c r="V3739" i="1" s="1"/>
  <c r="U3738" i="1"/>
  <c r="V3738" i="1" s="1"/>
  <c r="U3737" i="1"/>
  <c r="V3737" i="1" s="1"/>
  <c r="U3736" i="1"/>
  <c r="V3736" i="1" s="1"/>
  <c r="U3735" i="1"/>
  <c r="V3735" i="1" s="1"/>
  <c r="U3734" i="1"/>
  <c r="V3734" i="1" s="1"/>
  <c r="U3733" i="1"/>
  <c r="V3733" i="1" s="1"/>
  <c r="U3732" i="1"/>
  <c r="V3732" i="1" s="1"/>
  <c r="U3731" i="1"/>
  <c r="V3731" i="1" s="1"/>
  <c r="U3730" i="1"/>
  <c r="V3730" i="1" s="1"/>
  <c r="U3729" i="1"/>
  <c r="V3729" i="1" s="1"/>
  <c r="U3728" i="1"/>
  <c r="V3728" i="1" s="1"/>
  <c r="U3727" i="1"/>
  <c r="V3727" i="1" s="1"/>
  <c r="U3726" i="1"/>
  <c r="V3726" i="1" s="1"/>
  <c r="U3725" i="1"/>
  <c r="V3725" i="1" s="1"/>
  <c r="U3724" i="1"/>
  <c r="V3724" i="1" s="1"/>
  <c r="U3723" i="1"/>
  <c r="V3723" i="1" s="1"/>
  <c r="U3722" i="1"/>
  <c r="V3722" i="1" s="1"/>
  <c r="U3721" i="1"/>
  <c r="V3721" i="1" s="1"/>
  <c r="U3720" i="1"/>
  <c r="V3720" i="1" s="1"/>
  <c r="U3719" i="1"/>
  <c r="V3719" i="1" s="1"/>
  <c r="U3718" i="1"/>
  <c r="V3718" i="1" s="1"/>
  <c r="U3717" i="1"/>
  <c r="V3717" i="1" s="1"/>
  <c r="U3716" i="1"/>
  <c r="V3716" i="1" s="1"/>
  <c r="U3715" i="1"/>
  <c r="V3715" i="1" s="1"/>
  <c r="U3714" i="1"/>
  <c r="V3714" i="1" s="1"/>
  <c r="U3713" i="1"/>
  <c r="V3713" i="1" s="1"/>
  <c r="U3712" i="1"/>
  <c r="V3712" i="1" s="1"/>
  <c r="U3711" i="1"/>
  <c r="V3711" i="1" s="1"/>
  <c r="U3710" i="1"/>
  <c r="V3710" i="1" s="1"/>
  <c r="U3709" i="1"/>
  <c r="V3709" i="1" s="1"/>
  <c r="U3708" i="1"/>
  <c r="V3708" i="1" s="1"/>
  <c r="U3707" i="1"/>
  <c r="V3707" i="1" s="1"/>
  <c r="U3706" i="1"/>
  <c r="V3706" i="1" s="1"/>
  <c r="U3705" i="1"/>
  <c r="V3705" i="1" s="1"/>
  <c r="U3704" i="1"/>
  <c r="V3704" i="1" s="1"/>
  <c r="U3703" i="1"/>
  <c r="V3703" i="1" s="1"/>
  <c r="U3702" i="1"/>
  <c r="V3702" i="1" s="1"/>
  <c r="U3701" i="1"/>
  <c r="V3701" i="1" s="1"/>
  <c r="U3700" i="1"/>
  <c r="V3700" i="1" s="1"/>
  <c r="U3699" i="1"/>
  <c r="V3699" i="1" s="1"/>
  <c r="U3698" i="1"/>
  <c r="V3698" i="1" s="1"/>
  <c r="U3697" i="1"/>
  <c r="V3697" i="1" s="1"/>
  <c r="U3696" i="1"/>
  <c r="V3696" i="1" s="1"/>
  <c r="U3695" i="1"/>
  <c r="V3695" i="1" s="1"/>
  <c r="U3694" i="1"/>
  <c r="V3694" i="1" s="1"/>
  <c r="U3693" i="1"/>
  <c r="V3693" i="1" s="1"/>
  <c r="U3692" i="1"/>
  <c r="V3692" i="1" s="1"/>
  <c r="U3691" i="1"/>
  <c r="V3691" i="1" s="1"/>
  <c r="U3690" i="1"/>
  <c r="V3690" i="1" s="1"/>
  <c r="U3689" i="1"/>
  <c r="V3689" i="1" s="1"/>
  <c r="U3688" i="1"/>
  <c r="V3688" i="1" s="1"/>
  <c r="U3687" i="1"/>
  <c r="V3687" i="1" s="1"/>
  <c r="U3686" i="1"/>
  <c r="V3686" i="1" s="1"/>
  <c r="U3685" i="1"/>
  <c r="V3685" i="1" s="1"/>
  <c r="U3684" i="1"/>
  <c r="V3684" i="1" s="1"/>
  <c r="U3683" i="1"/>
  <c r="V3683" i="1" s="1"/>
  <c r="U3682" i="1"/>
  <c r="V3682" i="1" s="1"/>
  <c r="U3681" i="1"/>
  <c r="V3681" i="1" s="1"/>
  <c r="U3680" i="1"/>
  <c r="V3680" i="1" s="1"/>
  <c r="U3679" i="1"/>
  <c r="V3679" i="1" s="1"/>
  <c r="U3678" i="1"/>
  <c r="V3678" i="1" s="1"/>
  <c r="U3677" i="1"/>
  <c r="V3677" i="1" s="1"/>
  <c r="U3676" i="1"/>
  <c r="V3676" i="1" s="1"/>
  <c r="U3675" i="1"/>
  <c r="V3675" i="1" s="1"/>
  <c r="U3674" i="1"/>
  <c r="V3674" i="1" s="1"/>
  <c r="U3673" i="1"/>
  <c r="V3673" i="1" s="1"/>
  <c r="U3672" i="1"/>
  <c r="V3672" i="1" s="1"/>
  <c r="U3671" i="1"/>
  <c r="V3671" i="1" s="1"/>
  <c r="U3670" i="1"/>
  <c r="V3670" i="1" s="1"/>
  <c r="U3669" i="1"/>
  <c r="V3669" i="1" s="1"/>
  <c r="U3668" i="1"/>
  <c r="V3668" i="1" s="1"/>
  <c r="U3667" i="1"/>
  <c r="V3667" i="1" s="1"/>
  <c r="U3666" i="1"/>
  <c r="V3666" i="1" s="1"/>
  <c r="U3665" i="1"/>
  <c r="V3665" i="1" s="1"/>
  <c r="U3664" i="1"/>
  <c r="V3664" i="1" s="1"/>
  <c r="U3663" i="1"/>
  <c r="V3663" i="1" s="1"/>
  <c r="U3662" i="1"/>
  <c r="V3662" i="1" s="1"/>
  <c r="U3661" i="1"/>
  <c r="V3661" i="1" s="1"/>
  <c r="U3660" i="1"/>
  <c r="V3660" i="1" s="1"/>
  <c r="U3659" i="1"/>
  <c r="V3659" i="1" s="1"/>
  <c r="U3658" i="1"/>
  <c r="V3658" i="1" s="1"/>
  <c r="U3657" i="1"/>
  <c r="V3657" i="1" s="1"/>
  <c r="U3656" i="1"/>
  <c r="V3656" i="1" s="1"/>
  <c r="U3655" i="1"/>
  <c r="V3655" i="1" s="1"/>
  <c r="U3654" i="1"/>
  <c r="V3654" i="1" s="1"/>
  <c r="U3653" i="1"/>
  <c r="V3653" i="1" s="1"/>
  <c r="U3652" i="1"/>
  <c r="V3652" i="1" s="1"/>
  <c r="U3651" i="1"/>
  <c r="V3651" i="1" s="1"/>
  <c r="U3650" i="1"/>
  <c r="V3650" i="1" s="1"/>
  <c r="U3649" i="1"/>
  <c r="V3649" i="1" s="1"/>
  <c r="U3648" i="1"/>
  <c r="V3648" i="1" s="1"/>
  <c r="U3647" i="1"/>
  <c r="V3647" i="1" s="1"/>
  <c r="U3646" i="1"/>
  <c r="V3646" i="1" s="1"/>
  <c r="U3645" i="1"/>
  <c r="V3645" i="1" s="1"/>
  <c r="U3644" i="1"/>
  <c r="V3644" i="1" s="1"/>
  <c r="U3643" i="1"/>
  <c r="V3643" i="1" s="1"/>
  <c r="U3642" i="1"/>
  <c r="V3642" i="1" s="1"/>
  <c r="U3641" i="1"/>
  <c r="V3641" i="1" s="1"/>
  <c r="U3640" i="1"/>
  <c r="V3640" i="1" s="1"/>
  <c r="U3639" i="1"/>
  <c r="V3639" i="1" s="1"/>
  <c r="U3638" i="1"/>
  <c r="V3638" i="1" s="1"/>
  <c r="U3637" i="1"/>
  <c r="V3637" i="1" s="1"/>
  <c r="U3636" i="1"/>
  <c r="V3636" i="1" s="1"/>
  <c r="U3635" i="1"/>
  <c r="V3635" i="1" s="1"/>
  <c r="U3634" i="1"/>
  <c r="V3634" i="1" s="1"/>
  <c r="U3633" i="1"/>
  <c r="V3633" i="1" s="1"/>
  <c r="U3632" i="1"/>
  <c r="V3632" i="1" s="1"/>
  <c r="U3631" i="1"/>
  <c r="V3631" i="1" s="1"/>
  <c r="U3630" i="1"/>
  <c r="V3630" i="1" s="1"/>
  <c r="U3629" i="1"/>
  <c r="V3629" i="1" s="1"/>
  <c r="U3628" i="1"/>
  <c r="V3628" i="1" s="1"/>
  <c r="U3627" i="1"/>
  <c r="V3627" i="1" s="1"/>
  <c r="U3626" i="1"/>
  <c r="V3626" i="1" s="1"/>
  <c r="U3625" i="1"/>
  <c r="V3625" i="1" s="1"/>
  <c r="U3624" i="1"/>
  <c r="V3624" i="1" s="1"/>
  <c r="U3623" i="1"/>
  <c r="V3623" i="1" s="1"/>
  <c r="U3622" i="1"/>
  <c r="V3622" i="1" s="1"/>
  <c r="U3621" i="1"/>
  <c r="V3621" i="1" s="1"/>
  <c r="U3620" i="1"/>
  <c r="V3620" i="1" s="1"/>
  <c r="U3619" i="1"/>
  <c r="V3619" i="1" s="1"/>
  <c r="U3618" i="1"/>
  <c r="V3618" i="1" s="1"/>
  <c r="U3617" i="1"/>
  <c r="V3617" i="1" s="1"/>
  <c r="U3616" i="1"/>
  <c r="V3616" i="1" s="1"/>
  <c r="U3615" i="1"/>
  <c r="V3615" i="1" s="1"/>
  <c r="U3614" i="1"/>
  <c r="V3614" i="1" s="1"/>
  <c r="U3613" i="1"/>
  <c r="V3613" i="1" s="1"/>
  <c r="U3612" i="1"/>
  <c r="V3612" i="1" s="1"/>
  <c r="U3611" i="1"/>
  <c r="V3611" i="1" s="1"/>
  <c r="U3610" i="1"/>
  <c r="V3610" i="1" s="1"/>
  <c r="U3609" i="1"/>
  <c r="V3609" i="1" s="1"/>
  <c r="U3608" i="1"/>
  <c r="V3608" i="1" s="1"/>
  <c r="U3607" i="1"/>
  <c r="V3607" i="1" s="1"/>
  <c r="U3606" i="1"/>
  <c r="V3606" i="1" s="1"/>
  <c r="U3605" i="1"/>
  <c r="V3605" i="1" s="1"/>
  <c r="U3604" i="1"/>
  <c r="V3604" i="1" s="1"/>
  <c r="U3603" i="1"/>
  <c r="V3603" i="1" s="1"/>
  <c r="U3602" i="1"/>
  <c r="V3602" i="1" s="1"/>
  <c r="U3601" i="1"/>
  <c r="V3601" i="1" s="1"/>
  <c r="U3600" i="1"/>
  <c r="V3600" i="1" s="1"/>
  <c r="U3599" i="1"/>
  <c r="V3599" i="1" s="1"/>
  <c r="U3598" i="1"/>
  <c r="V3598" i="1" s="1"/>
  <c r="U3597" i="1"/>
  <c r="V3597" i="1" s="1"/>
  <c r="U3596" i="1"/>
  <c r="V3596" i="1" s="1"/>
  <c r="U3595" i="1"/>
  <c r="V3595" i="1" s="1"/>
  <c r="U3594" i="1"/>
  <c r="V3594" i="1" s="1"/>
  <c r="U3593" i="1"/>
  <c r="V3593" i="1" s="1"/>
  <c r="U3592" i="1"/>
  <c r="V3592" i="1" s="1"/>
  <c r="U3591" i="1"/>
  <c r="V3591" i="1" s="1"/>
  <c r="U3590" i="1"/>
  <c r="V3590" i="1" s="1"/>
  <c r="U3589" i="1"/>
  <c r="V3589" i="1" s="1"/>
  <c r="U3588" i="1"/>
  <c r="V3588" i="1" s="1"/>
  <c r="U3587" i="1"/>
  <c r="V3587" i="1" s="1"/>
  <c r="U3586" i="1"/>
  <c r="V3586" i="1" s="1"/>
  <c r="U3585" i="1"/>
  <c r="V3585" i="1" s="1"/>
  <c r="U3584" i="1"/>
  <c r="V3584" i="1" s="1"/>
  <c r="U3583" i="1"/>
  <c r="V3583" i="1" s="1"/>
  <c r="U3582" i="1"/>
  <c r="V3582" i="1" s="1"/>
  <c r="U3581" i="1"/>
  <c r="V3581" i="1" s="1"/>
  <c r="U3580" i="1"/>
  <c r="V3580" i="1" s="1"/>
  <c r="U3579" i="1"/>
  <c r="V3579" i="1" s="1"/>
  <c r="U3578" i="1"/>
  <c r="V3578" i="1" s="1"/>
  <c r="U3577" i="1"/>
  <c r="V3577" i="1" s="1"/>
  <c r="U3576" i="1"/>
  <c r="V3576" i="1" s="1"/>
  <c r="U3575" i="1"/>
  <c r="V3575" i="1" s="1"/>
  <c r="U3574" i="1"/>
  <c r="V3574" i="1" s="1"/>
  <c r="U3573" i="1"/>
  <c r="V3573" i="1" s="1"/>
  <c r="U3572" i="1"/>
  <c r="V3572" i="1" s="1"/>
  <c r="U3571" i="1"/>
  <c r="V3571" i="1" s="1"/>
  <c r="U3570" i="1"/>
  <c r="V3570" i="1" s="1"/>
  <c r="U3569" i="1"/>
  <c r="V3569" i="1" s="1"/>
  <c r="U3568" i="1"/>
  <c r="V3568" i="1" s="1"/>
  <c r="U3567" i="1"/>
  <c r="V3567" i="1" s="1"/>
  <c r="U3566" i="1"/>
  <c r="V3566" i="1" s="1"/>
  <c r="U3565" i="1"/>
  <c r="V3565" i="1" s="1"/>
  <c r="U3564" i="1"/>
  <c r="V3564" i="1" s="1"/>
  <c r="U3563" i="1"/>
  <c r="V3563" i="1" s="1"/>
  <c r="U3562" i="1"/>
  <c r="V3562" i="1" s="1"/>
  <c r="U3561" i="1"/>
  <c r="V3561" i="1" s="1"/>
  <c r="U3560" i="1"/>
  <c r="V3560" i="1" s="1"/>
  <c r="U3559" i="1"/>
  <c r="V3559" i="1" s="1"/>
  <c r="U3558" i="1"/>
  <c r="V3558" i="1" s="1"/>
  <c r="U3557" i="1"/>
  <c r="V3557" i="1" s="1"/>
  <c r="U3556" i="1"/>
  <c r="V3556" i="1" s="1"/>
  <c r="U3555" i="1"/>
  <c r="V3555" i="1" s="1"/>
  <c r="U3554" i="1"/>
  <c r="V3554" i="1" s="1"/>
  <c r="U3553" i="1"/>
  <c r="V3553" i="1" s="1"/>
  <c r="U3552" i="1"/>
  <c r="V3552" i="1" s="1"/>
  <c r="U3551" i="1"/>
  <c r="V3551" i="1" s="1"/>
  <c r="U3550" i="1"/>
  <c r="V3550" i="1" s="1"/>
  <c r="U3549" i="1"/>
  <c r="V3549" i="1" s="1"/>
  <c r="U3548" i="1"/>
  <c r="V3548" i="1" s="1"/>
  <c r="U3547" i="1"/>
  <c r="V3547" i="1" s="1"/>
  <c r="U3546" i="1"/>
  <c r="V3546" i="1" s="1"/>
  <c r="U3545" i="1"/>
  <c r="V3545" i="1" s="1"/>
  <c r="U3544" i="1"/>
  <c r="V3544" i="1" s="1"/>
  <c r="U3543" i="1"/>
  <c r="V3543" i="1" s="1"/>
  <c r="U3542" i="1"/>
  <c r="V3542" i="1" s="1"/>
  <c r="U3541" i="1"/>
  <c r="V3541" i="1" s="1"/>
  <c r="U3540" i="1"/>
  <c r="V3540" i="1" s="1"/>
  <c r="U3539" i="1"/>
  <c r="V3539" i="1" s="1"/>
  <c r="U3538" i="1"/>
  <c r="V3538" i="1" s="1"/>
  <c r="U3537" i="1"/>
  <c r="V3537" i="1" s="1"/>
  <c r="U3536" i="1"/>
  <c r="V3536" i="1" s="1"/>
  <c r="U3535" i="1"/>
  <c r="V3535" i="1" s="1"/>
  <c r="U3534" i="1"/>
  <c r="V3534" i="1" s="1"/>
  <c r="U3533" i="1"/>
  <c r="V3533" i="1" s="1"/>
  <c r="U3532" i="1"/>
  <c r="V3532" i="1" s="1"/>
  <c r="U3531" i="1"/>
  <c r="V3531" i="1" s="1"/>
  <c r="U3530" i="1"/>
  <c r="V3530" i="1" s="1"/>
  <c r="U3529" i="1"/>
  <c r="V3529" i="1" s="1"/>
  <c r="U3528" i="1"/>
  <c r="V3528" i="1" s="1"/>
  <c r="U3527" i="1"/>
  <c r="V3527" i="1" s="1"/>
  <c r="U3526" i="1"/>
  <c r="V3526" i="1" s="1"/>
  <c r="U3525" i="1"/>
  <c r="V3525" i="1" s="1"/>
  <c r="U3524" i="1"/>
  <c r="V3524" i="1" s="1"/>
  <c r="U3523" i="1"/>
  <c r="V3523" i="1" s="1"/>
  <c r="U3522" i="1"/>
  <c r="V3522" i="1" s="1"/>
  <c r="U3521" i="1"/>
  <c r="V3521" i="1" s="1"/>
  <c r="U3520" i="1"/>
  <c r="V3520" i="1" s="1"/>
  <c r="U3519" i="1"/>
  <c r="V3519" i="1" s="1"/>
  <c r="U3518" i="1"/>
  <c r="V3518" i="1" s="1"/>
  <c r="U3517" i="1"/>
  <c r="V3517" i="1" s="1"/>
  <c r="U3516" i="1"/>
  <c r="V3516" i="1" s="1"/>
  <c r="U3515" i="1"/>
  <c r="V3515" i="1" s="1"/>
  <c r="U3514" i="1"/>
  <c r="V3514" i="1" s="1"/>
  <c r="U3513" i="1"/>
  <c r="V3513" i="1" s="1"/>
  <c r="U3512" i="1"/>
  <c r="V3512" i="1" s="1"/>
  <c r="U3511" i="1"/>
  <c r="V3511" i="1" s="1"/>
  <c r="U3510" i="1"/>
  <c r="V3510" i="1" s="1"/>
  <c r="U3509" i="1"/>
  <c r="V3509" i="1" s="1"/>
  <c r="U3508" i="1"/>
  <c r="V3508" i="1" s="1"/>
  <c r="U3507" i="1"/>
  <c r="V3507" i="1" s="1"/>
  <c r="U3506" i="1"/>
  <c r="V3506" i="1" s="1"/>
  <c r="U3505" i="1"/>
  <c r="V3505" i="1" s="1"/>
  <c r="U3504" i="1"/>
  <c r="V3504" i="1" s="1"/>
  <c r="U3503" i="1"/>
  <c r="V3503" i="1" s="1"/>
  <c r="U3502" i="1"/>
  <c r="V3502" i="1" s="1"/>
  <c r="U3501" i="1"/>
  <c r="V3501" i="1" s="1"/>
  <c r="U3500" i="1"/>
  <c r="V3500" i="1" s="1"/>
  <c r="U3499" i="1"/>
  <c r="V3499" i="1" s="1"/>
  <c r="U3498" i="1"/>
  <c r="V3498" i="1" s="1"/>
  <c r="U3497" i="1"/>
  <c r="V3497" i="1" s="1"/>
  <c r="U3496" i="1"/>
  <c r="V3496" i="1" s="1"/>
  <c r="U3495" i="1"/>
  <c r="V3495" i="1" s="1"/>
  <c r="U3494" i="1"/>
  <c r="V3494" i="1" s="1"/>
  <c r="U3493" i="1"/>
  <c r="V3493" i="1" s="1"/>
  <c r="U3492" i="1"/>
  <c r="V3492" i="1" s="1"/>
  <c r="U3491" i="1"/>
  <c r="V3491" i="1" s="1"/>
  <c r="U3490" i="1"/>
  <c r="V3490" i="1" s="1"/>
  <c r="U3489" i="1"/>
  <c r="V3489" i="1" s="1"/>
  <c r="U3488" i="1"/>
  <c r="V3488" i="1" s="1"/>
  <c r="U3487" i="1"/>
  <c r="V3487" i="1" s="1"/>
  <c r="U3486" i="1"/>
  <c r="V3486" i="1" s="1"/>
  <c r="U3485" i="1"/>
  <c r="V3485" i="1" s="1"/>
  <c r="U3484" i="1"/>
  <c r="V3484" i="1" s="1"/>
  <c r="U3483" i="1"/>
  <c r="V3483" i="1" s="1"/>
  <c r="U3482" i="1"/>
  <c r="V3482" i="1" s="1"/>
  <c r="U3481" i="1"/>
  <c r="V3481" i="1" s="1"/>
  <c r="U3480" i="1"/>
  <c r="V3480" i="1" s="1"/>
  <c r="U3479" i="1"/>
  <c r="V3479" i="1" s="1"/>
  <c r="U3478" i="1"/>
  <c r="V3478" i="1" s="1"/>
  <c r="U3477" i="1"/>
  <c r="V3477" i="1" s="1"/>
  <c r="U3476" i="1"/>
  <c r="V3476" i="1" s="1"/>
  <c r="U3475" i="1"/>
  <c r="V3475" i="1" s="1"/>
  <c r="U3474" i="1"/>
  <c r="V3474" i="1" s="1"/>
  <c r="U3473" i="1"/>
  <c r="V3473" i="1" s="1"/>
  <c r="U3472" i="1"/>
  <c r="V3472" i="1" s="1"/>
  <c r="U3471" i="1"/>
  <c r="V3471" i="1" s="1"/>
  <c r="U3470" i="1"/>
  <c r="V3470" i="1" s="1"/>
  <c r="U3469" i="1"/>
  <c r="V3469" i="1" s="1"/>
  <c r="U3468" i="1"/>
  <c r="V3468" i="1" s="1"/>
  <c r="U3467" i="1"/>
  <c r="V3467" i="1" s="1"/>
  <c r="U3466" i="1"/>
  <c r="V3466" i="1" s="1"/>
  <c r="U3465" i="1"/>
  <c r="V3465" i="1" s="1"/>
  <c r="U3464" i="1"/>
  <c r="V3464" i="1" s="1"/>
  <c r="U3463" i="1"/>
  <c r="V3463" i="1" s="1"/>
  <c r="U3462" i="1"/>
  <c r="V3462" i="1" s="1"/>
  <c r="U3461" i="1"/>
  <c r="V3461" i="1" s="1"/>
  <c r="U3460" i="1"/>
  <c r="V3460" i="1" s="1"/>
  <c r="U3459" i="1"/>
  <c r="V3459" i="1" s="1"/>
  <c r="U3458" i="1"/>
  <c r="V3458" i="1" s="1"/>
  <c r="U3457" i="1"/>
  <c r="V3457" i="1" s="1"/>
  <c r="U3456" i="1"/>
  <c r="V3456" i="1" s="1"/>
  <c r="U3455" i="1"/>
  <c r="V3455" i="1" s="1"/>
  <c r="U3454" i="1"/>
  <c r="V3454" i="1" s="1"/>
  <c r="U3453" i="1"/>
  <c r="V3453" i="1" s="1"/>
  <c r="U3452" i="1"/>
  <c r="V3452" i="1" s="1"/>
  <c r="U3451" i="1"/>
  <c r="V3451" i="1" s="1"/>
  <c r="U3450" i="1"/>
  <c r="V3450" i="1" s="1"/>
  <c r="U3449" i="1"/>
  <c r="V3449" i="1" s="1"/>
  <c r="U3448" i="1"/>
  <c r="V3448" i="1" s="1"/>
  <c r="U3447" i="1"/>
  <c r="V3447" i="1" s="1"/>
  <c r="U3446" i="1"/>
  <c r="V3446" i="1" s="1"/>
  <c r="U3445" i="1"/>
  <c r="V3445" i="1" s="1"/>
  <c r="U3444" i="1"/>
  <c r="V3444" i="1" s="1"/>
  <c r="U3443" i="1"/>
  <c r="V3443" i="1" s="1"/>
  <c r="U3442" i="1"/>
  <c r="V3442" i="1" s="1"/>
  <c r="U3441" i="1"/>
  <c r="V3441" i="1" s="1"/>
  <c r="U3440" i="1"/>
  <c r="V3440" i="1" s="1"/>
  <c r="U3439" i="1"/>
  <c r="V3439" i="1" s="1"/>
  <c r="U3438" i="1"/>
  <c r="V3438" i="1" s="1"/>
  <c r="U3437" i="1"/>
  <c r="V3437" i="1" s="1"/>
  <c r="U3436" i="1"/>
  <c r="V3436" i="1" s="1"/>
  <c r="U3435" i="1"/>
  <c r="V3435" i="1" s="1"/>
  <c r="U3434" i="1"/>
  <c r="V3434" i="1" s="1"/>
  <c r="U3433" i="1"/>
  <c r="V3433" i="1" s="1"/>
  <c r="U3432" i="1"/>
  <c r="V3432" i="1" s="1"/>
  <c r="U3431" i="1"/>
  <c r="V3431" i="1" s="1"/>
  <c r="U3430" i="1"/>
  <c r="V3430" i="1" s="1"/>
  <c r="U3429" i="1"/>
  <c r="V3429" i="1" s="1"/>
  <c r="U3428" i="1"/>
  <c r="V3428" i="1" s="1"/>
  <c r="U3427" i="1"/>
  <c r="V3427" i="1" s="1"/>
  <c r="U3426" i="1"/>
  <c r="V3426" i="1" s="1"/>
  <c r="U3425" i="1"/>
  <c r="V3425" i="1" s="1"/>
  <c r="U3424" i="1"/>
  <c r="V3424" i="1" s="1"/>
  <c r="U3423" i="1"/>
  <c r="V3423" i="1" s="1"/>
  <c r="U3422" i="1"/>
  <c r="V3422" i="1" s="1"/>
  <c r="U3421" i="1"/>
  <c r="V3421" i="1" s="1"/>
  <c r="U3420" i="1"/>
  <c r="V3420" i="1" s="1"/>
  <c r="U3419" i="1"/>
  <c r="V3419" i="1" s="1"/>
  <c r="U3418" i="1"/>
  <c r="V3418" i="1" s="1"/>
  <c r="U3417" i="1"/>
  <c r="V3417" i="1" s="1"/>
  <c r="U3416" i="1"/>
  <c r="V3416" i="1" s="1"/>
  <c r="U3415" i="1"/>
  <c r="V3415" i="1" s="1"/>
  <c r="U3414" i="1"/>
  <c r="V3414" i="1" s="1"/>
  <c r="U3413" i="1"/>
  <c r="V3413" i="1" s="1"/>
  <c r="U3412" i="1"/>
  <c r="V3412" i="1" s="1"/>
  <c r="U3411" i="1"/>
  <c r="V3411" i="1" s="1"/>
  <c r="U3410" i="1"/>
  <c r="V3410" i="1" s="1"/>
  <c r="U3409" i="1"/>
  <c r="V3409" i="1" s="1"/>
  <c r="U3408" i="1"/>
  <c r="V3408" i="1" s="1"/>
  <c r="U3407" i="1"/>
  <c r="V3407" i="1" s="1"/>
  <c r="U3406" i="1"/>
  <c r="V3406" i="1" s="1"/>
  <c r="U3405" i="1"/>
  <c r="V3405" i="1" s="1"/>
  <c r="U3404" i="1"/>
  <c r="V3404" i="1" s="1"/>
  <c r="U3403" i="1"/>
  <c r="V3403" i="1" s="1"/>
  <c r="U3402" i="1"/>
  <c r="V3402" i="1" s="1"/>
  <c r="U3401" i="1"/>
  <c r="V3401" i="1" s="1"/>
  <c r="U3400" i="1"/>
  <c r="V3400" i="1" s="1"/>
  <c r="U3399" i="1"/>
  <c r="V3399" i="1" s="1"/>
  <c r="U3398" i="1"/>
  <c r="V3398" i="1" s="1"/>
  <c r="U3397" i="1"/>
  <c r="V3397" i="1" s="1"/>
  <c r="U3396" i="1"/>
  <c r="V3396" i="1" s="1"/>
  <c r="U3395" i="1"/>
  <c r="V3395" i="1" s="1"/>
  <c r="U3394" i="1"/>
  <c r="V3394" i="1" s="1"/>
  <c r="U3393" i="1"/>
  <c r="V3393" i="1" s="1"/>
  <c r="U3392" i="1"/>
  <c r="V3392" i="1" s="1"/>
  <c r="U3391" i="1"/>
  <c r="V3391" i="1" s="1"/>
  <c r="U3390" i="1"/>
  <c r="V3390" i="1" s="1"/>
  <c r="U3389" i="1"/>
  <c r="V3389" i="1" s="1"/>
  <c r="U3388" i="1"/>
  <c r="V3388" i="1" s="1"/>
  <c r="U3387" i="1"/>
  <c r="V3387" i="1" s="1"/>
  <c r="U3386" i="1"/>
  <c r="V3386" i="1" s="1"/>
  <c r="U3385" i="1"/>
  <c r="V3385" i="1" s="1"/>
  <c r="U3384" i="1"/>
  <c r="V3384" i="1" s="1"/>
  <c r="U3383" i="1"/>
  <c r="V3383" i="1" s="1"/>
  <c r="U3382" i="1"/>
  <c r="V3382" i="1" s="1"/>
  <c r="U3381" i="1"/>
  <c r="V3381" i="1" s="1"/>
  <c r="U3380" i="1"/>
  <c r="V3380" i="1" s="1"/>
  <c r="U3379" i="1"/>
  <c r="V3379" i="1" s="1"/>
  <c r="U3378" i="1"/>
  <c r="V3378" i="1" s="1"/>
  <c r="U3377" i="1"/>
  <c r="V3377" i="1" s="1"/>
  <c r="U3376" i="1"/>
  <c r="V3376" i="1" s="1"/>
  <c r="U3375" i="1"/>
  <c r="V3375" i="1" s="1"/>
  <c r="U3374" i="1"/>
  <c r="V3374" i="1" s="1"/>
  <c r="U3373" i="1"/>
  <c r="V3373" i="1" s="1"/>
  <c r="U3372" i="1"/>
  <c r="V3372" i="1" s="1"/>
  <c r="U3371" i="1"/>
  <c r="V3371" i="1" s="1"/>
  <c r="U3370" i="1"/>
  <c r="V3370" i="1" s="1"/>
  <c r="U3369" i="1"/>
  <c r="V3369" i="1" s="1"/>
  <c r="U3368" i="1"/>
  <c r="V3368" i="1" s="1"/>
  <c r="U3367" i="1"/>
  <c r="V3367" i="1" s="1"/>
  <c r="U3366" i="1"/>
  <c r="V3366" i="1" s="1"/>
  <c r="U3365" i="1"/>
  <c r="V3365" i="1" s="1"/>
  <c r="U3364" i="1"/>
  <c r="V3364" i="1" s="1"/>
  <c r="U3363" i="1"/>
  <c r="V3363" i="1" s="1"/>
  <c r="U3362" i="1"/>
  <c r="V3362" i="1" s="1"/>
  <c r="U3361" i="1"/>
  <c r="V3361" i="1" s="1"/>
  <c r="U3360" i="1"/>
  <c r="V3360" i="1" s="1"/>
  <c r="U3359" i="1"/>
  <c r="V3359" i="1" s="1"/>
  <c r="U3358" i="1"/>
  <c r="V3358" i="1" s="1"/>
  <c r="U3357" i="1"/>
  <c r="V3357" i="1" s="1"/>
  <c r="U3356" i="1"/>
  <c r="V3356" i="1" s="1"/>
  <c r="U3355" i="1"/>
  <c r="V3355" i="1" s="1"/>
  <c r="U3354" i="1"/>
  <c r="V3354" i="1" s="1"/>
  <c r="U3353" i="1"/>
  <c r="V3353" i="1" s="1"/>
  <c r="U3352" i="1"/>
  <c r="V3352" i="1" s="1"/>
  <c r="U3351" i="1"/>
  <c r="V3351" i="1" s="1"/>
  <c r="U3350" i="1"/>
  <c r="V3350" i="1" s="1"/>
  <c r="U3349" i="1"/>
  <c r="V3349" i="1" s="1"/>
  <c r="U3348" i="1"/>
  <c r="V3348" i="1" s="1"/>
  <c r="U3347" i="1"/>
  <c r="V3347" i="1" s="1"/>
  <c r="U3346" i="1"/>
  <c r="V3346" i="1" s="1"/>
  <c r="U3345" i="1"/>
  <c r="V3345" i="1" s="1"/>
  <c r="U3344" i="1"/>
  <c r="V3344" i="1" s="1"/>
  <c r="U3343" i="1"/>
  <c r="V3343" i="1" s="1"/>
  <c r="U3342" i="1"/>
  <c r="V3342" i="1" s="1"/>
  <c r="U3341" i="1"/>
  <c r="V3341" i="1" s="1"/>
  <c r="U3340" i="1"/>
  <c r="V3340" i="1" s="1"/>
  <c r="U3339" i="1"/>
  <c r="V3339" i="1" s="1"/>
  <c r="U3338" i="1"/>
  <c r="V3338" i="1" s="1"/>
  <c r="U3337" i="1"/>
  <c r="V3337" i="1" s="1"/>
  <c r="U3336" i="1"/>
  <c r="V3336" i="1" s="1"/>
  <c r="U3335" i="1"/>
  <c r="V3335" i="1" s="1"/>
  <c r="U3334" i="1"/>
  <c r="V3334" i="1" s="1"/>
  <c r="U3333" i="1"/>
  <c r="V3333" i="1" s="1"/>
  <c r="U3332" i="1"/>
  <c r="V3332" i="1" s="1"/>
  <c r="U3331" i="1"/>
  <c r="V3331" i="1" s="1"/>
  <c r="U3330" i="1"/>
  <c r="V3330" i="1" s="1"/>
  <c r="U3329" i="1"/>
  <c r="V3329" i="1" s="1"/>
  <c r="U3328" i="1"/>
  <c r="V3328" i="1" s="1"/>
  <c r="U3327" i="1"/>
  <c r="V3327" i="1" s="1"/>
  <c r="U3326" i="1"/>
  <c r="V3326" i="1" s="1"/>
  <c r="U3325" i="1"/>
  <c r="V3325" i="1" s="1"/>
  <c r="U3324" i="1"/>
  <c r="V3324" i="1" s="1"/>
  <c r="U3323" i="1"/>
  <c r="V3323" i="1" s="1"/>
  <c r="U3322" i="1"/>
  <c r="V3322" i="1" s="1"/>
  <c r="U3321" i="1"/>
  <c r="V3321" i="1" s="1"/>
  <c r="U3320" i="1"/>
  <c r="V3320" i="1" s="1"/>
  <c r="U3319" i="1"/>
  <c r="V3319" i="1" s="1"/>
  <c r="U3318" i="1"/>
  <c r="V3318" i="1" s="1"/>
  <c r="U3317" i="1"/>
  <c r="V3317" i="1" s="1"/>
  <c r="U3316" i="1"/>
  <c r="V3316" i="1" s="1"/>
  <c r="U3315" i="1"/>
  <c r="V3315" i="1" s="1"/>
  <c r="U3314" i="1"/>
  <c r="V3314" i="1" s="1"/>
  <c r="U3313" i="1"/>
  <c r="V3313" i="1" s="1"/>
  <c r="U3312" i="1"/>
  <c r="V3312" i="1" s="1"/>
  <c r="U3311" i="1"/>
  <c r="V3311" i="1" s="1"/>
  <c r="U3310" i="1"/>
  <c r="V3310" i="1" s="1"/>
  <c r="U3309" i="1"/>
  <c r="V3309" i="1" s="1"/>
  <c r="U3308" i="1"/>
  <c r="V3308" i="1" s="1"/>
  <c r="U3307" i="1"/>
  <c r="V3307" i="1" s="1"/>
  <c r="U3306" i="1"/>
  <c r="V3306" i="1" s="1"/>
  <c r="U3305" i="1"/>
  <c r="V3305" i="1" s="1"/>
  <c r="U3304" i="1"/>
  <c r="V3304" i="1" s="1"/>
  <c r="U3303" i="1"/>
  <c r="V3303" i="1" s="1"/>
  <c r="U3302" i="1"/>
  <c r="V3302" i="1" s="1"/>
  <c r="U3301" i="1"/>
  <c r="V3301" i="1" s="1"/>
  <c r="U3300" i="1"/>
  <c r="V3300" i="1" s="1"/>
  <c r="U3299" i="1"/>
  <c r="V3299" i="1" s="1"/>
  <c r="U3298" i="1"/>
  <c r="V3298" i="1" s="1"/>
  <c r="U3297" i="1"/>
  <c r="V3297" i="1" s="1"/>
  <c r="U3296" i="1"/>
  <c r="V3296" i="1" s="1"/>
  <c r="U3295" i="1"/>
  <c r="V3295" i="1" s="1"/>
  <c r="U3294" i="1"/>
  <c r="V3294" i="1" s="1"/>
  <c r="U3293" i="1"/>
  <c r="V3293" i="1" s="1"/>
  <c r="U3292" i="1"/>
  <c r="V3292" i="1" s="1"/>
  <c r="U3291" i="1"/>
  <c r="V3291" i="1" s="1"/>
  <c r="U3290" i="1"/>
  <c r="V3290" i="1" s="1"/>
  <c r="U3289" i="1"/>
  <c r="V3289" i="1" s="1"/>
  <c r="U3288" i="1"/>
  <c r="V3288" i="1" s="1"/>
  <c r="U3287" i="1"/>
  <c r="V3287" i="1" s="1"/>
  <c r="U3286" i="1"/>
  <c r="V3286" i="1" s="1"/>
  <c r="U3285" i="1"/>
  <c r="V3285" i="1" s="1"/>
  <c r="U3284" i="1"/>
  <c r="V3284" i="1" s="1"/>
  <c r="U3283" i="1"/>
  <c r="V3283" i="1" s="1"/>
  <c r="U3282" i="1"/>
  <c r="V3282" i="1" s="1"/>
  <c r="U3281" i="1"/>
  <c r="V3281" i="1" s="1"/>
  <c r="U3280" i="1"/>
  <c r="V3280" i="1" s="1"/>
  <c r="U3279" i="1"/>
  <c r="V3279" i="1" s="1"/>
  <c r="U3278" i="1"/>
  <c r="V3278" i="1" s="1"/>
  <c r="U3277" i="1"/>
  <c r="V3277" i="1" s="1"/>
  <c r="U3276" i="1"/>
  <c r="V3276" i="1" s="1"/>
  <c r="U3275" i="1"/>
  <c r="V3275" i="1" s="1"/>
  <c r="U3274" i="1"/>
  <c r="V3274" i="1" s="1"/>
  <c r="U3273" i="1"/>
  <c r="V3273" i="1" s="1"/>
  <c r="U3272" i="1"/>
  <c r="V3272" i="1" s="1"/>
  <c r="U3271" i="1"/>
  <c r="V3271" i="1" s="1"/>
  <c r="U3270" i="1"/>
  <c r="V3270" i="1" s="1"/>
  <c r="U3269" i="1"/>
  <c r="V3269" i="1" s="1"/>
  <c r="U3268" i="1"/>
  <c r="V3268" i="1" s="1"/>
  <c r="U3267" i="1"/>
  <c r="V3267" i="1" s="1"/>
  <c r="U3266" i="1"/>
  <c r="V3266" i="1" s="1"/>
  <c r="U3265" i="1"/>
  <c r="V3265" i="1" s="1"/>
  <c r="U3264" i="1"/>
  <c r="V3264" i="1" s="1"/>
  <c r="U3263" i="1"/>
  <c r="V3263" i="1" s="1"/>
  <c r="U3262" i="1"/>
  <c r="V3262" i="1" s="1"/>
  <c r="U3261" i="1"/>
  <c r="V3261" i="1" s="1"/>
  <c r="U3260" i="1"/>
  <c r="V3260" i="1" s="1"/>
  <c r="U3259" i="1"/>
  <c r="V3259" i="1" s="1"/>
  <c r="U3258" i="1"/>
  <c r="V3258" i="1" s="1"/>
  <c r="U3257" i="1"/>
  <c r="V3257" i="1" s="1"/>
  <c r="U3256" i="1"/>
  <c r="V3256" i="1" s="1"/>
  <c r="U3255" i="1"/>
  <c r="V3255" i="1" s="1"/>
  <c r="U3254" i="1"/>
  <c r="V3254" i="1" s="1"/>
  <c r="U3253" i="1"/>
  <c r="V3253" i="1" s="1"/>
  <c r="U3252" i="1"/>
  <c r="V3252" i="1" s="1"/>
  <c r="U3251" i="1"/>
  <c r="V3251" i="1" s="1"/>
  <c r="U3250" i="1"/>
  <c r="V3250" i="1" s="1"/>
  <c r="U3249" i="1"/>
  <c r="V3249" i="1" s="1"/>
  <c r="U3248" i="1"/>
  <c r="V3248" i="1" s="1"/>
  <c r="U3247" i="1"/>
  <c r="V3247" i="1" s="1"/>
  <c r="U3246" i="1"/>
  <c r="V3246" i="1" s="1"/>
  <c r="U3245" i="1"/>
  <c r="V3245" i="1" s="1"/>
  <c r="U3244" i="1"/>
  <c r="V3244" i="1" s="1"/>
  <c r="U3243" i="1"/>
  <c r="V3243" i="1" s="1"/>
  <c r="U3242" i="1"/>
  <c r="V3242" i="1" s="1"/>
  <c r="U3241" i="1"/>
  <c r="V3241" i="1" s="1"/>
  <c r="U3240" i="1"/>
  <c r="V3240" i="1" s="1"/>
  <c r="U3239" i="1"/>
  <c r="V3239" i="1" s="1"/>
  <c r="U3238" i="1"/>
  <c r="V3238" i="1" s="1"/>
  <c r="U3237" i="1"/>
  <c r="V3237" i="1" s="1"/>
  <c r="U3236" i="1"/>
  <c r="V3236" i="1" s="1"/>
  <c r="U3235" i="1"/>
  <c r="V3235" i="1" s="1"/>
  <c r="U3234" i="1"/>
  <c r="V3234" i="1" s="1"/>
  <c r="U3233" i="1"/>
  <c r="V3233" i="1" s="1"/>
  <c r="U3232" i="1"/>
  <c r="V3232" i="1" s="1"/>
  <c r="U3231" i="1"/>
  <c r="V3231" i="1" s="1"/>
  <c r="U3230" i="1"/>
  <c r="V3230" i="1" s="1"/>
  <c r="U3229" i="1"/>
  <c r="V3229" i="1" s="1"/>
  <c r="U3228" i="1"/>
  <c r="V3228" i="1" s="1"/>
  <c r="U3227" i="1"/>
  <c r="V3227" i="1" s="1"/>
  <c r="U3226" i="1"/>
  <c r="V3226" i="1" s="1"/>
  <c r="U3225" i="1"/>
  <c r="V3225" i="1" s="1"/>
  <c r="U3224" i="1"/>
  <c r="V3224" i="1" s="1"/>
  <c r="U3223" i="1"/>
  <c r="V3223" i="1" s="1"/>
  <c r="U3222" i="1"/>
  <c r="V3222" i="1" s="1"/>
  <c r="U3221" i="1"/>
  <c r="V3221" i="1" s="1"/>
  <c r="U3220" i="1"/>
  <c r="V3220" i="1" s="1"/>
  <c r="U3219" i="1"/>
  <c r="V3219" i="1" s="1"/>
  <c r="U3218" i="1"/>
  <c r="V3218" i="1" s="1"/>
  <c r="U3217" i="1"/>
  <c r="V3217" i="1" s="1"/>
  <c r="U3216" i="1"/>
  <c r="V3216" i="1" s="1"/>
  <c r="U3215" i="1"/>
  <c r="V3215" i="1" s="1"/>
  <c r="U3214" i="1"/>
  <c r="V3214" i="1" s="1"/>
  <c r="U3213" i="1"/>
  <c r="V3213" i="1" s="1"/>
  <c r="U3212" i="1"/>
  <c r="V3212" i="1" s="1"/>
  <c r="U3211" i="1"/>
  <c r="V3211" i="1" s="1"/>
  <c r="U3210" i="1"/>
  <c r="V3210" i="1" s="1"/>
  <c r="U3209" i="1"/>
  <c r="V3209" i="1" s="1"/>
  <c r="U3208" i="1"/>
  <c r="V3208" i="1" s="1"/>
  <c r="U3207" i="1"/>
  <c r="V3207" i="1" s="1"/>
  <c r="U3206" i="1"/>
  <c r="V3206" i="1" s="1"/>
  <c r="U3205" i="1"/>
  <c r="V3205" i="1" s="1"/>
  <c r="U3204" i="1"/>
  <c r="V3204" i="1" s="1"/>
  <c r="U3203" i="1"/>
  <c r="V3203" i="1" s="1"/>
  <c r="U3202" i="1"/>
  <c r="V3202" i="1" s="1"/>
  <c r="U3201" i="1"/>
  <c r="V3201" i="1" s="1"/>
  <c r="U3200" i="1"/>
  <c r="V3200" i="1" s="1"/>
  <c r="U3199" i="1"/>
  <c r="V3199" i="1" s="1"/>
  <c r="U3198" i="1"/>
  <c r="V3198" i="1" s="1"/>
  <c r="U3197" i="1"/>
  <c r="V3197" i="1" s="1"/>
  <c r="U3196" i="1"/>
  <c r="V3196" i="1" s="1"/>
  <c r="U3195" i="1"/>
  <c r="V3195" i="1" s="1"/>
  <c r="U3194" i="1"/>
  <c r="V3194" i="1" s="1"/>
  <c r="U3193" i="1"/>
  <c r="V3193" i="1" s="1"/>
  <c r="U3192" i="1"/>
  <c r="V3192" i="1" s="1"/>
  <c r="U3191" i="1"/>
  <c r="V3191" i="1" s="1"/>
  <c r="U3190" i="1"/>
  <c r="V3190" i="1" s="1"/>
  <c r="U3189" i="1"/>
  <c r="V3189" i="1" s="1"/>
  <c r="U3188" i="1"/>
  <c r="V3188" i="1" s="1"/>
  <c r="U3187" i="1"/>
  <c r="V3187" i="1" s="1"/>
  <c r="U3186" i="1"/>
  <c r="V3186" i="1" s="1"/>
  <c r="U3185" i="1"/>
  <c r="V3185" i="1" s="1"/>
  <c r="U3184" i="1"/>
  <c r="V3184" i="1" s="1"/>
  <c r="U3183" i="1"/>
  <c r="V3183" i="1" s="1"/>
  <c r="U3182" i="1"/>
  <c r="V3182" i="1" s="1"/>
  <c r="U3181" i="1"/>
  <c r="V3181" i="1" s="1"/>
  <c r="U3180" i="1"/>
  <c r="V3180" i="1" s="1"/>
  <c r="U3179" i="1"/>
  <c r="V3179" i="1" s="1"/>
  <c r="U3178" i="1"/>
  <c r="V3178" i="1" s="1"/>
  <c r="U3177" i="1"/>
  <c r="V3177" i="1" s="1"/>
  <c r="U3176" i="1"/>
  <c r="V3176" i="1" s="1"/>
  <c r="U3175" i="1"/>
  <c r="V3175" i="1" s="1"/>
  <c r="U3174" i="1"/>
  <c r="V3174" i="1" s="1"/>
  <c r="U3173" i="1"/>
  <c r="V3173" i="1" s="1"/>
  <c r="U3172" i="1"/>
  <c r="V3172" i="1" s="1"/>
  <c r="U3171" i="1"/>
  <c r="V3171" i="1" s="1"/>
  <c r="U3170" i="1"/>
  <c r="V3170" i="1" s="1"/>
  <c r="U3169" i="1"/>
  <c r="V3169" i="1" s="1"/>
  <c r="U3168" i="1"/>
  <c r="V3168" i="1" s="1"/>
  <c r="U3167" i="1"/>
  <c r="V3167" i="1" s="1"/>
  <c r="U3166" i="1"/>
  <c r="V3166" i="1" s="1"/>
  <c r="U3165" i="1"/>
  <c r="V3165" i="1" s="1"/>
  <c r="U3164" i="1"/>
  <c r="V3164" i="1" s="1"/>
  <c r="U3163" i="1"/>
  <c r="V3163" i="1" s="1"/>
  <c r="U3162" i="1"/>
  <c r="V3162" i="1" s="1"/>
  <c r="U3161" i="1"/>
  <c r="V3161" i="1" s="1"/>
  <c r="U3160" i="1"/>
  <c r="V3160" i="1" s="1"/>
  <c r="U3159" i="1"/>
  <c r="V3159" i="1" s="1"/>
  <c r="U3158" i="1"/>
  <c r="V3158" i="1" s="1"/>
  <c r="U3157" i="1"/>
  <c r="V3157" i="1" s="1"/>
  <c r="U3156" i="1"/>
  <c r="V3156" i="1" s="1"/>
  <c r="U3155" i="1"/>
  <c r="V3155" i="1" s="1"/>
  <c r="U3154" i="1"/>
  <c r="V3154" i="1" s="1"/>
  <c r="U3153" i="1"/>
  <c r="V3153" i="1" s="1"/>
  <c r="U3152" i="1"/>
  <c r="V3152" i="1" s="1"/>
  <c r="U3151" i="1"/>
  <c r="V3151" i="1" s="1"/>
  <c r="U3150" i="1"/>
  <c r="V3150" i="1" s="1"/>
  <c r="U3149" i="1"/>
  <c r="V3149" i="1" s="1"/>
  <c r="U3148" i="1"/>
  <c r="V3148" i="1" s="1"/>
  <c r="U3147" i="1"/>
  <c r="V3147" i="1" s="1"/>
  <c r="U3146" i="1"/>
  <c r="V3146" i="1" s="1"/>
  <c r="U3145" i="1"/>
  <c r="V3145" i="1" s="1"/>
  <c r="U3144" i="1"/>
  <c r="V3144" i="1" s="1"/>
  <c r="U3143" i="1"/>
  <c r="V3143" i="1" s="1"/>
  <c r="U3142" i="1"/>
  <c r="V3142" i="1" s="1"/>
  <c r="U3141" i="1"/>
  <c r="V3141" i="1" s="1"/>
  <c r="U3140" i="1"/>
  <c r="V3140" i="1" s="1"/>
  <c r="U3139" i="1"/>
  <c r="V3139" i="1" s="1"/>
  <c r="U3138" i="1"/>
  <c r="V3138" i="1" s="1"/>
  <c r="U3137" i="1"/>
  <c r="V3137" i="1" s="1"/>
  <c r="U3136" i="1"/>
  <c r="V3136" i="1" s="1"/>
  <c r="U3135" i="1"/>
  <c r="V3135" i="1" s="1"/>
  <c r="U3134" i="1"/>
  <c r="V3134" i="1" s="1"/>
  <c r="U3133" i="1"/>
  <c r="V3133" i="1" s="1"/>
  <c r="U3132" i="1"/>
  <c r="V3132" i="1" s="1"/>
  <c r="U3131" i="1"/>
  <c r="V3131" i="1" s="1"/>
  <c r="U3130" i="1"/>
  <c r="V3130" i="1" s="1"/>
  <c r="U3129" i="1"/>
  <c r="V3129" i="1" s="1"/>
  <c r="U3128" i="1"/>
  <c r="V3128" i="1" s="1"/>
  <c r="U3127" i="1"/>
  <c r="V3127" i="1" s="1"/>
  <c r="U3126" i="1"/>
  <c r="V3126" i="1" s="1"/>
  <c r="U3125" i="1"/>
  <c r="V3125" i="1" s="1"/>
  <c r="U3124" i="1"/>
  <c r="V3124" i="1" s="1"/>
  <c r="U3123" i="1"/>
  <c r="V3123" i="1" s="1"/>
  <c r="U3122" i="1"/>
  <c r="V3122" i="1" s="1"/>
  <c r="U3121" i="1"/>
  <c r="V3121" i="1" s="1"/>
  <c r="U3120" i="1"/>
  <c r="V3120" i="1" s="1"/>
  <c r="U3119" i="1"/>
  <c r="V3119" i="1" s="1"/>
  <c r="U3118" i="1"/>
  <c r="V3118" i="1" s="1"/>
  <c r="U3117" i="1"/>
  <c r="V3117" i="1" s="1"/>
  <c r="U3116" i="1"/>
  <c r="V3116" i="1" s="1"/>
  <c r="U3115" i="1"/>
  <c r="V3115" i="1" s="1"/>
  <c r="U3114" i="1"/>
  <c r="V3114" i="1" s="1"/>
  <c r="U3113" i="1"/>
  <c r="V3113" i="1" s="1"/>
  <c r="U3112" i="1"/>
  <c r="V3112" i="1" s="1"/>
  <c r="U3111" i="1"/>
  <c r="V3111" i="1" s="1"/>
  <c r="U3110" i="1"/>
  <c r="V3110" i="1" s="1"/>
  <c r="U3109" i="1"/>
  <c r="V3109" i="1" s="1"/>
  <c r="U3108" i="1"/>
  <c r="V3108" i="1" s="1"/>
  <c r="U3107" i="1"/>
  <c r="V3107" i="1" s="1"/>
  <c r="U3106" i="1"/>
  <c r="V3106" i="1" s="1"/>
  <c r="U3105" i="1"/>
  <c r="V3105" i="1" s="1"/>
  <c r="U3104" i="1"/>
  <c r="V3104" i="1" s="1"/>
  <c r="U3103" i="1"/>
  <c r="V3103" i="1" s="1"/>
  <c r="U3102" i="1"/>
  <c r="V3102" i="1" s="1"/>
  <c r="U3101" i="1"/>
  <c r="V3101" i="1" s="1"/>
  <c r="U3100" i="1"/>
  <c r="V3100" i="1" s="1"/>
  <c r="U3099" i="1"/>
  <c r="V3099" i="1" s="1"/>
  <c r="U3098" i="1"/>
  <c r="V3098" i="1" s="1"/>
  <c r="U3097" i="1"/>
  <c r="V3097" i="1" s="1"/>
  <c r="U3096" i="1"/>
  <c r="V3096" i="1" s="1"/>
  <c r="U3095" i="1"/>
  <c r="V3095" i="1" s="1"/>
  <c r="U3094" i="1"/>
  <c r="V3094" i="1" s="1"/>
  <c r="U3093" i="1"/>
  <c r="V3093" i="1" s="1"/>
  <c r="U3092" i="1"/>
  <c r="V3092" i="1" s="1"/>
  <c r="U3091" i="1"/>
  <c r="V3091" i="1" s="1"/>
  <c r="U3090" i="1"/>
  <c r="V3090" i="1" s="1"/>
  <c r="U3089" i="1"/>
  <c r="V3089" i="1" s="1"/>
  <c r="U3088" i="1"/>
  <c r="V3088" i="1" s="1"/>
  <c r="U3087" i="1"/>
  <c r="V3087" i="1" s="1"/>
  <c r="U3086" i="1"/>
  <c r="V3086" i="1" s="1"/>
  <c r="U3085" i="1"/>
  <c r="V3085" i="1" s="1"/>
  <c r="U3084" i="1"/>
  <c r="V3084" i="1" s="1"/>
  <c r="U3083" i="1"/>
  <c r="V3083" i="1" s="1"/>
  <c r="U3082" i="1"/>
  <c r="V3082" i="1" s="1"/>
  <c r="U3081" i="1"/>
  <c r="V3081" i="1" s="1"/>
  <c r="U3080" i="1"/>
  <c r="V3080" i="1" s="1"/>
  <c r="U3079" i="1"/>
  <c r="V3079" i="1" s="1"/>
  <c r="U3078" i="1"/>
  <c r="V3078" i="1" s="1"/>
  <c r="U3077" i="1"/>
  <c r="V3077" i="1" s="1"/>
  <c r="U3076" i="1"/>
  <c r="V3076" i="1" s="1"/>
  <c r="U3075" i="1"/>
  <c r="V3075" i="1" s="1"/>
  <c r="U3074" i="1"/>
  <c r="V3074" i="1" s="1"/>
  <c r="U3073" i="1"/>
  <c r="V3073" i="1" s="1"/>
  <c r="U3072" i="1"/>
  <c r="V3072" i="1" s="1"/>
  <c r="U3071" i="1"/>
  <c r="V3071" i="1" s="1"/>
  <c r="U3070" i="1"/>
  <c r="V3070" i="1" s="1"/>
  <c r="U3069" i="1"/>
  <c r="V3069" i="1" s="1"/>
  <c r="U3068" i="1"/>
  <c r="V3068" i="1" s="1"/>
  <c r="U3067" i="1"/>
  <c r="V3067" i="1" s="1"/>
  <c r="U3066" i="1"/>
  <c r="V3066" i="1" s="1"/>
  <c r="U3065" i="1"/>
  <c r="V3065" i="1" s="1"/>
  <c r="U3064" i="1"/>
  <c r="V3064" i="1" s="1"/>
  <c r="U3063" i="1"/>
  <c r="V3063" i="1" s="1"/>
  <c r="U3062" i="1"/>
  <c r="V3062" i="1" s="1"/>
  <c r="U3061" i="1"/>
  <c r="V3061" i="1" s="1"/>
  <c r="U3060" i="1"/>
  <c r="V3060" i="1" s="1"/>
  <c r="U3059" i="1"/>
  <c r="V3059" i="1" s="1"/>
  <c r="U3058" i="1"/>
  <c r="V3058" i="1" s="1"/>
  <c r="U3057" i="1"/>
  <c r="V3057" i="1" s="1"/>
  <c r="U3056" i="1"/>
  <c r="V3056" i="1" s="1"/>
  <c r="U3055" i="1"/>
  <c r="V3055" i="1" s="1"/>
  <c r="U3054" i="1"/>
  <c r="V3054" i="1" s="1"/>
  <c r="U3053" i="1"/>
  <c r="V3053" i="1" s="1"/>
  <c r="U3052" i="1"/>
  <c r="V3052" i="1" s="1"/>
  <c r="U3051" i="1"/>
  <c r="V3051" i="1" s="1"/>
  <c r="U3050" i="1"/>
  <c r="V3050" i="1" s="1"/>
  <c r="U3049" i="1"/>
  <c r="V3049" i="1" s="1"/>
  <c r="U3048" i="1"/>
  <c r="V3048" i="1" s="1"/>
  <c r="U3047" i="1"/>
  <c r="V3047" i="1" s="1"/>
  <c r="U3046" i="1"/>
  <c r="V3046" i="1" s="1"/>
  <c r="U3045" i="1"/>
  <c r="V3045" i="1" s="1"/>
  <c r="U3044" i="1"/>
  <c r="V3044" i="1" s="1"/>
  <c r="U3043" i="1"/>
  <c r="V3043" i="1" s="1"/>
  <c r="U3042" i="1"/>
  <c r="V3042" i="1" s="1"/>
  <c r="U3041" i="1"/>
  <c r="V3041" i="1" s="1"/>
  <c r="U3040" i="1"/>
  <c r="V3040" i="1" s="1"/>
  <c r="U3039" i="1"/>
  <c r="V3039" i="1" s="1"/>
  <c r="U3038" i="1"/>
  <c r="V3038" i="1" s="1"/>
  <c r="U3037" i="1"/>
  <c r="V3037" i="1" s="1"/>
  <c r="U3036" i="1"/>
  <c r="V3036" i="1" s="1"/>
  <c r="U3035" i="1"/>
  <c r="V3035" i="1" s="1"/>
  <c r="U3034" i="1"/>
  <c r="V3034" i="1" s="1"/>
  <c r="U3033" i="1"/>
  <c r="V3033" i="1" s="1"/>
  <c r="U3032" i="1"/>
  <c r="V3032" i="1" s="1"/>
  <c r="U3031" i="1"/>
  <c r="V3031" i="1" s="1"/>
  <c r="U3030" i="1"/>
  <c r="V3030" i="1" s="1"/>
  <c r="U3029" i="1"/>
  <c r="V3029" i="1" s="1"/>
  <c r="U3028" i="1"/>
  <c r="V3028" i="1" s="1"/>
  <c r="U3027" i="1"/>
  <c r="V3027" i="1" s="1"/>
  <c r="U3026" i="1"/>
  <c r="V3026" i="1" s="1"/>
  <c r="U3025" i="1"/>
  <c r="V3025" i="1" s="1"/>
  <c r="U3024" i="1"/>
  <c r="V3024" i="1" s="1"/>
  <c r="U3023" i="1"/>
  <c r="V3023" i="1" s="1"/>
  <c r="U3022" i="1"/>
  <c r="V3022" i="1" s="1"/>
  <c r="U3021" i="1"/>
  <c r="V3021" i="1" s="1"/>
  <c r="U3020" i="1"/>
  <c r="V3020" i="1" s="1"/>
  <c r="U3019" i="1"/>
  <c r="V3019" i="1" s="1"/>
  <c r="U3018" i="1"/>
  <c r="V3018" i="1" s="1"/>
  <c r="U3017" i="1"/>
  <c r="V3017" i="1" s="1"/>
  <c r="U3016" i="1"/>
  <c r="V3016" i="1" s="1"/>
  <c r="U3015" i="1"/>
  <c r="V3015" i="1" s="1"/>
  <c r="U3014" i="1"/>
  <c r="V3014" i="1" s="1"/>
  <c r="U3013" i="1"/>
  <c r="V3013" i="1" s="1"/>
  <c r="U3012" i="1"/>
  <c r="V3012" i="1" s="1"/>
  <c r="U3011" i="1"/>
  <c r="V3011" i="1" s="1"/>
  <c r="U3010" i="1"/>
  <c r="V3010" i="1" s="1"/>
  <c r="U3009" i="1"/>
  <c r="V3009" i="1" s="1"/>
  <c r="U3008" i="1"/>
  <c r="V3008" i="1" s="1"/>
  <c r="U3007" i="1"/>
  <c r="V3007" i="1" s="1"/>
  <c r="U3006" i="1"/>
  <c r="V3006" i="1" s="1"/>
  <c r="U3005" i="1"/>
  <c r="V3005" i="1" s="1"/>
  <c r="U3004" i="1"/>
  <c r="V3004" i="1" s="1"/>
  <c r="U3003" i="1"/>
  <c r="V3003" i="1" s="1"/>
  <c r="U3002" i="1"/>
  <c r="V3002" i="1" s="1"/>
  <c r="U3001" i="1"/>
  <c r="V3001" i="1" s="1"/>
  <c r="U3000" i="1"/>
  <c r="V3000" i="1" s="1"/>
  <c r="U2999" i="1"/>
  <c r="V2999" i="1" s="1"/>
  <c r="U2998" i="1"/>
  <c r="V2998" i="1" s="1"/>
  <c r="U2997" i="1"/>
  <c r="V2997" i="1" s="1"/>
  <c r="U2996" i="1"/>
  <c r="V2996" i="1" s="1"/>
  <c r="U2995" i="1"/>
  <c r="V2995" i="1" s="1"/>
  <c r="U2994" i="1"/>
  <c r="V2994" i="1" s="1"/>
  <c r="U2993" i="1"/>
  <c r="V2993" i="1" s="1"/>
  <c r="U2992" i="1"/>
  <c r="V2992" i="1" s="1"/>
  <c r="U2991" i="1"/>
  <c r="V2991" i="1" s="1"/>
  <c r="U2990" i="1"/>
  <c r="V2990" i="1" s="1"/>
  <c r="U2989" i="1"/>
  <c r="V2989" i="1" s="1"/>
  <c r="U2988" i="1"/>
  <c r="V2988" i="1" s="1"/>
  <c r="U2987" i="1"/>
  <c r="V2987" i="1" s="1"/>
  <c r="U2986" i="1"/>
  <c r="V2986" i="1" s="1"/>
  <c r="U2985" i="1"/>
  <c r="V2985" i="1" s="1"/>
  <c r="U2984" i="1"/>
  <c r="V2984" i="1" s="1"/>
  <c r="U2983" i="1"/>
  <c r="V2983" i="1" s="1"/>
  <c r="U2982" i="1"/>
  <c r="V2982" i="1" s="1"/>
  <c r="U2981" i="1"/>
  <c r="V2981" i="1" s="1"/>
  <c r="U2980" i="1"/>
  <c r="V2980" i="1" s="1"/>
  <c r="U2979" i="1"/>
  <c r="V2979" i="1" s="1"/>
  <c r="U2978" i="1"/>
  <c r="V2978" i="1" s="1"/>
  <c r="U2977" i="1"/>
  <c r="V2977" i="1" s="1"/>
  <c r="U2976" i="1"/>
  <c r="V2976" i="1" s="1"/>
  <c r="U2975" i="1"/>
  <c r="V2975" i="1" s="1"/>
  <c r="U2974" i="1"/>
  <c r="V2974" i="1" s="1"/>
  <c r="U2973" i="1"/>
  <c r="V2973" i="1" s="1"/>
  <c r="U2972" i="1"/>
  <c r="V2972" i="1" s="1"/>
  <c r="U2971" i="1"/>
  <c r="V2971" i="1" s="1"/>
  <c r="U2970" i="1"/>
  <c r="V2970" i="1" s="1"/>
  <c r="U2969" i="1"/>
  <c r="V2969" i="1" s="1"/>
  <c r="U2968" i="1"/>
  <c r="V2968" i="1" s="1"/>
  <c r="U2967" i="1"/>
  <c r="V2967" i="1" s="1"/>
  <c r="U2966" i="1"/>
  <c r="V2966" i="1" s="1"/>
  <c r="U2965" i="1"/>
  <c r="V2965" i="1" s="1"/>
  <c r="U2964" i="1"/>
  <c r="V2964" i="1" s="1"/>
  <c r="U2963" i="1"/>
  <c r="V2963" i="1" s="1"/>
  <c r="U2962" i="1"/>
  <c r="V2962" i="1" s="1"/>
  <c r="U2961" i="1"/>
  <c r="V2961" i="1" s="1"/>
  <c r="U2960" i="1"/>
  <c r="V2960" i="1" s="1"/>
  <c r="U2959" i="1"/>
  <c r="V2959" i="1" s="1"/>
  <c r="U2958" i="1"/>
  <c r="V2958" i="1" s="1"/>
  <c r="U2957" i="1"/>
  <c r="V2957" i="1" s="1"/>
  <c r="U2956" i="1"/>
  <c r="V2956" i="1" s="1"/>
  <c r="U2955" i="1"/>
  <c r="V2955" i="1" s="1"/>
  <c r="U2954" i="1"/>
  <c r="V2954" i="1" s="1"/>
  <c r="U2953" i="1"/>
  <c r="V2953" i="1" s="1"/>
  <c r="U2952" i="1"/>
  <c r="V2952" i="1" s="1"/>
  <c r="U2951" i="1"/>
  <c r="V2951" i="1" s="1"/>
  <c r="U2950" i="1"/>
  <c r="V2950" i="1" s="1"/>
  <c r="U2949" i="1"/>
  <c r="V2949" i="1" s="1"/>
  <c r="U2948" i="1"/>
  <c r="V2948" i="1" s="1"/>
  <c r="U2947" i="1"/>
  <c r="V2947" i="1" s="1"/>
  <c r="U2946" i="1"/>
  <c r="V2946" i="1" s="1"/>
  <c r="U2945" i="1"/>
  <c r="V2945" i="1" s="1"/>
  <c r="U2944" i="1"/>
  <c r="V2944" i="1" s="1"/>
  <c r="U2943" i="1"/>
  <c r="V2943" i="1" s="1"/>
  <c r="U2942" i="1"/>
  <c r="V2942" i="1" s="1"/>
  <c r="U2941" i="1"/>
  <c r="V2941" i="1" s="1"/>
  <c r="U2940" i="1"/>
  <c r="V2940" i="1" s="1"/>
  <c r="U2939" i="1"/>
  <c r="V2939" i="1" s="1"/>
  <c r="U2938" i="1"/>
  <c r="V2938" i="1" s="1"/>
  <c r="U2937" i="1"/>
  <c r="V2937" i="1" s="1"/>
  <c r="U2936" i="1"/>
  <c r="V2936" i="1" s="1"/>
  <c r="U2935" i="1"/>
  <c r="V2935" i="1" s="1"/>
  <c r="U2934" i="1"/>
  <c r="V2934" i="1" s="1"/>
  <c r="U2933" i="1"/>
  <c r="V2933" i="1" s="1"/>
  <c r="U2932" i="1"/>
  <c r="V2932" i="1" s="1"/>
  <c r="U2931" i="1"/>
  <c r="V2931" i="1" s="1"/>
  <c r="U2930" i="1"/>
  <c r="V2930" i="1" s="1"/>
  <c r="U2929" i="1"/>
  <c r="V2929" i="1" s="1"/>
  <c r="U2928" i="1"/>
  <c r="V2928" i="1" s="1"/>
  <c r="U2927" i="1"/>
  <c r="V2927" i="1" s="1"/>
  <c r="U2926" i="1"/>
  <c r="V2926" i="1" s="1"/>
  <c r="U2925" i="1"/>
  <c r="V2925" i="1" s="1"/>
  <c r="U2924" i="1"/>
  <c r="V2924" i="1" s="1"/>
  <c r="U2923" i="1"/>
  <c r="V2923" i="1" s="1"/>
  <c r="U2922" i="1"/>
  <c r="V2922" i="1" s="1"/>
  <c r="U2921" i="1"/>
  <c r="V2921" i="1" s="1"/>
  <c r="U2920" i="1"/>
  <c r="V2920" i="1" s="1"/>
  <c r="U2919" i="1"/>
  <c r="V2919" i="1" s="1"/>
  <c r="U2918" i="1"/>
  <c r="V2918" i="1" s="1"/>
  <c r="U2917" i="1"/>
  <c r="V2917" i="1" s="1"/>
  <c r="U2916" i="1"/>
  <c r="V2916" i="1" s="1"/>
  <c r="U2915" i="1"/>
  <c r="V2915" i="1" s="1"/>
  <c r="U2914" i="1"/>
  <c r="V2914" i="1" s="1"/>
  <c r="U2913" i="1"/>
  <c r="V2913" i="1" s="1"/>
  <c r="U2912" i="1"/>
  <c r="V2912" i="1" s="1"/>
  <c r="U2911" i="1"/>
  <c r="V2911" i="1" s="1"/>
  <c r="U2910" i="1"/>
  <c r="V2910" i="1" s="1"/>
  <c r="U2909" i="1"/>
  <c r="V2909" i="1" s="1"/>
  <c r="U2908" i="1"/>
  <c r="V2908" i="1" s="1"/>
  <c r="U2907" i="1"/>
  <c r="V2907" i="1" s="1"/>
  <c r="U2906" i="1"/>
  <c r="V2906" i="1" s="1"/>
  <c r="U2905" i="1"/>
  <c r="V2905" i="1" s="1"/>
  <c r="U2904" i="1"/>
  <c r="V2904" i="1" s="1"/>
  <c r="U2903" i="1"/>
  <c r="V2903" i="1" s="1"/>
  <c r="U2902" i="1"/>
  <c r="V2902" i="1" s="1"/>
  <c r="U2901" i="1"/>
  <c r="V2901" i="1" s="1"/>
  <c r="U2900" i="1"/>
  <c r="V2900" i="1" s="1"/>
  <c r="U2899" i="1"/>
  <c r="V2899" i="1" s="1"/>
  <c r="U2898" i="1"/>
  <c r="V2898" i="1" s="1"/>
  <c r="U2897" i="1"/>
  <c r="V2897" i="1" s="1"/>
  <c r="U2896" i="1"/>
  <c r="V2896" i="1" s="1"/>
  <c r="U2895" i="1"/>
  <c r="V2895" i="1" s="1"/>
  <c r="U2894" i="1"/>
  <c r="V2894" i="1" s="1"/>
  <c r="U2893" i="1"/>
  <c r="V2893" i="1" s="1"/>
  <c r="U2892" i="1"/>
  <c r="V2892" i="1" s="1"/>
  <c r="U2891" i="1"/>
  <c r="V2891" i="1" s="1"/>
  <c r="U2890" i="1"/>
  <c r="V2890" i="1" s="1"/>
  <c r="U2889" i="1"/>
  <c r="V2889" i="1" s="1"/>
  <c r="U2888" i="1"/>
  <c r="V2888" i="1" s="1"/>
  <c r="U2887" i="1"/>
  <c r="V2887" i="1" s="1"/>
  <c r="U2886" i="1"/>
  <c r="V2886" i="1" s="1"/>
  <c r="U2885" i="1"/>
  <c r="V2885" i="1" s="1"/>
  <c r="U2884" i="1"/>
  <c r="V2884" i="1" s="1"/>
  <c r="U2883" i="1"/>
  <c r="V2883" i="1" s="1"/>
  <c r="U2882" i="1"/>
  <c r="V2882" i="1" s="1"/>
  <c r="U2881" i="1"/>
  <c r="V2881" i="1" s="1"/>
  <c r="U2880" i="1"/>
  <c r="V2880" i="1" s="1"/>
  <c r="U2879" i="1"/>
  <c r="V2879" i="1" s="1"/>
  <c r="U2878" i="1"/>
  <c r="V2878" i="1" s="1"/>
  <c r="U2877" i="1"/>
  <c r="V2877" i="1" s="1"/>
  <c r="U2876" i="1"/>
  <c r="V2876" i="1" s="1"/>
  <c r="U2875" i="1"/>
  <c r="V2875" i="1" s="1"/>
  <c r="U2874" i="1"/>
  <c r="V2874" i="1" s="1"/>
  <c r="U2873" i="1"/>
  <c r="V2873" i="1" s="1"/>
  <c r="U2872" i="1"/>
  <c r="V2872" i="1" s="1"/>
  <c r="U2871" i="1"/>
  <c r="V2871" i="1" s="1"/>
  <c r="U2870" i="1"/>
  <c r="V2870" i="1" s="1"/>
  <c r="U2869" i="1"/>
  <c r="V2869" i="1" s="1"/>
  <c r="U2868" i="1"/>
  <c r="V2868" i="1" s="1"/>
  <c r="U2867" i="1"/>
  <c r="V2867" i="1" s="1"/>
  <c r="U2866" i="1"/>
  <c r="V2866" i="1" s="1"/>
  <c r="U2865" i="1"/>
  <c r="V2865" i="1" s="1"/>
  <c r="U2864" i="1"/>
  <c r="V2864" i="1" s="1"/>
  <c r="U2863" i="1"/>
  <c r="V2863" i="1" s="1"/>
  <c r="U2862" i="1"/>
  <c r="V2862" i="1" s="1"/>
  <c r="U2861" i="1"/>
  <c r="V2861" i="1" s="1"/>
  <c r="U2860" i="1"/>
  <c r="V2860" i="1" s="1"/>
  <c r="U2859" i="1"/>
  <c r="V2859" i="1" s="1"/>
  <c r="U2858" i="1"/>
  <c r="V2858" i="1" s="1"/>
  <c r="U2857" i="1"/>
  <c r="V2857" i="1" s="1"/>
  <c r="U2856" i="1"/>
  <c r="V2856" i="1" s="1"/>
  <c r="U2855" i="1"/>
  <c r="V2855" i="1" s="1"/>
  <c r="U2854" i="1"/>
  <c r="V2854" i="1" s="1"/>
  <c r="U2853" i="1"/>
  <c r="V2853" i="1" s="1"/>
  <c r="U2852" i="1"/>
  <c r="V2852" i="1" s="1"/>
  <c r="U2851" i="1"/>
  <c r="V2851" i="1" s="1"/>
  <c r="U2850" i="1"/>
  <c r="V2850" i="1" s="1"/>
  <c r="U2849" i="1"/>
  <c r="V2849" i="1" s="1"/>
  <c r="U2848" i="1"/>
  <c r="V2848" i="1" s="1"/>
  <c r="U2847" i="1"/>
  <c r="V2847" i="1" s="1"/>
  <c r="U2846" i="1"/>
  <c r="V2846" i="1" s="1"/>
  <c r="U2845" i="1"/>
  <c r="V2845" i="1" s="1"/>
  <c r="U2844" i="1"/>
  <c r="V2844" i="1" s="1"/>
  <c r="U2843" i="1"/>
  <c r="V2843" i="1" s="1"/>
  <c r="U2842" i="1"/>
  <c r="V2842" i="1" s="1"/>
  <c r="U2841" i="1"/>
  <c r="V2841" i="1" s="1"/>
  <c r="U2840" i="1"/>
  <c r="V2840" i="1" s="1"/>
  <c r="U2839" i="1"/>
  <c r="V2839" i="1" s="1"/>
  <c r="U2838" i="1"/>
  <c r="V2838" i="1" s="1"/>
  <c r="U2837" i="1"/>
  <c r="V2837" i="1" s="1"/>
  <c r="U2836" i="1"/>
  <c r="V2836" i="1" s="1"/>
  <c r="U2835" i="1"/>
  <c r="V2835" i="1" s="1"/>
  <c r="U2834" i="1"/>
  <c r="V2834" i="1" s="1"/>
  <c r="U2833" i="1"/>
  <c r="V2833" i="1" s="1"/>
  <c r="U2832" i="1"/>
  <c r="V2832" i="1" s="1"/>
  <c r="U2831" i="1"/>
  <c r="V2831" i="1" s="1"/>
  <c r="U2830" i="1"/>
  <c r="V2830" i="1" s="1"/>
  <c r="U2829" i="1"/>
  <c r="V2829" i="1" s="1"/>
  <c r="U2828" i="1"/>
  <c r="V2828" i="1" s="1"/>
  <c r="U2827" i="1"/>
  <c r="V2827" i="1" s="1"/>
  <c r="U2826" i="1"/>
  <c r="V2826" i="1" s="1"/>
  <c r="U2825" i="1"/>
  <c r="V2825" i="1" s="1"/>
  <c r="U2824" i="1"/>
  <c r="V2824" i="1" s="1"/>
  <c r="U2823" i="1"/>
  <c r="V2823" i="1" s="1"/>
  <c r="U2822" i="1"/>
  <c r="V2822" i="1" s="1"/>
  <c r="U2821" i="1"/>
  <c r="V2821" i="1" s="1"/>
  <c r="U2820" i="1"/>
  <c r="V2820" i="1" s="1"/>
  <c r="U2819" i="1"/>
  <c r="V2819" i="1" s="1"/>
  <c r="U2818" i="1"/>
  <c r="V2818" i="1" s="1"/>
  <c r="U2817" i="1"/>
  <c r="V2817" i="1" s="1"/>
  <c r="U2816" i="1"/>
  <c r="V2816" i="1" s="1"/>
  <c r="U2815" i="1"/>
  <c r="V2815" i="1" s="1"/>
  <c r="U2814" i="1"/>
  <c r="V2814" i="1" s="1"/>
  <c r="U2813" i="1"/>
  <c r="V2813" i="1" s="1"/>
  <c r="U2812" i="1"/>
  <c r="V2812" i="1" s="1"/>
  <c r="U2811" i="1"/>
  <c r="V2811" i="1" s="1"/>
  <c r="U2810" i="1"/>
  <c r="V2810" i="1" s="1"/>
  <c r="U2809" i="1"/>
  <c r="V2809" i="1" s="1"/>
  <c r="U2808" i="1"/>
  <c r="V2808" i="1" s="1"/>
  <c r="U2807" i="1"/>
  <c r="V2807" i="1" s="1"/>
  <c r="U2806" i="1"/>
  <c r="V2806" i="1" s="1"/>
  <c r="U2805" i="1"/>
  <c r="V2805" i="1" s="1"/>
  <c r="U2804" i="1"/>
  <c r="V2804" i="1" s="1"/>
  <c r="U2803" i="1"/>
  <c r="V2803" i="1" s="1"/>
  <c r="U2802" i="1"/>
  <c r="V2802" i="1" s="1"/>
  <c r="U2801" i="1"/>
  <c r="V2801" i="1" s="1"/>
  <c r="U2800" i="1"/>
  <c r="V2800" i="1" s="1"/>
  <c r="U2799" i="1"/>
  <c r="V2799" i="1" s="1"/>
  <c r="U2798" i="1"/>
  <c r="V2798" i="1" s="1"/>
  <c r="U2797" i="1"/>
  <c r="V2797" i="1" s="1"/>
  <c r="U2796" i="1"/>
  <c r="V2796" i="1" s="1"/>
  <c r="U2795" i="1"/>
  <c r="V2795" i="1" s="1"/>
  <c r="U2794" i="1"/>
  <c r="V2794" i="1" s="1"/>
  <c r="U2793" i="1"/>
  <c r="V2793" i="1" s="1"/>
  <c r="U2792" i="1"/>
  <c r="V2792" i="1" s="1"/>
  <c r="U2791" i="1"/>
  <c r="V2791" i="1" s="1"/>
  <c r="U2790" i="1"/>
  <c r="V2790" i="1" s="1"/>
  <c r="U2789" i="1"/>
  <c r="V2789" i="1" s="1"/>
  <c r="U2788" i="1"/>
  <c r="V2788" i="1" s="1"/>
  <c r="U2787" i="1"/>
  <c r="V2787" i="1" s="1"/>
  <c r="U2786" i="1"/>
  <c r="V2786" i="1" s="1"/>
  <c r="U2785" i="1"/>
  <c r="V2785" i="1" s="1"/>
  <c r="U2784" i="1"/>
  <c r="V2784" i="1" s="1"/>
  <c r="U2783" i="1"/>
  <c r="V2783" i="1" s="1"/>
  <c r="U2782" i="1"/>
  <c r="V2782" i="1" s="1"/>
  <c r="U2781" i="1"/>
  <c r="V2781" i="1" s="1"/>
  <c r="U2780" i="1"/>
  <c r="V2780" i="1" s="1"/>
  <c r="U2779" i="1"/>
  <c r="V2779" i="1" s="1"/>
  <c r="U2778" i="1"/>
  <c r="V2778" i="1" s="1"/>
  <c r="U2777" i="1"/>
  <c r="V2777" i="1" s="1"/>
  <c r="U2776" i="1"/>
  <c r="V2776" i="1" s="1"/>
  <c r="U2775" i="1"/>
  <c r="V2775" i="1" s="1"/>
  <c r="U2774" i="1"/>
  <c r="V2774" i="1" s="1"/>
  <c r="U2773" i="1"/>
  <c r="V2773" i="1" s="1"/>
  <c r="U2772" i="1"/>
  <c r="V2772" i="1" s="1"/>
  <c r="U2771" i="1"/>
  <c r="V2771" i="1" s="1"/>
  <c r="U2770" i="1"/>
  <c r="V2770" i="1" s="1"/>
  <c r="U2769" i="1"/>
  <c r="V2769" i="1" s="1"/>
  <c r="U2768" i="1"/>
  <c r="V2768" i="1" s="1"/>
  <c r="U2767" i="1"/>
  <c r="V2767" i="1" s="1"/>
  <c r="U2766" i="1"/>
  <c r="V2766" i="1" s="1"/>
  <c r="U2765" i="1"/>
  <c r="V2765" i="1" s="1"/>
  <c r="U2764" i="1"/>
  <c r="V2764" i="1" s="1"/>
  <c r="U2763" i="1"/>
  <c r="V2763" i="1" s="1"/>
  <c r="U2762" i="1"/>
  <c r="V2762" i="1" s="1"/>
  <c r="U2761" i="1"/>
  <c r="V2761" i="1" s="1"/>
  <c r="U2760" i="1"/>
  <c r="V2760" i="1" s="1"/>
  <c r="U2759" i="1"/>
  <c r="V2759" i="1" s="1"/>
  <c r="U2758" i="1"/>
  <c r="V2758" i="1" s="1"/>
  <c r="U2757" i="1"/>
  <c r="V2757" i="1" s="1"/>
  <c r="U2756" i="1"/>
  <c r="V2756" i="1" s="1"/>
  <c r="U2755" i="1"/>
  <c r="V2755" i="1" s="1"/>
  <c r="U2754" i="1"/>
  <c r="V2754" i="1" s="1"/>
  <c r="U2753" i="1"/>
  <c r="V2753" i="1" s="1"/>
  <c r="U2752" i="1"/>
  <c r="V2752" i="1" s="1"/>
  <c r="U2751" i="1"/>
  <c r="V2751" i="1" s="1"/>
  <c r="U2750" i="1"/>
  <c r="V2750" i="1" s="1"/>
  <c r="U2749" i="1"/>
  <c r="V2749" i="1" s="1"/>
  <c r="U2748" i="1"/>
  <c r="V2748" i="1" s="1"/>
  <c r="U2747" i="1"/>
  <c r="V2747" i="1" s="1"/>
  <c r="U2746" i="1"/>
  <c r="V2746" i="1" s="1"/>
  <c r="U2745" i="1"/>
  <c r="V2745" i="1" s="1"/>
  <c r="U2744" i="1"/>
  <c r="V2744" i="1" s="1"/>
  <c r="U2743" i="1"/>
  <c r="V2743" i="1" s="1"/>
  <c r="U2742" i="1"/>
  <c r="V2742" i="1" s="1"/>
  <c r="U2741" i="1"/>
  <c r="V2741" i="1" s="1"/>
  <c r="U2740" i="1"/>
  <c r="V2740" i="1" s="1"/>
  <c r="U2739" i="1"/>
  <c r="V2739" i="1" s="1"/>
  <c r="U2738" i="1"/>
  <c r="V2738" i="1" s="1"/>
  <c r="U2737" i="1"/>
  <c r="V2737" i="1" s="1"/>
  <c r="U2736" i="1"/>
  <c r="V2736" i="1" s="1"/>
  <c r="U2735" i="1"/>
  <c r="V2735" i="1" s="1"/>
  <c r="U2734" i="1"/>
  <c r="V2734" i="1" s="1"/>
  <c r="U2733" i="1"/>
  <c r="V2733" i="1" s="1"/>
  <c r="U2732" i="1"/>
  <c r="V2732" i="1" s="1"/>
  <c r="U2731" i="1"/>
  <c r="V2731" i="1" s="1"/>
  <c r="U2730" i="1"/>
  <c r="V2730" i="1" s="1"/>
  <c r="U2729" i="1"/>
  <c r="V2729" i="1" s="1"/>
  <c r="U2728" i="1"/>
  <c r="V2728" i="1" s="1"/>
  <c r="U2727" i="1"/>
  <c r="V2727" i="1" s="1"/>
  <c r="U2726" i="1"/>
  <c r="V2726" i="1" s="1"/>
  <c r="U2725" i="1"/>
  <c r="V2725" i="1" s="1"/>
  <c r="U2724" i="1"/>
  <c r="V2724" i="1" s="1"/>
  <c r="U2723" i="1"/>
  <c r="V2723" i="1" s="1"/>
  <c r="U2722" i="1"/>
  <c r="V2722" i="1" s="1"/>
  <c r="U2721" i="1"/>
  <c r="V2721" i="1" s="1"/>
  <c r="U2720" i="1"/>
  <c r="V2720" i="1" s="1"/>
  <c r="U2719" i="1"/>
  <c r="V2719" i="1" s="1"/>
  <c r="U2718" i="1"/>
  <c r="V2718" i="1" s="1"/>
  <c r="U2717" i="1"/>
  <c r="V2717" i="1" s="1"/>
  <c r="U2716" i="1"/>
  <c r="V2716" i="1" s="1"/>
  <c r="U2715" i="1"/>
  <c r="V2715" i="1" s="1"/>
  <c r="U2714" i="1"/>
  <c r="V2714" i="1" s="1"/>
  <c r="U2713" i="1"/>
  <c r="V2713" i="1" s="1"/>
  <c r="U2712" i="1"/>
  <c r="V2712" i="1" s="1"/>
  <c r="U2711" i="1"/>
  <c r="V2711" i="1" s="1"/>
  <c r="U2710" i="1"/>
  <c r="V2710" i="1" s="1"/>
  <c r="U2709" i="1"/>
  <c r="V2709" i="1" s="1"/>
  <c r="U2708" i="1"/>
  <c r="V2708" i="1" s="1"/>
  <c r="U2707" i="1"/>
  <c r="V2707" i="1" s="1"/>
  <c r="U2706" i="1"/>
  <c r="V2706" i="1" s="1"/>
  <c r="U2705" i="1"/>
  <c r="V2705" i="1" s="1"/>
  <c r="U2704" i="1"/>
  <c r="V2704" i="1" s="1"/>
  <c r="U2703" i="1"/>
  <c r="V2703" i="1" s="1"/>
  <c r="U2702" i="1"/>
  <c r="V2702" i="1" s="1"/>
  <c r="U2701" i="1"/>
  <c r="V2701" i="1" s="1"/>
  <c r="U2700" i="1"/>
  <c r="V2700" i="1" s="1"/>
  <c r="U2699" i="1"/>
  <c r="V2699" i="1" s="1"/>
  <c r="U2698" i="1"/>
  <c r="V2698" i="1" s="1"/>
  <c r="U2697" i="1"/>
  <c r="V2697" i="1" s="1"/>
  <c r="U2696" i="1"/>
  <c r="V2696" i="1" s="1"/>
  <c r="U2695" i="1"/>
  <c r="V2695" i="1" s="1"/>
  <c r="U2694" i="1"/>
  <c r="V2694" i="1" s="1"/>
  <c r="U2693" i="1"/>
  <c r="V2693" i="1" s="1"/>
  <c r="U2692" i="1"/>
  <c r="V2692" i="1" s="1"/>
  <c r="U2691" i="1"/>
  <c r="V2691" i="1" s="1"/>
  <c r="U2690" i="1"/>
  <c r="V2690" i="1" s="1"/>
  <c r="U2689" i="1"/>
  <c r="V2689" i="1" s="1"/>
  <c r="U2688" i="1"/>
  <c r="V2688" i="1" s="1"/>
  <c r="U2687" i="1"/>
  <c r="V2687" i="1" s="1"/>
  <c r="U2686" i="1"/>
  <c r="V2686" i="1" s="1"/>
  <c r="U2685" i="1"/>
  <c r="V2685" i="1" s="1"/>
  <c r="U2684" i="1"/>
  <c r="V2684" i="1" s="1"/>
  <c r="U2683" i="1"/>
  <c r="V2683" i="1" s="1"/>
  <c r="U2682" i="1"/>
  <c r="V2682" i="1" s="1"/>
  <c r="U2681" i="1"/>
  <c r="V2681" i="1" s="1"/>
  <c r="U2680" i="1"/>
  <c r="V2680" i="1" s="1"/>
  <c r="U2679" i="1"/>
  <c r="V2679" i="1" s="1"/>
  <c r="U2678" i="1"/>
  <c r="V2678" i="1" s="1"/>
  <c r="U2677" i="1"/>
  <c r="V2677" i="1" s="1"/>
  <c r="U2676" i="1"/>
  <c r="V2676" i="1" s="1"/>
  <c r="U2675" i="1"/>
  <c r="V2675" i="1" s="1"/>
  <c r="U2674" i="1"/>
  <c r="V2674" i="1" s="1"/>
  <c r="U2673" i="1"/>
  <c r="V2673" i="1" s="1"/>
  <c r="U2672" i="1"/>
  <c r="V2672" i="1" s="1"/>
  <c r="U2671" i="1"/>
  <c r="V2671" i="1" s="1"/>
  <c r="U2670" i="1"/>
  <c r="V2670" i="1" s="1"/>
  <c r="U2669" i="1"/>
  <c r="V2669" i="1" s="1"/>
  <c r="U2668" i="1"/>
  <c r="V2668" i="1" s="1"/>
  <c r="U2667" i="1"/>
  <c r="V2667" i="1" s="1"/>
  <c r="U2666" i="1"/>
  <c r="V2666" i="1" s="1"/>
  <c r="U2665" i="1"/>
  <c r="V2665" i="1" s="1"/>
  <c r="U2664" i="1"/>
  <c r="V2664" i="1" s="1"/>
  <c r="U2663" i="1"/>
  <c r="V2663" i="1" s="1"/>
  <c r="U2662" i="1"/>
  <c r="V2662" i="1" s="1"/>
  <c r="U2661" i="1"/>
  <c r="V2661" i="1" s="1"/>
  <c r="U2660" i="1"/>
  <c r="V2660" i="1" s="1"/>
  <c r="U2659" i="1"/>
  <c r="V2659" i="1" s="1"/>
  <c r="U2658" i="1"/>
  <c r="V2658" i="1" s="1"/>
  <c r="U2657" i="1"/>
  <c r="V2657" i="1" s="1"/>
  <c r="U2656" i="1"/>
  <c r="V2656" i="1" s="1"/>
  <c r="U2655" i="1"/>
  <c r="V2655" i="1" s="1"/>
  <c r="U2654" i="1"/>
  <c r="V2654" i="1" s="1"/>
  <c r="U2653" i="1"/>
  <c r="V2653" i="1" s="1"/>
  <c r="U2652" i="1"/>
  <c r="V2652" i="1" s="1"/>
  <c r="U2651" i="1"/>
  <c r="V2651" i="1" s="1"/>
  <c r="U2650" i="1"/>
  <c r="V2650" i="1" s="1"/>
  <c r="U2649" i="1"/>
  <c r="V2649" i="1" s="1"/>
  <c r="U2648" i="1"/>
  <c r="V2648" i="1" s="1"/>
  <c r="U2647" i="1"/>
  <c r="V2647" i="1" s="1"/>
  <c r="U2646" i="1"/>
  <c r="V2646" i="1" s="1"/>
  <c r="U2645" i="1"/>
  <c r="V2645" i="1" s="1"/>
  <c r="U2644" i="1"/>
  <c r="V2644" i="1" s="1"/>
  <c r="U2643" i="1"/>
  <c r="V2643" i="1" s="1"/>
  <c r="U2642" i="1"/>
  <c r="V2642" i="1" s="1"/>
  <c r="U2641" i="1"/>
  <c r="V2641" i="1" s="1"/>
  <c r="U2640" i="1"/>
  <c r="V2640" i="1" s="1"/>
  <c r="U2639" i="1"/>
  <c r="V2639" i="1" s="1"/>
  <c r="U2638" i="1"/>
  <c r="V2638" i="1" s="1"/>
  <c r="U2637" i="1"/>
  <c r="V2637" i="1" s="1"/>
  <c r="U2636" i="1"/>
  <c r="V2636" i="1" s="1"/>
  <c r="U2635" i="1"/>
  <c r="V2635" i="1" s="1"/>
  <c r="U2634" i="1"/>
  <c r="V2634" i="1" s="1"/>
  <c r="U2633" i="1"/>
  <c r="V2633" i="1" s="1"/>
  <c r="U2632" i="1"/>
  <c r="V2632" i="1" s="1"/>
  <c r="U2631" i="1"/>
  <c r="V2631" i="1" s="1"/>
  <c r="U2630" i="1"/>
  <c r="V2630" i="1" s="1"/>
  <c r="U2629" i="1"/>
  <c r="V2629" i="1" s="1"/>
  <c r="U2628" i="1"/>
  <c r="V2628" i="1" s="1"/>
  <c r="U2627" i="1"/>
  <c r="V2627" i="1" s="1"/>
  <c r="U2626" i="1"/>
  <c r="V2626" i="1" s="1"/>
  <c r="U2625" i="1"/>
  <c r="V2625" i="1" s="1"/>
  <c r="U2624" i="1"/>
  <c r="V2624" i="1" s="1"/>
  <c r="U2623" i="1"/>
  <c r="V2623" i="1" s="1"/>
  <c r="U2622" i="1"/>
  <c r="V2622" i="1" s="1"/>
  <c r="U2621" i="1"/>
  <c r="V2621" i="1" s="1"/>
  <c r="U2620" i="1"/>
  <c r="V2620" i="1" s="1"/>
  <c r="U2619" i="1"/>
  <c r="V2619" i="1" s="1"/>
  <c r="U2618" i="1"/>
  <c r="V2618" i="1" s="1"/>
  <c r="U2617" i="1"/>
  <c r="V2617" i="1" s="1"/>
  <c r="U2616" i="1"/>
  <c r="V2616" i="1" s="1"/>
  <c r="U2615" i="1"/>
  <c r="V2615" i="1" s="1"/>
  <c r="U2614" i="1"/>
  <c r="V2614" i="1" s="1"/>
  <c r="U2613" i="1"/>
  <c r="V2613" i="1" s="1"/>
  <c r="U2612" i="1"/>
  <c r="V2612" i="1" s="1"/>
  <c r="U2611" i="1"/>
  <c r="V2611" i="1" s="1"/>
  <c r="U2610" i="1"/>
  <c r="V2610" i="1" s="1"/>
  <c r="U2609" i="1"/>
  <c r="V2609" i="1" s="1"/>
  <c r="U2608" i="1"/>
  <c r="V2608" i="1" s="1"/>
  <c r="U2607" i="1"/>
  <c r="V2607" i="1" s="1"/>
  <c r="U2606" i="1"/>
  <c r="V2606" i="1" s="1"/>
  <c r="U2605" i="1"/>
  <c r="V2605" i="1" s="1"/>
  <c r="U2604" i="1"/>
  <c r="V2604" i="1" s="1"/>
  <c r="U2603" i="1"/>
  <c r="V2603" i="1" s="1"/>
  <c r="U2602" i="1"/>
  <c r="V2602" i="1" s="1"/>
  <c r="U2601" i="1"/>
  <c r="V2601" i="1" s="1"/>
  <c r="U2600" i="1"/>
  <c r="V2600" i="1" s="1"/>
  <c r="U2599" i="1"/>
  <c r="V2599" i="1" s="1"/>
  <c r="U2598" i="1"/>
  <c r="V2598" i="1" s="1"/>
  <c r="U2597" i="1"/>
  <c r="V2597" i="1" s="1"/>
  <c r="U2596" i="1"/>
  <c r="V2596" i="1" s="1"/>
  <c r="U2595" i="1"/>
  <c r="V2595" i="1" s="1"/>
  <c r="U2594" i="1"/>
  <c r="V2594" i="1" s="1"/>
  <c r="U2593" i="1"/>
  <c r="V2593" i="1" s="1"/>
  <c r="U2592" i="1"/>
  <c r="V2592" i="1" s="1"/>
  <c r="U2591" i="1"/>
  <c r="V2591" i="1" s="1"/>
  <c r="U2590" i="1"/>
  <c r="V2590" i="1" s="1"/>
  <c r="U2589" i="1"/>
  <c r="V2589" i="1" s="1"/>
  <c r="U2588" i="1"/>
  <c r="V2588" i="1" s="1"/>
  <c r="U2587" i="1"/>
  <c r="V2587" i="1" s="1"/>
  <c r="U2586" i="1"/>
  <c r="V2586" i="1" s="1"/>
  <c r="U2585" i="1"/>
  <c r="V2585" i="1" s="1"/>
  <c r="U2584" i="1"/>
  <c r="V2584" i="1" s="1"/>
  <c r="U2583" i="1"/>
  <c r="V2583" i="1" s="1"/>
  <c r="U2582" i="1"/>
  <c r="V2582" i="1" s="1"/>
  <c r="U2581" i="1"/>
  <c r="V2581" i="1" s="1"/>
  <c r="U2580" i="1"/>
  <c r="V2580" i="1" s="1"/>
  <c r="U2579" i="1"/>
  <c r="V2579" i="1" s="1"/>
  <c r="U2578" i="1"/>
  <c r="V2578" i="1" s="1"/>
  <c r="U2577" i="1"/>
  <c r="V2577" i="1" s="1"/>
  <c r="U2576" i="1"/>
  <c r="V2576" i="1" s="1"/>
  <c r="U2575" i="1"/>
  <c r="V2575" i="1" s="1"/>
  <c r="U2574" i="1"/>
  <c r="V2574" i="1" s="1"/>
  <c r="U2573" i="1"/>
  <c r="V2573" i="1" s="1"/>
  <c r="U2572" i="1"/>
  <c r="V2572" i="1" s="1"/>
  <c r="U2571" i="1"/>
  <c r="V2571" i="1" s="1"/>
  <c r="U2570" i="1"/>
  <c r="V2570" i="1" s="1"/>
  <c r="U2569" i="1"/>
  <c r="V2569" i="1" s="1"/>
  <c r="U2568" i="1"/>
  <c r="V2568" i="1" s="1"/>
  <c r="U2567" i="1"/>
  <c r="V2567" i="1" s="1"/>
  <c r="U2566" i="1"/>
  <c r="V2566" i="1" s="1"/>
  <c r="U2565" i="1"/>
  <c r="V2565" i="1" s="1"/>
  <c r="U2564" i="1"/>
  <c r="V2564" i="1" s="1"/>
  <c r="U2563" i="1"/>
  <c r="V2563" i="1" s="1"/>
  <c r="U2562" i="1"/>
  <c r="V2562" i="1" s="1"/>
  <c r="U2561" i="1"/>
  <c r="V2561" i="1" s="1"/>
  <c r="U2560" i="1"/>
  <c r="V2560" i="1" s="1"/>
  <c r="U2559" i="1"/>
  <c r="V2559" i="1" s="1"/>
  <c r="U2558" i="1"/>
  <c r="V2558" i="1" s="1"/>
  <c r="U2557" i="1"/>
  <c r="V2557" i="1" s="1"/>
  <c r="U2556" i="1"/>
  <c r="V2556" i="1" s="1"/>
  <c r="U2555" i="1"/>
  <c r="V2555" i="1" s="1"/>
  <c r="U2554" i="1"/>
  <c r="V2554" i="1" s="1"/>
  <c r="U2553" i="1"/>
  <c r="V2553" i="1" s="1"/>
  <c r="U2552" i="1"/>
  <c r="V2552" i="1" s="1"/>
  <c r="U2551" i="1"/>
  <c r="V2551" i="1" s="1"/>
  <c r="U2550" i="1"/>
  <c r="V2550" i="1" s="1"/>
  <c r="U2549" i="1"/>
  <c r="V2549" i="1" s="1"/>
  <c r="U2548" i="1"/>
  <c r="V2548" i="1" s="1"/>
  <c r="U2547" i="1"/>
  <c r="V2547" i="1" s="1"/>
  <c r="U2546" i="1"/>
  <c r="V2546" i="1" s="1"/>
  <c r="U2545" i="1"/>
  <c r="V2545" i="1" s="1"/>
  <c r="U2544" i="1"/>
  <c r="V2544" i="1" s="1"/>
  <c r="U2543" i="1"/>
  <c r="V2543" i="1" s="1"/>
  <c r="U2542" i="1"/>
  <c r="V2542" i="1" s="1"/>
  <c r="U2541" i="1"/>
  <c r="V2541" i="1" s="1"/>
  <c r="U2540" i="1"/>
  <c r="V2540" i="1" s="1"/>
  <c r="U2539" i="1"/>
  <c r="V2539" i="1" s="1"/>
  <c r="U2538" i="1"/>
  <c r="V2538" i="1" s="1"/>
  <c r="U2537" i="1"/>
  <c r="V2537" i="1" s="1"/>
  <c r="U2536" i="1"/>
  <c r="V2536" i="1" s="1"/>
  <c r="U2535" i="1"/>
  <c r="V2535" i="1" s="1"/>
  <c r="U2534" i="1"/>
  <c r="V2534" i="1" s="1"/>
  <c r="U2533" i="1"/>
  <c r="V2533" i="1" s="1"/>
  <c r="U2532" i="1"/>
  <c r="V2532" i="1" s="1"/>
  <c r="U2531" i="1"/>
  <c r="V2531" i="1" s="1"/>
  <c r="U2530" i="1"/>
  <c r="V2530" i="1" s="1"/>
  <c r="U2529" i="1"/>
  <c r="V2529" i="1" s="1"/>
  <c r="U2528" i="1"/>
  <c r="V2528" i="1" s="1"/>
  <c r="U2527" i="1"/>
  <c r="V2527" i="1" s="1"/>
  <c r="U2526" i="1"/>
  <c r="V2526" i="1" s="1"/>
  <c r="U2525" i="1"/>
  <c r="V2525" i="1" s="1"/>
  <c r="U2524" i="1"/>
  <c r="V2524" i="1" s="1"/>
  <c r="U2523" i="1"/>
  <c r="V2523" i="1" s="1"/>
  <c r="U2522" i="1"/>
  <c r="V2522" i="1" s="1"/>
  <c r="U2521" i="1"/>
  <c r="V2521" i="1" s="1"/>
  <c r="U2520" i="1"/>
  <c r="V2520" i="1" s="1"/>
  <c r="U2519" i="1"/>
  <c r="V2519" i="1" s="1"/>
  <c r="U2518" i="1"/>
  <c r="V2518" i="1" s="1"/>
  <c r="U2517" i="1"/>
  <c r="V2517" i="1" s="1"/>
  <c r="U2516" i="1"/>
  <c r="V2516" i="1" s="1"/>
  <c r="U2515" i="1"/>
  <c r="V2515" i="1" s="1"/>
  <c r="U2514" i="1"/>
  <c r="V2514" i="1" s="1"/>
  <c r="U2513" i="1"/>
  <c r="V2513" i="1" s="1"/>
  <c r="U2512" i="1"/>
  <c r="V2512" i="1" s="1"/>
  <c r="U2511" i="1"/>
  <c r="V2511" i="1" s="1"/>
  <c r="U2510" i="1"/>
  <c r="V2510" i="1" s="1"/>
  <c r="U2509" i="1"/>
  <c r="V2509" i="1" s="1"/>
  <c r="U2508" i="1"/>
  <c r="V2508" i="1" s="1"/>
  <c r="U2507" i="1"/>
  <c r="V2507" i="1" s="1"/>
  <c r="U2506" i="1"/>
  <c r="V2506" i="1" s="1"/>
  <c r="U2505" i="1"/>
  <c r="V2505" i="1" s="1"/>
  <c r="U2504" i="1"/>
  <c r="V2504" i="1" s="1"/>
  <c r="U2503" i="1"/>
  <c r="V2503" i="1" s="1"/>
  <c r="U2502" i="1"/>
  <c r="V2502" i="1" s="1"/>
  <c r="U2501" i="1"/>
  <c r="V2501" i="1" s="1"/>
  <c r="U2500" i="1"/>
  <c r="V2500" i="1" s="1"/>
  <c r="U2499" i="1"/>
  <c r="V2499" i="1" s="1"/>
  <c r="U2498" i="1"/>
  <c r="V2498" i="1" s="1"/>
  <c r="U2497" i="1"/>
  <c r="V2497" i="1" s="1"/>
  <c r="U2496" i="1"/>
  <c r="V2496" i="1" s="1"/>
  <c r="U2495" i="1"/>
  <c r="V2495" i="1" s="1"/>
  <c r="U2494" i="1"/>
  <c r="V2494" i="1" s="1"/>
  <c r="U2493" i="1"/>
  <c r="V2493" i="1" s="1"/>
  <c r="U2492" i="1"/>
  <c r="V2492" i="1" s="1"/>
  <c r="U2491" i="1"/>
  <c r="V2491" i="1" s="1"/>
  <c r="U2490" i="1"/>
  <c r="V2490" i="1" s="1"/>
  <c r="U2489" i="1"/>
  <c r="V2489" i="1" s="1"/>
  <c r="U2488" i="1"/>
  <c r="V2488" i="1" s="1"/>
  <c r="U2487" i="1"/>
  <c r="V2487" i="1" s="1"/>
  <c r="U2486" i="1"/>
  <c r="V2486" i="1" s="1"/>
  <c r="U2485" i="1"/>
  <c r="V2485" i="1" s="1"/>
  <c r="U2484" i="1"/>
  <c r="V2484" i="1" s="1"/>
  <c r="U2483" i="1"/>
  <c r="V2483" i="1" s="1"/>
  <c r="U2482" i="1"/>
  <c r="V2482" i="1" s="1"/>
  <c r="U2481" i="1"/>
  <c r="V2481" i="1" s="1"/>
  <c r="U2480" i="1"/>
  <c r="V2480" i="1" s="1"/>
  <c r="U2479" i="1"/>
  <c r="V2479" i="1" s="1"/>
  <c r="U2478" i="1"/>
  <c r="V2478" i="1" s="1"/>
  <c r="U2477" i="1"/>
  <c r="V2477" i="1" s="1"/>
  <c r="U2476" i="1"/>
  <c r="V2476" i="1" s="1"/>
  <c r="U2475" i="1"/>
  <c r="V2475" i="1" s="1"/>
  <c r="U2474" i="1"/>
  <c r="V2474" i="1" s="1"/>
  <c r="U2473" i="1"/>
  <c r="V2473" i="1" s="1"/>
  <c r="U2472" i="1"/>
  <c r="V2472" i="1" s="1"/>
  <c r="U2471" i="1"/>
  <c r="V2471" i="1" s="1"/>
  <c r="U2470" i="1"/>
  <c r="V2470" i="1" s="1"/>
  <c r="U2469" i="1"/>
  <c r="V2469" i="1" s="1"/>
  <c r="U2468" i="1"/>
  <c r="V2468" i="1" s="1"/>
  <c r="U2467" i="1"/>
  <c r="V2467" i="1" s="1"/>
  <c r="U2466" i="1"/>
  <c r="V2466" i="1" s="1"/>
  <c r="U2465" i="1"/>
  <c r="V2465" i="1" s="1"/>
  <c r="U2464" i="1"/>
  <c r="V2464" i="1" s="1"/>
  <c r="U2463" i="1"/>
  <c r="V2463" i="1" s="1"/>
  <c r="U2462" i="1"/>
  <c r="V2462" i="1" s="1"/>
  <c r="U2461" i="1"/>
  <c r="V2461" i="1" s="1"/>
  <c r="U2460" i="1"/>
  <c r="V2460" i="1" s="1"/>
  <c r="U2459" i="1"/>
  <c r="V2459" i="1" s="1"/>
  <c r="U2458" i="1"/>
  <c r="V2458" i="1" s="1"/>
  <c r="U2457" i="1"/>
  <c r="V2457" i="1" s="1"/>
  <c r="U2456" i="1"/>
  <c r="V2456" i="1" s="1"/>
  <c r="U2455" i="1"/>
  <c r="V2455" i="1" s="1"/>
  <c r="U2454" i="1"/>
  <c r="V2454" i="1" s="1"/>
  <c r="U2453" i="1"/>
  <c r="V2453" i="1" s="1"/>
  <c r="U2452" i="1"/>
  <c r="V2452" i="1" s="1"/>
  <c r="U2451" i="1"/>
  <c r="V2451" i="1" s="1"/>
  <c r="U2450" i="1"/>
  <c r="V2450" i="1" s="1"/>
  <c r="U2449" i="1"/>
  <c r="V2449" i="1" s="1"/>
  <c r="U2448" i="1"/>
  <c r="V2448" i="1" s="1"/>
  <c r="U2447" i="1"/>
  <c r="V2447" i="1" s="1"/>
  <c r="U2446" i="1"/>
  <c r="V2446" i="1" s="1"/>
  <c r="U2445" i="1"/>
  <c r="V2445" i="1" s="1"/>
  <c r="U2444" i="1"/>
  <c r="V2444" i="1" s="1"/>
  <c r="U2443" i="1"/>
  <c r="V2443" i="1" s="1"/>
  <c r="U2442" i="1"/>
  <c r="V2442" i="1" s="1"/>
  <c r="U2441" i="1"/>
  <c r="V2441" i="1" s="1"/>
  <c r="U2440" i="1"/>
  <c r="V2440" i="1" s="1"/>
  <c r="U2439" i="1"/>
  <c r="V2439" i="1" s="1"/>
  <c r="U2438" i="1"/>
  <c r="V2438" i="1" s="1"/>
  <c r="U2437" i="1"/>
  <c r="V2437" i="1" s="1"/>
  <c r="U2436" i="1"/>
  <c r="V2436" i="1" s="1"/>
  <c r="U2435" i="1"/>
  <c r="V2435" i="1" s="1"/>
  <c r="U2434" i="1"/>
  <c r="V2434" i="1" s="1"/>
  <c r="U2433" i="1"/>
  <c r="V2433" i="1" s="1"/>
  <c r="U2432" i="1"/>
  <c r="V2432" i="1" s="1"/>
  <c r="U2431" i="1"/>
  <c r="V2431" i="1" s="1"/>
  <c r="U2430" i="1"/>
  <c r="V2430" i="1" s="1"/>
  <c r="U2429" i="1"/>
  <c r="V2429" i="1" s="1"/>
  <c r="U2428" i="1"/>
  <c r="V2428" i="1" s="1"/>
  <c r="U2427" i="1"/>
  <c r="V2427" i="1" s="1"/>
  <c r="U2426" i="1"/>
  <c r="V2426" i="1" s="1"/>
  <c r="U2425" i="1"/>
  <c r="V2425" i="1" s="1"/>
  <c r="U2424" i="1"/>
  <c r="V2424" i="1" s="1"/>
  <c r="U2423" i="1"/>
  <c r="V2423" i="1" s="1"/>
  <c r="U2422" i="1"/>
  <c r="V2422" i="1" s="1"/>
  <c r="U2421" i="1"/>
  <c r="V2421" i="1" s="1"/>
  <c r="U2420" i="1"/>
  <c r="V2420" i="1" s="1"/>
  <c r="U2419" i="1"/>
  <c r="V2419" i="1" s="1"/>
  <c r="U2418" i="1"/>
  <c r="V2418" i="1" s="1"/>
  <c r="U2417" i="1"/>
  <c r="V2417" i="1" s="1"/>
  <c r="U2416" i="1"/>
  <c r="V2416" i="1" s="1"/>
  <c r="U2415" i="1"/>
  <c r="V2415" i="1" s="1"/>
  <c r="U2414" i="1"/>
  <c r="V2414" i="1" s="1"/>
  <c r="U2413" i="1"/>
  <c r="V2413" i="1" s="1"/>
  <c r="U2412" i="1"/>
  <c r="V2412" i="1" s="1"/>
  <c r="U2411" i="1"/>
  <c r="V2411" i="1" s="1"/>
  <c r="U2410" i="1"/>
  <c r="V2410" i="1" s="1"/>
  <c r="U2409" i="1"/>
  <c r="V2409" i="1" s="1"/>
  <c r="U2408" i="1"/>
  <c r="V2408" i="1" s="1"/>
  <c r="U2407" i="1"/>
  <c r="V2407" i="1" s="1"/>
  <c r="U2406" i="1"/>
  <c r="V2406" i="1" s="1"/>
  <c r="U2405" i="1"/>
  <c r="V2405" i="1" s="1"/>
  <c r="U2404" i="1"/>
  <c r="V2404" i="1" s="1"/>
  <c r="U2403" i="1"/>
  <c r="V2403" i="1" s="1"/>
  <c r="U2402" i="1"/>
  <c r="V2402" i="1" s="1"/>
  <c r="U2401" i="1"/>
  <c r="V2401" i="1" s="1"/>
  <c r="U2400" i="1"/>
  <c r="V2400" i="1" s="1"/>
  <c r="U2399" i="1"/>
  <c r="V2399" i="1" s="1"/>
  <c r="U2398" i="1"/>
  <c r="V2398" i="1" s="1"/>
  <c r="U2397" i="1"/>
  <c r="V2397" i="1" s="1"/>
  <c r="U2396" i="1"/>
  <c r="V2396" i="1" s="1"/>
  <c r="U2395" i="1"/>
  <c r="V2395" i="1" s="1"/>
  <c r="U2394" i="1"/>
  <c r="V2394" i="1" s="1"/>
  <c r="U2393" i="1"/>
  <c r="V2393" i="1" s="1"/>
  <c r="U2392" i="1"/>
  <c r="V2392" i="1" s="1"/>
  <c r="U2391" i="1"/>
  <c r="V2391" i="1" s="1"/>
  <c r="U2390" i="1"/>
  <c r="V2390" i="1" s="1"/>
  <c r="U2389" i="1"/>
  <c r="V2389" i="1" s="1"/>
  <c r="U2388" i="1"/>
  <c r="V2388" i="1" s="1"/>
  <c r="U2387" i="1"/>
  <c r="V2387" i="1" s="1"/>
  <c r="U2386" i="1"/>
  <c r="V2386" i="1" s="1"/>
  <c r="U2385" i="1"/>
  <c r="V2385" i="1" s="1"/>
  <c r="U2384" i="1"/>
  <c r="V2384" i="1" s="1"/>
  <c r="U2383" i="1"/>
  <c r="V2383" i="1" s="1"/>
  <c r="U2382" i="1"/>
  <c r="V2382" i="1" s="1"/>
  <c r="U2381" i="1"/>
  <c r="V2381" i="1" s="1"/>
  <c r="U2380" i="1"/>
  <c r="V2380" i="1" s="1"/>
  <c r="U2379" i="1"/>
  <c r="V2379" i="1" s="1"/>
  <c r="U2378" i="1"/>
  <c r="V2378" i="1" s="1"/>
  <c r="U2377" i="1"/>
  <c r="V2377" i="1" s="1"/>
  <c r="U2376" i="1"/>
  <c r="V2376" i="1" s="1"/>
  <c r="U2375" i="1"/>
  <c r="V2375" i="1" s="1"/>
  <c r="U2374" i="1"/>
  <c r="V2374" i="1" s="1"/>
  <c r="U2373" i="1"/>
  <c r="V2373" i="1" s="1"/>
  <c r="U2372" i="1"/>
  <c r="V2372" i="1" s="1"/>
  <c r="U2371" i="1"/>
  <c r="V2371" i="1" s="1"/>
  <c r="U2370" i="1"/>
  <c r="V2370" i="1" s="1"/>
  <c r="U2369" i="1"/>
  <c r="V2369" i="1" s="1"/>
  <c r="U2368" i="1"/>
  <c r="V2368" i="1" s="1"/>
  <c r="U2367" i="1"/>
  <c r="V2367" i="1" s="1"/>
  <c r="U2366" i="1"/>
  <c r="V2366" i="1" s="1"/>
  <c r="U2365" i="1"/>
  <c r="V2365" i="1" s="1"/>
  <c r="U2364" i="1"/>
  <c r="V2364" i="1" s="1"/>
  <c r="U2363" i="1"/>
  <c r="V2363" i="1" s="1"/>
  <c r="U2362" i="1"/>
  <c r="V2362" i="1" s="1"/>
  <c r="U2361" i="1"/>
  <c r="V2361" i="1" s="1"/>
  <c r="U2360" i="1"/>
  <c r="V2360" i="1" s="1"/>
  <c r="U2359" i="1"/>
  <c r="V2359" i="1" s="1"/>
  <c r="U2358" i="1"/>
  <c r="V2358" i="1" s="1"/>
  <c r="U2357" i="1"/>
  <c r="V2357" i="1" s="1"/>
  <c r="U2356" i="1"/>
  <c r="V2356" i="1" s="1"/>
  <c r="U2355" i="1"/>
  <c r="V2355" i="1" s="1"/>
  <c r="U2354" i="1"/>
  <c r="V2354" i="1" s="1"/>
  <c r="U2353" i="1"/>
  <c r="V2353" i="1" s="1"/>
  <c r="U2352" i="1"/>
  <c r="V2352" i="1" s="1"/>
  <c r="U2351" i="1"/>
  <c r="V2351" i="1" s="1"/>
  <c r="U2350" i="1"/>
  <c r="V2350" i="1" s="1"/>
  <c r="U2349" i="1"/>
  <c r="V2349" i="1" s="1"/>
  <c r="U2348" i="1"/>
  <c r="V2348" i="1" s="1"/>
  <c r="U2347" i="1"/>
  <c r="V2347" i="1" s="1"/>
  <c r="U2346" i="1"/>
  <c r="V2346" i="1" s="1"/>
  <c r="U2345" i="1"/>
  <c r="V2345" i="1" s="1"/>
  <c r="U2344" i="1"/>
  <c r="V2344" i="1" s="1"/>
  <c r="U2343" i="1"/>
  <c r="V2343" i="1" s="1"/>
  <c r="U2342" i="1"/>
  <c r="V2342" i="1" s="1"/>
  <c r="U2341" i="1"/>
  <c r="V2341" i="1" s="1"/>
  <c r="U2340" i="1"/>
  <c r="V2340" i="1" s="1"/>
  <c r="U2339" i="1"/>
  <c r="V2339" i="1" s="1"/>
  <c r="U2338" i="1"/>
  <c r="V2338" i="1" s="1"/>
  <c r="U2337" i="1"/>
  <c r="V2337" i="1" s="1"/>
  <c r="U2336" i="1"/>
  <c r="V2336" i="1" s="1"/>
  <c r="U2335" i="1"/>
  <c r="V2335" i="1" s="1"/>
  <c r="U2334" i="1"/>
  <c r="V2334" i="1" s="1"/>
  <c r="U2333" i="1"/>
  <c r="V2333" i="1" s="1"/>
  <c r="U2332" i="1"/>
  <c r="V2332" i="1" s="1"/>
  <c r="U2331" i="1"/>
  <c r="V2331" i="1" s="1"/>
  <c r="U2330" i="1"/>
  <c r="V2330" i="1" s="1"/>
  <c r="U2329" i="1"/>
  <c r="V2329" i="1" s="1"/>
  <c r="U2328" i="1"/>
  <c r="V2328" i="1" s="1"/>
  <c r="U2327" i="1"/>
  <c r="V2327" i="1" s="1"/>
  <c r="U2326" i="1"/>
  <c r="V2326" i="1" s="1"/>
  <c r="U2325" i="1"/>
  <c r="V2325" i="1" s="1"/>
  <c r="U2324" i="1"/>
  <c r="V2324" i="1" s="1"/>
  <c r="U2323" i="1"/>
  <c r="V2323" i="1" s="1"/>
  <c r="U2322" i="1"/>
  <c r="V2322" i="1" s="1"/>
  <c r="U2321" i="1"/>
  <c r="V2321" i="1" s="1"/>
  <c r="U2320" i="1"/>
  <c r="V2320" i="1" s="1"/>
  <c r="U2319" i="1"/>
  <c r="V2319" i="1" s="1"/>
  <c r="U2318" i="1"/>
  <c r="V2318" i="1" s="1"/>
  <c r="U2317" i="1"/>
  <c r="V2317" i="1" s="1"/>
  <c r="U2316" i="1"/>
  <c r="V2316" i="1" s="1"/>
  <c r="U2315" i="1"/>
  <c r="V2315" i="1" s="1"/>
  <c r="U2314" i="1"/>
  <c r="V2314" i="1" s="1"/>
  <c r="U2313" i="1"/>
  <c r="V2313" i="1" s="1"/>
  <c r="U2312" i="1"/>
  <c r="V2312" i="1" s="1"/>
  <c r="U2311" i="1"/>
  <c r="V2311" i="1" s="1"/>
  <c r="U2310" i="1"/>
  <c r="V2310" i="1" s="1"/>
  <c r="U2309" i="1"/>
  <c r="V2309" i="1" s="1"/>
  <c r="U2308" i="1"/>
  <c r="V2308" i="1" s="1"/>
  <c r="U2307" i="1"/>
  <c r="V2307" i="1" s="1"/>
  <c r="U2306" i="1"/>
  <c r="V2306" i="1" s="1"/>
  <c r="U2305" i="1"/>
  <c r="V2305" i="1" s="1"/>
  <c r="U2304" i="1"/>
  <c r="V2304" i="1" s="1"/>
  <c r="U2303" i="1"/>
  <c r="V2303" i="1" s="1"/>
  <c r="U2302" i="1"/>
  <c r="V2302" i="1" s="1"/>
  <c r="U2301" i="1"/>
  <c r="V2301" i="1" s="1"/>
  <c r="U2300" i="1"/>
  <c r="V2300" i="1" s="1"/>
  <c r="U2299" i="1"/>
  <c r="V2299" i="1" s="1"/>
  <c r="U2298" i="1"/>
  <c r="V2298" i="1" s="1"/>
  <c r="U2297" i="1"/>
  <c r="V2297" i="1" s="1"/>
  <c r="U2296" i="1"/>
  <c r="V2296" i="1" s="1"/>
  <c r="U2295" i="1"/>
  <c r="V2295" i="1" s="1"/>
  <c r="U2294" i="1"/>
  <c r="V2294" i="1" s="1"/>
  <c r="U2293" i="1"/>
  <c r="V2293" i="1" s="1"/>
  <c r="U2292" i="1"/>
  <c r="V2292" i="1" s="1"/>
  <c r="U2291" i="1"/>
  <c r="V2291" i="1" s="1"/>
  <c r="U2290" i="1"/>
  <c r="V2290" i="1" s="1"/>
  <c r="U2289" i="1"/>
  <c r="V2289" i="1" s="1"/>
  <c r="U2288" i="1"/>
  <c r="V2288" i="1" s="1"/>
  <c r="U2287" i="1"/>
  <c r="V2287" i="1" s="1"/>
  <c r="U2286" i="1"/>
  <c r="V2286" i="1" s="1"/>
  <c r="U2285" i="1"/>
  <c r="V2285" i="1" s="1"/>
  <c r="U2284" i="1"/>
  <c r="V2284" i="1" s="1"/>
  <c r="U2283" i="1"/>
  <c r="V2283" i="1" s="1"/>
  <c r="U2282" i="1"/>
  <c r="V2282" i="1" s="1"/>
  <c r="U2281" i="1"/>
  <c r="V2281" i="1" s="1"/>
  <c r="U2280" i="1"/>
  <c r="V2280" i="1" s="1"/>
  <c r="U2279" i="1"/>
  <c r="V2279" i="1" s="1"/>
  <c r="U2278" i="1"/>
  <c r="V2278" i="1" s="1"/>
  <c r="U2277" i="1"/>
  <c r="V2277" i="1" s="1"/>
  <c r="U2276" i="1"/>
  <c r="V2276" i="1" s="1"/>
  <c r="U2275" i="1"/>
  <c r="V2275" i="1" s="1"/>
  <c r="U2274" i="1"/>
  <c r="V2274" i="1" s="1"/>
  <c r="U2273" i="1"/>
  <c r="V2273" i="1" s="1"/>
  <c r="U2272" i="1"/>
  <c r="V2272" i="1" s="1"/>
  <c r="U2271" i="1"/>
  <c r="V2271" i="1" s="1"/>
  <c r="U2270" i="1"/>
  <c r="V2270" i="1" s="1"/>
  <c r="U2269" i="1"/>
  <c r="V2269" i="1" s="1"/>
  <c r="U2268" i="1"/>
  <c r="V2268" i="1" s="1"/>
  <c r="U2267" i="1"/>
  <c r="V2267" i="1" s="1"/>
  <c r="U2266" i="1"/>
  <c r="V2266" i="1" s="1"/>
  <c r="U2265" i="1"/>
  <c r="V2265" i="1" s="1"/>
  <c r="U2264" i="1"/>
  <c r="V2264" i="1" s="1"/>
  <c r="U2263" i="1"/>
  <c r="V2263" i="1" s="1"/>
  <c r="U2262" i="1"/>
  <c r="V2262" i="1" s="1"/>
  <c r="U2261" i="1"/>
  <c r="V2261" i="1" s="1"/>
  <c r="U2260" i="1"/>
  <c r="V2260" i="1" s="1"/>
  <c r="U2259" i="1"/>
  <c r="V2259" i="1" s="1"/>
  <c r="U2258" i="1"/>
  <c r="V2258" i="1" s="1"/>
  <c r="U2257" i="1"/>
  <c r="V2257" i="1" s="1"/>
  <c r="U2256" i="1"/>
  <c r="V2256" i="1" s="1"/>
  <c r="U2255" i="1"/>
  <c r="V2255" i="1" s="1"/>
  <c r="U2254" i="1"/>
  <c r="V2254" i="1" s="1"/>
  <c r="U2253" i="1"/>
  <c r="V2253" i="1" s="1"/>
  <c r="U2252" i="1"/>
  <c r="V2252" i="1" s="1"/>
  <c r="U2251" i="1"/>
  <c r="V2251" i="1" s="1"/>
  <c r="U2250" i="1"/>
  <c r="V2250" i="1" s="1"/>
  <c r="U2249" i="1"/>
  <c r="V2249" i="1" s="1"/>
  <c r="U2248" i="1"/>
  <c r="V2248" i="1" s="1"/>
  <c r="U2247" i="1"/>
  <c r="V2247" i="1" s="1"/>
  <c r="U2246" i="1"/>
  <c r="V2246" i="1" s="1"/>
  <c r="U2245" i="1"/>
  <c r="V2245" i="1" s="1"/>
  <c r="U2244" i="1"/>
  <c r="V2244" i="1" s="1"/>
  <c r="U2243" i="1"/>
  <c r="V2243" i="1" s="1"/>
  <c r="U2242" i="1"/>
  <c r="V2242" i="1" s="1"/>
  <c r="U2241" i="1"/>
  <c r="V2241" i="1" s="1"/>
  <c r="U2240" i="1"/>
  <c r="V2240" i="1" s="1"/>
  <c r="U2239" i="1"/>
  <c r="V2239" i="1" s="1"/>
  <c r="U2238" i="1"/>
  <c r="V2238" i="1" s="1"/>
  <c r="U2237" i="1"/>
  <c r="V2237" i="1" s="1"/>
  <c r="U2236" i="1"/>
  <c r="V2236" i="1" s="1"/>
  <c r="U2235" i="1"/>
  <c r="V2235" i="1" s="1"/>
  <c r="U2234" i="1"/>
  <c r="V2234" i="1" s="1"/>
  <c r="U2233" i="1"/>
  <c r="V2233" i="1" s="1"/>
  <c r="U2232" i="1"/>
  <c r="V2232" i="1" s="1"/>
  <c r="U2231" i="1"/>
  <c r="V2231" i="1" s="1"/>
  <c r="U2230" i="1"/>
  <c r="V2230" i="1" s="1"/>
  <c r="U2229" i="1"/>
  <c r="V2229" i="1" s="1"/>
  <c r="U2228" i="1"/>
  <c r="V2228" i="1" s="1"/>
  <c r="U2227" i="1"/>
  <c r="V2227" i="1" s="1"/>
  <c r="U2226" i="1"/>
  <c r="V2226" i="1" s="1"/>
  <c r="U2225" i="1"/>
  <c r="V2225" i="1" s="1"/>
  <c r="U2224" i="1"/>
  <c r="V2224" i="1" s="1"/>
  <c r="U2223" i="1"/>
  <c r="V2223" i="1" s="1"/>
  <c r="U2222" i="1"/>
  <c r="V2222" i="1" s="1"/>
  <c r="U2221" i="1"/>
  <c r="V2221" i="1" s="1"/>
  <c r="U2220" i="1"/>
  <c r="V2220" i="1" s="1"/>
  <c r="U2219" i="1"/>
  <c r="V2219" i="1" s="1"/>
  <c r="U2218" i="1"/>
  <c r="V2218" i="1" s="1"/>
  <c r="U2217" i="1"/>
  <c r="V2217" i="1" s="1"/>
  <c r="U2216" i="1"/>
  <c r="V2216" i="1" s="1"/>
  <c r="U2215" i="1"/>
  <c r="V2215" i="1" s="1"/>
  <c r="U2214" i="1"/>
  <c r="V2214" i="1" s="1"/>
  <c r="U2213" i="1"/>
  <c r="V2213" i="1" s="1"/>
  <c r="U2212" i="1"/>
  <c r="V2212" i="1" s="1"/>
  <c r="U2211" i="1"/>
  <c r="V2211" i="1" s="1"/>
  <c r="U2210" i="1"/>
  <c r="V2210" i="1" s="1"/>
  <c r="U2209" i="1"/>
  <c r="V2209" i="1" s="1"/>
  <c r="U2208" i="1"/>
  <c r="V2208" i="1" s="1"/>
  <c r="U2207" i="1"/>
  <c r="V2207" i="1" s="1"/>
  <c r="U2206" i="1"/>
  <c r="V2206" i="1" s="1"/>
  <c r="U2205" i="1"/>
  <c r="V2205" i="1" s="1"/>
  <c r="U2204" i="1"/>
  <c r="V2204" i="1" s="1"/>
  <c r="U2203" i="1"/>
  <c r="V2203" i="1" s="1"/>
  <c r="U2202" i="1"/>
  <c r="V2202" i="1" s="1"/>
  <c r="U2201" i="1"/>
  <c r="V2201" i="1" s="1"/>
  <c r="U2200" i="1"/>
  <c r="V2200" i="1" s="1"/>
  <c r="U2199" i="1"/>
  <c r="V2199" i="1" s="1"/>
  <c r="U2198" i="1"/>
  <c r="V2198" i="1" s="1"/>
  <c r="U2197" i="1"/>
  <c r="V2197" i="1" s="1"/>
  <c r="U2196" i="1"/>
  <c r="V2196" i="1" s="1"/>
  <c r="U2195" i="1"/>
  <c r="V2195" i="1" s="1"/>
  <c r="U2194" i="1"/>
  <c r="V2194" i="1" s="1"/>
  <c r="U2193" i="1"/>
  <c r="V2193" i="1" s="1"/>
  <c r="U2192" i="1"/>
  <c r="V2192" i="1" s="1"/>
  <c r="U2191" i="1"/>
  <c r="V2191" i="1" s="1"/>
  <c r="U2190" i="1"/>
  <c r="V2190" i="1" s="1"/>
  <c r="U2189" i="1"/>
  <c r="V2189" i="1" s="1"/>
  <c r="U2188" i="1"/>
  <c r="V2188" i="1" s="1"/>
  <c r="U2187" i="1"/>
  <c r="V2187" i="1" s="1"/>
  <c r="U2186" i="1"/>
  <c r="V2186" i="1" s="1"/>
  <c r="U2185" i="1"/>
  <c r="V2185" i="1" s="1"/>
  <c r="U2184" i="1"/>
  <c r="V2184" i="1" s="1"/>
  <c r="U2183" i="1"/>
  <c r="V2183" i="1" s="1"/>
  <c r="U2182" i="1"/>
  <c r="V2182" i="1" s="1"/>
  <c r="U2181" i="1"/>
  <c r="V2181" i="1" s="1"/>
  <c r="U2180" i="1"/>
  <c r="V2180" i="1" s="1"/>
  <c r="U2179" i="1"/>
  <c r="V2179" i="1" s="1"/>
  <c r="U2178" i="1"/>
  <c r="V2178" i="1" s="1"/>
  <c r="U2177" i="1"/>
  <c r="V2177" i="1" s="1"/>
  <c r="U2176" i="1"/>
  <c r="V2176" i="1" s="1"/>
  <c r="U2175" i="1"/>
  <c r="V2175" i="1" s="1"/>
  <c r="U2174" i="1"/>
  <c r="V2174" i="1" s="1"/>
  <c r="U2173" i="1"/>
  <c r="V2173" i="1" s="1"/>
  <c r="U2172" i="1"/>
  <c r="V2172" i="1" s="1"/>
  <c r="U2171" i="1"/>
  <c r="V2171" i="1" s="1"/>
  <c r="U2170" i="1"/>
  <c r="V2170" i="1" s="1"/>
  <c r="U2169" i="1"/>
  <c r="V2169" i="1" s="1"/>
  <c r="U2168" i="1"/>
  <c r="V2168" i="1" s="1"/>
  <c r="U2167" i="1"/>
  <c r="V2167" i="1" s="1"/>
  <c r="U2166" i="1"/>
  <c r="V2166" i="1" s="1"/>
  <c r="U2165" i="1"/>
  <c r="V2165" i="1" s="1"/>
  <c r="U2164" i="1"/>
  <c r="V2164" i="1" s="1"/>
  <c r="U2163" i="1"/>
  <c r="V2163" i="1" s="1"/>
  <c r="U2162" i="1"/>
  <c r="V2162" i="1" s="1"/>
  <c r="U2161" i="1"/>
  <c r="V2161" i="1" s="1"/>
  <c r="U2160" i="1"/>
  <c r="V2160" i="1" s="1"/>
  <c r="U2159" i="1"/>
  <c r="V2159" i="1" s="1"/>
  <c r="U2158" i="1"/>
  <c r="V2158" i="1" s="1"/>
  <c r="U2157" i="1"/>
  <c r="V2157" i="1" s="1"/>
  <c r="U2156" i="1"/>
  <c r="V2156" i="1" s="1"/>
  <c r="U2155" i="1"/>
  <c r="V2155" i="1" s="1"/>
  <c r="U2154" i="1"/>
  <c r="V2154" i="1" s="1"/>
  <c r="U2153" i="1"/>
  <c r="V2153" i="1" s="1"/>
  <c r="U2152" i="1"/>
  <c r="V2152" i="1" s="1"/>
  <c r="U2151" i="1"/>
  <c r="V2151" i="1" s="1"/>
  <c r="U2150" i="1"/>
  <c r="V2150" i="1" s="1"/>
  <c r="U2149" i="1"/>
  <c r="V2149" i="1" s="1"/>
  <c r="U2148" i="1"/>
  <c r="V2148" i="1" s="1"/>
  <c r="U2147" i="1"/>
  <c r="V2147" i="1" s="1"/>
  <c r="U2146" i="1"/>
  <c r="V2146" i="1" s="1"/>
  <c r="U2145" i="1"/>
  <c r="V2145" i="1" s="1"/>
  <c r="U2144" i="1"/>
  <c r="V2144" i="1" s="1"/>
  <c r="U2143" i="1"/>
  <c r="V2143" i="1" s="1"/>
  <c r="U2142" i="1"/>
  <c r="V2142" i="1" s="1"/>
  <c r="U2141" i="1"/>
  <c r="V2141" i="1" s="1"/>
  <c r="U2140" i="1"/>
  <c r="V2140" i="1" s="1"/>
  <c r="U2139" i="1"/>
  <c r="V2139" i="1" s="1"/>
  <c r="U2138" i="1"/>
  <c r="V2138" i="1" s="1"/>
  <c r="U2137" i="1"/>
  <c r="V2137" i="1" s="1"/>
  <c r="U2136" i="1"/>
  <c r="V2136" i="1" s="1"/>
  <c r="U2135" i="1"/>
  <c r="V2135" i="1" s="1"/>
  <c r="U2134" i="1"/>
  <c r="V2134" i="1" s="1"/>
  <c r="U2133" i="1"/>
  <c r="V2133" i="1" s="1"/>
  <c r="U2132" i="1"/>
  <c r="V2132" i="1" s="1"/>
  <c r="U2131" i="1"/>
  <c r="V2131" i="1" s="1"/>
  <c r="U2130" i="1"/>
  <c r="V2130" i="1" s="1"/>
  <c r="U2129" i="1"/>
  <c r="V2129" i="1" s="1"/>
  <c r="U2128" i="1"/>
  <c r="V2128" i="1" s="1"/>
  <c r="U2127" i="1"/>
  <c r="V2127" i="1" s="1"/>
  <c r="U2126" i="1"/>
  <c r="V2126" i="1" s="1"/>
  <c r="U2125" i="1"/>
  <c r="V2125" i="1" s="1"/>
  <c r="U2124" i="1"/>
  <c r="V2124" i="1" s="1"/>
  <c r="U2123" i="1"/>
  <c r="V2123" i="1" s="1"/>
  <c r="U2122" i="1"/>
  <c r="V2122" i="1" s="1"/>
  <c r="U2121" i="1"/>
  <c r="V2121" i="1" s="1"/>
  <c r="U2120" i="1"/>
  <c r="V2120" i="1" s="1"/>
  <c r="U2119" i="1"/>
  <c r="V2119" i="1" s="1"/>
  <c r="U2118" i="1"/>
  <c r="V2118" i="1" s="1"/>
  <c r="U2117" i="1"/>
  <c r="V2117" i="1" s="1"/>
  <c r="U2116" i="1"/>
  <c r="V2116" i="1" s="1"/>
  <c r="U2115" i="1"/>
  <c r="V2115" i="1" s="1"/>
  <c r="U2114" i="1"/>
  <c r="V2114" i="1" s="1"/>
  <c r="U2113" i="1"/>
  <c r="V2113" i="1" s="1"/>
  <c r="U2112" i="1"/>
  <c r="V2112" i="1" s="1"/>
  <c r="U2111" i="1"/>
  <c r="V2111" i="1" s="1"/>
  <c r="U2110" i="1"/>
  <c r="V2110" i="1" s="1"/>
  <c r="U2109" i="1"/>
  <c r="V2109" i="1" s="1"/>
  <c r="U2108" i="1"/>
  <c r="V2108" i="1" s="1"/>
  <c r="U2107" i="1"/>
  <c r="V2107" i="1" s="1"/>
  <c r="U2106" i="1"/>
  <c r="V2106" i="1" s="1"/>
  <c r="U2105" i="1"/>
  <c r="V2105" i="1" s="1"/>
  <c r="U2104" i="1"/>
  <c r="V2104" i="1" s="1"/>
  <c r="U2103" i="1"/>
  <c r="V2103" i="1" s="1"/>
  <c r="U2102" i="1"/>
  <c r="V2102" i="1" s="1"/>
  <c r="U2101" i="1"/>
  <c r="V2101" i="1" s="1"/>
  <c r="U2100" i="1"/>
  <c r="V2100" i="1" s="1"/>
  <c r="U2099" i="1"/>
  <c r="V2099" i="1" s="1"/>
  <c r="U2098" i="1"/>
  <c r="V2098" i="1" s="1"/>
  <c r="U2097" i="1"/>
  <c r="V2097" i="1" s="1"/>
  <c r="U2096" i="1"/>
  <c r="V2096" i="1" s="1"/>
  <c r="U2095" i="1"/>
  <c r="V2095" i="1" s="1"/>
  <c r="U2094" i="1"/>
  <c r="V2094" i="1" s="1"/>
  <c r="U2093" i="1"/>
  <c r="V2093" i="1" s="1"/>
  <c r="U2092" i="1"/>
  <c r="V2092" i="1" s="1"/>
  <c r="U2091" i="1"/>
  <c r="V2091" i="1" s="1"/>
  <c r="U2090" i="1"/>
  <c r="V2090" i="1" s="1"/>
  <c r="U2089" i="1"/>
  <c r="V2089" i="1" s="1"/>
  <c r="U2088" i="1"/>
  <c r="V2088" i="1" s="1"/>
  <c r="U2087" i="1"/>
  <c r="V2087" i="1" s="1"/>
  <c r="U2086" i="1"/>
  <c r="V2086" i="1" s="1"/>
  <c r="U2085" i="1"/>
  <c r="V2085" i="1" s="1"/>
  <c r="U2084" i="1"/>
  <c r="V2084" i="1" s="1"/>
  <c r="U2083" i="1"/>
  <c r="V2083" i="1" s="1"/>
  <c r="U2082" i="1"/>
  <c r="V2082" i="1" s="1"/>
  <c r="U2081" i="1"/>
  <c r="V2081" i="1" s="1"/>
  <c r="U2080" i="1"/>
  <c r="V2080" i="1" s="1"/>
  <c r="U2079" i="1"/>
  <c r="V2079" i="1" s="1"/>
  <c r="U2078" i="1"/>
  <c r="V2078" i="1" s="1"/>
  <c r="U2077" i="1"/>
  <c r="V2077" i="1" s="1"/>
  <c r="U2076" i="1"/>
  <c r="V2076" i="1" s="1"/>
  <c r="U2075" i="1"/>
  <c r="V2075" i="1" s="1"/>
  <c r="U2074" i="1"/>
  <c r="V2074" i="1" s="1"/>
  <c r="U2073" i="1"/>
  <c r="V2073" i="1" s="1"/>
  <c r="U2072" i="1"/>
  <c r="V2072" i="1" s="1"/>
  <c r="U2071" i="1"/>
  <c r="V2071" i="1" s="1"/>
  <c r="U2070" i="1"/>
  <c r="V2070" i="1" s="1"/>
  <c r="U2069" i="1"/>
  <c r="V2069" i="1" s="1"/>
  <c r="U2068" i="1"/>
  <c r="V2068" i="1" s="1"/>
  <c r="U2067" i="1"/>
  <c r="V2067" i="1" s="1"/>
  <c r="U2066" i="1"/>
  <c r="V2066" i="1" s="1"/>
  <c r="U2065" i="1"/>
  <c r="V2065" i="1" s="1"/>
  <c r="U2064" i="1"/>
  <c r="V2064" i="1" s="1"/>
  <c r="U2063" i="1"/>
  <c r="V2063" i="1" s="1"/>
  <c r="U2062" i="1"/>
  <c r="V2062" i="1" s="1"/>
  <c r="U2061" i="1"/>
  <c r="V2061" i="1" s="1"/>
  <c r="U2060" i="1"/>
  <c r="V2060" i="1" s="1"/>
  <c r="U2059" i="1"/>
  <c r="V2059" i="1" s="1"/>
  <c r="U2058" i="1"/>
  <c r="V2058" i="1" s="1"/>
  <c r="U2057" i="1"/>
  <c r="V2057" i="1" s="1"/>
  <c r="U2056" i="1"/>
  <c r="V2056" i="1" s="1"/>
  <c r="U2055" i="1"/>
  <c r="V2055" i="1" s="1"/>
  <c r="U2054" i="1"/>
  <c r="V2054" i="1" s="1"/>
  <c r="U2053" i="1"/>
  <c r="V2053" i="1" s="1"/>
  <c r="U2052" i="1"/>
  <c r="V2052" i="1" s="1"/>
  <c r="U2051" i="1"/>
  <c r="V2051" i="1" s="1"/>
  <c r="U2050" i="1"/>
  <c r="V2050" i="1" s="1"/>
  <c r="U2049" i="1"/>
  <c r="V2049" i="1" s="1"/>
  <c r="U2048" i="1"/>
  <c r="V2048" i="1" s="1"/>
  <c r="U2047" i="1"/>
  <c r="V2047" i="1" s="1"/>
  <c r="U2046" i="1"/>
  <c r="V2046" i="1" s="1"/>
  <c r="U2045" i="1"/>
  <c r="V2045" i="1" s="1"/>
  <c r="U2044" i="1"/>
  <c r="V2044" i="1" s="1"/>
  <c r="U2043" i="1"/>
  <c r="V2043" i="1" s="1"/>
  <c r="U2042" i="1"/>
  <c r="V2042" i="1" s="1"/>
  <c r="U2041" i="1"/>
  <c r="V2041" i="1" s="1"/>
  <c r="U2040" i="1"/>
  <c r="V2040" i="1" s="1"/>
  <c r="U2039" i="1"/>
  <c r="V2039" i="1" s="1"/>
  <c r="U2038" i="1"/>
  <c r="V2038" i="1" s="1"/>
  <c r="U2037" i="1"/>
  <c r="V2037" i="1" s="1"/>
  <c r="U2036" i="1"/>
  <c r="V2036" i="1" s="1"/>
  <c r="U2035" i="1"/>
  <c r="V2035" i="1" s="1"/>
  <c r="U2034" i="1"/>
  <c r="V2034" i="1" s="1"/>
  <c r="U2033" i="1"/>
  <c r="V2033" i="1" s="1"/>
  <c r="U2032" i="1"/>
  <c r="V2032" i="1" s="1"/>
  <c r="U2031" i="1"/>
  <c r="V2031" i="1" s="1"/>
  <c r="U2030" i="1"/>
  <c r="V2030" i="1" s="1"/>
  <c r="U2029" i="1"/>
  <c r="V2029" i="1" s="1"/>
  <c r="U2028" i="1"/>
  <c r="V2028" i="1" s="1"/>
  <c r="U2027" i="1"/>
  <c r="V2027" i="1" s="1"/>
  <c r="U2026" i="1"/>
  <c r="V2026" i="1" s="1"/>
  <c r="U2025" i="1"/>
  <c r="V2025" i="1" s="1"/>
  <c r="U2024" i="1"/>
  <c r="V2024" i="1" s="1"/>
  <c r="U2023" i="1"/>
  <c r="V2023" i="1" s="1"/>
  <c r="U2022" i="1"/>
  <c r="V2022" i="1" s="1"/>
  <c r="U2021" i="1"/>
  <c r="V2021" i="1" s="1"/>
  <c r="U2020" i="1"/>
  <c r="V2020" i="1" s="1"/>
  <c r="U2019" i="1"/>
  <c r="V2019" i="1" s="1"/>
  <c r="U2018" i="1"/>
  <c r="V2018" i="1" s="1"/>
  <c r="U2017" i="1"/>
  <c r="V2017" i="1" s="1"/>
  <c r="U2016" i="1"/>
  <c r="V2016" i="1" s="1"/>
  <c r="U2015" i="1"/>
  <c r="V2015" i="1" s="1"/>
  <c r="U2014" i="1"/>
  <c r="V2014" i="1" s="1"/>
  <c r="U2013" i="1"/>
  <c r="V2013" i="1" s="1"/>
  <c r="U2012" i="1"/>
  <c r="V2012" i="1" s="1"/>
  <c r="U2011" i="1"/>
  <c r="V2011" i="1" s="1"/>
  <c r="U2010" i="1"/>
  <c r="V2010" i="1" s="1"/>
  <c r="U2009" i="1"/>
  <c r="V2009" i="1" s="1"/>
  <c r="U2008" i="1"/>
  <c r="V2008" i="1" s="1"/>
  <c r="U2007" i="1"/>
  <c r="V2007" i="1" s="1"/>
  <c r="U2006" i="1"/>
  <c r="V2006" i="1" s="1"/>
  <c r="U2005" i="1"/>
  <c r="V2005" i="1" s="1"/>
  <c r="U2004" i="1"/>
  <c r="V2004" i="1" s="1"/>
  <c r="U2003" i="1"/>
  <c r="V2003" i="1" s="1"/>
  <c r="U2002" i="1"/>
  <c r="V2002" i="1" s="1"/>
  <c r="U2001" i="1"/>
  <c r="V2001" i="1" s="1"/>
  <c r="U2000" i="1"/>
  <c r="V2000" i="1" s="1"/>
  <c r="U1999" i="1"/>
  <c r="V1999" i="1" s="1"/>
  <c r="U1998" i="1"/>
  <c r="V1998" i="1" s="1"/>
  <c r="U1997" i="1"/>
  <c r="V1997" i="1" s="1"/>
  <c r="U1996" i="1"/>
  <c r="V1996" i="1" s="1"/>
  <c r="U1995" i="1"/>
  <c r="V1995" i="1" s="1"/>
  <c r="U1994" i="1"/>
  <c r="V1994" i="1" s="1"/>
  <c r="U1993" i="1"/>
  <c r="V1993" i="1" s="1"/>
  <c r="U1992" i="1"/>
  <c r="V1992" i="1" s="1"/>
  <c r="U1991" i="1"/>
  <c r="V1991" i="1" s="1"/>
  <c r="U1990" i="1"/>
  <c r="V1990" i="1" s="1"/>
  <c r="U1989" i="1"/>
  <c r="V1989" i="1" s="1"/>
  <c r="U1988" i="1"/>
  <c r="V1988" i="1" s="1"/>
  <c r="U1987" i="1"/>
  <c r="V1987" i="1" s="1"/>
  <c r="U1986" i="1"/>
  <c r="V1986" i="1" s="1"/>
  <c r="U1985" i="1"/>
  <c r="V1985" i="1" s="1"/>
  <c r="U1984" i="1"/>
  <c r="V1984" i="1" s="1"/>
  <c r="U1983" i="1"/>
  <c r="V1983" i="1" s="1"/>
  <c r="U1982" i="1"/>
  <c r="V1982" i="1" s="1"/>
  <c r="U1981" i="1"/>
  <c r="V1981" i="1" s="1"/>
  <c r="U1980" i="1"/>
  <c r="V1980" i="1" s="1"/>
  <c r="U1979" i="1"/>
  <c r="V1979" i="1" s="1"/>
  <c r="U1978" i="1"/>
  <c r="V1978" i="1" s="1"/>
  <c r="U1977" i="1"/>
  <c r="V1977" i="1" s="1"/>
  <c r="U1976" i="1"/>
  <c r="V1976" i="1" s="1"/>
  <c r="U1975" i="1"/>
  <c r="V1975" i="1" s="1"/>
  <c r="U1974" i="1"/>
  <c r="V1974" i="1" s="1"/>
  <c r="U1973" i="1"/>
  <c r="V1973" i="1" s="1"/>
  <c r="U1972" i="1"/>
  <c r="V1972" i="1" s="1"/>
  <c r="U1971" i="1"/>
  <c r="V1971" i="1" s="1"/>
  <c r="U1970" i="1"/>
  <c r="V1970" i="1" s="1"/>
  <c r="U1969" i="1"/>
  <c r="V1969" i="1" s="1"/>
  <c r="U1968" i="1"/>
  <c r="V1968" i="1" s="1"/>
  <c r="U1967" i="1"/>
  <c r="V1967" i="1" s="1"/>
  <c r="U1966" i="1"/>
  <c r="V1966" i="1" s="1"/>
  <c r="U1965" i="1"/>
  <c r="V1965" i="1" s="1"/>
  <c r="U1964" i="1"/>
  <c r="V1964" i="1" s="1"/>
  <c r="U1963" i="1"/>
  <c r="V1963" i="1" s="1"/>
  <c r="U1962" i="1"/>
  <c r="V1962" i="1" s="1"/>
  <c r="U1961" i="1"/>
  <c r="V1961" i="1" s="1"/>
  <c r="U1960" i="1"/>
  <c r="V1960" i="1" s="1"/>
  <c r="U1959" i="1"/>
  <c r="V1959" i="1" s="1"/>
  <c r="U1958" i="1"/>
  <c r="V1958" i="1" s="1"/>
  <c r="U1957" i="1"/>
  <c r="V1957" i="1" s="1"/>
  <c r="U1956" i="1"/>
  <c r="V1956" i="1" s="1"/>
  <c r="U1955" i="1"/>
  <c r="V1955" i="1" s="1"/>
  <c r="U1954" i="1"/>
  <c r="V1954" i="1" s="1"/>
  <c r="U1953" i="1"/>
  <c r="V1953" i="1" s="1"/>
  <c r="U1952" i="1"/>
  <c r="V1952" i="1" s="1"/>
  <c r="U1951" i="1"/>
  <c r="V1951" i="1" s="1"/>
  <c r="U1950" i="1"/>
  <c r="V1950" i="1" s="1"/>
  <c r="U1949" i="1"/>
  <c r="V1949" i="1" s="1"/>
  <c r="U1948" i="1"/>
  <c r="V1948" i="1" s="1"/>
  <c r="U1947" i="1"/>
  <c r="V1947" i="1" s="1"/>
  <c r="U1946" i="1"/>
  <c r="V1946" i="1" s="1"/>
  <c r="U1945" i="1"/>
  <c r="V1945" i="1" s="1"/>
  <c r="U1944" i="1"/>
  <c r="V1944" i="1" s="1"/>
  <c r="U1943" i="1"/>
  <c r="V1943" i="1" s="1"/>
  <c r="U1942" i="1"/>
  <c r="V1942" i="1" s="1"/>
  <c r="U1941" i="1"/>
  <c r="V1941" i="1" s="1"/>
  <c r="U1940" i="1"/>
  <c r="V1940" i="1" s="1"/>
  <c r="U1939" i="1"/>
  <c r="V1939" i="1" s="1"/>
  <c r="U1938" i="1"/>
  <c r="V1938" i="1" s="1"/>
  <c r="U1937" i="1"/>
  <c r="V1937" i="1" s="1"/>
  <c r="U1936" i="1"/>
  <c r="V1936" i="1" s="1"/>
  <c r="U1935" i="1"/>
  <c r="V1935" i="1" s="1"/>
  <c r="U1934" i="1"/>
  <c r="V1934" i="1" s="1"/>
  <c r="U1933" i="1"/>
  <c r="V1933" i="1" s="1"/>
  <c r="U1932" i="1"/>
  <c r="V1932" i="1" s="1"/>
  <c r="U1931" i="1"/>
  <c r="V1931" i="1" s="1"/>
  <c r="U1930" i="1"/>
  <c r="V1930" i="1" s="1"/>
  <c r="U1929" i="1"/>
  <c r="V1929" i="1" s="1"/>
  <c r="U1928" i="1"/>
  <c r="V1928" i="1" s="1"/>
  <c r="U1927" i="1"/>
  <c r="V1927" i="1" s="1"/>
  <c r="U1926" i="1"/>
  <c r="V1926" i="1" s="1"/>
  <c r="U1925" i="1"/>
  <c r="V1925" i="1" s="1"/>
  <c r="U1924" i="1"/>
  <c r="V1924" i="1" s="1"/>
  <c r="U1923" i="1"/>
  <c r="V1923" i="1" s="1"/>
  <c r="U1922" i="1"/>
  <c r="V1922" i="1" s="1"/>
  <c r="U1921" i="1"/>
  <c r="V1921" i="1" s="1"/>
  <c r="U1920" i="1"/>
  <c r="V1920" i="1" s="1"/>
  <c r="U1919" i="1"/>
  <c r="V1919" i="1" s="1"/>
  <c r="U1918" i="1"/>
  <c r="V1918" i="1" s="1"/>
  <c r="U1917" i="1"/>
  <c r="V1917" i="1" s="1"/>
  <c r="U1916" i="1"/>
  <c r="V1916" i="1" s="1"/>
  <c r="U1915" i="1"/>
  <c r="V1915" i="1" s="1"/>
  <c r="U1914" i="1"/>
  <c r="V1914" i="1" s="1"/>
  <c r="U1913" i="1"/>
  <c r="V1913" i="1" s="1"/>
  <c r="U1912" i="1"/>
  <c r="V1912" i="1" s="1"/>
  <c r="U1911" i="1"/>
  <c r="V1911" i="1" s="1"/>
  <c r="U1910" i="1"/>
  <c r="V1910" i="1" s="1"/>
  <c r="U1909" i="1"/>
  <c r="V1909" i="1" s="1"/>
  <c r="U1908" i="1"/>
  <c r="V1908" i="1" s="1"/>
  <c r="U1907" i="1"/>
  <c r="V1907" i="1" s="1"/>
  <c r="U1906" i="1"/>
  <c r="V1906" i="1" s="1"/>
  <c r="U1905" i="1"/>
  <c r="V1905" i="1" s="1"/>
  <c r="U1904" i="1"/>
  <c r="V1904" i="1" s="1"/>
  <c r="U1903" i="1"/>
  <c r="V1903" i="1" s="1"/>
  <c r="U1902" i="1"/>
  <c r="V1902" i="1" s="1"/>
  <c r="U1901" i="1"/>
  <c r="V1901" i="1" s="1"/>
  <c r="U1900" i="1"/>
  <c r="V1900" i="1" s="1"/>
  <c r="U1899" i="1"/>
  <c r="V1899" i="1" s="1"/>
  <c r="U1898" i="1"/>
  <c r="V1898" i="1" s="1"/>
  <c r="U1897" i="1"/>
  <c r="V1897" i="1" s="1"/>
  <c r="U1896" i="1"/>
  <c r="V1896" i="1" s="1"/>
  <c r="U1895" i="1"/>
  <c r="V1895" i="1" s="1"/>
  <c r="U1894" i="1"/>
  <c r="V1894" i="1" s="1"/>
  <c r="U1893" i="1"/>
  <c r="V1893" i="1" s="1"/>
  <c r="U1892" i="1"/>
  <c r="V1892" i="1" s="1"/>
  <c r="U1891" i="1"/>
  <c r="V1891" i="1" s="1"/>
  <c r="U1890" i="1"/>
  <c r="V1890" i="1" s="1"/>
  <c r="U1889" i="1"/>
  <c r="V1889" i="1" s="1"/>
  <c r="U1888" i="1"/>
  <c r="V1888" i="1" s="1"/>
  <c r="U1887" i="1"/>
  <c r="V1887" i="1" s="1"/>
  <c r="U1886" i="1"/>
  <c r="V1886" i="1" s="1"/>
  <c r="U1885" i="1"/>
  <c r="V1885" i="1" s="1"/>
  <c r="U1884" i="1"/>
  <c r="V1884" i="1" s="1"/>
  <c r="U1883" i="1"/>
  <c r="V1883" i="1" s="1"/>
  <c r="U1882" i="1"/>
  <c r="V1882" i="1" s="1"/>
  <c r="U1881" i="1"/>
  <c r="V1881" i="1" s="1"/>
  <c r="U1880" i="1"/>
  <c r="V1880" i="1" s="1"/>
  <c r="U1879" i="1"/>
  <c r="V1879" i="1" s="1"/>
  <c r="U1878" i="1"/>
  <c r="V1878" i="1" s="1"/>
  <c r="U1877" i="1"/>
  <c r="V1877" i="1" s="1"/>
  <c r="U1876" i="1"/>
  <c r="V1876" i="1" s="1"/>
  <c r="U1875" i="1"/>
  <c r="V1875" i="1" s="1"/>
  <c r="U1874" i="1"/>
  <c r="V1874" i="1" s="1"/>
  <c r="U1873" i="1"/>
  <c r="V1873" i="1" s="1"/>
  <c r="U1872" i="1"/>
  <c r="V1872" i="1" s="1"/>
  <c r="U1871" i="1"/>
  <c r="V1871" i="1" s="1"/>
  <c r="U1870" i="1"/>
  <c r="V1870" i="1" s="1"/>
  <c r="U1869" i="1"/>
  <c r="V1869" i="1" s="1"/>
  <c r="U1868" i="1"/>
  <c r="V1868" i="1" s="1"/>
  <c r="U1867" i="1"/>
  <c r="V1867" i="1" s="1"/>
  <c r="U1866" i="1"/>
  <c r="V1866" i="1" s="1"/>
  <c r="U1865" i="1"/>
  <c r="V1865" i="1" s="1"/>
  <c r="U1864" i="1"/>
  <c r="V1864" i="1" s="1"/>
  <c r="U1863" i="1"/>
  <c r="V1863" i="1" s="1"/>
  <c r="U1862" i="1"/>
  <c r="V1862" i="1" s="1"/>
  <c r="U1861" i="1"/>
  <c r="V1861" i="1" s="1"/>
  <c r="U1860" i="1"/>
  <c r="V1860" i="1" s="1"/>
  <c r="U1859" i="1"/>
  <c r="V1859" i="1" s="1"/>
  <c r="U1858" i="1"/>
  <c r="V1858" i="1" s="1"/>
  <c r="U1857" i="1"/>
  <c r="V1857" i="1" s="1"/>
  <c r="U1856" i="1"/>
  <c r="V1856" i="1" s="1"/>
  <c r="U1855" i="1"/>
  <c r="V1855" i="1" s="1"/>
  <c r="U1854" i="1"/>
  <c r="V1854" i="1" s="1"/>
  <c r="U1853" i="1"/>
  <c r="V1853" i="1" s="1"/>
  <c r="U1852" i="1"/>
  <c r="V1852" i="1" s="1"/>
  <c r="U1851" i="1"/>
  <c r="V1851" i="1" s="1"/>
  <c r="U1850" i="1"/>
  <c r="V1850" i="1" s="1"/>
  <c r="U1849" i="1"/>
  <c r="V1849" i="1" s="1"/>
  <c r="U1848" i="1"/>
  <c r="V1848" i="1" s="1"/>
  <c r="U1847" i="1"/>
  <c r="V1847" i="1" s="1"/>
  <c r="U1846" i="1"/>
  <c r="V1846" i="1" s="1"/>
  <c r="U1845" i="1"/>
  <c r="V1845" i="1" s="1"/>
  <c r="U1844" i="1"/>
  <c r="V1844" i="1" s="1"/>
  <c r="U1843" i="1"/>
  <c r="V1843" i="1" s="1"/>
  <c r="U1842" i="1"/>
  <c r="V1842" i="1" s="1"/>
  <c r="U1841" i="1"/>
  <c r="V1841" i="1" s="1"/>
  <c r="U1840" i="1"/>
  <c r="V1840" i="1" s="1"/>
  <c r="U1839" i="1"/>
  <c r="V1839" i="1" s="1"/>
  <c r="U1838" i="1"/>
  <c r="V1838" i="1" s="1"/>
  <c r="U1837" i="1"/>
  <c r="V1837" i="1" s="1"/>
  <c r="U1836" i="1"/>
  <c r="V1836" i="1" s="1"/>
  <c r="U1835" i="1"/>
  <c r="V1835" i="1" s="1"/>
  <c r="U1834" i="1"/>
  <c r="V1834" i="1" s="1"/>
  <c r="U1833" i="1"/>
  <c r="V1833" i="1" s="1"/>
  <c r="U1832" i="1"/>
  <c r="V1832" i="1" s="1"/>
  <c r="U1831" i="1"/>
  <c r="V1831" i="1" s="1"/>
  <c r="U1830" i="1"/>
  <c r="V1830" i="1" s="1"/>
  <c r="U1829" i="1"/>
  <c r="V1829" i="1" s="1"/>
  <c r="U1828" i="1"/>
  <c r="V1828" i="1" s="1"/>
  <c r="U1827" i="1"/>
  <c r="V1827" i="1" s="1"/>
  <c r="U1826" i="1"/>
  <c r="V1826" i="1" s="1"/>
  <c r="U1825" i="1"/>
  <c r="V1825" i="1" s="1"/>
  <c r="U1824" i="1"/>
  <c r="V1824" i="1" s="1"/>
  <c r="U1823" i="1"/>
  <c r="V1823" i="1" s="1"/>
  <c r="U1822" i="1"/>
  <c r="V1822" i="1" s="1"/>
  <c r="U1821" i="1"/>
  <c r="V1821" i="1" s="1"/>
  <c r="U1820" i="1"/>
  <c r="V1820" i="1" s="1"/>
  <c r="U1819" i="1"/>
  <c r="V1819" i="1" s="1"/>
  <c r="U1818" i="1"/>
  <c r="V1818" i="1" s="1"/>
  <c r="U1817" i="1"/>
  <c r="V1817" i="1" s="1"/>
  <c r="U1816" i="1"/>
  <c r="V1816" i="1" s="1"/>
  <c r="U1815" i="1"/>
  <c r="V1815" i="1" s="1"/>
  <c r="U1814" i="1"/>
  <c r="V1814" i="1" s="1"/>
  <c r="U1813" i="1"/>
  <c r="V1813" i="1" s="1"/>
  <c r="U1812" i="1"/>
  <c r="V1812" i="1" s="1"/>
  <c r="U1811" i="1"/>
  <c r="V1811" i="1" s="1"/>
  <c r="U1810" i="1"/>
  <c r="V1810" i="1" s="1"/>
  <c r="U1809" i="1"/>
  <c r="V1809" i="1" s="1"/>
  <c r="U1808" i="1"/>
  <c r="V1808" i="1" s="1"/>
  <c r="U1807" i="1"/>
  <c r="V1807" i="1" s="1"/>
  <c r="U1806" i="1"/>
  <c r="V1806" i="1" s="1"/>
  <c r="U1805" i="1"/>
  <c r="V1805" i="1" s="1"/>
  <c r="U1804" i="1"/>
  <c r="V1804" i="1" s="1"/>
  <c r="U1803" i="1"/>
  <c r="V1803" i="1" s="1"/>
  <c r="U1802" i="1"/>
  <c r="V1802" i="1" s="1"/>
  <c r="U1801" i="1"/>
  <c r="V1801" i="1" s="1"/>
  <c r="U1800" i="1"/>
  <c r="V1800" i="1" s="1"/>
  <c r="U1799" i="1"/>
  <c r="V1799" i="1" s="1"/>
  <c r="U1798" i="1"/>
  <c r="V1798" i="1" s="1"/>
  <c r="U1797" i="1"/>
  <c r="V1797" i="1" s="1"/>
  <c r="U1796" i="1"/>
  <c r="V1796" i="1" s="1"/>
  <c r="U1795" i="1"/>
  <c r="V1795" i="1" s="1"/>
  <c r="U1794" i="1"/>
  <c r="V1794" i="1" s="1"/>
  <c r="U1793" i="1"/>
  <c r="V1793" i="1" s="1"/>
  <c r="U1792" i="1"/>
  <c r="V1792" i="1" s="1"/>
  <c r="U1791" i="1"/>
  <c r="V1791" i="1" s="1"/>
  <c r="U1790" i="1"/>
  <c r="V1790" i="1" s="1"/>
  <c r="U1789" i="1"/>
  <c r="V1789" i="1" s="1"/>
  <c r="U1788" i="1"/>
  <c r="V1788" i="1" s="1"/>
  <c r="U1787" i="1"/>
  <c r="V1787" i="1" s="1"/>
  <c r="U1786" i="1"/>
  <c r="V1786" i="1" s="1"/>
  <c r="U1785" i="1"/>
  <c r="V1785" i="1" s="1"/>
  <c r="U1784" i="1"/>
  <c r="V1784" i="1" s="1"/>
  <c r="U1783" i="1"/>
  <c r="V1783" i="1" s="1"/>
  <c r="U1782" i="1"/>
  <c r="V1782" i="1" s="1"/>
  <c r="U1781" i="1"/>
  <c r="V1781" i="1" s="1"/>
  <c r="U1780" i="1"/>
  <c r="V1780" i="1" s="1"/>
  <c r="U1779" i="1"/>
  <c r="V1779" i="1" s="1"/>
  <c r="U1778" i="1"/>
  <c r="V1778" i="1" s="1"/>
  <c r="U1777" i="1"/>
  <c r="V1777" i="1" s="1"/>
  <c r="U1776" i="1"/>
  <c r="V1776" i="1" s="1"/>
  <c r="U1775" i="1"/>
  <c r="V1775" i="1" s="1"/>
  <c r="U1774" i="1"/>
  <c r="V1774" i="1" s="1"/>
  <c r="U1773" i="1"/>
  <c r="V1773" i="1" s="1"/>
  <c r="U1772" i="1"/>
  <c r="V1772" i="1" s="1"/>
  <c r="U1771" i="1"/>
  <c r="V1771" i="1" s="1"/>
  <c r="U1770" i="1"/>
  <c r="V1770" i="1" s="1"/>
  <c r="U1769" i="1"/>
  <c r="V1769" i="1" s="1"/>
  <c r="U1768" i="1"/>
  <c r="V1768" i="1" s="1"/>
  <c r="U1767" i="1"/>
  <c r="V1767" i="1" s="1"/>
  <c r="U1766" i="1"/>
  <c r="V1766" i="1" s="1"/>
  <c r="U1765" i="1"/>
  <c r="V1765" i="1" s="1"/>
  <c r="U1764" i="1"/>
  <c r="V1764" i="1" s="1"/>
  <c r="U1763" i="1"/>
  <c r="V1763" i="1" s="1"/>
  <c r="U1762" i="1"/>
  <c r="V1762" i="1" s="1"/>
  <c r="U1761" i="1"/>
  <c r="V1761" i="1" s="1"/>
  <c r="U1760" i="1"/>
  <c r="V1760" i="1" s="1"/>
  <c r="U1759" i="1"/>
  <c r="V1759" i="1" s="1"/>
  <c r="U1758" i="1"/>
  <c r="V1758" i="1" s="1"/>
  <c r="U1757" i="1"/>
  <c r="V1757" i="1" s="1"/>
  <c r="U1756" i="1"/>
  <c r="V1756" i="1" s="1"/>
  <c r="U1755" i="1"/>
  <c r="V1755" i="1" s="1"/>
  <c r="U1754" i="1"/>
  <c r="V1754" i="1" s="1"/>
  <c r="U1753" i="1"/>
  <c r="V1753" i="1" s="1"/>
  <c r="U1752" i="1"/>
  <c r="V1752" i="1" s="1"/>
  <c r="U1751" i="1"/>
  <c r="V1751" i="1" s="1"/>
  <c r="U1750" i="1"/>
  <c r="V1750" i="1" s="1"/>
  <c r="U1749" i="1"/>
  <c r="V1749" i="1" s="1"/>
  <c r="U1748" i="1"/>
  <c r="V1748" i="1" s="1"/>
  <c r="U1747" i="1"/>
  <c r="V1747" i="1" s="1"/>
  <c r="U1746" i="1"/>
  <c r="V1746" i="1" s="1"/>
  <c r="U1745" i="1"/>
  <c r="V1745" i="1" s="1"/>
  <c r="U1744" i="1"/>
  <c r="V1744" i="1" s="1"/>
  <c r="U1743" i="1"/>
  <c r="V1743" i="1" s="1"/>
  <c r="U1742" i="1"/>
  <c r="V1742" i="1" s="1"/>
  <c r="U1741" i="1"/>
  <c r="V1741" i="1" s="1"/>
  <c r="U1740" i="1"/>
  <c r="V1740" i="1" s="1"/>
  <c r="U1739" i="1"/>
  <c r="V1739" i="1" s="1"/>
  <c r="U1738" i="1"/>
  <c r="V1738" i="1" s="1"/>
  <c r="U1737" i="1"/>
  <c r="V1737" i="1" s="1"/>
  <c r="U1736" i="1"/>
  <c r="V1736" i="1" s="1"/>
  <c r="U1735" i="1"/>
  <c r="V1735" i="1" s="1"/>
  <c r="U1734" i="1"/>
  <c r="V1734" i="1" s="1"/>
  <c r="U1733" i="1"/>
  <c r="V1733" i="1" s="1"/>
  <c r="U1732" i="1"/>
  <c r="V1732" i="1" s="1"/>
  <c r="U1731" i="1"/>
  <c r="V1731" i="1" s="1"/>
  <c r="U1730" i="1"/>
  <c r="V1730" i="1" s="1"/>
  <c r="U1729" i="1"/>
  <c r="V1729" i="1" s="1"/>
  <c r="U1728" i="1"/>
  <c r="V1728" i="1" s="1"/>
  <c r="U1727" i="1"/>
  <c r="V1727" i="1" s="1"/>
  <c r="U1726" i="1"/>
  <c r="V1726" i="1" s="1"/>
  <c r="U1725" i="1"/>
  <c r="V1725" i="1" s="1"/>
  <c r="U1724" i="1"/>
  <c r="V1724" i="1" s="1"/>
  <c r="U1723" i="1"/>
  <c r="V1723" i="1" s="1"/>
  <c r="U1722" i="1"/>
  <c r="V1722" i="1" s="1"/>
  <c r="U1721" i="1"/>
  <c r="V1721" i="1" s="1"/>
  <c r="U1720" i="1"/>
  <c r="V1720" i="1" s="1"/>
  <c r="U1719" i="1"/>
  <c r="V1719" i="1" s="1"/>
  <c r="U1718" i="1"/>
  <c r="V1718" i="1" s="1"/>
  <c r="U1717" i="1"/>
  <c r="V1717" i="1" s="1"/>
  <c r="U1716" i="1"/>
  <c r="V1716" i="1" s="1"/>
  <c r="U1715" i="1"/>
  <c r="V1715" i="1" s="1"/>
  <c r="U1714" i="1"/>
  <c r="V1714" i="1" s="1"/>
  <c r="U1713" i="1"/>
  <c r="V1713" i="1" s="1"/>
  <c r="U1712" i="1"/>
  <c r="V1712" i="1" s="1"/>
  <c r="U1711" i="1"/>
  <c r="V1711" i="1" s="1"/>
  <c r="U1710" i="1"/>
  <c r="V1710" i="1" s="1"/>
  <c r="U1709" i="1"/>
  <c r="V1709" i="1" s="1"/>
  <c r="U1708" i="1"/>
  <c r="V1708" i="1" s="1"/>
  <c r="U1707" i="1"/>
  <c r="V1707" i="1" s="1"/>
  <c r="U1706" i="1"/>
  <c r="V1706" i="1" s="1"/>
  <c r="U1705" i="1"/>
  <c r="V1705" i="1" s="1"/>
  <c r="U1704" i="1"/>
  <c r="V1704" i="1" s="1"/>
  <c r="U1703" i="1"/>
  <c r="V1703" i="1" s="1"/>
  <c r="U1702" i="1"/>
  <c r="V1702" i="1" s="1"/>
  <c r="U1701" i="1"/>
  <c r="V1701" i="1" s="1"/>
  <c r="U1700" i="1"/>
  <c r="V1700" i="1" s="1"/>
  <c r="U1699" i="1"/>
  <c r="V1699" i="1" s="1"/>
  <c r="U1698" i="1"/>
  <c r="V1698" i="1" s="1"/>
  <c r="U1697" i="1"/>
  <c r="V1697" i="1" s="1"/>
  <c r="U1696" i="1"/>
  <c r="V1696" i="1" s="1"/>
  <c r="U1695" i="1"/>
  <c r="V1695" i="1" s="1"/>
  <c r="U1694" i="1"/>
  <c r="V1694" i="1" s="1"/>
  <c r="U1693" i="1"/>
  <c r="V1693" i="1" s="1"/>
  <c r="U1692" i="1"/>
  <c r="V1692" i="1" s="1"/>
  <c r="U1691" i="1"/>
  <c r="V1691" i="1" s="1"/>
  <c r="U1690" i="1"/>
  <c r="V1690" i="1" s="1"/>
  <c r="U1689" i="1"/>
  <c r="V1689" i="1" s="1"/>
  <c r="U1688" i="1"/>
  <c r="V1688" i="1" s="1"/>
  <c r="U1687" i="1"/>
  <c r="V1687" i="1" s="1"/>
  <c r="U1686" i="1"/>
  <c r="V1686" i="1" s="1"/>
  <c r="U1685" i="1"/>
  <c r="V1685" i="1" s="1"/>
  <c r="U1684" i="1"/>
  <c r="V1684" i="1" s="1"/>
  <c r="U1683" i="1"/>
  <c r="V1683" i="1" s="1"/>
  <c r="U1682" i="1"/>
  <c r="V1682" i="1" s="1"/>
  <c r="U1681" i="1"/>
  <c r="V1681" i="1" s="1"/>
  <c r="U1680" i="1"/>
  <c r="V1680" i="1" s="1"/>
  <c r="U1679" i="1"/>
  <c r="V1679" i="1" s="1"/>
  <c r="U1678" i="1"/>
  <c r="V1678" i="1" s="1"/>
  <c r="U1677" i="1"/>
  <c r="V1677" i="1" s="1"/>
  <c r="U1676" i="1"/>
  <c r="V1676" i="1" s="1"/>
  <c r="U1675" i="1"/>
  <c r="V1675" i="1" s="1"/>
  <c r="U1674" i="1"/>
  <c r="V1674" i="1" s="1"/>
  <c r="U1673" i="1"/>
  <c r="V1673" i="1" s="1"/>
  <c r="U1672" i="1"/>
  <c r="V1672" i="1" s="1"/>
  <c r="U1671" i="1"/>
  <c r="V1671" i="1" s="1"/>
  <c r="U1670" i="1"/>
  <c r="V1670" i="1" s="1"/>
  <c r="U1669" i="1"/>
  <c r="V1669" i="1" s="1"/>
  <c r="U1668" i="1"/>
  <c r="V1668" i="1" s="1"/>
  <c r="U1667" i="1"/>
  <c r="V1667" i="1" s="1"/>
  <c r="U1666" i="1"/>
  <c r="V1666" i="1" s="1"/>
  <c r="U1665" i="1"/>
  <c r="V1665" i="1" s="1"/>
  <c r="U1664" i="1"/>
  <c r="V1664" i="1" s="1"/>
  <c r="U1663" i="1"/>
  <c r="V1663" i="1" s="1"/>
  <c r="U1662" i="1"/>
  <c r="V1662" i="1" s="1"/>
  <c r="U1661" i="1"/>
  <c r="V1661" i="1" s="1"/>
  <c r="U1660" i="1"/>
  <c r="V1660" i="1" s="1"/>
  <c r="U1659" i="1"/>
  <c r="V1659" i="1" s="1"/>
  <c r="U1658" i="1"/>
  <c r="V1658" i="1" s="1"/>
  <c r="U1657" i="1"/>
  <c r="V1657" i="1" s="1"/>
  <c r="U1656" i="1"/>
  <c r="V1656" i="1" s="1"/>
  <c r="U1655" i="1"/>
  <c r="V1655" i="1" s="1"/>
  <c r="U1654" i="1"/>
  <c r="V1654" i="1" s="1"/>
  <c r="U1653" i="1"/>
  <c r="V1653" i="1" s="1"/>
  <c r="U1652" i="1"/>
  <c r="V1652" i="1" s="1"/>
  <c r="U1651" i="1"/>
  <c r="V1651" i="1" s="1"/>
  <c r="U1650" i="1"/>
  <c r="V1650" i="1" s="1"/>
  <c r="U1649" i="1"/>
  <c r="V1649" i="1" s="1"/>
  <c r="U1648" i="1"/>
  <c r="V1648" i="1" s="1"/>
  <c r="U1647" i="1"/>
  <c r="V1647" i="1" s="1"/>
  <c r="U1646" i="1"/>
  <c r="V1646" i="1" s="1"/>
  <c r="U1645" i="1"/>
  <c r="V1645" i="1" s="1"/>
  <c r="U1644" i="1"/>
  <c r="V1644" i="1" s="1"/>
  <c r="U1643" i="1"/>
  <c r="V1643" i="1" s="1"/>
  <c r="U1642" i="1"/>
  <c r="V1642" i="1" s="1"/>
  <c r="U1641" i="1"/>
  <c r="V1641" i="1" s="1"/>
  <c r="U1640" i="1"/>
  <c r="V1640" i="1" s="1"/>
  <c r="U1639" i="1"/>
  <c r="V1639" i="1" s="1"/>
  <c r="U1638" i="1"/>
  <c r="V1638" i="1" s="1"/>
  <c r="U1637" i="1"/>
  <c r="V1637" i="1" s="1"/>
  <c r="U1636" i="1"/>
  <c r="V1636" i="1" s="1"/>
  <c r="U1635" i="1"/>
  <c r="V1635" i="1" s="1"/>
  <c r="U1634" i="1"/>
  <c r="V1634" i="1" s="1"/>
  <c r="U1633" i="1"/>
  <c r="V1633" i="1" s="1"/>
  <c r="U1632" i="1"/>
  <c r="V1632" i="1" s="1"/>
  <c r="U1631" i="1"/>
  <c r="V1631" i="1" s="1"/>
  <c r="U1630" i="1"/>
  <c r="V1630" i="1" s="1"/>
  <c r="U1629" i="1"/>
  <c r="V1629" i="1" s="1"/>
  <c r="U1628" i="1"/>
  <c r="V1628" i="1" s="1"/>
  <c r="U1627" i="1"/>
  <c r="V1627" i="1" s="1"/>
  <c r="U1626" i="1"/>
  <c r="V1626" i="1" s="1"/>
  <c r="U1625" i="1"/>
  <c r="V1625" i="1" s="1"/>
  <c r="U1624" i="1"/>
  <c r="V1624" i="1" s="1"/>
  <c r="U1623" i="1"/>
  <c r="V1623" i="1" s="1"/>
  <c r="U1622" i="1"/>
  <c r="V1622" i="1" s="1"/>
  <c r="U1621" i="1"/>
  <c r="V1621" i="1" s="1"/>
  <c r="U1620" i="1"/>
  <c r="V1620" i="1" s="1"/>
  <c r="U1619" i="1"/>
  <c r="V1619" i="1" s="1"/>
  <c r="U1618" i="1"/>
  <c r="V1618" i="1" s="1"/>
  <c r="U1617" i="1"/>
  <c r="V1617" i="1" s="1"/>
  <c r="U1616" i="1"/>
  <c r="V1616" i="1" s="1"/>
  <c r="U1615" i="1"/>
  <c r="V1615" i="1" s="1"/>
  <c r="U1614" i="1"/>
  <c r="V1614" i="1" s="1"/>
  <c r="U1613" i="1"/>
  <c r="V1613" i="1" s="1"/>
  <c r="U1612" i="1"/>
  <c r="V1612" i="1" s="1"/>
  <c r="U1611" i="1"/>
  <c r="V1611" i="1" s="1"/>
  <c r="U1610" i="1"/>
  <c r="V1610" i="1" s="1"/>
  <c r="U1609" i="1"/>
  <c r="V1609" i="1" s="1"/>
  <c r="U1608" i="1"/>
  <c r="V1608" i="1" s="1"/>
  <c r="U1607" i="1"/>
  <c r="V1607" i="1" s="1"/>
  <c r="U1606" i="1"/>
  <c r="V1606" i="1" s="1"/>
  <c r="U1605" i="1"/>
  <c r="V1605" i="1" s="1"/>
  <c r="U1604" i="1"/>
  <c r="V1604" i="1" s="1"/>
  <c r="U1603" i="1"/>
  <c r="V1603" i="1" s="1"/>
  <c r="U1602" i="1"/>
  <c r="V1602" i="1" s="1"/>
  <c r="U1601" i="1"/>
  <c r="V1601" i="1" s="1"/>
  <c r="U1600" i="1"/>
  <c r="V1600" i="1" s="1"/>
  <c r="U1599" i="1"/>
  <c r="V1599" i="1" s="1"/>
  <c r="U1598" i="1"/>
  <c r="V1598" i="1" s="1"/>
  <c r="U1597" i="1"/>
  <c r="V1597" i="1" s="1"/>
  <c r="U1596" i="1"/>
  <c r="V1596" i="1" s="1"/>
  <c r="U1595" i="1"/>
  <c r="V1595" i="1" s="1"/>
  <c r="U1594" i="1"/>
  <c r="V1594" i="1" s="1"/>
  <c r="U1593" i="1"/>
  <c r="V1593" i="1" s="1"/>
  <c r="U1592" i="1"/>
  <c r="V1592" i="1" s="1"/>
  <c r="U1591" i="1"/>
  <c r="V1591" i="1" s="1"/>
  <c r="U1590" i="1"/>
  <c r="V1590" i="1" s="1"/>
  <c r="U1589" i="1"/>
  <c r="V1589" i="1" s="1"/>
  <c r="U1588" i="1"/>
  <c r="V1588" i="1" s="1"/>
  <c r="U1587" i="1"/>
  <c r="V1587" i="1" s="1"/>
  <c r="U1586" i="1"/>
  <c r="V1586" i="1" s="1"/>
  <c r="U1585" i="1"/>
  <c r="V1585" i="1" s="1"/>
  <c r="U1584" i="1"/>
  <c r="V1584" i="1" s="1"/>
  <c r="U1583" i="1"/>
  <c r="V1583" i="1" s="1"/>
  <c r="U1582" i="1"/>
  <c r="V1582" i="1" s="1"/>
  <c r="U1581" i="1"/>
  <c r="V1581" i="1" s="1"/>
  <c r="U1580" i="1"/>
  <c r="V1580" i="1" s="1"/>
  <c r="U1579" i="1"/>
  <c r="V1579" i="1" s="1"/>
  <c r="U1578" i="1"/>
  <c r="V1578" i="1" s="1"/>
  <c r="U1577" i="1"/>
  <c r="V1577" i="1" s="1"/>
  <c r="U1576" i="1"/>
  <c r="V1576" i="1" s="1"/>
  <c r="U1575" i="1"/>
  <c r="V1575" i="1" s="1"/>
  <c r="U1574" i="1"/>
  <c r="V1574" i="1" s="1"/>
  <c r="U1573" i="1"/>
  <c r="V1573" i="1" s="1"/>
  <c r="U1572" i="1"/>
  <c r="V1572" i="1" s="1"/>
  <c r="U1571" i="1"/>
  <c r="V1571" i="1" s="1"/>
  <c r="U1570" i="1"/>
  <c r="V1570" i="1" s="1"/>
  <c r="U1569" i="1"/>
  <c r="V1569" i="1" s="1"/>
  <c r="U1568" i="1"/>
  <c r="V1568" i="1" s="1"/>
  <c r="U1567" i="1"/>
  <c r="V1567" i="1" s="1"/>
  <c r="U1566" i="1"/>
  <c r="V1566" i="1" s="1"/>
  <c r="U1565" i="1"/>
  <c r="V1565" i="1" s="1"/>
  <c r="U1564" i="1"/>
  <c r="V1564" i="1" s="1"/>
  <c r="U1563" i="1"/>
  <c r="V1563" i="1" s="1"/>
  <c r="U1562" i="1"/>
  <c r="V1562" i="1" s="1"/>
  <c r="U1561" i="1"/>
  <c r="V1561" i="1" s="1"/>
  <c r="U1560" i="1"/>
  <c r="V1560" i="1" s="1"/>
  <c r="U1559" i="1"/>
  <c r="V1559" i="1" s="1"/>
  <c r="U1558" i="1"/>
  <c r="V1558" i="1" s="1"/>
  <c r="U1557" i="1"/>
  <c r="V1557" i="1" s="1"/>
  <c r="U1556" i="1"/>
  <c r="V1556" i="1" s="1"/>
  <c r="U1555" i="1"/>
  <c r="V1555" i="1" s="1"/>
  <c r="U1554" i="1"/>
  <c r="V1554" i="1" s="1"/>
  <c r="U1553" i="1"/>
  <c r="V1553" i="1" s="1"/>
  <c r="U1552" i="1"/>
  <c r="V1552" i="1" s="1"/>
  <c r="U1551" i="1"/>
  <c r="V1551" i="1" s="1"/>
  <c r="U1550" i="1"/>
  <c r="V1550" i="1" s="1"/>
  <c r="U1549" i="1"/>
  <c r="V1549" i="1" s="1"/>
  <c r="U1548" i="1"/>
  <c r="V1548" i="1" s="1"/>
  <c r="U1547" i="1"/>
  <c r="V1547" i="1" s="1"/>
  <c r="U1546" i="1"/>
  <c r="V1546" i="1" s="1"/>
  <c r="U1545" i="1"/>
  <c r="V1545" i="1" s="1"/>
  <c r="U1544" i="1"/>
  <c r="V1544" i="1" s="1"/>
  <c r="U1543" i="1"/>
  <c r="V1543" i="1" s="1"/>
  <c r="U1542" i="1"/>
  <c r="V1542" i="1" s="1"/>
  <c r="U1541" i="1"/>
  <c r="V1541" i="1" s="1"/>
  <c r="U1540" i="1"/>
  <c r="V1540" i="1" s="1"/>
  <c r="U1539" i="1"/>
  <c r="V1539" i="1" s="1"/>
  <c r="U1538" i="1"/>
  <c r="V1538" i="1" s="1"/>
  <c r="U1537" i="1"/>
  <c r="V1537" i="1" s="1"/>
  <c r="U1536" i="1"/>
  <c r="V1536" i="1" s="1"/>
  <c r="U1535" i="1"/>
  <c r="V1535" i="1" s="1"/>
  <c r="U1534" i="1"/>
  <c r="V1534" i="1" s="1"/>
  <c r="U1533" i="1"/>
  <c r="V1533" i="1" s="1"/>
  <c r="U1532" i="1"/>
  <c r="V1532" i="1" s="1"/>
  <c r="U1531" i="1"/>
  <c r="V1531" i="1" s="1"/>
  <c r="U1530" i="1"/>
  <c r="V1530" i="1" s="1"/>
  <c r="U1529" i="1"/>
  <c r="V1529" i="1" s="1"/>
  <c r="U1528" i="1"/>
  <c r="V1528" i="1" s="1"/>
  <c r="U1527" i="1"/>
  <c r="V1527" i="1" s="1"/>
  <c r="U1526" i="1"/>
  <c r="V1526" i="1" s="1"/>
  <c r="U1525" i="1"/>
  <c r="V1525" i="1" s="1"/>
  <c r="U1524" i="1"/>
  <c r="V1524" i="1" s="1"/>
  <c r="U1523" i="1"/>
  <c r="V1523" i="1" s="1"/>
  <c r="U1522" i="1"/>
  <c r="V1522" i="1" s="1"/>
  <c r="U1521" i="1"/>
  <c r="V1521" i="1" s="1"/>
  <c r="U1520" i="1"/>
  <c r="V1520" i="1" s="1"/>
  <c r="U1519" i="1"/>
  <c r="V1519" i="1" s="1"/>
  <c r="U1518" i="1"/>
  <c r="V1518" i="1" s="1"/>
  <c r="U1517" i="1"/>
  <c r="V1517" i="1" s="1"/>
  <c r="U1516" i="1"/>
  <c r="V1516" i="1" s="1"/>
  <c r="U1515" i="1"/>
  <c r="V1515" i="1" s="1"/>
  <c r="U1514" i="1"/>
  <c r="V1514" i="1" s="1"/>
  <c r="U1513" i="1"/>
  <c r="V1513" i="1" s="1"/>
  <c r="U1512" i="1"/>
  <c r="V1512" i="1" s="1"/>
  <c r="U1511" i="1"/>
  <c r="V1511" i="1" s="1"/>
  <c r="U1510" i="1"/>
  <c r="V1510" i="1" s="1"/>
  <c r="U1509" i="1"/>
  <c r="V1509" i="1" s="1"/>
  <c r="U1508" i="1"/>
  <c r="V1508" i="1" s="1"/>
  <c r="U1507" i="1"/>
  <c r="V1507" i="1" s="1"/>
  <c r="U1506" i="1"/>
  <c r="V1506" i="1" s="1"/>
  <c r="U1505" i="1"/>
  <c r="V1505" i="1" s="1"/>
  <c r="U1504" i="1"/>
  <c r="V1504" i="1" s="1"/>
  <c r="U1503" i="1"/>
  <c r="V1503" i="1" s="1"/>
  <c r="U1502" i="1"/>
  <c r="V1502" i="1" s="1"/>
  <c r="U1501" i="1"/>
  <c r="V1501" i="1" s="1"/>
  <c r="U1500" i="1"/>
  <c r="V1500" i="1" s="1"/>
  <c r="U1499" i="1"/>
  <c r="V1499" i="1" s="1"/>
  <c r="U1498" i="1"/>
  <c r="V1498" i="1" s="1"/>
  <c r="U1497" i="1"/>
  <c r="V1497" i="1" s="1"/>
  <c r="U1496" i="1"/>
  <c r="V1496" i="1" s="1"/>
  <c r="U1495" i="1"/>
  <c r="V1495" i="1" s="1"/>
  <c r="U1494" i="1"/>
  <c r="V1494" i="1" s="1"/>
  <c r="U1493" i="1"/>
  <c r="V1493" i="1" s="1"/>
  <c r="U1492" i="1"/>
  <c r="V1492" i="1" s="1"/>
  <c r="U1491" i="1"/>
  <c r="V1491" i="1" s="1"/>
  <c r="U1490" i="1"/>
  <c r="V1490" i="1" s="1"/>
  <c r="U1489" i="1"/>
  <c r="V1489" i="1" s="1"/>
  <c r="U1488" i="1"/>
  <c r="V1488" i="1" s="1"/>
  <c r="U1487" i="1"/>
  <c r="V1487" i="1" s="1"/>
  <c r="U1486" i="1"/>
  <c r="V1486" i="1" s="1"/>
  <c r="U1485" i="1"/>
  <c r="V1485" i="1" s="1"/>
  <c r="U1484" i="1"/>
  <c r="V1484" i="1" s="1"/>
  <c r="U1483" i="1"/>
  <c r="V1483" i="1" s="1"/>
  <c r="U1482" i="1"/>
  <c r="V1482" i="1" s="1"/>
  <c r="U1481" i="1"/>
  <c r="V1481" i="1" s="1"/>
  <c r="U1480" i="1"/>
  <c r="V1480" i="1" s="1"/>
  <c r="U1479" i="1"/>
  <c r="V1479" i="1" s="1"/>
  <c r="U1478" i="1"/>
  <c r="V1478" i="1" s="1"/>
  <c r="U1477" i="1"/>
  <c r="V1477" i="1" s="1"/>
  <c r="U1476" i="1"/>
  <c r="V1476" i="1" s="1"/>
  <c r="U1475" i="1"/>
  <c r="V1475" i="1" s="1"/>
  <c r="U1474" i="1"/>
  <c r="V1474" i="1" s="1"/>
  <c r="U1473" i="1"/>
  <c r="V1473" i="1" s="1"/>
  <c r="U1472" i="1"/>
  <c r="V1472" i="1" s="1"/>
  <c r="U1471" i="1"/>
  <c r="V1471" i="1" s="1"/>
  <c r="U1470" i="1"/>
  <c r="V1470" i="1" s="1"/>
  <c r="U1469" i="1"/>
  <c r="V1469" i="1" s="1"/>
  <c r="U1468" i="1"/>
  <c r="V1468" i="1" s="1"/>
  <c r="U1467" i="1"/>
  <c r="V1467" i="1" s="1"/>
  <c r="U1466" i="1"/>
  <c r="V1466" i="1" s="1"/>
  <c r="U1465" i="1"/>
  <c r="V1465" i="1" s="1"/>
  <c r="U1464" i="1"/>
  <c r="V1464" i="1" s="1"/>
  <c r="U1463" i="1"/>
  <c r="V1463" i="1" s="1"/>
  <c r="U1462" i="1"/>
  <c r="V1462" i="1" s="1"/>
  <c r="U1461" i="1"/>
  <c r="V1461" i="1" s="1"/>
  <c r="U1460" i="1"/>
  <c r="V1460" i="1" s="1"/>
  <c r="U1459" i="1"/>
  <c r="V1459" i="1" s="1"/>
  <c r="U1458" i="1"/>
  <c r="V1458" i="1" s="1"/>
  <c r="U1457" i="1"/>
  <c r="V1457" i="1" s="1"/>
  <c r="U1456" i="1"/>
  <c r="V1456" i="1" s="1"/>
  <c r="U1455" i="1"/>
  <c r="V1455" i="1" s="1"/>
  <c r="U1454" i="1"/>
  <c r="V1454" i="1" s="1"/>
  <c r="U1453" i="1"/>
  <c r="V1453" i="1" s="1"/>
  <c r="U1452" i="1"/>
  <c r="V1452" i="1" s="1"/>
  <c r="U1451" i="1"/>
  <c r="V1451" i="1" s="1"/>
  <c r="U1450" i="1"/>
  <c r="V1450" i="1" s="1"/>
  <c r="U1449" i="1"/>
  <c r="V1449" i="1" s="1"/>
  <c r="U1448" i="1"/>
  <c r="V1448" i="1" s="1"/>
  <c r="U1447" i="1"/>
  <c r="V1447" i="1" s="1"/>
  <c r="U1446" i="1"/>
  <c r="V1446" i="1" s="1"/>
  <c r="U1445" i="1"/>
  <c r="V1445" i="1" s="1"/>
  <c r="U1444" i="1"/>
  <c r="V1444" i="1" s="1"/>
  <c r="U1443" i="1"/>
  <c r="V1443" i="1" s="1"/>
  <c r="U1442" i="1"/>
  <c r="V1442" i="1" s="1"/>
  <c r="U1441" i="1"/>
  <c r="V1441" i="1" s="1"/>
  <c r="U1440" i="1"/>
  <c r="V1440" i="1" s="1"/>
  <c r="U1439" i="1"/>
  <c r="V1439" i="1" s="1"/>
  <c r="U1438" i="1"/>
  <c r="V1438" i="1" s="1"/>
  <c r="U1437" i="1"/>
  <c r="V1437" i="1" s="1"/>
  <c r="U1436" i="1"/>
  <c r="V1436" i="1" s="1"/>
  <c r="U1435" i="1"/>
  <c r="V1435" i="1" s="1"/>
  <c r="U1434" i="1"/>
  <c r="V1434" i="1" s="1"/>
  <c r="U1433" i="1"/>
  <c r="V1433" i="1" s="1"/>
  <c r="U1432" i="1"/>
  <c r="V1432" i="1" s="1"/>
  <c r="U1431" i="1"/>
  <c r="V1431" i="1" s="1"/>
  <c r="U1430" i="1"/>
  <c r="V1430" i="1" s="1"/>
  <c r="U1429" i="1"/>
  <c r="V1429" i="1" s="1"/>
  <c r="U1428" i="1"/>
  <c r="V1428" i="1" s="1"/>
  <c r="U1427" i="1"/>
  <c r="V1427" i="1" s="1"/>
  <c r="U1426" i="1"/>
  <c r="V1426" i="1" s="1"/>
  <c r="U1425" i="1"/>
  <c r="V1425" i="1" s="1"/>
  <c r="U1424" i="1"/>
  <c r="V1424" i="1" s="1"/>
  <c r="U1423" i="1"/>
  <c r="V1423" i="1" s="1"/>
  <c r="U1422" i="1"/>
  <c r="V1422" i="1" s="1"/>
  <c r="U1421" i="1"/>
  <c r="V1421" i="1" s="1"/>
  <c r="U1420" i="1"/>
  <c r="V1420" i="1" s="1"/>
  <c r="U1419" i="1"/>
  <c r="V1419" i="1" s="1"/>
  <c r="U1418" i="1"/>
  <c r="V1418" i="1" s="1"/>
  <c r="U1417" i="1"/>
  <c r="V1417" i="1" s="1"/>
  <c r="U1416" i="1"/>
  <c r="V1416" i="1" s="1"/>
  <c r="U1415" i="1"/>
  <c r="V1415" i="1" s="1"/>
  <c r="U1414" i="1"/>
  <c r="V1414" i="1" s="1"/>
  <c r="U1413" i="1"/>
  <c r="V1413" i="1" s="1"/>
  <c r="U1412" i="1"/>
  <c r="V1412" i="1" s="1"/>
  <c r="U1411" i="1"/>
  <c r="V1411" i="1" s="1"/>
  <c r="U1410" i="1"/>
  <c r="V1410" i="1" s="1"/>
  <c r="U1409" i="1"/>
  <c r="V1409" i="1" s="1"/>
  <c r="U1408" i="1"/>
  <c r="V1408" i="1" s="1"/>
  <c r="U1407" i="1"/>
  <c r="V1407" i="1" s="1"/>
  <c r="U1406" i="1"/>
  <c r="V1406" i="1" s="1"/>
  <c r="U1405" i="1"/>
  <c r="V1405" i="1" s="1"/>
  <c r="U1404" i="1"/>
  <c r="V1404" i="1" s="1"/>
  <c r="U1403" i="1"/>
  <c r="V1403" i="1" s="1"/>
  <c r="U1402" i="1"/>
  <c r="V1402" i="1" s="1"/>
  <c r="U1401" i="1"/>
  <c r="V1401" i="1" s="1"/>
  <c r="U1400" i="1"/>
  <c r="V1400" i="1" s="1"/>
  <c r="U1399" i="1"/>
  <c r="V1399" i="1" s="1"/>
  <c r="U1398" i="1"/>
  <c r="V1398" i="1" s="1"/>
  <c r="U1397" i="1"/>
  <c r="V1397" i="1" s="1"/>
  <c r="U1396" i="1"/>
  <c r="V1396" i="1" s="1"/>
  <c r="U1395" i="1"/>
  <c r="V1395" i="1" s="1"/>
  <c r="U1394" i="1"/>
  <c r="V1394" i="1" s="1"/>
  <c r="U1393" i="1"/>
  <c r="V1393" i="1" s="1"/>
  <c r="U1392" i="1"/>
  <c r="V1392" i="1" s="1"/>
  <c r="U1391" i="1"/>
  <c r="V1391" i="1" s="1"/>
  <c r="U1390" i="1"/>
  <c r="V1390" i="1" s="1"/>
  <c r="U1389" i="1"/>
  <c r="V1389" i="1" s="1"/>
  <c r="U1388" i="1"/>
  <c r="V1388" i="1" s="1"/>
  <c r="U1387" i="1"/>
  <c r="V1387" i="1" s="1"/>
  <c r="U1386" i="1"/>
  <c r="V1386" i="1" s="1"/>
  <c r="U1385" i="1"/>
  <c r="V1385" i="1" s="1"/>
  <c r="U1384" i="1"/>
  <c r="V1384" i="1" s="1"/>
  <c r="U1383" i="1"/>
  <c r="V1383" i="1" s="1"/>
  <c r="U1382" i="1"/>
  <c r="V1382" i="1" s="1"/>
  <c r="U1381" i="1"/>
  <c r="V1381" i="1" s="1"/>
  <c r="U1380" i="1"/>
  <c r="V1380" i="1" s="1"/>
  <c r="U1379" i="1"/>
  <c r="V1379" i="1" s="1"/>
  <c r="U1378" i="1"/>
  <c r="V1378" i="1" s="1"/>
  <c r="U1377" i="1"/>
  <c r="V1377" i="1" s="1"/>
  <c r="U1376" i="1"/>
  <c r="V1376" i="1" s="1"/>
  <c r="U1375" i="1"/>
  <c r="V1375" i="1" s="1"/>
  <c r="U1374" i="1"/>
  <c r="V1374" i="1" s="1"/>
  <c r="U1373" i="1"/>
  <c r="V1373" i="1" s="1"/>
  <c r="U1372" i="1"/>
  <c r="V1372" i="1" s="1"/>
  <c r="U1371" i="1"/>
  <c r="V1371" i="1" s="1"/>
  <c r="U1370" i="1"/>
  <c r="V1370" i="1" s="1"/>
  <c r="U1369" i="1"/>
  <c r="V1369" i="1" s="1"/>
  <c r="U1368" i="1"/>
  <c r="V1368" i="1" s="1"/>
  <c r="U1367" i="1"/>
  <c r="V1367" i="1" s="1"/>
  <c r="U1366" i="1"/>
  <c r="V1366" i="1" s="1"/>
  <c r="U1365" i="1"/>
  <c r="V1365" i="1" s="1"/>
  <c r="U1364" i="1"/>
  <c r="V1364" i="1" s="1"/>
  <c r="U1363" i="1"/>
  <c r="V1363" i="1" s="1"/>
  <c r="U1362" i="1"/>
  <c r="V1362" i="1" s="1"/>
  <c r="U1361" i="1"/>
  <c r="V1361" i="1" s="1"/>
  <c r="U1360" i="1"/>
  <c r="V1360" i="1" s="1"/>
  <c r="U1359" i="1"/>
  <c r="V1359" i="1" s="1"/>
  <c r="U1358" i="1"/>
  <c r="V1358" i="1" s="1"/>
  <c r="U1357" i="1"/>
  <c r="V1357" i="1" s="1"/>
  <c r="U1356" i="1"/>
  <c r="V1356" i="1" s="1"/>
  <c r="U1355" i="1"/>
  <c r="V1355" i="1" s="1"/>
  <c r="U1354" i="1"/>
  <c r="V1354" i="1" s="1"/>
  <c r="U1353" i="1"/>
  <c r="V1353" i="1" s="1"/>
  <c r="U1352" i="1"/>
  <c r="V1352" i="1" s="1"/>
  <c r="U1351" i="1"/>
  <c r="V1351" i="1" s="1"/>
  <c r="U1350" i="1"/>
  <c r="V1350" i="1" s="1"/>
  <c r="U1349" i="1"/>
  <c r="V1349" i="1" s="1"/>
  <c r="U1348" i="1"/>
  <c r="V1348" i="1" s="1"/>
  <c r="U1347" i="1"/>
  <c r="V1347" i="1" s="1"/>
  <c r="U1346" i="1"/>
  <c r="V1346" i="1" s="1"/>
  <c r="U1345" i="1"/>
  <c r="V1345" i="1" s="1"/>
  <c r="U1344" i="1"/>
  <c r="V1344" i="1" s="1"/>
  <c r="U1343" i="1"/>
  <c r="V1343" i="1" s="1"/>
  <c r="U1342" i="1"/>
  <c r="V1342" i="1" s="1"/>
  <c r="U1341" i="1"/>
  <c r="V1341" i="1" s="1"/>
  <c r="U1340" i="1"/>
  <c r="V1340" i="1" s="1"/>
  <c r="U1339" i="1"/>
  <c r="V1339" i="1" s="1"/>
  <c r="U1338" i="1"/>
  <c r="V1338" i="1" s="1"/>
  <c r="U1337" i="1"/>
  <c r="V1337" i="1" s="1"/>
  <c r="U1336" i="1"/>
  <c r="V1336" i="1" s="1"/>
  <c r="U1335" i="1"/>
  <c r="V1335" i="1" s="1"/>
  <c r="U1334" i="1"/>
  <c r="V1334" i="1" s="1"/>
  <c r="U1333" i="1"/>
  <c r="V1333" i="1" s="1"/>
  <c r="U1332" i="1"/>
  <c r="V1332" i="1" s="1"/>
  <c r="U1331" i="1"/>
  <c r="V1331" i="1" s="1"/>
  <c r="U1330" i="1"/>
  <c r="V1330" i="1" s="1"/>
  <c r="U1329" i="1"/>
  <c r="V1329" i="1" s="1"/>
  <c r="U1328" i="1"/>
  <c r="V1328" i="1" s="1"/>
  <c r="U1327" i="1"/>
  <c r="V1327" i="1" s="1"/>
  <c r="U1326" i="1"/>
  <c r="V1326" i="1" s="1"/>
  <c r="U1325" i="1"/>
  <c r="V1325" i="1" s="1"/>
  <c r="U1324" i="1"/>
  <c r="V1324" i="1" s="1"/>
  <c r="U1323" i="1"/>
  <c r="V1323" i="1" s="1"/>
  <c r="U1322" i="1"/>
  <c r="V1322" i="1" s="1"/>
  <c r="U1321" i="1"/>
  <c r="V1321" i="1" s="1"/>
  <c r="U1320" i="1"/>
  <c r="V1320" i="1" s="1"/>
  <c r="U1319" i="1"/>
  <c r="V1319" i="1" s="1"/>
  <c r="U1318" i="1"/>
  <c r="V1318" i="1" s="1"/>
  <c r="U1317" i="1"/>
  <c r="V1317" i="1" s="1"/>
  <c r="U1316" i="1"/>
  <c r="V1316" i="1" s="1"/>
  <c r="U1315" i="1"/>
  <c r="V1315" i="1" s="1"/>
  <c r="U1314" i="1"/>
  <c r="V1314" i="1" s="1"/>
  <c r="U1313" i="1"/>
  <c r="V1313" i="1" s="1"/>
  <c r="U1312" i="1"/>
  <c r="V1312" i="1" s="1"/>
  <c r="U1311" i="1"/>
  <c r="V1311" i="1" s="1"/>
  <c r="U1310" i="1"/>
  <c r="V1310" i="1" s="1"/>
  <c r="U1309" i="1"/>
  <c r="V1309" i="1" s="1"/>
  <c r="U1308" i="1"/>
  <c r="V1308" i="1" s="1"/>
  <c r="U1307" i="1"/>
  <c r="V1307" i="1" s="1"/>
  <c r="U1306" i="1"/>
  <c r="V1306" i="1" s="1"/>
  <c r="U1305" i="1"/>
  <c r="V1305" i="1" s="1"/>
  <c r="U1304" i="1"/>
  <c r="V1304" i="1" s="1"/>
  <c r="U1303" i="1"/>
  <c r="V1303" i="1" s="1"/>
  <c r="U1302" i="1"/>
  <c r="V1302" i="1" s="1"/>
  <c r="U1301" i="1"/>
  <c r="V1301" i="1" s="1"/>
  <c r="U1300" i="1"/>
  <c r="V1300" i="1" s="1"/>
  <c r="U1299" i="1"/>
  <c r="V1299" i="1" s="1"/>
  <c r="U1298" i="1"/>
  <c r="V1298" i="1" s="1"/>
  <c r="U1297" i="1"/>
  <c r="V1297" i="1" s="1"/>
  <c r="U1296" i="1"/>
  <c r="V1296" i="1" s="1"/>
  <c r="U1295" i="1"/>
  <c r="V1295" i="1" s="1"/>
  <c r="U1294" i="1"/>
  <c r="V1294" i="1" s="1"/>
  <c r="U1293" i="1"/>
  <c r="V1293" i="1" s="1"/>
  <c r="U1292" i="1"/>
  <c r="V1292" i="1" s="1"/>
  <c r="U1291" i="1"/>
  <c r="V1291" i="1" s="1"/>
  <c r="U1290" i="1"/>
  <c r="V1290" i="1" s="1"/>
  <c r="U1289" i="1"/>
  <c r="V1289" i="1" s="1"/>
  <c r="U1288" i="1"/>
  <c r="V1288" i="1" s="1"/>
  <c r="U1287" i="1"/>
  <c r="V1287" i="1" s="1"/>
  <c r="U1286" i="1"/>
  <c r="V1286" i="1" s="1"/>
  <c r="U1285" i="1"/>
  <c r="V1285" i="1" s="1"/>
  <c r="U1284" i="1"/>
  <c r="V1284" i="1" s="1"/>
  <c r="U1283" i="1"/>
  <c r="V1283" i="1" s="1"/>
  <c r="U1282" i="1"/>
  <c r="V1282" i="1" s="1"/>
  <c r="U1281" i="1"/>
  <c r="V1281" i="1" s="1"/>
  <c r="U1280" i="1"/>
  <c r="V1280" i="1" s="1"/>
  <c r="U1279" i="1"/>
  <c r="V1279" i="1" s="1"/>
  <c r="U1278" i="1"/>
  <c r="V1278" i="1" s="1"/>
  <c r="U1277" i="1"/>
  <c r="V1277" i="1" s="1"/>
  <c r="U1276" i="1"/>
  <c r="V1276" i="1" s="1"/>
  <c r="U1275" i="1"/>
  <c r="V1275" i="1" s="1"/>
  <c r="U1274" i="1"/>
  <c r="V1274" i="1" s="1"/>
  <c r="U1273" i="1"/>
  <c r="V1273" i="1" s="1"/>
  <c r="U1272" i="1"/>
  <c r="V1272" i="1" s="1"/>
  <c r="U1271" i="1"/>
  <c r="V1271" i="1" s="1"/>
  <c r="U1270" i="1"/>
  <c r="V1270" i="1" s="1"/>
  <c r="U1269" i="1"/>
  <c r="V1269" i="1" s="1"/>
  <c r="U1268" i="1"/>
  <c r="V1268" i="1" s="1"/>
  <c r="U1267" i="1"/>
  <c r="V1267" i="1" s="1"/>
  <c r="U1266" i="1"/>
  <c r="V1266" i="1" s="1"/>
  <c r="U1265" i="1"/>
  <c r="V1265" i="1" s="1"/>
  <c r="U1264" i="1"/>
  <c r="V1264" i="1" s="1"/>
  <c r="U1263" i="1"/>
  <c r="V1263" i="1" s="1"/>
  <c r="U1262" i="1"/>
  <c r="V1262" i="1" s="1"/>
  <c r="U1261" i="1"/>
  <c r="V1261" i="1" s="1"/>
  <c r="U1260" i="1"/>
  <c r="V1260" i="1" s="1"/>
  <c r="U1259" i="1"/>
  <c r="V1259" i="1" s="1"/>
  <c r="U1258" i="1"/>
  <c r="V1258" i="1" s="1"/>
  <c r="U1257" i="1"/>
  <c r="V1257" i="1" s="1"/>
  <c r="U1256" i="1"/>
  <c r="V1256" i="1" s="1"/>
  <c r="U1255" i="1"/>
  <c r="V1255" i="1" s="1"/>
  <c r="U1254" i="1"/>
  <c r="V1254" i="1" s="1"/>
  <c r="U1253" i="1"/>
  <c r="V1253" i="1" s="1"/>
  <c r="U1252" i="1"/>
  <c r="V1252" i="1" s="1"/>
  <c r="U1251" i="1"/>
  <c r="V1251" i="1" s="1"/>
  <c r="U1250" i="1"/>
  <c r="V1250" i="1" s="1"/>
  <c r="U1249" i="1"/>
  <c r="V1249" i="1" s="1"/>
  <c r="U1248" i="1"/>
  <c r="V1248" i="1" s="1"/>
  <c r="U1247" i="1"/>
  <c r="V1247" i="1" s="1"/>
  <c r="U1246" i="1"/>
  <c r="V1246" i="1" s="1"/>
  <c r="U1245" i="1"/>
  <c r="V1245" i="1" s="1"/>
  <c r="U1244" i="1"/>
  <c r="V1244" i="1" s="1"/>
  <c r="U1243" i="1"/>
  <c r="V1243" i="1" s="1"/>
  <c r="U1242" i="1"/>
  <c r="V1242" i="1" s="1"/>
  <c r="U1241" i="1"/>
  <c r="V1241" i="1" s="1"/>
  <c r="U1240" i="1"/>
  <c r="V1240" i="1" s="1"/>
  <c r="U1239" i="1"/>
  <c r="V1239" i="1" s="1"/>
  <c r="U1238" i="1"/>
  <c r="V1238" i="1" s="1"/>
  <c r="U1237" i="1"/>
  <c r="V1237" i="1" s="1"/>
  <c r="U1236" i="1"/>
  <c r="V1236" i="1" s="1"/>
  <c r="U1235" i="1"/>
  <c r="V1235" i="1" s="1"/>
  <c r="U1234" i="1"/>
  <c r="V1234" i="1" s="1"/>
  <c r="U1233" i="1"/>
  <c r="V1233" i="1" s="1"/>
  <c r="U1232" i="1"/>
  <c r="V1232" i="1" s="1"/>
  <c r="U1231" i="1"/>
  <c r="V1231" i="1" s="1"/>
  <c r="U1230" i="1"/>
  <c r="V1230" i="1" s="1"/>
  <c r="U1229" i="1"/>
  <c r="V1229" i="1" s="1"/>
  <c r="U1228" i="1"/>
  <c r="V1228" i="1" s="1"/>
  <c r="U1227" i="1"/>
  <c r="V1227" i="1" s="1"/>
  <c r="U1226" i="1"/>
  <c r="V1226" i="1" s="1"/>
  <c r="U1225" i="1"/>
  <c r="V1225" i="1" s="1"/>
  <c r="U1224" i="1"/>
  <c r="V1224" i="1" s="1"/>
  <c r="U1223" i="1"/>
  <c r="V1223" i="1" s="1"/>
  <c r="U1222" i="1"/>
  <c r="V1222" i="1" s="1"/>
  <c r="U1221" i="1"/>
  <c r="V1221" i="1" s="1"/>
  <c r="U1220" i="1"/>
  <c r="V1220" i="1" s="1"/>
  <c r="U1219" i="1"/>
  <c r="V1219" i="1" s="1"/>
  <c r="U1218" i="1"/>
  <c r="V1218" i="1" s="1"/>
  <c r="U1217" i="1"/>
  <c r="V1217" i="1" s="1"/>
  <c r="U1216" i="1"/>
  <c r="V1216" i="1" s="1"/>
  <c r="U1215" i="1"/>
  <c r="V1215" i="1" s="1"/>
  <c r="U1214" i="1"/>
  <c r="V1214" i="1" s="1"/>
  <c r="U1213" i="1"/>
  <c r="V1213" i="1" s="1"/>
  <c r="U1212" i="1"/>
  <c r="V1212" i="1" s="1"/>
  <c r="U1211" i="1"/>
  <c r="V1211" i="1" s="1"/>
  <c r="U1210" i="1"/>
  <c r="V1210" i="1" s="1"/>
  <c r="U1209" i="1"/>
  <c r="V1209" i="1" s="1"/>
  <c r="U1208" i="1"/>
  <c r="V1208" i="1" s="1"/>
  <c r="U1207" i="1"/>
  <c r="V1207" i="1" s="1"/>
  <c r="U1206" i="1"/>
  <c r="V1206" i="1" s="1"/>
  <c r="U1205" i="1"/>
  <c r="V1205" i="1" s="1"/>
  <c r="U1204" i="1"/>
  <c r="V1204" i="1" s="1"/>
  <c r="U1203" i="1"/>
  <c r="V1203" i="1" s="1"/>
  <c r="U1202" i="1"/>
  <c r="V1202" i="1" s="1"/>
  <c r="U1201" i="1"/>
  <c r="V1201" i="1" s="1"/>
  <c r="U1200" i="1"/>
  <c r="V1200" i="1" s="1"/>
  <c r="U1199" i="1"/>
  <c r="V1199" i="1" s="1"/>
  <c r="U1198" i="1"/>
  <c r="V1198" i="1" s="1"/>
  <c r="U1197" i="1"/>
  <c r="V1197" i="1" s="1"/>
  <c r="U1196" i="1"/>
  <c r="V1196" i="1" s="1"/>
  <c r="U1195" i="1"/>
  <c r="V1195" i="1" s="1"/>
  <c r="U1194" i="1"/>
  <c r="V1194" i="1" s="1"/>
  <c r="U1193" i="1"/>
  <c r="V1193" i="1" s="1"/>
  <c r="U1192" i="1"/>
  <c r="V1192" i="1" s="1"/>
  <c r="U1191" i="1"/>
  <c r="V1191" i="1" s="1"/>
  <c r="U1190" i="1"/>
  <c r="V1190" i="1" s="1"/>
  <c r="U1189" i="1"/>
  <c r="V1189" i="1" s="1"/>
  <c r="U1188" i="1"/>
  <c r="V1188" i="1" s="1"/>
  <c r="U1187" i="1"/>
  <c r="V1187" i="1" s="1"/>
  <c r="U1186" i="1"/>
  <c r="V1186" i="1" s="1"/>
  <c r="U1185" i="1"/>
  <c r="V1185" i="1" s="1"/>
  <c r="U1184" i="1"/>
  <c r="V1184" i="1" s="1"/>
  <c r="U1183" i="1"/>
  <c r="V1183" i="1" s="1"/>
  <c r="U1182" i="1"/>
  <c r="V1182" i="1" s="1"/>
  <c r="U1181" i="1"/>
  <c r="V1181" i="1" s="1"/>
  <c r="U1180" i="1"/>
  <c r="V1180" i="1" s="1"/>
  <c r="U1179" i="1"/>
  <c r="V1179" i="1" s="1"/>
  <c r="U1178" i="1"/>
  <c r="V1178" i="1" s="1"/>
  <c r="U1177" i="1"/>
  <c r="V1177" i="1" s="1"/>
  <c r="U1176" i="1"/>
  <c r="V1176" i="1" s="1"/>
  <c r="U1175" i="1"/>
  <c r="V1175" i="1" s="1"/>
  <c r="U1174" i="1"/>
  <c r="V1174" i="1" s="1"/>
  <c r="U1173" i="1"/>
  <c r="V1173" i="1" s="1"/>
  <c r="U1172" i="1"/>
  <c r="V1172" i="1" s="1"/>
  <c r="U1171" i="1"/>
  <c r="V1171" i="1" s="1"/>
  <c r="U1170" i="1"/>
  <c r="V1170" i="1" s="1"/>
  <c r="U1169" i="1"/>
  <c r="V1169" i="1" s="1"/>
  <c r="U1168" i="1"/>
  <c r="V1168" i="1" s="1"/>
  <c r="U1167" i="1"/>
  <c r="V1167" i="1" s="1"/>
  <c r="U1166" i="1"/>
  <c r="V1166" i="1" s="1"/>
  <c r="U1165" i="1"/>
  <c r="V1165" i="1" s="1"/>
  <c r="U1164" i="1"/>
  <c r="V1164" i="1" s="1"/>
  <c r="U1163" i="1"/>
  <c r="V1163" i="1" s="1"/>
  <c r="U1162" i="1"/>
  <c r="V1162" i="1" s="1"/>
  <c r="U1161" i="1"/>
  <c r="V1161" i="1" s="1"/>
  <c r="U1160" i="1"/>
  <c r="V1160" i="1" s="1"/>
  <c r="U1159" i="1"/>
  <c r="V1159" i="1" s="1"/>
  <c r="U1158" i="1"/>
  <c r="V1158" i="1" s="1"/>
  <c r="U1157" i="1"/>
  <c r="V1157" i="1" s="1"/>
  <c r="U1156" i="1"/>
  <c r="V1156" i="1" s="1"/>
  <c r="U1155" i="1"/>
  <c r="V1155" i="1" s="1"/>
  <c r="U1154" i="1"/>
  <c r="V1154" i="1" s="1"/>
  <c r="U1153" i="1"/>
  <c r="V1153" i="1" s="1"/>
  <c r="U1152" i="1"/>
  <c r="V1152" i="1" s="1"/>
  <c r="U1151" i="1"/>
  <c r="V1151" i="1" s="1"/>
  <c r="U1150" i="1"/>
  <c r="V1150" i="1" s="1"/>
  <c r="U1149" i="1"/>
  <c r="V1149" i="1" s="1"/>
  <c r="U1148" i="1"/>
  <c r="V1148" i="1" s="1"/>
  <c r="U1147" i="1"/>
  <c r="V1147" i="1" s="1"/>
  <c r="U1146" i="1"/>
  <c r="V1146" i="1" s="1"/>
  <c r="U1145" i="1"/>
  <c r="V1145" i="1" s="1"/>
  <c r="U1144" i="1"/>
  <c r="V1144" i="1" s="1"/>
  <c r="U1143" i="1"/>
  <c r="V1143" i="1" s="1"/>
  <c r="U1142" i="1"/>
  <c r="V1142" i="1" s="1"/>
  <c r="U1141" i="1"/>
  <c r="V1141" i="1" s="1"/>
  <c r="U1140" i="1"/>
  <c r="V1140" i="1" s="1"/>
  <c r="U1139" i="1"/>
  <c r="V1139" i="1" s="1"/>
  <c r="U1138" i="1"/>
  <c r="V1138" i="1" s="1"/>
  <c r="U1137" i="1"/>
  <c r="V1137" i="1" s="1"/>
  <c r="U1136" i="1"/>
  <c r="V1136" i="1" s="1"/>
  <c r="U1135" i="1"/>
  <c r="V1135" i="1" s="1"/>
  <c r="U1134" i="1"/>
  <c r="V1134" i="1" s="1"/>
  <c r="U1133" i="1"/>
  <c r="V1133" i="1" s="1"/>
  <c r="U1132" i="1"/>
  <c r="V1132" i="1" s="1"/>
  <c r="U1131" i="1"/>
  <c r="V1131" i="1" s="1"/>
  <c r="U1130" i="1"/>
  <c r="V1130" i="1" s="1"/>
  <c r="U1129" i="1"/>
  <c r="V1129" i="1" s="1"/>
  <c r="U1128" i="1"/>
  <c r="V1128" i="1" s="1"/>
  <c r="U1127" i="1"/>
  <c r="V1127" i="1" s="1"/>
  <c r="U1126" i="1"/>
  <c r="V1126" i="1" s="1"/>
  <c r="U1125" i="1"/>
  <c r="V1125" i="1" s="1"/>
  <c r="U1124" i="1"/>
  <c r="V1124" i="1" s="1"/>
  <c r="U1123" i="1"/>
  <c r="V1123" i="1" s="1"/>
  <c r="U1122" i="1"/>
  <c r="V1122" i="1" s="1"/>
  <c r="U1121" i="1"/>
  <c r="V1121" i="1" s="1"/>
  <c r="U1120" i="1"/>
  <c r="V1120" i="1" s="1"/>
  <c r="U1119" i="1"/>
  <c r="V1119" i="1" s="1"/>
  <c r="U1118" i="1"/>
  <c r="V1118" i="1" s="1"/>
  <c r="U1117" i="1"/>
  <c r="V1117" i="1" s="1"/>
  <c r="U1116" i="1"/>
  <c r="V1116" i="1" s="1"/>
  <c r="U1115" i="1"/>
  <c r="V1115" i="1" s="1"/>
  <c r="U1114" i="1"/>
  <c r="V1114" i="1" s="1"/>
  <c r="U1113" i="1"/>
  <c r="V1113" i="1" s="1"/>
  <c r="U1112" i="1"/>
  <c r="V1112" i="1" s="1"/>
  <c r="U1111" i="1"/>
  <c r="V1111" i="1" s="1"/>
  <c r="U1110" i="1"/>
  <c r="V1110" i="1" s="1"/>
  <c r="U1109" i="1"/>
  <c r="V1109" i="1" s="1"/>
  <c r="U1108" i="1"/>
  <c r="V1108" i="1" s="1"/>
  <c r="U1107" i="1"/>
  <c r="V1107" i="1" s="1"/>
  <c r="U1106" i="1"/>
  <c r="V1106" i="1" s="1"/>
  <c r="U1105" i="1"/>
  <c r="V1105" i="1" s="1"/>
  <c r="U1104" i="1"/>
  <c r="V1104" i="1" s="1"/>
  <c r="U1103" i="1"/>
  <c r="V1103" i="1" s="1"/>
  <c r="U1102" i="1"/>
  <c r="V1102" i="1" s="1"/>
  <c r="U1101" i="1"/>
  <c r="V1101" i="1" s="1"/>
  <c r="U1100" i="1"/>
  <c r="V1100" i="1" s="1"/>
  <c r="U1099" i="1"/>
  <c r="V1099" i="1" s="1"/>
  <c r="U1098" i="1"/>
  <c r="V1098" i="1" s="1"/>
  <c r="U1097" i="1"/>
  <c r="V1097" i="1" s="1"/>
  <c r="U1096" i="1"/>
  <c r="V1096" i="1" s="1"/>
  <c r="U1095" i="1"/>
  <c r="V1095" i="1" s="1"/>
  <c r="U1094" i="1"/>
  <c r="V1094" i="1" s="1"/>
  <c r="U1093" i="1"/>
  <c r="V1093" i="1" s="1"/>
  <c r="U1092" i="1"/>
  <c r="V1092" i="1" s="1"/>
  <c r="U1091" i="1"/>
  <c r="V1091" i="1" s="1"/>
  <c r="U1090" i="1"/>
  <c r="V1090" i="1" s="1"/>
  <c r="U1089" i="1"/>
  <c r="V1089" i="1" s="1"/>
  <c r="U1088" i="1"/>
  <c r="V1088" i="1" s="1"/>
  <c r="U1087" i="1"/>
  <c r="V1087" i="1" s="1"/>
  <c r="U1086" i="1"/>
  <c r="V1086" i="1" s="1"/>
  <c r="U1085" i="1"/>
  <c r="V1085" i="1" s="1"/>
  <c r="U1084" i="1"/>
  <c r="V1084" i="1" s="1"/>
  <c r="U1083" i="1"/>
  <c r="V1083" i="1" s="1"/>
  <c r="U1082" i="1"/>
  <c r="V1082" i="1" s="1"/>
  <c r="U1081" i="1"/>
  <c r="V1081" i="1" s="1"/>
  <c r="U1080" i="1"/>
  <c r="V1080" i="1" s="1"/>
  <c r="U1079" i="1"/>
  <c r="V1079" i="1" s="1"/>
  <c r="U1078" i="1"/>
  <c r="V1078" i="1" s="1"/>
  <c r="U1077" i="1"/>
  <c r="V1077" i="1" s="1"/>
  <c r="U1076" i="1"/>
  <c r="V1076" i="1" s="1"/>
  <c r="U1075" i="1"/>
  <c r="V1075" i="1" s="1"/>
  <c r="U1074" i="1"/>
  <c r="V1074" i="1" s="1"/>
  <c r="U1073" i="1"/>
  <c r="V1073" i="1" s="1"/>
  <c r="U1072" i="1"/>
  <c r="V1072" i="1" s="1"/>
  <c r="U1071" i="1"/>
  <c r="V1071" i="1" s="1"/>
  <c r="U1070" i="1"/>
  <c r="V1070" i="1" s="1"/>
  <c r="U1069" i="1"/>
  <c r="V1069" i="1" s="1"/>
  <c r="U1068" i="1"/>
  <c r="V1068" i="1" s="1"/>
  <c r="U1067" i="1"/>
  <c r="V1067" i="1" s="1"/>
  <c r="U1066" i="1"/>
  <c r="V1066" i="1" s="1"/>
  <c r="U1065" i="1"/>
  <c r="V1065" i="1" s="1"/>
  <c r="U1060" i="1"/>
  <c r="V1060" i="1" s="1"/>
  <c r="U1059" i="1"/>
  <c r="V1059" i="1" s="1"/>
  <c r="U1058" i="1"/>
  <c r="V1058" i="1" s="1"/>
  <c r="U1057" i="1"/>
  <c r="V1057" i="1" s="1"/>
  <c r="U1056" i="1"/>
  <c r="V1056" i="1" s="1"/>
  <c r="U1055" i="1"/>
  <c r="V1055" i="1" s="1"/>
  <c r="U1054" i="1"/>
  <c r="V1054" i="1" s="1"/>
  <c r="U1053" i="1"/>
  <c r="V1053" i="1" s="1"/>
  <c r="U1052" i="1"/>
  <c r="V1052" i="1" s="1"/>
  <c r="U1051" i="1"/>
  <c r="V1051" i="1" s="1"/>
  <c r="U1050" i="1"/>
  <c r="V1050" i="1" s="1"/>
  <c r="U1049" i="1"/>
  <c r="V1049" i="1" s="1"/>
  <c r="U1048" i="1"/>
  <c r="V1048" i="1" s="1"/>
  <c r="U1047" i="1"/>
  <c r="V1047" i="1" s="1"/>
  <c r="U1046" i="1"/>
  <c r="V1046" i="1" s="1"/>
  <c r="U1045" i="1"/>
  <c r="V1045" i="1" s="1"/>
  <c r="U1044" i="1"/>
  <c r="V1044" i="1" s="1"/>
  <c r="U1043" i="1"/>
  <c r="V1043" i="1" s="1"/>
  <c r="U1042" i="1"/>
  <c r="V1042" i="1" s="1"/>
  <c r="U1041" i="1"/>
  <c r="V1041" i="1" s="1"/>
  <c r="U1040" i="1"/>
  <c r="V1040" i="1" s="1"/>
  <c r="U1039" i="1"/>
  <c r="V1039" i="1" s="1"/>
  <c r="U1038" i="1"/>
  <c r="V1038" i="1" s="1"/>
  <c r="U1037" i="1"/>
  <c r="V1037" i="1" s="1"/>
  <c r="U1036" i="1"/>
  <c r="V1036" i="1" s="1"/>
  <c r="U1035" i="1"/>
  <c r="V1035" i="1" s="1"/>
  <c r="U1034" i="1"/>
  <c r="V1034" i="1" s="1"/>
  <c r="U1033" i="1"/>
  <c r="V1033" i="1" s="1"/>
  <c r="U1032" i="1"/>
  <c r="V1032" i="1" s="1"/>
  <c r="U1031" i="1"/>
  <c r="V1031" i="1" s="1"/>
  <c r="U1030" i="1"/>
  <c r="V1030" i="1" s="1"/>
  <c r="U1029" i="1"/>
  <c r="V1029" i="1" s="1"/>
  <c r="U1028" i="1"/>
  <c r="V1028" i="1" s="1"/>
  <c r="U1027" i="1"/>
  <c r="V1027" i="1" s="1"/>
  <c r="U1026" i="1"/>
  <c r="V1026" i="1" s="1"/>
  <c r="U1025" i="1"/>
  <c r="V1025" i="1" s="1"/>
  <c r="U1024" i="1"/>
  <c r="V1024" i="1" s="1"/>
  <c r="U1023" i="1"/>
  <c r="V1023" i="1" s="1"/>
  <c r="U1022" i="1"/>
  <c r="V1022" i="1" s="1"/>
  <c r="U1021" i="1"/>
  <c r="V1021" i="1" s="1"/>
  <c r="U1020" i="1"/>
  <c r="V1020" i="1" s="1"/>
  <c r="U1019" i="1"/>
  <c r="V1019" i="1" s="1"/>
  <c r="U1018" i="1"/>
  <c r="V1018" i="1" s="1"/>
  <c r="U1017" i="1"/>
  <c r="V1017" i="1" s="1"/>
  <c r="U1016" i="1"/>
  <c r="V1016" i="1" s="1"/>
  <c r="U1015" i="1"/>
  <c r="V1015" i="1" s="1"/>
  <c r="U1014" i="1"/>
  <c r="V1014" i="1" s="1"/>
  <c r="U1013" i="1"/>
  <c r="V1013" i="1" s="1"/>
  <c r="U1012" i="1"/>
  <c r="V1012" i="1" s="1"/>
  <c r="U1011" i="1"/>
  <c r="V1011" i="1" s="1"/>
  <c r="U1010" i="1"/>
  <c r="V1010" i="1" s="1"/>
  <c r="U1009" i="1"/>
  <c r="V1009" i="1" s="1"/>
  <c r="U1008" i="1"/>
  <c r="V1008" i="1" s="1"/>
  <c r="U1007" i="1"/>
  <c r="V1007" i="1" s="1"/>
  <c r="U1006" i="1"/>
  <c r="V1006" i="1" s="1"/>
  <c r="U1005" i="1"/>
  <c r="V1005" i="1" s="1"/>
  <c r="U1004" i="1"/>
  <c r="V1004" i="1" s="1"/>
  <c r="U1003" i="1"/>
  <c r="V1003" i="1" s="1"/>
  <c r="U1002" i="1"/>
  <c r="V1002" i="1" s="1"/>
  <c r="U1001" i="1"/>
  <c r="V1001" i="1" s="1"/>
  <c r="U1000" i="1"/>
  <c r="V1000" i="1" s="1"/>
  <c r="U999" i="1"/>
  <c r="V999" i="1" s="1"/>
  <c r="U998" i="1"/>
  <c r="V998" i="1" s="1"/>
  <c r="U997" i="1"/>
  <c r="V997" i="1" s="1"/>
  <c r="U996" i="1"/>
  <c r="V996" i="1" s="1"/>
  <c r="U995" i="1"/>
  <c r="V995" i="1" s="1"/>
  <c r="U994" i="1"/>
  <c r="V994" i="1" s="1"/>
  <c r="U993" i="1"/>
  <c r="V993" i="1" s="1"/>
  <c r="U992" i="1"/>
  <c r="V992" i="1" s="1"/>
  <c r="U991" i="1"/>
  <c r="V991" i="1" s="1"/>
  <c r="U990" i="1"/>
  <c r="V990" i="1" s="1"/>
  <c r="U989" i="1"/>
  <c r="V989" i="1" s="1"/>
  <c r="U988" i="1"/>
  <c r="V988" i="1" s="1"/>
  <c r="U987" i="1"/>
  <c r="V987" i="1" s="1"/>
  <c r="U986" i="1"/>
  <c r="V986" i="1" s="1"/>
  <c r="U985" i="1"/>
  <c r="V985" i="1" s="1"/>
  <c r="U984" i="1"/>
  <c r="V984" i="1" s="1"/>
  <c r="U983" i="1"/>
  <c r="V983" i="1" s="1"/>
  <c r="U982" i="1"/>
  <c r="V982" i="1" s="1"/>
  <c r="U981" i="1"/>
  <c r="V981" i="1" s="1"/>
  <c r="U980" i="1"/>
  <c r="V980" i="1" s="1"/>
  <c r="U979" i="1"/>
  <c r="V979" i="1" s="1"/>
  <c r="U978" i="1"/>
  <c r="V978" i="1" s="1"/>
  <c r="U977" i="1"/>
  <c r="V977" i="1" s="1"/>
  <c r="U976" i="1"/>
  <c r="V976" i="1" s="1"/>
  <c r="U975" i="1"/>
  <c r="V975" i="1" s="1"/>
  <c r="U974" i="1"/>
  <c r="V974" i="1" s="1"/>
  <c r="U973" i="1"/>
  <c r="V973" i="1" s="1"/>
  <c r="U972" i="1"/>
  <c r="V972" i="1" s="1"/>
  <c r="U971" i="1"/>
  <c r="V971" i="1" s="1"/>
  <c r="U970" i="1"/>
  <c r="V970" i="1" s="1"/>
  <c r="U969" i="1"/>
  <c r="V969" i="1" s="1"/>
  <c r="U968" i="1"/>
  <c r="V968" i="1" s="1"/>
  <c r="U967" i="1"/>
  <c r="V967" i="1" s="1"/>
  <c r="U966" i="1"/>
  <c r="V966" i="1" s="1"/>
  <c r="U965" i="1"/>
  <c r="V965" i="1" s="1"/>
  <c r="U964" i="1"/>
  <c r="V964" i="1" s="1"/>
  <c r="U963" i="1"/>
  <c r="V963" i="1" s="1"/>
  <c r="U962" i="1"/>
  <c r="V962" i="1" s="1"/>
  <c r="U961" i="1"/>
  <c r="V961" i="1" s="1"/>
  <c r="U960" i="1"/>
  <c r="V960" i="1" s="1"/>
  <c r="U959" i="1"/>
  <c r="V959" i="1" s="1"/>
  <c r="U958" i="1"/>
  <c r="V958" i="1" s="1"/>
  <c r="U957" i="1"/>
  <c r="V957" i="1" s="1"/>
  <c r="U956" i="1"/>
  <c r="V956" i="1" s="1"/>
  <c r="U955" i="1"/>
  <c r="V955" i="1" s="1"/>
  <c r="U954" i="1"/>
  <c r="V954" i="1" s="1"/>
  <c r="U953" i="1"/>
  <c r="V953" i="1" s="1"/>
  <c r="U952" i="1"/>
  <c r="V952" i="1" s="1"/>
  <c r="U951" i="1"/>
  <c r="V951" i="1" s="1"/>
  <c r="U950" i="1"/>
  <c r="V950" i="1" s="1"/>
  <c r="U949" i="1"/>
  <c r="V949" i="1" s="1"/>
  <c r="U948" i="1"/>
  <c r="V948" i="1" s="1"/>
  <c r="U947" i="1"/>
  <c r="V947" i="1" s="1"/>
  <c r="U946" i="1"/>
  <c r="V946" i="1" s="1"/>
  <c r="U945" i="1"/>
  <c r="V945" i="1" s="1"/>
  <c r="U944" i="1"/>
  <c r="V944" i="1" s="1"/>
  <c r="U943" i="1"/>
  <c r="V943" i="1" s="1"/>
  <c r="U942" i="1"/>
  <c r="V942" i="1" s="1"/>
  <c r="U941" i="1"/>
  <c r="V941" i="1" s="1"/>
  <c r="U940" i="1"/>
  <c r="V940" i="1" s="1"/>
  <c r="U939" i="1"/>
  <c r="V939" i="1" s="1"/>
  <c r="U938" i="1"/>
  <c r="V938" i="1" s="1"/>
  <c r="U937" i="1"/>
  <c r="V937" i="1" s="1"/>
  <c r="U936" i="1"/>
  <c r="V936" i="1" s="1"/>
  <c r="U935" i="1"/>
  <c r="V935" i="1" s="1"/>
  <c r="U934" i="1"/>
  <c r="V934" i="1" s="1"/>
  <c r="U933" i="1"/>
  <c r="V933" i="1" s="1"/>
  <c r="U932" i="1"/>
  <c r="V932" i="1" s="1"/>
  <c r="U931" i="1"/>
  <c r="V931" i="1" s="1"/>
  <c r="U930" i="1"/>
  <c r="V930" i="1" s="1"/>
  <c r="U929" i="1"/>
  <c r="V929" i="1" s="1"/>
  <c r="U928" i="1"/>
  <c r="V928" i="1" s="1"/>
  <c r="U927" i="1"/>
  <c r="V927" i="1" s="1"/>
  <c r="U926" i="1"/>
  <c r="V926" i="1" s="1"/>
  <c r="U925" i="1"/>
  <c r="V925" i="1" s="1"/>
  <c r="U924" i="1"/>
  <c r="V924" i="1" s="1"/>
  <c r="U923" i="1"/>
  <c r="V923" i="1" s="1"/>
  <c r="U922" i="1"/>
  <c r="V922" i="1" s="1"/>
  <c r="U921" i="1"/>
  <c r="V921" i="1" s="1"/>
  <c r="U920" i="1"/>
  <c r="V920" i="1" s="1"/>
  <c r="U919" i="1"/>
  <c r="V919" i="1" s="1"/>
  <c r="U918" i="1"/>
  <c r="V918" i="1" s="1"/>
  <c r="U917" i="1"/>
  <c r="V917" i="1" s="1"/>
  <c r="U916" i="1"/>
  <c r="V916" i="1" s="1"/>
  <c r="U915" i="1"/>
  <c r="V915" i="1" s="1"/>
  <c r="U914" i="1"/>
  <c r="V914" i="1" s="1"/>
  <c r="U913" i="1"/>
  <c r="V913" i="1" s="1"/>
  <c r="U912" i="1"/>
  <c r="V912" i="1" s="1"/>
  <c r="U911" i="1"/>
  <c r="V911" i="1" s="1"/>
  <c r="U910" i="1"/>
  <c r="V910" i="1" s="1"/>
  <c r="U909" i="1"/>
  <c r="V909" i="1" s="1"/>
  <c r="U908" i="1"/>
  <c r="V908" i="1" s="1"/>
  <c r="U907" i="1"/>
  <c r="V907" i="1" s="1"/>
  <c r="U906" i="1"/>
  <c r="V906" i="1" s="1"/>
  <c r="U905" i="1"/>
  <c r="V905" i="1" s="1"/>
  <c r="U904" i="1"/>
  <c r="V904" i="1" s="1"/>
  <c r="U903" i="1"/>
  <c r="V903" i="1" s="1"/>
  <c r="U902" i="1"/>
  <c r="V902" i="1" s="1"/>
  <c r="U901" i="1"/>
  <c r="V901" i="1" s="1"/>
  <c r="U900" i="1"/>
  <c r="V900" i="1" s="1"/>
  <c r="U899" i="1"/>
  <c r="V899" i="1" s="1"/>
  <c r="U898" i="1"/>
  <c r="V898" i="1" s="1"/>
  <c r="U897" i="1"/>
  <c r="V897" i="1" s="1"/>
  <c r="U896" i="1"/>
  <c r="V896" i="1" s="1"/>
  <c r="U895" i="1"/>
  <c r="V895" i="1" s="1"/>
  <c r="U894" i="1"/>
  <c r="V894" i="1" s="1"/>
  <c r="U893" i="1"/>
  <c r="V893" i="1" s="1"/>
  <c r="U892" i="1"/>
  <c r="V892" i="1" s="1"/>
  <c r="U891" i="1"/>
  <c r="V891" i="1" s="1"/>
  <c r="U890" i="1"/>
  <c r="V890" i="1" s="1"/>
  <c r="U889" i="1"/>
  <c r="V889" i="1" s="1"/>
  <c r="U888" i="1"/>
  <c r="V888" i="1" s="1"/>
  <c r="U887" i="1"/>
  <c r="V887" i="1" s="1"/>
  <c r="U886" i="1"/>
  <c r="V886" i="1" s="1"/>
  <c r="U885" i="1"/>
  <c r="V885" i="1" s="1"/>
  <c r="U884" i="1"/>
  <c r="V884" i="1" s="1"/>
  <c r="U883" i="1"/>
  <c r="V883" i="1" s="1"/>
  <c r="U882" i="1"/>
  <c r="V882" i="1" s="1"/>
  <c r="U881" i="1"/>
  <c r="V881" i="1" s="1"/>
  <c r="U880" i="1"/>
  <c r="V880" i="1" s="1"/>
  <c r="U879" i="1"/>
  <c r="V879" i="1" s="1"/>
  <c r="U878" i="1"/>
  <c r="V878" i="1" s="1"/>
  <c r="U877" i="1"/>
  <c r="V877" i="1" s="1"/>
  <c r="U876" i="1"/>
  <c r="V876" i="1" s="1"/>
  <c r="U875" i="1"/>
  <c r="V875" i="1" s="1"/>
  <c r="U874" i="1"/>
  <c r="V874" i="1" s="1"/>
  <c r="U873" i="1"/>
  <c r="V873" i="1" s="1"/>
  <c r="U872" i="1"/>
  <c r="V872" i="1" s="1"/>
  <c r="U871" i="1"/>
  <c r="V871" i="1" s="1"/>
  <c r="U870" i="1"/>
  <c r="V870" i="1" s="1"/>
  <c r="U869" i="1"/>
  <c r="V869" i="1" s="1"/>
  <c r="U868" i="1"/>
  <c r="V868" i="1" s="1"/>
  <c r="U867" i="1"/>
  <c r="V867" i="1" s="1"/>
  <c r="U866" i="1"/>
  <c r="V866" i="1" s="1"/>
  <c r="U865" i="1"/>
  <c r="V865" i="1" s="1"/>
  <c r="U864" i="1"/>
  <c r="V864" i="1" s="1"/>
  <c r="U863" i="1"/>
  <c r="V863" i="1" s="1"/>
  <c r="U862" i="1"/>
  <c r="V862" i="1" s="1"/>
  <c r="U861" i="1"/>
  <c r="V861" i="1" s="1"/>
  <c r="U860" i="1"/>
  <c r="V860" i="1" s="1"/>
  <c r="U859" i="1"/>
  <c r="V859" i="1" s="1"/>
  <c r="U858" i="1"/>
  <c r="V858" i="1" s="1"/>
  <c r="U857" i="1"/>
  <c r="V857" i="1" s="1"/>
  <c r="U856" i="1"/>
  <c r="V856" i="1" s="1"/>
  <c r="U855" i="1"/>
  <c r="V855" i="1" s="1"/>
  <c r="U854" i="1"/>
  <c r="V854" i="1" s="1"/>
  <c r="U853" i="1"/>
  <c r="V853" i="1" s="1"/>
  <c r="U852" i="1"/>
  <c r="V852" i="1" s="1"/>
  <c r="U851" i="1"/>
  <c r="V851" i="1" s="1"/>
  <c r="U850" i="1"/>
  <c r="V850" i="1" s="1"/>
  <c r="U849" i="1"/>
  <c r="V849" i="1" s="1"/>
  <c r="U848" i="1"/>
  <c r="V848" i="1" s="1"/>
  <c r="U847" i="1"/>
  <c r="V847" i="1" s="1"/>
  <c r="U846" i="1"/>
  <c r="V846" i="1" s="1"/>
  <c r="U845" i="1"/>
  <c r="V845" i="1" s="1"/>
  <c r="U844" i="1"/>
  <c r="V844" i="1" s="1"/>
  <c r="U843" i="1"/>
  <c r="V843" i="1" s="1"/>
  <c r="U842" i="1"/>
  <c r="V842" i="1" s="1"/>
  <c r="U841" i="1"/>
  <c r="V841" i="1" s="1"/>
  <c r="U840" i="1"/>
  <c r="V840" i="1" s="1"/>
  <c r="U839" i="1"/>
  <c r="V839" i="1" s="1"/>
  <c r="U838" i="1"/>
  <c r="V838" i="1" s="1"/>
  <c r="U837" i="1"/>
  <c r="V837" i="1" s="1"/>
  <c r="U836" i="1"/>
  <c r="V836" i="1" s="1"/>
  <c r="U835" i="1"/>
  <c r="V835" i="1" s="1"/>
  <c r="U834" i="1"/>
  <c r="V834" i="1" s="1"/>
  <c r="U833" i="1"/>
  <c r="V833" i="1" s="1"/>
  <c r="U832" i="1"/>
  <c r="V832" i="1" s="1"/>
  <c r="U831" i="1"/>
  <c r="V831" i="1" s="1"/>
  <c r="U830" i="1"/>
  <c r="V830" i="1" s="1"/>
  <c r="U829" i="1"/>
  <c r="V829" i="1" s="1"/>
  <c r="U828" i="1"/>
  <c r="V828" i="1" s="1"/>
  <c r="U827" i="1"/>
  <c r="V827" i="1" s="1"/>
  <c r="U826" i="1"/>
  <c r="V826" i="1" s="1"/>
  <c r="U825" i="1"/>
  <c r="V825" i="1" s="1"/>
  <c r="U824" i="1"/>
  <c r="V824" i="1" s="1"/>
  <c r="U823" i="1"/>
  <c r="V823" i="1" s="1"/>
  <c r="U822" i="1"/>
  <c r="V822" i="1" s="1"/>
  <c r="U821" i="1"/>
  <c r="V821" i="1" s="1"/>
  <c r="U820" i="1"/>
  <c r="V820" i="1" s="1"/>
  <c r="U819" i="1"/>
  <c r="V819" i="1" s="1"/>
  <c r="U818" i="1"/>
  <c r="V818" i="1" s="1"/>
  <c r="U817" i="1"/>
  <c r="V817" i="1" s="1"/>
  <c r="U816" i="1"/>
  <c r="V816" i="1" s="1"/>
  <c r="U815" i="1"/>
  <c r="V815" i="1" s="1"/>
  <c r="U814" i="1"/>
  <c r="V814" i="1" s="1"/>
  <c r="U813" i="1"/>
  <c r="V813" i="1" s="1"/>
  <c r="U812" i="1"/>
  <c r="V812" i="1" s="1"/>
  <c r="U811" i="1"/>
  <c r="V811" i="1" s="1"/>
  <c r="U810" i="1"/>
  <c r="V810" i="1" s="1"/>
  <c r="U809" i="1"/>
  <c r="V809" i="1" s="1"/>
  <c r="U808" i="1"/>
  <c r="V808" i="1" s="1"/>
  <c r="U807" i="1"/>
  <c r="V807" i="1" s="1"/>
  <c r="U806" i="1"/>
  <c r="V806" i="1" s="1"/>
  <c r="U805" i="1"/>
  <c r="V805" i="1" s="1"/>
  <c r="U804" i="1"/>
  <c r="V804" i="1" s="1"/>
  <c r="U803" i="1"/>
  <c r="V803" i="1" s="1"/>
  <c r="U802" i="1"/>
  <c r="V802" i="1" s="1"/>
  <c r="U801" i="1"/>
  <c r="V801" i="1" s="1"/>
  <c r="U800" i="1"/>
  <c r="V800" i="1" s="1"/>
  <c r="U799" i="1"/>
  <c r="V799" i="1" s="1"/>
  <c r="U798" i="1"/>
  <c r="V798" i="1" s="1"/>
  <c r="U797" i="1"/>
  <c r="V797" i="1" s="1"/>
  <c r="U796" i="1"/>
  <c r="V796" i="1" s="1"/>
  <c r="U795" i="1"/>
  <c r="V795" i="1" s="1"/>
  <c r="U794" i="1"/>
  <c r="V794" i="1" s="1"/>
  <c r="U793" i="1"/>
  <c r="V793" i="1" s="1"/>
  <c r="U792" i="1"/>
  <c r="V792" i="1" s="1"/>
  <c r="U791" i="1"/>
  <c r="V791" i="1" s="1"/>
  <c r="U790" i="1"/>
  <c r="V790" i="1" s="1"/>
  <c r="U789" i="1"/>
  <c r="V789" i="1" s="1"/>
  <c r="U788" i="1"/>
  <c r="V788" i="1" s="1"/>
  <c r="U787" i="1"/>
  <c r="V787" i="1" s="1"/>
  <c r="U786" i="1"/>
  <c r="V786" i="1" s="1"/>
  <c r="U785" i="1"/>
  <c r="V785" i="1" s="1"/>
  <c r="U784" i="1"/>
  <c r="V784" i="1" s="1"/>
  <c r="U783" i="1"/>
  <c r="V783" i="1" s="1"/>
  <c r="U782" i="1"/>
  <c r="V782" i="1" s="1"/>
  <c r="U781" i="1"/>
  <c r="V781" i="1" s="1"/>
  <c r="U780" i="1"/>
  <c r="V780" i="1" s="1"/>
  <c r="U779" i="1"/>
  <c r="V779" i="1" s="1"/>
  <c r="U778" i="1"/>
  <c r="V778" i="1" s="1"/>
  <c r="U777" i="1"/>
  <c r="V777" i="1" s="1"/>
  <c r="U776" i="1"/>
  <c r="V776" i="1" s="1"/>
  <c r="U775" i="1"/>
  <c r="V775" i="1" s="1"/>
  <c r="U774" i="1"/>
  <c r="V774" i="1" s="1"/>
  <c r="U773" i="1"/>
  <c r="V773" i="1" s="1"/>
  <c r="U772" i="1"/>
  <c r="V772" i="1" s="1"/>
  <c r="U771" i="1"/>
  <c r="V771" i="1" s="1"/>
  <c r="U770" i="1"/>
  <c r="V770" i="1" s="1"/>
  <c r="U769" i="1"/>
  <c r="V769" i="1" s="1"/>
  <c r="U768" i="1"/>
  <c r="V768" i="1" s="1"/>
  <c r="U767" i="1"/>
  <c r="V767" i="1" s="1"/>
  <c r="U766" i="1"/>
  <c r="V766" i="1" s="1"/>
  <c r="U765" i="1"/>
  <c r="V765" i="1" s="1"/>
  <c r="U764" i="1"/>
  <c r="V764" i="1" s="1"/>
  <c r="U763" i="1"/>
  <c r="V763" i="1" s="1"/>
  <c r="U762" i="1"/>
  <c r="V762" i="1" s="1"/>
  <c r="U761" i="1"/>
  <c r="V761" i="1" s="1"/>
  <c r="U760" i="1"/>
  <c r="V760" i="1" s="1"/>
  <c r="U759" i="1"/>
  <c r="V759" i="1" s="1"/>
  <c r="U758" i="1"/>
  <c r="V758" i="1" s="1"/>
  <c r="U757" i="1"/>
  <c r="V757" i="1" s="1"/>
  <c r="U756" i="1"/>
  <c r="V756" i="1" s="1"/>
  <c r="U755" i="1"/>
  <c r="V755" i="1" s="1"/>
  <c r="U754" i="1"/>
  <c r="V754" i="1" s="1"/>
  <c r="U753" i="1"/>
  <c r="V753" i="1" s="1"/>
  <c r="U752" i="1"/>
  <c r="V752" i="1" s="1"/>
  <c r="U751" i="1"/>
  <c r="V751" i="1" s="1"/>
  <c r="U750" i="1"/>
  <c r="V750" i="1" s="1"/>
  <c r="U749" i="1"/>
  <c r="V749" i="1" s="1"/>
  <c r="U748" i="1"/>
  <c r="V748" i="1" s="1"/>
  <c r="U747" i="1"/>
  <c r="V747" i="1" s="1"/>
  <c r="U746" i="1"/>
  <c r="V746" i="1" s="1"/>
  <c r="U745" i="1"/>
  <c r="V745" i="1" s="1"/>
  <c r="U744" i="1"/>
  <c r="V744" i="1" s="1"/>
  <c r="U743" i="1"/>
  <c r="V743" i="1" s="1"/>
  <c r="U742" i="1"/>
  <c r="V742" i="1" s="1"/>
  <c r="U741" i="1"/>
  <c r="V741" i="1" s="1"/>
  <c r="U740" i="1"/>
  <c r="V740" i="1" s="1"/>
  <c r="U739" i="1"/>
  <c r="V739" i="1" s="1"/>
  <c r="U738" i="1"/>
  <c r="V738" i="1" s="1"/>
  <c r="U737" i="1"/>
  <c r="V737" i="1" s="1"/>
  <c r="U736" i="1"/>
  <c r="V736" i="1" s="1"/>
  <c r="U735" i="1"/>
  <c r="V735" i="1" s="1"/>
  <c r="U734" i="1"/>
  <c r="V734" i="1" s="1"/>
  <c r="U733" i="1"/>
  <c r="V733" i="1" s="1"/>
  <c r="U732" i="1"/>
  <c r="V732" i="1" s="1"/>
  <c r="U731" i="1"/>
  <c r="V731" i="1" s="1"/>
  <c r="U730" i="1"/>
  <c r="V730" i="1" s="1"/>
  <c r="U729" i="1"/>
  <c r="V729" i="1" s="1"/>
  <c r="U728" i="1"/>
  <c r="V728" i="1" s="1"/>
  <c r="U727" i="1"/>
  <c r="V727" i="1" s="1"/>
  <c r="U726" i="1"/>
  <c r="V726" i="1" s="1"/>
  <c r="U725" i="1"/>
  <c r="V725" i="1" s="1"/>
  <c r="U724" i="1"/>
  <c r="V724" i="1" s="1"/>
  <c r="U723" i="1"/>
  <c r="V723" i="1" s="1"/>
  <c r="U722" i="1"/>
  <c r="V722" i="1" s="1"/>
  <c r="U721" i="1"/>
  <c r="V721" i="1" s="1"/>
  <c r="U720" i="1"/>
  <c r="V720" i="1" s="1"/>
  <c r="U719" i="1"/>
  <c r="V719" i="1" s="1"/>
  <c r="U718" i="1"/>
  <c r="V718" i="1" s="1"/>
  <c r="U717" i="1"/>
  <c r="V717" i="1" s="1"/>
  <c r="U716" i="1"/>
  <c r="V716" i="1" s="1"/>
  <c r="U715" i="1"/>
  <c r="V715" i="1" s="1"/>
  <c r="U714" i="1"/>
  <c r="V714" i="1" s="1"/>
  <c r="U713" i="1"/>
  <c r="V713" i="1" s="1"/>
  <c r="U712" i="1"/>
  <c r="V712" i="1" s="1"/>
  <c r="U711" i="1"/>
  <c r="V711" i="1" s="1"/>
  <c r="U710" i="1"/>
  <c r="V710" i="1" s="1"/>
  <c r="U709" i="1"/>
  <c r="V709" i="1" s="1"/>
  <c r="U708" i="1"/>
  <c r="V708" i="1" s="1"/>
  <c r="U707" i="1"/>
  <c r="V707" i="1" s="1"/>
  <c r="U706" i="1"/>
  <c r="V706" i="1" s="1"/>
  <c r="U705" i="1"/>
  <c r="V705" i="1" s="1"/>
  <c r="U704" i="1"/>
  <c r="V704" i="1" s="1"/>
  <c r="U703" i="1"/>
  <c r="V703" i="1" s="1"/>
  <c r="U702" i="1"/>
  <c r="V702" i="1" s="1"/>
  <c r="U701" i="1"/>
  <c r="V701" i="1" s="1"/>
  <c r="U700" i="1"/>
  <c r="V700" i="1" s="1"/>
  <c r="U699" i="1"/>
  <c r="V699" i="1" s="1"/>
  <c r="U698" i="1"/>
  <c r="V698" i="1" s="1"/>
  <c r="U697" i="1"/>
  <c r="V697" i="1" s="1"/>
  <c r="U696" i="1"/>
  <c r="V696" i="1" s="1"/>
  <c r="U695" i="1"/>
  <c r="V695" i="1" s="1"/>
  <c r="U694" i="1"/>
  <c r="V694" i="1" s="1"/>
  <c r="U693" i="1"/>
  <c r="V693" i="1" s="1"/>
  <c r="U692" i="1"/>
  <c r="V692" i="1" s="1"/>
  <c r="U691" i="1"/>
  <c r="V691" i="1" s="1"/>
  <c r="U690" i="1"/>
  <c r="V690" i="1" s="1"/>
  <c r="U689" i="1"/>
  <c r="V689" i="1" s="1"/>
  <c r="U688" i="1"/>
  <c r="V688" i="1" s="1"/>
  <c r="U687" i="1"/>
  <c r="V687" i="1" s="1"/>
  <c r="U686" i="1"/>
  <c r="V686" i="1" s="1"/>
  <c r="U685" i="1"/>
  <c r="V685" i="1" s="1"/>
  <c r="U684" i="1"/>
  <c r="V684" i="1" s="1"/>
  <c r="U683" i="1"/>
  <c r="V683" i="1" s="1"/>
  <c r="U682" i="1"/>
  <c r="V682" i="1" s="1"/>
  <c r="U681" i="1"/>
  <c r="V681" i="1" s="1"/>
  <c r="U680" i="1"/>
  <c r="V680" i="1" s="1"/>
  <c r="U679" i="1"/>
  <c r="V679" i="1" s="1"/>
  <c r="U678" i="1"/>
  <c r="V678" i="1" s="1"/>
  <c r="U677" i="1"/>
  <c r="V677" i="1" s="1"/>
  <c r="U676" i="1"/>
  <c r="V676" i="1" s="1"/>
  <c r="U675" i="1"/>
  <c r="V675" i="1" s="1"/>
  <c r="U674" i="1"/>
  <c r="V674" i="1" s="1"/>
  <c r="U673" i="1"/>
  <c r="V673" i="1" s="1"/>
  <c r="U672" i="1"/>
  <c r="V672" i="1" s="1"/>
  <c r="U671" i="1"/>
  <c r="V671" i="1" s="1"/>
  <c r="U670" i="1"/>
  <c r="V670" i="1" s="1"/>
  <c r="U669" i="1"/>
  <c r="V669" i="1" s="1"/>
  <c r="U668" i="1"/>
  <c r="V668" i="1" s="1"/>
  <c r="U667" i="1"/>
  <c r="V667" i="1" s="1"/>
  <c r="U666" i="1"/>
  <c r="V666" i="1" s="1"/>
  <c r="U665" i="1"/>
  <c r="V665" i="1" s="1"/>
  <c r="U664" i="1"/>
  <c r="V664" i="1" s="1"/>
  <c r="U663" i="1"/>
  <c r="V663" i="1" s="1"/>
  <c r="U662" i="1"/>
  <c r="V662" i="1" s="1"/>
  <c r="U661" i="1"/>
  <c r="V661" i="1" s="1"/>
  <c r="U660" i="1"/>
  <c r="V660" i="1" s="1"/>
  <c r="U659" i="1"/>
  <c r="V659" i="1" s="1"/>
  <c r="U658" i="1"/>
  <c r="V658" i="1" s="1"/>
  <c r="U657" i="1"/>
  <c r="V657" i="1" s="1"/>
  <c r="U656" i="1"/>
  <c r="V656" i="1" s="1"/>
  <c r="U655" i="1"/>
  <c r="V655" i="1" s="1"/>
  <c r="U654" i="1"/>
  <c r="V654" i="1" s="1"/>
  <c r="U653" i="1"/>
  <c r="V653" i="1" s="1"/>
  <c r="U652" i="1"/>
  <c r="V652" i="1" s="1"/>
  <c r="U651" i="1"/>
  <c r="V651" i="1" s="1"/>
  <c r="U650" i="1"/>
  <c r="V650" i="1" s="1"/>
  <c r="U649" i="1"/>
  <c r="V649" i="1" s="1"/>
  <c r="U648" i="1"/>
  <c r="V648" i="1" s="1"/>
  <c r="U647" i="1"/>
  <c r="V647" i="1" s="1"/>
  <c r="U646" i="1"/>
  <c r="V646" i="1" s="1"/>
  <c r="U645" i="1"/>
  <c r="V645" i="1" s="1"/>
  <c r="U644" i="1"/>
  <c r="V644" i="1" s="1"/>
  <c r="U643" i="1"/>
  <c r="V643" i="1" s="1"/>
  <c r="U642" i="1"/>
  <c r="V642" i="1" s="1"/>
  <c r="U641" i="1"/>
  <c r="V641" i="1" s="1"/>
  <c r="U640" i="1"/>
  <c r="V640" i="1" s="1"/>
  <c r="U639" i="1"/>
  <c r="V639" i="1" s="1"/>
  <c r="U638" i="1"/>
  <c r="V638" i="1" s="1"/>
  <c r="U637" i="1"/>
  <c r="V637" i="1" s="1"/>
  <c r="U636" i="1"/>
  <c r="V636" i="1" s="1"/>
  <c r="U635" i="1"/>
  <c r="V635" i="1" s="1"/>
  <c r="U634" i="1"/>
  <c r="V634" i="1" s="1"/>
  <c r="U633" i="1"/>
  <c r="V633" i="1" s="1"/>
  <c r="U632" i="1"/>
  <c r="V632" i="1" s="1"/>
  <c r="U631" i="1"/>
  <c r="V631" i="1" s="1"/>
  <c r="U630" i="1"/>
  <c r="V630" i="1" s="1"/>
  <c r="U629" i="1"/>
  <c r="V629" i="1" s="1"/>
  <c r="U628" i="1"/>
  <c r="V628" i="1" s="1"/>
  <c r="U627" i="1"/>
  <c r="V627" i="1" s="1"/>
  <c r="U626" i="1"/>
  <c r="V626" i="1" s="1"/>
  <c r="U625" i="1"/>
  <c r="V625" i="1" s="1"/>
  <c r="U624" i="1"/>
  <c r="V624" i="1" s="1"/>
  <c r="U623" i="1"/>
  <c r="V623" i="1" s="1"/>
  <c r="U622" i="1"/>
  <c r="V622" i="1" s="1"/>
  <c r="U621" i="1"/>
  <c r="V621" i="1" s="1"/>
  <c r="U620" i="1"/>
  <c r="V620" i="1" s="1"/>
  <c r="U619" i="1"/>
  <c r="V619" i="1" s="1"/>
  <c r="U618" i="1"/>
  <c r="V618" i="1" s="1"/>
  <c r="U617" i="1"/>
  <c r="V617" i="1" s="1"/>
  <c r="U616" i="1"/>
  <c r="V616" i="1" s="1"/>
  <c r="U615" i="1"/>
  <c r="V615" i="1" s="1"/>
  <c r="U614" i="1"/>
  <c r="V614" i="1" s="1"/>
  <c r="U613" i="1"/>
  <c r="V613" i="1" s="1"/>
  <c r="U612" i="1"/>
  <c r="V612" i="1" s="1"/>
  <c r="U611" i="1"/>
  <c r="V611" i="1" s="1"/>
  <c r="U610" i="1"/>
  <c r="V610" i="1" s="1"/>
  <c r="U609" i="1"/>
  <c r="V609" i="1" s="1"/>
  <c r="U608" i="1"/>
  <c r="V608" i="1" s="1"/>
  <c r="U607" i="1"/>
  <c r="V607" i="1" s="1"/>
  <c r="U606" i="1"/>
  <c r="V606" i="1" s="1"/>
  <c r="U605" i="1"/>
  <c r="V605" i="1" s="1"/>
  <c r="U604" i="1"/>
  <c r="V604" i="1" s="1"/>
  <c r="U603" i="1"/>
  <c r="V603" i="1" s="1"/>
  <c r="U602" i="1"/>
  <c r="V602" i="1" s="1"/>
  <c r="U601" i="1"/>
  <c r="V601" i="1" s="1"/>
  <c r="U600" i="1"/>
  <c r="V600" i="1" s="1"/>
  <c r="U599" i="1"/>
  <c r="V599" i="1" s="1"/>
  <c r="U598" i="1"/>
  <c r="V598" i="1" s="1"/>
  <c r="U597" i="1"/>
  <c r="V597" i="1" s="1"/>
  <c r="U596" i="1"/>
  <c r="V596" i="1" s="1"/>
  <c r="U595" i="1"/>
  <c r="V595" i="1" s="1"/>
  <c r="U594" i="1"/>
  <c r="V594" i="1" s="1"/>
  <c r="U593" i="1"/>
  <c r="V593" i="1" s="1"/>
  <c r="U592" i="1"/>
  <c r="V592" i="1" s="1"/>
  <c r="U591" i="1"/>
  <c r="V591" i="1" s="1"/>
  <c r="U590" i="1"/>
  <c r="V590" i="1" s="1"/>
  <c r="U589" i="1"/>
  <c r="V589" i="1" s="1"/>
  <c r="U588" i="1"/>
  <c r="V588" i="1" s="1"/>
  <c r="U587" i="1"/>
  <c r="V587" i="1" s="1"/>
  <c r="U586" i="1"/>
  <c r="V586" i="1" s="1"/>
  <c r="U585" i="1"/>
  <c r="V585" i="1" s="1"/>
  <c r="U584" i="1"/>
  <c r="V584" i="1" s="1"/>
  <c r="U583" i="1"/>
  <c r="V583" i="1" s="1"/>
  <c r="U582" i="1"/>
  <c r="V582" i="1" s="1"/>
  <c r="U581" i="1"/>
  <c r="V581" i="1" s="1"/>
  <c r="U580" i="1"/>
  <c r="V580" i="1" s="1"/>
  <c r="U579" i="1"/>
  <c r="V579" i="1" s="1"/>
  <c r="U578" i="1"/>
  <c r="V578" i="1" s="1"/>
  <c r="U577" i="1"/>
  <c r="V577" i="1" s="1"/>
  <c r="U576" i="1"/>
  <c r="V576" i="1" s="1"/>
  <c r="U575" i="1"/>
  <c r="V575" i="1" s="1"/>
  <c r="U574" i="1"/>
  <c r="V574" i="1" s="1"/>
  <c r="U573" i="1"/>
  <c r="V573" i="1" s="1"/>
  <c r="U572" i="1"/>
  <c r="V572" i="1" s="1"/>
  <c r="U571" i="1"/>
  <c r="V571" i="1" s="1"/>
  <c r="U570" i="1"/>
  <c r="V570" i="1" s="1"/>
  <c r="U569" i="1"/>
  <c r="V569" i="1" s="1"/>
  <c r="U568" i="1"/>
  <c r="V568" i="1" s="1"/>
  <c r="U567" i="1"/>
  <c r="V567" i="1" s="1"/>
  <c r="U566" i="1"/>
  <c r="V566" i="1" s="1"/>
  <c r="U565" i="1"/>
  <c r="V565" i="1" s="1"/>
  <c r="U564" i="1"/>
  <c r="V564" i="1" s="1"/>
  <c r="U563" i="1"/>
  <c r="V563" i="1" s="1"/>
  <c r="U562" i="1"/>
  <c r="V562" i="1" s="1"/>
  <c r="U561" i="1"/>
  <c r="V561" i="1" s="1"/>
  <c r="U560" i="1"/>
  <c r="V560" i="1" s="1"/>
  <c r="U559" i="1"/>
  <c r="V559" i="1" s="1"/>
  <c r="U558" i="1"/>
  <c r="V558" i="1" s="1"/>
  <c r="U557" i="1"/>
  <c r="V557" i="1" s="1"/>
  <c r="U556" i="1"/>
  <c r="V556" i="1" s="1"/>
  <c r="U555" i="1"/>
  <c r="V555" i="1" s="1"/>
  <c r="U554" i="1"/>
  <c r="V554" i="1" s="1"/>
  <c r="U553" i="1"/>
  <c r="V553" i="1" s="1"/>
  <c r="U552" i="1"/>
  <c r="V552" i="1" s="1"/>
  <c r="U551" i="1"/>
  <c r="V551" i="1" s="1"/>
  <c r="U550" i="1"/>
  <c r="V550" i="1" s="1"/>
  <c r="U549" i="1"/>
  <c r="V549" i="1" s="1"/>
  <c r="U548" i="1"/>
  <c r="V548" i="1" s="1"/>
  <c r="U547" i="1"/>
  <c r="V547" i="1" s="1"/>
  <c r="U546" i="1"/>
  <c r="V546" i="1" s="1"/>
  <c r="U545" i="1"/>
  <c r="V545" i="1" s="1"/>
  <c r="U544" i="1"/>
  <c r="V544" i="1" s="1"/>
  <c r="U543" i="1"/>
  <c r="V543" i="1" s="1"/>
  <c r="U542" i="1"/>
  <c r="V542" i="1" s="1"/>
  <c r="U541" i="1"/>
  <c r="V541" i="1" s="1"/>
  <c r="U540" i="1"/>
  <c r="V540" i="1" s="1"/>
  <c r="U539" i="1"/>
  <c r="V539" i="1" s="1"/>
  <c r="U538" i="1"/>
  <c r="V538" i="1" s="1"/>
  <c r="U537" i="1"/>
  <c r="V537" i="1" s="1"/>
  <c r="U536" i="1"/>
  <c r="V536" i="1" s="1"/>
  <c r="U535" i="1"/>
  <c r="V535" i="1" s="1"/>
  <c r="U534" i="1"/>
  <c r="V534" i="1" s="1"/>
  <c r="U533" i="1"/>
  <c r="V533" i="1" s="1"/>
  <c r="U532" i="1"/>
  <c r="V532" i="1" s="1"/>
  <c r="U531" i="1"/>
  <c r="V531" i="1" s="1"/>
  <c r="U530" i="1"/>
  <c r="V530" i="1" s="1"/>
  <c r="U529" i="1"/>
  <c r="V529" i="1" s="1"/>
  <c r="U528" i="1"/>
  <c r="V528" i="1" s="1"/>
  <c r="U527" i="1"/>
  <c r="V527" i="1" s="1"/>
  <c r="U526" i="1"/>
  <c r="V526" i="1" s="1"/>
  <c r="U525" i="1"/>
  <c r="V525" i="1" s="1"/>
  <c r="U524" i="1"/>
  <c r="V524" i="1" s="1"/>
  <c r="U523" i="1"/>
  <c r="V523" i="1" s="1"/>
  <c r="U522" i="1"/>
  <c r="V522" i="1" s="1"/>
  <c r="U521" i="1"/>
  <c r="V521" i="1" s="1"/>
  <c r="U520" i="1"/>
  <c r="V520" i="1" s="1"/>
  <c r="U519" i="1"/>
  <c r="V519" i="1" s="1"/>
  <c r="U518" i="1"/>
  <c r="V518" i="1" s="1"/>
  <c r="U517" i="1"/>
  <c r="V517" i="1" s="1"/>
  <c r="U516" i="1"/>
  <c r="V516" i="1" s="1"/>
  <c r="U515" i="1"/>
  <c r="V515" i="1" s="1"/>
  <c r="U514" i="1"/>
  <c r="V514" i="1" s="1"/>
  <c r="U513" i="1"/>
  <c r="V513" i="1" s="1"/>
  <c r="U512" i="1"/>
  <c r="V512" i="1" s="1"/>
  <c r="U511" i="1"/>
  <c r="V511" i="1" s="1"/>
  <c r="U510" i="1"/>
  <c r="V510" i="1" s="1"/>
  <c r="U509" i="1"/>
  <c r="V509" i="1" s="1"/>
  <c r="U508" i="1"/>
  <c r="V508" i="1" s="1"/>
  <c r="U507" i="1"/>
  <c r="V507" i="1" s="1"/>
  <c r="U506" i="1"/>
  <c r="V506" i="1" s="1"/>
  <c r="U505" i="1"/>
  <c r="V505" i="1" s="1"/>
  <c r="U504" i="1"/>
  <c r="V504" i="1" s="1"/>
  <c r="U503" i="1"/>
  <c r="V503" i="1" s="1"/>
  <c r="U502" i="1"/>
  <c r="V502" i="1" s="1"/>
  <c r="U501" i="1"/>
  <c r="V501" i="1" s="1"/>
  <c r="U500" i="1"/>
  <c r="V500" i="1" s="1"/>
  <c r="U499" i="1"/>
  <c r="V499" i="1" s="1"/>
  <c r="U498" i="1"/>
  <c r="V498" i="1" s="1"/>
  <c r="U497" i="1"/>
  <c r="V497" i="1" s="1"/>
  <c r="U496" i="1"/>
  <c r="V496" i="1" s="1"/>
  <c r="U495" i="1"/>
  <c r="V495" i="1" s="1"/>
  <c r="U494" i="1"/>
  <c r="V494" i="1" s="1"/>
  <c r="U493" i="1"/>
  <c r="V493" i="1" s="1"/>
  <c r="U492" i="1"/>
  <c r="V492" i="1" s="1"/>
  <c r="U491" i="1"/>
  <c r="V491" i="1" s="1"/>
  <c r="U490" i="1"/>
  <c r="V490" i="1" s="1"/>
  <c r="U489" i="1"/>
  <c r="V489" i="1" s="1"/>
  <c r="U488" i="1"/>
  <c r="V488" i="1" s="1"/>
  <c r="U487" i="1"/>
  <c r="V487" i="1" s="1"/>
  <c r="U486" i="1"/>
  <c r="V486" i="1" s="1"/>
  <c r="U485" i="1"/>
  <c r="V485" i="1" s="1"/>
  <c r="U484" i="1"/>
  <c r="V484" i="1" s="1"/>
  <c r="U483" i="1"/>
  <c r="V483" i="1" s="1"/>
  <c r="U482" i="1"/>
  <c r="V482" i="1" s="1"/>
  <c r="U481" i="1"/>
  <c r="V481" i="1" s="1"/>
  <c r="U480" i="1"/>
  <c r="V480" i="1" s="1"/>
  <c r="U479" i="1"/>
  <c r="V479" i="1" s="1"/>
  <c r="U478" i="1"/>
  <c r="V478" i="1" s="1"/>
  <c r="U477" i="1"/>
  <c r="V477" i="1" s="1"/>
  <c r="U476" i="1"/>
  <c r="V476" i="1" s="1"/>
  <c r="U475" i="1"/>
  <c r="V475" i="1" s="1"/>
  <c r="U474" i="1"/>
  <c r="V474" i="1" s="1"/>
  <c r="U473" i="1"/>
  <c r="V473" i="1" s="1"/>
  <c r="U472" i="1"/>
  <c r="V472" i="1" s="1"/>
  <c r="U471" i="1"/>
  <c r="V471" i="1" s="1"/>
  <c r="U470" i="1"/>
  <c r="V470" i="1" s="1"/>
  <c r="U469" i="1"/>
  <c r="V469" i="1" s="1"/>
  <c r="U468" i="1"/>
  <c r="V468" i="1" s="1"/>
  <c r="U467" i="1"/>
  <c r="V467" i="1" s="1"/>
  <c r="U466" i="1"/>
  <c r="V466" i="1" s="1"/>
  <c r="U465" i="1"/>
  <c r="V465" i="1" s="1"/>
  <c r="U464" i="1"/>
  <c r="V464" i="1" s="1"/>
  <c r="U463" i="1"/>
  <c r="V463" i="1" s="1"/>
  <c r="U462" i="1"/>
  <c r="V462" i="1" s="1"/>
  <c r="U461" i="1"/>
  <c r="V461" i="1" s="1"/>
  <c r="U460" i="1"/>
  <c r="V460" i="1" s="1"/>
  <c r="U459" i="1"/>
  <c r="V459" i="1" s="1"/>
  <c r="U458" i="1"/>
  <c r="V458" i="1" s="1"/>
  <c r="U457" i="1"/>
  <c r="V457" i="1" s="1"/>
  <c r="U456" i="1"/>
  <c r="V456" i="1" s="1"/>
  <c r="U455" i="1"/>
  <c r="V455" i="1" s="1"/>
  <c r="U454" i="1"/>
  <c r="V454" i="1" s="1"/>
  <c r="U453" i="1"/>
  <c r="V453" i="1" s="1"/>
  <c r="U452" i="1"/>
  <c r="V452" i="1" s="1"/>
  <c r="U451" i="1"/>
  <c r="V451" i="1" s="1"/>
  <c r="U450" i="1"/>
  <c r="V450" i="1" s="1"/>
  <c r="U449" i="1"/>
  <c r="V449" i="1" s="1"/>
  <c r="U448" i="1"/>
  <c r="V448" i="1" s="1"/>
  <c r="U447" i="1"/>
  <c r="V447" i="1" s="1"/>
  <c r="U446" i="1"/>
  <c r="V446" i="1" s="1"/>
  <c r="U445" i="1"/>
  <c r="V445" i="1" s="1"/>
  <c r="U444" i="1"/>
  <c r="V444" i="1" s="1"/>
  <c r="U443" i="1"/>
  <c r="V443" i="1" s="1"/>
  <c r="U442" i="1"/>
  <c r="V442" i="1" s="1"/>
  <c r="U441" i="1"/>
  <c r="V441" i="1" s="1"/>
  <c r="U440" i="1"/>
  <c r="V440" i="1" s="1"/>
  <c r="U439" i="1"/>
  <c r="V439" i="1" s="1"/>
  <c r="U438" i="1"/>
  <c r="V438" i="1" s="1"/>
  <c r="U437" i="1"/>
  <c r="V437" i="1" s="1"/>
  <c r="U436" i="1"/>
  <c r="V436" i="1" s="1"/>
  <c r="U435" i="1"/>
  <c r="V435" i="1" s="1"/>
  <c r="U434" i="1"/>
  <c r="V434" i="1" s="1"/>
  <c r="U433" i="1"/>
  <c r="V433" i="1" s="1"/>
  <c r="U432" i="1"/>
  <c r="V432" i="1" s="1"/>
  <c r="U431" i="1"/>
  <c r="V431" i="1" s="1"/>
  <c r="U430" i="1"/>
  <c r="V430" i="1" s="1"/>
  <c r="U429" i="1"/>
  <c r="V429" i="1" s="1"/>
  <c r="U428" i="1"/>
  <c r="V428" i="1" s="1"/>
  <c r="U427" i="1"/>
  <c r="V427" i="1" s="1"/>
  <c r="U426" i="1"/>
  <c r="V426" i="1" s="1"/>
  <c r="U425" i="1"/>
  <c r="V425" i="1" s="1"/>
  <c r="U424" i="1"/>
  <c r="V424" i="1" s="1"/>
  <c r="U423" i="1"/>
  <c r="V423" i="1" s="1"/>
  <c r="U422" i="1"/>
  <c r="V422" i="1" s="1"/>
  <c r="U421" i="1"/>
  <c r="V421" i="1" s="1"/>
  <c r="U420" i="1"/>
  <c r="V420" i="1" s="1"/>
  <c r="U419" i="1"/>
  <c r="V419" i="1" s="1"/>
  <c r="U418" i="1"/>
  <c r="V418" i="1" s="1"/>
  <c r="U417" i="1"/>
  <c r="V417" i="1" s="1"/>
  <c r="U416" i="1"/>
  <c r="V416" i="1" s="1"/>
  <c r="U415" i="1"/>
  <c r="V415" i="1" s="1"/>
  <c r="U414" i="1"/>
  <c r="V414" i="1" s="1"/>
  <c r="U413" i="1"/>
  <c r="V413" i="1" s="1"/>
  <c r="U412" i="1"/>
  <c r="V412" i="1" s="1"/>
  <c r="U411" i="1"/>
  <c r="V411" i="1" s="1"/>
  <c r="U410" i="1"/>
  <c r="V410" i="1" s="1"/>
  <c r="U409" i="1"/>
  <c r="V409" i="1" s="1"/>
  <c r="U408" i="1"/>
  <c r="V408" i="1" s="1"/>
  <c r="U407" i="1"/>
  <c r="V407" i="1" s="1"/>
  <c r="U406" i="1"/>
  <c r="V406" i="1" s="1"/>
  <c r="U405" i="1"/>
  <c r="V405" i="1" s="1"/>
  <c r="U404" i="1"/>
  <c r="V404" i="1" s="1"/>
  <c r="U403" i="1"/>
  <c r="V403" i="1" s="1"/>
  <c r="U402" i="1"/>
  <c r="V402" i="1" s="1"/>
  <c r="U401" i="1"/>
  <c r="V401" i="1" s="1"/>
  <c r="U400" i="1"/>
  <c r="V400" i="1" s="1"/>
  <c r="U399" i="1"/>
  <c r="V399" i="1" s="1"/>
  <c r="U398" i="1"/>
  <c r="V398" i="1" s="1"/>
  <c r="U397" i="1"/>
  <c r="V397" i="1" s="1"/>
  <c r="U396" i="1"/>
  <c r="V396" i="1" s="1"/>
  <c r="U395" i="1"/>
  <c r="V395" i="1" s="1"/>
  <c r="U394" i="1"/>
  <c r="V394" i="1" s="1"/>
  <c r="U393" i="1"/>
  <c r="V393" i="1" s="1"/>
  <c r="U392" i="1"/>
  <c r="V392" i="1" s="1"/>
  <c r="U391" i="1"/>
  <c r="V391" i="1" s="1"/>
  <c r="U390" i="1"/>
  <c r="V390" i="1" s="1"/>
  <c r="U389" i="1"/>
  <c r="V389" i="1" s="1"/>
  <c r="U388" i="1"/>
  <c r="V388" i="1" s="1"/>
  <c r="U387" i="1"/>
  <c r="V387" i="1" s="1"/>
  <c r="U386" i="1"/>
  <c r="V386" i="1" s="1"/>
  <c r="U385" i="1"/>
  <c r="V385" i="1" s="1"/>
  <c r="U384" i="1"/>
  <c r="V384" i="1" s="1"/>
  <c r="U383" i="1"/>
  <c r="V383" i="1" s="1"/>
  <c r="U382" i="1"/>
  <c r="V382" i="1" s="1"/>
  <c r="U381" i="1"/>
  <c r="V381" i="1" s="1"/>
  <c r="U380" i="1"/>
  <c r="V380" i="1" s="1"/>
  <c r="U379" i="1"/>
  <c r="V379" i="1" s="1"/>
  <c r="U378" i="1"/>
  <c r="V378" i="1" s="1"/>
  <c r="X378" i="1" s="1"/>
  <c r="U377" i="1"/>
  <c r="V377" i="1" s="1"/>
  <c r="U376" i="1"/>
  <c r="V376" i="1" s="1"/>
  <c r="U375" i="1"/>
  <c r="V375" i="1" s="1"/>
  <c r="U374" i="1"/>
  <c r="V374" i="1" s="1"/>
  <c r="U373" i="1"/>
  <c r="V373" i="1" s="1"/>
  <c r="U372" i="1"/>
  <c r="V372" i="1" s="1"/>
  <c r="U371" i="1"/>
  <c r="V371" i="1" s="1"/>
  <c r="U370" i="1"/>
  <c r="V370" i="1" s="1"/>
  <c r="U369" i="1"/>
  <c r="V369" i="1" s="1"/>
  <c r="U368" i="1"/>
  <c r="V368" i="1" s="1"/>
  <c r="U367" i="1"/>
  <c r="V367" i="1" s="1"/>
  <c r="U366" i="1"/>
  <c r="V366" i="1" s="1"/>
  <c r="U365" i="1"/>
  <c r="V365" i="1" s="1"/>
  <c r="U364" i="1"/>
  <c r="V364" i="1" s="1"/>
  <c r="U363" i="1"/>
  <c r="V363" i="1" s="1"/>
  <c r="U362" i="1"/>
  <c r="V362" i="1" s="1"/>
  <c r="U361" i="1"/>
  <c r="V361" i="1" s="1"/>
  <c r="U360" i="1"/>
  <c r="V360" i="1" s="1"/>
  <c r="U359" i="1"/>
  <c r="V359" i="1" s="1"/>
  <c r="U358" i="1"/>
  <c r="V358" i="1" s="1"/>
  <c r="U357" i="1"/>
  <c r="V357" i="1" s="1"/>
  <c r="U356" i="1"/>
  <c r="V356" i="1" s="1"/>
  <c r="U355" i="1"/>
  <c r="V355" i="1" s="1"/>
  <c r="U354" i="1"/>
  <c r="V354" i="1" s="1"/>
  <c r="U353" i="1"/>
  <c r="V353" i="1" s="1"/>
  <c r="U352" i="1"/>
  <c r="V352" i="1" s="1"/>
  <c r="U351" i="1"/>
  <c r="V351" i="1" s="1"/>
  <c r="U350" i="1"/>
  <c r="V350" i="1" s="1"/>
  <c r="U349" i="1"/>
  <c r="V349" i="1" s="1"/>
  <c r="U348" i="1"/>
  <c r="V348" i="1" s="1"/>
  <c r="U347" i="1"/>
  <c r="V347" i="1" s="1"/>
  <c r="U346" i="1"/>
  <c r="V346" i="1" s="1"/>
  <c r="U345" i="1"/>
  <c r="V345" i="1" s="1"/>
  <c r="U344" i="1"/>
  <c r="V344" i="1" s="1"/>
  <c r="U343" i="1"/>
  <c r="V343" i="1" s="1"/>
  <c r="U342" i="1"/>
  <c r="V342" i="1" s="1"/>
  <c r="U341" i="1"/>
  <c r="V341" i="1" s="1"/>
  <c r="U340" i="1"/>
  <c r="V340" i="1" s="1"/>
  <c r="U339" i="1"/>
  <c r="V339" i="1" s="1"/>
  <c r="U338" i="1"/>
  <c r="V338" i="1" s="1"/>
  <c r="U337" i="1"/>
  <c r="V337" i="1" s="1"/>
  <c r="U336" i="1"/>
  <c r="V336" i="1" s="1"/>
  <c r="U335" i="1"/>
  <c r="V335" i="1" s="1"/>
  <c r="U334" i="1"/>
  <c r="V334" i="1" s="1"/>
  <c r="U333" i="1"/>
  <c r="V333" i="1" s="1"/>
  <c r="U332" i="1"/>
  <c r="V332" i="1" s="1"/>
  <c r="U331" i="1"/>
  <c r="V331" i="1" s="1"/>
  <c r="U330" i="1"/>
  <c r="V330" i="1" s="1"/>
  <c r="U329" i="1"/>
  <c r="V329" i="1" s="1"/>
  <c r="U328" i="1"/>
  <c r="V328" i="1" s="1"/>
  <c r="U327" i="1"/>
  <c r="V327" i="1" s="1"/>
  <c r="U326" i="1"/>
  <c r="V326" i="1" s="1"/>
  <c r="U325" i="1"/>
  <c r="V325" i="1" s="1"/>
  <c r="U324" i="1"/>
  <c r="V324" i="1" s="1"/>
  <c r="U323" i="1"/>
  <c r="V323" i="1" s="1"/>
  <c r="U322" i="1"/>
  <c r="V322" i="1" s="1"/>
  <c r="U321" i="1"/>
  <c r="V321" i="1" s="1"/>
  <c r="U320" i="1"/>
  <c r="V320" i="1" s="1"/>
  <c r="U319" i="1"/>
  <c r="V319" i="1" s="1"/>
  <c r="U318" i="1"/>
  <c r="V318" i="1" s="1"/>
  <c r="U317" i="1"/>
  <c r="V317" i="1" s="1"/>
  <c r="U316" i="1"/>
  <c r="V316" i="1" s="1"/>
  <c r="U315" i="1"/>
  <c r="V315" i="1" s="1"/>
  <c r="U314" i="1"/>
  <c r="V314" i="1" s="1"/>
  <c r="U313" i="1"/>
  <c r="V313" i="1" s="1"/>
  <c r="U312" i="1"/>
  <c r="V312" i="1" s="1"/>
  <c r="U311" i="1"/>
  <c r="V311" i="1" s="1"/>
  <c r="U310" i="1"/>
  <c r="V310" i="1" s="1"/>
  <c r="U309" i="1"/>
  <c r="V309" i="1" s="1"/>
  <c r="U308" i="1"/>
  <c r="V308" i="1" s="1"/>
  <c r="U307" i="1"/>
  <c r="V307" i="1" s="1"/>
  <c r="U306" i="1"/>
  <c r="V306" i="1" s="1"/>
  <c r="U305" i="1"/>
  <c r="V305" i="1" s="1"/>
  <c r="U304" i="1"/>
  <c r="V304" i="1" s="1"/>
  <c r="U303" i="1"/>
  <c r="V303" i="1" s="1"/>
  <c r="U302" i="1"/>
  <c r="V302" i="1" s="1"/>
  <c r="U301" i="1"/>
  <c r="V301" i="1" s="1"/>
  <c r="U300" i="1"/>
  <c r="V300" i="1" s="1"/>
  <c r="U299" i="1"/>
  <c r="V299" i="1" s="1"/>
  <c r="U298" i="1"/>
  <c r="V298" i="1" s="1"/>
  <c r="U297" i="1"/>
  <c r="V297" i="1" s="1"/>
  <c r="U296" i="1"/>
  <c r="V296" i="1" s="1"/>
  <c r="U295" i="1"/>
  <c r="V295" i="1" s="1"/>
  <c r="U294" i="1"/>
  <c r="V294" i="1" s="1"/>
  <c r="U293" i="1"/>
  <c r="V293" i="1" s="1"/>
  <c r="U292" i="1"/>
  <c r="V292" i="1" s="1"/>
  <c r="U291" i="1"/>
  <c r="V291" i="1" s="1"/>
  <c r="U290" i="1"/>
  <c r="V290" i="1" s="1"/>
  <c r="U289" i="1"/>
  <c r="V289" i="1" s="1"/>
  <c r="U288" i="1"/>
  <c r="V288" i="1" s="1"/>
  <c r="U287" i="1"/>
  <c r="V287" i="1" s="1"/>
  <c r="U286" i="1"/>
  <c r="V286" i="1" s="1"/>
  <c r="U285" i="1"/>
  <c r="V285" i="1" s="1"/>
  <c r="U284" i="1"/>
  <c r="V284" i="1" s="1"/>
  <c r="U283" i="1"/>
  <c r="V283" i="1" s="1"/>
  <c r="U282" i="1"/>
  <c r="V282" i="1" s="1"/>
  <c r="U281" i="1"/>
  <c r="V281" i="1" s="1"/>
  <c r="U280" i="1"/>
  <c r="V280" i="1" s="1"/>
  <c r="U279" i="1"/>
  <c r="V279" i="1" s="1"/>
  <c r="U278" i="1"/>
  <c r="V278" i="1" s="1"/>
  <c r="U277" i="1"/>
  <c r="V277" i="1" s="1"/>
  <c r="U276" i="1"/>
  <c r="V276" i="1" s="1"/>
  <c r="U275" i="1"/>
  <c r="V275" i="1" s="1"/>
  <c r="U274" i="1"/>
  <c r="V274" i="1" s="1"/>
  <c r="U273" i="1"/>
  <c r="V273" i="1" s="1"/>
  <c r="U272" i="1"/>
  <c r="V272" i="1" s="1"/>
  <c r="U271" i="1"/>
  <c r="V271" i="1" s="1"/>
  <c r="U270" i="1"/>
  <c r="V270" i="1" s="1"/>
  <c r="U269" i="1"/>
  <c r="V269" i="1" s="1"/>
  <c r="U268" i="1"/>
  <c r="V268" i="1" s="1"/>
  <c r="U267" i="1"/>
  <c r="V267" i="1" s="1"/>
  <c r="U266" i="1"/>
  <c r="V266" i="1" s="1"/>
  <c r="U265" i="1"/>
  <c r="V265" i="1" s="1"/>
  <c r="U264" i="1"/>
  <c r="V264" i="1" s="1"/>
  <c r="U263" i="1"/>
  <c r="V263" i="1" s="1"/>
  <c r="U262" i="1"/>
  <c r="V262" i="1" s="1"/>
  <c r="U261" i="1"/>
  <c r="V261" i="1" s="1"/>
  <c r="U260" i="1"/>
  <c r="V260" i="1" s="1"/>
  <c r="U259" i="1"/>
  <c r="V259" i="1" s="1"/>
  <c r="U258" i="1"/>
  <c r="V258" i="1" s="1"/>
  <c r="U257" i="1"/>
  <c r="V257" i="1" s="1"/>
  <c r="U256" i="1"/>
  <c r="V256" i="1" s="1"/>
  <c r="U255" i="1"/>
  <c r="V255" i="1" s="1"/>
  <c r="U254" i="1"/>
  <c r="V254" i="1" s="1"/>
  <c r="U253" i="1"/>
  <c r="V253" i="1" s="1"/>
  <c r="U252" i="1"/>
  <c r="V252" i="1" s="1"/>
  <c r="U251" i="1"/>
  <c r="V251" i="1" s="1"/>
  <c r="U250" i="1"/>
  <c r="V250" i="1" s="1"/>
  <c r="U249" i="1"/>
  <c r="V249" i="1" s="1"/>
  <c r="U248" i="1"/>
  <c r="V248" i="1" s="1"/>
  <c r="U247" i="1"/>
  <c r="V247" i="1" s="1"/>
  <c r="U246" i="1"/>
  <c r="V246" i="1" s="1"/>
  <c r="U245" i="1"/>
  <c r="V245" i="1" s="1"/>
  <c r="U244" i="1"/>
  <c r="V244" i="1" s="1"/>
  <c r="U243" i="1"/>
  <c r="V243" i="1" s="1"/>
  <c r="U242" i="1"/>
  <c r="V242" i="1" s="1"/>
  <c r="U241" i="1"/>
  <c r="V241" i="1" s="1"/>
  <c r="U240" i="1"/>
  <c r="V240" i="1" s="1"/>
  <c r="U239" i="1"/>
  <c r="V239" i="1" s="1"/>
  <c r="U238" i="1"/>
  <c r="V238" i="1" s="1"/>
  <c r="U237" i="1"/>
  <c r="V237" i="1" s="1"/>
  <c r="U236" i="1"/>
  <c r="V236" i="1" s="1"/>
  <c r="U235" i="1"/>
  <c r="V235" i="1" s="1"/>
  <c r="U234" i="1"/>
  <c r="V234" i="1" s="1"/>
  <c r="U233" i="1"/>
  <c r="V233" i="1" s="1"/>
  <c r="U232" i="1"/>
  <c r="V232" i="1" s="1"/>
  <c r="U231" i="1"/>
  <c r="V231" i="1" s="1"/>
  <c r="U230" i="1"/>
  <c r="V230" i="1" s="1"/>
  <c r="U229" i="1"/>
  <c r="V229" i="1" s="1"/>
  <c r="U228" i="1"/>
  <c r="V228" i="1" s="1"/>
  <c r="U227" i="1"/>
  <c r="V227" i="1" s="1"/>
  <c r="U226" i="1"/>
  <c r="V226" i="1" s="1"/>
  <c r="U225" i="1"/>
  <c r="V225" i="1" s="1"/>
  <c r="U224" i="1"/>
  <c r="V224" i="1" s="1"/>
  <c r="U223" i="1"/>
  <c r="V223" i="1" s="1"/>
  <c r="U222" i="1"/>
  <c r="V222" i="1" s="1"/>
  <c r="U221" i="1"/>
  <c r="V221" i="1" s="1"/>
  <c r="X221" i="1" s="1"/>
  <c r="U220" i="1"/>
  <c r="V220" i="1" s="1"/>
  <c r="U219" i="1"/>
  <c r="V219" i="1" s="1"/>
  <c r="U218" i="1"/>
  <c r="V218" i="1" s="1"/>
  <c r="U217" i="1"/>
  <c r="V217" i="1" s="1"/>
  <c r="U216" i="1"/>
  <c r="V216" i="1" s="1"/>
  <c r="U215" i="1"/>
  <c r="V215" i="1" s="1"/>
  <c r="U214" i="1"/>
  <c r="V214" i="1" s="1"/>
  <c r="U213" i="1"/>
  <c r="V213" i="1" s="1"/>
  <c r="U212" i="1"/>
  <c r="V212" i="1" s="1"/>
  <c r="U211" i="1"/>
  <c r="V211" i="1" s="1"/>
  <c r="U210" i="1"/>
  <c r="V210" i="1" s="1"/>
  <c r="U209" i="1"/>
  <c r="V209" i="1" s="1"/>
  <c r="U208" i="1"/>
  <c r="V208" i="1" s="1"/>
  <c r="U207" i="1"/>
  <c r="V207" i="1" s="1"/>
  <c r="U206" i="1"/>
  <c r="V206" i="1" s="1"/>
  <c r="U205" i="1"/>
  <c r="V205" i="1" s="1"/>
  <c r="U204" i="1"/>
  <c r="V204" i="1" s="1"/>
  <c r="U203" i="1"/>
  <c r="V203" i="1" s="1"/>
  <c r="U202" i="1"/>
  <c r="V202" i="1" s="1"/>
  <c r="U201" i="1"/>
  <c r="V201" i="1" s="1"/>
  <c r="U200" i="1"/>
  <c r="V200" i="1" s="1"/>
  <c r="U199" i="1"/>
  <c r="V199" i="1" s="1"/>
  <c r="U198" i="1"/>
  <c r="V198" i="1" s="1"/>
  <c r="U197" i="1"/>
  <c r="V197" i="1" s="1"/>
  <c r="U196" i="1"/>
  <c r="V196" i="1" s="1"/>
  <c r="U195" i="1"/>
  <c r="V195" i="1" s="1"/>
  <c r="U194" i="1"/>
  <c r="V194" i="1" s="1"/>
  <c r="U193" i="1"/>
  <c r="V193" i="1" s="1"/>
  <c r="U192" i="1"/>
  <c r="V192" i="1" s="1"/>
  <c r="U191" i="1"/>
  <c r="V191" i="1" s="1"/>
  <c r="U190" i="1"/>
  <c r="V190" i="1" s="1"/>
  <c r="U189" i="1"/>
  <c r="V189" i="1" s="1"/>
  <c r="U188" i="1"/>
  <c r="V188" i="1" s="1"/>
  <c r="U187" i="1"/>
  <c r="V187" i="1" s="1"/>
  <c r="U186" i="1"/>
  <c r="V186" i="1" s="1"/>
  <c r="U185" i="1"/>
  <c r="V185" i="1" s="1"/>
  <c r="U184" i="1"/>
  <c r="V184" i="1" s="1"/>
  <c r="U183" i="1"/>
  <c r="V183" i="1" s="1"/>
  <c r="U182" i="1"/>
  <c r="V182" i="1" s="1"/>
  <c r="U181" i="1"/>
  <c r="V181" i="1" s="1"/>
  <c r="U180" i="1"/>
  <c r="V180" i="1" s="1"/>
  <c r="U179" i="1"/>
  <c r="V179" i="1" s="1"/>
  <c r="U178" i="1"/>
  <c r="V178" i="1" s="1"/>
  <c r="U177" i="1"/>
  <c r="V177" i="1" s="1"/>
  <c r="U176" i="1"/>
  <c r="V176" i="1" s="1"/>
  <c r="U175" i="1"/>
  <c r="V175" i="1" s="1"/>
  <c r="U174" i="1"/>
  <c r="V174" i="1" s="1"/>
  <c r="U173" i="1"/>
  <c r="V173" i="1" s="1"/>
  <c r="U172" i="1"/>
  <c r="V172" i="1" s="1"/>
  <c r="U171" i="1"/>
  <c r="V171" i="1" s="1"/>
  <c r="U170" i="1"/>
  <c r="V170" i="1" s="1"/>
  <c r="U169" i="1"/>
  <c r="V169" i="1" s="1"/>
  <c r="U168" i="1"/>
  <c r="V168" i="1" s="1"/>
  <c r="U167" i="1"/>
  <c r="V167" i="1" s="1"/>
  <c r="U166" i="1"/>
  <c r="V166" i="1" s="1"/>
  <c r="U165" i="1"/>
  <c r="V165" i="1" s="1"/>
  <c r="U164" i="1"/>
  <c r="V164" i="1" s="1"/>
  <c r="U163" i="1"/>
  <c r="V163" i="1" s="1"/>
  <c r="U162" i="1"/>
  <c r="V162" i="1" s="1"/>
  <c r="U161" i="1"/>
  <c r="V161" i="1" s="1"/>
  <c r="U160" i="1"/>
  <c r="V160" i="1" s="1"/>
  <c r="U159" i="1"/>
  <c r="V159" i="1" s="1"/>
  <c r="U158" i="1"/>
  <c r="V158" i="1" s="1"/>
  <c r="U157" i="1"/>
  <c r="V157" i="1" s="1"/>
  <c r="U156" i="1"/>
  <c r="V156" i="1" s="1"/>
  <c r="U155" i="1"/>
  <c r="V155" i="1" s="1"/>
  <c r="U154" i="1"/>
  <c r="V154" i="1" s="1"/>
  <c r="U153" i="1"/>
  <c r="V153" i="1" s="1"/>
  <c r="U152" i="1"/>
  <c r="V152" i="1" s="1"/>
  <c r="U151" i="1"/>
  <c r="V151" i="1" s="1"/>
  <c r="U150" i="1"/>
  <c r="V150" i="1" s="1"/>
  <c r="U149" i="1"/>
  <c r="V149" i="1" s="1"/>
  <c r="U148" i="1"/>
  <c r="V148" i="1" s="1"/>
  <c r="U147" i="1"/>
  <c r="V147" i="1" s="1"/>
  <c r="U146" i="1"/>
  <c r="V146" i="1" s="1"/>
  <c r="X146" i="1" s="1"/>
  <c r="U145" i="1"/>
  <c r="V145" i="1" s="1"/>
  <c r="X145" i="1" s="1"/>
  <c r="U144" i="1"/>
  <c r="V144" i="1" s="1"/>
  <c r="U143" i="1"/>
  <c r="V143" i="1" s="1"/>
  <c r="U142" i="1"/>
  <c r="V142" i="1" s="1"/>
  <c r="U141" i="1"/>
  <c r="V141" i="1" s="1"/>
  <c r="U140" i="1"/>
  <c r="V140" i="1" s="1"/>
  <c r="U139" i="1"/>
  <c r="V139" i="1" s="1"/>
  <c r="U138" i="1"/>
  <c r="V138" i="1" s="1"/>
  <c r="U137" i="1"/>
  <c r="V137" i="1" s="1"/>
  <c r="U136" i="1"/>
  <c r="V136" i="1" s="1"/>
  <c r="U135" i="1"/>
  <c r="V135" i="1" s="1"/>
  <c r="U134" i="1"/>
  <c r="V134" i="1" s="1"/>
  <c r="X134" i="1" s="1"/>
  <c r="U133" i="1"/>
  <c r="V133" i="1" s="1"/>
  <c r="X133" i="1" s="1"/>
  <c r="U132" i="1"/>
  <c r="V132" i="1" s="1"/>
  <c r="U131" i="1"/>
  <c r="V131" i="1" s="1"/>
  <c r="U130" i="1"/>
  <c r="V130" i="1" s="1"/>
  <c r="U129" i="1"/>
  <c r="V129" i="1" s="1"/>
  <c r="U128" i="1"/>
  <c r="V128" i="1" s="1"/>
  <c r="U127" i="1"/>
  <c r="V127" i="1" s="1"/>
  <c r="U126" i="1"/>
  <c r="V126" i="1" s="1"/>
  <c r="U125" i="1"/>
  <c r="V125" i="1" s="1"/>
  <c r="U124" i="1"/>
  <c r="V124" i="1" s="1"/>
  <c r="U123" i="1"/>
  <c r="V123" i="1" s="1"/>
  <c r="U122" i="1"/>
  <c r="V122" i="1" s="1"/>
  <c r="U121" i="1"/>
  <c r="V121" i="1" s="1"/>
  <c r="U120" i="1"/>
  <c r="V120" i="1" s="1"/>
  <c r="U119" i="1"/>
  <c r="V119" i="1" s="1"/>
  <c r="U118" i="1"/>
  <c r="V118" i="1" s="1"/>
  <c r="U117" i="1"/>
  <c r="V117" i="1" s="1"/>
  <c r="U116" i="1"/>
  <c r="V116" i="1" s="1"/>
  <c r="U115" i="1"/>
  <c r="V115" i="1" s="1"/>
  <c r="U114" i="1"/>
  <c r="V114" i="1" s="1"/>
  <c r="U113" i="1"/>
  <c r="V113" i="1" s="1"/>
  <c r="U112" i="1"/>
  <c r="V112" i="1" s="1"/>
  <c r="U111" i="1"/>
  <c r="V111" i="1" s="1"/>
  <c r="U110" i="1"/>
  <c r="V110" i="1" s="1"/>
  <c r="U109" i="1"/>
  <c r="V109" i="1" s="1"/>
  <c r="U108" i="1"/>
  <c r="V108" i="1" s="1"/>
  <c r="U107" i="1"/>
  <c r="V107" i="1" s="1"/>
  <c r="X107" i="1" s="1"/>
  <c r="U106" i="1"/>
  <c r="V106" i="1" s="1"/>
  <c r="U105" i="1"/>
  <c r="V105" i="1" s="1"/>
  <c r="U104" i="1"/>
  <c r="V104" i="1" s="1"/>
  <c r="U103" i="1"/>
  <c r="V103" i="1" s="1"/>
  <c r="U102" i="1"/>
  <c r="V102" i="1" s="1"/>
  <c r="U101" i="1"/>
  <c r="V101" i="1" s="1"/>
  <c r="U100" i="1"/>
  <c r="V100" i="1" s="1"/>
  <c r="U99" i="1"/>
  <c r="V99" i="1" s="1"/>
  <c r="U98" i="1"/>
  <c r="V98" i="1" s="1"/>
  <c r="U97" i="1"/>
  <c r="V97" i="1" s="1"/>
  <c r="U96" i="1"/>
  <c r="V96" i="1" s="1"/>
  <c r="U95" i="1"/>
  <c r="V95" i="1" s="1"/>
  <c r="U94" i="1"/>
  <c r="V94" i="1" s="1"/>
  <c r="U93" i="1"/>
  <c r="V93" i="1" s="1"/>
  <c r="U92" i="1"/>
  <c r="V92" i="1" s="1"/>
  <c r="U91" i="1"/>
  <c r="V91" i="1" s="1"/>
  <c r="U90" i="1"/>
  <c r="V90" i="1" s="1"/>
  <c r="U89" i="1"/>
  <c r="V89" i="1" s="1"/>
  <c r="U88" i="1"/>
  <c r="V88" i="1" s="1"/>
  <c r="U87" i="1"/>
  <c r="V87" i="1" s="1"/>
  <c r="U86" i="1"/>
  <c r="V86" i="1" s="1"/>
  <c r="U85" i="1"/>
  <c r="V85" i="1" s="1"/>
  <c r="U84" i="1"/>
  <c r="V84" i="1" s="1"/>
  <c r="U83" i="1"/>
  <c r="V83" i="1" s="1"/>
  <c r="U82" i="1"/>
  <c r="V82" i="1" s="1"/>
  <c r="U81" i="1"/>
  <c r="V81" i="1" s="1"/>
  <c r="U80" i="1"/>
  <c r="V80" i="1" s="1"/>
  <c r="U79" i="1"/>
  <c r="V79" i="1" s="1"/>
  <c r="U78" i="1"/>
  <c r="V78" i="1" s="1"/>
  <c r="U77" i="1"/>
  <c r="V77" i="1" s="1"/>
  <c r="U76" i="1"/>
  <c r="V76" i="1" s="1"/>
  <c r="U75" i="1"/>
  <c r="V75" i="1" s="1"/>
  <c r="U74" i="1"/>
  <c r="V74" i="1" s="1"/>
  <c r="U73" i="1"/>
  <c r="V73" i="1" s="1"/>
  <c r="U72" i="1"/>
  <c r="V72" i="1" s="1"/>
  <c r="U71" i="1"/>
  <c r="V71" i="1" s="1"/>
  <c r="U70" i="1"/>
  <c r="V70" i="1" s="1"/>
  <c r="U69" i="1"/>
  <c r="V69" i="1" s="1"/>
  <c r="U68" i="1"/>
  <c r="V68" i="1" s="1"/>
  <c r="U67" i="1"/>
  <c r="V67" i="1" s="1"/>
  <c r="U66" i="1"/>
  <c r="V66" i="1" s="1"/>
  <c r="U65" i="1"/>
  <c r="V65" i="1" s="1"/>
  <c r="U64" i="1"/>
  <c r="V64" i="1" s="1"/>
  <c r="U63" i="1"/>
  <c r="V63" i="1" s="1"/>
  <c r="U62" i="1"/>
  <c r="V62" i="1" s="1"/>
  <c r="U61" i="1"/>
  <c r="V61" i="1" s="1"/>
  <c r="U60" i="1"/>
  <c r="V60" i="1" s="1"/>
  <c r="U59" i="1"/>
  <c r="V59" i="1" s="1"/>
  <c r="U58" i="1"/>
  <c r="V58" i="1" s="1"/>
  <c r="U57" i="1"/>
  <c r="V57" i="1" s="1"/>
  <c r="U56" i="1"/>
  <c r="V56" i="1" s="1"/>
  <c r="U55" i="1"/>
  <c r="V55" i="1" s="1"/>
  <c r="U54" i="1"/>
  <c r="V54" i="1" s="1"/>
  <c r="U53" i="1"/>
  <c r="V53" i="1" s="1"/>
  <c r="U52" i="1"/>
  <c r="V52" i="1" s="1"/>
  <c r="U51" i="1"/>
  <c r="V51" i="1" s="1"/>
  <c r="U50" i="1"/>
  <c r="V50" i="1" s="1"/>
  <c r="U49" i="1"/>
  <c r="V49" i="1" s="1"/>
  <c r="U48" i="1"/>
  <c r="V48" i="1" s="1"/>
  <c r="U47" i="1"/>
  <c r="V47" i="1" s="1"/>
  <c r="U46" i="1"/>
  <c r="V46" i="1" s="1"/>
  <c r="X46" i="1" s="1"/>
  <c r="U45" i="1"/>
  <c r="V45" i="1" s="1"/>
  <c r="X45" i="1" s="1"/>
  <c r="U44" i="1"/>
  <c r="V44" i="1" s="1"/>
  <c r="X44" i="1" s="1"/>
  <c r="U43" i="1"/>
  <c r="V43" i="1" s="1"/>
  <c r="X43" i="1" s="1"/>
  <c r="U42" i="1"/>
  <c r="V42" i="1" s="1"/>
  <c r="X42" i="1" s="1"/>
  <c r="U41" i="1"/>
  <c r="V41" i="1" s="1"/>
  <c r="X41" i="1" s="1"/>
  <c r="U40" i="1"/>
  <c r="V40" i="1" s="1"/>
  <c r="X40" i="1" s="1"/>
  <c r="U39" i="1"/>
  <c r="V39" i="1" s="1"/>
  <c r="X39" i="1" s="1"/>
  <c r="U38" i="1"/>
  <c r="V38" i="1" s="1"/>
  <c r="X38" i="1" s="1"/>
  <c r="U37" i="1"/>
  <c r="V37" i="1" s="1"/>
  <c r="X37" i="1" s="1"/>
  <c r="U36" i="1"/>
  <c r="V36" i="1" s="1"/>
  <c r="X36" i="1" s="1"/>
  <c r="U35" i="1"/>
  <c r="V35" i="1" s="1"/>
  <c r="U34" i="1"/>
  <c r="V34" i="1" s="1"/>
  <c r="X34" i="1" s="1"/>
  <c r="U33" i="1"/>
  <c r="V33" i="1" s="1"/>
  <c r="X33" i="1" s="1"/>
  <c r="U32" i="1"/>
  <c r="V32" i="1" s="1"/>
  <c r="X32" i="1" s="1"/>
  <c r="U31" i="1"/>
  <c r="V31" i="1" s="1"/>
  <c r="X31" i="1" s="1"/>
  <c r="U30" i="1"/>
  <c r="V30" i="1" s="1"/>
  <c r="X30" i="1" s="1"/>
  <c r="U29" i="1"/>
  <c r="V29" i="1" s="1"/>
  <c r="X29" i="1" s="1"/>
  <c r="U28" i="1"/>
  <c r="V28" i="1" s="1"/>
  <c r="X28" i="1" s="1"/>
  <c r="U27" i="1"/>
  <c r="V27" i="1" s="1"/>
  <c r="X27" i="1" s="1"/>
  <c r="U26" i="1"/>
  <c r="V26" i="1" s="1"/>
  <c r="X26" i="1" s="1"/>
  <c r="U25" i="1"/>
  <c r="V25" i="1" s="1"/>
  <c r="U24" i="1"/>
  <c r="V24" i="1" s="1"/>
  <c r="X24" i="1" s="1"/>
  <c r="U23" i="1"/>
  <c r="V23" i="1" s="1"/>
  <c r="U22" i="1"/>
  <c r="V22" i="1" s="1"/>
  <c r="X22" i="1" s="1"/>
  <c r="U21" i="1"/>
  <c r="V21" i="1" s="1"/>
  <c r="X21" i="1" s="1"/>
  <c r="U20" i="1"/>
  <c r="V20" i="1" s="1"/>
  <c r="X20" i="1" s="1"/>
  <c r="U19" i="1"/>
  <c r="V19" i="1" s="1"/>
  <c r="X19" i="1" s="1"/>
  <c r="U18" i="1"/>
  <c r="V18" i="1" s="1"/>
  <c r="X18" i="1" s="1"/>
  <c r="U17" i="1"/>
  <c r="V17" i="1" s="1"/>
  <c r="X17" i="1" s="1"/>
  <c r="U16" i="1"/>
  <c r="V16" i="1" s="1"/>
  <c r="X16" i="1" s="1"/>
  <c r="U15" i="1"/>
  <c r="V15" i="1" s="1"/>
  <c r="X15" i="1" s="1"/>
  <c r="U14" i="1"/>
  <c r="V14" i="1" s="1"/>
  <c r="U13" i="1"/>
  <c r="V13" i="1" s="1"/>
  <c r="X13" i="1" s="1"/>
  <c r="U12" i="1"/>
  <c r="V12" i="1" s="1"/>
  <c r="V11" i="1"/>
  <c r="X11" i="1" s="1"/>
  <c r="V10" i="1"/>
  <c r="X10" i="1" s="1"/>
  <c r="V9" i="1"/>
  <c r="X9" i="1" s="1"/>
  <c r="V8" i="1"/>
  <c r="X8" i="1" s="1"/>
  <c r="V7" i="1"/>
  <c r="X7" i="1" s="1"/>
  <c r="V6" i="1"/>
  <c r="X6" i="1" s="1"/>
  <c r="V5" i="1"/>
  <c r="X5" i="1" s="1"/>
  <c r="V4" i="1"/>
  <c r="X4" i="1" s="1"/>
  <c r="V3" i="1"/>
  <c r="U2" i="1"/>
  <c r="V2" i="1" s="1"/>
  <c r="X2" i="1" s="1"/>
  <c r="U5154" i="1"/>
  <c r="V5154" i="1" s="1"/>
  <c r="N5152" i="1"/>
  <c r="N5151" i="1"/>
  <c r="N5150" i="1"/>
  <c r="N5149" i="1"/>
  <c r="N5148" i="1"/>
  <c r="N5147" i="1"/>
  <c r="N5146" i="1"/>
  <c r="N5145" i="1"/>
  <c r="N5144" i="1"/>
  <c r="N5143" i="1"/>
  <c r="N5142" i="1"/>
  <c r="N5141" i="1"/>
  <c r="N5140" i="1"/>
  <c r="N5139" i="1"/>
  <c r="N5138" i="1"/>
  <c r="N5137" i="1"/>
  <c r="N5136" i="1"/>
  <c r="N5135" i="1"/>
  <c r="N5134" i="1"/>
  <c r="N5133" i="1"/>
  <c r="N5132" i="1"/>
  <c r="N5131" i="1"/>
  <c r="N5130" i="1"/>
  <c r="N5129" i="1"/>
  <c r="N5128" i="1"/>
  <c r="N5127" i="1"/>
  <c r="N5126" i="1"/>
  <c r="N5125" i="1"/>
  <c r="N5124" i="1"/>
  <c r="N5123" i="1"/>
  <c r="N5122" i="1"/>
  <c r="N5121" i="1"/>
  <c r="N5120" i="1"/>
  <c r="N5119" i="1"/>
  <c r="N5118" i="1"/>
  <c r="N5117" i="1"/>
  <c r="N5116" i="1"/>
  <c r="N5115" i="1"/>
  <c r="N5114" i="1"/>
  <c r="N5113" i="1"/>
  <c r="N5112" i="1"/>
  <c r="N5111" i="1"/>
  <c r="N5110" i="1"/>
  <c r="N5109" i="1"/>
  <c r="N5108" i="1"/>
  <c r="N5107" i="1"/>
  <c r="N5106" i="1"/>
  <c r="N5105" i="1"/>
  <c r="N5104" i="1"/>
  <c r="N5103" i="1"/>
  <c r="N5102" i="1"/>
  <c r="N5101" i="1"/>
  <c r="N5100" i="1"/>
  <c r="N5099" i="1"/>
  <c r="N5098" i="1"/>
  <c r="N5097" i="1"/>
  <c r="N5096" i="1"/>
  <c r="N5095" i="1"/>
  <c r="N5094" i="1"/>
  <c r="N5093" i="1"/>
  <c r="N5092" i="1"/>
  <c r="N5091" i="1"/>
  <c r="N5090" i="1"/>
  <c r="N5089" i="1"/>
  <c r="N5088" i="1"/>
  <c r="N5087" i="1"/>
  <c r="N5086" i="1"/>
  <c r="N5085" i="1"/>
  <c r="N5084" i="1"/>
  <c r="N5083" i="1"/>
  <c r="N5082" i="1"/>
  <c r="N5081" i="1"/>
  <c r="N5080" i="1"/>
  <c r="N5079" i="1"/>
  <c r="N5078" i="1"/>
  <c r="N5077" i="1"/>
  <c r="N5076" i="1"/>
  <c r="N5075" i="1"/>
  <c r="N5074" i="1"/>
  <c r="N5073" i="1"/>
  <c r="N5072" i="1"/>
  <c r="N5071" i="1"/>
  <c r="N5070" i="1"/>
  <c r="N5069" i="1"/>
  <c r="N5068" i="1"/>
  <c r="N5067" i="1"/>
  <c r="N5066" i="1"/>
  <c r="N5065" i="1"/>
  <c r="N5064" i="1"/>
  <c r="N5063" i="1"/>
  <c r="N5062" i="1"/>
  <c r="N5061" i="1"/>
  <c r="N5060" i="1"/>
  <c r="N5059" i="1"/>
  <c r="N5058" i="1"/>
  <c r="N5057" i="1"/>
  <c r="N5056" i="1"/>
  <c r="N5055" i="1"/>
  <c r="N5054" i="1"/>
  <c r="N5053" i="1"/>
  <c r="N5052" i="1"/>
  <c r="N5051" i="1"/>
  <c r="N5050" i="1"/>
  <c r="N5049" i="1"/>
  <c r="N5048" i="1"/>
  <c r="N5047" i="1"/>
  <c r="N5046" i="1"/>
  <c r="N5045" i="1"/>
  <c r="N5044" i="1"/>
  <c r="N5043" i="1"/>
  <c r="N5042" i="1"/>
  <c r="N5041" i="1"/>
  <c r="N5040" i="1"/>
  <c r="N5039" i="1"/>
  <c r="N5038" i="1"/>
  <c r="N5037" i="1"/>
  <c r="N5036" i="1"/>
  <c r="N5035" i="1"/>
  <c r="N5034" i="1"/>
  <c r="N5033" i="1"/>
  <c r="N5032" i="1"/>
  <c r="N5031" i="1"/>
  <c r="N5030" i="1"/>
  <c r="N5029" i="1"/>
  <c r="N5028" i="1"/>
  <c r="N5027" i="1"/>
  <c r="N5026" i="1"/>
  <c r="N5025" i="1"/>
  <c r="N5024" i="1"/>
  <c r="N5023" i="1"/>
  <c r="N5022" i="1"/>
  <c r="N5021" i="1"/>
  <c r="N5020" i="1"/>
  <c r="N5019" i="1"/>
  <c r="N5018" i="1"/>
  <c r="N5017" i="1"/>
  <c r="N5016" i="1"/>
  <c r="N5015" i="1"/>
  <c r="N5014" i="1"/>
  <c r="N5013" i="1"/>
  <c r="N5012" i="1"/>
  <c r="N5011" i="1"/>
  <c r="N5010" i="1"/>
  <c r="N5009" i="1"/>
  <c r="N5008" i="1"/>
  <c r="N5007" i="1"/>
  <c r="N5006" i="1"/>
  <c r="N5005" i="1"/>
  <c r="N5004" i="1"/>
  <c r="N5003" i="1"/>
  <c r="N5002" i="1"/>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N4779" i="1"/>
  <c r="N4778" i="1"/>
  <c r="N4777" i="1"/>
  <c r="N4776" i="1"/>
  <c r="N4775" i="1"/>
  <c r="N4774" i="1"/>
  <c r="N4773" i="1"/>
  <c r="N4772" i="1"/>
  <c r="N4771" i="1"/>
  <c r="N4770" i="1"/>
  <c r="N4769" i="1"/>
  <c r="N4768" i="1"/>
  <c r="N4767" i="1"/>
  <c r="N4766" i="1"/>
  <c r="N4765" i="1"/>
  <c r="N4764" i="1"/>
  <c r="N4763" i="1"/>
  <c r="N4762" i="1"/>
  <c r="N4761" i="1"/>
  <c r="N4760" i="1"/>
  <c r="N4759" i="1"/>
  <c r="N4758" i="1"/>
  <c r="N4757" i="1"/>
  <c r="N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3"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3"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X1064" i="1" s="1"/>
  <c r="N1061" i="1"/>
  <c r="X1061" i="1" s="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4" i="1"/>
  <c r="N143" i="1"/>
  <c r="N142" i="1"/>
  <c r="N141" i="1"/>
  <c r="N140" i="1"/>
  <c r="N139" i="1"/>
  <c r="N138" i="1"/>
  <c r="N137" i="1"/>
  <c r="N136" i="1"/>
  <c r="N135"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K2748" i="2"/>
  <c r="J2748" i="2"/>
  <c r="K2747" i="2"/>
  <c r="J2747" i="2"/>
  <c r="K2746" i="2"/>
  <c r="J2746" i="2"/>
  <c r="K2745" i="2"/>
  <c r="J2745" i="2"/>
  <c r="K2744" i="2"/>
  <c r="J2744" i="2"/>
  <c r="K2743" i="2"/>
  <c r="J2743" i="2"/>
  <c r="K2742" i="2"/>
  <c r="J2742" i="2"/>
  <c r="K2741" i="2"/>
  <c r="J2741" i="2"/>
  <c r="K2740" i="2"/>
  <c r="J2740" i="2"/>
  <c r="K2739" i="2"/>
  <c r="J2739" i="2"/>
  <c r="K2738" i="2"/>
  <c r="J2738" i="2"/>
  <c r="K2737" i="2"/>
  <c r="J2737" i="2"/>
  <c r="K2736" i="2"/>
  <c r="J2736" i="2"/>
  <c r="K2735" i="2"/>
  <c r="J2735" i="2"/>
  <c r="K2734" i="2"/>
  <c r="J2734" i="2"/>
  <c r="K2733" i="2"/>
  <c r="J2733" i="2"/>
  <c r="K2732" i="2"/>
  <c r="J2732" i="2"/>
  <c r="K2731" i="2"/>
  <c r="J2731" i="2"/>
  <c r="K2730" i="2"/>
  <c r="J2730" i="2"/>
  <c r="K2729" i="2"/>
  <c r="J2729" i="2"/>
  <c r="K2728" i="2"/>
  <c r="J2728" i="2"/>
  <c r="K2727" i="2"/>
  <c r="J2727" i="2"/>
  <c r="K2726" i="2"/>
  <c r="J2726" i="2"/>
  <c r="K2725" i="2"/>
  <c r="J2725" i="2"/>
  <c r="K2724" i="2"/>
  <c r="J2724" i="2"/>
  <c r="K2723" i="2"/>
  <c r="J2723" i="2"/>
  <c r="K2722" i="2"/>
  <c r="J2722" i="2"/>
  <c r="K2721" i="2"/>
  <c r="J2721" i="2"/>
  <c r="K2720" i="2"/>
  <c r="J2720" i="2"/>
  <c r="K2719" i="2"/>
  <c r="J2719" i="2"/>
  <c r="K2718" i="2"/>
  <c r="J2718" i="2"/>
  <c r="K2717" i="2"/>
  <c r="J2717" i="2"/>
  <c r="K2716" i="2"/>
  <c r="J2716" i="2"/>
  <c r="K2715" i="2"/>
  <c r="J2715" i="2"/>
  <c r="K2714" i="2"/>
  <c r="J2714" i="2"/>
  <c r="K2713" i="2"/>
  <c r="J2713" i="2"/>
  <c r="K2712" i="2"/>
  <c r="J2712" i="2"/>
  <c r="K2711" i="2"/>
  <c r="J2711" i="2"/>
  <c r="K2710" i="2"/>
  <c r="J2710" i="2"/>
  <c r="K2709" i="2"/>
  <c r="J2709" i="2"/>
  <c r="K2708" i="2"/>
  <c r="J2708" i="2"/>
  <c r="K2707" i="2"/>
  <c r="J2707" i="2"/>
  <c r="K2706" i="2"/>
  <c r="J2706" i="2"/>
  <c r="K2705" i="2"/>
  <c r="J2705" i="2"/>
  <c r="K2704" i="2"/>
  <c r="J2704" i="2"/>
  <c r="K2703" i="2"/>
  <c r="J2703" i="2"/>
  <c r="K2702" i="2"/>
  <c r="J2702" i="2"/>
  <c r="K2701" i="2"/>
  <c r="J2701" i="2"/>
  <c r="K2700" i="2"/>
  <c r="J2700" i="2"/>
  <c r="K2699" i="2"/>
  <c r="J2699" i="2"/>
  <c r="K2698" i="2"/>
  <c r="J2698" i="2"/>
  <c r="K2697" i="2"/>
  <c r="J2697" i="2"/>
  <c r="K2696" i="2"/>
  <c r="J2696" i="2"/>
  <c r="K2695" i="2"/>
  <c r="J2695" i="2"/>
  <c r="K2694" i="2"/>
  <c r="J2694" i="2"/>
  <c r="K2693" i="2"/>
  <c r="J2693" i="2"/>
  <c r="K2692" i="2"/>
  <c r="J2692" i="2"/>
  <c r="K2691" i="2"/>
  <c r="J2691" i="2"/>
  <c r="K2690" i="2"/>
  <c r="J2690" i="2"/>
  <c r="K2689" i="2"/>
  <c r="J2689" i="2"/>
  <c r="K2688" i="2"/>
  <c r="J2688" i="2"/>
  <c r="K2687" i="2"/>
  <c r="J2687" i="2"/>
  <c r="K2686" i="2"/>
  <c r="J2686" i="2"/>
  <c r="K2685" i="2"/>
  <c r="J2685" i="2"/>
  <c r="K2684" i="2"/>
  <c r="J2684" i="2"/>
  <c r="K2683" i="2"/>
  <c r="J2683" i="2"/>
  <c r="K2682" i="2"/>
  <c r="J2682" i="2"/>
  <c r="K2681" i="2"/>
  <c r="J2681" i="2"/>
  <c r="K2680" i="2"/>
  <c r="J2680" i="2"/>
  <c r="K2679" i="2"/>
  <c r="J2679" i="2"/>
  <c r="K2678" i="2"/>
  <c r="J2678" i="2"/>
  <c r="K2677" i="2"/>
  <c r="J2677" i="2"/>
  <c r="K2676" i="2"/>
  <c r="J2676" i="2"/>
  <c r="K2675" i="2"/>
  <c r="J2675" i="2"/>
  <c r="K2674" i="2"/>
  <c r="J2674" i="2"/>
  <c r="K2673" i="2"/>
  <c r="J2673" i="2"/>
  <c r="K2672" i="2"/>
  <c r="J2672" i="2"/>
  <c r="K2671" i="2"/>
  <c r="J2671" i="2"/>
  <c r="K2670" i="2"/>
  <c r="J2670" i="2"/>
  <c r="K2669" i="2"/>
  <c r="J2669" i="2"/>
  <c r="K2668" i="2"/>
  <c r="J2668" i="2"/>
  <c r="K2667" i="2"/>
  <c r="J2667" i="2"/>
  <c r="K2666" i="2"/>
  <c r="J2666" i="2"/>
  <c r="K2665" i="2"/>
  <c r="J2665" i="2"/>
  <c r="K2664" i="2"/>
  <c r="J2664" i="2"/>
  <c r="K2663" i="2"/>
  <c r="J2663" i="2"/>
  <c r="K2662" i="2"/>
  <c r="J2662" i="2"/>
  <c r="K2661" i="2"/>
  <c r="J2661" i="2"/>
  <c r="K2660" i="2"/>
  <c r="J2660" i="2"/>
  <c r="K2659" i="2"/>
  <c r="J2659" i="2"/>
  <c r="K2658" i="2"/>
  <c r="J2658" i="2"/>
  <c r="K2657" i="2"/>
  <c r="J2657" i="2"/>
  <c r="K2656" i="2"/>
  <c r="J2656" i="2"/>
  <c r="K2655" i="2"/>
  <c r="J2655" i="2"/>
  <c r="K2654" i="2"/>
  <c r="J2654" i="2"/>
  <c r="K2653" i="2"/>
  <c r="J2653" i="2"/>
  <c r="K2652" i="2"/>
  <c r="J2652" i="2"/>
  <c r="K2651" i="2"/>
  <c r="J2651" i="2"/>
  <c r="K2650" i="2"/>
  <c r="J2650" i="2"/>
  <c r="K2649" i="2"/>
  <c r="J2649" i="2"/>
  <c r="K2648" i="2"/>
  <c r="J2648" i="2"/>
  <c r="K2647" i="2"/>
  <c r="J2647" i="2"/>
  <c r="K2646" i="2"/>
  <c r="J2646" i="2"/>
  <c r="K2645" i="2"/>
  <c r="J2645" i="2"/>
  <c r="K2644" i="2"/>
  <c r="J2644" i="2"/>
  <c r="K2643" i="2"/>
  <c r="J2643" i="2"/>
  <c r="K2642" i="2"/>
  <c r="J2642" i="2"/>
  <c r="K2641" i="2"/>
  <c r="J2641" i="2"/>
  <c r="K2640" i="2"/>
  <c r="J2640" i="2"/>
  <c r="K2639" i="2"/>
  <c r="J2639" i="2"/>
  <c r="K2638" i="2"/>
  <c r="J2638" i="2"/>
  <c r="K2637" i="2"/>
  <c r="J2637" i="2"/>
  <c r="K2636" i="2"/>
  <c r="J2636" i="2"/>
  <c r="K2635" i="2"/>
  <c r="J2635" i="2"/>
  <c r="K2634" i="2"/>
  <c r="J2634" i="2"/>
  <c r="K2633" i="2"/>
  <c r="J2633" i="2"/>
  <c r="K2632" i="2"/>
  <c r="J2632" i="2"/>
  <c r="K2631" i="2"/>
  <c r="J2631" i="2"/>
  <c r="K2630" i="2"/>
  <c r="J2630" i="2"/>
  <c r="K2629" i="2"/>
  <c r="J2629" i="2"/>
  <c r="K2628" i="2"/>
  <c r="J2628" i="2"/>
  <c r="K2627" i="2"/>
  <c r="J2627" i="2"/>
  <c r="K2626" i="2"/>
  <c r="J2626" i="2"/>
  <c r="K2625" i="2"/>
  <c r="J2625" i="2"/>
  <c r="K2624" i="2"/>
  <c r="J2624" i="2"/>
  <c r="K2623" i="2"/>
  <c r="J2623" i="2"/>
  <c r="K2622" i="2"/>
  <c r="J2622" i="2"/>
  <c r="K2621" i="2"/>
  <c r="J2621" i="2"/>
  <c r="K2620" i="2"/>
  <c r="J2620" i="2"/>
  <c r="K2619" i="2"/>
  <c r="J2619" i="2"/>
  <c r="K2618" i="2"/>
  <c r="J2618" i="2"/>
  <c r="K2617" i="2"/>
  <c r="J2617" i="2"/>
  <c r="K2616" i="2"/>
  <c r="J2616" i="2"/>
  <c r="K2615" i="2"/>
  <c r="J2615" i="2"/>
  <c r="K2614" i="2"/>
  <c r="J2614" i="2"/>
  <c r="K2613" i="2"/>
  <c r="J2613" i="2"/>
  <c r="K2612" i="2"/>
  <c r="J2612" i="2"/>
  <c r="K2611" i="2"/>
  <c r="J2611" i="2"/>
  <c r="K2610" i="2"/>
  <c r="J2610" i="2"/>
  <c r="K2609" i="2"/>
  <c r="J2609" i="2"/>
  <c r="K2608" i="2"/>
  <c r="J2608" i="2"/>
  <c r="K2607" i="2"/>
  <c r="J2607" i="2"/>
  <c r="K2606" i="2"/>
  <c r="J2606" i="2"/>
  <c r="K2605" i="2"/>
  <c r="J2605" i="2"/>
  <c r="K2604" i="2"/>
  <c r="J2604" i="2"/>
  <c r="K2603" i="2"/>
  <c r="J2603" i="2"/>
  <c r="K2602" i="2"/>
  <c r="J2602" i="2"/>
  <c r="K2601" i="2"/>
  <c r="J2601" i="2"/>
  <c r="K2600" i="2"/>
  <c r="J2600" i="2"/>
  <c r="K2599" i="2"/>
  <c r="J2599" i="2"/>
  <c r="K2598" i="2"/>
  <c r="J2598" i="2"/>
  <c r="K2597" i="2"/>
  <c r="J2597" i="2"/>
  <c r="K2596" i="2"/>
  <c r="J2596" i="2"/>
  <c r="K2595" i="2"/>
  <c r="J2595" i="2"/>
  <c r="K2594" i="2"/>
  <c r="J2594" i="2"/>
  <c r="K2593" i="2"/>
  <c r="J2593" i="2"/>
  <c r="K2592" i="2"/>
  <c r="J2592" i="2"/>
  <c r="K2591" i="2"/>
  <c r="J2591" i="2"/>
  <c r="K2590" i="2"/>
  <c r="J2590" i="2"/>
  <c r="K2589" i="2"/>
  <c r="J2589" i="2"/>
  <c r="K2588" i="2"/>
  <c r="J2588" i="2"/>
  <c r="K2587" i="2"/>
  <c r="J2587" i="2"/>
  <c r="K2586" i="2"/>
  <c r="J2586" i="2"/>
  <c r="K2585" i="2"/>
  <c r="J2585" i="2"/>
  <c r="K2584" i="2"/>
  <c r="J2584" i="2"/>
  <c r="K2583" i="2"/>
  <c r="J2583" i="2"/>
  <c r="K2582" i="2"/>
  <c r="J2582" i="2"/>
  <c r="K2581" i="2"/>
  <c r="J2581" i="2"/>
  <c r="K2580" i="2"/>
  <c r="J2580" i="2"/>
  <c r="K2579" i="2"/>
  <c r="J2579" i="2"/>
  <c r="K2578" i="2"/>
  <c r="J2578" i="2"/>
  <c r="K2577" i="2"/>
  <c r="J2577" i="2"/>
  <c r="K2576" i="2"/>
  <c r="J2576" i="2"/>
  <c r="K2575" i="2"/>
  <c r="J2575" i="2"/>
  <c r="K2574" i="2"/>
  <c r="J2574" i="2"/>
  <c r="K2573" i="2"/>
  <c r="J2573" i="2"/>
  <c r="K2572" i="2"/>
  <c r="J2572" i="2"/>
  <c r="K2571" i="2"/>
  <c r="J2571" i="2"/>
  <c r="K2570" i="2"/>
  <c r="J2570" i="2"/>
  <c r="K2569" i="2"/>
  <c r="J2569" i="2"/>
  <c r="K2568" i="2"/>
  <c r="J2568" i="2"/>
  <c r="K2567" i="2"/>
  <c r="J2567" i="2"/>
  <c r="K2566" i="2"/>
  <c r="J2566" i="2"/>
  <c r="K2565" i="2"/>
  <c r="J2565" i="2"/>
  <c r="K2564" i="2"/>
  <c r="J2564" i="2"/>
  <c r="K2563" i="2"/>
  <c r="J2563" i="2"/>
  <c r="K2562" i="2"/>
  <c r="J2562" i="2"/>
  <c r="K2561" i="2"/>
  <c r="J2561" i="2"/>
  <c r="K2560" i="2"/>
  <c r="J2560" i="2"/>
  <c r="K2559" i="2"/>
  <c r="J2559" i="2"/>
  <c r="K2558" i="2"/>
  <c r="J2558" i="2"/>
  <c r="K2557" i="2"/>
  <c r="J2557" i="2"/>
  <c r="K2556" i="2"/>
  <c r="J2556" i="2"/>
  <c r="K2555" i="2"/>
  <c r="J2555" i="2"/>
  <c r="K2554" i="2"/>
  <c r="J2554" i="2"/>
  <c r="K2553" i="2"/>
  <c r="J2553" i="2"/>
  <c r="K2552" i="2"/>
  <c r="J2552" i="2"/>
  <c r="K2551" i="2"/>
  <c r="J2551" i="2"/>
  <c r="K2550" i="2"/>
  <c r="J2550" i="2"/>
  <c r="K2549" i="2"/>
  <c r="J2549" i="2"/>
  <c r="K2548" i="2"/>
  <c r="J2548" i="2"/>
  <c r="K2547" i="2"/>
  <c r="J2547" i="2"/>
  <c r="K2546" i="2"/>
  <c r="J2546" i="2"/>
  <c r="K2545" i="2"/>
  <c r="J2545" i="2"/>
  <c r="K2544" i="2"/>
  <c r="J2544" i="2"/>
  <c r="K2543" i="2"/>
  <c r="J2543" i="2"/>
  <c r="K2542" i="2"/>
  <c r="J2542" i="2"/>
  <c r="K2541" i="2"/>
  <c r="J2541" i="2"/>
  <c r="K2540" i="2"/>
  <c r="J2540" i="2"/>
  <c r="K2539" i="2"/>
  <c r="J2539" i="2"/>
  <c r="K2538" i="2"/>
  <c r="J2538" i="2"/>
  <c r="K2537" i="2"/>
  <c r="J2537" i="2"/>
  <c r="K2536" i="2"/>
  <c r="J2536" i="2"/>
  <c r="K2535" i="2"/>
  <c r="J2535" i="2"/>
  <c r="K2534" i="2"/>
  <c r="J2534" i="2"/>
  <c r="K2533" i="2"/>
  <c r="J2533" i="2"/>
  <c r="K2532" i="2"/>
  <c r="J2532" i="2"/>
  <c r="K2531" i="2"/>
  <c r="J2531" i="2"/>
  <c r="K2530" i="2"/>
  <c r="J2530" i="2"/>
  <c r="K2529" i="2"/>
  <c r="J2529" i="2"/>
  <c r="K2528" i="2"/>
  <c r="J2528" i="2"/>
  <c r="K2527" i="2"/>
  <c r="J2527" i="2"/>
  <c r="K2526" i="2"/>
  <c r="J2526" i="2"/>
  <c r="K2525" i="2"/>
  <c r="J2525" i="2"/>
  <c r="K2524" i="2"/>
  <c r="J2524" i="2"/>
  <c r="K2523" i="2"/>
  <c r="J2523" i="2"/>
  <c r="K2522" i="2"/>
  <c r="J2522" i="2"/>
  <c r="K2521" i="2"/>
  <c r="J2521" i="2"/>
  <c r="K2520" i="2"/>
  <c r="J2520" i="2"/>
  <c r="K2519" i="2"/>
  <c r="J2519" i="2"/>
  <c r="K2518" i="2"/>
  <c r="J2518" i="2"/>
  <c r="K2517" i="2"/>
  <c r="J2517" i="2"/>
  <c r="K2516" i="2"/>
  <c r="J2516" i="2"/>
  <c r="K2515" i="2"/>
  <c r="J2515" i="2"/>
  <c r="K2514" i="2"/>
  <c r="J2514" i="2"/>
  <c r="K2513" i="2"/>
  <c r="J2513" i="2"/>
  <c r="K2512" i="2"/>
  <c r="J2512" i="2"/>
  <c r="K2511" i="2"/>
  <c r="J2511" i="2"/>
  <c r="K2510" i="2"/>
  <c r="J2510" i="2"/>
  <c r="K2509" i="2"/>
  <c r="J2509" i="2"/>
  <c r="K2508" i="2"/>
  <c r="J2508" i="2"/>
  <c r="K2507" i="2"/>
  <c r="J2507" i="2"/>
  <c r="K2506" i="2"/>
  <c r="J2506" i="2"/>
  <c r="K2505" i="2"/>
  <c r="J2505" i="2"/>
  <c r="K2504" i="2"/>
  <c r="J2504" i="2"/>
  <c r="K2503" i="2"/>
  <c r="J2503" i="2"/>
  <c r="K2502" i="2"/>
  <c r="J2502" i="2"/>
  <c r="K2501" i="2"/>
  <c r="J2501" i="2"/>
  <c r="K2500" i="2"/>
  <c r="J2500" i="2"/>
  <c r="K2499" i="2"/>
  <c r="J2499" i="2"/>
  <c r="K2498" i="2"/>
  <c r="J2498" i="2"/>
  <c r="K2497" i="2"/>
  <c r="J2497" i="2"/>
  <c r="K2496" i="2"/>
  <c r="J2496" i="2"/>
  <c r="K2495" i="2"/>
  <c r="J2495" i="2"/>
  <c r="K2494" i="2"/>
  <c r="J2494" i="2"/>
  <c r="K2493" i="2"/>
  <c r="J2493" i="2"/>
  <c r="K2492" i="2"/>
  <c r="J2492" i="2"/>
  <c r="K2491" i="2"/>
  <c r="J2491" i="2"/>
  <c r="K2490" i="2"/>
  <c r="J2490" i="2"/>
  <c r="K2489" i="2"/>
  <c r="J2489" i="2"/>
  <c r="K2488" i="2"/>
  <c r="J2488" i="2"/>
  <c r="K2487" i="2"/>
  <c r="J2487" i="2"/>
  <c r="K2486" i="2"/>
  <c r="J2486" i="2"/>
  <c r="K2485" i="2"/>
  <c r="J2485" i="2"/>
  <c r="K2484" i="2"/>
  <c r="J2484" i="2"/>
  <c r="K2483" i="2"/>
  <c r="J2483" i="2"/>
  <c r="K2482" i="2"/>
  <c r="J2482" i="2"/>
  <c r="K2481" i="2"/>
  <c r="J2481" i="2"/>
  <c r="K2480" i="2"/>
  <c r="J2480" i="2"/>
  <c r="K2479" i="2"/>
  <c r="J2479" i="2"/>
  <c r="K2478" i="2"/>
  <c r="J2478" i="2"/>
  <c r="K2477" i="2"/>
  <c r="J2477" i="2"/>
  <c r="K2476" i="2"/>
  <c r="J2476" i="2"/>
  <c r="K2475" i="2"/>
  <c r="J2475" i="2"/>
  <c r="K2474" i="2"/>
  <c r="J2474" i="2"/>
  <c r="K2473" i="2"/>
  <c r="J2473" i="2"/>
  <c r="K2472" i="2"/>
  <c r="J2472" i="2"/>
  <c r="K2471" i="2"/>
  <c r="J2471" i="2"/>
  <c r="K2470" i="2"/>
  <c r="J2470" i="2"/>
  <c r="K2469" i="2"/>
  <c r="J2469" i="2"/>
  <c r="K2468" i="2"/>
  <c r="J2468" i="2"/>
  <c r="K2467" i="2"/>
  <c r="J2467" i="2"/>
  <c r="K2466" i="2"/>
  <c r="J2466" i="2"/>
  <c r="K2465" i="2"/>
  <c r="J2465" i="2"/>
  <c r="K2464" i="2"/>
  <c r="J2464" i="2"/>
  <c r="K2463" i="2"/>
  <c r="J2463" i="2"/>
  <c r="K2462" i="2"/>
  <c r="J2462" i="2"/>
  <c r="K2461" i="2"/>
  <c r="J2461" i="2"/>
  <c r="K2460" i="2"/>
  <c r="J2460" i="2"/>
  <c r="K2459" i="2"/>
  <c r="J2459" i="2"/>
  <c r="K2458" i="2"/>
  <c r="J2458" i="2"/>
  <c r="K2457" i="2"/>
  <c r="J2457" i="2"/>
  <c r="K2456" i="2"/>
  <c r="J2456" i="2"/>
  <c r="K2455" i="2"/>
  <c r="J2455" i="2"/>
  <c r="K2454" i="2"/>
  <c r="J2454" i="2"/>
  <c r="K2453" i="2"/>
  <c r="J2453" i="2"/>
  <c r="K2452" i="2"/>
  <c r="J2452" i="2"/>
  <c r="K2451" i="2"/>
  <c r="J2451" i="2"/>
  <c r="K2450" i="2"/>
  <c r="J2450" i="2"/>
  <c r="K2449" i="2"/>
  <c r="J2449" i="2"/>
  <c r="K2448" i="2"/>
  <c r="J2448" i="2"/>
  <c r="K2447" i="2"/>
  <c r="J2447" i="2"/>
  <c r="K2446" i="2"/>
  <c r="J2446" i="2"/>
  <c r="K2445" i="2"/>
  <c r="J2445" i="2"/>
  <c r="K2444" i="2"/>
  <c r="J2444" i="2"/>
  <c r="K2443" i="2"/>
  <c r="J2443" i="2"/>
  <c r="K2442" i="2"/>
  <c r="J2442" i="2"/>
  <c r="K2441" i="2"/>
  <c r="J2441" i="2"/>
  <c r="K2440" i="2"/>
  <c r="J2440" i="2"/>
  <c r="K2439" i="2"/>
  <c r="J2439" i="2"/>
  <c r="K2438" i="2"/>
  <c r="J2438" i="2"/>
  <c r="K2437" i="2"/>
  <c r="J2437" i="2"/>
  <c r="K2436" i="2"/>
  <c r="J2436" i="2"/>
  <c r="K2435" i="2"/>
  <c r="J2435" i="2"/>
  <c r="K2434" i="2"/>
  <c r="J2434" i="2"/>
  <c r="K2433" i="2"/>
  <c r="J2433" i="2"/>
  <c r="K2432" i="2"/>
  <c r="J2432" i="2"/>
  <c r="K2431" i="2"/>
  <c r="J2431" i="2"/>
  <c r="K2430" i="2"/>
  <c r="J2430" i="2"/>
  <c r="K2429" i="2"/>
  <c r="J2429" i="2"/>
  <c r="K2428" i="2"/>
  <c r="J2428" i="2"/>
  <c r="K2427" i="2"/>
  <c r="J2427" i="2"/>
  <c r="K2426" i="2"/>
  <c r="J2426" i="2"/>
  <c r="K2425" i="2"/>
  <c r="J2425" i="2"/>
  <c r="K2424" i="2"/>
  <c r="J2424" i="2"/>
  <c r="K2423" i="2"/>
  <c r="J2423" i="2"/>
  <c r="K2422" i="2"/>
  <c r="J2422" i="2"/>
  <c r="K2421" i="2"/>
  <c r="J2421" i="2"/>
  <c r="K2420" i="2"/>
  <c r="J2420" i="2"/>
  <c r="K2419" i="2"/>
  <c r="J2419" i="2"/>
  <c r="K2418" i="2"/>
  <c r="J2418" i="2"/>
  <c r="K2417" i="2"/>
  <c r="J2417" i="2"/>
  <c r="K2416" i="2"/>
  <c r="J2416" i="2"/>
  <c r="K2415" i="2"/>
  <c r="J2415" i="2"/>
  <c r="K2414" i="2"/>
  <c r="J2414" i="2"/>
  <c r="K2413" i="2"/>
  <c r="J2413" i="2"/>
  <c r="K2412" i="2"/>
  <c r="J2412" i="2"/>
  <c r="K2411" i="2"/>
  <c r="J2411" i="2"/>
  <c r="K2410" i="2"/>
  <c r="J2410" i="2"/>
  <c r="K2409" i="2"/>
  <c r="J2409" i="2"/>
  <c r="K2408" i="2"/>
  <c r="J2408" i="2"/>
  <c r="K2407" i="2"/>
  <c r="J2407" i="2"/>
  <c r="K2406" i="2"/>
  <c r="J2406" i="2"/>
  <c r="K2405" i="2"/>
  <c r="J2405" i="2"/>
  <c r="K2404" i="2"/>
  <c r="J2404" i="2"/>
  <c r="K2403" i="2"/>
  <c r="J2403" i="2"/>
  <c r="K2402" i="2"/>
  <c r="J2402" i="2"/>
  <c r="K2401" i="2"/>
  <c r="J2401" i="2"/>
  <c r="K2400" i="2"/>
  <c r="J2400" i="2"/>
  <c r="K2399" i="2"/>
  <c r="J2399" i="2"/>
  <c r="K2398" i="2"/>
  <c r="J2398" i="2"/>
  <c r="K2397" i="2"/>
  <c r="J2397" i="2"/>
  <c r="K2396" i="2"/>
  <c r="J2396" i="2"/>
  <c r="K2395" i="2"/>
  <c r="J2395" i="2"/>
  <c r="K2394" i="2"/>
  <c r="J2394" i="2"/>
  <c r="K2393" i="2"/>
  <c r="J2393" i="2"/>
  <c r="K2392" i="2"/>
  <c r="J2392" i="2"/>
  <c r="K2391" i="2"/>
  <c r="J2391" i="2"/>
  <c r="K2390" i="2"/>
  <c r="J2390" i="2"/>
  <c r="K2389" i="2"/>
  <c r="J2389" i="2"/>
  <c r="K2388" i="2"/>
  <c r="J2388" i="2"/>
  <c r="K2387" i="2"/>
  <c r="J2387" i="2"/>
  <c r="K2386" i="2"/>
  <c r="J2386" i="2"/>
  <c r="K2385" i="2"/>
  <c r="J2385" i="2"/>
  <c r="K2384" i="2"/>
  <c r="J2384" i="2"/>
  <c r="K2383" i="2"/>
  <c r="J2383" i="2"/>
  <c r="K2382" i="2"/>
  <c r="J2382" i="2"/>
  <c r="K2381" i="2"/>
  <c r="J2381" i="2"/>
  <c r="K2380" i="2"/>
  <c r="J2380" i="2"/>
  <c r="K2379" i="2"/>
  <c r="J2379" i="2"/>
  <c r="K2378" i="2"/>
  <c r="J2378" i="2"/>
  <c r="K2377" i="2"/>
  <c r="J2377" i="2"/>
  <c r="K2376" i="2"/>
  <c r="J2376" i="2"/>
  <c r="K2375" i="2"/>
  <c r="J2375" i="2"/>
  <c r="K2374" i="2"/>
  <c r="J2374" i="2"/>
  <c r="K2373" i="2"/>
  <c r="J2373" i="2"/>
  <c r="K2372" i="2"/>
  <c r="J2372" i="2"/>
  <c r="K2371" i="2"/>
  <c r="J2371" i="2"/>
  <c r="K2370" i="2"/>
  <c r="J2370" i="2"/>
  <c r="K2369" i="2"/>
  <c r="J2369" i="2"/>
  <c r="K2368" i="2"/>
  <c r="J2368" i="2"/>
  <c r="K2367" i="2"/>
  <c r="J2367" i="2"/>
  <c r="K2366" i="2"/>
  <c r="J2366" i="2"/>
  <c r="K2365" i="2"/>
  <c r="J2365" i="2"/>
  <c r="K2364" i="2"/>
  <c r="J2364" i="2"/>
  <c r="K2363" i="2"/>
  <c r="J2363" i="2"/>
  <c r="K2362" i="2"/>
  <c r="J2362" i="2"/>
  <c r="K2361" i="2"/>
  <c r="J2361" i="2"/>
  <c r="K2360" i="2"/>
  <c r="J2360" i="2"/>
  <c r="K2359" i="2"/>
  <c r="J2359" i="2"/>
  <c r="K2358" i="2"/>
  <c r="J2358" i="2"/>
  <c r="K2357" i="2"/>
  <c r="J2357" i="2"/>
  <c r="K2356" i="2"/>
  <c r="J2356" i="2"/>
  <c r="K2355" i="2"/>
  <c r="J2355" i="2"/>
  <c r="K2354" i="2"/>
  <c r="J2354" i="2"/>
  <c r="K2353" i="2"/>
  <c r="J2353" i="2"/>
  <c r="K2352" i="2"/>
  <c r="J2352" i="2"/>
  <c r="K2351" i="2"/>
  <c r="J2351" i="2"/>
  <c r="K2350" i="2"/>
  <c r="J2350" i="2"/>
  <c r="K2349" i="2"/>
  <c r="J2349" i="2"/>
  <c r="K2348" i="2"/>
  <c r="J2348" i="2"/>
  <c r="K2347" i="2"/>
  <c r="J2347" i="2"/>
  <c r="K2346" i="2"/>
  <c r="J2346" i="2"/>
  <c r="K2345" i="2"/>
  <c r="J2345" i="2"/>
  <c r="K2344" i="2"/>
  <c r="J2344" i="2"/>
  <c r="K2343" i="2"/>
  <c r="J2343" i="2"/>
  <c r="K2342" i="2"/>
  <c r="J2342" i="2"/>
  <c r="K2341" i="2"/>
  <c r="J2341" i="2"/>
  <c r="K2340" i="2"/>
  <c r="J2340" i="2"/>
  <c r="K2339" i="2"/>
  <c r="J2339" i="2"/>
  <c r="K2338" i="2"/>
  <c r="J2338" i="2"/>
  <c r="K2337" i="2"/>
  <c r="J2337" i="2"/>
  <c r="K2336" i="2"/>
  <c r="J2336" i="2"/>
  <c r="K2335" i="2"/>
  <c r="J2335" i="2"/>
  <c r="K2334" i="2"/>
  <c r="J2334" i="2"/>
  <c r="K2333" i="2"/>
  <c r="J2333" i="2"/>
  <c r="K2332" i="2"/>
  <c r="J2332" i="2"/>
  <c r="K2331" i="2"/>
  <c r="J2331" i="2"/>
  <c r="K2330" i="2"/>
  <c r="J2330" i="2"/>
  <c r="K2329" i="2"/>
  <c r="J2329" i="2"/>
  <c r="K2328" i="2"/>
  <c r="J2328" i="2"/>
  <c r="K2327" i="2"/>
  <c r="J2327" i="2"/>
  <c r="K2326" i="2"/>
  <c r="J2326" i="2"/>
  <c r="K2325" i="2"/>
  <c r="J2325" i="2"/>
  <c r="K2324" i="2"/>
  <c r="J2324" i="2"/>
  <c r="K2323" i="2"/>
  <c r="J2323" i="2"/>
  <c r="K2322" i="2"/>
  <c r="J2322" i="2"/>
  <c r="K2321" i="2"/>
  <c r="J2321" i="2"/>
  <c r="K2320" i="2"/>
  <c r="J2320" i="2"/>
  <c r="K2319" i="2"/>
  <c r="J2319" i="2"/>
  <c r="K2318" i="2"/>
  <c r="J2318" i="2"/>
  <c r="K2317" i="2"/>
  <c r="J2317" i="2"/>
  <c r="K2316" i="2"/>
  <c r="J2316" i="2"/>
  <c r="K2315" i="2"/>
  <c r="J2315" i="2"/>
  <c r="K2314" i="2"/>
  <c r="J2314" i="2"/>
  <c r="K2313" i="2"/>
  <c r="J2313" i="2"/>
  <c r="K2312" i="2"/>
  <c r="J2312" i="2"/>
  <c r="K2311" i="2"/>
  <c r="J2311" i="2"/>
  <c r="K2310" i="2"/>
  <c r="J2310" i="2"/>
  <c r="K2309" i="2"/>
  <c r="J2309" i="2"/>
  <c r="K2308" i="2"/>
  <c r="J2308" i="2"/>
  <c r="K2307" i="2"/>
  <c r="J2307" i="2"/>
  <c r="K2306" i="2"/>
  <c r="J2306" i="2"/>
  <c r="K2305" i="2"/>
  <c r="J2305" i="2"/>
  <c r="K2304" i="2"/>
  <c r="J2304" i="2"/>
  <c r="K2303" i="2"/>
  <c r="J2303" i="2"/>
  <c r="K2302" i="2"/>
  <c r="J2302" i="2"/>
  <c r="K2301" i="2"/>
  <c r="J2301" i="2"/>
  <c r="K2300" i="2"/>
  <c r="J2300" i="2"/>
  <c r="K2299" i="2"/>
  <c r="J2299" i="2"/>
  <c r="K2298" i="2"/>
  <c r="J2298" i="2"/>
  <c r="K2297" i="2"/>
  <c r="J2297" i="2"/>
  <c r="K2296" i="2"/>
  <c r="J2296" i="2"/>
  <c r="K2295" i="2"/>
  <c r="J2295" i="2"/>
  <c r="K2294" i="2"/>
  <c r="J2294" i="2"/>
  <c r="K2293" i="2"/>
  <c r="J2293" i="2"/>
  <c r="K2292" i="2"/>
  <c r="J2292" i="2"/>
  <c r="K2291" i="2"/>
  <c r="J2291" i="2"/>
  <c r="K2290" i="2"/>
  <c r="J2290" i="2"/>
  <c r="K2289" i="2"/>
  <c r="J2289" i="2"/>
  <c r="K2288" i="2"/>
  <c r="J2288" i="2"/>
  <c r="K2287" i="2"/>
  <c r="J2287" i="2"/>
  <c r="K2286" i="2"/>
  <c r="J2286" i="2"/>
  <c r="K2285" i="2"/>
  <c r="J2285" i="2"/>
  <c r="K2284" i="2"/>
  <c r="J2284" i="2"/>
  <c r="K2283" i="2"/>
  <c r="J2283" i="2"/>
  <c r="K2282" i="2"/>
  <c r="J2282" i="2"/>
  <c r="K2281" i="2"/>
  <c r="J2281" i="2"/>
  <c r="K2280" i="2"/>
  <c r="J2280" i="2"/>
  <c r="K2279" i="2"/>
  <c r="J2279" i="2"/>
  <c r="K2278" i="2"/>
  <c r="J2278" i="2"/>
  <c r="K2277" i="2"/>
  <c r="J2277" i="2"/>
  <c r="K2276" i="2"/>
  <c r="J2276" i="2"/>
  <c r="K2275" i="2"/>
  <c r="J2275" i="2"/>
  <c r="K2274" i="2"/>
  <c r="J2274" i="2"/>
  <c r="K2273" i="2"/>
  <c r="J2273" i="2"/>
  <c r="K2272" i="2"/>
  <c r="J2272" i="2"/>
  <c r="K2271" i="2"/>
  <c r="J2271" i="2"/>
  <c r="K2270" i="2"/>
  <c r="J2270" i="2"/>
  <c r="K2269" i="2"/>
  <c r="J2269" i="2"/>
  <c r="K2268" i="2"/>
  <c r="J2268" i="2"/>
  <c r="K2267" i="2"/>
  <c r="J2267" i="2"/>
  <c r="K2266" i="2"/>
  <c r="J2266" i="2"/>
  <c r="K2265" i="2"/>
  <c r="J2265" i="2"/>
  <c r="K2264" i="2"/>
  <c r="J2264" i="2"/>
  <c r="K2263" i="2"/>
  <c r="J2263" i="2"/>
  <c r="K2262" i="2"/>
  <c r="J2262" i="2"/>
  <c r="K2261" i="2"/>
  <c r="J2261" i="2"/>
  <c r="K2260" i="2"/>
  <c r="J2260" i="2"/>
  <c r="K2259" i="2"/>
  <c r="J2259" i="2"/>
  <c r="K2258" i="2"/>
  <c r="J2258" i="2"/>
  <c r="K2257" i="2"/>
  <c r="J2257" i="2"/>
  <c r="K2256" i="2"/>
  <c r="J2256" i="2"/>
  <c r="K2255" i="2"/>
  <c r="J2255" i="2"/>
  <c r="K2254" i="2"/>
  <c r="J2254" i="2"/>
  <c r="K2253" i="2"/>
  <c r="J2253" i="2"/>
  <c r="K2252" i="2"/>
  <c r="J2252" i="2"/>
  <c r="K2251" i="2"/>
  <c r="J2251" i="2"/>
  <c r="K2250" i="2"/>
  <c r="J2250" i="2"/>
  <c r="K2249" i="2"/>
  <c r="J2249" i="2"/>
  <c r="K2248" i="2"/>
  <c r="J2248" i="2"/>
  <c r="K2247" i="2"/>
  <c r="J2247" i="2"/>
  <c r="K2246" i="2"/>
  <c r="J2246" i="2"/>
  <c r="K2245" i="2"/>
  <c r="J2245" i="2"/>
  <c r="K2244" i="2"/>
  <c r="J2244" i="2"/>
  <c r="K2243" i="2"/>
  <c r="J2243" i="2"/>
  <c r="K2242" i="2"/>
  <c r="J2242" i="2"/>
  <c r="K2241" i="2"/>
  <c r="J2241" i="2"/>
  <c r="K2240" i="2"/>
  <c r="J2240" i="2"/>
  <c r="K2239" i="2"/>
  <c r="J2239" i="2"/>
  <c r="K2238" i="2"/>
  <c r="J2238" i="2"/>
  <c r="K2237" i="2"/>
  <c r="J2237" i="2"/>
  <c r="K2236" i="2"/>
  <c r="J2236" i="2"/>
  <c r="K2235" i="2"/>
  <c r="J2235" i="2"/>
  <c r="K2234" i="2"/>
  <c r="J2234" i="2"/>
  <c r="K2233" i="2"/>
  <c r="J2233" i="2"/>
  <c r="K2232" i="2"/>
  <c r="J2232" i="2"/>
  <c r="K2231" i="2"/>
  <c r="J2231" i="2"/>
  <c r="K2230" i="2"/>
  <c r="J2230" i="2"/>
  <c r="K2229" i="2"/>
  <c r="J2229" i="2"/>
  <c r="K2228" i="2"/>
  <c r="J2228" i="2"/>
  <c r="K2227" i="2"/>
  <c r="J2227" i="2"/>
  <c r="K2226" i="2"/>
  <c r="J2226" i="2"/>
  <c r="K2225" i="2"/>
  <c r="J2225" i="2"/>
  <c r="K2224" i="2"/>
  <c r="J2224" i="2"/>
  <c r="K2223" i="2"/>
  <c r="J2223" i="2"/>
  <c r="K2222" i="2"/>
  <c r="J2222" i="2"/>
  <c r="K2221" i="2"/>
  <c r="J2221" i="2"/>
  <c r="K2220" i="2"/>
  <c r="J2220" i="2"/>
  <c r="K2219" i="2"/>
  <c r="J2219" i="2"/>
  <c r="K2218" i="2"/>
  <c r="J2218" i="2"/>
  <c r="K2217" i="2"/>
  <c r="J2217" i="2"/>
  <c r="K2216" i="2"/>
  <c r="J2216" i="2"/>
  <c r="K2215" i="2"/>
  <c r="J2215" i="2"/>
  <c r="K2214" i="2"/>
  <c r="J2214" i="2"/>
  <c r="K2213" i="2"/>
  <c r="J2213" i="2"/>
  <c r="K2212" i="2"/>
  <c r="J2212" i="2"/>
  <c r="K2211" i="2"/>
  <c r="J2211" i="2"/>
  <c r="K2210" i="2"/>
  <c r="J2210" i="2"/>
  <c r="K2209" i="2"/>
  <c r="J2209" i="2"/>
  <c r="K2208" i="2"/>
  <c r="J2208" i="2"/>
  <c r="K2207" i="2"/>
  <c r="J2207" i="2"/>
  <c r="K2206" i="2"/>
  <c r="J2206" i="2"/>
  <c r="K2205" i="2"/>
  <c r="J2205" i="2"/>
  <c r="K2204" i="2"/>
  <c r="J2204" i="2"/>
  <c r="K2203" i="2"/>
  <c r="J2203" i="2"/>
  <c r="K2202" i="2"/>
  <c r="J2202" i="2"/>
  <c r="K2201" i="2"/>
  <c r="J2201" i="2"/>
  <c r="K2200" i="2"/>
  <c r="J2200" i="2"/>
  <c r="K2199" i="2"/>
  <c r="J2199" i="2"/>
  <c r="K2198" i="2"/>
  <c r="J2198" i="2"/>
  <c r="K2197" i="2"/>
  <c r="J2197" i="2"/>
  <c r="K2196" i="2"/>
  <c r="J2196" i="2"/>
  <c r="K2195" i="2"/>
  <c r="J2195" i="2"/>
  <c r="K2194" i="2"/>
  <c r="J2194" i="2"/>
  <c r="K2193" i="2"/>
  <c r="J2193" i="2"/>
  <c r="K2192" i="2"/>
  <c r="J2192" i="2"/>
  <c r="K2191" i="2"/>
  <c r="J2191" i="2"/>
  <c r="K2190" i="2"/>
  <c r="J2190" i="2"/>
  <c r="K2189" i="2"/>
  <c r="J2189" i="2"/>
  <c r="K2188" i="2"/>
  <c r="J2188" i="2"/>
  <c r="K2187" i="2"/>
  <c r="J2187" i="2"/>
  <c r="K2186" i="2"/>
  <c r="J2186" i="2"/>
  <c r="K2185" i="2"/>
  <c r="J2185" i="2"/>
  <c r="K2184" i="2"/>
  <c r="J2184" i="2"/>
  <c r="K2183" i="2"/>
  <c r="J2183" i="2"/>
  <c r="K2182" i="2"/>
  <c r="J2182" i="2"/>
  <c r="K2181" i="2"/>
  <c r="J2181" i="2"/>
  <c r="K2180" i="2"/>
  <c r="J2180" i="2"/>
  <c r="K2179" i="2"/>
  <c r="J2179" i="2"/>
  <c r="K2178" i="2"/>
  <c r="J2178" i="2"/>
  <c r="K2177" i="2"/>
  <c r="J2177" i="2"/>
  <c r="K2176" i="2"/>
  <c r="J2176" i="2"/>
  <c r="K2175" i="2"/>
  <c r="J2175" i="2"/>
  <c r="K2174" i="2"/>
  <c r="J2174" i="2"/>
  <c r="K2173" i="2"/>
  <c r="J2173" i="2"/>
  <c r="K2172" i="2"/>
  <c r="J2172" i="2"/>
  <c r="K2171" i="2"/>
  <c r="J2171" i="2"/>
  <c r="K2170" i="2"/>
  <c r="J2170" i="2"/>
  <c r="K2169" i="2"/>
  <c r="J2169" i="2"/>
  <c r="K2168" i="2"/>
  <c r="J2168" i="2"/>
  <c r="K2167" i="2"/>
  <c r="J2167" i="2"/>
  <c r="K2166" i="2"/>
  <c r="J2166" i="2"/>
  <c r="K2165" i="2"/>
  <c r="J2165" i="2"/>
  <c r="K2164" i="2"/>
  <c r="J2164" i="2"/>
  <c r="K2163" i="2"/>
  <c r="J2163" i="2"/>
  <c r="K2162" i="2"/>
  <c r="J2162" i="2"/>
  <c r="K2161" i="2"/>
  <c r="J2161" i="2"/>
  <c r="K2160" i="2"/>
  <c r="J2160" i="2"/>
  <c r="K2159" i="2"/>
  <c r="J2159" i="2"/>
  <c r="K2158" i="2"/>
  <c r="J2158" i="2"/>
  <c r="K2157" i="2"/>
  <c r="J2157" i="2"/>
  <c r="K2156" i="2"/>
  <c r="J2156" i="2"/>
  <c r="K2155" i="2"/>
  <c r="J2155" i="2"/>
  <c r="K2154" i="2"/>
  <c r="J2154" i="2"/>
  <c r="K2153" i="2"/>
  <c r="J2153" i="2"/>
  <c r="K2152" i="2"/>
  <c r="J2152" i="2"/>
  <c r="K2151" i="2"/>
  <c r="J2151" i="2"/>
  <c r="K2150" i="2"/>
  <c r="J2150" i="2"/>
  <c r="K2149" i="2"/>
  <c r="J2149" i="2"/>
  <c r="K2148" i="2"/>
  <c r="J2148" i="2"/>
  <c r="K2147" i="2"/>
  <c r="J2147" i="2"/>
  <c r="K2146" i="2"/>
  <c r="J2146" i="2"/>
  <c r="K2145" i="2"/>
  <c r="J2145" i="2"/>
  <c r="K2144" i="2"/>
  <c r="J2144" i="2"/>
  <c r="K2143" i="2"/>
  <c r="J2143" i="2"/>
  <c r="K2142" i="2"/>
  <c r="J2142" i="2"/>
  <c r="K2141" i="2"/>
  <c r="J2141" i="2"/>
  <c r="K2140" i="2"/>
  <c r="J2140" i="2"/>
  <c r="K2139" i="2"/>
  <c r="J2139" i="2"/>
  <c r="K2138" i="2"/>
  <c r="J2138" i="2"/>
  <c r="K2137" i="2"/>
  <c r="J2137" i="2"/>
  <c r="K2136" i="2"/>
  <c r="J2136" i="2"/>
  <c r="K2135" i="2"/>
  <c r="J2135" i="2"/>
  <c r="K2134" i="2"/>
  <c r="J2134" i="2"/>
  <c r="K2133" i="2"/>
  <c r="J2133" i="2"/>
  <c r="K2132" i="2"/>
  <c r="J2132" i="2"/>
  <c r="K2131" i="2"/>
  <c r="J2131" i="2"/>
  <c r="K2130" i="2"/>
  <c r="J2130" i="2"/>
  <c r="K2129" i="2"/>
  <c r="J2129" i="2"/>
  <c r="K2128" i="2"/>
  <c r="J2128" i="2"/>
  <c r="K2127" i="2"/>
  <c r="J2127" i="2"/>
  <c r="K2126" i="2"/>
  <c r="J2126" i="2"/>
  <c r="K2125" i="2"/>
  <c r="J2125" i="2"/>
  <c r="K2124" i="2"/>
  <c r="J2124" i="2"/>
  <c r="K2123" i="2"/>
  <c r="J2123" i="2"/>
  <c r="K2122" i="2"/>
  <c r="J2122" i="2"/>
  <c r="K2121" i="2"/>
  <c r="J2121" i="2"/>
  <c r="K2120" i="2"/>
  <c r="J2120" i="2"/>
  <c r="K2119" i="2"/>
  <c r="J2119" i="2"/>
  <c r="K2118" i="2"/>
  <c r="J2118" i="2"/>
  <c r="K2117" i="2"/>
  <c r="J2117" i="2"/>
  <c r="K2116" i="2"/>
  <c r="J2116" i="2"/>
  <c r="K2115" i="2"/>
  <c r="J2115" i="2"/>
  <c r="K2114" i="2"/>
  <c r="J2114" i="2"/>
  <c r="K2113" i="2"/>
  <c r="J2113" i="2"/>
  <c r="K2112" i="2"/>
  <c r="J2112" i="2"/>
  <c r="K2111" i="2"/>
  <c r="J2111" i="2"/>
  <c r="K2110" i="2"/>
  <c r="J2110" i="2"/>
  <c r="K2109" i="2"/>
  <c r="J2109" i="2"/>
  <c r="K2108" i="2"/>
  <c r="J2108" i="2"/>
  <c r="K2107" i="2"/>
  <c r="J2107" i="2"/>
  <c r="K2106" i="2"/>
  <c r="J2106" i="2"/>
  <c r="K2105" i="2"/>
  <c r="J2105" i="2"/>
  <c r="K2104" i="2"/>
  <c r="J2104" i="2"/>
  <c r="K2103" i="2"/>
  <c r="J2103" i="2"/>
  <c r="K2102" i="2"/>
  <c r="J2102" i="2"/>
  <c r="K2101" i="2"/>
  <c r="J2101" i="2"/>
  <c r="K2100" i="2"/>
  <c r="J2100" i="2"/>
  <c r="K2099" i="2"/>
  <c r="J2099" i="2"/>
  <c r="K2098" i="2"/>
  <c r="J2098" i="2"/>
  <c r="K2097" i="2"/>
  <c r="J2097" i="2"/>
  <c r="K2096" i="2"/>
  <c r="J2096" i="2"/>
  <c r="K2095" i="2"/>
  <c r="J2095" i="2"/>
  <c r="K2094" i="2"/>
  <c r="J2094" i="2"/>
  <c r="K2093" i="2"/>
  <c r="J2093" i="2"/>
  <c r="K2092" i="2"/>
  <c r="J2092" i="2"/>
  <c r="K2091" i="2"/>
  <c r="J2091" i="2"/>
  <c r="K2090" i="2"/>
  <c r="J2090" i="2"/>
  <c r="K2089" i="2"/>
  <c r="J2089" i="2"/>
  <c r="K2088" i="2"/>
  <c r="J2088" i="2"/>
  <c r="K2087" i="2"/>
  <c r="J2087" i="2"/>
  <c r="K2086" i="2"/>
  <c r="J2086" i="2"/>
  <c r="K2085" i="2"/>
  <c r="J2085" i="2"/>
  <c r="K2084" i="2"/>
  <c r="J2084" i="2"/>
  <c r="K2083" i="2"/>
  <c r="J2083" i="2"/>
  <c r="K2082" i="2"/>
  <c r="J2082" i="2"/>
  <c r="K2081" i="2"/>
  <c r="J2081" i="2"/>
  <c r="K2080" i="2"/>
  <c r="J2080" i="2"/>
  <c r="K2079" i="2"/>
  <c r="J2079" i="2"/>
  <c r="K2078" i="2"/>
  <c r="J2078" i="2"/>
  <c r="K2077" i="2"/>
  <c r="J2077" i="2"/>
  <c r="K2076" i="2"/>
  <c r="J2076" i="2"/>
  <c r="K2075" i="2"/>
  <c r="J2075" i="2"/>
  <c r="K2074" i="2"/>
  <c r="J2074" i="2"/>
  <c r="K2073" i="2"/>
  <c r="J2073" i="2"/>
  <c r="K2072" i="2"/>
  <c r="J2072" i="2"/>
  <c r="K2071" i="2"/>
  <c r="J2071" i="2"/>
  <c r="K2070" i="2"/>
  <c r="J2070" i="2"/>
  <c r="K2069" i="2"/>
  <c r="J2069" i="2"/>
  <c r="K2068" i="2"/>
  <c r="J2068" i="2"/>
  <c r="K2067" i="2"/>
  <c r="J2067" i="2"/>
  <c r="K2066" i="2"/>
  <c r="J2066" i="2"/>
  <c r="K2065" i="2"/>
  <c r="J2065" i="2"/>
  <c r="K2064" i="2"/>
  <c r="J2064" i="2"/>
  <c r="K2063" i="2"/>
  <c r="J2063" i="2"/>
  <c r="K2062" i="2"/>
  <c r="J2062" i="2"/>
  <c r="K2061" i="2"/>
  <c r="J2061" i="2"/>
  <c r="K2060" i="2"/>
  <c r="J2060" i="2"/>
  <c r="K2059" i="2"/>
  <c r="J2059" i="2"/>
  <c r="K2058" i="2"/>
  <c r="J2058" i="2"/>
  <c r="K2057" i="2"/>
  <c r="J2057" i="2"/>
  <c r="K2056" i="2"/>
  <c r="J2056" i="2"/>
  <c r="K2055" i="2"/>
  <c r="J2055" i="2"/>
  <c r="K2054" i="2"/>
  <c r="J2054" i="2"/>
  <c r="K2053" i="2"/>
  <c r="J2053" i="2"/>
  <c r="K2052" i="2"/>
  <c r="J2052" i="2"/>
  <c r="K2051" i="2"/>
  <c r="J2051" i="2"/>
  <c r="K2050" i="2"/>
  <c r="J2050" i="2"/>
  <c r="K2049" i="2"/>
  <c r="J2049" i="2"/>
  <c r="K2048" i="2"/>
  <c r="J2048" i="2"/>
  <c r="K2047" i="2"/>
  <c r="J2047" i="2"/>
  <c r="K2046" i="2"/>
  <c r="J2046" i="2"/>
  <c r="K2045" i="2"/>
  <c r="J2045" i="2"/>
  <c r="K2044" i="2"/>
  <c r="J2044" i="2"/>
  <c r="K2043" i="2"/>
  <c r="J2043" i="2"/>
  <c r="K2042" i="2"/>
  <c r="J2042" i="2"/>
  <c r="K2041" i="2"/>
  <c r="J2041" i="2"/>
  <c r="K2040" i="2"/>
  <c r="J2040" i="2"/>
  <c r="K2039" i="2"/>
  <c r="J2039" i="2"/>
  <c r="K2038" i="2"/>
  <c r="J2038" i="2"/>
  <c r="K2037" i="2"/>
  <c r="J2037" i="2"/>
  <c r="K2036" i="2"/>
  <c r="J2036" i="2"/>
  <c r="K2035" i="2"/>
  <c r="J2035" i="2"/>
  <c r="K2034" i="2"/>
  <c r="J2034" i="2"/>
  <c r="K2033" i="2"/>
  <c r="J2033" i="2"/>
  <c r="K2032" i="2"/>
  <c r="J2032" i="2"/>
  <c r="K2031" i="2"/>
  <c r="J2031" i="2"/>
  <c r="K2030" i="2"/>
  <c r="J2030" i="2"/>
  <c r="K2029" i="2"/>
  <c r="J2029" i="2"/>
  <c r="K2028" i="2"/>
  <c r="J2028" i="2"/>
  <c r="K2027" i="2"/>
  <c r="J2027" i="2"/>
  <c r="K2026" i="2"/>
  <c r="J2026" i="2"/>
  <c r="K2025" i="2"/>
  <c r="J2025" i="2"/>
  <c r="K2024" i="2"/>
  <c r="J2024" i="2"/>
  <c r="K2023" i="2"/>
  <c r="J2023" i="2"/>
  <c r="K2022" i="2"/>
  <c r="J2022" i="2"/>
  <c r="K2021" i="2"/>
  <c r="J2021" i="2"/>
  <c r="K2020" i="2"/>
  <c r="J2020" i="2"/>
  <c r="K2019" i="2"/>
  <c r="J2019" i="2"/>
  <c r="K2018" i="2"/>
  <c r="J2018" i="2"/>
  <c r="K2017" i="2"/>
  <c r="J2017" i="2"/>
  <c r="K2016" i="2"/>
  <c r="J2016" i="2"/>
  <c r="K2015" i="2"/>
  <c r="J2015" i="2"/>
  <c r="K2014" i="2"/>
  <c r="J2014" i="2"/>
  <c r="K2013" i="2"/>
  <c r="J2013" i="2"/>
  <c r="K2012" i="2"/>
  <c r="J2012" i="2"/>
  <c r="K2011" i="2"/>
  <c r="J2011" i="2"/>
  <c r="K2010" i="2"/>
  <c r="J2010" i="2"/>
  <c r="K2009" i="2"/>
  <c r="J2009" i="2"/>
  <c r="K2008" i="2"/>
  <c r="J2008" i="2"/>
  <c r="K2007" i="2"/>
  <c r="J2007" i="2"/>
  <c r="K2006" i="2"/>
  <c r="J2006" i="2"/>
  <c r="K2005" i="2"/>
  <c r="J2005" i="2"/>
  <c r="K2004" i="2"/>
  <c r="J2004" i="2"/>
  <c r="K2003" i="2"/>
  <c r="J2003" i="2"/>
  <c r="K2002" i="2"/>
  <c r="J2002" i="2"/>
  <c r="K2001" i="2"/>
  <c r="J2001" i="2"/>
  <c r="K2000" i="2"/>
  <c r="J2000" i="2"/>
  <c r="K1999" i="2"/>
  <c r="J1999" i="2"/>
  <c r="K1998" i="2"/>
  <c r="J1998" i="2"/>
  <c r="K1997" i="2"/>
  <c r="J1997" i="2"/>
  <c r="K1996" i="2"/>
  <c r="J1996" i="2"/>
  <c r="K1995" i="2"/>
  <c r="J1995" i="2"/>
  <c r="K1994" i="2"/>
  <c r="J1994" i="2"/>
  <c r="K1993" i="2"/>
  <c r="J1993" i="2"/>
  <c r="K1992" i="2"/>
  <c r="J1992" i="2"/>
  <c r="K1991" i="2"/>
  <c r="J1991" i="2"/>
  <c r="K1990" i="2"/>
  <c r="J1990" i="2"/>
  <c r="K1989" i="2"/>
  <c r="J1989" i="2"/>
  <c r="K1988" i="2"/>
  <c r="J1988" i="2"/>
  <c r="K1987" i="2"/>
  <c r="J1987" i="2"/>
  <c r="K1986" i="2"/>
  <c r="J1986" i="2"/>
  <c r="K1985" i="2"/>
  <c r="J1985" i="2"/>
  <c r="K1984" i="2"/>
  <c r="J1984" i="2"/>
  <c r="K1983" i="2"/>
  <c r="J1983" i="2"/>
  <c r="K1982" i="2"/>
  <c r="J1982" i="2"/>
  <c r="K1981" i="2"/>
  <c r="J1981" i="2"/>
  <c r="K1980" i="2"/>
  <c r="J1980" i="2"/>
  <c r="K1979" i="2"/>
  <c r="J1979" i="2"/>
  <c r="K1978" i="2"/>
  <c r="J1978" i="2"/>
  <c r="K1977" i="2"/>
  <c r="J1977" i="2"/>
  <c r="K1976" i="2"/>
  <c r="J1976" i="2"/>
  <c r="K1975" i="2"/>
  <c r="J1975" i="2"/>
  <c r="K1974" i="2"/>
  <c r="J1974" i="2"/>
  <c r="K1973" i="2"/>
  <c r="J1973" i="2"/>
  <c r="K1972" i="2"/>
  <c r="J1972" i="2"/>
  <c r="K1971" i="2"/>
  <c r="J1971" i="2"/>
  <c r="K1970" i="2"/>
  <c r="J1970" i="2"/>
  <c r="K1969" i="2"/>
  <c r="J1969" i="2"/>
  <c r="K1968" i="2"/>
  <c r="J1968" i="2"/>
  <c r="K1967" i="2"/>
  <c r="J1967" i="2"/>
  <c r="K1966" i="2"/>
  <c r="J1966" i="2"/>
  <c r="K1965" i="2"/>
  <c r="J1965" i="2"/>
  <c r="K1964" i="2"/>
  <c r="J1964" i="2"/>
  <c r="K1963" i="2"/>
  <c r="J1963" i="2"/>
  <c r="K1962" i="2"/>
  <c r="J1962" i="2"/>
  <c r="K1961" i="2"/>
  <c r="J1961" i="2"/>
  <c r="K1960" i="2"/>
  <c r="J1960" i="2"/>
  <c r="K1959" i="2"/>
  <c r="J1959" i="2"/>
  <c r="K1958" i="2"/>
  <c r="J1958" i="2"/>
  <c r="K1957" i="2"/>
  <c r="J1957" i="2"/>
  <c r="K1956" i="2"/>
  <c r="J1956" i="2"/>
  <c r="K1955" i="2"/>
  <c r="J1955" i="2"/>
  <c r="K1954" i="2"/>
  <c r="J1954" i="2"/>
  <c r="K1953" i="2"/>
  <c r="J1953" i="2"/>
  <c r="K1952" i="2"/>
  <c r="J1952" i="2"/>
  <c r="K1951" i="2"/>
  <c r="J1951" i="2"/>
  <c r="K1950" i="2"/>
  <c r="J1950" i="2"/>
  <c r="K1949" i="2"/>
  <c r="J1949" i="2"/>
  <c r="K1948" i="2"/>
  <c r="J1948" i="2"/>
  <c r="K1947" i="2"/>
  <c r="J1947" i="2"/>
  <c r="K1946" i="2"/>
  <c r="J1946" i="2"/>
  <c r="K1945" i="2"/>
  <c r="J1945" i="2"/>
  <c r="K1944" i="2"/>
  <c r="J1944" i="2"/>
  <c r="K1943" i="2"/>
  <c r="J1943" i="2"/>
  <c r="K1942" i="2"/>
  <c r="J1942" i="2"/>
  <c r="K1941" i="2"/>
  <c r="J1941" i="2"/>
  <c r="K1940" i="2"/>
  <c r="J1940" i="2"/>
  <c r="K1939" i="2"/>
  <c r="J1939" i="2"/>
  <c r="K1938" i="2"/>
  <c r="J1938" i="2"/>
  <c r="K1937" i="2"/>
  <c r="J1937" i="2"/>
  <c r="K1936" i="2"/>
  <c r="J1936" i="2"/>
  <c r="K1935" i="2"/>
  <c r="J1935" i="2"/>
  <c r="K1934" i="2"/>
  <c r="J1934" i="2"/>
  <c r="K1933" i="2"/>
  <c r="J1933" i="2"/>
  <c r="K1932" i="2"/>
  <c r="J1932" i="2"/>
  <c r="K1931" i="2"/>
  <c r="J1931" i="2"/>
  <c r="K1930" i="2"/>
  <c r="J1930" i="2"/>
  <c r="K1929" i="2"/>
  <c r="J1929" i="2"/>
  <c r="K1928" i="2"/>
  <c r="J1928" i="2"/>
  <c r="K1927" i="2"/>
  <c r="J1927" i="2"/>
  <c r="K1926" i="2"/>
  <c r="J1926" i="2"/>
  <c r="K1925" i="2"/>
  <c r="J1925" i="2"/>
  <c r="K1924" i="2"/>
  <c r="J1924" i="2"/>
  <c r="K1923" i="2"/>
  <c r="J1923" i="2"/>
  <c r="K1922" i="2"/>
  <c r="J1922" i="2"/>
  <c r="K1921" i="2"/>
  <c r="J1921" i="2"/>
  <c r="K1920" i="2"/>
  <c r="J1920" i="2"/>
  <c r="K1919" i="2"/>
  <c r="J1919" i="2"/>
  <c r="K1918" i="2"/>
  <c r="J1918" i="2"/>
  <c r="K1917" i="2"/>
  <c r="J1917" i="2"/>
  <c r="K1916" i="2"/>
  <c r="J1916" i="2"/>
  <c r="K1915" i="2"/>
  <c r="J1915" i="2"/>
  <c r="K1914" i="2"/>
  <c r="J1914" i="2"/>
  <c r="K1913" i="2"/>
  <c r="J1913" i="2"/>
  <c r="K1912" i="2"/>
  <c r="J1912" i="2"/>
  <c r="K1911" i="2"/>
  <c r="J1911" i="2"/>
  <c r="K1910" i="2"/>
  <c r="J1910" i="2"/>
  <c r="K1909" i="2"/>
  <c r="J1909" i="2"/>
  <c r="K1908" i="2"/>
  <c r="J1908" i="2"/>
  <c r="K1907" i="2"/>
  <c r="J1907" i="2"/>
  <c r="K1906" i="2"/>
  <c r="J1906" i="2"/>
  <c r="K1905" i="2"/>
  <c r="J1905" i="2"/>
  <c r="K1904" i="2"/>
  <c r="J1904" i="2"/>
  <c r="K1903" i="2"/>
  <c r="J1903" i="2"/>
  <c r="K1902" i="2"/>
  <c r="J1902" i="2"/>
  <c r="K1901" i="2"/>
  <c r="J1901" i="2"/>
  <c r="K1900" i="2"/>
  <c r="J1900" i="2"/>
  <c r="K1899" i="2"/>
  <c r="J1899" i="2"/>
  <c r="K1898" i="2"/>
  <c r="J1898" i="2"/>
  <c r="K1897" i="2"/>
  <c r="J1897" i="2"/>
  <c r="K1896" i="2"/>
  <c r="J1896" i="2"/>
  <c r="K1895" i="2"/>
  <c r="J1895" i="2"/>
  <c r="K1894" i="2"/>
  <c r="J1894" i="2"/>
  <c r="K1893" i="2"/>
  <c r="J1893" i="2"/>
  <c r="K1892" i="2"/>
  <c r="J1892" i="2"/>
  <c r="K1891" i="2"/>
  <c r="J1891" i="2"/>
  <c r="K1890" i="2"/>
  <c r="J1890" i="2"/>
  <c r="K1889" i="2"/>
  <c r="J1889" i="2"/>
  <c r="K1888" i="2"/>
  <c r="J1888" i="2"/>
  <c r="K1887" i="2"/>
  <c r="J1887" i="2"/>
  <c r="K1886" i="2"/>
  <c r="J1886" i="2"/>
  <c r="K1885" i="2"/>
  <c r="J1885" i="2"/>
  <c r="K1884" i="2"/>
  <c r="J1884" i="2"/>
  <c r="K1883" i="2"/>
  <c r="J1883" i="2"/>
  <c r="K1882" i="2"/>
  <c r="J1882" i="2"/>
  <c r="K1881" i="2"/>
  <c r="J1881" i="2"/>
  <c r="K1880" i="2"/>
  <c r="J1880" i="2"/>
  <c r="K1879" i="2"/>
  <c r="J1879" i="2"/>
  <c r="K1878" i="2"/>
  <c r="J1878" i="2"/>
  <c r="K1877" i="2"/>
  <c r="J1877" i="2"/>
  <c r="K1876" i="2"/>
  <c r="J1876" i="2"/>
  <c r="K1875" i="2"/>
  <c r="J1875" i="2"/>
  <c r="K1874" i="2"/>
  <c r="J1874" i="2"/>
  <c r="K1873" i="2"/>
  <c r="J1873" i="2"/>
  <c r="K1872" i="2"/>
  <c r="J1872" i="2"/>
  <c r="K1871" i="2"/>
  <c r="J1871" i="2"/>
  <c r="K1870" i="2"/>
  <c r="J1870" i="2"/>
  <c r="K1869" i="2"/>
  <c r="J1869" i="2"/>
  <c r="K1868" i="2"/>
  <c r="J1868" i="2"/>
  <c r="K1867" i="2"/>
  <c r="J1867" i="2"/>
  <c r="K1866" i="2"/>
  <c r="J1866" i="2"/>
  <c r="K1865" i="2"/>
  <c r="J1865" i="2"/>
  <c r="K1864" i="2"/>
  <c r="J1864" i="2"/>
  <c r="K1863" i="2"/>
  <c r="J1863" i="2"/>
  <c r="K1862" i="2"/>
  <c r="J1862" i="2"/>
  <c r="K1861" i="2"/>
  <c r="J1861" i="2"/>
  <c r="K1860" i="2"/>
  <c r="J1860" i="2"/>
  <c r="K1859" i="2"/>
  <c r="J1859" i="2"/>
  <c r="K1858" i="2"/>
  <c r="J1858" i="2"/>
  <c r="K1857" i="2"/>
  <c r="J1857" i="2"/>
  <c r="K1856" i="2"/>
  <c r="J1856" i="2"/>
  <c r="K1855" i="2"/>
  <c r="J1855" i="2"/>
  <c r="K1854" i="2"/>
  <c r="J1854" i="2"/>
  <c r="K1853" i="2"/>
  <c r="J1853" i="2"/>
  <c r="K1852" i="2"/>
  <c r="J1852" i="2"/>
  <c r="K1851" i="2"/>
  <c r="J1851" i="2"/>
  <c r="K1850" i="2"/>
  <c r="J1850" i="2"/>
  <c r="K1849" i="2"/>
  <c r="J1849" i="2"/>
  <c r="K1848" i="2"/>
  <c r="J1848" i="2"/>
  <c r="K1847" i="2"/>
  <c r="J1847" i="2"/>
  <c r="K1846" i="2"/>
  <c r="J1846" i="2"/>
  <c r="K1845" i="2"/>
  <c r="J1845" i="2"/>
  <c r="K1844" i="2"/>
  <c r="J1844" i="2"/>
  <c r="K1843" i="2"/>
  <c r="J1843" i="2"/>
  <c r="K1842" i="2"/>
  <c r="J1842" i="2"/>
  <c r="K1841" i="2"/>
  <c r="J1841" i="2"/>
  <c r="K1840" i="2"/>
  <c r="J1840" i="2"/>
  <c r="K1839" i="2"/>
  <c r="J1839" i="2"/>
  <c r="K1838" i="2"/>
  <c r="J1838" i="2"/>
  <c r="K1837" i="2"/>
  <c r="J1837" i="2"/>
  <c r="K1836" i="2"/>
  <c r="J1836" i="2"/>
  <c r="K1835" i="2"/>
  <c r="J1835" i="2"/>
  <c r="K1834" i="2"/>
  <c r="J1834" i="2"/>
  <c r="K1833" i="2"/>
  <c r="J1833" i="2"/>
  <c r="K1832" i="2"/>
  <c r="J1832" i="2"/>
  <c r="K1831" i="2"/>
  <c r="J1831" i="2"/>
  <c r="K1830" i="2"/>
  <c r="J1830" i="2"/>
  <c r="K1829" i="2"/>
  <c r="J1829" i="2"/>
  <c r="K1828" i="2"/>
  <c r="J1828" i="2"/>
  <c r="K1827" i="2"/>
  <c r="J1827" i="2"/>
  <c r="K1826" i="2"/>
  <c r="J1826" i="2"/>
  <c r="K1825" i="2"/>
  <c r="J1825" i="2"/>
  <c r="K1824" i="2"/>
  <c r="J1824" i="2"/>
  <c r="K1823" i="2"/>
  <c r="J1823" i="2"/>
  <c r="K1822" i="2"/>
  <c r="J1822" i="2"/>
  <c r="K1821" i="2"/>
  <c r="J1821" i="2"/>
  <c r="K1820" i="2"/>
  <c r="J1820" i="2"/>
  <c r="K1819" i="2"/>
  <c r="J1819" i="2"/>
  <c r="K1818" i="2"/>
  <c r="J1818" i="2"/>
  <c r="K1817" i="2"/>
  <c r="J1817" i="2"/>
  <c r="K1816" i="2"/>
  <c r="J1816" i="2"/>
  <c r="K1815" i="2"/>
  <c r="J1815" i="2"/>
  <c r="K1814" i="2"/>
  <c r="J1814" i="2"/>
  <c r="K1813" i="2"/>
  <c r="J1813" i="2"/>
  <c r="K1812" i="2"/>
  <c r="J1812" i="2"/>
  <c r="K1811" i="2"/>
  <c r="J1811" i="2"/>
  <c r="K1810" i="2"/>
  <c r="J1810" i="2"/>
  <c r="K1809" i="2"/>
  <c r="J1809" i="2"/>
  <c r="K1808" i="2"/>
  <c r="J1808" i="2"/>
  <c r="K1807" i="2"/>
  <c r="J1807" i="2"/>
  <c r="K1806" i="2"/>
  <c r="J1806" i="2"/>
  <c r="K1805" i="2"/>
  <c r="J1805" i="2"/>
  <c r="K1804" i="2"/>
  <c r="J1804" i="2"/>
  <c r="K1803" i="2"/>
  <c r="J1803" i="2"/>
  <c r="K1802" i="2"/>
  <c r="J1802" i="2"/>
  <c r="K1801" i="2"/>
  <c r="J1801" i="2"/>
  <c r="K1800" i="2"/>
  <c r="J1800" i="2"/>
  <c r="K1799" i="2"/>
  <c r="J1799" i="2"/>
  <c r="K1798" i="2"/>
  <c r="J1798" i="2"/>
  <c r="K1797" i="2"/>
  <c r="J1797" i="2"/>
  <c r="K1796" i="2"/>
  <c r="J1796" i="2"/>
  <c r="K1795" i="2"/>
  <c r="J1795" i="2"/>
  <c r="K1794" i="2"/>
  <c r="J1794" i="2"/>
  <c r="K1793" i="2"/>
  <c r="J1793" i="2"/>
  <c r="K1792" i="2"/>
  <c r="J1792" i="2"/>
  <c r="K1791" i="2"/>
  <c r="J1791" i="2"/>
  <c r="K1790" i="2"/>
  <c r="J1790" i="2"/>
  <c r="K1789" i="2"/>
  <c r="J1789" i="2"/>
  <c r="K1788" i="2"/>
  <c r="J1788" i="2"/>
  <c r="K1787" i="2"/>
  <c r="J1787" i="2"/>
  <c r="K1786" i="2"/>
  <c r="J1786" i="2"/>
  <c r="K1785" i="2"/>
  <c r="J1785" i="2"/>
  <c r="K1784" i="2"/>
  <c r="J1784" i="2"/>
  <c r="K1783" i="2"/>
  <c r="J1783" i="2"/>
  <c r="K1782" i="2"/>
  <c r="J1782" i="2"/>
  <c r="K1781" i="2"/>
  <c r="J1781" i="2"/>
  <c r="K1780" i="2"/>
  <c r="J1780" i="2"/>
  <c r="K1779" i="2"/>
  <c r="J1779" i="2"/>
  <c r="K1778" i="2"/>
  <c r="J1778" i="2"/>
  <c r="K1777" i="2"/>
  <c r="J1777" i="2"/>
  <c r="K1776" i="2"/>
  <c r="J1776" i="2"/>
  <c r="K1775" i="2"/>
  <c r="J1775" i="2"/>
  <c r="K1774" i="2"/>
  <c r="J1774" i="2"/>
  <c r="K1773" i="2"/>
  <c r="J1773" i="2"/>
  <c r="K1772" i="2"/>
  <c r="J1772" i="2"/>
  <c r="K1771" i="2"/>
  <c r="J1771" i="2"/>
  <c r="K1770" i="2"/>
  <c r="J1770" i="2"/>
  <c r="K1769" i="2"/>
  <c r="J1769" i="2"/>
  <c r="K1768" i="2"/>
  <c r="J1768" i="2"/>
  <c r="K1767" i="2"/>
  <c r="J1767" i="2"/>
  <c r="K1766" i="2"/>
  <c r="J1766" i="2"/>
  <c r="K1765" i="2"/>
  <c r="J1765" i="2"/>
  <c r="K1764" i="2"/>
  <c r="J1764" i="2"/>
  <c r="K1763" i="2"/>
  <c r="J1763" i="2"/>
  <c r="K1762" i="2"/>
  <c r="J1762" i="2"/>
  <c r="K1761" i="2"/>
  <c r="J1761" i="2"/>
  <c r="K1760" i="2"/>
  <c r="J1760" i="2"/>
  <c r="K1759" i="2"/>
  <c r="J1759" i="2"/>
  <c r="K1758" i="2"/>
  <c r="J1758" i="2"/>
  <c r="K1757" i="2"/>
  <c r="J1757" i="2"/>
  <c r="K1756" i="2"/>
  <c r="J1756" i="2"/>
  <c r="K1755" i="2"/>
  <c r="J1755" i="2"/>
  <c r="K1754" i="2"/>
  <c r="J1754" i="2"/>
  <c r="K1753" i="2"/>
  <c r="J1753" i="2"/>
  <c r="K1752" i="2"/>
  <c r="J1752" i="2"/>
  <c r="K1751" i="2"/>
  <c r="J1751" i="2"/>
  <c r="K1750" i="2"/>
  <c r="J1750" i="2"/>
  <c r="K1749" i="2"/>
  <c r="J1749" i="2"/>
  <c r="K1748" i="2"/>
  <c r="J1748" i="2"/>
  <c r="K1747" i="2"/>
  <c r="J1747" i="2"/>
  <c r="K1746" i="2"/>
  <c r="J1746" i="2"/>
  <c r="K1745" i="2"/>
  <c r="J1745" i="2"/>
  <c r="K1744" i="2"/>
  <c r="J1744" i="2"/>
  <c r="K1743" i="2"/>
  <c r="J1743" i="2"/>
  <c r="K1742" i="2"/>
  <c r="J1742" i="2"/>
  <c r="K1741" i="2"/>
  <c r="J1741" i="2"/>
  <c r="K1740" i="2"/>
  <c r="J1740" i="2"/>
  <c r="K1739" i="2"/>
  <c r="J1739" i="2"/>
  <c r="K1738" i="2"/>
  <c r="J1738" i="2"/>
  <c r="K1737" i="2"/>
  <c r="J1737" i="2"/>
  <c r="K1736" i="2"/>
  <c r="J1736" i="2"/>
  <c r="K1735" i="2"/>
  <c r="J1735" i="2"/>
  <c r="K1734" i="2"/>
  <c r="J1734" i="2"/>
  <c r="K1733" i="2"/>
  <c r="J1733" i="2"/>
  <c r="K1732" i="2"/>
  <c r="J1732" i="2"/>
  <c r="K1731" i="2"/>
  <c r="J1731" i="2"/>
  <c r="K1730" i="2"/>
  <c r="J1730" i="2"/>
  <c r="K1729" i="2"/>
  <c r="J1729" i="2"/>
  <c r="K1728" i="2"/>
  <c r="J1728" i="2"/>
  <c r="K1727" i="2"/>
  <c r="J1727" i="2"/>
  <c r="K1726" i="2"/>
  <c r="J1726" i="2"/>
  <c r="K1725" i="2"/>
  <c r="J1725" i="2"/>
  <c r="K1724" i="2"/>
  <c r="J1724" i="2"/>
  <c r="K1723" i="2"/>
  <c r="J1723" i="2"/>
  <c r="K1722" i="2"/>
  <c r="J1722" i="2"/>
  <c r="K1721" i="2"/>
  <c r="J1721" i="2"/>
  <c r="K1720" i="2"/>
  <c r="J1720" i="2"/>
  <c r="K1719" i="2"/>
  <c r="J1719" i="2"/>
  <c r="K1718" i="2"/>
  <c r="J1718" i="2"/>
  <c r="K1717" i="2"/>
  <c r="J1717" i="2"/>
  <c r="K1716" i="2"/>
  <c r="J1716" i="2"/>
  <c r="K1715" i="2"/>
  <c r="J1715" i="2"/>
  <c r="K1714" i="2"/>
  <c r="J1714" i="2"/>
  <c r="K1713" i="2"/>
  <c r="J1713" i="2"/>
  <c r="K1712" i="2"/>
  <c r="J1712" i="2"/>
  <c r="K1711" i="2"/>
  <c r="J1711" i="2"/>
  <c r="K1710" i="2"/>
  <c r="J1710" i="2"/>
  <c r="K1709" i="2"/>
  <c r="J1709" i="2"/>
  <c r="K1708" i="2"/>
  <c r="J1708" i="2"/>
  <c r="K1707" i="2"/>
  <c r="J1707" i="2"/>
  <c r="K1706" i="2"/>
  <c r="J1706" i="2"/>
  <c r="K1705" i="2"/>
  <c r="J1705" i="2"/>
  <c r="K1704" i="2"/>
  <c r="J1704" i="2"/>
  <c r="K1703" i="2"/>
  <c r="J1703" i="2"/>
  <c r="K1702" i="2"/>
  <c r="J1702" i="2"/>
  <c r="K1701" i="2"/>
  <c r="J1701" i="2"/>
  <c r="K1700" i="2"/>
  <c r="J1700" i="2"/>
  <c r="K1699" i="2"/>
  <c r="J1699" i="2"/>
  <c r="K1698" i="2"/>
  <c r="J1698" i="2"/>
  <c r="K1697" i="2"/>
  <c r="J1697" i="2"/>
  <c r="K1696" i="2"/>
  <c r="J1696" i="2"/>
  <c r="K1695" i="2"/>
  <c r="J1695" i="2"/>
  <c r="K1694" i="2"/>
  <c r="J1694" i="2"/>
  <c r="K1693" i="2"/>
  <c r="J1693" i="2"/>
  <c r="K1692" i="2"/>
  <c r="J1692" i="2"/>
  <c r="K1691" i="2"/>
  <c r="J1691" i="2"/>
  <c r="K1690" i="2"/>
  <c r="J1690" i="2"/>
  <c r="K1689" i="2"/>
  <c r="J1689" i="2"/>
  <c r="K1688" i="2"/>
  <c r="J1688" i="2"/>
  <c r="K1687" i="2"/>
  <c r="J1687" i="2"/>
  <c r="K1686" i="2"/>
  <c r="J1686" i="2"/>
  <c r="K1685" i="2"/>
  <c r="J1685" i="2"/>
  <c r="K1684" i="2"/>
  <c r="J1684" i="2"/>
  <c r="K1683" i="2"/>
  <c r="J1683" i="2"/>
  <c r="K1682" i="2"/>
  <c r="J1682" i="2"/>
  <c r="K1681" i="2"/>
  <c r="J1681" i="2"/>
  <c r="K1680" i="2"/>
  <c r="J1680" i="2"/>
  <c r="K1679" i="2"/>
  <c r="J1679" i="2"/>
  <c r="K1678" i="2"/>
  <c r="J1678" i="2"/>
  <c r="K1677" i="2"/>
  <c r="J1677" i="2"/>
  <c r="K1676" i="2"/>
  <c r="J1676" i="2"/>
  <c r="K1675" i="2"/>
  <c r="J1675" i="2"/>
  <c r="K1674" i="2"/>
  <c r="J1674" i="2"/>
  <c r="K1673" i="2"/>
  <c r="J1673" i="2"/>
  <c r="K1672" i="2"/>
  <c r="J1672" i="2"/>
  <c r="K1671" i="2"/>
  <c r="J1671" i="2"/>
  <c r="K1670" i="2"/>
  <c r="J1670" i="2"/>
  <c r="K1669" i="2"/>
  <c r="J1669" i="2"/>
  <c r="K1668" i="2"/>
  <c r="J1668" i="2"/>
  <c r="K1667" i="2"/>
  <c r="J1667" i="2"/>
  <c r="K1666" i="2"/>
  <c r="J1666" i="2"/>
  <c r="K1665" i="2"/>
  <c r="J1665" i="2"/>
  <c r="K1664" i="2"/>
  <c r="J1664" i="2"/>
  <c r="K1663" i="2"/>
  <c r="J1663" i="2"/>
  <c r="K1662" i="2"/>
  <c r="J1662" i="2"/>
  <c r="K1661" i="2"/>
  <c r="J1661" i="2"/>
  <c r="K1660" i="2"/>
  <c r="J1660" i="2"/>
  <c r="K1659" i="2"/>
  <c r="J1659" i="2"/>
  <c r="K1658" i="2"/>
  <c r="J1658" i="2"/>
  <c r="K1657" i="2"/>
  <c r="J1657" i="2"/>
  <c r="K1656" i="2"/>
  <c r="J1656" i="2"/>
  <c r="K1655" i="2"/>
  <c r="J1655" i="2"/>
  <c r="K1654" i="2"/>
  <c r="J1654" i="2"/>
  <c r="K1653" i="2"/>
  <c r="J1653" i="2"/>
  <c r="K1652" i="2"/>
  <c r="J1652" i="2"/>
  <c r="K1651" i="2"/>
  <c r="J1651" i="2"/>
  <c r="K1650" i="2"/>
  <c r="J1650" i="2"/>
  <c r="K1649" i="2"/>
  <c r="J1649" i="2"/>
  <c r="K1648" i="2"/>
  <c r="J1648" i="2"/>
  <c r="K1647" i="2"/>
  <c r="J1647" i="2"/>
  <c r="K1646" i="2"/>
  <c r="J1646" i="2"/>
  <c r="K1645" i="2"/>
  <c r="J1645" i="2"/>
  <c r="K1644" i="2"/>
  <c r="J1644" i="2"/>
  <c r="K1643" i="2"/>
  <c r="J1643" i="2"/>
  <c r="K1642" i="2"/>
  <c r="J1642" i="2"/>
  <c r="K1641" i="2"/>
  <c r="J1641" i="2"/>
  <c r="K1640" i="2"/>
  <c r="J1640" i="2"/>
  <c r="K1639" i="2"/>
  <c r="J1639" i="2"/>
  <c r="K1638" i="2"/>
  <c r="J1638" i="2"/>
  <c r="K1637" i="2"/>
  <c r="J1637" i="2"/>
  <c r="K1636" i="2"/>
  <c r="J1636" i="2"/>
  <c r="K1635" i="2"/>
  <c r="J1635" i="2"/>
  <c r="K1634" i="2"/>
  <c r="J1634" i="2"/>
  <c r="K1633" i="2"/>
  <c r="J1633" i="2"/>
  <c r="K1632" i="2"/>
  <c r="J1632" i="2"/>
  <c r="K1631" i="2"/>
  <c r="J1631" i="2"/>
  <c r="K1630" i="2"/>
  <c r="J1630" i="2"/>
  <c r="K1629" i="2"/>
  <c r="J1629" i="2"/>
  <c r="K1628" i="2"/>
  <c r="J1628" i="2"/>
  <c r="K1627" i="2"/>
  <c r="J1627" i="2"/>
  <c r="K1626" i="2"/>
  <c r="J1626" i="2"/>
  <c r="K1625" i="2"/>
  <c r="J1625" i="2"/>
  <c r="K1624" i="2"/>
  <c r="J1624" i="2"/>
  <c r="K1623" i="2"/>
  <c r="J1623" i="2"/>
  <c r="K1622" i="2"/>
  <c r="J1622" i="2"/>
  <c r="K1621" i="2"/>
  <c r="J1621" i="2"/>
  <c r="K1620" i="2"/>
  <c r="J1620" i="2"/>
  <c r="K1619" i="2"/>
  <c r="J1619" i="2"/>
  <c r="K1618" i="2"/>
  <c r="J1618" i="2"/>
  <c r="K1617" i="2"/>
  <c r="J1617" i="2"/>
  <c r="K1616" i="2"/>
  <c r="J1616" i="2"/>
  <c r="K1615" i="2"/>
  <c r="J1615" i="2"/>
  <c r="K1614" i="2"/>
  <c r="J1614" i="2"/>
  <c r="K1613" i="2"/>
  <c r="J1613" i="2"/>
  <c r="K1612" i="2"/>
  <c r="J1612" i="2"/>
  <c r="K1611" i="2"/>
  <c r="J1611" i="2"/>
  <c r="K1610" i="2"/>
  <c r="J1610" i="2"/>
  <c r="K1609" i="2"/>
  <c r="J1609" i="2"/>
  <c r="K1608" i="2"/>
  <c r="J1608" i="2"/>
  <c r="K1607" i="2"/>
  <c r="J1607" i="2"/>
  <c r="K1606" i="2"/>
  <c r="J1606" i="2"/>
  <c r="K1605" i="2"/>
  <c r="J1605" i="2"/>
  <c r="K1604" i="2"/>
  <c r="J1604" i="2"/>
  <c r="K1603" i="2"/>
  <c r="J1603" i="2"/>
  <c r="K1602" i="2"/>
  <c r="J1602" i="2"/>
  <c r="K1601" i="2"/>
  <c r="J1601" i="2"/>
  <c r="K1600" i="2"/>
  <c r="J1600" i="2"/>
  <c r="K1599" i="2"/>
  <c r="J1599" i="2"/>
  <c r="K1598" i="2"/>
  <c r="J1598" i="2"/>
  <c r="K1597" i="2"/>
  <c r="J1597" i="2"/>
  <c r="K1596" i="2"/>
  <c r="J1596" i="2"/>
  <c r="K1595" i="2"/>
  <c r="J1595" i="2"/>
  <c r="K1594" i="2"/>
  <c r="J1594" i="2"/>
  <c r="K1593" i="2"/>
  <c r="J1593" i="2"/>
  <c r="K1592" i="2"/>
  <c r="J1592" i="2"/>
  <c r="K1591" i="2"/>
  <c r="J1591" i="2"/>
  <c r="K1590" i="2"/>
  <c r="J1590" i="2"/>
  <c r="K1589" i="2"/>
  <c r="J1589" i="2"/>
  <c r="K1588" i="2"/>
  <c r="J1588" i="2"/>
  <c r="K1587" i="2"/>
  <c r="J1587" i="2"/>
  <c r="K1586" i="2"/>
  <c r="J1586" i="2"/>
  <c r="K1585" i="2"/>
  <c r="J1585" i="2"/>
  <c r="K1584" i="2"/>
  <c r="J1584" i="2"/>
  <c r="K1583" i="2"/>
  <c r="J1583" i="2"/>
  <c r="K1582" i="2"/>
  <c r="J1582" i="2"/>
  <c r="K1581" i="2"/>
  <c r="J1581" i="2"/>
  <c r="K1580" i="2"/>
  <c r="J1580" i="2"/>
  <c r="K1579" i="2"/>
  <c r="J1579" i="2"/>
  <c r="K1578" i="2"/>
  <c r="J1578" i="2"/>
  <c r="K1577" i="2"/>
  <c r="J1577" i="2"/>
  <c r="K1576" i="2"/>
  <c r="J1576" i="2"/>
  <c r="K1575" i="2"/>
  <c r="J1575" i="2"/>
  <c r="K1574" i="2"/>
  <c r="J1574" i="2"/>
  <c r="K1573" i="2"/>
  <c r="J1573" i="2"/>
  <c r="K1572" i="2"/>
  <c r="J1572" i="2"/>
  <c r="K1571" i="2"/>
  <c r="J1571" i="2"/>
  <c r="K1570" i="2"/>
  <c r="J1570" i="2"/>
  <c r="K1569" i="2"/>
  <c r="J1569" i="2"/>
  <c r="K1568" i="2"/>
  <c r="J1568" i="2"/>
  <c r="K1567" i="2"/>
  <c r="J1567" i="2"/>
  <c r="K1566" i="2"/>
  <c r="J1566" i="2"/>
  <c r="K1565" i="2"/>
  <c r="J1565" i="2"/>
  <c r="K1564" i="2"/>
  <c r="J1564" i="2"/>
  <c r="K1563" i="2"/>
  <c r="J1563" i="2"/>
  <c r="K1562" i="2"/>
  <c r="J1562" i="2"/>
  <c r="K1561" i="2"/>
  <c r="J1561" i="2"/>
  <c r="K1560" i="2"/>
  <c r="J1560" i="2"/>
  <c r="K1559" i="2"/>
  <c r="J1559" i="2"/>
  <c r="K1558" i="2"/>
  <c r="J1558" i="2"/>
  <c r="K1557" i="2"/>
  <c r="J1557" i="2"/>
  <c r="K1556" i="2"/>
  <c r="J1556" i="2"/>
  <c r="K1555" i="2"/>
  <c r="J1555" i="2"/>
  <c r="K1554" i="2"/>
  <c r="J1554" i="2"/>
  <c r="K1553" i="2"/>
  <c r="J1553" i="2"/>
  <c r="K1552" i="2"/>
  <c r="J1552" i="2"/>
  <c r="K1551" i="2"/>
  <c r="J1551" i="2"/>
  <c r="K1550" i="2"/>
  <c r="J1550" i="2"/>
  <c r="K1549" i="2"/>
  <c r="J1549" i="2"/>
  <c r="K1548" i="2"/>
  <c r="J1548" i="2"/>
  <c r="K1547" i="2"/>
  <c r="J1547" i="2"/>
  <c r="K1546" i="2"/>
  <c r="J1546" i="2"/>
  <c r="K1545" i="2"/>
  <c r="J1545" i="2"/>
  <c r="K1544" i="2"/>
  <c r="J1544" i="2"/>
  <c r="K1543" i="2"/>
  <c r="J1543" i="2"/>
  <c r="K1542" i="2"/>
  <c r="J1542" i="2"/>
  <c r="K1541" i="2"/>
  <c r="J1541" i="2"/>
  <c r="K1540" i="2"/>
  <c r="J1540" i="2"/>
  <c r="K1539" i="2"/>
  <c r="J1539" i="2"/>
  <c r="K1538" i="2"/>
  <c r="J1538" i="2"/>
  <c r="K1537" i="2"/>
  <c r="J1537" i="2"/>
  <c r="K1536" i="2"/>
  <c r="J1536" i="2"/>
  <c r="K1535" i="2"/>
  <c r="J1535" i="2"/>
  <c r="K1534" i="2"/>
  <c r="J1534" i="2"/>
  <c r="K1533" i="2"/>
  <c r="J1533" i="2"/>
  <c r="K1532" i="2"/>
  <c r="J1532" i="2"/>
  <c r="K1531" i="2"/>
  <c r="J1531" i="2"/>
  <c r="K1530" i="2"/>
  <c r="J1530" i="2"/>
  <c r="K1529" i="2"/>
  <c r="J1529" i="2"/>
  <c r="K1528" i="2"/>
  <c r="J1528" i="2"/>
  <c r="K1527" i="2"/>
  <c r="J1527" i="2"/>
  <c r="K1526" i="2"/>
  <c r="J1526" i="2"/>
  <c r="K1525" i="2"/>
  <c r="J1525" i="2"/>
  <c r="K1524" i="2"/>
  <c r="J1524" i="2"/>
  <c r="K1523" i="2"/>
  <c r="J1523" i="2"/>
  <c r="K1522" i="2"/>
  <c r="J1522" i="2"/>
  <c r="K1521" i="2"/>
  <c r="J1521" i="2"/>
  <c r="K1520" i="2"/>
  <c r="J1520" i="2"/>
  <c r="K1519" i="2"/>
  <c r="J1519" i="2"/>
  <c r="K1518" i="2"/>
  <c r="J1518" i="2"/>
  <c r="K1517" i="2"/>
  <c r="J1517" i="2"/>
  <c r="K1516" i="2"/>
  <c r="J1516" i="2"/>
  <c r="K1515" i="2"/>
  <c r="J1515" i="2"/>
  <c r="K1514" i="2"/>
  <c r="J1514" i="2"/>
  <c r="K1513" i="2"/>
  <c r="J1513" i="2"/>
  <c r="K1512" i="2"/>
  <c r="J1512" i="2"/>
  <c r="K1511" i="2"/>
  <c r="J1511" i="2"/>
  <c r="K1510" i="2"/>
  <c r="J1510" i="2"/>
  <c r="K1509" i="2"/>
  <c r="J1509" i="2"/>
  <c r="K1508" i="2"/>
  <c r="J1508" i="2"/>
  <c r="K1507" i="2"/>
  <c r="J1507" i="2"/>
  <c r="K1506" i="2"/>
  <c r="J1506" i="2"/>
  <c r="K1505" i="2"/>
  <c r="J1505" i="2"/>
  <c r="K1504" i="2"/>
  <c r="J1504" i="2"/>
  <c r="K1503" i="2"/>
  <c r="J1503" i="2"/>
  <c r="K1502" i="2"/>
  <c r="J1502" i="2"/>
  <c r="K1501" i="2"/>
  <c r="J1501" i="2"/>
  <c r="K1500" i="2"/>
  <c r="J1500" i="2"/>
  <c r="K1499" i="2"/>
  <c r="J1499" i="2"/>
  <c r="K1498" i="2"/>
  <c r="J1498" i="2"/>
  <c r="K1497" i="2"/>
  <c r="J1497" i="2"/>
  <c r="K1496" i="2"/>
  <c r="J1496" i="2"/>
  <c r="K1495" i="2"/>
  <c r="J1495" i="2"/>
  <c r="K1494" i="2"/>
  <c r="J1494" i="2"/>
  <c r="K1493" i="2"/>
  <c r="J1493" i="2"/>
  <c r="K1492" i="2"/>
  <c r="J1492" i="2"/>
  <c r="K1491" i="2"/>
  <c r="J1491" i="2"/>
  <c r="K1490" i="2"/>
  <c r="J1490" i="2"/>
  <c r="K1489" i="2"/>
  <c r="J1489" i="2"/>
  <c r="K1488" i="2"/>
  <c r="J1488" i="2"/>
  <c r="K1487" i="2"/>
  <c r="J1487" i="2"/>
  <c r="K1486" i="2"/>
  <c r="J1486" i="2"/>
  <c r="K1485" i="2"/>
  <c r="J1485" i="2"/>
  <c r="K1484" i="2"/>
  <c r="J1484" i="2"/>
  <c r="K1483" i="2"/>
  <c r="J1483" i="2"/>
  <c r="K1482" i="2"/>
  <c r="J1482" i="2"/>
  <c r="K1481" i="2"/>
  <c r="J1481" i="2"/>
  <c r="K1480" i="2"/>
  <c r="J1480" i="2"/>
  <c r="K1479" i="2"/>
  <c r="J1479" i="2"/>
  <c r="K1478" i="2"/>
  <c r="J1478" i="2"/>
  <c r="K1477" i="2"/>
  <c r="J1477" i="2"/>
  <c r="K1476" i="2"/>
  <c r="J1476" i="2"/>
  <c r="K1475" i="2"/>
  <c r="J1475" i="2"/>
  <c r="K1474" i="2"/>
  <c r="J1474" i="2"/>
  <c r="K1473" i="2"/>
  <c r="J1473" i="2"/>
  <c r="K1472" i="2"/>
  <c r="J1472" i="2"/>
  <c r="K1471" i="2"/>
  <c r="J1471" i="2"/>
  <c r="K1470" i="2"/>
  <c r="J1470" i="2"/>
  <c r="K1469" i="2"/>
  <c r="J1469" i="2"/>
  <c r="K1468" i="2"/>
  <c r="J1468" i="2"/>
  <c r="K1467" i="2"/>
  <c r="J1467" i="2"/>
  <c r="K1466" i="2"/>
  <c r="J1466" i="2"/>
  <c r="K1465" i="2"/>
  <c r="J1465" i="2"/>
  <c r="K1464" i="2"/>
  <c r="J1464" i="2"/>
  <c r="K1463" i="2"/>
  <c r="J1463" i="2"/>
  <c r="K1462" i="2"/>
  <c r="J1462" i="2"/>
  <c r="K1461" i="2"/>
  <c r="J1461" i="2"/>
  <c r="K1460" i="2"/>
  <c r="J1460" i="2"/>
  <c r="K1459" i="2"/>
  <c r="J1459" i="2"/>
  <c r="K1458" i="2"/>
  <c r="J1458" i="2"/>
  <c r="K1457" i="2"/>
  <c r="J1457" i="2"/>
  <c r="K1456" i="2"/>
  <c r="J1456" i="2"/>
  <c r="K1455" i="2"/>
  <c r="J1455" i="2"/>
  <c r="K1454" i="2"/>
  <c r="J1454" i="2"/>
  <c r="K1453" i="2"/>
  <c r="J1453" i="2"/>
  <c r="K1452" i="2"/>
  <c r="J1452" i="2"/>
  <c r="K1451" i="2"/>
  <c r="J1451" i="2"/>
  <c r="K1450" i="2"/>
  <c r="J1450" i="2"/>
  <c r="K1449" i="2"/>
  <c r="J1449" i="2"/>
  <c r="K1448" i="2"/>
  <c r="J1448" i="2"/>
  <c r="K1447" i="2"/>
  <c r="J1447" i="2"/>
  <c r="K1446" i="2"/>
  <c r="J1446" i="2"/>
  <c r="K1445" i="2"/>
  <c r="J1445" i="2"/>
  <c r="K1444" i="2"/>
  <c r="J1444" i="2"/>
  <c r="K1443" i="2"/>
  <c r="J1443" i="2"/>
  <c r="K1442" i="2"/>
  <c r="J1442" i="2"/>
  <c r="K1441" i="2"/>
  <c r="J1441" i="2"/>
  <c r="K1440" i="2"/>
  <c r="J1440" i="2"/>
  <c r="K1439" i="2"/>
  <c r="J1439" i="2"/>
  <c r="K1438" i="2"/>
  <c r="J1438" i="2"/>
  <c r="K1437" i="2"/>
  <c r="J1437" i="2"/>
  <c r="K1436" i="2"/>
  <c r="J1436" i="2"/>
  <c r="K1435" i="2"/>
  <c r="J1435" i="2"/>
  <c r="K1434" i="2"/>
  <c r="J1434" i="2"/>
  <c r="K1433" i="2"/>
  <c r="J1433" i="2"/>
  <c r="K1432" i="2"/>
  <c r="J1432" i="2"/>
  <c r="K1431" i="2"/>
  <c r="J1431" i="2"/>
  <c r="K1430" i="2"/>
  <c r="J1430" i="2"/>
  <c r="K1429" i="2"/>
  <c r="J1429" i="2"/>
  <c r="K1428" i="2"/>
  <c r="J1428" i="2"/>
  <c r="K1427" i="2"/>
  <c r="J1427" i="2"/>
  <c r="K1426" i="2"/>
  <c r="J1426" i="2"/>
  <c r="K1425" i="2"/>
  <c r="J1425" i="2"/>
  <c r="K1424" i="2"/>
  <c r="J1424" i="2"/>
  <c r="K1423" i="2"/>
  <c r="J1423" i="2"/>
  <c r="K1422" i="2"/>
  <c r="J1422" i="2"/>
  <c r="K1421" i="2"/>
  <c r="J1421" i="2"/>
  <c r="K1420" i="2"/>
  <c r="J1420" i="2"/>
  <c r="K1419" i="2"/>
  <c r="J1419" i="2"/>
  <c r="K1418" i="2"/>
  <c r="J1418" i="2"/>
  <c r="K1417" i="2"/>
  <c r="J1417" i="2"/>
  <c r="K1416" i="2"/>
  <c r="J1416" i="2"/>
  <c r="K1415" i="2"/>
  <c r="J1415" i="2"/>
  <c r="K1414" i="2"/>
  <c r="J1414" i="2"/>
  <c r="K1413" i="2"/>
  <c r="J1413" i="2"/>
  <c r="K1412" i="2"/>
  <c r="J1412" i="2"/>
  <c r="K1411" i="2"/>
  <c r="J1411" i="2"/>
  <c r="K1410" i="2"/>
  <c r="J1410" i="2"/>
  <c r="K1409" i="2"/>
  <c r="J1409" i="2"/>
  <c r="K1408" i="2"/>
  <c r="J1408" i="2"/>
  <c r="K1407" i="2"/>
  <c r="J1407" i="2"/>
  <c r="K1406" i="2"/>
  <c r="J1406" i="2"/>
  <c r="K1405" i="2"/>
  <c r="J1405" i="2"/>
  <c r="K1404" i="2"/>
  <c r="J1404" i="2"/>
  <c r="K1403" i="2"/>
  <c r="J1403" i="2"/>
  <c r="K1402" i="2"/>
  <c r="J1402" i="2"/>
  <c r="K1401" i="2"/>
  <c r="J1401" i="2"/>
  <c r="K1400" i="2"/>
  <c r="J1400" i="2"/>
  <c r="K1399" i="2"/>
  <c r="J1399" i="2"/>
  <c r="K1398" i="2"/>
  <c r="J1398" i="2"/>
  <c r="K1397" i="2"/>
  <c r="J1397" i="2"/>
  <c r="K1396" i="2"/>
  <c r="J1396" i="2"/>
  <c r="K1395" i="2"/>
  <c r="J1395" i="2"/>
  <c r="K1394" i="2"/>
  <c r="J1394" i="2"/>
  <c r="K1393" i="2"/>
  <c r="J1393" i="2"/>
  <c r="K1392" i="2"/>
  <c r="J1392" i="2"/>
  <c r="K1391" i="2"/>
  <c r="J1391" i="2"/>
  <c r="K1390" i="2"/>
  <c r="J1390" i="2"/>
  <c r="K1389" i="2"/>
  <c r="J1389" i="2"/>
  <c r="K1388" i="2"/>
  <c r="J1388" i="2"/>
  <c r="K1387" i="2"/>
  <c r="J1387" i="2"/>
  <c r="K1386" i="2"/>
  <c r="J1386" i="2"/>
  <c r="K1385" i="2"/>
  <c r="J1385" i="2"/>
  <c r="K1384" i="2"/>
  <c r="J1384" i="2"/>
  <c r="K1383" i="2"/>
  <c r="J1383" i="2"/>
  <c r="K1382" i="2"/>
  <c r="J1382" i="2"/>
  <c r="K1381" i="2"/>
  <c r="J1381" i="2"/>
  <c r="K1380" i="2"/>
  <c r="J1380" i="2"/>
  <c r="K1379" i="2"/>
  <c r="J1379" i="2"/>
  <c r="K1378" i="2"/>
  <c r="J1378" i="2"/>
  <c r="K1377" i="2"/>
  <c r="J1377" i="2"/>
  <c r="K1376" i="2"/>
  <c r="J1376" i="2"/>
  <c r="K1375" i="2"/>
  <c r="J1375" i="2"/>
  <c r="K1374" i="2"/>
  <c r="J1374" i="2"/>
  <c r="K1373" i="2"/>
  <c r="J1373" i="2"/>
  <c r="K1372" i="2"/>
  <c r="J1372" i="2"/>
  <c r="K1371" i="2"/>
  <c r="J1371" i="2"/>
  <c r="K1370" i="2"/>
  <c r="J1370" i="2"/>
  <c r="K1369" i="2"/>
  <c r="J1369" i="2"/>
  <c r="K1368" i="2"/>
  <c r="J1368" i="2"/>
  <c r="K1367" i="2"/>
  <c r="J1367" i="2"/>
  <c r="K1366" i="2"/>
  <c r="J1366" i="2"/>
  <c r="K1365" i="2"/>
  <c r="J1365" i="2"/>
  <c r="K1364" i="2"/>
  <c r="J1364" i="2"/>
  <c r="K1363" i="2"/>
  <c r="J1363" i="2"/>
  <c r="K1362" i="2"/>
  <c r="J1362" i="2"/>
  <c r="K1361" i="2"/>
  <c r="J1361" i="2"/>
  <c r="K1360" i="2"/>
  <c r="J1360" i="2"/>
  <c r="K1359" i="2"/>
  <c r="J1359" i="2"/>
  <c r="K1358" i="2"/>
  <c r="J1358" i="2"/>
  <c r="K1357" i="2"/>
  <c r="J1357" i="2"/>
  <c r="K1356" i="2"/>
  <c r="J1356" i="2"/>
  <c r="K1355" i="2"/>
  <c r="J1355" i="2"/>
  <c r="K1354" i="2"/>
  <c r="J1354" i="2"/>
  <c r="K1353" i="2"/>
  <c r="J1353" i="2"/>
  <c r="K1352" i="2"/>
  <c r="J1352" i="2"/>
  <c r="K1351" i="2"/>
  <c r="J1351" i="2"/>
  <c r="K1350" i="2"/>
  <c r="J1350" i="2"/>
  <c r="K1349" i="2"/>
  <c r="J1349" i="2"/>
  <c r="K1348" i="2"/>
  <c r="J1348" i="2"/>
  <c r="K1347" i="2"/>
  <c r="J1347" i="2"/>
  <c r="K1346" i="2"/>
  <c r="J1346" i="2"/>
  <c r="K1345" i="2"/>
  <c r="J1345" i="2"/>
  <c r="K1344" i="2"/>
  <c r="J1344" i="2"/>
  <c r="K1343" i="2"/>
  <c r="J1343" i="2"/>
  <c r="K1342" i="2"/>
  <c r="J1342" i="2"/>
  <c r="K1341" i="2"/>
  <c r="J1341" i="2"/>
  <c r="K1340" i="2"/>
  <c r="J1340" i="2"/>
  <c r="K1339" i="2"/>
  <c r="J1339" i="2"/>
  <c r="K1338" i="2"/>
  <c r="J1338" i="2"/>
  <c r="K1337" i="2"/>
  <c r="J1337" i="2"/>
  <c r="K1336" i="2"/>
  <c r="J1336" i="2"/>
  <c r="K1335" i="2"/>
  <c r="J1335" i="2"/>
  <c r="K1334" i="2"/>
  <c r="J1334" i="2"/>
  <c r="K1333" i="2"/>
  <c r="J1333" i="2"/>
  <c r="K1332" i="2"/>
  <c r="J1332" i="2"/>
  <c r="K1331" i="2"/>
  <c r="J1331" i="2"/>
  <c r="K1330" i="2"/>
  <c r="J1330" i="2"/>
  <c r="K1329" i="2"/>
  <c r="J1329" i="2"/>
  <c r="K1328" i="2"/>
  <c r="J1328" i="2"/>
  <c r="K1327" i="2"/>
  <c r="J1327" i="2"/>
  <c r="K1326" i="2"/>
  <c r="J1326" i="2"/>
  <c r="K1325" i="2"/>
  <c r="J1325" i="2"/>
  <c r="K1324" i="2"/>
  <c r="J1324" i="2"/>
  <c r="K1323" i="2"/>
  <c r="J1323" i="2"/>
  <c r="K1322" i="2"/>
  <c r="J1322" i="2"/>
  <c r="K1321" i="2"/>
  <c r="J1321" i="2"/>
  <c r="K1320" i="2"/>
  <c r="J1320" i="2"/>
  <c r="K1319" i="2"/>
  <c r="J1319" i="2"/>
  <c r="K1318" i="2"/>
  <c r="J1318" i="2"/>
  <c r="K1317" i="2"/>
  <c r="J1317" i="2"/>
  <c r="K1316" i="2"/>
  <c r="J1316" i="2"/>
  <c r="K1315" i="2"/>
  <c r="J1315" i="2"/>
  <c r="K1314" i="2"/>
  <c r="J1314" i="2"/>
  <c r="K1313" i="2"/>
  <c r="J1313" i="2"/>
  <c r="K1312" i="2"/>
  <c r="J1312" i="2"/>
  <c r="K1311" i="2"/>
  <c r="J1311" i="2"/>
  <c r="K1310" i="2"/>
  <c r="J1310" i="2"/>
  <c r="K1309" i="2"/>
  <c r="J1309" i="2"/>
  <c r="K1308" i="2"/>
  <c r="J1308" i="2"/>
  <c r="K1307" i="2"/>
  <c r="J1307" i="2"/>
  <c r="K1306" i="2"/>
  <c r="J1306" i="2"/>
  <c r="K1305" i="2"/>
  <c r="J1305" i="2"/>
  <c r="K1304" i="2"/>
  <c r="J1304" i="2"/>
  <c r="K1303" i="2"/>
  <c r="J1303" i="2"/>
  <c r="K1302" i="2"/>
  <c r="J1302" i="2"/>
  <c r="K1301" i="2"/>
  <c r="J1301" i="2"/>
  <c r="K1300" i="2"/>
  <c r="J1300" i="2"/>
  <c r="K1299" i="2"/>
  <c r="J1299" i="2"/>
  <c r="K1298" i="2"/>
  <c r="J1298" i="2"/>
  <c r="K1297" i="2"/>
  <c r="J1297" i="2"/>
  <c r="K1296" i="2"/>
  <c r="J1296" i="2"/>
  <c r="K1295" i="2"/>
  <c r="J1295" i="2"/>
  <c r="K1294" i="2"/>
  <c r="J1294" i="2"/>
  <c r="K1293" i="2"/>
  <c r="J1293" i="2"/>
  <c r="K1292" i="2"/>
  <c r="J1292" i="2"/>
  <c r="K1291" i="2"/>
  <c r="J1291" i="2"/>
  <c r="K1290" i="2"/>
  <c r="J1290" i="2"/>
  <c r="K1289" i="2"/>
  <c r="J1289" i="2"/>
  <c r="K1288" i="2"/>
  <c r="J1288" i="2"/>
  <c r="K1287" i="2"/>
  <c r="J1287" i="2"/>
  <c r="K1286" i="2"/>
  <c r="J1286" i="2"/>
  <c r="K1285" i="2"/>
  <c r="J1285" i="2"/>
  <c r="K1284" i="2"/>
  <c r="J1284" i="2"/>
  <c r="K1283" i="2"/>
  <c r="J1283" i="2"/>
  <c r="K1282" i="2"/>
  <c r="J1282" i="2"/>
  <c r="K1281" i="2"/>
  <c r="J1281" i="2"/>
  <c r="K1280" i="2"/>
  <c r="J1280" i="2"/>
  <c r="K1279" i="2"/>
  <c r="J1279" i="2"/>
  <c r="K1278" i="2"/>
  <c r="J1278" i="2"/>
  <c r="K1277" i="2"/>
  <c r="J1277" i="2"/>
  <c r="K1276" i="2"/>
  <c r="J1276" i="2"/>
  <c r="K1275" i="2"/>
  <c r="J1275" i="2"/>
  <c r="K1274" i="2"/>
  <c r="J1274" i="2"/>
  <c r="K1273" i="2"/>
  <c r="J1273" i="2"/>
  <c r="K1272" i="2"/>
  <c r="J1272" i="2"/>
  <c r="K1271" i="2"/>
  <c r="J1271" i="2"/>
  <c r="K1270" i="2"/>
  <c r="J1270" i="2"/>
  <c r="K1269" i="2"/>
  <c r="J1269" i="2"/>
  <c r="K1268" i="2"/>
  <c r="J1268" i="2"/>
  <c r="K1267" i="2"/>
  <c r="J1267" i="2"/>
  <c r="K1266" i="2"/>
  <c r="J1266" i="2"/>
  <c r="K1265" i="2"/>
  <c r="J1265" i="2"/>
  <c r="K1264" i="2"/>
  <c r="J1264" i="2"/>
  <c r="K1263" i="2"/>
  <c r="J1263" i="2"/>
  <c r="K1262" i="2"/>
  <c r="J1262" i="2"/>
  <c r="K1261" i="2"/>
  <c r="J1261" i="2"/>
  <c r="K1260" i="2"/>
  <c r="J1260" i="2"/>
  <c r="K1259" i="2"/>
  <c r="J1259" i="2"/>
  <c r="K1258" i="2"/>
  <c r="J1258" i="2"/>
  <c r="K1257" i="2"/>
  <c r="J1257" i="2"/>
  <c r="K1256" i="2"/>
  <c r="J1256" i="2"/>
  <c r="K1255" i="2"/>
  <c r="J1255" i="2"/>
  <c r="K1254" i="2"/>
  <c r="J1254" i="2"/>
  <c r="K1253" i="2"/>
  <c r="J1253" i="2"/>
  <c r="K1252" i="2"/>
  <c r="J1252" i="2"/>
  <c r="K1251" i="2"/>
  <c r="J1251" i="2"/>
  <c r="K1250" i="2"/>
  <c r="J1250" i="2"/>
  <c r="K1249" i="2"/>
  <c r="J1249" i="2"/>
  <c r="K1248" i="2"/>
  <c r="J1248" i="2"/>
  <c r="K1247" i="2"/>
  <c r="J1247" i="2"/>
  <c r="K1246" i="2"/>
  <c r="J1246" i="2"/>
  <c r="K1245" i="2"/>
  <c r="J1245" i="2"/>
  <c r="K1244" i="2"/>
  <c r="J1244" i="2"/>
  <c r="K1243" i="2"/>
  <c r="J1243" i="2"/>
  <c r="K1242" i="2"/>
  <c r="J1242" i="2"/>
  <c r="K1241" i="2"/>
  <c r="J1241" i="2"/>
  <c r="K1240" i="2"/>
  <c r="J1240" i="2"/>
  <c r="K1239" i="2"/>
  <c r="J1239" i="2"/>
  <c r="K1238" i="2"/>
  <c r="J1238" i="2"/>
  <c r="K1237" i="2"/>
  <c r="J1237" i="2"/>
  <c r="K1236" i="2"/>
  <c r="J1236" i="2"/>
  <c r="K1235" i="2"/>
  <c r="J1235" i="2"/>
  <c r="K1234" i="2"/>
  <c r="J1234" i="2"/>
  <c r="K1233" i="2"/>
  <c r="J1233" i="2"/>
  <c r="K1232" i="2"/>
  <c r="J1232" i="2"/>
  <c r="K1231" i="2"/>
  <c r="J1231" i="2"/>
  <c r="K1230" i="2"/>
  <c r="J1230" i="2"/>
  <c r="K1229" i="2"/>
  <c r="J1229" i="2"/>
  <c r="K1228" i="2"/>
  <c r="J1228" i="2"/>
  <c r="K1227" i="2"/>
  <c r="J1227" i="2"/>
  <c r="K1226" i="2"/>
  <c r="J1226" i="2"/>
  <c r="K1225" i="2"/>
  <c r="J1225" i="2"/>
  <c r="K1224" i="2"/>
  <c r="J1224" i="2"/>
  <c r="K1223" i="2"/>
  <c r="J1223" i="2"/>
  <c r="K1222" i="2"/>
  <c r="J1222" i="2"/>
  <c r="K1221" i="2"/>
  <c r="J1221" i="2"/>
  <c r="K1220" i="2"/>
  <c r="J1220" i="2"/>
  <c r="K1219" i="2"/>
  <c r="J1219" i="2"/>
  <c r="K1218" i="2"/>
  <c r="J1218" i="2"/>
  <c r="K1217" i="2"/>
  <c r="J1217" i="2"/>
  <c r="K1216" i="2"/>
  <c r="J1216" i="2"/>
  <c r="K1215" i="2"/>
  <c r="J1215" i="2"/>
  <c r="K1214" i="2"/>
  <c r="J1214" i="2"/>
  <c r="K1213" i="2"/>
  <c r="J1213" i="2"/>
  <c r="K1212" i="2"/>
  <c r="J1212" i="2"/>
  <c r="K1211" i="2"/>
  <c r="J1211" i="2"/>
  <c r="K1210" i="2"/>
  <c r="J1210" i="2"/>
  <c r="K1209" i="2"/>
  <c r="J1209" i="2"/>
  <c r="K1208" i="2"/>
  <c r="J1208" i="2"/>
  <c r="K1207" i="2"/>
  <c r="J1207" i="2"/>
  <c r="K1206" i="2"/>
  <c r="J1206" i="2"/>
  <c r="K1205" i="2"/>
  <c r="J1205" i="2"/>
  <c r="K1204" i="2"/>
  <c r="J1204" i="2"/>
  <c r="K1203" i="2"/>
  <c r="J1203" i="2"/>
  <c r="K1202" i="2"/>
  <c r="J1202" i="2"/>
  <c r="K1201" i="2"/>
  <c r="J1201" i="2"/>
  <c r="K1200" i="2"/>
  <c r="J1200" i="2"/>
  <c r="K1199" i="2"/>
  <c r="J1199" i="2"/>
  <c r="K1198" i="2"/>
  <c r="J1198" i="2"/>
  <c r="K1197" i="2"/>
  <c r="J1197" i="2"/>
  <c r="K1196" i="2"/>
  <c r="J1196" i="2"/>
  <c r="K1195" i="2"/>
  <c r="J1195" i="2"/>
  <c r="K1194" i="2"/>
  <c r="J1194" i="2"/>
  <c r="K1193" i="2"/>
  <c r="J1193" i="2"/>
  <c r="K1192" i="2"/>
  <c r="J1192" i="2"/>
  <c r="K1191" i="2"/>
  <c r="J1191" i="2"/>
  <c r="K1190" i="2"/>
  <c r="J1190" i="2"/>
  <c r="K1189" i="2"/>
  <c r="J1189" i="2"/>
  <c r="K1188" i="2"/>
  <c r="J1188" i="2"/>
  <c r="K1187" i="2"/>
  <c r="J1187" i="2"/>
  <c r="K1186" i="2"/>
  <c r="J1186" i="2"/>
  <c r="K1185" i="2"/>
  <c r="J1185" i="2"/>
  <c r="K1184" i="2"/>
  <c r="J1184" i="2"/>
  <c r="K1183" i="2"/>
  <c r="J1183" i="2"/>
  <c r="K1182" i="2"/>
  <c r="J1182" i="2"/>
  <c r="K1181" i="2"/>
  <c r="J1181" i="2"/>
  <c r="K1180" i="2"/>
  <c r="J1180" i="2"/>
  <c r="K1179" i="2"/>
  <c r="J1179" i="2"/>
  <c r="K1178" i="2"/>
  <c r="J1178" i="2"/>
  <c r="K1177" i="2"/>
  <c r="J1177" i="2"/>
  <c r="K1176" i="2"/>
  <c r="J1176" i="2"/>
  <c r="K1175" i="2"/>
  <c r="J1175" i="2"/>
  <c r="K1174" i="2"/>
  <c r="J1174" i="2"/>
  <c r="K1173" i="2"/>
  <c r="J1173" i="2"/>
  <c r="K1172" i="2"/>
  <c r="J1172" i="2"/>
  <c r="K1171" i="2"/>
  <c r="J1171" i="2"/>
  <c r="K1170" i="2"/>
  <c r="J1170" i="2"/>
  <c r="K1169" i="2"/>
  <c r="J1169" i="2"/>
  <c r="K1168" i="2"/>
  <c r="J1168" i="2"/>
  <c r="K1167" i="2"/>
  <c r="J1167" i="2"/>
  <c r="K1166" i="2"/>
  <c r="J1166" i="2"/>
  <c r="K1165" i="2"/>
  <c r="J1165" i="2"/>
  <c r="K1164" i="2"/>
  <c r="J1164" i="2"/>
  <c r="K1163" i="2"/>
  <c r="J1163" i="2"/>
  <c r="K1162" i="2"/>
  <c r="J1162" i="2"/>
  <c r="K1161" i="2"/>
  <c r="J1161" i="2"/>
  <c r="K1160" i="2"/>
  <c r="J1160" i="2"/>
  <c r="K1159" i="2"/>
  <c r="J1159" i="2"/>
  <c r="K1158" i="2"/>
  <c r="J1158" i="2"/>
  <c r="K1157" i="2"/>
  <c r="J1157" i="2"/>
  <c r="K1156" i="2"/>
  <c r="J1156" i="2"/>
  <c r="K1155" i="2"/>
  <c r="J1155" i="2"/>
  <c r="K1154" i="2"/>
  <c r="J1154" i="2"/>
  <c r="K1153" i="2"/>
  <c r="J1153" i="2"/>
  <c r="K1152" i="2"/>
  <c r="J1152" i="2"/>
  <c r="K1151" i="2"/>
  <c r="J1151" i="2"/>
  <c r="K1150" i="2"/>
  <c r="J1150" i="2"/>
  <c r="K1149" i="2"/>
  <c r="J1149" i="2"/>
  <c r="K1148" i="2"/>
  <c r="J1148" i="2"/>
  <c r="K1147" i="2"/>
  <c r="J1147" i="2"/>
  <c r="K1146" i="2"/>
  <c r="J1146" i="2"/>
  <c r="K1145" i="2"/>
  <c r="J1145" i="2"/>
  <c r="K1144" i="2"/>
  <c r="J1144" i="2"/>
  <c r="K1143" i="2"/>
  <c r="J1143" i="2"/>
  <c r="K1142" i="2"/>
  <c r="J1142" i="2"/>
  <c r="K1141" i="2"/>
  <c r="J1141" i="2"/>
  <c r="K1140" i="2"/>
  <c r="J1140" i="2"/>
  <c r="K1139" i="2"/>
  <c r="J1139" i="2"/>
  <c r="K1138" i="2"/>
  <c r="J1138" i="2"/>
  <c r="K1137" i="2"/>
  <c r="J1137" i="2"/>
  <c r="K1136" i="2"/>
  <c r="J1136" i="2"/>
  <c r="K1135" i="2"/>
  <c r="J1135" i="2"/>
  <c r="K1134" i="2"/>
  <c r="J1134" i="2"/>
  <c r="K1133" i="2"/>
  <c r="J1133" i="2"/>
  <c r="K1132" i="2"/>
  <c r="J1132" i="2"/>
  <c r="K1131" i="2"/>
  <c r="J1131" i="2"/>
  <c r="K1130" i="2"/>
  <c r="J1130" i="2"/>
  <c r="K1129" i="2"/>
  <c r="J1129" i="2"/>
  <c r="K1128" i="2"/>
  <c r="J1128" i="2"/>
  <c r="K1127" i="2"/>
  <c r="J1127" i="2"/>
  <c r="K1126" i="2"/>
  <c r="J1126" i="2"/>
  <c r="K1125" i="2"/>
  <c r="J1125" i="2"/>
  <c r="K1124" i="2"/>
  <c r="J1124" i="2"/>
  <c r="K1123" i="2"/>
  <c r="J1123" i="2"/>
  <c r="K1122" i="2"/>
  <c r="J1122" i="2"/>
  <c r="K1121" i="2"/>
  <c r="J1121" i="2"/>
  <c r="K1120" i="2"/>
  <c r="J1120" i="2"/>
  <c r="K1119" i="2"/>
  <c r="J1119" i="2"/>
  <c r="K1118" i="2"/>
  <c r="J1118" i="2"/>
  <c r="K1117" i="2"/>
  <c r="J1117" i="2"/>
  <c r="K1116" i="2"/>
  <c r="J1116" i="2"/>
  <c r="K1115" i="2"/>
  <c r="J1115" i="2"/>
  <c r="K1114" i="2"/>
  <c r="J1114" i="2"/>
  <c r="K1113" i="2"/>
  <c r="J1113" i="2"/>
  <c r="K1112" i="2"/>
  <c r="J1112" i="2"/>
  <c r="K1111" i="2"/>
  <c r="J1111" i="2"/>
  <c r="K1110" i="2"/>
  <c r="J1110" i="2"/>
  <c r="K1109" i="2"/>
  <c r="J1109" i="2"/>
  <c r="K1108" i="2"/>
  <c r="J1108" i="2"/>
  <c r="K1107" i="2"/>
  <c r="J1107" i="2"/>
  <c r="K1106" i="2"/>
  <c r="J1106" i="2"/>
  <c r="K1105" i="2"/>
  <c r="J1105" i="2"/>
  <c r="K1104" i="2"/>
  <c r="J1104" i="2"/>
  <c r="K1103" i="2"/>
  <c r="J1103" i="2"/>
  <c r="K1102" i="2"/>
  <c r="J1102" i="2"/>
  <c r="K1101" i="2"/>
  <c r="J1101" i="2"/>
  <c r="K1100" i="2"/>
  <c r="J1100" i="2"/>
  <c r="K1099" i="2"/>
  <c r="J1099" i="2"/>
  <c r="K1098" i="2"/>
  <c r="J1098" i="2"/>
  <c r="K1097" i="2"/>
  <c r="J1097" i="2"/>
  <c r="K1096" i="2"/>
  <c r="J1096" i="2"/>
  <c r="K1095" i="2"/>
  <c r="J1095" i="2"/>
  <c r="K1094" i="2"/>
  <c r="J1094" i="2"/>
  <c r="K1093" i="2"/>
  <c r="J1093" i="2"/>
  <c r="K1092" i="2"/>
  <c r="J1092" i="2"/>
  <c r="K1091" i="2"/>
  <c r="J1091" i="2"/>
  <c r="K1090" i="2"/>
  <c r="J1090" i="2"/>
  <c r="K1089" i="2"/>
  <c r="J1089" i="2"/>
  <c r="K1088" i="2"/>
  <c r="J1088" i="2"/>
  <c r="K1087" i="2"/>
  <c r="J1087" i="2"/>
  <c r="K1086" i="2"/>
  <c r="J1086" i="2"/>
  <c r="K1085" i="2"/>
  <c r="J1085" i="2"/>
  <c r="K1084" i="2"/>
  <c r="J1084" i="2"/>
  <c r="K1083" i="2"/>
  <c r="J1083" i="2"/>
  <c r="K1082" i="2"/>
  <c r="J1082" i="2"/>
  <c r="K1081" i="2"/>
  <c r="J1081" i="2"/>
  <c r="K1080" i="2"/>
  <c r="J1080" i="2"/>
  <c r="K1079" i="2"/>
  <c r="J1079" i="2"/>
  <c r="K1078" i="2"/>
  <c r="J1078" i="2"/>
  <c r="K1077" i="2"/>
  <c r="J1077" i="2"/>
  <c r="K1076" i="2"/>
  <c r="J1076" i="2"/>
  <c r="K1075" i="2"/>
  <c r="J1075" i="2"/>
  <c r="K1074" i="2"/>
  <c r="J1074" i="2"/>
  <c r="K1073" i="2"/>
  <c r="J1073" i="2"/>
  <c r="K1072" i="2"/>
  <c r="J1072" i="2"/>
  <c r="K1071" i="2"/>
  <c r="J1071" i="2"/>
  <c r="K1070" i="2"/>
  <c r="J1070" i="2"/>
  <c r="K1069" i="2"/>
  <c r="J1069" i="2"/>
  <c r="K1068" i="2"/>
  <c r="J1068" i="2"/>
  <c r="K1067" i="2"/>
  <c r="J1067" i="2"/>
  <c r="K1066" i="2"/>
  <c r="J1066" i="2"/>
  <c r="K1065" i="2"/>
  <c r="J1065" i="2"/>
  <c r="K1064" i="2"/>
  <c r="J1064" i="2"/>
  <c r="K1063" i="2"/>
  <c r="J1063" i="2"/>
  <c r="K1062" i="2"/>
  <c r="J1062" i="2"/>
  <c r="K1061" i="2"/>
  <c r="J1061" i="2"/>
  <c r="K1060" i="2"/>
  <c r="J1060" i="2"/>
  <c r="K1059" i="2"/>
  <c r="J1059" i="2"/>
  <c r="K1058" i="2"/>
  <c r="J1058" i="2"/>
  <c r="K1057" i="2"/>
  <c r="J1057" i="2"/>
  <c r="K1056" i="2"/>
  <c r="J1056" i="2"/>
  <c r="K1055" i="2"/>
  <c r="J1055" i="2"/>
  <c r="K1054" i="2"/>
  <c r="J1054" i="2"/>
  <c r="K1053" i="2"/>
  <c r="J1053" i="2"/>
  <c r="K1052" i="2"/>
  <c r="J1052" i="2"/>
  <c r="K1051" i="2"/>
  <c r="J1051" i="2"/>
  <c r="K1050" i="2"/>
  <c r="J1050" i="2"/>
  <c r="K1049" i="2"/>
  <c r="J1049" i="2"/>
  <c r="K1048" i="2"/>
  <c r="J1048" i="2"/>
  <c r="K1047" i="2"/>
  <c r="J1047" i="2"/>
  <c r="K1046" i="2"/>
  <c r="J1046" i="2"/>
  <c r="K1045" i="2"/>
  <c r="J1045" i="2"/>
  <c r="K1044" i="2"/>
  <c r="J1044" i="2"/>
  <c r="K1043" i="2"/>
  <c r="J1043" i="2"/>
  <c r="K1042" i="2"/>
  <c r="J1042" i="2"/>
  <c r="K1041" i="2"/>
  <c r="J1041" i="2"/>
  <c r="K1040" i="2"/>
  <c r="J1040" i="2"/>
  <c r="K1039" i="2"/>
  <c r="J1039" i="2"/>
  <c r="K1038" i="2"/>
  <c r="J1038" i="2"/>
  <c r="K1037" i="2"/>
  <c r="J1037" i="2"/>
  <c r="K1036" i="2"/>
  <c r="J1036" i="2"/>
  <c r="K1035" i="2"/>
  <c r="J1035" i="2"/>
  <c r="K1034" i="2"/>
  <c r="J1034" i="2"/>
  <c r="K1033" i="2"/>
  <c r="J1033" i="2"/>
  <c r="K1032" i="2"/>
  <c r="J1032" i="2"/>
  <c r="K1031" i="2"/>
  <c r="J1031" i="2"/>
  <c r="K1030" i="2"/>
  <c r="J1030" i="2"/>
  <c r="K1029" i="2"/>
  <c r="J1029" i="2"/>
  <c r="K1028" i="2"/>
  <c r="J1028" i="2"/>
  <c r="K1027" i="2"/>
  <c r="J1027" i="2"/>
  <c r="K1026" i="2"/>
  <c r="J1026" i="2"/>
  <c r="K1025" i="2"/>
  <c r="J1025" i="2"/>
  <c r="K1024" i="2"/>
  <c r="J1024" i="2"/>
  <c r="K1023" i="2"/>
  <c r="J1023" i="2"/>
  <c r="K1022" i="2"/>
  <c r="J1022" i="2"/>
  <c r="K1021" i="2"/>
  <c r="J1021" i="2"/>
  <c r="K1020" i="2"/>
  <c r="J1020" i="2"/>
  <c r="K1019" i="2"/>
  <c r="J1019" i="2"/>
  <c r="K1018" i="2"/>
  <c r="J1018" i="2"/>
  <c r="K1017" i="2"/>
  <c r="J1017" i="2"/>
  <c r="K1016" i="2"/>
  <c r="J1016" i="2"/>
  <c r="K1015" i="2"/>
  <c r="J1015" i="2"/>
  <c r="K1014" i="2"/>
  <c r="J1014" i="2"/>
  <c r="K1013" i="2"/>
  <c r="J1013" i="2"/>
  <c r="K1012" i="2"/>
  <c r="J1012" i="2"/>
  <c r="K1011" i="2"/>
  <c r="J1011" i="2"/>
  <c r="K1010" i="2"/>
  <c r="J1010" i="2"/>
  <c r="K1009" i="2"/>
  <c r="J1009" i="2"/>
  <c r="K1008" i="2"/>
  <c r="J1008" i="2"/>
  <c r="K1007" i="2"/>
  <c r="J1007" i="2"/>
  <c r="K1006" i="2"/>
  <c r="J1006" i="2"/>
  <c r="K1005" i="2"/>
  <c r="J1005" i="2"/>
  <c r="K1004" i="2"/>
  <c r="J1004" i="2"/>
  <c r="K1003" i="2"/>
  <c r="J1003" i="2"/>
  <c r="K1002" i="2"/>
  <c r="J1002" i="2"/>
  <c r="K1001" i="2"/>
  <c r="J1001" i="2"/>
  <c r="K1000" i="2"/>
  <c r="J1000" i="2"/>
  <c r="K999" i="2"/>
  <c r="J999" i="2"/>
  <c r="K998" i="2"/>
  <c r="J998" i="2"/>
  <c r="K997" i="2"/>
  <c r="J997" i="2"/>
  <c r="K996" i="2"/>
  <c r="J996" i="2"/>
  <c r="K995" i="2"/>
  <c r="J995" i="2"/>
  <c r="K994" i="2"/>
  <c r="J994" i="2"/>
  <c r="K993" i="2"/>
  <c r="J993" i="2"/>
  <c r="K992" i="2"/>
  <c r="J992" i="2"/>
  <c r="K991" i="2"/>
  <c r="J991" i="2"/>
  <c r="K990" i="2"/>
  <c r="J990" i="2"/>
  <c r="K989" i="2"/>
  <c r="J989" i="2"/>
  <c r="K988" i="2"/>
  <c r="J988" i="2"/>
  <c r="K987" i="2"/>
  <c r="J987" i="2"/>
  <c r="K986" i="2"/>
  <c r="J986" i="2"/>
  <c r="K985" i="2"/>
  <c r="J985" i="2"/>
  <c r="K984" i="2"/>
  <c r="J984" i="2"/>
  <c r="K983" i="2"/>
  <c r="J983" i="2"/>
  <c r="K982" i="2"/>
  <c r="J982" i="2"/>
  <c r="K981" i="2"/>
  <c r="J981" i="2"/>
  <c r="K980" i="2"/>
  <c r="J980" i="2"/>
  <c r="K979" i="2"/>
  <c r="J979" i="2"/>
  <c r="K978" i="2"/>
  <c r="J978" i="2"/>
  <c r="K977" i="2"/>
  <c r="J977" i="2"/>
  <c r="K976" i="2"/>
  <c r="J976" i="2"/>
  <c r="K975" i="2"/>
  <c r="J975" i="2"/>
  <c r="K974" i="2"/>
  <c r="J974" i="2"/>
  <c r="K973" i="2"/>
  <c r="J973" i="2"/>
  <c r="K972" i="2"/>
  <c r="J972" i="2"/>
  <c r="K971" i="2"/>
  <c r="J971" i="2"/>
  <c r="K970" i="2"/>
  <c r="J970" i="2"/>
  <c r="K969" i="2"/>
  <c r="J969" i="2"/>
  <c r="K968" i="2"/>
  <c r="J968" i="2"/>
  <c r="K967" i="2"/>
  <c r="J967" i="2"/>
  <c r="K966" i="2"/>
  <c r="J966" i="2"/>
  <c r="K965" i="2"/>
  <c r="J965" i="2"/>
  <c r="K964" i="2"/>
  <c r="J964" i="2"/>
  <c r="K963" i="2"/>
  <c r="J963" i="2"/>
  <c r="K962" i="2"/>
  <c r="J962" i="2"/>
  <c r="K961" i="2"/>
  <c r="J961" i="2"/>
  <c r="K960" i="2"/>
  <c r="J960" i="2"/>
  <c r="K959" i="2"/>
  <c r="J959" i="2"/>
  <c r="K958" i="2"/>
  <c r="J958" i="2"/>
  <c r="K957" i="2"/>
  <c r="J957" i="2"/>
  <c r="K956" i="2"/>
  <c r="J956" i="2"/>
  <c r="K955" i="2"/>
  <c r="J955" i="2"/>
  <c r="K954" i="2"/>
  <c r="J954" i="2"/>
  <c r="K953" i="2"/>
  <c r="J953" i="2"/>
  <c r="K952" i="2"/>
  <c r="J952" i="2"/>
  <c r="K951" i="2"/>
  <c r="J951" i="2"/>
  <c r="K950" i="2"/>
  <c r="J950" i="2"/>
  <c r="K949" i="2"/>
  <c r="J949" i="2"/>
  <c r="K948" i="2"/>
  <c r="J948" i="2"/>
  <c r="K947" i="2"/>
  <c r="J947" i="2"/>
  <c r="K946" i="2"/>
  <c r="J946" i="2"/>
  <c r="K945" i="2"/>
  <c r="J945" i="2"/>
  <c r="K944" i="2"/>
  <c r="J944" i="2"/>
  <c r="K943" i="2"/>
  <c r="J943" i="2"/>
  <c r="K942" i="2"/>
  <c r="J942" i="2"/>
  <c r="K941" i="2"/>
  <c r="J941" i="2"/>
  <c r="K940" i="2"/>
  <c r="J940" i="2"/>
  <c r="K939" i="2"/>
  <c r="J939" i="2"/>
  <c r="K938" i="2"/>
  <c r="J938" i="2"/>
  <c r="K937" i="2"/>
  <c r="J937" i="2"/>
  <c r="K936" i="2"/>
  <c r="J936" i="2"/>
  <c r="K935" i="2"/>
  <c r="J935" i="2"/>
  <c r="K934" i="2"/>
  <c r="J934" i="2"/>
  <c r="K933" i="2"/>
  <c r="J933" i="2"/>
  <c r="K932" i="2"/>
  <c r="J932" i="2"/>
  <c r="K931" i="2"/>
  <c r="J931" i="2"/>
  <c r="K930" i="2"/>
  <c r="J930" i="2"/>
  <c r="K929" i="2"/>
  <c r="J929" i="2"/>
  <c r="K928" i="2"/>
  <c r="J928" i="2"/>
  <c r="K927" i="2"/>
  <c r="J927" i="2"/>
  <c r="K926" i="2"/>
  <c r="J926" i="2"/>
  <c r="K925" i="2"/>
  <c r="J925" i="2"/>
  <c r="K924" i="2"/>
  <c r="J924" i="2"/>
  <c r="K923" i="2"/>
  <c r="J923" i="2"/>
  <c r="K922" i="2"/>
  <c r="J922" i="2"/>
  <c r="K921" i="2"/>
  <c r="J921" i="2"/>
  <c r="K920" i="2"/>
  <c r="J920" i="2"/>
  <c r="K919" i="2"/>
  <c r="J919" i="2"/>
  <c r="K918" i="2"/>
  <c r="J918" i="2"/>
  <c r="K917" i="2"/>
  <c r="J917" i="2"/>
  <c r="K916" i="2"/>
  <c r="J916" i="2"/>
  <c r="K915" i="2"/>
  <c r="J915" i="2"/>
  <c r="K914" i="2"/>
  <c r="J914" i="2"/>
  <c r="K913" i="2"/>
  <c r="J913" i="2"/>
  <c r="K912" i="2"/>
  <c r="J912" i="2"/>
  <c r="K911" i="2"/>
  <c r="J911" i="2"/>
  <c r="K910" i="2"/>
  <c r="J910" i="2"/>
  <c r="K909" i="2"/>
  <c r="J909" i="2"/>
  <c r="K908" i="2"/>
  <c r="J908" i="2"/>
  <c r="K907" i="2"/>
  <c r="J907" i="2"/>
  <c r="K906" i="2"/>
  <c r="J906" i="2"/>
  <c r="K905" i="2"/>
  <c r="J905" i="2"/>
  <c r="K904" i="2"/>
  <c r="J904" i="2"/>
  <c r="K903" i="2"/>
  <c r="J903" i="2"/>
  <c r="K902" i="2"/>
  <c r="J902" i="2"/>
  <c r="K901" i="2"/>
  <c r="J901" i="2"/>
  <c r="K900" i="2"/>
  <c r="J900" i="2"/>
  <c r="K899" i="2"/>
  <c r="J899" i="2"/>
  <c r="K898" i="2"/>
  <c r="J898" i="2"/>
  <c r="K897" i="2"/>
  <c r="J897" i="2"/>
  <c r="K896" i="2"/>
  <c r="J896" i="2"/>
  <c r="K895" i="2"/>
  <c r="J895" i="2"/>
  <c r="K894" i="2"/>
  <c r="J894" i="2"/>
  <c r="K893" i="2"/>
  <c r="J893" i="2"/>
  <c r="K892" i="2"/>
  <c r="J892" i="2"/>
  <c r="K891" i="2"/>
  <c r="J891" i="2"/>
  <c r="K890" i="2"/>
  <c r="J890" i="2"/>
  <c r="K889" i="2"/>
  <c r="J889" i="2"/>
  <c r="K888" i="2"/>
  <c r="J888" i="2"/>
  <c r="K887" i="2"/>
  <c r="J887" i="2"/>
  <c r="K886" i="2"/>
  <c r="J886" i="2"/>
  <c r="K885" i="2"/>
  <c r="J885" i="2"/>
  <c r="K884" i="2"/>
  <c r="J884" i="2"/>
  <c r="K883" i="2"/>
  <c r="J883" i="2"/>
  <c r="K882" i="2"/>
  <c r="J882" i="2"/>
  <c r="K881" i="2"/>
  <c r="J881" i="2"/>
  <c r="K880" i="2"/>
  <c r="J880" i="2"/>
  <c r="K879" i="2"/>
  <c r="J879" i="2"/>
  <c r="K878" i="2"/>
  <c r="J878" i="2"/>
  <c r="K877" i="2"/>
  <c r="J877" i="2"/>
  <c r="K876" i="2"/>
  <c r="J876" i="2"/>
  <c r="K875" i="2"/>
  <c r="J875" i="2"/>
  <c r="K874" i="2"/>
  <c r="J874" i="2"/>
  <c r="K873" i="2"/>
  <c r="J873" i="2"/>
  <c r="K872" i="2"/>
  <c r="J872" i="2"/>
  <c r="K871" i="2"/>
  <c r="J871" i="2"/>
  <c r="K870" i="2"/>
  <c r="J870" i="2"/>
  <c r="K869" i="2"/>
  <c r="J869" i="2"/>
  <c r="K868" i="2"/>
  <c r="J868" i="2"/>
  <c r="K867" i="2"/>
  <c r="J867" i="2"/>
  <c r="K866" i="2"/>
  <c r="J866" i="2"/>
  <c r="K865" i="2"/>
  <c r="J865" i="2"/>
  <c r="K864" i="2"/>
  <c r="J864" i="2"/>
  <c r="K863" i="2"/>
  <c r="J863" i="2"/>
  <c r="K862" i="2"/>
  <c r="J862" i="2"/>
  <c r="K861" i="2"/>
  <c r="J861" i="2"/>
  <c r="K860" i="2"/>
  <c r="J860" i="2"/>
  <c r="K859" i="2"/>
  <c r="J859" i="2"/>
  <c r="K858" i="2"/>
  <c r="J858" i="2"/>
  <c r="K857" i="2"/>
  <c r="J857" i="2"/>
  <c r="K856" i="2"/>
  <c r="J856" i="2"/>
  <c r="K855" i="2"/>
  <c r="J855" i="2"/>
  <c r="K854" i="2"/>
  <c r="J854" i="2"/>
  <c r="K853" i="2"/>
  <c r="J853" i="2"/>
  <c r="K852" i="2"/>
  <c r="J852" i="2"/>
  <c r="K851" i="2"/>
  <c r="J851" i="2"/>
  <c r="K850" i="2"/>
  <c r="J850" i="2"/>
  <c r="K849" i="2"/>
  <c r="J849" i="2"/>
  <c r="K848" i="2"/>
  <c r="J848" i="2"/>
  <c r="K847" i="2"/>
  <c r="J847" i="2"/>
  <c r="K846" i="2"/>
  <c r="J846" i="2"/>
  <c r="K845" i="2"/>
  <c r="J845" i="2"/>
  <c r="K844" i="2"/>
  <c r="J844" i="2"/>
  <c r="K843" i="2"/>
  <c r="J843" i="2"/>
  <c r="K842" i="2"/>
  <c r="J842" i="2"/>
  <c r="K841" i="2"/>
  <c r="J841" i="2"/>
  <c r="K840" i="2"/>
  <c r="J840" i="2"/>
  <c r="K839" i="2"/>
  <c r="J839" i="2"/>
  <c r="K838" i="2"/>
  <c r="J838" i="2"/>
  <c r="K837" i="2"/>
  <c r="J837" i="2"/>
  <c r="K836" i="2"/>
  <c r="J836" i="2"/>
  <c r="K835" i="2"/>
  <c r="J835" i="2"/>
  <c r="K834" i="2"/>
  <c r="J834" i="2"/>
  <c r="K833" i="2"/>
  <c r="J833" i="2"/>
  <c r="K832" i="2"/>
  <c r="J832" i="2"/>
  <c r="K831" i="2"/>
  <c r="J831" i="2"/>
  <c r="K830" i="2"/>
  <c r="J830" i="2"/>
  <c r="K829" i="2"/>
  <c r="J829" i="2"/>
  <c r="K828" i="2"/>
  <c r="J828" i="2"/>
  <c r="K827" i="2"/>
  <c r="J827" i="2"/>
  <c r="K826" i="2"/>
  <c r="J826" i="2"/>
  <c r="K825" i="2"/>
  <c r="J825" i="2"/>
  <c r="K824" i="2"/>
  <c r="J824" i="2"/>
  <c r="K823" i="2"/>
  <c r="J823" i="2"/>
  <c r="K822" i="2"/>
  <c r="J822" i="2"/>
  <c r="K821" i="2"/>
  <c r="J821" i="2"/>
  <c r="K820" i="2"/>
  <c r="J820" i="2"/>
  <c r="K819" i="2"/>
  <c r="J819" i="2"/>
  <c r="K818" i="2"/>
  <c r="J818" i="2"/>
  <c r="K817" i="2"/>
  <c r="J817" i="2"/>
  <c r="K816" i="2"/>
  <c r="J816" i="2"/>
  <c r="K815" i="2"/>
  <c r="J815" i="2"/>
  <c r="K814" i="2"/>
  <c r="J814" i="2"/>
  <c r="K813" i="2"/>
  <c r="J813" i="2"/>
  <c r="K812" i="2"/>
  <c r="J812" i="2"/>
  <c r="K811" i="2"/>
  <c r="J811" i="2"/>
  <c r="K810" i="2"/>
  <c r="J810" i="2"/>
  <c r="K809" i="2"/>
  <c r="J809" i="2"/>
  <c r="K808" i="2"/>
  <c r="J808" i="2"/>
  <c r="K807" i="2"/>
  <c r="J807" i="2"/>
  <c r="K806" i="2"/>
  <c r="J806" i="2"/>
  <c r="K805" i="2"/>
  <c r="J805" i="2"/>
  <c r="K804" i="2"/>
  <c r="J804" i="2"/>
  <c r="K803" i="2"/>
  <c r="J803" i="2"/>
  <c r="K802" i="2"/>
  <c r="J802" i="2"/>
  <c r="K801" i="2"/>
  <c r="J801" i="2"/>
  <c r="K800" i="2"/>
  <c r="J800" i="2"/>
  <c r="K799" i="2"/>
  <c r="J799" i="2"/>
  <c r="K798" i="2"/>
  <c r="J798" i="2"/>
  <c r="K797" i="2"/>
  <c r="J797" i="2"/>
  <c r="K796" i="2"/>
  <c r="J796" i="2"/>
  <c r="K795" i="2"/>
  <c r="J795" i="2"/>
  <c r="K794" i="2"/>
  <c r="J794" i="2"/>
  <c r="K793" i="2"/>
  <c r="J793" i="2"/>
  <c r="K792" i="2"/>
  <c r="J792" i="2"/>
  <c r="K791" i="2"/>
  <c r="J791" i="2"/>
  <c r="K790" i="2"/>
  <c r="J790" i="2"/>
  <c r="K789" i="2"/>
  <c r="J789" i="2"/>
  <c r="K788" i="2"/>
  <c r="J788" i="2"/>
  <c r="K787" i="2"/>
  <c r="J787" i="2"/>
  <c r="K786" i="2"/>
  <c r="J786" i="2"/>
  <c r="K785" i="2"/>
  <c r="J785" i="2"/>
  <c r="K784" i="2"/>
  <c r="J784" i="2"/>
  <c r="K783" i="2"/>
  <c r="J783" i="2"/>
  <c r="K782" i="2"/>
  <c r="J782" i="2"/>
  <c r="K781" i="2"/>
  <c r="J781" i="2"/>
  <c r="K780" i="2"/>
  <c r="J780" i="2"/>
  <c r="K779" i="2"/>
  <c r="J779" i="2"/>
  <c r="K778" i="2"/>
  <c r="J778" i="2"/>
  <c r="K777" i="2"/>
  <c r="J777" i="2"/>
  <c r="K776" i="2"/>
  <c r="J776" i="2"/>
  <c r="K775" i="2"/>
  <c r="J775" i="2"/>
  <c r="K774" i="2"/>
  <c r="J774" i="2"/>
  <c r="K773" i="2"/>
  <c r="J773" i="2"/>
  <c r="K772" i="2"/>
  <c r="J772" i="2"/>
  <c r="K771" i="2"/>
  <c r="J771" i="2"/>
  <c r="K770" i="2"/>
  <c r="J770" i="2"/>
  <c r="K769" i="2"/>
  <c r="J769" i="2"/>
  <c r="K768" i="2"/>
  <c r="J768" i="2"/>
  <c r="K767" i="2"/>
  <c r="J767" i="2"/>
  <c r="K766" i="2"/>
  <c r="J766" i="2"/>
  <c r="K765" i="2"/>
  <c r="J765" i="2"/>
  <c r="K764" i="2"/>
  <c r="J764" i="2"/>
  <c r="K763" i="2"/>
  <c r="J763" i="2"/>
  <c r="K762" i="2"/>
  <c r="J762" i="2"/>
  <c r="K761" i="2"/>
  <c r="J761" i="2"/>
  <c r="K760" i="2"/>
  <c r="J760" i="2"/>
  <c r="K759" i="2"/>
  <c r="J759" i="2"/>
  <c r="K758" i="2"/>
  <c r="J758" i="2"/>
  <c r="K757" i="2"/>
  <c r="J757" i="2"/>
  <c r="K756" i="2"/>
  <c r="J756" i="2"/>
  <c r="K755" i="2"/>
  <c r="J755" i="2"/>
  <c r="K754" i="2"/>
  <c r="J754" i="2"/>
  <c r="K753" i="2"/>
  <c r="J753" i="2"/>
  <c r="K752" i="2"/>
  <c r="J752" i="2"/>
  <c r="K751" i="2"/>
  <c r="J751" i="2"/>
  <c r="K750" i="2"/>
  <c r="J750" i="2"/>
  <c r="K748" i="2"/>
  <c r="J748" i="2"/>
  <c r="K747" i="2"/>
  <c r="J747" i="2"/>
  <c r="K746" i="2"/>
  <c r="J746" i="2"/>
  <c r="K745" i="2"/>
  <c r="J745" i="2"/>
  <c r="K744" i="2"/>
  <c r="J744" i="2"/>
  <c r="K743" i="2"/>
  <c r="J743" i="2"/>
  <c r="K742" i="2"/>
  <c r="J742" i="2"/>
  <c r="K741" i="2"/>
  <c r="J741" i="2"/>
  <c r="K740" i="2"/>
  <c r="J740" i="2"/>
  <c r="K739" i="2"/>
  <c r="J739" i="2"/>
  <c r="K738" i="2"/>
  <c r="J738" i="2"/>
  <c r="K737" i="2"/>
  <c r="J737" i="2"/>
  <c r="K736" i="2"/>
  <c r="J736" i="2"/>
  <c r="K735" i="2"/>
  <c r="J735" i="2"/>
  <c r="K734" i="2"/>
  <c r="J734" i="2"/>
  <c r="K733" i="2"/>
  <c r="J733" i="2"/>
  <c r="K732" i="2"/>
  <c r="J732" i="2"/>
  <c r="K731" i="2"/>
  <c r="J731" i="2"/>
  <c r="K730" i="2"/>
  <c r="J730" i="2"/>
  <c r="K729" i="2"/>
  <c r="J729" i="2"/>
  <c r="K728" i="2"/>
  <c r="J728" i="2"/>
  <c r="K727" i="2"/>
  <c r="J727" i="2"/>
  <c r="K726" i="2"/>
  <c r="J726" i="2"/>
  <c r="K725" i="2"/>
  <c r="J725" i="2"/>
  <c r="K724" i="2"/>
  <c r="J724" i="2"/>
  <c r="K723" i="2"/>
  <c r="J723" i="2"/>
  <c r="K722" i="2"/>
  <c r="J722" i="2"/>
  <c r="K721" i="2"/>
  <c r="J721" i="2"/>
  <c r="K720" i="2"/>
  <c r="J720" i="2"/>
  <c r="K719" i="2"/>
  <c r="J719" i="2"/>
  <c r="K718" i="2"/>
  <c r="J718" i="2"/>
  <c r="K717" i="2"/>
  <c r="J717" i="2"/>
  <c r="K716" i="2"/>
  <c r="J716" i="2"/>
  <c r="K715" i="2"/>
  <c r="J715" i="2"/>
  <c r="K714" i="2"/>
  <c r="J714" i="2"/>
  <c r="K713" i="2"/>
  <c r="J713" i="2"/>
  <c r="K712" i="2"/>
  <c r="J712" i="2"/>
  <c r="K711" i="2"/>
  <c r="J711" i="2"/>
  <c r="K710" i="2"/>
  <c r="J710" i="2"/>
  <c r="K709" i="2"/>
  <c r="J709" i="2"/>
  <c r="K708" i="2"/>
  <c r="J708" i="2"/>
  <c r="K707" i="2"/>
  <c r="J707" i="2"/>
  <c r="K706" i="2"/>
  <c r="J706" i="2"/>
  <c r="K705" i="2"/>
  <c r="J705" i="2"/>
  <c r="K704" i="2"/>
  <c r="J704" i="2"/>
  <c r="K703" i="2"/>
  <c r="J703" i="2"/>
  <c r="K702" i="2"/>
  <c r="J702" i="2"/>
  <c r="K701" i="2"/>
  <c r="J701" i="2"/>
  <c r="K700" i="2"/>
  <c r="J700" i="2"/>
  <c r="K699" i="2"/>
  <c r="J699" i="2"/>
  <c r="K698" i="2"/>
  <c r="J698" i="2"/>
  <c r="K697" i="2"/>
  <c r="J697" i="2"/>
  <c r="K696" i="2"/>
  <c r="J696" i="2"/>
  <c r="K695" i="2"/>
  <c r="J695" i="2"/>
  <c r="K694" i="2"/>
  <c r="J694" i="2"/>
  <c r="K693" i="2"/>
  <c r="J693" i="2"/>
  <c r="K692" i="2"/>
  <c r="J692" i="2"/>
  <c r="K691" i="2"/>
  <c r="J691" i="2"/>
  <c r="K690" i="2"/>
  <c r="J690" i="2"/>
  <c r="K689" i="2"/>
  <c r="J689" i="2"/>
  <c r="K688" i="2"/>
  <c r="J688" i="2"/>
  <c r="K687" i="2"/>
  <c r="J687" i="2"/>
  <c r="K686" i="2"/>
  <c r="J686" i="2"/>
  <c r="K685" i="2"/>
  <c r="J685" i="2"/>
  <c r="K684" i="2"/>
  <c r="J684" i="2"/>
  <c r="K683" i="2"/>
  <c r="J683" i="2"/>
  <c r="K682" i="2"/>
  <c r="J682" i="2"/>
  <c r="K681" i="2"/>
  <c r="J681" i="2"/>
  <c r="K680" i="2"/>
  <c r="J680" i="2"/>
  <c r="K679" i="2"/>
  <c r="J679" i="2"/>
  <c r="K678" i="2"/>
  <c r="J678" i="2"/>
  <c r="K677" i="2"/>
  <c r="J677" i="2"/>
  <c r="K676" i="2"/>
  <c r="J676" i="2"/>
  <c r="K675" i="2"/>
  <c r="J675" i="2"/>
  <c r="K674" i="2"/>
  <c r="J674" i="2"/>
  <c r="K673" i="2"/>
  <c r="J673" i="2"/>
  <c r="K668" i="2"/>
  <c r="J668" i="2"/>
  <c r="K667" i="2"/>
  <c r="J667" i="2"/>
  <c r="K666" i="2"/>
  <c r="J666" i="2"/>
  <c r="K665" i="2"/>
  <c r="J665" i="2"/>
  <c r="K664" i="2"/>
  <c r="J664" i="2"/>
  <c r="K663" i="2"/>
  <c r="J663" i="2"/>
  <c r="K662" i="2"/>
  <c r="J662" i="2"/>
  <c r="K661" i="2"/>
  <c r="J661" i="2"/>
  <c r="K660" i="2"/>
  <c r="J660" i="2"/>
  <c r="K659" i="2"/>
  <c r="J659" i="2"/>
  <c r="K658" i="2"/>
  <c r="J658" i="2"/>
  <c r="K657" i="2"/>
  <c r="J657" i="2"/>
  <c r="K656" i="2"/>
  <c r="J656" i="2"/>
  <c r="K655" i="2"/>
  <c r="J655" i="2"/>
  <c r="K654" i="2"/>
  <c r="J654" i="2"/>
  <c r="K653" i="2"/>
  <c r="J653" i="2"/>
  <c r="K652" i="2"/>
  <c r="J652" i="2"/>
  <c r="K651" i="2"/>
  <c r="J651" i="2"/>
  <c r="K650" i="2"/>
  <c r="J650" i="2"/>
  <c r="K649" i="2"/>
  <c r="J649" i="2"/>
  <c r="K648" i="2"/>
  <c r="J648" i="2"/>
  <c r="K647" i="2"/>
  <c r="J647" i="2"/>
  <c r="K646" i="2"/>
  <c r="J646" i="2"/>
  <c r="K645" i="2"/>
  <c r="J645" i="2"/>
  <c r="K644" i="2"/>
  <c r="J644" i="2"/>
  <c r="K643" i="2"/>
  <c r="J643" i="2"/>
  <c r="K642" i="2"/>
  <c r="J642" i="2"/>
  <c r="K641" i="2"/>
  <c r="J641" i="2"/>
  <c r="K640" i="2"/>
  <c r="J640" i="2"/>
  <c r="K639" i="2"/>
  <c r="J639" i="2"/>
  <c r="K638" i="2"/>
  <c r="J638" i="2"/>
  <c r="K637" i="2"/>
  <c r="J637" i="2"/>
  <c r="K636" i="2"/>
  <c r="J636" i="2"/>
  <c r="K635" i="2"/>
  <c r="J635" i="2"/>
  <c r="K634" i="2"/>
  <c r="J634" i="2"/>
  <c r="K633" i="2"/>
  <c r="J633" i="2"/>
  <c r="K632" i="2"/>
  <c r="J632" i="2"/>
  <c r="K631" i="2"/>
  <c r="J631" i="2"/>
  <c r="K630" i="2"/>
  <c r="J630" i="2"/>
  <c r="K629" i="2"/>
  <c r="J629" i="2"/>
  <c r="K628" i="2"/>
  <c r="J628" i="2"/>
  <c r="K627" i="2"/>
  <c r="J627" i="2"/>
  <c r="K626" i="2"/>
  <c r="J626" i="2"/>
  <c r="K625" i="2"/>
  <c r="J625" i="2"/>
  <c r="K624" i="2"/>
  <c r="J624" i="2"/>
  <c r="K623" i="2"/>
  <c r="J623" i="2"/>
  <c r="K622" i="2"/>
  <c r="J622" i="2"/>
  <c r="K621" i="2"/>
  <c r="J621" i="2"/>
  <c r="K620" i="2"/>
  <c r="J620" i="2"/>
  <c r="K619" i="2"/>
  <c r="J619" i="2"/>
  <c r="K618" i="2"/>
  <c r="J618" i="2"/>
  <c r="K617" i="2"/>
  <c r="J617" i="2"/>
  <c r="K616" i="2"/>
  <c r="J616" i="2"/>
  <c r="K615" i="2"/>
  <c r="J615" i="2"/>
  <c r="K614" i="2"/>
  <c r="J614" i="2"/>
  <c r="K613" i="2"/>
  <c r="J613" i="2"/>
  <c r="K612" i="2"/>
  <c r="J612" i="2"/>
  <c r="K611" i="2"/>
  <c r="J611" i="2"/>
  <c r="K610" i="2"/>
  <c r="J610" i="2"/>
  <c r="K609" i="2"/>
  <c r="J609" i="2"/>
  <c r="K608" i="2"/>
  <c r="J608" i="2"/>
  <c r="K607" i="2"/>
  <c r="J607" i="2"/>
  <c r="K606" i="2"/>
  <c r="J606" i="2"/>
  <c r="K605" i="2"/>
  <c r="J605" i="2"/>
  <c r="K604" i="2"/>
  <c r="J604" i="2"/>
  <c r="K603" i="2"/>
  <c r="J603" i="2"/>
  <c r="K602" i="2"/>
  <c r="J602" i="2"/>
  <c r="K601" i="2"/>
  <c r="J601" i="2"/>
  <c r="K600" i="2"/>
  <c r="J600" i="2"/>
  <c r="K599" i="2"/>
  <c r="J599" i="2"/>
  <c r="K598" i="2"/>
  <c r="J598" i="2"/>
  <c r="K597" i="2"/>
  <c r="J597" i="2"/>
  <c r="K596" i="2"/>
  <c r="J596" i="2"/>
  <c r="K595" i="2"/>
  <c r="J595" i="2"/>
  <c r="K594" i="2"/>
  <c r="J594" i="2"/>
  <c r="K593" i="2"/>
  <c r="J593" i="2"/>
  <c r="K592" i="2"/>
  <c r="J592" i="2"/>
  <c r="K591" i="2"/>
  <c r="J591" i="2"/>
  <c r="K590" i="2"/>
  <c r="J590" i="2"/>
  <c r="K589" i="2"/>
  <c r="J589" i="2"/>
  <c r="K588" i="2"/>
  <c r="J588" i="2"/>
  <c r="K587" i="2"/>
  <c r="J587" i="2"/>
  <c r="K586" i="2"/>
  <c r="J586" i="2"/>
  <c r="K585" i="2"/>
  <c r="J585" i="2"/>
  <c r="K584" i="2"/>
  <c r="J584" i="2"/>
  <c r="K583" i="2"/>
  <c r="J583" i="2"/>
  <c r="K582" i="2"/>
  <c r="J582" i="2"/>
  <c r="K581" i="2"/>
  <c r="J581" i="2"/>
  <c r="K580" i="2"/>
  <c r="J580" i="2"/>
  <c r="K579" i="2"/>
  <c r="J579" i="2"/>
  <c r="K578" i="2"/>
  <c r="J578" i="2"/>
  <c r="K577" i="2"/>
  <c r="J577" i="2"/>
  <c r="K576" i="2"/>
  <c r="J576" i="2"/>
  <c r="K575" i="2"/>
  <c r="J575" i="2"/>
  <c r="K574" i="2"/>
  <c r="J574" i="2"/>
  <c r="K573" i="2"/>
  <c r="J573" i="2"/>
  <c r="K572" i="2"/>
  <c r="J572" i="2"/>
  <c r="K571" i="2"/>
  <c r="J571" i="2"/>
  <c r="K570" i="2"/>
  <c r="J570" i="2"/>
  <c r="K569" i="2"/>
  <c r="J569" i="2"/>
  <c r="K568" i="2"/>
  <c r="J568" i="2"/>
  <c r="K567" i="2"/>
  <c r="J567" i="2"/>
  <c r="K566" i="2"/>
  <c r="J566" i="2"/>
  <c r="K565" i="2"/>
  <c r="J565" i="2"/>
  <c r="K564" i="2"/>
  <c r="J564" i="2"/>
  <c r="K563" i="2"/>
  <c r="J563" i="2"/>
  <c r="K562" i="2"/>
  <c r="J562" i="2"/>
  <c r="K561" i="2"/>
  <c r="J561" i="2"/>
  <c r="K560" i="2"/>
  <c r="J560" i="2"/>
  <c r="K558" i="2"/>
  <c r="J558" i="2"/>
  <c r="K557" i="2"/>
  <c r="J557" i="2"/>
  <c r="K556" i="2"/>
  <c r="J556" i="2"/>
  <c r="K555" i="2"/>
  <c r="J555" i="2"/>
  <c r="K554" i="2"/>
  <c r="J554" i="2"/>
  <c r="K553" i="2"/>
  <c r="J553" i="2"/>
  <c r="K552" i="2"/>
  <c r="J552" i="2"/>
  <c r="K551" i="2"/>
  <c r="J551" i="2"/>
  <c r="K550" i="2"/>
  <c r="J550" i="2"/>
  <c r="K549" i="2"/>
  <c r="J549" i="2"/>
  <c r="K548" i="2"/>
  <c r="J548" i="2"/>
  <c r="K547" i="2"/>
  <c r="J547" i="2"/>
  <c r="K559" i="2"/>
  <c r="J559" i="2"/>
  <c r="K546" i="2"/>
  <c r="J546" i="2"/>
  <c r="K545" i="2"/>
  <c r="J545" i="2"/>
  <c r="K544" i="2"/>
  <c r="J544" i="2"/>
  <c r="K543" i="2"/>
  <c r="J543" i="2"/>
  <c r="K542" i="2"/>
  <c r="J542" i="2"/>
  <c r="K541" i="2"/>
  <c r="J541" i="2"/>
  <c r="K540" i="2"/>
  <c r="J540" i="2"/>
  <c r="K539" i="2"/>
  <c r="J539" i="2"/>
  <c r="K538" i="2"/>
  <c r="J538" i="2"/>
  <c r="K537" i="2"/>
  <c r="J537" i="2"/>
  <c r="K536" i="2"/>
  <c r="J536" i="2"/>
  <c r="K535" i="2"/>
  <c r="J535" i="2"/>
  <c r="K534" i="2"/>
  <c r="J534" i="2"/>
  <c r="K533" i="2"/>
  <c r="J533" i="2"/>
  <c r="K532" i="2"/>
  <c r="J532" i="2"/>
  <c r="K531" i="2"/>
  <c r="J531" i="2"/>
  <c r="K530" i="2"/>
  <c r="J530" i="2"/>
  <c r="K529" i="2"/>
  <c r="J529" i="2"/>
  <c r="K528" i="2"/>
  <c r="J528" i="2"/>
  <c r="K527" i="2"/>
  <c r="J527" i="2"/>
  <c r="K526" i="2"/>
  <c r="J526" i="2"/>
  <c r="K525" i="2"/>
  <c r="J525" i="2"/>
  <c r="K524" i="2"/>
  <c r="J524" i="2"/>
  <c r="K523" i="2"/>
  <c r="J523" i="2"/>
  <c r="K522" i="2"/>
  <c r="J522" i="2"/>
  <c r="K521" i="2"/>
  <c r="J521" i="2"/>
  <c r="K519" i="2"/>
  <c r="J519" i="2"/>
  <c r="K518" i="2"/>
  <c r="J518" i="2"/>
  <c r="K517" i="2"/>
  <c r="J517" i="2"/>
  <c r="K516" i="2"/>
  <c r="J516" i="2"/>
  <c r="K515" i="2"/>
  <c r="J515" i="2"/>
  <c r="K514" i="2"/>
  <c r="J514" i="2"/>
  <c r="K513" i="2"/>
  <c r="J513" i="2"/>
  <c r="K512" i="2"/>
  <c r="J512" i="2"/>
  <c r="K511" i="2"/>
  <c r="J511" i="2"/>
  <c r="K510" i="2"/>
  <c r="J510" i="2"/>
  <c r="K509" i="2"/>
  <c r="J509" i="2"/>
  <c r="K508" i="2"/>
  <c r="J508" i="2"/>
  <c r="K507" i="2"/>
  <c r="J507" i="2"/>
  <c r="K506" i="2"/>
  <c r="J506" i="2"/>
  <c r="K505" i="2"/>
  <c r="J505" i="2"/>
  <c r="K504" i="2"/>
  <c r="J504" i="2"/>
  <c r="K503" i="2"/>
  <c r="J503" i="2"/>
  <c r="K502" i="2"/>
  <c r="J502" i="2"/>
  <c r="K501" i="2"/>
  <c r="J501" i="2"/>
  <c r="K500" i="2"/>
  <c r="J500" i="2"/>
  <c r="K499" i="2"/>
  <c r="J499" i="2"/>
  <c r="K498" i="2"/>
  <c r="J498" i="2"/>
  <c r="K497" i="2"/>
  <c r="J497" i="2"/>
  <c r="K496" i="2"/>
  <c r="J496" i="2"/>
  <c r="K520" i="2"/>
  <c r="J520" i="2"/>
  <c r="K495" i="2"/>
  <c r="J495" i="2"/>
  <c r="K494" i="2"/>
  <c r="J494" i="2"/>
  <c r="K493" i="2"/>
  <c r="J493" i="2"/>
  <c r="K492" i="2"/>
  <c r="J492" i="2"/>
  <c r="K491" i="2"/>
  <c r="J491" i="2"/>
  <c r="K490" i="2"/>
  <c r="J490" i="2"/>
  <c r="K489" i="2"/>
  <c r="J489" i="2"/>
  <c r="K488" i="2"/>
  <c r="J488" i="2"/>
  <c r="K487" i="2"/>
  <c r="J487" i="2"/>
  <c r="K486" i="2"/>
  <c r="J486" i="2"/>
  <c r="K485" i="2"/>
  <c r="J485" i="2"/>
  <c r="K484" i="2"/>
  <c r="J484" i="2"/>
  <c r="K483" i="2"/>
  <c r="J483" i="2"/>
  <c r="K482" i="2"/>
  <c r="J482" i="2"/>
  <c r="K481" i="2"/>
  <c r="J481" i="2"/>
  <c r="K480" i="2"/>
  <c r="J480" i="2"/>
  <c r="K479" i="2"/>
  <c r="J479" i="2"/>
  <c r="K478" i="2"/>
  <c r="J478" i="2"/>
  <c r="K477" i="2"/>
  <c r="J477" i="2"/>
  <c r="K476" i="2"/>
  <c r="J476" i="2"/>
  <c r="K475" i="2"/>
  <c r="J475" i="2"/>
  <c r="K474" i="2"/>
  <c r="J474" i="2"/>
  <c r="K473" i="2"/>
  <c r="J473" i="2"/>
  <c r="K472" i="2"/>
  <c r="J472" i="2"/>
  <c r="K471" i="2"/>
  <c r="J471" i="2"/>
  <c r="K470" i="2"/>
  <c r="J470" i="2"/>
  <c r="K469" i="2"/>
  <c r="J469" i="2"/>
  <c r="K468" i="2"/>
  <c r="J468" i="2"/>
  <c r="K467" i="2"/>
  <c r="J467" i="2"/>
  <c r="K466" i="2"/>
  <c r="J466" i="2"/>
  <c r="K465" i="2"/>
  <c r="J465" i="2"/>
  <c r="K464" i="2"/>
  <c r="J464" i="2"/>
  <c r="K463" i="2"/>
  <c r="J463" i="2"/>
  <c r="K462" i="2"/>
  <c r="J462" i="2"/>
  <c r="K461" i="2"/>
  <c r="J461" i="2"/>
  <c r="K460" i="2"/>
  <c r="J460" i="2"/>
  <c r="K459" i="2"/>
  <c r="J459" i="2"/>
  <c r="K458" i="2"/>
  <c r="J458" i="2"/>
  <c r="K457" i="2"/>
  <c r="J457" i="2"/>
  <c r="K456" i="2"/>
  <c r="J456" i="2"/>
  <c r="K455" i="2"/>
  <c r="J455" i="2"/>
  <c r="K454" i="2"/>
  <c r="J454" i="2"/>
  <c r="K453" i="2"/>
  <c r="J453" i="2"/>
  <c r="K452" i="2"/>
  <c r="J452" i="2"/>
  <c r="K451" i="2"/>
  <c r="J451" i="2"/>
  <c r="K450" i="2"/>
  <c r="J450" i="2"/>
  <c r="K449" i="2"/>
  <c r="J449" i="2"/>
  <c r="K448" i="2"/>
  <c r="J448" i="2"/>
  <c r="K447" i="2"/>
  <c r="J447" i="2"/>
  <c r="K446" i="2"/>
  <c r="J446" i="2"/>
  <c r="K445" i="2"/>
  <c r="J445" i="2"/>
  <c r="K444" i="2"/>
  <c r="J444" i="2"/>
  <c r="K443" i="2"/>
  <c r="J443" i="2"/>
  <c r="K442" i="2"/>
  <c r="J442" i="2"/>
  <c r="K441" i="2"/>
  <c r="J441" i="2"/>
  <c r="K440" i="2"/>
  <c r="J440" i="2"/>
  <c r="K439" i="2"/>
  <c r="J439" i="2"/>
  <c r="K438" i="2"/>
  <c r="J438" i="2"/>
  <c r="K437" i="2"/>
  <c r="J437" i="2"/>
  <c r="K436" i="2"/>
  <c r="J436" i="2"/>
  <c r="K435" i="2"/>
  <c r="J435" i="2"/>
  <c r="K434" i="2"/>
  <c r="J434" i="2"/>
  <c r="K433" i="2"/>
  <c r="J433" i="2"/>
  <c r="K432" i="2"/>
  <c r="J432" i="2"/>
  <c r="K431" i="2"/>
  <c r="J431" i="2"/>
  <c r="K430" i="2"/>
  <c r="J430" i="2"/>
  <c r="K429" i="2"/>
  <c r="J429" i="2"/>
  <c r="K428" i="2"/>
  <c r="J428" i="2"/>
  <c r="K427" i="2"/>
  <c r="J427" i="2"/>
  <c r="K425" i="2"/>
  <c r="J425" i="2"/>
  <c r="K424" i="2"/>
  <c r="J424" i="2"/>
  <c r="K423" i="2"/>
  <c r="J423" i="2"/>
  <c r="K422" i="2"/>
  <c r="J422" i="2"/>
  <c r="K421" i="2"/>
  <c r="J421" i="2"/>
  <c r="K420" i="2"/>
  <c r="J420" i="2"/>
  <c r="K419" i="2"/>
  <c r="J419" i="2"/>
  <c r="K418" i="2"/>
  <c r="J418" i="2"/>
  <c r="K417" i="2"/>
  <c r="J417" i="2"/>
  <c r="K416" i="2"/>
  <c r="J416" i="2"/>
  <c r="K415" i="2"/>
  <c r="J415" i="2"/>
  <c r="K414" i="2"/>
  <c r="J414" i="2"/>
  <c r="K413" i="2"/>
  <c r="J413" i="2"/>
  <c r="K412" i="2"/>
  <c r="J412" i="2"/>
  <c r="K411" i="2"/>
  <c r="J411" i="2"/>
  <c r="K410" i="2"/>
  <c r="J410" i="2"/>
  <c r="K409" i="2"/>
  <c r="J409" i="2"/>
  <c r="K408" i="2"/>
  <c r="J408" i="2"/>
  <c r="K407" i="2"/>
  <c r="J407" i="2"/>
  <c r="K406" i="2"/>
  <c r="J406" i="2"/>
  <c r="K405" i="2"/>
  <c r="J405" i="2"/>
  <c r="K404" i="2"/>
  <c r="J404" i="2"/>
  <c r="K403" i="2"/>
  <c r="J403" i="2"/>
  <c r="K402" i="2"/>
  <c r="J402" i="2"/>
  <c r="K401" i="2"/>
  <c r="J401" i="2"/>
  <c r="K400" i="2"/>
  <c r="J400" i="2"/>
  <c r="K399" i="2"/>
  <c r="J399" i="2"/>
  <c r="K398" i="2"/>
  <c r="J398" i="2"/>
  <c r="K397" i="2"/>
  <c r="J397" i="2"/>
  <c r="K396" i="2"/>
  <c r="J396" i="2"/>
  <c r="K395" i="2"/>
  <c r="J395" i="2"/>
  <c r="K394" i="2"/>
  <c r="J394" i="2"/>
  <c r="K393" i="2"/>
  <c r="J393" i="2"/>
  <c r="K392" i="2"/>
  <c r="J392" i="2"/>
  <c r="K391" i="2"/>
  <c r="J391" i="2"/>
  <c r="K390" i="2"/>
  <c r="J390" i="2"/>
  <c r="K389" i="2"/>
  <c r="J389" i="2"/>
  <c r="K388" i="2"/>
  <c r="J388" i="2"/>
  <c r="K387" i="2"/>
  <c r="J387" i="2"/>
  <c r="K386" i="2"/>
  <c r="J386" i="2"/>
  <c r="K385" i="2"/>
  <c r="J385" i="2"/>
  <c r="K384" i="2"/>
  <c r="J384" i="2"/>
  <c r="K383" i="2"/>
  <c r="J383" i="2"/>
  <c r="K382" i="2"/>
  <c r="J382" i="2"/>
  <c r="K381" i="2"/>
  <c r="J381" i="2"/>
  <c r="K380" i="2"/>
  <c r="J380" i="2"/>
  <c r="K379" i="2"/>
  <c r="J379" i="2"/>
  <c r="K378" i="2"/>
  <c r="J378" i="2"/>
  <c r="K377" i="2"/>
  <c r="J377" i="2"/>
  <c r="K376" i="2"/>
  <c r="J376" i="2"/>
  <c r="K375" i="2"/>
  <c r="J375" i="2"/>
  <c r="K374" i="2"/>
  <c r="J374" i="2"/>
  <c r="K373" i="2"/>
  <c r="J373" i="2"/>
  <c r="K372" i="2"/>
  <c r="J372" i="2"/>
  <c r="K371" i="2"/>
  <c r="J371" i="2"/>
  <c r="K370" i="2"/>
  <c r="J370" i="2"/>
  <c r="K369" i="2"/>
  <c r="J369" i="2"/>
  <c r="K368" i="2"/>
  <c r="J368" i="2"/>
  <c r="K367" i="2"/>
  <c r="J367" i="2"/>
  <c r="K366" i="2"/>
  <c r="J366" i="2"/>
  <c r="K365" i="2"/>
  <c r="J365" i="2"/>
  <c r="K364" i="2"/>
  <c r="J364" i="2"/>
  <c r="K363" i="2"/>
  <c r="J363" i="2"/>
  <c r="K362" i="2"/>
  <c r="J362" i="2"/>
  <c r="K361" i="2"/>
  <c r="J361" i="2"/>
  <c r="K360" i="2"/>
  <c r="J360" i="2"/>
  <c r="K359" i="2"/>
  <c r="J359" i="2"/>
  <c r="K358" i="2"/>
  <c r="J358" i="2"/>
  <c r="K357" i="2"/>
  <c r="J357" i="2"/>
  <c r="K356" i="2"/>
  <c r="J356" i="2"/>
  <c r="K355" i="2"/>
  <c r="J355" i="2"/>
  <c r="K354" i="2"/>
  <c r="J354" i="2"/>
  <c r="K353" i="2"/>
  <c r="J353" i="2"/>
  <c r="K352" i="2"/>
  <c r="J352" i="2"/>
  <c r="K351" i="2"/>
  <c r="J351" i="2"/>
  <c r="K350" i="2"/>
  <c r="J350" i="2"/>
  <c r="K349" i="2"/>
  <c r="J349" i="2"/>
  <c r="K348" i="2"/>
  <c r="J348" i="2"/>
  <c r="K347" i="2"/>
  <c r="J347" i="2"/>
  <c r="K346" i="2"/>
  <c r="J346" i="2"/>
  <c r="K345" i="2"/>
  <c r="J345" i="2"/>
  <c r="K344" i="2"/>
  <c r="J344" i="2"/>
  <c r="K343" i="2"/>
  <c r="J343" i="2"/>
  <c r="K342" i="2"/>
  <c r="J342" i="2"/>
  <c r="K341" i="2"/>
  <c r="J341" i="2"/>
  <c r="K340" i="2"/>
  <c r="J340" i="2"/>
  <c r="K339" i="2"/>
  <c r="J339" i="2"/>
  <c r="K338" i="2"/>
  <c r="J338" i="2"/>
  <c r="K337" i="2"/>
  <c r="J337" i="2"/>
  <c r="K336" i="2"/>
  <c r="J336" i="2"/>
  <c r="K335" i="2"/>
  <c r="J335" i="2"/>
  <c r="K334" i="2"/>
  <c r="J334" i="2"/>
  <c r="K333" i="2"/>
  <c r="J333" i="2"/>
  <c r="K332" i="2"/>
  <c r="J332" i="2"/>
  <c r="K331" i="2"/>
  <c r="J331" i="2"/>
  <c r="K330" i="2"/>
  <c r="J330" i="2"/>
  <c r="K329" i="2"/>
  <c r="J329" i="2"/>
  <c r="K328" i="2"/>
  <c r="J328" i="2"/>
  <c r="K327" i="2"/>
  <c r="J327" i="2"/>
  <c r="K326" i="2"/>
  <c r="J326" i="2"/>
  <c r="K325" i="2"/>
  <c r="J325" i="2"/>
  <c r="K324" i="2"/>
  <c r="J324" i="2"/>
  <c r="K323" i="2"/>
  <c r="J323" i="2"/>
  <c r="K322" i="2"/>
  <c r="J322" i="2"/>
  <c r="K321" i="2"/>
  <c r="J321" i="2"/>
  <c r="K320" i="2"/>
  <c r="J320" i="2"/>
  <c r="K319" i="2"/>
  <c r="J319" i="2"/>
  <c r="K318" i="2"/>
  <c r="J318" i="2"/>
  <c r="K317" i="2"/>
  <c r="J317" i="2"/>
  <c r="K316" i="2"/>
  <c r="J316" i="2"/>
  <c r="K315" i="2"/>
  <c r="J315" i="2"/>
  <c r="K314" i="2"/>
  <c r="J314" i="2"/>
  <c r="K313" i="2"/>
  <c r="J313" i="2"/>
  <c r="K312" i="2"/>
  <c r="J312" i="2"/>
  <c r="K311" i="2"/>
  <c r="J311" i="2"/>
  <c r="K310" i="2"/>
  <c r="J310" i="2"/>
  <c r="K309" i="2"/>
  <c r="J309" i="2"/>
  <c r="K308" i="2"/>
  <c r="J308" i="2"/>
  <c r="K307" i="2"/>
  <c r="J307" i="2"/>
  <c r="K306" i="2"/>
  <c r="J306" i="2"/>
  <c r="K305" i="2"/>
  <c r="J305" i="2"/>
  <c r="K304" i="2"/>
  <c r="J304" i="2"/>
  <c r="K303" i="2"/>
  <c r="J303" i="2"/>
  <c r="K302" i="2"/>
  <c r="J302" i="2"/>
  <c r="K301" i="2"/>
  <c r="J301" i="2"/>
  <c r="K300" i="2"/>
  <c r="J300" i="2"/>
  <c r="K299" i="2"/>
  <c r="J299" i="2"/>
  <c r="K298" i="2"/>
  <c r="J298" i="2"/>
  <c r="K297" i="2"/>
  <c r="J297" i="2"/>
  <c r="K296" i="2"/>
  <c r="J296" i="2"/>
  <c r="K295" i="2"/>
  <c r="J295" i="2"/>
  <c r="K294" i="2"/>
  <c r="J294" i="2"/>
  <c r="K293" i="2"/>
  <c r="J293" i="2"/>
  <c r="K292" i="2"/>
  <c r="J292" i="2"/>
  <c r="K291" i="2"/>
  <c r="J291" i="2"/>
  <c r="K290" i="2"/>
  <c r="J290" i="2"/>
  <c r="K289" i="2"/>
  <c r="J289" i="2"/>
  <c r="K288" i="2"/>
  <c r="J288" i="2"/>
  <c r="K287" i="2"/>
  <c r="J287" i="2"/>
  <c r="K286" i="2"/>
  <c r="J286" i="2"/>
  <c r="K285" i="2"/>
  <c r="J285" i="2"/>
  <c r="K284" i="2"/>
  <c r="J284" i="2"/>
  <c r="K283" i="2"/>
  <c r="J283" i="2"/>
  <c r="K282" i="2"/>
  <c r="J282" i="2"/>
  <c r="K281" i="2"/>
  <c r="J281" i="2"/>
  <c r="K280" i="2"/>
  <c r="J280" i="2"/>
  <c r="K279" i="2"/>
  <c r="J279" i="2"/>
  <c r="K278" i="2"/>
  <c r="J278" i="2"/>
  <c r="K277" i="2"/>
  <c r="J277" i="2"/>
  <c r="K276" i="2"/>
  <c r="J276" i="2"/>
  <c r="K275" i="2"/>
  <c r="J275" i="2"/>
  <c r="K274" i="2"/>
  <c r="J274" i="2"/>
  <c r="K273" i="2"/>
  <c r="J273" i="2"/>
  <c r="K272" i="2"/>
  <c r="J272" i="2"/>
  <c r="K271" i="2"/>
  <c r="J271" i="2"/>
  <c r="K270" i="2"/>
  <c r="J270" i="2"/>
  <c r="K269" i="2"/>
  <c r="J269" i="2"/>
  <c r="K268" i="2"/>
  <c r="J268" i="2"/>
  <c r="K267" i="2"/>
  <c r="J267" i="2"/>
  <c r="K266" i="2"/>
  <c r="J266" i="2"/>
  <c r="K265" i="2"/>
  <c r="J265" i="2"/>
  <c r="K264" i="2"/>
  <c r="J264" i="2"/>
  <c r="K263" i="2"/>
  <c r="J263" i="2"/>
  <c r="K262" i="2"/>
  <c r="J262" i="2"/>
  <c r="K261" i="2"/>
  <c r="J261" i="2"/>
  <c r="K260" i="2"/>
  <c r="J260" i="2"/>
  <c r="K259" i="2"/>
  <c r="J259" i="2"/>
  <c r="K258" i="2"/>
  <c r="J258" i="2"/>
  <c r="K257" i="2"/>
  <c r="J257" i="2"/>
  <c r="K256" i="2"/>
  <c r="J256" i="2"/>
  <c r="K255" i="2"/>
  <c r="J255" i="2"/>
  <c r="K254" i="2"/>
  <c r="J254" i="2"/>
  <c r="K253" i="2"/>
  <c r="J253" i="2"/>
  <c r="K252" i="2"/>
  <c r="J252" i="2"/>
  <c r="K251" i="2"/>
  <c r="J251" i="2"/>
  <c r="K250" i="2"/>
  <c r="J250" i="2"/>
  <c r="K249" i="2"/>
  <c r="J249" i="2"/>
  <c r="K248" i="2"/>
  <c r="J248" i="2"/>
  <c r="K247" i="2"/>
  <c r="J247" i="2"/>
  <c r="K246" i="2"/>
  <c r="J246" i="2"/>
  <c r="K245" i="2"/>
  <c r="J245" i="2"/>
  <c r="K244" i="2"/>
  <c r="J244" i="2"/>
  <c r="K243" i="2"/>
  <c r="J243" i="2"/>
  <c r="K242" i="2"/>
  <c r="J242" i="2"/>
  <c r="K241" i="2"/>
  <c r="J241" i="2"/>
  <c r="K240" i="2"/>
  <c r="J240" i="2"/>
  <c r="K239" i="2"/>
  <c r="J239" i="2"/>
  <c r="K238" i="2"/>
  <c r="J238" i="2"/>
  <c r="K237" i="2"/>
  <c r="J237" i="2"/>
  <c r="K236" i="2"/>
  <c r="J236" i="2"/>
  <c r="K235" i="2"/>
  <c r="J235" i="2"/>
  <c r="K234" i="2"/>
  <c r="J234" i="2"/>
  <c r="K233" i="2"/>
  <c r="J233" i="2"/>
  <c r="K232" i="2"/>
  <c r="J232" i="2"/>
  <c r="K230" i="2"/>
  <c r="J230" i="2"/>
  <c r="K229" i="2"/>
  <c r="J229" i="2"/>
  <c r="K228" i="2"/>
  <c r="J228" i="2"/>
  <c r="K227" i="2"/>
  <c r="J227" i="2"/>
  <c r="K226" i="2"/>
  <c r="J226" i="2"/>
  <c r="K225" i="2"/>
  <c r="J225" i="2"/>
  <c r="K224" i="2"/>
  <c r="J224" i="2"/>
  <c r="K223" i="2"/>
  <c r="J223" i="2"/>
  <c r="K222" i="2"/>
  <c r="J222" i="2"/>
  <c r="K221" i="2"/>
  <c r="J221" i="2"/>
  <c r="K220" i="2"/>
  <c r="J220" i="2"/>
  <c r="K219" i="2"/>
  <c r="J219" i="2"/>
  <c r="K218" i="2"/>
  <c r="J218" i="2"/>
  <c r="K217" i="2"/>
  <c r="J217" i="2"/>
  <c r="K216" i="2"/>
  <c r="J216" i="2"/>
  <c r="K215" i="2"/>
  <c r="J215" i="2"/>
  <c r="K214" i="2"/>
  <c r="J214" i="2"/>
  <c r="K213" i="2"/>
  <c r="J213" i="2"/>
  <c r="K212" i="2"/>
  <c r="J212" i="2"/>
  <c r="K211" i="2"/>
  <c r="J211" i="2"/>
  <c r="K210" i="2"/>
  <c r="J210" i="2"/>
  <c r="K209" i="2"/>
  <c r="J209" i="2"/>
  <c r="K208" i="2"/>
  <c r="J208" i="2"/>
  <c r="K207" i="2"/>
  <c r="J207" i="2"/>
  <c r="K206" i="2"/>
  <c r="J206" i="2"/>
  <c r="K205" i="2"/>
  <c r="J205" i="2"/>
  <c r="K204" i="2"/>
  <c r="J204" i="2"/>
  <c r="K203" i="2"/>
  <c r="J203" i="2"/>
  <c r="K202" i="2"/>
  <c r="J202" i="2"/>
  <c r="K201" i="2"/>
  <c r="J201" i="2"/>
  <c r="K200" i="2"/>
  <c r="J200" i="2"/>
  <c r="K199" i="2"/>
  <c r="J199" i="2"/>
  <c r="K198" i="2"/>
  <c r="J198" i="2"/>
  <c r="K197" i="2"/>
  <c r="J197" i="2"/>
  <c r="K196" i="2"/>
  <c r="J196" i="2"/>
  <c r="K195" i="2"/>
  <c r="J195" i="2"/>
  <c r="K194" i="2"/>
  <c r="J194" i="2"/>
  <c r="K193" i="2"/>
  <c r="J193" i="2"/>
  <c r="K192" i="2"/>
  <c r="J192" i="2"/>
  <c r="K191" i="2"/>
  <c r="J191" i="2"/>
  <c r="K190" i="2"/>
  <c r="J190" i="2"/>
  <c r="K189" i="2"/>
  <c r="J189" i="2"/>
  <c r="K188" i="2"/>
  <c r="J188" i="2"/>
  <c r="K187" i="2"/>
  <c r="J187" i="2"/>
  <c r="K186" i="2"/>
  <c r="J186" i="2"/>
  <c r="K185" i="2"/>
  <c r="J185" i="2"/>
  <c r="K184" i="2"/>
  <c r="J184" i="2"/>
  <c r="K183" i="2"/>
  <c r="J183" i="2"/>
  <c r="K182" i="2"/>
  <c r="J182" i="2"/>
  <c r="K181" i="2"/>
  <c r="J181" i="2"/>
  <c r="K180" i="2"/>
  <c r="J180" i="2"/>
  <c r="K179" i="2"/>
  <c r="J179" i="2"/>
  <c r="K178" i="2"/>
  <c r="J178" i="2"/>
  <c r="K177" i="2"/>
  <c r="J177" i="2"/>
  <c r="K176" i="2"/>
  <c r="J176" i="2"/>
  <c r="K175" i="2"/>
  <c r="J175" i="2"/>
  <c r="K174" i="2"/>
  <c r="J174" i="2"/>
  <c r="K173" i="2"/>
  <c r="J173" i="2"/>
  <c r="K172" i="2"/>
  <c r="J172" i="2"/>
  <c r="K171" i="2"/>
  <c r="J171" i="2"/>
  <c r="K170" i="2"/>
  <c r="J170" i="2"/>
  <c r="K169" i="2"/>
  <c r="J169" i="2"/>
  <c r="K168" i="2"/>
  <c r="J168" i="2"/>
  <c r="K167" i="2"/>
  <c r="J167" i="2"/>
  <c r="K166" i="2"/>
  <c r="J166" i="2"/>
  <c r="K165" i="2"/>
  <c r="J165" i="2"/>
  <c r="K164" i="2"/>
  <c r="J164" i="2"/>
  <c r="K163" i="2"/>
  <c r="J163" i="2"/>
  <c r="K162" i="2"/>
  <c r="J162" i="2"/>
  <c r="K161" i="2"/>
  <c r="J161" i="2"/>
  <c r="K160" i="2"/>
  <c r="J160" i="2"/>
  <c r="K159" i="2"/>
  <c r="J159" i="2"/>
  <c r="K158" i="2"/>
  <c r="J158" i="2"/>
  <c r="K157" i="2"/>
  <c r="J157" i="2"/>
  <c r="K156" i="2"/>
  <c r="J156" i="2"/>
  <c r="K155" i="2"/>
  <c r="J155" i="2"/>
  <c r="K154" i="2"/>
  <c r="J154" i="2"/>
  <c r="K153" i="2"/>
  <c r="J153" i="2"/>
  <c r="K152" i="2"/>
  <c r="J152" i="2"/>
  <c r="K151" i="2"/>
  <c r="J151" i="2"/>
  <c r="K150" i="2"/>
  <c r="J150" i="2"/>
  <c r="K149" i="2"/>
  <c r="J149" i="2"/>
  <c r="K148" i="2"/>
  <c r="J148" i="2"/>
  <c r="K147" i="2"/>
  <c r="J147" i="2"/>
  <c r="K146" i="2"/>
  <c r="J146" i="2"/>
  <c r="K142" i="2"/>
  <c r="J142" i="2"/>
  <c r="K141" i="2"/>
  <c r="J141" i="2"/>
  <c r="K140" i="2"/>
  <c r="J140" i="2"/>
  <c r="K139" i="2"/>
  <c r="J139" i="2"/>
  <c r="K138" i="2"/>
  <c r="J138" i="2"/>
  <c r="K137" i="2"/>
  <c r="J137" i="2"/>
  <c r="K136" i="2"/>
  <c r="J136" i="2"/>
  <c r="K135" i="2"/>
  <c r="J135" i="2"/>
  <c r="K134" i="2"/>
  <c r="J134" i="2"/>
  <c r="K133" i="2"/>
  <c r="J133" i="2"/>
  <c r="K132" i="2"/>
  <c r="J132" i="2"/>
  <c r="K131" i="2"/>
  <c r="J131" i="2"/>
  <c r="K130" i="2"/>
  <c r="J130" i="2"/>
  <c r="K129" i="2"/>
  <c r="J129" i="2"/>
  <c r="K128" i="2"/>
  <c r="J128" i="2"/>
  <c r="K127" i="2"/>
  <c r="J127" i="2"/>
  <c r="K126" i="2"/>
  <c r="J126" i="2"/>
  <c r="K125" i="2"/>
  <c r="J125" i="2"/>
  <c r="K124" i="2"/>
  <c r="J124" i="2"/>
  <c r="K123" i="2"/>
  <c r="J123" i="2"/>
  <c r="K122" i="2"/>
  <c r="J122" i="2"/>
  <c r="K121" i="2"/>
  <c r="J121" i="2"/>
  <c r="K120" i="2"/>
  <c r="J120" i="2"/>
  <c r="K119" i="2"/>
  <c r="J119" i="2"/>
  <c r="K118" i="2"/>
  <c r="J118" i="2"/>
  <c r="K117" i="2"/>
  <c r="J117" i="2"/>
  <c r="K116" i="2"/>
  <c r="J116" i="2"/>
  <c r="K115" i="2"/>
  <c r="J115" i="2"/>
  <c r="K114" i="2"/>
  <c r="J114" i="2"/>
  <c r="K113" i="2"/>
  <c r="J113" i="2"/>
  <c r="K112" i="2"/>
  <c r="J112" i="2"/>
  <c r="K111" i="2"/>
  <c r="J111" i="2"/>
  <c r="K110" i="2"/>
  <c r="J110" i="2"/>
  <c r="K109" i="2"/>
  <c r="J109" i="2"/>
  <c r="K108" i="2"/>
  <c r="J108" i="2"/>
  <c r="K107" i="2"/>
  <c r="J107" i="2"/>
  <c r="K106" i="2"/>
  <c r="J106" i="2"/>
  <c r="K105" i="2"/>
  <c r="J105" i="2"/>
  <c r="K104" i="2"/>
  <c r="J104" i="2"/>
  <c r="K103" i="2"/>
  <c r="J103" i="2"/>
  <c r="K102" i="2"/>
  <c r="J102" i="2"/>
  <c r="K101" i="2"/>
  <c r="J101" i="2"/>
  <c r="K100" i="2"/>
  <c r="J100" i="2"/>
  <c r="K99" i="2"/>
  <c r="J99" i="2"/>
  <c r="K98" i="2"/>
  <c r="J98" i="2"/>
  <c r="K97" i="2"/>
  <c r="J97" i="2"/>
  <c r="K96" i="2"/>
  <c r="J96" i="2"/>
  <c r="K95" i="2"/>
  <c r="J95" i="2"/>
  <c r="K94" i="2"/>
  <c r="J94" i="2"/>
  <c r="K93" i="2"/>
  <c r="J93" i="2"/>
  <c r="K92" i="2"/>
  <c r="J92" i="2"/>
  <c r="K91" i="2"/>
  <c r="J91" i="2"/>
  <c r="K90" i="2"/>
  <c r="J90" i="2"/>
  <c r="K89" i="2"/>
  <c r="J89" i="2"/>
  <c r="K88" i="2"/>
  <c r="J88" i="2"/>
  <c r="K87" i="2"/>
  <c r="J87" i="2"/>
  <c r="K86" i="2"/>
  <c r="J86" i="2"/>
  <c r="K85" i="2"/>
  <c r="J85" i="2"/>
  <c r="K84" i="2"/>
  <c r="J84" i="2"/>
  <c r="K83" i="2"/>
  <c r="J83" i="2"/>
  <c r="K82" i="2"/>
  <c r="J82" i="2"/>
  <c r="K81" i="2"/>
  <c r="J81" i="2"/>
  <c r="K80" i="2"/>
  <c r="J80" i="2"/>
  <c r="K79" i="2"/>
  <c r="J79" i="2"/>
  <c r="K78" i="2"/>
  <c r="J78" i="2"/>
  <c r="K77" i="2"/>
  <c r="J77" i="2"/>
  <c r="K76" i="2"/>
  <c r="J76" i="2"/>
  <c r="K75" i="2"/>
  <c r="J75" i="2"/>
  <c r="K74" i="2"/>
  <c r="J74" i="2"/>
  <c r="K73" i="2"/>
  <c r="J73" i="2"/>
  <c r="K72" i="2"/>
  <c r="J72" i="2"/>
  <c r="K71" i="2"/>
  <c r="J71" i="2"/>
  <c r="K70" i="2"/>
  <c r="J70" i="2"/>
  <c r="K69" i="2"/>
  <c r="J69" i="2"/>
  <c r="K68" i="2"/>
  <c r="J68" i="2"/>
  <c r="K67" i="2"/>
  <c r="J67" i="2"/>
  <c r="K66" i="2"/>
  <c r="J66" i="2"/>
  <c r="K65" i="2"/>
  <c r="J65" i="2"/>
  <c r="K64" i="2"/>
  <c r="J64" i="2"/>
  <c r="K63" i="2"/>
  <c r="J63" i="2"/>
  <c r="K62" i="2"/>
  <c r="J62" i="2"/>
  <c r="K61" i="2"/>
  <c r="J61" i="2"/>
  <c r="K60" i="2"/>
  <c r="J60" i="2"/>
  <c r="K59" i="2"/>
  <c r="J59" i="2"/>
  <c r="K58" i="2"/>
  <c r="J58" i="2"/>
  <c r="K57" i="2"/>
  <c r="J57" i="2"/>
  <c r="K56" i="2"/>
  <c r="J56" i="2"/>
  <c r="K55" i="2"/>
  <c r="J55" i="2"/>
  <c r="K54" i="2"/>
  <c r="J54" i="2"/>
  <c r="K53" i="2"/>
  <c r="J53" i="2"/>
  <c r="K52" i="2"/>
  <c r="J52" i="2"/>
  <c r="K51" i="2"/>
  <c r="J51" i="2"/>
  <c r="K50" i="2"/>
  <c r="J50" i="2"/>
  <c r="K49" i="2"/>
  <c r="J49" i="2"/>
  <c r="K48" i="2"/>
  <c r="J48" i="2"/>
  <c r="K47" i="2"/>
  <c r="J47" i="2"/>
  <c r="K46" i="2"/>
  <c r="J46" i="2"/>
  <c r="K45" i="2"/>
  <c r="J45" i="2"/>
  <c r="K44" i="2"/>
  <c r="J44" i="2"/>
  <c r="K43" i="2"/>
  <c r="J43" i="2"/>
  <c r="K42" i="2"/>
  <c r="J42" i="2"/>
  <c r="K40" i="2"/>
  <c r="J40" i="2"/>
  <c r="K39" i="2"/>
  <c r="J39" i="2"/>
  <c r="K38" i="2"/>
  <c r="J38" i="2"/>
  <c r="K37" i="2"/>
  <c r="J37" i="2"/>
  <c r="K36" i="2"/>
  <c r="J36" i="2"/>
  <c r="K35" i="2"/>
  <c r="J35" i="2"/>
  <c r="K34" i="2"/>
  <c r="J34" i="2"/>
  <c r="K33" i="2"/>
  <c r="J33" i="2"/>
  <c r="K32" i="2"/>
  <c r="J32" i="2"/>
  <c r="K31" i="2"/>
  <c r="J31" i="2"/>
  <c r="K30" i="2"/>
  <c r="J30" i="2"/>
  <c r="K29" i="2"/>
  <c r="J29" i="2"/>
  <c r="K28" i="2"/>
  <c r="J28" i="2"/>
  <c r="K27" i="2"/>
  <c r="J27" i="2"/>
  <c r="K26" i="2"/>
  <c r="J26" i="2"/>
  <c r="K25" i="2"/>
  <c r="J25" i="2"/>
  <c r="K24" i="2"/>
  <c r="J24" i="2"/>
  <c r="K23" i="2"/>
  <c r="J23" i="2"/>
  <c r="K22" i="2"/>
  <c r="J22" i="2"/>
  <c r="K21" i="2"/>
  <c r="J21" i="2"/>
  <c r="K20" i="2"/>
  <c r="J20" i="2"/>
  <c r="K19" i="2"/>
  <c r="J19" i="2"/>
  <c r="K18" i="2"/>
  <c r="J18" i="2"/>
  <c r="K17" i="2"/>
  <c r="J17" i="2"/>
  <c r="K16" i="2"/>
  <c r="J16" i="2"/>
  <c r="K15" i="2"/>
  <c r="J15" i="2"/>
  <c r="K14" i="2"/>
  <c r="J14" i="2"/>
  <c r="K13" i="2"/>
  <c r="J13" i="2"/>
  <c r="K12" i="2"/>
  <c r="J12" i="2"/>
  <c r="K11" i="2"/>
  <c r="J11" i="2"/>
  <c r="K10" i="2"/>
  <c r="J10" i="2"/>
  <c r="K9" i="2"/>
  <c r="J9" i="2"/>
  <c r="K8" i="2"/>
  <c r="J8" i="2"/>
  <c r="K7" i="2"/>
  <c r="J7" i="2"/>
  <c r="K6" i="2"/>
  <c r="J6" i="2"/>
  <c r="K5" i="2"/>
  <c r="J5" i="2"/>
  <c r="K4" i="2"/>
  <c r="J4" i="2"/>
  <c r="K3" i="2"/>
  <c r="J3" i="2"/>
  <c r="I1204" i="1" l="1"/>
  <c r="I1205" i="1" s="1"/>
  <c r="I1206" i="1" s="1"/>
  <c r="I1207" i="1" s="1"/>
  <c r="I1208" i="1" s="1"/>
  <c r="I1209" i="1" s="1"/>
  <c r="I1210" i="1" s="1"/>
  <c r="I1211" i="1" s="1"/>
  <c r="I1213" i="1" s="1"/>
  <c r="I1214" i="1" s="1"/>
  <c r="I1215" i="1" s="1"/>
  <c r="I1216" i="1" s="1"/>
  <c r="I1217" i="1" s="1"/>
  <c r="I1218" i="1" s="1"/>
  <c r="I1220" i="1" s="1"/>
  <c r="I1221" i="1" s="1"/>
  <c r="I1222" i="1" s="1"/>
  <c r="I1224" i="1" s="1"/>
  <c r="I1226" i="1" s="1"/>
  <c r="I1227" i="1" s="1"/>
  <c r="I1228" i="1" s="1"/>
  <c r="I1229" i="1" s="1"/>
  <c r="I1230" i="1" s="1"/>
  <c r="I1231" i="1" s="1"/>
  <c r="I1232" i="1" s="1"/>
  <c r="I1233" i="1" s="1"/>
  <c r="I1234" i="1" s="1"/>
  <c r="I1235" i="1" s="1"/>
  <c r="I1236" i="1" s="1"/>
  <c r="I1237" i="1" s="1"/>
  <c r="I1238" i="1" s="1"/>
  <c r="I1240" i="1" s="1"/>
  <c r="I1241" i="1" s="1"/>
  <c r="I1242" i="1" s="1"/>
  <c r="I1243" i="1" s="1"/>
  <c r="I1245" i="1" s="1"/>
  <c r="I1247" i="1" s="1"/>
  <c r="I1248" i="1" s="1"/>
  <c r="I1249" i="1" s="1"/>
  <c r="I1250" i="1" s="1"/>
  <c r="I1251" i="1" s="1"/>
  <c r="I1252" i="1" s="1"/>
  <c r="I1253" i="1" s="1"/>
  <c r="I1254" i="1" s="1"/>
  <c r="I1256" i="1" s="1"/>
  <c r="I1257" i="1" s="1"/>
  <c r="I1258" i="1" s="1"/>
  <c r="I1260" i="1" s="1"/>
  <c r="I1261" i="1" s="1"/>
  <c r="I1263" i="1" s="1"/>
  <c r="I1264" i="1" s="1"/>
  <c r="I1265" i="1" s="1"/>
  <c r="I1266" i="1" s="1"/>
  <c r="I1267" i="1" s="1"/>
  <c r="I1268" i="1" s="1"/>
  <c r="I1269" i="1" s="1"/>
  <c r="I1271" i="1" s="1"/>
  <c r="I1272" i="1" s="1"/>
  <c r="I1273" i="1" s="1"/>
  <c r="I1275" i="1" s="1"/>
  <c r="I1276" i="1" s="1"/>
  <c r="I1277" i="1" s="1"/>
  <c r="I1278" i="1" s="1"/>
  <c r="I1280" i="1" s="1"/>
  <c r="I1281" i="1" s="1"/>
  <c r="I1282" i="1" s="1"/>
  <c r="I1283" i="1" s="1"/>
  <c r="I1284" i="1" s="1"/>
  <c r="I1286" i="1" s="1"/>
  <c r="I1287" i="1" s="1"/>
  <c r="I1288" i="1" s="1"/>
  <c r="I1289" i="1" s="1"/>
  <c r="I1290" i="1" s="1"/>
  <c r="I1291" i="1" s="1"/>
  <c r="I1292" i="1" s="1"/>
  <c r="I1293" i="1" s="1"/>
  <c r="I1294" i="1" s="1"/>
  <c r="I1295" i="1" s="1"/>
  <c r="I1296" i="1" s="1"/>
  <c r="I1297" i="1" s="1"/>
  <c r="I1298" i="1" s="1"/>
  <c r="I1299" i="1" s="1"/>
  <c r="I1300" i="1" s="1"/>
  <c r="I1302" i="1" s="1"/>
  <c r="I1303" i="1" s="1"/>
  <c r="I1305" i="1" s="1"/>
  <c r="I1307" i="1" s="1"/>
  <c r="I1308" i="1" s="1"/>
  <c r="I1309" i="1" s="1"/>
  <c r="I1310" i="1" s="1"/>
  <c r="I1311" i="1" s="1"/>
  <c r="I1312" i="1" s="1"/>
  <c r="I1313" i="1" s="1"/>
  <c r="I1314" i="1" s="1"/>
  <c r="I1315" i="1" s="1"/>
  <c r="I1316" i="1" s="1"/>
  <c r="I1317" i="1" s="1"/>
  <c r="I1318" i="1" s="1"/>
  <c r="I1319" i="1" s="1"/>
  <c r="I1321" i="1" s="1"/>
  <c r="I1322" i="1" s="1"/>
  <c r="I1324" i="1" s="1"/>
  <c r="I1325" i="1" s="1"/>
  <c r="I1326" i="1" s="1"/>
  <c r="I1327" i="1" s="1"/>
  <c r="I1328" i="1" s="1"/>
  <c r="I1329" i="1" s="1"/>
  <c r="I1331" i="1" s="1"/>
  <c r="I1332" i="1" s="1"/>
  <c r="I1333" i="1" s="1"/>
  <c r="I1334" i="1" s="1"/>
  <c r="I1335" i="1" s="1"/>
  <c r="I1336" i="1" s="1"/>
  <c r="I1337" i="1" s="1"/>
  <c r="I1338" i="1" s="1"/>
  <c r="I1339" i="1" s="1"/>
  <c r="I1340" i="1" s="1"/>
  <c r="I1341" i="1" s="1"/>
  <c r="I1342" i="1" s="1"/>
  <c r="I1343" i="1" s="1"/>
  <c r="I1345" i="1" s="1"/>
  <c r="I1346" i="1" s="1"/>
  <c r="I1347" i="1" s="1"/>
  <c r="I1349" i="1" s="1"/>
  <c r="I1350" i="1" s="1"/>
  <c r="I1352" i="1" s="1"/>
  <c r="I1353" i="1" s="1"/>
  <c r="I1354" i="1" s="1"/>
  <c r="I1355" i="1" s="1"/>
  <c r="I1356" i="1" s="1"/>
  <c r="I1357" i="1" s="1"/>
  <c r="I1358" i="1" s="1"/>
  <c r="I1359" i="1" s="1"/>
  <c r="I1360" i="1" s="1"/>
  <c r="I1361" i="1" s="1"/>
  <c r="I1362" i="1" s="1"/>
  <c r="I1363" i="1" s="1"/>
  <c r="I1365" i="1" s="1"/>
  <c r="I1367" i="1" s="1"/>
  <c r="I1368" i="1" s="1"/>
  <c r="I1370" i="1" s="1"/>
  <c r="I1372" i="1" s="1"/>
  <c r="I1373" i="1" s="1"/>
  <c r="I1374" i="1" s="1"/>
  <c r="I1375" i="1" s="1"/>
  <c r="I1376" i="1" s="1"/>
  <c r="I1377" i="1" s="1"/>
  <c r="I1379" i="1" s="1"/>
  <c r="I1380" i="1" s="1"/>
  <c r="I1381" i="1" s="1"/>
  <c r="I1382" i="1" s="1"/>
  <c r="I1383" i="1" s="1"/>
  <c r="I1384" i="1" s="1"/>
  <c r="I1385" i="1" s="1"/>
  <c r="I1386" i="1" s="1"/>
  <c r="I1387" i="1" s="1"/>
  <c r="I1388" i="1" s="1"/>
  <c r="I1389" i="1" s="1"/>
  <c r="I1390" i="1" s="1"/>
  <c r="I1391" i="1" s="1"/>
  <c r="I1392" i="1" s="1"/>
  <c r="I1393" i="1" s="1"/>
  <c r="I1394" i="1" s="1"/>
  <c r="I1397" i="1" s="1"/>
  <c r="I1399" i="1" s="1"/>
  <c r="I1400" i="1" s="1"/>
  <c r="I1401" i="1" s="1"/>
  <c r="I1402" i="1" s="1"/>
  <c r="I1403" i="1" s="1"/>
  <c r="I1404" i="1" s="1"/>
  <c r="I1405" i="1" s="1"/>
  <c r="I1406" i="1" s="1"/>
  <c r="I1407" i="1" s="1"/>
  <c r="I1408" i="1" s="1"/>
  <c r="I1409" i="1" s="1"/>
  <c r="I1410" i="1" s="1"/>
  <c r="I1414" i="1" s="1"/>
  <c r="I1415" i="1" s="1"/>
  <c r="I1416" i="1" s="1"/>
  <c r="I1417" i="1" s="1"/>
  <c r="I1418" i="1" s="1"/>
  <c r="I1419" i="1" s="1"/>
  <c r="I1420" i="1" s="1"/>
  <c r="I1421" i="1" s="1"/>
  <c r="I1422" i="1" s="1"/>
  <c r="I1424" i="1" s="1"/>
  <c r="I1425" i="1" s="1"/>
  <c r="I1426" i="1" s="1"/>
  <c r="I1427" i="1" s="1"/>
  <c r="I1428" i="1" s="1"/>
  <c r="I1429" i="1" s="1"/>
  <c r="I1430" i="1" s="1"/>
  <c r="I1431" i="1" s="1"/>
  <c r="I1432" i="1" s="1"/>
  <c r="I1433" i="1" s="1"/>
  <c r="I1434" i="1" s="1"/>
  <c r="I1435" i="1" s="1"/>
  <c r="I1436" i="1" s="1"/>
  <c r="I1437" i="1" s="1"/>
  <c r="I1439" i="1" s="1"/>
  <c r="I1441" i="1" s="1"/>
  <c r="I1443" i="1" s="1"/>
  <c r="I1444" i="1" s="1"/>
  <c r="I1445" i="1" s="1"/>
  <c r="I1446" i="1" s="1"/>
  <c r="I1448" i="1" s="1"/>
  <c r="I1449" i="1" s="1"/>
  <c r="I1450" i="1" s="1"/>
  <c r="I1451" i="1" s="1"/>
  <c r="I1452" i="1" s="1"/>
  <c r="I1453" i="1" s="1"/>
  <c r="I1454" i="1" s="1"/>
  <c r="I1455" i="1" s="1"/>
  <c r="I1456" i="1" s="1"/>
  <c r="I1457" i="1" s="1"/>
  <c r="I1458" i="1" s="1"/>
  <c r="I1459" i="1" s="1"/>
  <c r="I1460" i="1" s="1"/>
  <c r="I1463" i="1" s="1"/>
  <c r="I1464" i="1" s="1"/>
  <c r="I1465" i="1" s="1"/>
  <c r="I1466" i="1" s="1"/>
  <c r="I1467" i="1" s="1"/>
  <c r="I1468" i="1" s="1"/>
  <c r="I1469" i="1" s="1"/>
  <c r="I1470" i="1" s="1"/>
  <c r="I1471" i="1" s="1"/>
  <c r="I1473" i="1" s="1"/>
  <c r="I1475" i="1" s="1"/>
  <c r="I1477" i="1" s="1"/>
  <c r="I1478" i="1" s="1"/>
  <c r="I1480" i="1" s="1"/>
  <c r="I1481" i="1" s="1"/>
  <c r="I1482" i="1" s="1"/>
  <c r="I1483" i="1" s="1"/>
  <c r="I1484" i="1" s="1"/>
  <c r="I1485" i="1" s="1"/>
  <c r="I1486" i="1" s="1"/>
  <c r="I1487" i="1" s="1"/>
  <c r="I1488" i="1" s="1"/>
  <c r="I1489" i="1" s="1"/>
  <c r="I1490" i="1" s="1"/>
  <c r="I1493" i="1" s="1"/>
  <c r="I1495" i="1" s="1"/>
  <c r="I1496" i="1" s="1"/>
  <c r="I1497" i="1" s="1"/>
  <c r="I1498" i="1" s="1"/>
  <c r="I1500" i="1" s="1"/>
  <c r="I1501" i="1" s="1"/>
  <c r="I1502" i="1" s="1"/>
  <c r="I1503" i="1" s="1"/>
  <c r="I1504" i="1" s="1"/>
  <c r="I1505" i="1" s="1"/>
  <c r="I1506" i="1" s="1"/>
  <c r="I1507" i="1" s="1"/>
  <c r="I1508" i="1" s="1"/>
  <c r="I1509" i="1" s="1"/>
  <c r="I1510" i="1" s="1"/>
  <c r="I1514" i="1" s="1"/>
  <c r="I1515" i="1" s="1"/>
  <c r="I1516" i="1" s="1"/>
  <c r="I1517" i="1" s="1"/>
  <c r="I1518" i="1" s="1"/>
  <c r="I1519" i="1" s="1"/>
  <c r="I1520" i="1" s="1"/>
  <c r="I1521" i="1" s="1"/>
  <c r="I1522" i="1" s="1"/>
  <c r="I1523" i="1" s="1"/>
  <c r="I1525" i="1" s="1"/>
  <c r="I1526" i="1" s="1"/>
  <c r="I1527" i="1" s="1"/>
  <c r="I1528" i="1" s="1"/>
  <c r="I1530" i="1" s="1"/>
  <c r="I1533" i="1" s="1"/>
  <c r="I1535" i="1" s="1"/>
  <c r="I1536" i="1" s="1"/>
  <c r="I1538" i="1" s="1"/>
  <c r="I1539" i="1" s="1"/>
  <c r="I1542" i="1" s="1"/>
  <c r="I1544" i="1" s="1"/>
  <c r="I1545"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3" i="1" s="1"/>
  <c r="I1574" i="1" s="1"/>
  <c r="I1575" i="1" s="1"/>
  <c r="I1576" i="1" s="1"/>
  <c r="I1577" i="1" s="1"/>
  <c r="I1578" i="1" s="1"/>
  <c r="I1579" i="1" s="1"/>
  <c r="I1580" i="1" s="1"/>
  <c r="I1581" i="1" s="1"/>
  <c r="I1583" i="1" s="1"/>
  <c r="I1584" i="1" s="1"/>
  <c r="I1586" i="1" s="1"/>
  <c r="I1587" i="1" s="1"/>
  <c r="I1589" i="1" s="1"/>
  <c r="I1590" i="1" s="1"/>
  <c r="I1593" i="1" s="1"/>
  <c r="I1594" i="1" s="1"/>
  <c r="I1595" i="1" s="1"/>
  <c r="I1597" i="1" s="1"/>
  <c r="I1598" i="1" s="1"/>
  <c r="I1599" i="1" s="1"/>
  <c r="I1600" i="1" s="1"/>
  <c r="I1604" i="1" s="1"/>
  <c r="I1605" i="1" s="1"/>
  <c r="I1606" i="1" s="1"/>
  <c r="I1607" i="1" s="1"/>
  <c r="I1609" i="1" s="1"/>
  <c r="I1610" i="1" s="1"/>
  <c r="I1611" i="1" s="1"/>
  <c r="I1612" i="1" s="1"/>
  <c r="I1613" i="1" s="1"/>
  <c r="I1614" i="1" s="1"/>
  <c r="I1615" i="1" s="1"/>
  <c r="I1617" i="1" s="1"/>
  <c r="I1618" i="1" s="1"/>
  <c r="I1619" i="1" s="1"/>
  <c r="I1620" i="1" s="1"/>
  <c r="I1621" i="1" s="1"/>
  <c r="I1622" i="1" s="1"/>
  <c r="I1624" i="1" s="1"/>
  <c r="I1625" i="1" s="1"/>
  <c r="I1627" i="1" s="1"/>
  <c r="I1628" i="1" s="1"/>
  <c r="I1629" i="1" s="1"/>
  <c r="I1630" i="1" s="1"/>
  <c r="I1631" i="1" s="1"/>
  <c r="I1633" i="1" s="1"/>
  <c r="I1634" i="1" s="1"/>
  <c r="I1636" i="1" s="1"/>
  <c r="I1638" i="1" s="1"/>
  <c r="I1639" i="1" s="1"/>
  <c r="I1641" i="1" s="1"/>
  <c r="I1642" i="1" s="1"/>
  <c r="I1643" i="1" s="1"/>
  <c r="I1644" i="1" s="1"/>
  <c r="I1646" i="1" s="1"/>
  <c r="I1648" i="1" s="1"/>
  <c r="I1649" i="1" s="1"/>
  <c r="I1650" i="1" s="1"/>
  <c r="I1651" i="1" s="1"/>
  <c r="I1652" i="1" s="1"/>
  <c r="I1653" i="1" s="1"/>
  <c r="I1654" i="1" s="1"/>
  <c r="I1655" i="1" s="1"/>
  <c r="I1656" i="1" s="1"/>
  <c r="I1657" i="1" s="1"/>
  <c r="I1658" i="1" s="1"/>
  <c r="I1659" i="1" s="1"/>
  <c r="I1660" i="1" s="1"/>
  <c r="I1661" i="1" s="1"/>
  <c r="I1662" i="1" s="1"/>
  <c r="I1663" i="1" s="1"/>
  <c r="I1664" i="1" s="1"/>
  <c r="I1667" i="1" s="1"/>
  <c r="I1668" i="1" s="1"/>
  <c r="I1669" i="1" s="1"/>
  <c r="I1672" i="1" s="1"/>
  <c r="I1673" i="1" s="1"/>
  <c r="I1675" i="1" s="1"/>
  <c r="I1677" i="1" s="1"/>
  <c r="I1678" i="1" s="1"/>
  <c r="I1680" i="1" s="1"/>
  <c r="I1681" i="1" s="1"/>
  <c r="I1682" i="1" s="1"/>
  <c r="I1683" i="1" s="1"/>
  <c r="I1684" i="1" s="1"/>
  <c r="I1686" i="1" s="1"/>
  <c r="I1687" i="1" s="1"/>
  <c r="I1688" i="1" s="1"/>
  <c r="I1694" i="1" s="1"/>
  <c r="I1696" i="1" s="1"/>
  <c r="I1697" i="1" s="1"/>
  <c r="I1698" i="1" s="1"/>
  <c r="I1699" i="1" s="1"/>
  <c r="I1700" i="1" s="1"/>
  <c r="I1701" i="1" s="1"/>
  <c r="I1705" i="1" s="1"/>
  <c r="I1706" i="1" s="1"/>
  <c r="I1711" i="1" s="1"/>
  <c r="I1712" i="1" s="1"/>
  <c r="I1713" i="1" s="1"/>
  <c r="I1714" i="1" s="1"/>
  <c r="I1717" i="1" s="1"/>
  <c r="I1719" i="1" s="1"/>
  <c r="I1720" i="1" s="1"/>
  <c r="I1721" i="1" s="1"/>
  <c r="I1722" i="1" s="1"/>
  <c r="I1724" i="1" s="1"/>
  <c r="I1725" i="1" s="1"/>
  <c r="I1726" i="1" s="1"/>
  <c r="I1727" i="1" s="1"/>
  <c r="I1728" i="1" s="1"/>
  <c r="I1729" i="1" s="1"/>
  <c r="I1730" i="1" s="1"/>
  <c r="I1733" i="1" s="1"/>
  <c r="I1734" i="1" s="1"/>
  <c r="I1735" i="1" s="1"/>
  <c r="I1736" i="1" s="1"/>
  <c r="I1737" i="1" s="1"/>
  <c r="I1740" i="1" s="1"/>
  <c r="I1741" i="1" s="1"/>
  <c r="I1745" i="1" s="1"/>
  <c r="I1746" i="1" s="1"/>
  <c r="I1748" i="1" s="1"/>
  <c r="I1749" i="1" s="1"/>
  <c r="I1750" i="1" s="1"/>
  <c r="I1752" i="1" s="1"/>
  <c r="I1753" i="1" s="1"/>
  <c r="I1754" i="1" s="1"/>
  <c r="I1763" i="1" s="1"/>
  <c r="I1764" i="1" s="1"/>
  <c r="I1765" i="1" s="1"/>
  <c r="I1766" i="1" s="1"/>
  <c r="I1767" i="1" s="1"/>
  <c r="I1768" i="1" s="1"/>
  <c r="I1769" i="1" s="1"/>
  <c r="I1770" i="1" s="1"/>
  <c r="I1771" i="1" s="1"/>
  <c r="I1772" i="1" s="1"/>
  <c r="I1773" i="1" s="1"/>
  <c r="I1774" i="1" s="1"/>
  <c r="I1775" i="1" s="1"/>
  <c r="I1776" i="1" s="1"/>
  <c r="I1777" i="1" s="1"/>
  <c r="I1778" i="1" s="1"/>
  <c r="I1779" i="1" s="1"/>
  <c r="I1780" i="1" s="1"/>
  <c r="I1781" i="1" s="1"/>
  <c r="I1782" i="1" s="1"/>
  <c r="I1783" i="1" s="1"/>
  <c r="I1784" i="1" s="1"/>
  <c r="I1785" i="1" s="1"/>
  <c r="I1786" i="1" s="1"/>
  <c r="I1787" i="1" s="1"/>
  <c r="I1788" i="1" s="1"/>
  <c r="I1789" i="1" s="1"/>
  <c r="I1790" i="1" s="1"/>
  <c r="I1791" i="1" s="1"/>
  <c r="I1792" i="1" s="1"/>
  <c r="I1793" i="1" s="1"/>
  <c r="I1794" i="1" s="1"/>
  <c r="I1795" i="1" s="1"/>
  <c r="I1796" i="1" s="1"/>
  <c r="I1797" i="1" s="1"/>
  <c r="I1798" i="1" s="1"/>
  <c r="I1799" i="1" s="1"/>
  <c r="I1800" i="1" s="1"/>
  <c r="I1801" i="1" s="1"/>
  <c r="I1802" i="1" s="1"/>
  <c r="I1803" i="1" s="1"/>
  <c r="I1804" i="1" s="1"/>
  <c r="I1805" i="1" s="1"/>
  <c r="I1806" i="1" s="1"/>
  <c r="I1807" i="1" s="1"/>
  <c r="I1808" i="1" s="1"/>
  <c r="I1809" i="1" s="1"/>
  <c r="I1810" i="1" s="1"/>
  <c r="I1811" i="1" s="1"/>
  <c r="I1812" i="1" s="1"/>
  <c r="I1813" i="1" s="1"/>
  <c r="I1814" i="1" s="1"/>
  <c r="I1815" i="1" s="1"/>
  <c r="I1816" i="1" s="1"/>
  <c r="I1817" i="1" s="1"/>
  <c r="I1818" i="1" s="1"/>
  <c r="I1819" i="1" s="1"/>
  <c r="I1820" i="1" s="1"/>
  <c r="I1821" i="1" s="1"/>
  <c r="I1822" i="1" s="1"/>
  <c r="I1823" i="1" s="1"/>
  <c r="I1824" i="1" s="1"/>
  <c r="I1825" i="1" s="1"/>
  <c r="I1826" i="1" s="1"/>
  <c r="I1827" i="1" s="1"/>
  <c r="I1828" i="1" s="1"/>
  <c r="I1829" i="1" s="1"/>
  <c r="I1830" i="1" s="1"/>
  <c r="I1831" i="1" s="1"/>
  <c r="I1832" i="1" s="1"/>
  <c r="I1833" i="1" s="1"/>
  <c r="I1834" i="1" s="1"/>
  <c r="I1835" i="1" s="1"/>
  <c r="I1836" i="1" s="1"/>
  <c r="I1837" i="1" s="1"/>
  <c r="I1838" i="1" s="1"/>
  <c r="I1839" i="1" s="1"/>
  <c r="I1840" i="1" s="1"/>
  <c r="I1841" i="1" s="1"/>
  <c r="I1842" i="1" s="1"/>
  <c r="I1843" i="1" s="1"/>
  <c r="I1844" i="1" s="1"/>
  <c r="I1845" i="1" s="1"/>
  <c r="I1846" i="1" s="1"/>
  <c r="I1847" i="1" s="1"/>
  <c r="I1848" i="1" s="1"/>
  <c r="I1849" i="1" s="1"/>
  <c r="I1850" i="1" s="1"/>
  <c r="I1851" i="1" s="1"/>
  <c r="I1852" i="1" s="1"/>
  <c r="I1853" i="1" s="1"/>
  <c r="I1854" i="1" s="1"/>
  <c r="I1855" i="1" s="1"/>
  <c r="I1856" i="1" s="1"/>
  <c r="I1857" i="1" s="1"/>
  <c r="I1858" i="1" s="1"/>
  <c r="I1859" i="1" s="1"/>
  <c r="I1860" i="1" s="1"/>
  <c r="I1861" i="1" s="1"/>
  <c r="I1862" i="1" s="1"/>
  <c r="I1863" i="1" s="1"/>
  <c r="I1864" i="1" s="1"/>
  <c r="I1865" i="1" s="1"/>
  <c r="I1866" i="1" s="1"/>
  <c r="I1867" i="1" s="1"/>
  <c r="I1868" i="1" s="1"/>
  <c r="I1869" i="1" s="1"/>
  <c r="I1870" i="1" s="1"/>
  <c r="I1871" i="1" s="1"/>
  <c r="I1872" i="1" s="1"/>
  <c r="I1873" i="1" s="1"/>
  <c r="I1874" i="1" s="1"/>
  <c r="I1875" i="1" s="1"/>
  <c r="I1876" i="1" s="1"/>
  <c r="I1877" i="1" s="1"/>
  <c r="I1878" i="1" s="1"/>
  <c r="I1879" i="1" s="1"/>
  <c r="I1880" i="1" s="1"/>
  <c r="I1881" i="1" s="1"/>
  <c r="I1882" i="1" s="1"/>
  <c r="I1883" i="1" s="1"/>
  <c r="I1884" i="1" s="1"/>
  <c r="I1885" i="1" s="1"/>
  <c r="I1886" i="1" s="1"/>
  <c r="I1887" i="1" s="1"/>
  <c r="I1888" i="1" s="1"/>
  <c r="I1889" i="1" s="1"/>
  <c r="I1890" i="1" s="1"/>
  <c r="I1891" i="1" s="1"/>
  <c r="I1892" i="1" s="1"/>
  <c r="I1893" i="1" s="1"/>
  <c r="I1894" i="1" s="1"/>
  <c r="I1895" i="1" s="1"/>
  <c r="I1896" i="1" s="1"/>
  <c r="I1897" i="1" s="1"/>
  <c r="I1898" i="1" s="1"/>
  <c r="I1899" i="1" s="1"/>
  <c r="I1900" i="1" s="1"/>
  <c r="I1901" i="1" s="1"/>
  <c r="I1902" i="1" s="1"/>
  <c r="I1903" i="1" s="1"/>
  <c r="I1904" i="1" s="1"/>
  <c r="I1905" i="1" s="1"/>
  <c r="I1906" i="1" s="1"/>
  <c r="I1907" i="1" s="1"/>
  <c r="I1908" i="1" s="1"/>
  <c r="I1909" i="1" s="1"/>
  <c r="I1910" i="1" s="1"/>
  <c r="I1911" i="1" s="1"/>
  <c r="I1912" i="1" s="1"/>
  <c r="I1913" i="1" s="1"/>
  <c r="I1914" i="1" s="1"/>
  <c r="I1915" i="1" s="1"/>
  <c r="I1916" i="1" s="1"/>
  <c r="I1917" i="1" s="1"/>
  <c r="I1918" i="1" s="1"/>
  <c r="I1919" i="1" s="1"/>
  <c r="I1920" i="1" s="1"/>
  <c r="I1921" i="1" s="1"/>
  <c r="I1922" i="1" s="1"/>
  <c r="I1923" i="1" s="1"/>
  <c r="I1924" i="1" s="1"/>
  <c r="I1925" i="1" s="1"/>
  <c r="I1926" i="1" s="1"/>
  <c r="I1927" i="1" s="1"/>
  <c r="I1928" i="1" s="1"/>
  <c r="I1929" i="1" s="1"/>
  <c r="I1930" i="1" s="1"/>
  <c r="I1931" i="1" s="1"/>
  <c r="I1932" i="1" s="1"/>
  <c r="I1933" i="1" s="1"/>
  <c r="I1934" i="1" s="1"/>
  <c r="I1935" i="1" s="1"/>
  <c r="I1936" i="1" s="1"/>
  <c r="I1937" i="1" s="1"/>
  <c r="I1938" i="1" s="1"/>
  <c r="I1939" i="1" s="1"/>
  <c r="I1940" i="1" s="1"/>
  <c r="I1941" i="1" s="1"/>
  <c r="I1942" i="1" s="1"/>
  <c r="I1943" i="1" s="1"/>
  <c r="I1944" i="1" s="1"/>
  <c r="I1945" i="1" s="1"/>
  <c r="I1946" i="1" s="1"/>
  <c r="I1947" i="1" s="1"/>
  <c r="I1948" i="1" s="1"/>
  <c r="I1949" i="1" s="1"/>
  <c r="I1950" i="1" s="1"/>
  <c r="I1951" i="1" s="1"/>
  <c r="I1952" i="1" s="1"/>
  <c r="I1953" i="1" s="1"/>
  <c r="I1954" i="1" s="1"/>
  <c r="I1955" i="1" s="1"/>
  <c r="I1956" i="1" s="1"/>
  <c r="I1957" i="1" s="1"/>
  <c r="I1958" i="1" s="1"/>
  <c r="I1959" i="1" s="1"/>
  <c r="I1960" i="1" s="1"/>
  <c r="I1961" i="1" s="1"/>
  <c r="I1962" i="1" s="1"/>
  <c r="I1963" i="1" s="1"/>
  <c r="I1964" i="1" s="1"/>
  <c r="I1965" i="1" s="1"/>
  <c r="I1966" i="1" s="1"/>
  <c r="I1967" i="1" s="1"/>
  <c r="I1968" i="1" s="1"/>
  <c r="I1969" i="1" s="1"/>
  <c r="I1970" i="1" s="1"/>
  <c r="I1971" i="1" s="1"/>
  <c r="I1972" i="1" s="1"/>
  <c r="I1973" i="1" s="1"/>
  <c r="I1974" i="1" s="1"/>
  <c r="I1975" i="1" s="1"/>
  <c r="I1976" i="1" s="1"/>
  <c r="I1977" i="1" s="1"/>
  <c r="I1978" i="1" s="1"/>
  <c r="I1979" i="1" s="1"/>
  <c r="I1980" i="1" s="1"/>
  <c r="I1981" i="1" s="1"/>
  <c r="I1982" i="1" s="1"/>
  <c r="I1983" i="1" s="1"/>
  <c r="I1984" i="1" s="1"/>
  <c r="I1985" i="1" s="1"/>
  <c r="I1986" i="1" s="1"/>
  <c r="I1987" i="1" s="1"/>
  <c r="I1988" i="1" s="1"/>
  <c r="I1989" i="1" s="1"/>
  <c r="I1990" i="1" s="1"/>
  <c r="I1991" i="1" s="1"/>
  <c r="I1992" i="1" s="1"/>
  <c r="I1993" i="1" s="1"/>
  <c r="I1994" i="1" s="1"/>
  <c r="I1995" i="1" s="1"/>
  <c r="I1996" i="1" s="1"/>
  <c r="I1997" i="1" s="1"/>
  <c r="I1998" i="1" s="1"/>
  <c r="I1999" i="1" s="1"/>
  <c r="I2000" i="1" s="1"/>
  <c r="I2001" i="1" s="1"/>
  <c r="I2002" i="1" s="1"/>
  <c r="I2003" i="1" s="1"/>
  <c r="I2004" i="1" s="1"/>
  <c r="I2005" i="1" s="1"/>
  <c r="I2006" i="1" s="1"/>
  <c r="I2007" i="1" s="1"/>
  <c r="I2008" i="1" s="1"/>
  <c r="I2009" i="1" s="1"/>
  <c r="I2010" i="1" s="1"/>
  <c r="I2011" i="1" s="1"/>
  <c r="I2012" i="1" s="1"/>
  <c r="I2013" i="1" s="1"/>
  <c r="I2014" i="1" s="1"/>
  <c r="I2015" i="1" s="1"/>
  <c r="I2016" i="1" s="1"/>
  <c r="I2017" i="1" s="1"/>
  <c r="I2018" i="1" s="1"/>
  <c r="I2019" i="1" s="1"/>
  <c r="I2020" i="1" s="1"/>
  <c r="I2021" i="1" s="1"/>
  <c r="I2022" i="1" s="1"/>
  <c r="I2023" i="1" s="1"/>
  <c r="I2024" i="1" s="1"/>
  <c r="I2025" i="1" s="1"/>
  <c r="I2026" i="1" s="1"/>
  <c r="I2027" i="1" s="1"/>
  <c r="I2028" i="1" s="1"/>
  <c r="I2029" i="1" s="1"/>
  <c r="I2030" i="1" s="1"/>
  <c r="I2031" i="1" s="1"/>
  <c r="I2032" i="1" s="1"/>
  <c r="I2033" i="1" s="1"/>
  <c r="I2034" i="1" s="1"/>
  <c r="I2035" i="1" s="1"/>
  <c r="I2036" i="1" s="1"/>
  <c r="I2037" i="1" s="1"/>
  <c r="I2038" i="1" s="1"/>
  <c r="I2039" i="1" s="1"/>
  <c r="I2040" i="1" s="1"/>
  <c r="I2041" i="1" s="1"/>
  <c r="I2042" i="1" s="1"/>
  <c r="I2043" i="1" s="1"/>
  <c r="I2044" i="1" s="1"/>
  <c r="I2045" i="1" s="1"/>
  <c r="I2046" i="1" s="1"/>
  <c r="I2047" i="1" s="1"/>
  <c r="I2048" i="1" s="1"/>
  <c r="I2049" i="1" s="1"/>
  <c r="I2050" i="1" s="1"/>
  <c r="I2051" i="1" s="1"/>
  <c r="I2052" i="1" s="1"/>
  <c r="I2053" i="1" s="1"/>
  <c r="I2054" i="1" s="1"/>
  <c r="I2055" i="1" s="1"/>
  <c r="I2056" i="1" s="1"/>
  <c r="I2057" i="1" s="1"/>
  <c r="I2058" i="1" s="1"/>
  <c r="I2059" i="1" s="1"/>
  <c r="I2060" i="1" s="1"/>
  <c r="I2061" i="1" s="1"/>
  <c r="I2062" i="1" s="1"/>
  <c r="I2063" i="1" s="1"/>
  <c r="I2064" i="1" s="1"/>
  <c r="I2065" i="1" s="1"/>
  <c r="I2066" i="1" s="1"/>
  <c r="I2067" i="1" s="1"/>
  <c r="I2068" i="1" s="1"/>
  <c r="I2069" i="1" s="1"/>
  <c r="I2070" i="1" s="1"/>
  <c r="I2071" i="1" s="1"/>
  <c r="I2072" i="1" s="1"/>
  <c r="I2073" i="1" s="1"/>
  <c r="I2074" i="1" s="1"/>
  <c r="I2075" i="1" s="1"/>
  <c r="I2076" i="1" s="1"/>
  <c r="I2077" i="1" s="1"/>
  <c r="I2078" i="1" s="1"/>
  <c r="I2079" i="1" s="1"/>
  <c r="I2080" i="1" s="1"/>
  <c r="I2081" i="1" s="1"/>
  <c r="I2082" i="1" s="1"/>
  <c r="I2083" i="1" s="1"/>
  <c r="I2084" i="1" s="1"/>
  <c r="I2085" i="1" s="1"/>
  <c r="I2086" i="1" s="1"/>
  <c r="I2087" i="1" s="1"/>
  <c r="I2088" i="1" s="1"/>
  <c r="I2089" i="1" s="1"/>
  <c r="I2090" i="1" s="1"/>
  <c r="I2091" i="1" s="1"/>
  <c r="I2092" i="1" s="1"/>
  <c r="I2093" i="1" s="1"/>
  <c r="I2094" i="1" s="1"/>
  <c r="I2095" i="1" s="1"/>
  <c r="I2096" i="1" s="1"/>
  <c r="I2097" i="1" s="1"/>
  <c r="I2098" i="1" s="1"/>
  <c r="I2099" i="1" s="1"/>
  <c r="I2100" i="1" s="1"/>
  <c r="I2101" i="1" s="1"/>
  <c r="I2102" i="1" s="1"/>
  <c r="I2103" i="1" s="1"/>
  <c r="I2104" i="1" s="1"/>
  <c r="I2105" i="1" s="1"/>
  <c r="I2106" i="1" s="1"/>
  <c r="I2107" i="1" s="1"/>
  <c r="I2108" i="1" s="1"/>
  <c r="I2109" i="1" s="1"/>
  <c r="I2110" i="1" s="1"/>
  <c r="I2111" i="1" s="1"/>
  <c r="I2112" i="1" s="1"/>
  <c r="I2113" i="1" s="1"/>
  <c r="I2114" i="1" s="1"/>
  <c r="I2115" i="1" s="1"/>
  <c r="I2116" i="1" s="1"/>
  <c r="I2117" i="1" s="1"/>
  <c r="I2118" i="1" s="1"/>
  <c r="I2119" i="1" s="1"/>
  <c r="I2120" i="1" s="1"/>
  <c r="I2121" i="1" s="1"/>
  <c r="I2122" i="1" s="1"/>
  <c r="I2123" i="1" s="1"/>
  <c r="I2124" i="1" s="1"/>
  <c r="I2125" i="1" s="1"/>
  <c r="I2126" i="1" s="1"/>
  <c r="I2127" i="1" s="1"/>
  <c r="I2128" i="1" s="1"/>
  <c r="I2129" i="1" s="1"/>
  <c r="I2130" i="1" s="1"/>
  <c r="I2131" i="1" s="1"/>
  <c r="I2132" i="1" s="1"/>
  <c r="I2133" i="1" s="1"/>
  <c r="I2134" i="1" s="1"/>
  <c r="I2135" i="1" s="1"/>
  <c r="I2136" i="1" s="1"/>
  <c r="I2137" i="1" s="1"/>
  <c r="I2138" i="1" s="1"/>
  <c r="I2139" i="1" s="1"/>
  <c r="I2140" i="1" s="1"/>
  <c r="I2141" i="1" s="1"/>
  <c r="I2142" i="1" s="1"/>
  <c r="I2143" i="1" s="1"/>
  <c r="I2144" i="1" s="1"/>
  <c r="I2145" i="1" s="1"/>
  <c r="I2146" i="1" s="1"/>
  <c r="I2147" i="1" s="1"/>
  <c r="I2148" i="1" s="1"/>
  <c r="I2149" i="1" s="1"/>
  <c r="I2150" i="1" s="1"/>
  <c r="I2151" i="1" s="1"/>
  <c r="I2152" i="1" s="1"/>
  <c r="I2153" i="1" s="1"/>
  <c r="I2154" i="1" s="1"/>
  <c r="I2155" i="1" s="1"/>
  <c r="I2156" i="1" s="1"/>
  <c r="I2157" i="1" s="1"/>
  <c r="I2158" i="1" s="1"/>
  <c r="I2159" i="1" s="1"/>
  <c r="I2160" i="1" s="1"/>
  <c r="I2161" i="1" s="1"/>
  <c r="I2162" i="1" s="1"/>
  <c r="I2163" i="1" s="1"/>
  <c r="I2164" i="1" s="1"/>
  <c r="I2165" i="1" s="1"/>
  <c r="I2166" i="1" s="1"/>
  <c r="I2167" i="1" s="1"/>
  <c r="I2168" i="1" s="1"/>
  <c r="I2169" i="1" s="1"/>
  <c r="I2170" i="1" s="1"/>
  <c r="I2171" i="1" s="1"/>
  <c r="I2172" i="1" s="1"/>
  <c r="I2173" i="1" s="1"/>
  <c r="I2174" i="1" s="1"/>
  <c r="I2175" i="1" s="1"/>
  <c r="I2176" i="1" s="1"/>
  <c r="I2177" i="1" s="1"/>
  <c r="I2178" i="1" s="1"/>
  <c r="I2179" i="1" s="1"/>
  <c r="I2180" i="1" s="1"/>
  <c r="I2181" i="1" s="1"/>
  <c r="I2182" i="1" s="1"/>
  <c r="I2183" i="1" s="1"/>
  <c r="I2184" i="1" s="1"/>
  <c r="I2185" i="1" s="1"/>
  <c r="I2186" i="1" s="1"/>
  <c r="I2187" i="1" s="1"/>
  <c r="I2188" i="1" s="1"/>
  <c r="I2189" i="1" s="1"/>
  <c r="I2190" i="1" s="1"/>
  <c r="I2191" i="1" s="1"/>
  <c r="I2192" i="1" s="1"/>
  <c r="I2193" i="1" s="1"/>
  <c r="I2194" i="1" s="1"/>
  <c r="I2195" i="1" s="1"/>
  <c r="I2196" i="1" s="1"/>
  <c r="I2197" i="1" s="1"/>
  <c r="I2198" i="1" s="1"/>
  <c r="I2199" i="1" s="1"/>
  <c r="I2200" i="1" s="1"/>
  <c r="I2201" i="1" s="1"/>
  <c r="I2202" i="1" s="1"/>
  <c r="I2203" i="1" s="1"/>
  <c r="I2204" i="1" s="1"/>
  <c r="I2205" i="1" s="1"/>
  <c r="I2206" i="1" s="1"/>
  <c r="I2207" i="1" s="1"/>
  <c r="I2208" i="1" s="1"/>
  <c r="I2209" i="1" s="1"/>
  <c r="I2210" i="1" s="1"/>
  <c r="I2211" i="1" s="1"/>
  <c r="I2212" i="1" s="1"/>
  <c r="I2213" i="1" s="1"/>
  <c r="I2214" i="1" s="1"/>
  <c r="I2215" i="1" s="1"/>
  <c r="I2216" i="1" s="1"/>
  <c r="I2217" i="1" s="1"/>
  <c r="I2218" i="1" s="1"/>
  <c r="I2219" i="1" s="1"/>
  <c r="I2220" i="1" s="1"/>
  <c r="I2221" i="1" s="1"/>
  <c r="I2222" i="1" s="1"/>
  <c r="I2223" i="1" s="1"/>
  <c r="I2224" i="1" s="1"/>
  <c r="I2225" i="1" s="1"/>
  <c r="I2226" i="1" s="1"/>
  <c r="I2227" i="1" s="1"/>
  <c r="I2228" i="1" s="1"/>
  <c r="I2229" i="1" s="1"/>
  <c r="I2230" i="1" s="1"/>
  <c r="I2231" i="1" s="1"/>
  <c r="I2232" i="1" s="1"/>
  <c r="I2233" i="1" s="1"/>
  <c r="I2234" i="1" s="1"/>
  <c r="I2235" i="1" s="1"/>
  <c r="I2236" i="1" s="1"/>
  <c r="I2237" i="1" s="1"/>
  <c r="I2238" i="1" s="1"/>
  <c r="I2239" i="1" s="1"/>
  <c r="I2240" i="1" s="1"/>
  <c r="I2241" i="1" s="1"/>
  <c r="I2242" i="1" s="1"/>
  <c r="I2243" i="1" s="1"/>
  <c r="I2244" i="1" s="1"/>
  <c r="I2245" i="1" s="1"/>
  <c r="I2246" i="1" s="1"/>
  <c r="I2247" i="1" s="1"/>
  <c r="I2248" i="1" s="1"/>
  <c r="I2249" i="1" s="1"/>
  <c r="I2250" i="1" s="1"/>
  <c r="I2251" i="1" s="1"/>
  <c r="I2252" i="1" s="1"/>
  <c r="I2253" i="1" s="1"/>
  <c r="I2254" i="1" s="1"/>
  <c r="I2255" i="1" s="1"/>
  <c r="I2256" i="1" s="1"/>
  <c r="I2257" i="1" s="1"/>
  <c r="I2258" i="1" s="1"/>
  <c r="I2259" i="1" s="1"/>
  <c r="I2260" i="1" s="1"/>
  <c r="I2261" i="1" s="1"/>
  <c r="I2262" i="1" s="1"/>
  <c r="I2263" i="1" s="1"/>
  <c r="I2264" i="1" s="1"/>
  <c r="I2265" i="1" s="1"/>
  <c r="I2266" i="1" s="1"/>
  <c r="I2267" i="1" s="1"/>
  <c r="I2268" i="1" s="1"/>
  <c r="I2269" i="1" s="1"/>
  <c r="I2270" i="1" s="1"/>
  <c r="I2271" i="1" s="1"/>
  <c r="I2272" i="1" s="1"/>
  <c r="I2273" i="1" s="1"/>
  <c r="I2274" i="1" s="1"/>
  <c r="I2275" i="1" s="1"/>
  <c r="I2276" i="1" s="1"/>
  <c r="I2277" i="1" s="1"/>
  <c r="I2278" i="1" s="1"/>
  <c r="I2279" i="1" s="1"/>
  <c r="I2280" i="1" s="1"/>
  <c r="I2281" i="1" s="1"/>
  <c r="I2282" i="1" s="1"/>
  <c r="I2283" i="1" s="1"/>
  <c r="I2284" i="1" s="1"/>
  <c r="I2285" i="1" s="1"/>
  <c r="I2286" i="1" s="1"/>
  <c r="I2287" i="1" s="1"/>
  <c r="I2288" i="1" s="1"/>
  <c r="I2289" i="1" s="1"/>
  <c r="I2290" i="1" s="1"/>
  <c r="I2291" i="1" s="1"/>
  <c r="I2292" i="1" s="1"/>
  <c r="I2293" i="1" s="1"/>
  <c r="I2294" i="1" s="1"/>
  <c r="I2295" i="1" s="1"/>
  <c r="I2296" i="1" s="1"/>
  <c r="I2297" i="1" s="1"/>
  <c r="I2298" i="1" s="1"/>
  <c r="I2299" i="1" s="1"/>
  <c r="I2300" i="1" s="1"/>
  <c r="I2301" i="1" s="1"/>
  <c r="I2302" i="1" s="1"/>
  <c r="I2303" i="1" s="1"/>
  <c r="I2304" i="1" s="1"/>
  <c r="I2305" i="1" s="1"/>
  <c r="I2306" i="1" s="1"/>
  <c r="I2307" i="1" s="1"/>
  <c r="I2308" i="1" s="1"/>
  <c r="I2309" i="1" s="1"/>
  <c r="I2310" i="1" s="1"/>
  <c r="I2311" i="1" s="1"/>
  <c r="I2312" i="1" s="1"/>
  <c r="I2313" i="1" s="1"/>
  <c r="I2314" i="1" s="1"/>
  <c r="I2315" i="1" s="1"/>
  <c r="I2316" i="1" s="1"/>
  <c r="I2317" i="1" s="1"/>
  <c r="I2318" i="1" s="1"/>
  <c r="I2319" i="1" s="1"/>
  <c r="I2320" i="1" s="1"/>
  <c r="I2321" i="1" s="1"/>
  <c r="I2322" i="1" s="1"/>
  <c r="I2323" i="1" s="1"/>
  <c r="I2324" i="1" s="1"/>
  <c r="I2325" i="1" s="1"/>
  <c r="I2326" i="1" s="1"/>
  <c r="I2327" i="1" s="1"/>
  <c r="I2328" i="1" s="1"/>
  <c r="I2329" i="1" s="1"/>
  <c r="I2330" i="1" s="1"/>
  <c r="I2331" i="1" s="1"/>
  <c r="I2332" i="1" s="1"/>
  <c r="I2333" i="1" s="1"/>
  <c r="I2334" i="1" s="1"/>
  <c r="I2335" i="1" s="1"/>
  <c r="I2336" i="1" s="1"/>
  <c r="I2337" i="1" s="1"/>
  <c r="I2338" i="1" s="1"/>
  <c r="I2339" i="1" s="1"/>
  <c r="I2340" i="1" s="1"/>
  <c r="I2341" i="1" s="1"/>
  <c r="I2342" i="1" s="1"/>
  <c r="I2343" i="1" s="1"/>
  <c r="I2344" i="1" s="1"/>
  <c r="I2345" i="1" s="1"/>
  <c r="I2346" i="1" s="1"/>
  <c r="I2347" i="1" s="1"/>
  <c r="I2348" i="1" s="1"/>
  <c r="I2349" i="1" s="1"/>
  <c r="I2350" i="1" s="1"/>
  <c r="I2351" i="1" s="1"/>
  <c r="I2352" i="1" s="1"/>
  <c r="I2353" i="1" s="1"/>
  <c r="I2354" i="1" s="1"/>
  <c r="I2355" i="1" s="1"/>
  <c r="I2356" i="1" s="1"/>
  <c r="I2357" i="1" s="1"/>
  <c r="I2358" i="1" s="1"/>
  <c r="I2359" i="1" s="1"/>
  <c r="I2360" i="1" s="1"/>
  <c r="I2361" i="1" s="1"/>
  <c r="I2362" i="1" s="1"/>
  <c r="I2363" i="1" s="1"/>
  <c r="I2364" i="1" s="1"/>
  <c r="I2365" i="1" s="1"/>
  <c r="I2366" i="1" s="1"/>
  <c r="I2367" i="1" s="1"/>
  <c r="I2368" i="1" s="1"/>
  <c r="I2369" i="1" s="1"/>
  <c r="I2370" i="1" s="1"/>
  <c r="I2371" i="1" s="1"/>
  <c r="I2372" i="1" s="1"/>
  <c r="I2373" i="1" s="1"/>
  <c r="I2374" i="1" s="1"/>
  <c r="I2375" i="1" s="1"/>
  <c r="I2376" i="1" s="1"/>
  <c r="I2377" i="1" s="1"/>
  <c r="I2378" i="1" s="1"/>
  <c r="I2379" i="1" s="1"/>
  <c r="I2380" i="1" s="1"/>
  <c r="I2381" i="1" s="1"/>
  <c r="I2382" i="1" s="1"/>
  <c r="I2383" i="1" s="1"/>
  <c r="I2384" i="1" s="1"/>
  <c r="I2385" i="1" s="1"/>
  <c r="I2386" i="1" s="1"/>
  <c r="I2387" i="1" s="1"/>
  <c r="I2388" i="1" s="1"/>
  <c r="I2389" i="1" s="1"/>
  <c r="I2390" i="1" s="1"/>
  <c r="I2391" i="1" s="1"/>
  <c r="I2392" i="1" s="1"/>
  <c r="I2393" i="1" s="1"/>
  <c r="I2394" i="1" s="1"/>
  <c r="I2395" i="1" s="1"/>
  <c r="I2396" i="1" s="1"/>
  <c r="I2397" i="1" s="1"/>
  <c r="I2398" i="1" s="1"/>
  <c r="I2399" i="1" s="1"/>
  <c r="I2400" i="1" s="1"/>
  <c r="I2401" i="1" s="1"/>
  <c r="I2402" i="1" s="1"/>
  <c r="I2403" i="1" s="1"/>
  <c r="I2404" i="1" s="1"/>
  <c r="I2405" i="1" s="1"/>
  <c r="I2406" i="1" s="1"/>
  <c r="I2407" i="1" s="1"/>
  <c r="I2408" i="1" s="1"/>
  <c r="I2409" i="1" s="1"/>
  <c r="I2410" i="1" s="1"/>
  <c r="I2411" i="1" s="1"/>
  <c r="I2412" i="1" s="1"/>
  <c r="I2413" i="1" s="1"/>
  <c r="I2414" i="1" s="1"/>
  <c r="I2415" i="1" s="1"/>
  <c r="I2416" i="1" s="1"/>
  <c r="I2417" i="1" s="1"/>
  <c r="I2418" i="1" s="1"/>
  <c r="I2419" i="1" s="1"/>
  <c r="I2420" i="1" s="1"/>
  <c r="I2421" i="1" s="1"/>
  <c r="I2422" i="1" s="1"/>
  <c r="I2423" i="1" s="1"/>
  <c r="I2424" i="1" s="1"/>
  <c r="I2425" i="1" s="1"/>
  <c r="I2426" i="1" s="1"/>
  <c r="I2427" i="1" s="1"/>
  <c r="I2428" i="1" s="1"/>
  <c r="I2429" i="1" s="1"/>
  <c r="I2430" i="1" s="1"/>
  <c r="I2431" i="1" s="1"/>
  <c r="I2432" i="1" s="1"/>
  <c r="I2433" i="1" s="1"/>
  <c r="I2434" i="1" s="1"/>
  <c r="I2435" i="1" s="1"/>
  <c r="I2436" i="1" s="1"/>
  <c r="I2437" i="1" s="1"/>
  <c r="I2438" i="1" s="1"/>
  <c r="I2439" i="1" s="1"/>
  <c r="I2440" i="1" s="1"/>
  <c r="I2441" i="1" s="1"/>
  <c r="I2442" i="1" s="1"/>
  <c r="I2443" i="1" s="1"/>
  <c r="I2444" i="1" s="1"/>
  <c r="I2445" i="1" s="1"/>
  <c r="I2446" i="1" s="1"/>
  <c r="I2447" i="1" s="1"/>
  <c r="I2448" i="1" s="1"/>
  <c r="I2449" i="1" s="1"/>
  <c r="I2450" i="1" s="1"/>
  <c r="I2451" i="1" s="1"/>
  <c r="I2452" i="1" s="1"/>
  <c r="I2453" i="1" s="1"/>
  <c r="I2454" i="1" s="1"/>
  <c r="I2455" i="1" s="1"/>
  <c r="I2456" i="1" s="1"/>
  <c r="I2457" i="1" s="1"/>
  <c r="I2458" i="1" s="1"/>
  <c r="I2459" i="1" s="1"/>
  <c r="I2460" i="1" s="1"/>
  <c r="I2461" i="1" s="1"/>
  <c r="I2462" i="1" s="1"/>
  <c r="I2463" i="1" s="1"/>
  <c r="I2464" i="1" s="1"/>
  <c r="I2465" i="1" s="1"/>
  <c r="I2466" i="1" s="1"/>
  <c r="I2467" i="1" s="1"/>
  <c r="I2468" i="1" s="1"/>
  <c r="I2469" i="1" s="1"/>
  <c r="I2470" i="1" s="1"/>
  <c r="I2471" i="1" s="1"/>
  <c r="I2472" i="1" s="1"/>
  <c r="I2473" i="1" s="1"/>
  <c r="I2474" i="1" s="1"/>
  <c r="I2475" i="1" s="1"/>
  <c r="I2476" i="1" s="1"/>
  <c r="I2477" i="1" s="1"/>
  <c r="I2478" i="1" s="1"/>
  <c r="I2479" i="1" s="1"/>
  <c r="I2480" i="1" s="1"/>
  <c r="I2481" i="1" s="1"/>
  <c r="I2482" i="1" s="1"/>
  <c r="I2483" i="1" s="1"/>
  <c r="I2484" i="1" s="1"/>
  <c r="I2485" i="1" s="1"/>
  <c r="I2486" i="1" s="1"/>
  <c r="I2487" i="1" s="1"/>
  <c r="I2488" i="1" s="1"/>
  <c r="I2489" i="1" s="1"/>
  <c r="I2490" i="1" s="1"/>
  <c r="I2491" i="1" s="1"/>
  <c r="I2492" i="1" s="1"/>
  <c r="I2493" i="1" s="1"/>
  <c r="I2494" i="1" s="1"/>
  <c r="I2495" i="1" s="1"/>
  <c r="I2496" i="1" s="1"/>
  <c r="I2497" i="1" s="1"/>
  <c r="I2498" i="1" s="1"/>
  <c r="I2499" i="1" s="1"/>
  <c r="I2500" i="1" s="1"/>
  <c r="I2501" i="1" s="1"/>
  <c r="I2502" i="1" s="1"/>
  <c r="I2503" i="1" s="1"/>
  <c r="I2504" i="1" s="1"/>
  <c r="I2505" i="1" s="1"/>
  <c r="I2506" i="1" s="1"/>
  <c r="I2507" i="1" s="1"/>
  <c r="I2508" i="1" s="1"/>
  <c r="I2509" i="1" s="1"/>
  <c r="I2510" i="1" s="1"/>
  <c r="I2511" i="1" s="1"/>
  <c r="I2512" i="1" s="1"/>
  <c r="I2513" i="1" s="1"/>
  <c r="I2514" i="1" s="1"/>
  <c r="I2515" i="1" s="1"/>
  <c r="I2516" i="1" s="1"/>
  <c r="I2517" i="1" s="1"/>
  <c r="I2518" i="1" s="1"/>
  <c r="I2519" i="1" s="1"/>
  <c r="I2520" i="1" s="1"/>
  <c r="I2521" i="1" s="1"/>
  <c r="I2522" i="1" s="1"/>
  <c r="I2523" i="1" s="1"/>
  <c r="I2524" i="1" s="1"/>
  <c r="I2525" i="1" s="1"/>
  <c r="I2526" i="1" s="1"/>
  <c r="I2527" i="1" s="1"/>
  <c r="I2528" i="1" s="1"/>
  <c r="I2529" i="1" s="1"/>
  <c r="I2530" i="1" s="1"/>
  <c r="I2531" i="1" s="1"/>
  <c r="I2532" i="1" s="1"/>
  <c r="I2533" i="1" s="1"/>
  <c r="I2534" i="1" s="1"/>
  <c r="I2535" i="1" s="1"/>
  <c r="I2536" i="1" s="1"/>
  <c r="I2537" i="1" s="1"/>
  <c r="I2538" i="1" s="1"/>
  <c r="I2539" i="1" s="1"/>
  <c r="I2540" i="1" s="1"/>
  <c r="I2541" i="1" s="1"/>
  <c r="I2542" i="1" s="1"/>
  <c r="I2543" i="1" s="1"/>
  <c r="I2544" i="1" s="1"/>
  <c r="I2545" i="1" s="1"/>
  <c r="I2546" i="1" s="1"/>
  <c r="I2547" i="1" s="1"/>
  <c r="I2548" i="1" s="1"/>
  <c r="I2549" i="1" s="1"/>
  <c r="I2550" i="1" s="1"/>
  <c r="I2551" i="1" s="1"/>
  <c r="I2552" i="1" s="1"/>
  <c r="I2553" i="1" s="1"/>
  <c r="I2554" i="1" s="1"/>
  <c r="I2555" i="1" s="1"/>
  <c r="I2556" i="1" s="1"/>
  <c r="I2557" i="1" s="1"/>
  <c r="I2558" i="1" s="1"/>
  <c r="I2559" i="1" s="1"/>
  <c r="I2560" i="1" s="1"/>
  <c r="I2561" i="1" s="1"/>
  <c r="I2562" i="1" s="1"/>
  <c r="I2563" i="1" s="1"/>
  <c r="I2564" i="1" s="1"/>
  <c r="I2565" i="1" s="1"/>
  <c r="I2566" i="1" s="1"/>
  <c r="I2567" i="1" s="1"/>
  <c r="I2568" i="1" s="1"/>
  <c r="I2569" i="1" s="1"/>
  <c r="I2570" i="1" s="1"/>
  <c r="I2571" i="1" s="1"/>
  <c r="I2572" i="1" s="1"/>
  <c r="I2573" i="1" s="1"/>
  <c r="I2574" i="1" s="1"/>
  <c r="I2575" i="1" s="1"/>
  <c r="I2576" i="1" s="1"/>
  <c r="I2577" i="1" s="1"/>
  <c r="I2578" i="1" s="1"/>
  <c r="I2579" i="1" s="1"/>
  <c r="I2580" i="1" s="1"/>
  <c r="I2581" i="1" s="1"/>
  <c r="I2582" i="1" s="1"/>
  <c r="I2583" i="1" s="1"/>
  <c r="I2584" i="1" s="1"/>
  <c r="I2585" i="1" s="1"/>
  <c r="I2586" i="1" s="1"/>
  <c r="I2587" i="1" s="1"/>
  <c r="I2588" i="1" s="1"/>
  <c r="I2589" i="1" s="1"/>
  <c r="I2590" i="1" s="1"/>
  <c r="I2591" i="1" s="1"/>
  <c r="I2592" i="1" s="1"/>
  <c r="I2593" i="1" s="1"/>
  <c r="I2594" i="1" s="1"/>
  <c r="I2595" i="1" s="1"/>
  <c r="I2596" i="1" s="1"/>
  <c r="I2597" i="1" s="1"/>
  <c r="I2598" i="1" s="1"/>
  <c r="I2599" i="1" s="1"/>
  <c r="I2600" i="1" s="1"/>
  <c r="I2601" i="1" s="1"/>
  <c r="I2602" i="1" s="1"/>
  <c r="I2603" i="1" s="1"/>
  <c r="I2604" i="1" s="1"/>
  <c r="I2605" i="1" s="1"/>
  <c r="I2606" i="1" s="1"/>
  <c r="I2607" i="1" s="1"/>
  <c r="I2608" i="1" s="1"/>
  <c r="I2609" i="1" s="1"/>
  <c r="I2610" i="1" s="1"/>
  <c r="I2611" i="1" s="1"/>
  <c r="I2612" i="1" s="1"/>
  <c r="I2613" i="1" s="1"/>
  <c r="I2614" i="1" s="1"/>
  <c r="I2615" i="1" s="1"/>
  <c r="I2616" i="1" s="1"/>
  <c r="I2617" i="1" s="1"/>
  <c r="I2618" i="1" s="1"/>
  <c r="I2619" i="1" s="1"/>
  <c r="I2620" i="1" s="1"/>
  <c r="I2621" i="1" s="1"/>
  <c r="I2622" i="1" s="1"/>
  <c r="I2623" i="1" s="1"/>
  <c r="I2624" i="1" s="1"/>
  <c r="I2625" i="1" s="1"/>
  <c r="I2626" i="1" s="1"/>
  <c r="I2627" i="1" s="1"/>
  <c r="I2628" i="1" s="1"/>
  <c r="I2629" i="1" s="1"/>
  <c r="I2630" i="1" s="1"/>
  <c r="I2631" i="1" s="1"/>
  <c r="I2632" i="1" s="1"/>
  <c r="I2633" i="1" s="1"/>
  <c r="I2634" i="1" s="1"/>
  <c r="I2635" i="1" s="1"/>
  <c r="I2636" i="1" s="1"/>
  <c r="I2637" i="1" s="1"/>
  <c r="I2638" i="1" s="1"/>
  <c r="I2639" i="1" s="1"/>
  <c r="I2640" i="1" s="1"/>
  <c r="I2641" i="1" s="1"/>
  <c r="I2642" i="1" s="1"/>
  <c r="I2643" i="1" s="1"/>
  <c r="I2644" i="1" s="1"/>
  <c r="I2645" i="1" s="1"/>
  <c r="I2646" i="1" s="1"/>
  <c r="I2647" i="1" s="1"/>
  <c r="I2648" i="1" s="1"/>
  <c r="I2649" i="1" s="1"/>
  <c r="I2650" i="1" s="1"/>
  <c r="I2651" i="1" s="1"/>
  <c r="I2652" i="1" s="1"/>
  <c r="I2653" i="1" s="1"/>
  <c r="I2654" i="1" s="1"/>
  <c r="I2655" i="1" s="1"/>
  <c r="I2656" i="1" s="1"/>
  <c r="I2657" i="1" s="1"/>
  <c r="I2658" i="1" s="1"/>
  <c r="I2659" i="1" s="1"/>
  <c r="I2660" i="1" s="1"/>
  <c r="I2661" i="1" s="1"/>
  <c r="I2662" i="1" s="1"/>
  <c r="I2663" i="1" s="1"/>
  <c r="I2664" i="1" s="1"/>
  <c r="I2665" i="1" s="1"/>
  <c r="I2666" i="1" s="1"/>
  <c r="I2667" i="1" s="1"/>
  <c r="I2668" i="1" s="1"/>
  <c r="I2669" i="1" s="1"/>
  <c r="I2670" i="1" s="1"/>
  <c r="I2671" i="1" s="1"/>
  <c r="I2672" i="1" s="1"/>
  <c r="I2673" i="1" s="1"/>
  <c r="I2674" i="1" s="1"/>
  <c r="I2675" i="1" s="1"/>
  <c r="I2676" i="1" s="1"/>
  <c r="I2677" i="1" s="1"/>
  <c r="I2678" i="1" s="1"/>
  <c r="I2679" i="1" s="1"/>
  <c r="I2680" i="1" s="1"/>
  <c r="I2681" i="1" s="1"/>
  <c r="I2682" i="1" s="1"/>
  <c r="I2683" i="1" s="1"/>
  <c r="I2684" i="1" s="1"/>
  <c r="I2685" i="1" s="1"/>
  <c r="I2686" i="1" s="1"/>
  <c r="I2687" i="1" s="1"/>
  <c r="I2688" i="1" s="1"/>
  <c r="I2689" i="1" s="1"/>
  <c r="I2690" i="1" s="1"/>
  <c r="I2691" i="1" s="1"/>
  <c r="I2692" i="1" s="1"/>
  <c r="I2693" i="1" s="1"/>
  <c r="I2694" i="1" s="1"/>
  <c r="I2695" i="1" s="1"/>
  <c r="I2696" i="1" s="1"/>
  <c r="I2697" i="1" s="1"/>
  <c r="I2698" i="1" s="1"/>
  <c r="I2699" i="1" s="1"/>
  <c r="I2700" i="1" s="1"/>
  <c r="I2701" i="1" s="1"/>
  <c r="I2702" i="1" s="1"/>
  <c r="I2703" i="1" s="1"/>
  <c r="I2704" i="1" s="1"/>
  <c r="I2705" i="1" s="1"/>
  <c r="I2706" i="1" s="1"/>
  <c r="I2707" i="1" s="1"/>
  <c r="I2708" i="1" s="1"/>
  <c r="I2709" i="1" s="1"/>
  <c r="I2710" i="1" s="1"/>
  <c r="I2711" i="1" s="1"/>
  <c r="I2712" i="1" s="1"/>
  <c r="I2713" i="1" s="1"/>
  <c r="I2714" i="1" s="1"/>
  <c r="I2715" i="1" s="1"/>
  <c r="I2716" i="1" s="1"/>
  <c r="I2717" i="1" s="1"/>
  <c r="I2718" i="1" s="1"/>
  <c r="I2719" i="1" s="1"/>
  <c r="I2720" i="1" s="1"/>
  <c r="I2721" i="1" s="1"/>
  <c r="I2722" i="1" s="1"/>
  <c r="I2723" i="1" s="1"/>
  <c r="I2724" i="1" s="1"/>
  <c r="I2725" i="1" s="1"/>
  <c r="I2726" i="1" s="1"/>
  <c r="I2727" i="1" s="1"/>
  <c r="I2728" i="1" s="1"/>
  <c r="I2729" i="1" s="1"/>
  <c r="I2730" i="1" s="1"/>
  <c r="I2731" i="1" s="1"/>
  <c r="I2732" i="1" s="1"/>
  <c r="I2733" i="1" s="1"/>
  <c r="I2734" i="1" s="1"/>
  <c r="I2735" i="1" s="1"/>
  <c r="I2736" i="1" s="1"/>
  <c r="I2737" i="1" s="1"/>
  <c r="I2738" i="1" s="1"/>
  <c r="I2739" i="1" s="1"/>
  <c r="I2740" i="1" s="1"/>
  <c r="I2741" i="1" s="1"/>
  <c r="I2742" i="1" s="1"/>
  <c r="I2743" i="1" s="1"/>
  <c r="I2744" i="1" s="1"/>
  <c r="I2745" i="1" s="1"/>
  <c r="I2746" i="1" s="1"/>
  <c r="I2747" i="1" s="1"/>
  <c r="I2748" i="1" s="1"/>
  <c r="I2749" i="1" s="1"/>
  <c r="I2750" i="1" s="1"/>
  <c r="I2751" i="1" s="1"/>
  <c r="I2752" i="1" s="1"/>
  <c r="I2753" i="1" s="1"/>
  <c r="I2754" i="1" s="1"/>
  <c r="I2755" i="1" s="1"/>
  <c r="I2756" i="1" s="1"/>
  <c r="I2757" i="1" s="1"/>
  <c r="I2758" i="1" s="1"/>
  <c r="I2759" i="1" s="1"/>
  <c r="I2760" i="1" s="1"/>
  <c r="I2761" i="1" s="1"/>
  <c r="I2762" i="1" s="1"/>
  <c r="I2763" i="1" s="1"/>
  <c r="I2764" i="1" s="1"/>
  <c r="I2765" i="1" s="1"/>
  <c r="I2766" i="1" s="1"/>
  <c r="I2767" i="1" s="1"/>
  <c r="I2768" i="1" s="1"/>
  <c r="I2769" i="1" s="1"/>
  <c r="I2770" i="1" s="1"/>
  <c r="I2771" i="1" s="1"/>
  <c r="I2772" i="1" s="1"/>
  <c r="I2773" i="1" s="1"/>
  <c r="I2774" i="1" s="1"/>
  <c r="I2775" i="1" s="1"/>
  <c r="I2776" i="1" s="1"/>
  <c r="I2777" i="1" s="1"/>
  <c r="I2778" i="1" s="1"/>
  <c r="I2779" i="1" s="1"/>
  <c r="I2780" i="1" s="1"/>
  <c r="I2781" i="1" s="1"/>
  <c r="I2782" i="1" s="1"/>
  <c r="I2783" i="1" s="1"/>
  <c r="I2784" i="1" s="1"/>
  <c r="I2785" i="1" s="1"/>
  <c r="I2786" i="1" s="1"/>
  <c r="I2787" i="1" s="1"/>
  <c r="I2788" i="1" s="1"/>
  <c r="I2789" i="1" s="1"/>
  <c r="I2790" i="1" s="1"/>
  <c r="I2791" i="1" s="1"/>
  <c r="I2792" i="1" s="1"/>
  <c r="I2793" i="1" s="1"/>
  <c r="I2794" i="1" s="1"/>
  <c r="I2795" i="1" s="1"/>
  <c r="I2796" i="1" s="1"/>
  <c r="I2797" i="1" s="1"/>
  <c r="I2798" i="1" s="1"/>
  <c r="I2799" i="1" s="1"/>
  <c r="I2800" i="1" s="1"/>
  <c r="I2801" i="1" s="1"/>
  <c r="I2802" i="1" s="1"/>
  <c r="I2803" i="1" s="1"/>
  <c r="I2804" i="1" s="1"/>
  <c r="I2805" i="1" s="1"/>
  <c r="I2806" i="1" s="1"/>
  <c r="I2807" i="1" s="1"/>
  <c r="I2808" i="1" s="1"/>
  <c r="I2809" i="1" s="1"/>
  <c r="I2810" i="1" s="1"/>
  <c r="I2811" i="1" s="1"/>
  <c r="I2812" i="1" s="1"/>
  <c r="I2813" i="1" s="1"/>
  <c r="I2814" i="1" s="1"/>
  <c r="I2815" i="1" s="1"/>
  <c r="I2816" i="1" s="1"/>
  <c r="I2817" i="1" s="1"/>
  <c r="I2818" i="1" s="1"/>
  <c r="I2819" i="1" s="1"/>
  <c r="I2820" i="1" s="1"/>
  <c r="I2821" i="1" s="1"/>
  <c r="I2822" i="1" s="1"/>
  <c r="I2823" i="1" s="1"/>
  <c r="I2824" i="1" s="1"/>
  <c r="I2825" i="1" s="1"/>
  <c r="I2826" i="1" s="1"/>
  <c r="I2827" i="1" s="1"/>
  <c r="I2828" i="1" s="1"/>
  <c r="I2829" i="1" s="1"/>
  <c r="I2830" i="1" s="1"/>
  <c r="I2831" i="1" s="1"/>
  <c r="I2832" i="1" s="1"/>
  <c r="I2833" i="1" s="1"/>
  <c r="I2834" i="1" s="1"/>
  <c r="I2835" i="1" s="1"/>
  <c r="I2836" i="1" s="1"/>
  <c r="I2837" i="1" s="1"/>
  <c r="I2838" i="1" s="1"/>
  <c r="I2839" i="1" s="1"/>
  <c r="I2840" i="1" s="1"/>
  <c r="I2841" i="1" s="1"/>
  <c r="I2842" i="1" s="1"/>
  <c r="I2843" i="1" s="1"/>
  <c r="I2844" i="1" s="1"/>
  <c r="I2845" i="1" s="1"/>
  <c r="I2846" i="1" s="1"/>
  <c r="I2847" i="1" s="1"/>
  <c r="I2848" i="1" s="1"/>
  <c r="I2849" i="1" s="1"/>
  <c r="I2850" i="1" s="1"/>
  <c r="I2851" i="1" s="1"/>
  <c r="I2852" i="1" s="1"/>
  <c r="I2853" i="1" s="1"/>
  <c r="I2854" i="1" s="1"/>
  <c r="I2855" i="1" s="1"/>
  <c r="I2856" i="1" s="1"/>
  <c r="I2857" i="1" s="1"/>
  <c r="I2858" i="1" s="1"/>
  <c r="I2859" i="1" s="1"/>
  <c r="I2860" i="1" s="1"/>
  <c r="I2861" i="1" s="1"/>
  <c r="I2862" i="1" s="1"/>
  <c r="I2863" i="1" s="1"/>
  <c r="I2864" i="1" s="1"/>
  <c r="I2865" i="1" s="1"/>
  <c r="I2866" i="1" s="1"/>
  <c r="I2867" i="1" s="1"/>
  <c r="I2868" i="1" s="1"/>
  <c r="I2869" i="1" s="1"/>
  <c r="I2870" i="1" s="1"/>
  <c r="I2871" i="1" s="1"/>
  <c r="I2872" i="1" s="1"/>
  <c r="I2873" i="1" s="1"/>
  <c r="I2874" i="1" s="1"/>
  <c r="I2875" i="1" s="1"/>
  <c r="I2876" i="1" s="1"/>
  <c r="I2877" i="1" s="1"/>
  <c r="I2878" i="1" s="1"/>
  <c r="I2879" i="1" s="1"/>
  <c r="I2880" i="1" s="1"/>
  <c r="I2881" i="1" s="1"/>
  <c r="I2882" i="1" s="1"/>
  <c r="I2883" i="1" s="1"/>
  <c r="I2884" i="1" s="1"/>
  <c r="I2885" i="1" s="1"/>
  <c r="I2886" i="1" s="1"/>
  <c r="I2887" i="1" s="1"/>
  <c r="I2888" i="1" s="1"/>
  <c r="I2889" i="1" s="1"/>
  <c r="I2890" i="1" s="1"/>
  <c r="I2891" i="1" s="1"/>
  <c r="I2892" i="1" s="1"/>
  <c r="I2893" i="1" s="1"/>
  <c r="I2894" i="1" s="1"/>
  <c r="I2895" i="1" s="1"/>
  <c r="I2896" i="1" s="1"/>
  <c r="I2897" i="1" s="1"/>
  <c r="I2898" i="1" s="1"/>
  <c r="I2899" i="1" s="1"/>
  <c r="I2900" i="1" s="1"/>
  <c r="I2901" i="1" s="1"/>
  <c r="I2902" i="1" s="1"/>
  <c r="I2903" i="1" s="1"/>
  <c r="I2904" i="1" s="1"/>
  <c r="I2905" i="1" s="1"/>
  <c r="I2906" i="1" s="1"/>
  <c r="I2907" i="1" s="1"/>
  <c r="I2908" i="1" s="1"/>
  <c r="I2909" i="1" s="1"/>
  <c r="I2910" i="1" s="1"/>
  <c r="I2911" i="1" s="1"/>
  <c r="I2912" i="1" s="1"/>
  <c r="I2913" i="1" s="1"/>
  <c r="I2914" i="1" s="1"/>
  <c r="I2915" i="1" s="1"/>
  <c r="I2916" i="1" s="1"/>
  <c r="I2917" i="1" s="1"/>
  <c r="I2918" i="1" s="1"/>
  <c r="I2919" i="1" s="1"/>
  <c r="I2920" i="1" s="1"/>
  <c r="I2921" i="1" s="1"/>
  <c r="I2922" i="1" s="1"/>
  <c r="I2923" i="1" s="1"/>
  <c r="I2924" i="1" s="1"/>
  <c r="I2925" i="1" s="1"/>
  <c r="I2926" i="1" s="1"/>
  <c r="I2927" i="1" s="1"/>
  <c r="I2928" i="1" s="1"/>
  <c r="I2929" i="1" s="1"/>
  <c r="I2930" i="1" s="1"/>
  <c r="I2931" i="1" s="1"/>
  <c r="I2932" i="1" s="1"/>
  <c r="I2933" i="1" s="1"/>
  <c r="I2934" i="1" s="1"/>
  <c r="I2935" i="1" s="1"/>
  <c r="I2936" i="1" s="1"/>
  <c r="I2937" i="1" s="1"/>
  <c r="I2938" i="1" s="1"/>
  <c r="I2939" i="1" s="1"/>
  <c r="I2940" i="1" s="1"/>
  <c r="I2941" i="1" s="1"/>
  <c r="I2942" i="1" s="1"/>
  <c r="I2943" i="1" s="1"/>
  <c r="I2944" i="1" s="1"/>
  <c r="I2945" i="1" s="1"/>
  <c r="I2946" i="1" s="1"/>
  <c r="I2947" i="1" s="1"/>
  <c r="I2948" i="1" s="1"/>
  <c r="I2949" i="1" s="1"/>
  <c r="I2950" i="1" s="1"/>
  <c r="I2951" i="1" s="1"/>
  <c r="I2952" i="1" s="1"/>
  <c r="I2953" i="1" s="1"/>
  <c r="I2954" i="1" s="1"/>
  <c r="I2955" i="1" s="1"/>
  <c r="I2956" i="1" s="1"/>
  <c r="I2957" i="1" s="1"/>
  <c r="I2958" i="1" s="1"/>
  <c r="I2959" i="1" s="1"/>
  <c r="I2960" i="1" s="1"/>
  <c r="I2961" i="1" s="1"/>
  <c r="I2962" i="1" s="1"/>
  <c r="I2963" i="1" s="1"/>
  <c r="I2964" i="1" s="1"/>
  <c r="I2965" i="1" s="1"/>
  <c r="I2966" i="1" s="1"/>
  <c r="I2967" i="1" s="1"/>
  <c r="I2968" i="1" s="1"/>
  <c r="I2969" i="1" s="1"/>
  <c r="I2970" i="1" s="1"/>
  <c r="I2971" i="1" s="1"/>
  <c r="I2972" i="1" s="1"/>
  <c r="I2973" i="1" s="1"/>
  <c r="I2974" i="1" s="1"/>
  <c r="I2975" i="1" s="1"/>
  <c r="I2976" i="1" s="1"/>
  <c r="I2977" i="1" s="1"/>
  <c r="I2978" i="1" s="1"/>
  <c r="I2979" i="1" s="1"/>
  <c r="I2980" i="1" s="1"/>
  <c r="I2981" i="1" s="1"/>
  <c r="I2982" i="1" s="1"/>
  <c r="I2983" i="1" s="1"/>
  <c r="I2984" i="1" s="1"/>
  <c r="I2985" i="1" s="1"/>
  <c r="I2986" i="1" s="1"/>
  <c r="I2987" i="1" s="1"/>
  <c r="I2988" i="1" s="1"/>
  <c r="I2989" i="1" s="1"/>
  <c r="I2990" i="1" s="1"/>
  <c r="I2991" i="1" s="1"/>
  <c r="I2992" i="1" s="1"/>
  <c r="I2993" i="1" s="1"/>
  <c r="I2994" i="1" s="1"/>
  <c r="I2995" i="1" s="1"/>
  <c r="I2996" i="1" s="1"/>
  <c r="I2997" i="1" s="1"/>
  <c r="I2998" i="1" s="1"/>
  <c r="I2999" i="1" s="1"/>
  <c r="I3000" i="1" s="1"/>
  <c r="I3001" i="1" s="1"/>
  <c r="I3002" i="1" s="1"/>
  <c r="I3003" i="1" s="1"/>
  <c r="I3004" i="1" s="1"/>
  <c r="I3005" i="1" s="1"/>
  <c r="I3006" i="1" s="1"/>
  <c r="I3007" i="1" s="1"/>
  <c r="I3008" i="1" s="1"/>
  <c r="I3009" i="1" s="1"/>
  <c r="I3010" i="1" s="1"/>
  <c r="I3011" i="1" s="1"/>
  <c r="I3012" i="1" s="1"/>
  <c r="I3013" i="1" s="1"/>
  <c r="I3014" i="1" s="1"/>
  <c r="I3015" i="1" s="1"/>
  <c r="I3016" i="1" s="1"/>
  <c r="I3017" i="1" s="1"/>
  <c r="I3018" i="1" s="1"/>
  <c r="I3019" i="1" s="1"/>
  <c r="I3020" i="1" s="1"/>
  <c r="I3021" i="1" s="1"/>
  <c r="I3022" i="1" s="1"/>
  <c r="I3023" i="1" s="1"/>
  <c r="I3024" i="1" s="1"/>
  <c r="I3025" i="1" s="1"/>
  <c r="I3026" i="1" s="1"/>
  <c r="I3027" i="1" s="1"/>
  <c r="I3028" i="1" s="1"/>
  <c r="I3029" i="1" s="1"/>
  <c r="I3030" i="1" s="1"/>
  <c r="I3031" i="1" s="1"/>
  <c r="I3032" i="1" s="1"/>
  <c r="I3033" i="1" s="1"/>
  <c r="I3034" i="1" s="1"/>
  <c r="I3035" i="1" s="1"/>
  <c r="I3036" i="1" s="1"/>
  <c r="I3037" i="1" s="1"/>
  <c r="I3038" i="1" s="1"/>
  <c r="I3039" i="1" s="1"/>
  <c r="I3040" i="1" s="1"/>
  <c r="I3041" i="1" s="1"/>
  <c r="I3042" i="1" s="1"/>
  <c r="I3043" i="1" s="1"/>
  <c r="I3044" i="1" s="1"/>
  <c r="I3045" i="1" s="1"/>
  <c r="I3046" i="1" s="1"/>
  <c r="I3047" i="1" s="1"/>
  <c r="I3048" i="1" s="1"/>
  <c r="I3049" i="1" s="1"/>
  <c r="I3050" i="1" s="1"/>
  <c r="I3051" i="1" s="1"/>
  <c r="I3052" i="1" s="1"/>
  <c r="I3053" i="1" s="1"/>
  <c r="I3054" i="1" s="1"/>
  <c r="I3055" i="1" s="1"/>
  <c r="I3056" i="1" s="1"/>
  <c r="I3057" i="1" s="1"/>
  <c r="I3058" i="1" s="1"/>
  <c r="I3059" i="1" s="1"/>
  <c r="I3060" i="1" s="1"/>
  <c r="I3061" i="1" s="1"/>
  <c r="I3062" i="1" s="1"/>
  <c r="I3063" i="1" s="1"/>
  <c r="I3064" i="1" s="1"/>
  <c r="I3065" i="1" s="1"/>
  <c r="I3066" i="1" s="1"/>
  <c r="I3067" i="1" s="1"/>
  <c r="I3068" i="1" s="1"/>
  <c r="I3069" i="1" s="1"/>
  <c r="I3070" i="1" s="1"/>
  <c r="I3071" i="1" s="1"/>
  <c r="I3072" i="1" s="1"/>
  <c r="I3073" i="1" s="1"/>
  <c r="I3074" i="1" s="1"/>
  <c r="I3075" i="1" s="1"/>
  <c r="I3076" i="1" s="1"/>
  <c r="I3077" i="1" s="1"/>
  <c r="I3078" i="1" s="1"/>
  <c r="I3079" i="1" s="1"/>
  <c r="I3080" i="1" s="1"/>
  <c r="I3081" i="1" s="1"/>
  <c r="I3082" i="1" s="1"/>
  <c r="I3083" i="1" s="1"/>
  <c r="I3084" i="1" s="1"/>
  <c r="I3085" i="1" s="1"/>
  <c r="I3086" i="1" s="1"/>
  <c r="I3087" i="1" s="1"/>
  <c r="I3088" i="1" s="1"/>
  <c r="I3089" i="1" s="1"/>
  <c r="I3090" i="1" s="1"/>
  <c r="I3091" i="1" s="1"/>
  <c r="I3092" i="1" s="1"/>
  <c r="I3093" i="1" s="1"/>
  <c r="I3094" i="1" s="1"/>
  <c r="I3095" i="1" s="1"/>
  <c r="I3096" i="1" s="1"/>
  <c r="I3097" i="1" s="1"/>
  <c r="I3098" i="1" s="1"/>
  <c r="I3099" i="1" s="1"/>
  <c r="I3100" i="1" s="1"/>
  <c r="I3101" i="1" s="1"/>
  <c r="I3102" i="1" s="1"/>
  <c r="I3103" i="1" s="1"/>
  <c r="I3104" i="1" s="1"/>
  <c r="I3105" i="1" s="1"/>
  <c r="I3106" i="1" s="1"/>
  <c r="I3107" i="1" s="1"/>
  <c r="I3108" i="1" s="1"/>
  <c r="I3109" i="1" s="1"/>
  <c r="I3110" i="1" s="1"/>
  <c r="I3111" i="1" s="1"/>
  <c r="I3112" i="1" s="1"/>
  <c r="I3113" i="1" s="1"/>
  <c r="I3114" i="1" s="1"/>
  <c r="I3115" i="1" s="1"/>
  <c r="I3116" i="1" s="1"/>
  <c r="I3117" i="1" s="1"/>
  <c r="I3118" i="1" s="1"/>
  <c r="I3119" i="1" s="1"/>
  <c r="I3120" i="1" s="1"/>
  <c r="I3121" i="1" s="1"/>
  <c r="I3122" i="1" s="1"/>
  <c r="I3123" i="1" s="1"/>
  <c r="I3124" i="1" s="1"/>
  <c r="I3125" i="1" s="1"/>
  <c r="I3126" i="1" s="1"/>
  <c r="I3127" i="1" s="1"/>
  <c r="I3128" i="1" s="1"/>
  <c r="I3129" i="1" s="1"/>
  <c r="I3130" i="1" s="1"/>
  <c r="I3131" i="1" s="1"/>
  <c r="I3132" i="1" s="1"/>
  <c r="I3133" i="1" s="1"/>
  <c r="I3134" i="1" s="1"/>
  <c r="I3135" i="1" s="1"/>
  <c r="I3136" i="1" s="1"/>
  <c r="I3137" i="1" s="1"/>
  <c r="I3138" i="1" s="1"/>
  <c r="I3139" i="1" s="1"/>
  <c r="I3140" i="1" s="1"/>
  <c r="I3141" i="1" s="1"/>
  <c r="I3142" i="1" s="1"/>
  <c r="I3143" i="1" s="1"/>
  <c r="I3144" i="1" s="1"/>
  <c r="I3145" i="1" s="1"/>
  <c r="I3146" i="1" s="1"/>
  <c r="I3147" i="1" s="1"/>
  <c r="I3148" i="1" s="1"/>
  <c r="I3149" i="1" s="1"/>
  <c r="I3150" i="1" s="1"/>
  <c r="I3151" i="1" s="1"/>
  <c r="I3152" i="1" s="1"/>
  <c r="I3153" i="1" s="1"/>
  <c r="I3154" i="1" s="1"/>
  <c r="I3155" i="1" s="1"/>
  <c r="I3156" i="1" s="1"/>
  <c r="I3157" i="1" s="1"/>
  <c r="I3158" i="1" s="1"/>
  <c r="I3159" i="1" s="1"/>
  <c r="I3160" i="1" s="1"/>
  <c r="I3161" i="1" s="1"/>
  <c r="I3162" i="1" s="1"/>
  <c r="I3163" i="1" s="1"/>
  <c r="I3164" i="1" s="1"/>
  <c r="I3165" i="1" s="1"/>
  <c r="I3166" i="1" s="1"/>
  <c r="I3167" i="1" s="1"/>
  <c r="I3168" i="1" s="1"/>
  <c r="I3169" i="1" s="1"/>
  <c r="I3170" i="1" s="1"/>
  <c r="I3171" i="1" s="1"/>
  <c r="I3172" i="1" s="1"/>
  <c r="I3173" i="1" s="1"/>
  <c r="I3174" i="1" s="1"/>
  <c r="I3175" i="1" s="1"/>
  <c r="I3176" i="1" s="1"/>
  <c r="I3177" i="1" s="1"/>
  <c r="I3178" i="1" s="1"/>
  <c r="I3179" i="1" s="1"/>
  <c r="I3180" i="1" s="1"/>
  <c r="I3181" i="1" s="1"/>
  <c r="I3182" i="1" s="1"/>
  <c r="I3183" i="1" s="1"/>
  <c r="I3184" i="1" s="1"/>
  <c r="I3185" i="1" s="1"/>
  <c r="I3186" i="1" s="1"/>
  <c r="I3187" i="1" s="1"/>
  <c r="I3188" i="1" s="1"/>
  <c r="I3189" i="1" s="1"/>
  <c r="I3190" i="1" s="1"/>
  <c r="I3191" i="1" s="1"/>
  <c r="I3192" i="1" s="1"/>
  <c r="I3193" i="1" s="1"/>
  <c r="I3194" i="1" s="1"/>
  <c r="I3195" i="1" s="1"/>
  <c r="I3196" i="1" s="1"/>
  <c r="I3197" i="1" s="1"/>
  <c r="I3198" i="1" s="1"/>
  <c r="I3199" i="1" s="1"/>
  <c r="I3200" i="1" s="1"/>
  <c r="I3201" i="1" s="1"/>
  <c r="I3202" i="1" s="1"/>
  <c r="I3203" i="1" s="1"/>
  <c r="I3204" i="1" s="1"/>
  <c r="I3205" i="1" s="1"/>
  <c r="I3206" i="1" s="1"/>
  <c r="I3207" i="1" s="1"/>
  <c r="I3208" i="1" s="1"/>
  <c r="I3209" i="1" s="1"/>
  <c r="I3210" i="1" s="1"/>
  <c r="I3211" i="1" s="1"/>
  <c r="I3212" i="1" s="1"/>
  <c r="I3213" i="1" s="1"/>
  <c r="I3214" i="1" s="1"/>
  <c r="I3215" i="1" s="1"/>
  <c r="I3216" i="1" s="1"/>
  <c r="I3217" i="1" s="1"/>
  <c r="I3218" i="1" s="1"/>
  <c r="I3219" i="1" s="1"/>
  <c r="I3220" i="1" s="1"/>
  <c r="I3221" i="1" s="1"/>
  <c r="I3222" i="1" s="1"/>
  <c r="I3223" i="1" s="1"/>
  <c r="I3224" i="1" s="1"/>
  <c r="I3225" i="1" s="1"/>
  <c r="I3226" i="1" s="1"/>
  <c r="I3227" i="1" s="1"/>
  <c r="I3228" i="1" s="1"/>
  <c r="I3229" i="1" s="1"/>
  <c r="I3230" i="1" s="1"/>
  <c r="I3231" i="1" s="1"/>
  <c r="I3232" i="1" s="1"/>
  <c r="I3233" i="1" s="1"/>
  <c r="I3234" i="1" s="1"/>
  <c r="I3235" i="1" s="1"/>
  <c r="I3236" i="1" s="1"/>
  <c r="I3237" i="1" s="1"/>
  <c r="I3238" i="1" s="1"/>
  <c r="I3239" i="1" s="1"/>
  <c r="I3240" i="1" s="1"/>
  <c r="I3241" i="1" s="1"/>
  <c r="I3242" i="1" s="1"/>
  <c r="I3243" i="1" s="1"/>
  <c r="I3244" i="1" s="1"/>
  <c r="I3245" i="1" s="1"/>
  <c r="I3246" i="1" s="1"/>
  <c r="I3247" i="1" s="1"/>
  <c r="I3248" i="1" s="1"/>
  <c r="I3249" i="1" s="1"/>
  <c r="I3250" i="1" s="1"/>
  <c r="I3251" i="1" s="1"/>
  <c r="I3252" i="1" s="1"/>
  <c r="I3253" i="1" s="1"/>
  <c r="I3254" i="1" s="1"/>
  <c r="I3255" i="1" s="1"/>
  <c r="I3256" i="1" s="1"/>
  <c r="I3257" i="1" s="1"/>
  <c r="I3258" i="1" s="1"/>
  <c r="I3259" i="1" s="1"/>
  <c r="I3260" i="1" s="1"/>
  <c r="I3261" i="1" s="1"/>
  <c r="I3262" i="1" s="1"/>
  <c r="I3263" i="1" s="1"/>
  <c r="I3264" i="1" s="1"/>
  <c r="I3265" i="1" s="1"/>
  <c r="I3266" i="1" s="1"/>
  <c r="I3267" i="1" s="1"/>
  <c r="I3268" i="1" s="1"/>
  <c r="I3269" i="1" s="1"/>
  <c r="I3270" i="1" s="1"/>
  <c r="I3271" i="1" s="1"/>
  <c r="I3272" i="1" s="1"/>
  <c r="I3273" i="1" s="1"/>
  <c r="I3274" i="1" s="1"/>
  <c r="I3275" i="1" s="1"/>
  <c r="I3276" i="1" s="1"/>
  <c r="I3277" i="1" s="1"/>
  <c r="I3278" i="1" s="1"/>
  <c r="I3279" i="1" s="1"/>
  <c r="I3280" i="1" s="1"/>
  <c r="I3281" i="1" s="1"/>
  <c r="I3282" i="1" s="1"/>
  <c r="I3283" i="1" s="1"/>
  <c r="I3284" i="1" s="1"/>
  <c r="I3285" i="1" s="1"/>
  <c r="I3286" i="1" s="1"/>
  <c r="I3287" i="1" s="1"/>
  <c r="I3288" i="1" s="1"/>
  <c r="I3289" i="1" s="1"/>
  <c r="I3290" i="1" s="1"/>
  <c r="I3291" i="1" s="1"/>
  <c r="I3292" i="1" s="1"/>
  <c r="I3293" i="1" s="1"/>
  <c r="I3294" i="1" s="1"/>
  <c r="I3295" i="1" s="1"/>
  <c r="I3296" i="1" s="1"/>
  <c r="I3297" i="1" s="1"/>
  <c r="I3298" i="1" s="1"/>
  <c r="I3299" i="1" s="1"/>
  <c r="I3300" i="1" s="1"/>
  <c r="I3301" i="1" s="1"/>
  <c r="I3302" i="1" s="1"/>
  <c r="I3303" i="1" s="1"/>
  <c r="I3304" i="1" s="1"/>
  <c r="I3305" i="1" s="1"/>
  <c r="I3306" i="1" s="1"/>
  <c r="I3307" i="1" s="1"/>
  <c r="I3308" i="1" s="1"/>
  <c r="I3309" i="1" s="1"/>
  <c r="I3310" i="1" s="1"/>
  <c r="I3311" i="1" s="1"/>
  <c r="I3312" i="1" s="1"/>
  <c r="I3313" i="1" s="1"/>
  <c r="I3314" i="1" s="1"/>
  <c r="I3315" i="1" s="1"/>
  <c r="I3316" i="1" s="1"/>
  <c r="I3317" i="1" s="1"/>
  <c r="I3318" i="1" s="1"/>
  <c r="I3319" i="1" s="1"/>
  <c r="I3320" i="1" s="1"/>
  <c r="I3321" i="1" s="1"/>
  <c r="I3322" i="1" s="1"/>
  <c r="I3323" i="1" s="1"/>
  <c r="I3324" i="1" s="1"/>
  <c r="I3325" i="1" s="1"/>
  <c r="I3326" i="1" s="1"/>
  <c r="I3327" i="1" s="1"/>
  <c r="I3328" i="1" s="1"/>
  <c r="I3329" i="1" s="1"/>
  <c r="I3330" i="1" s="1"/>
  <c r="I3331" i="1" s="1"/>
  <c r="I3332" i="1" s="1"/>
  <c r="I3333" i="1" s="1"/>
  <c r="I3334" i="1" s="1"/>
  <c r="I3335" i="1" s="1"/>
  <c r="I3336" i="1" s="1"/>
  <c r="I3337" i="1" s="1"/>
  <c r="I3338" i="1" s="1"/>
  <c r="I3339" i="1" s="1"/>
  <c r="I3340" i="1" s="1"/>
  <c r="I3341" i="1" s="1"/>
  <c r="I3342" i="1" s="1"/>
  <c r="I3343" i="1" s="1"/>
  <c r="I3344" i="1" s="1"/>
  <c r="I3345" i="1" s="1"/>
  <c r="I3346" i="1" s="1"/>
  <c r="I3347" i="1" s="1"/>
  <c r="I3348" i="1" s="1"/>
  <c r="I3349" i="1" s="1"/>
  <c r="I3350" i="1" s="1"/>
  <c r="I3351" i="1" s="1"/>
  <c r="I3352" i="1" s="1"/>
  <c r="I3353" i="1" s="1"/>
  <c r="I3354" i="1" s="1"/>
  <c r="I3355" i="1" s="1"/>
  <c r="I3356" i="1" s="1"/>
  <c r="I3357" i="1" s="1"/>
  <c r="I3358" i="1" s="1"/>
  <c r="I3359" i="1" s="1"/>
  <c r="I3360" i="1" s="1"/>
  <c r="I3361" i="1" s="1"/>
  <c r="I3362" i="1" s="1"/>
  <c r="I3363" i="1" s="1"/>
  <c r="I3364" i="1" s="1"/>
  <c r="I3365" i="1" s="1"/>
  <c r="I3366" i="1" s="1"/>
  <c r="I3367" i="1" s="1"/>
  <c r="I3368" i="1" s="1"/>
  <c r="I3369" i="1" s="1"/>
  <c r="I3370" i="1" s="1"/>
  <c r="I3371" i="1" s="1"/>
  <c r="I3372" i="1" s="1"/>
  <c r="I3373" i="1" s="1"/>
  <c r="I3374" i="1" s="1"/>
  <c r="I3375" i="1" s="1"/>
  <c r="I3376" i="1" s="1"/>
  <c r="I3377" i="1" s="1"/>
  <c r="I3378" i="1" s="1"/>
  <c r="I3379" i="1" s="1"/>
  <c r="I3380" i="1" s="1"/>
  <c r="I3381" i="1" s="1"/>
  <c r="I3382" i="1" s="1"/>
  <c r="I3383" i="1" s="1"/>
  <c r="I3384" i="1" s="1"/>
  <c r="I3385" i="1" s="1"/>
  <c r="I3386" i="1" s="1"/>
  <c r="I3387" i="1" s="1"/>
  <c r="I3388" i="1" s="1"/>
  <c r="I3389" i="1" s="1"/>
  <c r="I3390" i="1" s="1"/>
  <c r="I3391" i="1" s="1"/>
  <c r="I3392" i="1" s="1"/>
  <c r="I3393" i="1" s="1"/>
  <c r="I3394" i="1" s="1"/>
  <c r="I3395" i="1" s="1"/>
  <c r="I3396" i="1" s="1"/>
  <c r="I3397" i="1" s="1"/>
  <c r="I3398" i="1" s="1"/>
  <c r="I3399" i="1" s="1"/>
  <c r="I3400" i="1" s="1"/>
  <c r="I3401" i="1" s="1"/>
  <c r="I3402" i="1" s="1"/>
  <c r="I3403" i="1" s="1"/>
  <c r="I3404" i="1" s="1"/>
  <c r="I3405" i="1" s="1"/>
  <c r="I3406" i="1" s="1"/>
  <c r="I3407" i="1" s="1"/>
  <c r="I3408" i="1" s="1"/>
  <c r="I3409" i="1" s="1"/>
  <c r="I3410" i="1" s="1"/>
  <c r="I3411" i="1" s="1"/>
  <c r="I3412" i="1" s="1"/>
  <c r="I3413" i="1" s="1"/>
  <c r="I3414" i="1" s="1"/>
  <c r="I3415" i="1" s="1"/>
  <c r="I3416" i="1" s="1"/>
  <c r="I3417" i="1" s="1"/>
  <c r="I3418" i="1" s="1"/>
  <c r="I3419" i="1" s="1"/>
  <c r="I3420" i="1" s="1"/>
  <c r="I3421" i="1" s="1"/>
  <c r="I3422" i="1" s="1"/>
  <c r="I3423" i="1" s="1"/>
  <c r="I3424" i="1" s="1"/>
  <c r="I3425" i="1" s="1"/>
  <c r="I3426" i="1" s="1"/>
  <c r="I3427" i="1" s="1"/>
  <c r="I3428" i="1" s="1"/>
  <c r="I3429" i="1" s="1"/>
  <c r="I3430" i="1" s="1"/>
  <c r="I3431" i="1" s="1"/>
  <c r="I3432" i="1" s="1"/>
  <c r="I3433" i="1" s="1"/>
  <c r="I3434" i="1" s="1"/>
  <c r="I3435" i="1" s="1"/>
  <c r="I3436" i="1" s="1"/>
  <c r="I3437" i="1" s="1"/>
  <c r="I3438" i="1" s="1"/>
  <c r="I3439" i="1" s="1"/>
  <c r="I3440" i="1" s="1"/>
  <c r="I3441" i="1" s="1"/>
  <c r="I3442" i="1" s="1"/>
  <c r="I3443" i="1" s="1"/>
  <c r="I3444" i="1" s="1"/>
  <c r="I3445" i="1" s="1"/>
  <c r="I3446" i="1" s="1"/>
  <c r="I3447" i="1" s="1"/>
  <c r="I3448" i="1" s="1"/>
  <c r="I3449" i="1" s="1"/>
  <c r="I3450" i="1" s="1"/>
  <c r="I3451" i="1" s="1"/>
  <c r="I3452" i="1" s="1"/>
  <c r="I3453" i="1" s="1"/>
  <c r="I3454" i="1" s="1"/>
  <c r="I3455" i="1" s="1"/>
  <c r="I3456" i="1" s="1"/>
  <c r="I3457" i="1" s="1"/>
  <c r="I3458" i="1" s="1"/>
  <c r="I3459" i="1" s="1"/>
  <c r="I3460" i="1" s="1"/>
  <c r="I3461" i="1" s="1"/>
  <c r="I3462" i="1" s="1"/>
  <c r="I3463" i="1" s="1"/>
  <c r="I3464" i="1" s="1"/>
  <c r="I3465" i="1" s="1"/>
  <c r="I3466" i="1" s="1"/>
  <c r="I3467" i="1" s="1"/>
  <c r="I3468" i="1" s="1"/>
  <c r="I3469" i="1" s="1"/>
  <c r="I3470" i="1" s="1"/>
  <c r="I3471" i="1" s="1"/>
  <c r="I3472" i="1" s="1"/>
  <c r="I3473" i="1" s="1"/>
  <c r="I3474" i="1" s="1"/>
  <c r="I3475" i="1" s="1"/>
  <c r="I3476" i="1" s="1"/>
  <c r="I3477" i="1" s="1"/>
  <c r="I3478" i="1" s="1"/>
  <c r="I3479" i="1" s="1"/>
  <c r="I3480" i="1" s="1"/>
  <c r="I3481" i="1" s="1"/>
  <c r="I3482" i="1" s="1"/>
  <c r="I3483" i="1" s="1"/>
  <c r="I3484" i="1" s="1"/>
  <c r="I3485" i="1" s="1"/>
  <c r="I3486" i="1" s="1"/>
  <c r="I3487" i="1" s="1"/>
  <c r="I3488" i="1" s="1"/>
  <c r="I3489" i="1" s="1"/>
  <c r="I3490" i="1" s="1"/>
  <c r="I3491" i="1" s="1"/>
  <c r="I3492" i="1" s="1"/>
  <c r="I3493" i="1" s="1"/>
  <c r="I3494" i="1" s="1"/>
  <c r="I3495" i="1" s="1"/>
  <c r="I3496" i="1" s="1"/>
  <c r="I3497" i="1" s="1"/>
  <c r="I3498" i="1" s="1"/>
  <c r="I3499" i="1" s="1"/>
  <c r="I3500" i="1" s="1"/>
  <c r="I3501" i="1" s="1"/>
  <c r="I3502" i="1" s="1"/>
  <c r="I3503" i="1" s="1"/>
  <c r="I3504" i="1" s="1"/>
  <c r="I3505" i="1" s="1"/>
  <c r="I3506" i="1" s="1"/>
  <c r="I3507" i="1" s="1"/>
  <c r="I3508" i="1" s="1"/>
  <c r="I3509" i="1" s="1"/>
  <c r="I3510" i="1" s="1"/>
  <c r="I3511" i="1" s="1"/>
  <c r="I3512" i="1" s="1"/>
  <c r="I3513" i="1" s="1"/>
  <c r="I3514" i="1" s="1"/>
  <c r="I3515" i="1" s="1"/>
  <c r="I3516" i="1" s="1"/>
  <c r="I3517" i="1" s="1"/>
  <c r="I3518" i="1" s="1"/>
  <c r="I3519" i="1" s="1"/>
  <c r="I3520" i="1" s="1"/>
  <c r="I3521" i="1" s="1"/>
  <c r="I3522" i="1" s="1"/>
  <c r="I3523" i="1" s="1"/>
  <c r="I3524" i="1" s="1"/>
  <c r="I3525" i="1" s="1"/>
  <c r="I3526" i="1" s="1"/>
  <c r="I3527" i="1" s="1"/>
  <c r="I3528" i="1" s="1"/>
  <c r="I3529" i="1" s="1"/>
  <c r="I3530" i="1" s="1"/>
  <c r="I3531" i="1" s="1"/>
  <c r="I3532" i="1" s="1"/>
  <c r="I3533" i="1" s="1"/>
  <c r="I3534" i="1" s="1"/>
  <c r="I3535" i="1" s="1"/>
  <c r="I3536" i="1" s="1"/>
  <c r="I3537" i="1" s="1"/>
  <c r="I3538" i="1" s="1"/>
  <c r="I3539" i="1" s="1"/>
  <c r="I3540" i="1" s="1"/>
  <c r="I3541" i="1" s="1"/>
  <c r="I3542" i="1" s="1"/>
  <c r="I3543" i="1" s="1"/>
  <c r="I3544" i="1" s="1"/>
  <c r="I3545" i="1" s="1"/>
  <c r="I3546" i="1" s="1"/>
  <c r="I3547" i="1" s="1"/>
  <c r="I3548" i="1" s="1"/>
  <c r="I3549" i="1" s="1"/>
  <c r="I3550" i="1" s="1"/>
  <c r="I3551" i="1" s="1"/>
  <c r="I3552" i="1" s="1"/>
  <c r="I3553" i="1" s="1"/>
  <c r="I3554" i="1" s="1"/>
  <c r="I3555" i="1" s="1"/>
  <c r="I3556" i="1" s="1"/>
  <c r="I3557" i="1" s="1"/>
  <c r="I3558" i="1" s="1"/>
  <c r="I3559" i="1" s="1"/>
  <c r="I3560" i="1" s="1"/>
  <c r="I3561" i="1" s="1"/>
  <c r="I3562" i="1" s="1"/>
  <c r="I3563" i="1" s="1"/>
  <c r="I3564" i="1" s="1"/>
  <c r="I3565" i="1" s="1"/>
  <c r="I3566" i="1" s="1"/>
  <c r="I3567" i="1" s="1"/>
  <c r="I3568" i="1" s="1"/>
  <c r="I3569" i="1" s="1"/>
  <c r="I3570" i="1" s="1"/>
  <c r="I3571" i="1" s="1"/>
  <c r="I3572" i="1" s="1"/>
  <c r="I3573" i="1" s="1"/>
  <c r="I3574" i="1" s="1"/>
  <c r="I3575" i="1" s="1"/>
  <c r="I3576" i="1" s="1"/>
  <c r="I3577" i="1" s="1"/>
  <c r="I3578" i="1" s="1"/>
  <c r="I3579" i="1" s="1"/>
  <c r="I3580" i="1" s="1"/>
  <c r="I3581" i="1" s="1"/>
  <c r="I3582" i="1" s="1"/>
  <c r="I3583" i="1" s="1"/>
  <c r="I3584" i="1" s="1"/>
  <c r="I3585" i="1" s="1"/>
  <c r="I3586" i="1" s="1"/>
  <c r="I3587" i="1" s="1"/>
  <c r="I3588" i="1" s="1"/>
  <c r="I3589" i="1" s="1"/>
  <c r="I3590" i="1" s="1"/>
  <c r="I3591" i="1" s="1"/>
  <c r="I3592" i="1" s="1"/>
  <c r="I3593" i="1" s="1"/>
  <c r="I3594" i="1" s="1"/>
  <c r="I3595" i="1" s="1"/>
  <c r="I3596" i="1" s="1"/>
  <c r="I3597" i="1" s="1"/>
  <c r="I3598" i="1" s="1"/>
  <c r="I3599" i="1" s="1"/>
  <c r="I3600" i="1" s="1"/>
  <c r="I3601" i="1" s="1"/>
  <c r="I3602" i="1" s="1"/>
  <c r="I3603" i="1" s="1"/>
  <c r="I3604" i="1" s="1"/>
  <c r="I3605" i="1" s="1"/>
  <c r="I3606" i="1" s="1"/>
  <c r="I3607" i="1" s="1"/>
  <c r="I3608" i="1" s="1"/>
  <c r="I3609" i="1" s="1"/>
  <c r="I3610" i="1" s="1"/>
  <c r="I3611" i="1" s="1"/>
  <c r="I3612" i="1" s="1"/>
  <c r="I3613" i="1" s="1"/>
  <c r="I3614" i="1" s="1"/>
  <c r="I3615" i="1" s="1"/>
  <c r="I3616" i="1" s="1"/>
  <c r="I3617" i="1" s="1"/>
  <c r="I3618" i="1" s="1"/>
  <c r="I3619" i="1" s="1"/>
  <c r="I3620" i="1" s="1"/>
  <c r="I3621" i="1" s="1"/>
  <c r="I3622" i="1" s="1"/>
  <c r="I3623" i="1" s="1"/>
  <c r="I3624" i="1" s="1"/>
  <c r="I3625" i="1" s="1"/>
  <c r="I3626" i="1" s="1"/>
  <c r="I3627" i="1" s="1"/>
  <c r="I3628" i="1" s="1"/>
  <c r="I3629" i="1" s="1"/>
  <c r="I3630" i="1" s="1"/>
  <c r="I3631" i="1" s="1"/>
  <c r="I3632" i="1" s="1"/>
  <c r="I3633" i="1" s="1"/>
  <c r="I3634" i="1" s="1"/>
  <c r="I3635" i="1" s="1"/>
  <c r="I3636" i="1" s="1"/>
  <c r="I3637" i="1" s="1"/>
  <c r="I3638" i="1" s="1"/>
  <c r="I3639" i="1" s="1"/>
  <c r="I3640" i="1" s="1"/>
  <c r="I3641" i="1" s="1"/>
  <c r="I3642" i="1" s="1"/>
  <c r="I3643" i="1" s="1"/>
  <c r="I3644" i="1" s="1"/>
  <c r="I3645" i="1" s="1"/>
  <c r="I3646" i="1" s="1"/>
  <c r="I3647" i="1" s="1"/>
  <c r="I3648" i="1" s="1"/>
  <c r="I3649" i="1" s="1"/>
  <c r="I3650" i="1" s="1"/>
  <c r="I3651" i="1" s="1"/>
  <c r="I3652" i="1" s="1"/>
  <c r="I3653" i="1" s="1"/>
  <c r="I3654" i="1" s="1"/>
  <c r="I3655" i="1" s="1"/>
  <c r="I3656" i="1" s="1"/>
  <c r="I3657" i="1" s="1"/>
  <c r="I3658" i="1" s="1"/>
  <c r="I3659" i="1" s="1"/>
  <c r="I3660" i="1" s="1"/>
  <c r="I3661" i="1" s="1"/>
  <c r="I3662" i="1" s="1"/>
  <c r="I3663" i="1" s="1"/>
  <c r="I3664" i="1" s="1"/>
  <c r="I3665" i="1" s="1"/>
  <c r="I3666" i="1" s="1"/>
  <c r="I3667" i="1" s="1"/>
  <c r="I3668" i="1" s="1"/>
  <c r="I3669" i="1" s="1"/>
  <c r="I3670" i="1" s="1"/>
  <c r="I3671" i="1" s="1"/>
  <c r="I3672" i="1" s="1"/>
  <c r="I3673" i="1" s="1"/>
  <c r="I3674" i="1" s="1"/>
  <c r="I3675" i="1" s="1"/>
  <c r="I3676" i="1" s="1"/>
  <c r="I3677" i="1" s="1"/>
  <c r="I3678" i="1" s="1"/>
  <c r="I3679" i="1" s="1"/>
  <c r="I3680" i="1" s="1"/>
  <c r="I3681" i="1" s="1"/>
  <c r="I3682" i="1" s="1"/>
  <c r="I3683" i="1" s="1"/>
  <c r="I3684" i="1" s="1"/>
  <c r="I3685" i="1" s="1"/>
  <c r="I3686" i="1" s="1"/>
  <c r="I3687" i="1" s="1"/>
  <c r="I3688" i="1" s="1"/>
  <c r="I3689" i="1" s="1"/>
  <c r="I3690" i="1" s="1"/>
  <c r="I3691" i="1" s="1"/>
  <c r="I3692" i="1" s="1"/>
  <c r="I3693" i="1" s="1"/>
  <c r="I3694" i="1" s="1"/>
  <c r="I3695" i="1" s="1"/>
  <c r="I3696" i="1" s="1"/>
  <c r="I3697" i="1" s="1"/>
  <c r="I3698" i="1" s="1"/>
  <c r="I3699" i="1" s="1"/>
  <c r="I3700" i="1" s="1"/>
  <c r="I3701" i="1" s="1"/>
  <c r="I3702" i="1" s="1"/>
  <c r="I3703" i="1" s="1"/>
  <c r="I3704" i="1" s="1"/>
  <c r="I3705" i="1" s="1"/>
  <c r="I3706" i="1" s="1"/>
  <c r="I3707" i="1" s="1"/>
  <c r="I3708" i="1" s="1"/>
  <c r="I3709" i="1" s="1"/>
  <c r="I3710" i="1" s="1"/>
  <c r="I3711" i="1" s="1"/>
  <c r="I3712" i="1" s="1"/>
  <c r="I3713" i="1" s="1"/>
  <c r="I3714" i="1" s="1"/>
  <c r="I3715" i="1" s="1"/>
  <c r="I3716" i="1" s="1"/>
  <c r="I3717" i="1" s="1"/>
  <c r="I3718" i="1" s="1"/>
  <c r="I3719" i="1" s="1"/>
  <c r="I3720" i="1" s="1"/>
  <c r="I3721" i="1" s="1"/>
  <c r="I3722" i="1" s="1"/>
  <c r="I3723" i="1" s="1"/>
  <c r="I3724" i="1" s="1"/>
  <c r="I3725" i="1" s="1"/>
  <c r="I3726" i="1" s="1"/>
  <c r="I3727" i="1" s="1"/>
  <c r="I3728" i="1" s="1"/>
  <c r="I3729" i="1" s="1"/>
  <c r="I3730" i="1" s="1"/>
  <c r="I3731" i="1" s="1"/>
  <c r="I3732" i="1" s="1"/>
  <c r="I3733" i="1" s="1"/>
  <c r="I3734" i="1" s="1"/>
  <c r="I3735" i="1" s="1"/>
  <c r="I3736" i="1" s="1"/>
  <c r="I3737" i="1" s="1"/>
  <c r="I3738" i="1" s="1"/>
  <c r="I3739" i="1" s="1"/>
  <c r="I3740" i="1" s="1"/>
  <c r="I3741" i="1" s="1"/>
  <c r="I3742" i="1" s="1"/>
  <c r="I3743" i="1" s="1"/>
  <c r="I3744" i="1" s="1"/>
  <c r="I3745" i="1" s="1"/>
  <c r="I3746" i="1" s="1"/>
  <c r="I3747" i="1" s="1"/>
  <c r="I3748" i="1" s="1"/>
  <c r="I3749" i="1" s="1"/>
  <c r="I3750" i="1" s="1"/>
  <c r="I3751" i="1" s="1"/>
  <c r="I3752" i="1" s="1"/>
  <c r="I3753" i="1" s="1"/>
  <c r="I3754" i="1" s="1"/>
  <c r="I3755" i="1" s="1"/>
  <c r="I3756" i="1" s="1"/>
  <c r="I3757" i="1" s="1"/>
  <c r="I3758" i="1" s="1"/>
  <c r="I3759" i="1" s="1"/>
  <c r="I3760" i="1" s="1"/>
  <c r="I3761" i="1" s="1"/>
  <c r="I3762" i="1" s="1"/>
  <c r="I3763" i="1" s="1"/>
  <c r="I3764" i="1" s="1"/>
  <c r="I3765" i="1" s="1"/>
  <c r="I3766" i="1" s="1"/>
  <c r="I3767" i="1" s="1"/>
  <c r="I3768" i="1" s="1"/>
  <c r="I3769" i="1" s="1"/>
  <c r="I3770" i="1" s="1"/>
  <c r="I3771" i="1" s="1"/>
  <c r="I3772" i="1" s="1"/>
  <c r="I3773" i="1" s="1"/>
  <c r="I3774" i="1" s="1"/>
  <c r="I3775" i="1" s="1"/>
  <c r="I3776" i="1" s="1"/>
  <c r="I3777" i="1" s="1"/>
  <c r="I3778" i="1" s="1"/>
  <c r="I3779" i="1" s="1"/>
  <c r="I3780" i="1" s="1"/>
  <c r="I3781" i="1" s="1"/>
  <c r="I3782" i="1" s="1"/>
  <c r="I3783" i="1" s="1"/>
  <c r="I3784" i="1" s="1"/>
  <c r="I3785" i="1" s="1"/>
  <c r="I3786" i="1" s="1"/>
  <c r="I3787" i="1" s="1"/>
  <c r="I3788" i="1" s="1"/>
  <c r="I3789" i="1" s="1"/>
  <c r="I3790" i="1" s="1"/>
  <c r="I3791" i="1" s="1"/>
  <c r="I3792" i="1" s="1"/>
  <c r="I3793" i="1" s="1"/>
  <c r="I3794" i="1" s="1"/>
  <c r="I3795" i="1" s="1"/>
  <c r="I3796" i="1" s="1"/>
  <c r="I3797" i="1" s="1"/>
  <c r="I3798" i="1" s="1"/>
  <c r="I3799" i="1" s="1"/>
  <c r="I3800" i="1" s="1"/>
  <c r="I3801" i="1" s="1"/>
  <c r="I3802" i="1" s="1"/>
  <c r="I3803" i="1" s="1"/>
  <c r="I3804" i="1" s="1"/>
  <c r="I3805" i="1" s="1"/>
  <c r="I3806" i="1" s="1"/>
  <c r="I3807" i="1" s="1"/>
  <c r="I3808" i="1" s="1"/>
  <c r="I3809" i="1" s="1"/>
  <c r="I3810" i="1" s="1"/>
  <c r="I3811" i="1" s="1"/>
  <c r="I3812" i="1" s="1"/>
  <c r="I3813" i="1" s="1"/>
  <c r="I3814" i="1" s="1"/>
  <c r="I3815" i="1" s="1"/>
  <c r="I3816" i="1" s="1"/>
  <c r="I3817" i="1" s="1"/>
  <c r="I3818" i="1" s="1"/>
  <c r="I3819" i="1" s="1"/>
  <c r="I3820" i="1" s="1"/>
  <c r="I3821" i="1" s="1"/>
  <c r="I3822" i="1" s="1"/>
  <c r="I3823" i="1" s="1"/>
  <c r="I3824" i="1" s="1"/>
  <c r="I3825" i="1" s="1"/>
  <c r="I3826" i="1" s="1"/>
  <c r="I3827" i="1" s="1"/>
  <c r="I3828" i="1" s="1"/>
  <c r="I3829" i="1" s="1"/>
  <c r="I3830" i="1" s="1"/>
  <c r="I3831" i="1" s="1"/>
  <c r="I3832" i="1" s="1"/>
  <c r="I3833" i="1" s="1"/>
  <c r="I3834" i="1" s="1"/>
  <c r="I3835" i="1" s="1"/>
  <c r="I3836" i="1" s="1"/>
  <c r="I3837" i="1" s="1"/>
  <c r="I3838" i="1" s="1"/>
  <c r="I3839" i="1" s="1"/>
  <c r="I3840" i="1" s="1"/>
  <c r="I3841" i="1" s="1"/>
  <c r="I3842" i="1" s="1"/>
  <c r="I3843" i="1" s="1"/>
  <c r="I3844" i="1" s="1"/>
  <c r="I3845" i="1" s="1"/>
  <c r="I3846" i="1" s="1"/>
  <c r="I3847" i="1" s="1"/>
  <c r="I3848" i="1" s="1"/>
  <c r="I3849" i="1" s="1"/>
  <c r="I3850" i="1" s="1"/>
  <c r="I3851" i="1" s="1"/>
  <c r="I3852" i="1" s="1"/>
  <c r="I3853" i="1" s="1"/>
  <c r="I3854" i="1" s="1"/>
  <c r="I3855" i="1" s="1"/>
  <c r="I3856" i="1" s="1"/>
  <c r="I3857" i="1" s="1"/>
  <c r="I3858" i="1" s="1"/>
  <c r="I3859" i="1" s="1"/>
  <c r="I3860" i="1" s="1"/>
  <c r="I3861" i="1" s="1"/>
  <c r="I3862" i="1" s="1"/>
  <c r="I3863" i="1" s="1"/>
  <c r="I3864" i="1" s="1"/>
  <c r="I3865" i="1" s="1"/>
  <c r="I3866" i="1" s="1"/>
  <c r="I3867" i="1" s="1"/>
  <c r="I3868" i="1" s="1"/>
  <c r="I3869" i="1" s="1"/>
  <c r="I3870" i="1" s="1"/>
  <c r="I3871" i="1" s="1"/>
  <c r="I3872" i="1" s="1"/>
  <c r="I3873" i="1" s="1"/>
  <c r="I3874" i="1" s="1"/>
  <c r="I3875" i="1" s="1"/>
  <c r="I3876" i="1" s="1"/>
  <c r="I3877" i="1" s="1"/>
  <c r="I3878" i="1" s="1"/>
  <c r="I3879" i="1" s="1"/>
  <c r="I3880" i="1" s="1"/>
  <c r="I3881" i="1" s="1"/>
  <c r="I3882" i="1" s="1"/>
  <c r="I3883" i="1" s="1"/>
  <c r="I3884" i="1" s="1"/>
  <c r="I3885" i="1" s="1"/>
  <c r="I3886" i="1" s="1"/>
  <c r="I3887" i="1" s="1"/>
  <c r="I3888" i="1" s="1"/>
  <c r="I3889" i="1" s="1"/>
  <c r="I3890" i="1" s="1"/>
  <c r="I3891" i="1" s="1"/>
  <c r="I3892" i="1" s="1"/>
  <c r="I3893" i="1" s="1"/>
  <c r="I3894" i="1" s="1"/>
  <c r="I3895" i="1" s="1"/>
  <c r="I3896" i="1" s="1"/>
  <c r="I3897" i="1" s="1"/>
  <c r="I3898" i="1" s="1"/>
  <c r="I3899" i="1" s="1"/>
  <c r="I3900" i="1" s="1"/>
  <c r="I3901" i="1" s="1"/>
  <c r="I3902" i="1" s="1"/>
  <c r="I3903" i="1" s="1"/>
  <c r="I3904" i="1" s="1"/>
  <c r="I3905" i="1" s="1"/>
  <c r="I3906" i="1" s="1"/>
  <c r="I3907" i="1" s="1"/>
  <c r="I3908" i="1" s="1"/>
  <c r="I3909" i="1" s="1"/>
  <c r="I3910" i="1" s="1"/>
  <c r="I3911" i="1" s="1"/>
  <c r="I3912" i="1" s="1"/>
  <c r="I3913" i="1" s="1"/>
  <c r="I3914" i="1" s="1"/>
  <c r="I3915" i="1" s="1"/>
  <c r="I3916" i="1" s="1"/>
  <c r="I3917" i="1" s="1"/>
  <c r="I3918" i="1" s="1"/>
  <c r="I3919" i="1" s="1"/>
  <c r="I3920" i="1" s="1"/>
  <c r="I3921" i="1" s="1"/>
  <c r="I3922" i="1" s="1"/>
  <c r="I3923" i="1" s="1"/>
  <c r="I3924" i="1" s="1"/>
  <c r="I3925" i="1" s="1"/>
  <c r="I3926" i="1" s="1"/>
  <c r="I3927" i="1" s="1"/>
  <c r="I3928" i="1" s="1"/>
  <c r="I3929" i="1" s="1"/>
  <c r="I3930" i="1" s="1"/>
  <c r="I3931" i="1" s="1"/>
  <c r="I3932" i="1" s="1"/>
  <c r="I3933" i="1" s="1"/>
  <c r="I3934" i="1" s="1"/>
  <c r="I3935" i="1" s="1"/>
  <c r="I3936" i="1" s="1"/>
  <c r="I3937" i="1" s="1"/>
  <c r="I3938" i="1" s="1"/>
  <c r="I3939" i="1" s="1"/>
  <c r="I3940" i="1" s="1"/>
  <c r="I3941" i="1" s="1"/>
  <c r="I3942" i="1" s="1"/>
  <c r="I3943" i="1" s="1"/>
  <c r="I3944" i="1" s="1"/>
  <c r="I3945" i="1" s="1"/>
  <c r="I3946" i="1" s="1"/>
  <c r="I3947" i="1" s="1"/>
  <c r="I3948" i="1" s="1"/>
  <c r="I3949" i="1" s="1"/>
  <c r="I3950" i="1" s="1"/>
  <c r="I3951" i="1" s="1"/>
  <c r="I3952" i="1" s="1"/>
  <c r="I3953" i="1" s="1"/>
  <c r="I3954" i="1" s="1"/>
  <c r="I3955" i="1" s="1"/>
  <c r="I3956" i="1" s="1"/>
  <c r="I3957" i="1" s="1"/>
  <c r="I3958" i="1" s="1"/>
  <c r="I3959" i="1" s="1"/>
  <c r="I3960" i="1" s="1"/>
  <c r="I3961" i="1" s="1"/>
  <c r="I3962" i="1" s="1"/>
  <c r="I3963" i="1" s="1"/>
  <c r="I3964" i="1" s="1"/>
  <c r="I3965" i="1" s="1"/>
  <c r="I3966" i="1" s="1"/>
  <c r="I3967" i="1" s="1"/>
  <c r="I3968" i="1" s="1"/>
  <c r="I3969" i="1" s="1"/>
  <c r="I3970" i="1" s="1"/>
  <c r="I3971" i="1" s="1"/>
  <c r="I3972" i="1" s="1"/>
  <c r="I3973" i="1" s="1"/>
  <c r="I3974" i="1" s="1"/>
  <c r="I3975" i="1" s="1"/>
  <c r="I3976" i="1" s="1"/>
  <c r="I3977" i="1" s="1"/>
  <c r="I3978" i="1" s="1"/>
  <c r="I3979" i="1" s="1"/>
  <c r="I3980" i="1" s="1"/>
  <c r="I3981" i="1" s="1"/>
  <c r="I3982" i="1" s="1"/>
  <c r="I3983" i="1" s="1"/>
  <c r="I3984" i="1" s="1"/>
  <c r="I3985" i="1" s="1"/>
  <c r="I3986" i="1" s="1"/>
  <c r="I3987" i="1" s="1"/>
  <c r="I3988" i="1" s="1"/>
  <c r="I3989" i="1" s="1"/>
  <c r="I3990" i="1" s="1"/>
  <c r="I3991" i="1" s="1"/>
  <c r="I3992" i="1" s="1"/>
  <c r="I3993" i="1" s="1"/>
  <c r="I3994" i="1" s="1"/>
  <c r="I3995" i="1" s="1"/>
  <c r="I3996" i="1" s="1"/>
  <c r="I3997" i="1" s="1"/>
  <c r="I3998" i="1" s="1"/>
  <c r="I3999" i="1" s="1"/>
  <c r="I4000" i="1" s="1"/>
  <c r="I4001" i="1" s="1"/>
  <c r="I4002" i="1" s="1"/>
  <c r="I4003" i="1" s="1"/>
  <c r="I4004" i="1" s="1"/>
  <c r="I4005" i="1" s="1"/>
  <c r="I4006" i="1" s="1"/>
  <c r="I4007" i="1" s="1"/>
  <c r="I4008" i="1" s="1"/>
  <c r="I4009" i="1" s="1"/>
  <c r="I4010" i="1" s="1"/>
  <c r="I4011" i="1" s="1"/>
  <c r="I4012" i="1" s="1"/>
  <c r="I4013" i="1" s="1"/>
  <c r="I4014" i="1" s="1"/>
  <c r="I4015" i="1" s="1"/>
  <c r="I4016" i="1" s="1"/>
  <c r="I4017" i="1" s="1"/>
  <c r="I4018" i="1" s="1"/>
  <c r="I4019" i="1" s="1"/>
  <c r="I4020" i="1" s="1"/>
  <c r="I4021" i="1" s="1"/>
  <c r="I4022" i="1" s="1"/>
  <c r="I4023" i="1" s="1"/>
  <c r="I4024" i="1" s="1"/>
  <c r="I4025" i="1" s="1"/>
  <c r="I4026" i="1" s="1"/>
  <c r="I4027" i="1" s="1"/>
  <c r="I4028" i="1" s="1"/>
  <c r="I4029" i="1" s="1"/>
  <c r="I4030" i="1" s="1"/>
  <c r="I4031" i="1" s="1"/>
  <c r="I4032" i="1" s="1"/>
  <c r="I4033" i="1" s="1"/>
  <c r="I4034" i="1" s="1"/>
  <c r="I4035" i="1" s="1"/>
  <c r="I4036" i="1" s="1"/>
  <c r="I4037" i="1" s="1"/>
  <c r="I4038" i="1" s="1"/>
  <c r="I4039" i="1" s="1"/>
  <c r="I4040" i="1" s="1"/>
  <c r="I4041" i="1" s="1"/>
  <c r="I4042" i="1" s="1"/>
  <c r="I4043" i="1" s="1"/>
  <c r="I4044" i="1" s="1"/>
  <c r="I4045" i="1" s="1"/>
  <c r="I4046" i="1" s="1"/>
  <c r="I4047" i="1" s="1"/>
  <c r="I4048" i="1" s="1"/>
  <c r="I4049" i="1" s="1"/>
  <c r="I4050" i="1" s="1"/>
  <c r="I4051" i="1" s="1"/>
  <c r="I4052" i="1" s="1"/>
  <c r="I4053" i="1" s="1"/>
  <c r="I4054" i="1" s="1"/>
  <c r="I4055" i="1" s="1"/>
  <c r="I4056" i="1" s="1"/>
  <c r="I4057" i="1" s="1"/>
  <c r="I4058" i="1" s="1"/>
  <c r="I4059" i="1" s="1"/>
  <c r="I4060" i="1" s="1"/>
  <c r="I4061" i="1" s="1"/>
  <c r="I4062" i="1" s="1"/>
  <c r="I4063" i="1" s="1"/>
  <c r="I4064" i="1" s="1"/>
  <c r="I4065" i="1" s="1"/>
  <c r="I4066" i="1" s="1"/>
  <c r="I4067" i="1" s="1"/>
  <c r="I4068" i="1" s="1"/>
  <c r="I4069" i="1" s="1"/>
  <c r="I4070" i="1" s="1"/>
  <c r="I4071" i="1" s="1"/>
  <c r="I4072" i="1" s="1"/>
  <c r="I4073" i="1" s="1"/>
  <c r="I4074" i="1" s="1"/>
  <c r="I4075" i="1" s="1"/>
  <c r="I4076" i="1" s="1"/>
  <c r="I4077" i="1" s="1"/>
  <c r="I4078" i="1" s="1"/>
  <c r="I4079" i="1" s="1"/>
  <c r="I4080" i="1" s="1"/>
  <c r="I4081" i="1" s="1"/>
  <c r="I4082" i="1" s="1"/>
  <c r="I4083" i="1" s="1"/>
  <c r="I4084" i="1" s="1"/>
  <c r="I4085" i="1" s="1"/>
  <c r="I4086" i="1" s="1"/>
  <c r="I4087" i="1" s="1"/>
  <c r="I4088" i="1" s="1"/>
  <c r="I4089" i="1" s="1"/>
  <c r="I4090" i="1" s="1"/>
  <c r="I4091" i="1" s="1"/>
  <c r="I4092" i="1" s="1"/>
  <c r="I4093" i="1" s="1"/>
  <c r="I4094" i="1" s="1"/>
  <c r="I4095" i="1" s="1"/>
  <c r="I4096" i="1" s="1"/>
  <c r="I4097" i="1" s="1"/>
  <c r="I4098" i="1" s="1"/>
  <c r="I4099" i="1" s="1"/>
  <c r="I4100" i="1" s="1"/>
  <c r="I4101" i="1" s="1"/>
  <c r="I4102" i="1" s="1"/>
  <c r="I4103" i="1" s="1"/>
  <c r="I4104" i="1" s="1"/>
  <c r="I4105" i="1" s="1"/>
  <c r="I4106" i="1" s="1"/>
  <c r="I4107" i="1" s="1"/>
  <c r="I4108" i="1" s="1"/>
  <c r="I4109" i="1" s="1"/>
  <c r="I4110" i="1" s="1"/>
  <c r="I4111" i="1" s="1"/>
  <c r="I4112" i="1" s="1"/>
  <c r="I4113" i="1" s="1"/>
  <c r="I4114" i="1" s="1"/>
  <c r="I4115" i="1" s="1"/>
  <c r="I4116" i="1" s="1"/>
  <c r="I4117" i="1" s="1"/>
  <c r="I4118" i="1" s="1"/>
  <c r="I4119" i="1" s="1"/>
  <c r="I4120" i="1" s="1"/>
  <c r="I4121" i="1" s="1"/>
  <c r="I4122" i="1" s="1"/>
  <c r="I4123" i="1" s="1"/>
  <c r="I4124" i="1" s="1"/>
  <c r="I4125" i="1" s="1"/>
  <c r="I4126" i="1" s="1"/>
  <c r="I4127" i="1" s="1"/>
  <c r="I4128" i="1" s="1"/>
  <c r="I4129" i="1" s="1"/>
  <c r="I4130" i="1" s="1"/>
  <c r="I4131" i="1" s="1"/>
  <c r="I4132" i="1" s="1"/>
  <c r="I4133" i="1" s="1"/>
  <c r="I4134" i="1" s="1"/>
  <c r="I4135" i="1" s="1"/>
  <c r="I4136" i="1" s="1"/>
  <c r="I4137" i="1" s="1"/>
  <c r="I4138" i="1" s="1"/>
  <c r="I4139" i="1" s="1"/>
  <c r="I4140" i="1" s="1"/>
  <c r="I4141" i="1" s="1"/>
  <c r="I4142" i="1" s="1"/>
  <c r="I4143" i="1" s="1"/>
  <c r="I4144" i="1" s="1"/>
  <c r="I4145" i="1" s="1"/>
  <c r="I4146" i="1" s="1"/>
  <c r="I4147" i="1" s="1"/>
  <c r="I4148" i="1" s="1"/>
  <c r="I4149" i="1" s="1"/>
  <c r="I4150" i="1" s="1"/>
  <c r="I4151" i="1" s="1"/>
  <c r="I4152" i="1" s="1"/>
  <c r="I4153" i="1" s="1"/>
  <c r="I4154" i="1" s="1"/>
  <c r="I4155" i="1" s="1"/>
  <c r="I4156" i="1" s="1"/>
  <c r="I4157" i="1" s="1"/>
  <c r="I4158" i="1" s="1"/>
  <c r="I4159" i="1" s="1"/>
  <c r="I4160" i="1" s="1"/>
  <c r="I4161" i="1" s="1"/>
  <c r="I4162" i="1" s="1"/>
  <c r="I4163" i="1" s="1"/>
  <c r="I4164" i="1" s="1"/>
  <c r="I4165" i="1" s="1"/>
  <c r="I4166" i="1" s="1"/>
  <c r="I4167" i="1" s="1"/>
  <c r="I4168" i="1" s="1"/>
  <c r="I4169" i="1" s="1"/>
  <c r="I4170" i="1" s="1"/>
  <c r="I4171" i="1" s="1"/>
  <c r="I4172" i="1" s="1"/>
  <c r="I4173" i="1" s="1"/>
  <c r="I4174" i="1" s="1"/>
  <c r="I4175" i="1" s="1"/>
  <c r="I4176" i="1" s="1"/>
  <c r="I4177" i="1" s="1"/>
  <c r="I4178" i="1" s="1"/>
  <c r="I4179" i="1" s="1"/>
  <c r="I4180" i="1" s="1"/>
  <c r="I4181" i="1" s="1"/>
  <c r="I4182" i="1" s="1"/>
  <c r="I4183" i="1" s="1"/>
  <c r="I4184" i="1" s="1"/>
  <c r="I4185" i="1" s="1"/>
  <c r="I4186" i="1" s="1"/>
  <c r="I4187" i="1" s="1"/>
  <c r="I4188" i="1" s="1"/>
  <c r="I4189" i="1" s="1"/>
  <c r="I4190" i="1" s="1"/>
  <c r="I4191" i="1" s="1"/>
  <c r="I4192" i="1" s="1"/>
  <c r="I4193" i="1" s="1"/>
  <c r="I4194" i="1" s="1"/>
  <c r="I4195" i="1" s="1"/>
  <c r="I4196" i="1" s="1"/>
  <c r="I4197" i="1" s="1"/>
  <c r="I4198" i="1" s="1"/>
  <c r="I4199" i="1" s="1"/>
  <c r="I4200" i="1" s="1"/>
  <c r="I4201" i="1" s="1"/>
  <c r="I4202" i="1" s="1"/>
  <c r="I4203" i="1" s="1"/>
  <c r="I4204" i="1" s="1"/>
  <c r="I4205" i="1" s="1"/>
  <c r="I4206" i="1" s="1"/>
  <c r="I4207" i="1" s="1"/>
  <c r="I4208" i="1" s="1"/>
  <c r="I4209" i="1" s="1"/>
  <c r="I4210" i="1" s="1"/>
  <c r="I4211" i="1" s="1"/>
  <c r="I4212" i="1" s="1"/>
  <c r="I4213" i="1" s="1"/>
  <c r="I4214" i="1" s="1"/>
  <c r="I4215" i="1" s="1"/>
  <c r="I4216" i="1" s="1"/>
  <c r="I4217" i="1" s="1"/>
  <c r="I4218" i="1" s="1"/>
  <c r="I4219" i="1" s="1"/>
  <c r="I4220" i="1" s="1"/>
  <c r="I4221" i="1" s="1"/>
  <c r="I4222" i="1" s="1"/>
  <c r="I4223" i="1" s="1"/>
  <c r="I4224" i="1" s="1"/>
  <c r="I4225" i="1" s="1"/>
  <c r="I4226" i="1" s="1"/>
  <c r="I4227" i="1" s="1"/>
  <c r="I4228" i="1" s="1"/>
  <c r="I4229" i="1" s="1"/>
  <c r="I4230" i="1" s="1"/>
  <c r="I4231" i="1" s="1"/>
  <c r="I4232" i="1" s="1"/>
  <c r="I4233" i="1" s="1"/>
  <c r="I4234" i="1" s="1"/>
  <c r="I4235" i="1" s="1"/>
  <c r="I4236" i="1" s="1"/>
  <c r="I4237" i="1" s="1"/>
  <c r="I4238" i="1" s="1"/>
  <c r="I4239" i="1" s="1"/>
  <c r="I4240" i="1" s="1"/>
  <c r="I4241" i="1" s="1"/>
  <c r="I4242" i="1" s="1"/>
  <c r="I4243" i="1" s="1"/>
  <c r="I4244" i="1" s="1"/>
  <c r="I4245" i="1" s="1"/>
  <c r="I4246" i="1" s="1"/>
  <c r="I4247" i="1" s="1"/>
  <c r="I4248" i="1" s="1"/>
  <c r="I4249" i="1" s="1"/>
  <c r="I4250" i="1" s="1"/>
  <c r="I4251" i="1" s="1"/>
  <c r="I4252" i="1" s="1"/>
  <c r="I4253" i="1" s="1"/>
  <c r="I4254" i="1" s="1"/>
  <c r="I4255" i="1" s="1"/>
  <c r="I4256" i="1" s="1"/>
  <c r="I4257" i="1" s="1"/>
  <c r="I4258" i="1" s="1"/>
  <c r="I4259" i="1" s="1"/>
  <c r="I4260" i="1" s="1"/>
  <c r="I4261" i="1" s="1"/>
  <c r="I4262" i="1" s="1"/>
  <c r="I4263" i="1" s="1"/>
  <c r="I4264" i="1" s="1"/>
  <c r="I4265" i="1" s="1"/>
  <c r="I4266" i="1" s="1"/>
  <c r="I4267" i="1" s="1"/>
  <c r="I4268" i="1" s="1"/>
  <c r="I4269" i="1" s="1"/>
  <c r="I4270" i="1" s="1"/>
  <c r="I4271" i="1" s="1"/>
  <c r="I4272" i="1" s="1"/>
  <c r="I4273" i="1" s="1"/>
  <c r="I4274" i="1" s="1"/>
  <c r="I4275" i="1" s="1"/>
  <c r="I4276" i="1" s="1"/>
  <c r="I4277" i="1" s="1"/>
  <c r="I4278" i="1" s="1"/>
  <c r="I4279" i="1" s="1"/>
  <c r="I4280" i="1" s="1"/>
  <c r="I4281" i="1" s="1"/>
  <c r="I4282" i="1" s="1"/>
  <c r="I4283" i="1" s="1"/>
  <c r="I4284" i="1" s="1"/>
  <c r="I4285" i="1" s="1"/>
  <c r="I4286" i="1" s="1"/>
  <c r="I4287" i="1" s="1"/>
  <c r="I4288" i="1" s="1"/>
  <c r="I4289" i="1" s="1"/>
  <c r="I4290" i="1" s="1"/>
  <c r="I4291" i="1" s="1"/>
  <c r="I4292" i="1" s="1"/>
  <c r="I4293" i="1" s="1"/>
  <c r="I4294" i="1" s="1"/>
  <c r="I4295" i="1" s="1"/>
  <c r="I4296" i="1" s="1"/>
  <c r="I4297" i="1" s="1"/>
  <c r="I4298" i="1" s="1"/>
  <c r="I4299" i="1" s="1"/>
  <c r="I4300" i="1" s="1"/>
  <c r="I4301" i="1" s="1"/>
  <c r="I4302" i="1" s="1"/>
  <c r="I4303" i="1" s="1"/>
  <c r="I4304" i="1" s="1"/>
  <c r="I4305" i="1" s="1"/>
  <c r="I4306" i="1" s="1"/>
  <c r="I4307" i="1" s="1"/>
  <c r="I4308" i="1" s="1"/>
  <c r="I4309" i="1" s="1"/>
  <c r="I4310" i="1" s="1"/>
  <c r="I4311" i="1" s="1"/>
  <c r="I4312" i="1" s="1"/>
  <c r="I4313" i="1" s="1"/>
  <c r="I4314" i="1" s="1"/>
  <c r="I4315" i="1" s="1"/>
  <c r="I4316" i="1" s="1"/>
  <c r="I4317" i="1" s="1"/>
  <c r="I4318" i="1" s="1"/>
  <c r="I4319" i="1" s="1"/>
  <c r="I4320" i="1" s="1"/>
  <c r="I4321" i="1" s="1"/>
  <c r="I4322" i="1" s="1"/>
  <c r="I4323" i="1" s="1"/>
  <c r="I4324" i="1" s="1"/>
  <c r="I4325" i="1" s="1"/>
  <c r="I4326" i="1" s="1"/>
  <c r="I4327" i="1" s="1"/>
  <c r="I4328" i="1" s="1"/>
  <c r="I4329" i="1" s="1"/>
  <c r="I4330" i="1" s="1"/>
  <c r="I4331" i="1" s="1"/>
  <c r="I4332" i="1" s="1"/>
  <c r="I4333" i="1" s="1"/>
  <c r="I4334" i="1" s="1"/>
  <c r="I4335" i="1" s="1"/>
  <c r="I4336" i="1" s="1"/>
  <c r="I4337" i="1" s="1"/>
  <c r="I4338" i="1" s="1"/>
  <c r="I4339" i="1" s="1"/>
  <c r="I4340" i="1" s="1"/>
  <c r="I4341" i="1" s="1"/>
  <c r="I4342" i="1" s="1"/>
  <c r="I4343" i="1" s="1"/>
  <c r="I4344" i="1" s="1"/>
  <c r="I4345" i="1" s="1"/>
  <c r="I4346" i="1" s="1"/>
  <c r="I4347" i="1" s="1"/>
  <c r="I4348" i="1" s="1"/>
  <c r="I4349" i="1" s="1"/>
  <c r="I4350" i="1" s="1"/>
  <c r="I4351" i="1" s="1"/>
  <c r="I4352" i="1" s="1"/>
  <c r="I4353" i="1" s="1"/>
  <c r="I4354" i="1" s="1"/>
  <c r="I4355" i="1" s="1"/>
  <c r="I4356" i="1" s="1"/>
  <c r="I4357" i="1" s="1"/>
  <c r="I4358" i="1" s="1"/>
  <c r="I4359" i="1" s="1"/>
  <c r="I4360" i="1" s="1"/>
  <c r="I4361" i="1" s="1"/>
  <c r="I4362" i="1" s="1"/>
  <c r="I4363" i="1" s="1"/>
  <c r="I4364" i="1" s="1"/>
  <c r="I4365" i="1" s="1"/>
  <c r="I4366" i="1" s="1"/>
  <c r="I4367" i="1" s="1"/>
  <c r="I4368" i="1" s="1"/>
  <c r="I4369" i="1" s="1"/>
  <c r="I4370" i="1" s="1"/>
  <c r="I4371" i="1" s="1"/>
  <c r="I4372" i="1" s="1"/>
  <c r="I4373" i="1" s="1"/>
  <c r="I4374" i="1" s="1"/>
  <c r="I4375" i="1" s="1"/>
  <c r="I4376" i="1" s="1"/>
  <c r="I4377" i="1" s="1"/>
  <c r="I4378" i="1" s="1"/>
  <c r="I4379" i="1" s="1"/>
  <c r="I4380" i="1" s="1"/>
  <c r="I4381" i="1" s="1"/>
  <c r="I4382" i="1" s="1"/>
  <c r="I4383" i="1" s="1"/>
  <c r="I4384" i="1" s="1"/>
  <c r="I4385" i="1" s="1"/>
  <c r="I4386" i="1" s="1"/>
  <c r="I4387" i="1" s="1"/>
  <c r="I4388" i="1" s="1"/>
  <c r="I4389" i="1" s="1"/>
  <c r="I4390" i="1" s="1"/>
  <c r="I4391" i="1" s="1"/>
  <c r="I4392" i="1" s="1"/>
  <c r="I4393" i="1" s="1"/>
  <c r="I4394" i="1" s="1"/>
  <c r="I4395" i="1" s="1"/>
  <c r="I4396" i="1" s="1"/>
  <c r="I4397" i="1" s="1"/>
  <c r="I4398" i="1" s="1"/>
  <c r="I4399" i="1" s="1"/>
  <c r="I4400" i="1" s="1"/>
  <c r="I4401" i="1" s="1"/>
  <c r="I4402" i="1" s="1"/>
  <c r="I4403" i="1" s="1"/>
  <c r="I4404" i="1" s="1"/>
  <c r="I4405" i="1" s="1"/>
  <c r="I4406" i="1" s="1"/>
  <c r="I4407" i="1" s="1"/>
  <c r="I4408" i="1" s="1"/>
  <c r="I4409" i="1" s="1"/>
  <c r="I4410" i="1" s="1"/>
  <c r="I4411" i="1" s="1"/>
  <c r="I4412" i="1" s="1"/>
  <c r="I4413" i="1" s="1"/>
  <c r="I4414" i="1" s="1"/>
  <c r="I4415" i="1" s="1"/>
  <c r="I4416" i="1" s="1"/>
  <c r="I4417" i="1" s="1"/>
  <c r="I4418" i="1" s="1"/>
  <c r="I4419" i="1" s="1"/>
  <c r="I4420" i="1" s="1"/>
  <c r="I4421" i="1" s="1"/>
  <c r="I4422" i="1" s="1"/>
  <c r="I4423" i="1" s="1"/>
  <c r="I4424" i="1" s="1"/>
  <c r="I4425" i="1" s="1"/>
  <c r="I4426" i="1" s="1"/>
  <c r="I4427" i="1" s="1"/>
  <c r="I4428" i="1" s="1"/>
  <c r="I4429" i="1" s="1"/>
  <c r="I4430" i="1" s="1"/>
  <c r="I4431" i="1" s="1"/>
  <c r="I4432" i="1" s="1"/>
  <c r="I4433" i="1" s="1"/>
  <c r="I4434" i="1" s="1"/>
  <c r="I4435" i="1" s="1"/>
  <c r="I4436" i="1" s="1"/>
  <c r="I4437" i="1" s="1"/>
  <c r="I4438" i="1" s="1"/>
  <c r="I4439" i="1" s="1"/>
  <c r="I4440" i="1" s="1"/>
  <c r="I4441" i="1" s="1"/>
  <c r="I4442" i="1" s="1"/>
  <c r="I4443" i="1" s="1"/>
  <c r="I4444" i="1" s="1"/>
  <c r="I4445" i="1" s="1"/>
  <c r="I4446" i="1" s="1"/>
  <c r="I4447" i="1" s="1"/>
  <c r="I4448" i="1" s="1"/>
  <c r="I4449" i="1" s="1"/>
  <c r="I4450" i="1" s="1"/>
  <c r="I4451" i="1" s="1"/>
  <c r="I4452" i="1" s="1"/>
  <c r="I4453" i="1" s="1"/>
  <c r="I4454" i="1" s="1"/>
  <c r="I4455" i="1" s="1"/>
  <c r="I4456" i="1" s="1"/>
  <c r="I4457" i="1" s="1"/>
  <c r="I4458" i="1" s="1"/>
  <c r="I4459" i="1" s="1"/>
  <c r="I4460" i="1" s="1"/>
  <c r="I4461" i="1" s="1"/>
  <c r="I4462" i="1" s="1"/>
  <c r="I4463" i="1" s="1"/>
  <c r="I4464" i="1" s="1"/>
  <c r="I4465" i="1" s="1"/>
  <c r="I4466" i="1" s="1"/>
  <c r="I4467" i="1" s="1"/>
  <c r="I4468" i="1" s="1"/>
  <c r="I4469" i="1" s="1"/>
  <c r="I4470" i="1" s="1"/>
  <c r="I4471" i="1" s="1"/>
  <c r="I4472" i="1" s="1"/>
  <c r="I4473" i="1" s="1"/>
  <c r="I4474" i="1" s="1"/>
  <c r="I4475" i="1" s="1"/>
  <c r="I4476" i="1" s="1"/>
  <c r="I4477" i="1" s="1"/>
  <c r="I4478" i="1" s="1"/>
  <c r="I4479" i="1" s="1"/>
  <c r="I4480" i="1" s="1"/>
  <c r="I4481" i="1" s="1"/>
  <c r="I4482" i="1" s="1"/>
  <c r="I4483" i="1" s="1"/>
  <c r="I4484" i="1" s="1"/>
  <c r="I4485" i="1" s="1"/>
  <c r="I4486" i="1" s="1"/>
  <c r="I4487" i="1" s="1"/>
  <c r="I4488" i="1" s="1"/>
  <c r="I4489" i="1" s="1"/>
  <c r="I4490" i="1" s="1"/>
  <c r="I4491" i="1" s="1"/>
  <c r="I4492" i="1" s="1"/>
  <c r="I4493" i="1" s="1"/>
  <c r="I4494" i="1" s="1"/>
  <c r="I4495" i="1" s="1"/>
  <c r="I4496" i="1" s="1"/>
  <c r="I4497" i="1" s="1"/>
  <c r="I4498" i="1" s="1"/>
  <c r="I4499" i="1" s="1"/>
  <c r="I4500" i="1" s="1"/>
  <c r="I4501" i="1" s="1"/>
  <c r="I4502" i="1" s="1"/>
  <c r="I4503" i="1" s="1"/>
  <c r="I4504" i="1" s="1"/>
  <c r="I4505" i="1" s="1"/>
  <c r="I4506" i="1" s="1"/>
  <c r="I4507" i="1" s="1"/>
  <c r="I4508" i="1" s="1"/>
  <c r="I4509" i="1" s="1"/>
  <c r="I4510" i="1" s="1"/>
  <c r="I4511" i="1" s="1"/>
  <c r="I4512" i="1" s="1"/>
  <c r="I4513" i="1" s="1"/>
  <c r="I4514" i="1" s="1"/>
  <c r="I4515" i="1" s="1"/>
  <c r="I4516" i="1" s="1"/>
  <c r="I4517" i="1" s="1"/>
  <c r="I4518" i="1" s="1"/>
  <c r="I4519" i="1" s="1"/>
  <c r="I4520" i="1" s="1"/>
  <c r="I4521" i="1" s="1"/>
  <c r="I4522" i="1" s="1"/>
  <c r="I4523" i="1" s="1"/>
  <c r="I4524" i="1" s="1"/>
  <c r="I4525" i="1" s="1"/>
  <c r="I4526" i="1" s="1"/>
  <c r="I4527" i="1" s="1"/>
  <c r="I4528" i="1" s="1"/>
  <c r="I4529" i="1" s="1"/>
  <c r="I4530" i="1" s="1"/>
  <c r="I4531" i="1" s="1"/>
  <c r="I4532" i="1" s="1"/>
  <c r="I4533" i="1" s="1"/>
  <c r="I4534" i="1" s="1"/>
  <c r="I4535" i="1" s="1"/>
  <c r="I4536" i="1" s="1"/>
  <c r="I4537" i="1" s="1"/>
  <c r="I4538" i="1" s="1"/>
  <c r="I4539" i="1" s="1"/>
  <c r="I4540" i="1" s="1"/>
  <c r="I4541" i="1" s="1"/>
  <c r="I4542" i="1" s="1"/>
  <c r="I4543" i="1" s="1"/>
  <c r="I4544" i="1" s="1"/>
  <c r="I4545" i="1" s="1"/>
  <c r="I4546" i="1" s="1"/>
  <c r="I4547" i="1" s="1"/>
  <c r="I4548" i="1" s="1"/>
  <c r="I4549" i="1" s="1"/>
  <c r="I4550" i="1" s="1"/>
  <c r="I4551" i="1" s="1"/>
  <c r="I4552" i="1" s="1"/>
  <c r="I4553" i="1" s="1"/>
  <c r="I4554" i="1" s="1"/>
  <c r="I4555" i="1" s="1"/>
  <c r="I4556" i="1" s="1"/>
  <c r="I4557" i="1" s="1"/>
  <c r="I4558" i="1" s="1"/>
  <c r="I4559" i="1" s="1"/>
  <c r="I4560" i="1" s="1"/>
  <c r="I4561" i="1" s="1"/>
  <c r="I4562" i="1" s="1"/>
  <c r="I4563" i="1" s="1"/>
  <c r="I4564" i="1" s="1"/>
  <c r="I4565" i="1" s="1"/>
  <c r="I4566" i="1" s="1"/>
  <c r="I4567" i="1" s="1"/>
  <c r="I4568" i="1" s="1"/>
  <c r="I4569" i="1" s="1"/>
  <c r="I4570" i="1" s="1"/>
  <c r="I4571" i="1" s="1"/>
  <c r="I4572" i="1" s="1"/>
  <c r="I4573" i="1" s="1"/>
  <c r="I4574" i="1" s="1"/>
  <c r="I4575" i="1" s="1"/>
  <c r="I4576" i="1" s="1"/>
  <c r="I4577" i="1" s="1"/>
  <c r="I4578" i="1" s="1"/>
  <c r="I4579" i="1" s="1"/>
  <c r="I4580" i="1" s="1"/>
  <c r="I4581" i="1" s="1"/>
  <c r="I4582" i="1" s="1"/>
  <c r="I4583" i="1" s="1"/>
  <c r="I4584" i="1" s="1"/>
  <c r="I4585" i="1" s="1"/>
  <c r="I4586" i="1" s="1"/>
  <c r="I4587" i="1" s="1"/>
  <c r="I4588" i="1" s="1"/>
  <c r="I4589" i="1" s="1"/>
  <c r="I4590" i="1" s="1"/>
  <c r="I4591" i="1" s="1"/>
  <c r="I4592" i="1" s="1"/>
  <c r="I4593" i="1" s="1"/>
  <c r="I4594" i="1" s="1"/>
  <c r="I4595" i="1" s="1"/>
  <c r="I4596" i="1" s="1"/>
  <c r="I4597" i="1" s="1"/>
  <c r="I4598" i="1" s="1"/>
  <c r="I4599" i="1" s="1"/>
  <c r="I4600" i="1" s="1"/>
  <c r="I4601" i="1" s="1"/>
  <c r="I4602" i="1" s="1"/>
  <c r="I4603" i="1" s="1"/>
  <c r="I4604" i="1" s="1"/>
  <c r="I4605" i="1" s="1"/>
  <c r="I4606" i="1" s="1"/>
  <c r="I4607" i="1" s="1"/>
  <c r="I4608" i="1" s="1"/>
  <c r="I4609" i="1" s="1"/>
  <c r="I4610" i="1" s="1"/>
  <c r="I4611" i="1" s="1"/>
  <c r="I4612" i="1" s="1"/>
  <c r="I4613" i="1" s="1"/>
  <c r="I4614" i="1" s="1"/>
  <c r="I4615" i="1" s="1"/>
  <c r="I4616" i="1" s="1"/>
  <c r="I4617" i="1" s="1"/>
  <c r="I4618" i="1" s="1"/>
  <c r="I4619" i="1" s="1"/>
  <c r="I4620" i="1" s="1"/>
  <c r="I4621" i="1" s="1"/>
  <c r="I4622" i="1" s="1"/>
  <c r="I4623" i="1" s="1"/>
  <c r="I4624" i="1" s="1"/>
  <c r="I4625" i="1" s="1"/>
  <c r="I4626" i="1" s="1"/>
  <c r="I4627" i="1" s="1"/>
  <c r="I4628" i="1" s="1"/>
  <c r="I4629" i="1" s="1"/>
  <c r="I4630" i="1" s="1"/>
  <c r="I4631" i="1" s="1"/>
  <c r="I4632" i="1" s="1"/>
  <c r="I4633" i="1" s="1"/>
  <c r="I4634" i="1" s="1"/>
  <c r="I4635" i="1" s="1"/>
  <c r="I4636" i="1" s="1"/>
  <c r="I4637" i="1" s="1"/>
  <c r="I4638" i="1" s="1"/>
  <c r="I4639" i="1" s="1"/>
  <c r="I4640" i="1" s="1"/>
  <c r="I4641" i="1" s="1"/>
  <c r="I4642" i="1" s="1"/>
  <c r="I4643" i="1" s="1"/>
  <c r="I4644" i="1" s="1"/>
  <c r="I4645" i="1" s="1"/>
  <c r="I4646" i="1" s="1"/>
  <c r="I4647" i="1" s="1"/>
  <c r="I4648" i="1" s="1"/>
  <c r="I4649" i="1" s="1"/>
  <c r="I4650" i="1" s="1"/>
  <c r="I4651" i="1" s="1"/>
  <c r="I4652" i="1" s="1"/>
  <c r="I4653" i="1" s="1"/>
  <c r="I4654" i="1" s="1"/>
  <c r="I4655" i="1" s="1"/>
  <c r="I4656" i="1" s="1"/>
  <c r="I4657" i="1" s="1"/>
  <c r="I4658" i="1" s="1"/>
  <c r="I4659" i="1" s="1"/>
  <c r="I4660" i="1" s="1"/>
  <c r="I4661" i="1" s="1"/>
  <c r="I4662" i="1" s="1"/>
  <c r="I4663" i="1" s="1"/>
  <c r="I4664" i="1" s="1"/>
  <c r="I4665" i="1" s="1"/>
  <c r="I4666" i="1" s="1"/>
  <c r="I4667" i="1" s="1"/>
  <c r="I4668" i="1" s="1"/>
  <c r="I4669" i="1" s="1"/>
  <c r="I4670" i="1" s="1"/>
  <c r="I4671" i="1" s="1"/>
  <c r="I4672" i="1" s="1"/>
  <c r="I4673" i="1" s="1"/>
  <c r="I4674" i="1" s="1"/>
  <c r="I4675" i="1" s="1"/>
  <c r="I4676" i="1" s="1"/>
  <c r="I4677" i="1" s="1"/>
  <c r="I4678" i="1" s="1"/>
  <c r="I4679" i="1" s="1"/>
  <c r="I4680" i="1" s="1"/>
  <c r="I4681" i="1" s="1"/>
  <c r="I4682" i="1" s="1"/>
  <c r="I4683" i="1" s="1"/>
  <c r="I4684" i="1" s="1"/>
  <c r="I4685" i="1" s="1"/>
  <c r="I4686" i="1" s="1"/>
  <c r="I4687" i="1" s="1"/>
  <c r="I4688" i="1" s="1"/>
  <c r="I4689" i="1" s="1"/>
  <c r="I4690" i="1" s="1"/>
  <c r="I4691" i="1" s="1"/>
  <c r="I4692" i="1" s="1"/>
  <c r="I4693" i="1" s="1"/>
  <c r="I4694" i="1" s="1"/>
  <c r="I4695" i="1" s="1"/>
  <c r="I4696" i="1" s="1"/>
  <c r="I4697" i="1" s="1"/>
  <c r="I4698" i="1" s="1"/>
  <c r="I4699" i="1" s="1"/>
  <c r="I4700" i="1" s="1"/>
  <c r="I4701" i="1" s="1"/>
  <c r="I4702" i="1" s="1"/>
  <c r="I4703" i="1" s="1"/>
  <c r="I4704" i="1" s="1"/>
  <c r="I4705" i="1" s="1"/>
  <c r="I4706" i="1" s="1"/>
  <c r="I4707" i="1" s="1"/>
  <c r="I4708" i="1" s="1"/>
  <c r="I4709" i="1" s="1"/>
  <c r="I4710" i="1" s="1"/>
  <c r="I4711" i="1" s="1"/>
  <c r="I4712" i="1" s="1"/>
  <c r="I4713" i="1" s="1"/>
  <c r="I4714" i="1" s="1"/>
  <c r="I4715" i="1" s="1"/>
  <c r="I4716" i="1" s="1"/>
  <c r="I4717" i="1" s="1"/>
  <c r="I4718" i="1" s="1"/>
  <c r="I4719" i="1" s="1"/>
  <c r="I4720" i="1" s="1"/>
  <c r="I4721" i="1" s="1"/>
  <c r="I4722" i="1" s="1"/>
  <c r="I4723" i="1" s="1"/>
  <c r="I4724" i="1" s="1"/>
  <c r="I4725" i="1" s="1"/>
  <c r="I4726" i="1" s="1"/>
  <c r="I4727" i="1" s="1"/>
  <c r="I4728" i="1" s="1"/>
  <c r="I4729" i="1" s="1"/>
  <c r="I4730" i="1" s="1"/>
  <c r="I4731" i="1" s="1"/>
  <c r="I4732" i="1" s="1"/>
  <c r="I4733" i="1" s="1"/>
  <c r="I4734" i="1" s="1"/>
  <c r="I4735" i="1" s="1"/>
  <c r="I4736" i="1" s="1"/>
  <c r="I4737" i="1" s="1"/>
  <c r="I4738" i="1" s="1"/>
  <c r="I4739" i="1" s="1"/>
  <c r="I4740" i="1" s="1"/>
  <c r="I4741" i="1" s="1"/>
  <c r="I4742" i="1" s="1"/>
  <c r="I4743" i="1" s="1"/>
  <c r="I4744" i="1" s="1"/>
  <c r="I4745" i="1" s="1"/>
  <c r="I4746" i="1" s="1"/>
  <c r="I4747" i="1" s="1"/>
  <c r="I4748" i="1" s="1"/>
  <c r="I4749" i="1" s="1"/>
  <c r="I4750" i="1" s="1"/>
  <c r="I4751" i="1" s="1"/>
  <c r="I4752" i="1" s="1"/>
  <c r="I4753" i="1" s="1"/>
  <c r="I4754" i="1" s="1"/>
  <c r="I4755" i="1" s="1"/>
  <c r="I4756" i="1" s="1"/>
  <c r="I4757" i="1" s="1"/>
  <c r="I4758" i="1" s="1"/>
  <c r="I4759" i="1" s="1"/>
  <c r="I4760" i="1" s="1"/>
  <c r="I4761" i="1" s="1"/>
  <c r="I4762" i="1" s="1"/>
  <c r="I4763" i="1" s="1"/>
  <c r="I4764" i="1" s="1"/>
  <c r="I4765" i="1" s="1"/>
  <c r="I4766" i="1" s="1"/>
  <c r="I4767" i="1" s="1"/>
  <c r="I4768" i="1" s="1"/>
  <c r="I4769" i="1" s="1"/>
  <c r="I4770" i="1" s="1"/>
  <c r="I4771" i="1" s="1"/>
  <c r="I4772" i="1" s="1"/>
  <c r="I4773" i="1" s="1"/>
  <c r="I4774" i="1" s="1"/>
  <c r="I4775" i="1" s="1"/>
  <c r="I4776" i="1" s="1"/>
  <c r="I4777" i="1" s="1"/>
  <c r="I4778" i="1" s="1"/>
  <c r="I4779" i="1" s="1"/>
  <c r="I4780" i="1" s="1"/>
  <c r="I4781" i="1" s="1"/>
  <c r="I4782" i="1" s="1"/>
  <c r="I4783" i="1" s="1"/>
  <c r="I4784" i="1" s="1"/>
  <c r="I4785" i="1" s="1"/>
  <c r="I4786" i="1" s="1"/>
  <c r="I4787" i="1" s="1"/>
  <c r="I4788" i="1" s="1"/>
  <c r="I4789" i="1" s="1"/>
  <c r="I4790" i="1" s="1"/>
  <c r="I4791" i="1" s="1"/>
  <c r="I4792" i="1" s="1"/>
  <c r="I4793" i="1" s="1"/>
  <c r="I4794" i="1" s="1"/>
  <c r="I4795" i="1" s="1"/>
  <c r="I4796" i="1" s="1"/>
  <c r="I4797" i="1" s="1"/>
  <c r="I4798" i="1" s="1"/>
  <c r="I4799" i="1" s="1"/>
  <c r="I4800" i="1" s="1"/>
  <c r="I4801" i="1" s="1"/>
  <c r="I4802" i="1" s="1"/>
  <c r="I4803" i="1" s="1"/>
  <c r="I4804" i="1" s="1"/>
  <c r="I4805" i="1" s="1"/>
  <c r="I4806" i="1" s="1"/>
  <c r="I4807" i="1" s="1"/>
  <c r="I4808" i="1" s="1"/>
  <c r="I4809" i="1" s="1"/>
  <c r="I4810" i="1" s="1"/>
  <c r="I4811" i="1" s="1"/>
  <c r="I4812" i="1" s="1"/>
  <c r="I4813" i="1" s="1"/>
  <c r="I4814" i="1" s="1"/>
  <c r="I4815" i="1" s="1"/>
  <c r="I4816" i="1" s="1"/>
  <c r="I4817" i="1" s="1"/>
  <c r="I4818" i="1" s="1"/>
  <c r="I4819" i="1" s="1"/>
  <c r="I4820" i="1" s="1"/>
  <c r="I4821" i="1" s="1"/>
  <c r="I4822" i="1" s="1"/>
  <c r="I4823" i="1" s="1"/>
  <c r="I4824" i="1" s="1"/>
  <c r="I4825" i="1" s="1"/>
  <c r="I4826" i="1" s="1"/>
  <c r="I4827" i="1" s="1"/>
  <c r="I4828" i="1" s="1"/>
  <c r="I4829" i="1" s="1"/>
  <c r="I4830" i="1" s="1"/>
  <c r="I4831" i="1" s="1"/>
  <c r="I4832" i="1" s="1"/>
  <c r="I4833" i="1" s="1"/>
  <c r="I4834" i="1" s="1"/>
  <c r="I4835" i="1" s="1"/>
  <c r="I4836" i="1" s="1"/>
  <c r="I4837" i="1" s="1"/>
  <c r="I4838" i="1" s="1"/>
  <c r="I4839" i="1" s="1"/>
  <c r="I4840" i="1" s="1"/>
  <c r="I4841" i="1" s="1"/>
  <c r="I4842" i="1" s="1"/>
  <c r="I4843" i="1" s="1"/>
  <c r="I4844" i="1" s="1"/>
  <c r="I4845" i="1" s="1"/>
  <c r="I4846" i="1" s="1"/>
  <c r="I4847" i="1" s="1"/>
  <c r="I4848" i="1" s="1"/>
  <c r="I4849" i="1" s="1"/>
  <c r="I4850" i="1" s="1"/>
  <c r="I4851" i="1" s="1"/>
  <c r="I4852" i="1" s="1"/>
  <c r="I4853" i="1" s="1"/>
  <c r="I4854" i="1" s="1"/>
  <c r="I4855" i="1" s="1"/>
  <c r="I4856" i="1" s="1"/>
  <c r="I4857" i="1" s="1"/>
  <c r="I4858" i="1" s="1"/>
  <c r="I4859" i="1" s="1"/>
  <c r="I4860" i="1" s="1"/>
  <c r="I4861" i="1" s="1"/>
  <c r="I4862" i="1" s="1"/>
  <c r="I4863" i="1" s="1"/>
  <c r="I4864" i="1" s="1"/>
  <c r="I4865" i="1" s="1"/>
  <c r="I4866" i="1" s="1"/>
  <c r="I4867" i="1" s="1"/>
  <c r="I4868" i="1" s="1"/>
  <c r="I4869" i="1" s="1"/>
  <c r="I4870" i="1" s="1"/>
  <c r="I4871" i="1" s="1"/>
  <c r="I4872" i="1" s="1"/>
  <c r="I4873" i="1" s="1"/>
  <c r="I4874" i="1" s="1"/>
  <c r="I4875" i="1" s="1"/>
  <c r="I4876" i="1" s="1"/>
  <c r="I4877" i="1" s="1"/>
  <c r="I4878" i="1" s="1"/>
  <c r="I4879" i="1" s="1"/>
  <c r="I4880" i="1" s="1"/>
  <c r="I4881" i="1" s="1"/>
  <c r="I4882" i="1" s="1"/>
  <c r="I4883" i="1" s="1"/>
  <c r="I4884" i="1" s="1"/>
  <c r="I4885" i="1" s="1"/>
  <c r="I4886" i="1" s="1"/>
  <c r="I4887" i="1" s="1"/>
  <c r="I4888" i="1" s="1"/>
  <c r="I4889" i="1" s="1"/>
  <c r="I4890" i="1" s="1"/>
  <c r="I4891" i="1" s="1"/>
  <c r="I4892" i="1" s="1"/>
  <c r="I4893" i="1" s="1"/>
  <c r="I4894" i="1" s="1"/>
  <c r="I4895" i="1" s="1"/>
  <c r="I4896" i="1" s="1"/>
  <c r="I4897" i="1" s="1"/>
  <c r="I4898" i="1" s="1"/>
  <c r="I4899" i="1" s="1"/>
  <c r="I4900" i="1" s="1"/>
  <c r="I4901" i="1" s="1"/>
  <c r="I4902" i="1" s="1"/>
  <c r="I4903" i="1" s="1"/>
  <c r="I4904" i="1" s="1"/>
  <c r="I4905" i="1" s="1"/>
  <c r="I4906" i="1" s="1"/>
  <c r="I4907" i="1" s="1"/>
  <c r="I4908" i="1" s="1"/>
  <c r="I4909" i="1" s="1"/>
  <c r="I4910" i="1" s="1"/>
  <c r="I4911" i="1" s="1"/>
  <c r="I4912" i="1" s="1"/>
  <c r="I4913" i="1" s="1"/>
  <c r="I4914" i="1" s="1"/>
  <c r="I4915" i="1" s="1"/>
  <c r="I4916" i="1" s="1"/>
  <c r="I4917" i="1" s="1"/>
  <c r="I4918" i="1" s="1"/>
  <c r="I4919" i="1" s="1"/>
  <c r="I4920" i="1" s="1"/>
  <c r="I4921" i="1" s="1"/>
  <c r="I4922" i="1" s="1"/>
  <c r="I4923" i="1" s="1"/>
  <c r="I4924" i="1" s="1"/>
  <c r="I4925" i="1" s="1"/>
  <c r="I4926" i="1" s="1"/>
  <c r="I4927" i="1" s="1"/>
  <c r="I4928" i="1" s="1"/>
  <c r="I4929" i="1" s="1"/>
  <c r="I4930" i="1" s="1"/>
  <c r="I4931" i="1" s="1"/>
  <c r="I4932" i="1" s="1"/>
  <c r="I4933" i="1" s="1"/>
  <c r="I4934" i="1" s="1"/>
  <c r="I4935" i="1" s="1"/>
  <c r="I4936" i="1" s="1"/>
  <c r="I4937" i="1" s="1"/>
  <c r="I4938" i="1" s="1"/>
  <c r="I4939" i="1" s="1"/>
  <c r="I4940" i="1" s="1"/>
  <c r="I4941" i="1" s="1"/>
  <c r="I4942" i="1" s="1"/>
  <c r="I4943" i="1" s="1"/>
  <c r="I4944" i="1" s="1"/>
  <c r="I4945" i="1" s="1"/>
  <c r="I4946" i="1" s="1"/>
  <c r="I4947" i="1" s="1"/>
  <c r="I4948" i="1" s="1"/>
  <c r="I4949" i="1" s="1"/>
  <c r="I4950" i="1" s="1"/>
  <c r="I4951" i="1" s="1"/>
  <c r="I4952" i="1" s="1"/>
  <c r="I4953" i="1" s="1"/>
  <c r="I4954" i="1" s="1"/>
  <c r="I4955" i="1" s="1"/>
  <c r="I4956" i="1" s="1"/>
  <c r="I4957" i="1" s="1"/>
  <c r="I4958" i="1" s="1"/>
  <c r="I4959" i="1" s="1"/>
  <c r="I4960" i="1" s="1"/>
  <c r="I4961" i="1" s="1"/>
  <c r="I4962" i="1" s="1"/>
  <c r="I4963" i="1" s="1"/>
  <c r="I4964" i="1" s="1"/>
  <c r="I4965" i="1" s="1"/>
  <c r="I4966" i="1" s="1"/>
  <c r="I4967" i="1" s="1"/>
  <c r="I4968" i="1" s="1"/>
  <c r="I4969" i="1" s="1"/>
  <c r="I4970" i="1" s="1"/>
  <c r="I4971" i="1" s="1"/>
  <c r="I4972" i="1" s="1"/>
  <c r="I4973" i="1" s="1"/>
  <c r="I4974" i="1" s="1"/>
  <c r="I4975" i="1" s="1"/>
  <c r="I4976" i="1" s="1"/>
  <c r="I4977" i="1" s="1"/>
  <c r="I4978" i="1" s="1"/>
  <c r="I4979" i="1" s="1"/>
  <c r="I4980" i="1" s="1"/>
  <c r="I4981" i="1" s="1"/>
  <c r="I4982" i="1" s="1"/>
  <c r="I4983" i="1" s="1"/>
  <c r="I4984" i="1" s="1"/>
  <c r="I4985" i="1" s="1"/>
  <c r="I4986" i="1" s="1"/>
  <c r="I4987" i="1" s="1"/>
  <c r="I4988" i="1" s="1"/>
  <c r="I4989" i="1" s="1"/>
  <c r="I4990" i="1" s="1"/>
  <c r="I4991" i="1" s="1"/>
  <c r="I4992" i="1" s="1"/>
  <c r="I4993" i="1" s="1"/>
  <c r="I4994" i="1" s="1"/>
  <c r="I4995" i="1" s="1"/>
  <c r="I4996" i="1" s="1"/>
  <c r="I4997" i="1" s="1"/>
  <c r="I4998" i="1" s="1"/>
  <c r="I4999" i="1" s="1"/>
  <c r="I5000" i="1" s="1"/>
  <c r="I5001" i="1" s="1"/>
  <c r="I5002" i="1" s="1"/>
  <c r="I5003" i="1" s="1"/>
  <c r="I5004" i="1" s="1"/>
  <c r="I5005" i="1" s="1"/>
  <c r="I5006" i="1" s="1"/>
  <c r="I5007" i="1" s="1"/>
  <c r="I5008" i="1" s="1"/>
  <c r="I5009" i="1" s="1"/>
  <c r="I5010" i="1" s="1"/>
  <c r="I5011" i="1" s="1"/>
  <c r="I5012" i="1" s="1"/>
  <c r="I5013" i="1" s="1"/>
  <c r="I5014" i="1" s="1"/>
  <c r="I5015" i="1" s="1"/>
  <c r="I5016" i="1" s="1"/>
  <c r="I5017" i="1" s="1"/>
  <c r="I5018" i="1" s="1"/>
  <c r="I5019" i="1" s="1"/>
  <c r="I5020" i="1" s="1"/>
  <c r="I5021" i="1" s="1"/>
  <c r="I5022" i="1" s="1"/>
  <c r="I5023" i="1" s="1"/>
  <c r="I5024" i="1" s="1"/>
  <c r="I5025" i="1" s="1"/>
  <c r="I5026" i="1" s="1"/>
  <c r="I5027" i="1" s="1"/>
  <c r="I5028" i="1" s="1"/>
  <c r="I5029" i="1" s="1"/>
  <c r="I5030" i="1" s="1"/>
  <c r="I5031" i="1" s="1"/>
  <c r="I5032" i="1" s="1"/>
  <c r="I5033" i="1" s="1"/>
  <c r="I5034" i="1" s="1"/>
  <c r="I5035" i="1" s="1"/>
  <c r="I5036" i="1" s="1"/>
  <c r="I5037" i="1" s="1"/>
  <c r="I5038" i="1" s="1"/>
  <c r="I5039" i="1" s="1"/>
  <c r="I5040" i="1" s="1"/>
  <c r="I5041" i="1" s="1"/>
  <c r="I5042" i="1" s="1"/>
  <c r="I5043" i="1" s="1"/>
  <c r="I5044" i="1" s="1"/>
  <c r="I5045" i="1" s="1"/>
  <c r="I5046" i="1" s="1"/>
  <c r="I5047" i="1" s="1"/>
  <c r="I5048" i="1" s="1"/>
  <c r="I5049" i="1" s="1"/>
  <c r="I5050" i="1" s="1"/>
  <c r="I5051" i="1" s="1"/>
  <c r="I5052" i="1" s="1"/>
  <c r="I5053" i="1" s="1"/>
  <c r="I5054" i="1" s="1"/>
  <c r="I5055" i="1" s="1"/>
  <c r="I5056" i="1" s="1"/>
  <c r="I5057" i="1" s="1"/>
  <c r="I5058" i="1" s="1"/>
  <c r="I5059" i="1" s="1"/>
  <c r="I5060" i="1" s="1"/>
  <c r="I5061" i="1" s="1"/>
  <c r="I5062" i="1" s="1"/>
  <c r="I5063" i="1" s="1"/>
  <c r="I5064" i="1" s="1"/>
  <c r="I5065" i="1" s="1"/>
  <c r="I5066" i="1" s="1"/>
  <c r="I5067" i="1" s="1"/>
  <c r="I5068" i="1" s="1"/>
  <c r="I5069" i="1" s="1"/>
  <c r="I5070" i="1" s="1"/>
  <c r="I5071" i="1" s="1"/>
  <c r="I5072" i="1" s="1"/>
  <c r="I5073" i="1" s="1"/>
  <c r="I5074" i="1" s="1"/>
  <c r="I5075" i="1" s="1"/>
  <c r="I5076" i="1" s="1"/>
  <c r="I5077" i="1" s="1"/>
  <c r="I5078" i="1" s="1"/>
  <c r="I5079" i="1" s="1"/>
  <c r="I5080" i="1" s="1"/>
  <c r="I5081" i="1" s="1"/>
  <c r="I5082" i="1" s="1"/>
  <c r="I5083" i="1" s="1"/>
  <c r="I5084" i="1" s="1"/>
  <c r="I5085" i="1" s="1"/>
  <c r="I5086" i="1" s="1"/>
  <c r="I5087" i="1" s="1"/>
  <c r="I5088" i="1" s="1"/>
  <c r="I5089" i="1" s="1"/>
  <c r="I5090" i="1" s="1"/>
  <c r="I5091" i="1" s="1"/>
  <c r="I5092" i="1" s="1"/>
  <c r="I5093" i="1" s="1"/>
  <c r="I5094" i="1" s="1"/>
  <c r="I5095" i="1" s="1"/>
  <c r="I5096" i="1" s="1"/>
  <c r="I5097" i="1" s="1"/>
  <c r="I5098" i="1" s="1"/>
  <c r="I5099" i="1" s="1"/>
  <c r="I5100" i="1" s="1"/>
  <c r="I5101" i="1" s="1"/>
  <c r="I5102" i="1" s="1"/>
  <c r="I5103" i="1" s="1"/>
  <c r="I5104" i="1" s="1"/>
  <c r="I5105" i="1" s="1"/>
  <c r="I5106" i="1" s="1"/>
  <c r="I5107" i="1" s="1"/>
  <c r="I5108" i="1" s="1"/>
  <c r="I5109" i="1" s="1"/>
  <c r="I5110" i="1" s="1"/>
  <c r="I5111" i="1" s="1"/>
  <c r="I5112" i="1" s="1"/>
  <c r="I5113" i="1" s="1"/>
  <c r="I5114" i="1" s="1"/>
  <c r="I5115" i="1" s="1"/>
  <c r="I5116" i="1" s="1"/>
  <c r="I5117" i="1" s="1"/>
  <c r="I5118" i="1" s="1"/>
  <c r="I5119" i="1" s="1"/>
  <c r="I5120" i="1" s="1"/>
  <c r="I5121" i="1" s="1"/>
  <c r="I5122" i="1" s="1"/>
  <c r="I5123" i="1" s="1"/>
  <c r="I5124" i="1" s="1"/>
  <c r="I5125" i="1" s="1"/>
  <c r="I5126" i="1" s="1"/>
  <c r="I5127" i="1" s="1"/>
  <c r="I5128" i="1" s="1"/>
  <c r="I5129" i="1" s="1"/>
  <c r="I5130" i="1" s="1"/>
  <c r="I5131" i="1" s="1"/>
  <c r="I5132" i="1" s="1"/>
  <c r="I5133" i="1" s="1"/>
  <c r="I5134" i="1" s="1"/>
  <c r="I5135" i="1" s="1"/>
  <c r="I5136" i="1" s="1"/>
  <c r="I5137" i="1" s="1"/>
  <c r="I5138" i="1" s="1"/>
  <c r="I5139" i="1" s="1"/>
  <c r="I5140" i="1" s="1"/>
  <c r="I5141" i="1" s="1"/>
  <c r="I5142" i="1" s="1"/>
  <c r="I5143" i="1" s="1"/>
  <c r="I5144" i="1" s="1"/>
  <c r="I5145" i="1" s="1"/>
  <c r="I5146" i="1" s="1"/>
  <c r="I5147" i="1" s="1"/>
  <c r="I5148" i="1" s="1"/>
  <c r="I5149" i="1" s="1"/>
  <c r="I5150" i="1" s="1"/>
  <c r="I5151" i="1" s="1"/>
  <c r="I5152" i="1" s="1"/>
  <c r="I5153" i="1" s="1"/>
  <c r="I5154" i="1" s="1"/>
  <c r="I5155" i="1" s="1"/>
  <c r="I5156" i="1" s="1"/>
  <c r="I5157" i="1" s="1"/>
  <c r="I5158" i="1" s="1"/>
  <c r="I5159" i="1" s="1"/>
  <c r="I5160" i="1" s="1"/>
  <c r="I5161" i="1" s="1"/>
  <c r="I5162" i="1" s="1"/>
  <c r="I5163" i="1" s="1"/>
  <c r="I5164" i="1" s="1"/>
  <c r="I5165" i="1" s="1"/>
  <c r="I5166" i="1" s="1"/>
  <c r="I5167" i="1" s="1"/>
  <c r="I5168" i="1" s="1"/>
  <c r="I5169" i="1" s="1"/>
  <c r="I5170" i="1" s="1"/>
  <c r="I5171" i="1" s="1"/>
  <c r="I5172" i="1" s="1"/>
  <c r="I5173" i="1" s="1"/>
  <c r="I5174" i="1" s="1"/>
  <c r="I5175" i="1" s="1"/>
  <c r="I5176" i="1" s="1"/>
  <c r="I5177" i="1" s="1"/>
  <c r="I5178" i="1" s="1"/>
  <c r="I5179" i="1" s="1"/>
  <c r="I5180" i="1" s="1"/>
  <c r="I5181" i="1" s="1"/>
  <c r="I5182" i="1" s="1"/>
  <c r="I5183" i="1" s="1"/>
  <c r="I5184" i="1" s="1"/>
  <c r="I5185" i="1" s="1"/>
  <c r="I5186" i="1" s="1"/>
  <c r="I5187" i="1" s="1"/>
  <c r="I5188" i="1" s="1"/>
  <c r="I5189" i="1" s="1"/>
  <c r="I5190" i="1" s="1"/>
  <c r="I5191" i="1" s="1"/>
  <c r="I5192" i="1" s="1"/>
  <c r="I5193" i="1" s="1"/>
  <c r="I5194" i="1" s="1"/>
  <c r="I5195" i="1" s="1"/>
  <c r="I5196" i="1" s="1"/>
  <c r="I5197" i="1" s="1"/>
  <c r="I5198" i="1" s="1"/>
  <c r="I5199" i="1" s="1"/>
  <c r="I5200" i="1" s="1"/>
  <c r="I5201" i="1" s="1"/>
  <c r="I5202" i="1" s="1"/>
  <c r="I5203" i="1" s="1"/>
  <c r="I5204" i="1" s="1"/>
  <c r="I5205" i="1" s="1"/>
  <c r="I5206" i="1" s="1"/>
  <c r="I5207" i="1" s="1"/>
  <c r="I5208" i="1" s="1"/>
  <c r="I5209" i="1" s="1"/>
  <c r="I5210" i="1" s="1"/>
  <c r="I5211" i="1" s="1"/>
  <c r="I5212" i="1" s="1"/>
  <c r="I5213" i="1" s="1"/>
  <c r="I5214" i="1" s="1"/>
  <c r="I5215" i="1" s="1"/>
  <c r="I5216" i="1" s="1"/>
  <c r="I5217" i="1" s="1"/>
  <c r="I5218" i="1" s="1"/>
  <c r="I5219" i="1" s="1"/>
  <c r="I5220" i="1" s="1"/>
  <c r="I5221" i="1" s="1"/>
  <c r="I5222" i="1" s="1"/>
  <c r="I5223" i="1" s="1"/>
  <c r="I5224" i="1" s="1"/>
  <c r="I5225" i="1" s="1"/>
  <c r="I5226" i="1" s="1"/>
  <c r="I5227" i="1" s="1"/>
  <c r="I5228" i="1" s="1"/>
  <c r="I5229" i="1" s="1"/>
  <c r="I5230" i="1" s="1"/>
  <c r="I5231" i="1" s="1"/>
  <c r="I5232" i="1" s="1"/>
  <c r="I5233" i="1" s="1"/>
  <c r="I5234" i="1" s="1"/>
  <c r="I5235" i="1" s="1"/>
  <c r="I5236" i="1" s="1"/>
  <c r="I5237" i="1" s="1"/>
  <c r="I5238" i="1" s="1"/>
  <c r="I5239" i="1" s="1"/>
  <c r="I5240" i="1" s="1"/>
  <c r="I5241" i="1" s="1"/>
  <c r="I5242" i="1" s="1"/>
  <c r="I5243" i="1" s="1"/>
  <c r="I5244" i="1" s="1"/>
  <c r="I5245" i="1" s="1"/>
  <c r="I5246" i="1" s="1"/>
  <c r="I5247" i="1" s="1"/>
  <c r="I5248" i="1" s="1"/>
  <c r="I5249" i="1" s="1"/>
  <c r="I5250" i="1" s="1"/>
  <c r="I5251" i="1" s="1"/>
  <c r="I5252" i="1" s="1"/>
  <c r="I5253" i="1" s="1"/>
  <c r="I5254" i="1" s="1"/>
  <c r="I5255" i="1" s="1"/>
  <c r="I5256" i="1" s="1"/>
  <c r="I5257" i="1" s="1"/>
  <c r="I5258" i="1" s="1"/>
  <c r="I5259" i="1" s="1"/>
  <c r="I5260" i="1" s="1"/>
  <c r="I5261" i="1" s="1"/>
  <c r="I5262" i="1" s="1"/>
  <c r="I5263" i="1" s="1"/>
  <c r="I5264" i="1" s="1"/>
  <c r="I5265" i="1" s="1"/>
  <c r="I5266" i="1" s="1"/>
  <c r="I5267" i="1" s="1"/>
  <c r="I5268" i="1" s="1"/>
  <c r="I5269" i="1" s="1"/>
  <c r="I5270" i="1" s="1"/>
  <c r="I5271" i="1" s="1"/>
  <c r="I5272" i="1" s="1"/>
  <c r="I5273" i="1" s="1"/>
  <c r="I5274" i="1" s="1"/>
  <c r="I5275" i="1" s="1"/>
  <c r="I5276" i="1" s="1"/>
  <c r="I5277" i="1" s="1"/>
  <c r="I5278" i="1" s="1"/>
  <c r="I5279" i="1" s="1"/>
  <c r="I5280" i="1" s="1"/>
  <c r="I5281" i="1" s="1"/>
  <c r="I5282" i="1" s="1"/>
  <c r="I5283" i="1" s="1"/>
  <c r="I5284" i="1" s="1"/>
  <c r="I5285" i="1" s="1"/>
  <c r="I5286" i="1" s="1"/>
  <c r="I5287" i="1" s="1"/>
  <c r="I5288" i="1" s="1"/>
  <c r="I5289" i="1" s="1"/>
  <c r="I5290" i="1" s="1"/>
  <c r="I5291" i="1" s="1"/>
  <c r="I5292" i="1" s="1"/>
  <c r="I5293" i="1" s="1"/>
  <c r="I5294" i="1" s="1"/>
  <c r="I5295" i="1" s="1"/>
  <c r="I5296" i="1" s="1"/>
  <c r="I5297" i="1" s="1"/>
  <c r="I5298" i="1" s="1"/>
  <c r="I5299" i="1" s="1"/>
  <c r="I5300" i="1" s="1"/>
  <c r="I5301" i="1" s="1"/>
  <c r="I5302" i="1" s="1"/>
  <c r="I5303" i="1" s="1"/>
  <c r="I5304" i="1" s="1"/>
  <c r="I5305" i="1" s="1"/>
  <c r="I5306" i="1" s="1"/>
  <c r="I5307" i="1" s="1"/>
  <c r="I5308" i="1" s="1"/>
  <c r="I5309" i="1" s="1"/>
  <c r="I5310" i="1" s="1"/>
  <c r="I5311" i="1" s="1"/>
  <c r="I5312" i="1" s="1"/>
  <c r="I5313" i="1" s="1"/>
  <c r="I5314" i="1" s="1"/>
  <c r="I5315" i="1" s="1"/>
  <c r="I5316" i="1" s="1"/>
  <c r="I5317" i="1" s="1"/>
  <c r="I5318" i="1" s="1"/>
  <c r="I5319" i="1" s="1"/>
  <c r="I5320" i="1" s="1"/>
  <c r="I5321" i="1" s="1"/>
  <c r="I5322" i="1" s="1"/>
  <c r="I5323" i="1" s="1"/>
  <c r="I5324" i="1" s="1"/>
  <c r="I5325" i="1" s="1"/>
  <c r="I5326" i="1" s="1"/>
  <c r="I5327" i="1" s="1"/>
  <c r="I5328" i="1" s="1"/>
  <c r="I5329" i="1" s="1"/>
  <c r="I5330" i="1" s="1"/>
  <c r="I5331" i="1" s="1"/>
  <c r="I5332" i="1" s="1"/>
  <c r="I5333" i="1" s="1"/>
  <c r="I5334" i="1" s="1"/>
  <c r="I5335" i="1" s="1"/>
  <c r="I5336" i="1" s="1"/>
  <c r="I5337" i="1" s="1"/>
  <c r="I5338" i="1" s="1"/>
  <c r="I5339" i="1" s="1"/>
  <c r="I5340" i="1" s="1"/>
  <c r="I5341" i="1" s="1"/>
  <c r="I5342" i="1" s="1"/>
  <c r="I5343" i="1" s="1"/>
  <c r="I5344" i="1" s="1"/>
  <c r="I5345" i="1" s="1"/>
  <c r="I5346" i="1" s="1"/>
  <c r="I5347" i="1" s="1"/>
  <c r="I5348" i="1" s="1"/>
  <c r="I5349" i="1" s="1"/>
  <c r="I5350" i="1" s="1"/>
  <c r="I5351" i="1" s="1"/>
  <c r="I5352" i="1" s="1"/>
  <c r="I5353" i="1" s="1"/>
  <c r="I5354" i="1" s="1"/>
  <c r="I5355" i="1" s="1"/>
  <c r="I5356" i="1" s="1"/>
  <c r="I5357" i="1" s="1"/>
  <c r="I5358" i="1" s="1"/>
  <c r="I5359" i="1" s="1"/>
  <c r="I5360" i="1" s="1"/>
  <c r="I5361" i="1" s="1"/>
  <c r="I5362" i="1" s="1"/>
  <c r="I5363" i="1" s="1"/>
  <c r="I5364" i="1" s="1"/>
  <c r="I5365" i="1" s="1"/>
  <c r="I5366" i="1" s="1"/>
  <c r="I5367" i="1" s="1"/>
  <c r="I5368" i="1" s="1"/>
  <c r="I5369" i="1" s="1"/>
  <c r="I5370" i="1" s="1"/>
  <c r="I5371" i="1" s="1"/>
  <c r="I5372" i="1" s="1"/>
  <c r="I5373" i="1" s="1"/>
  <c r="I5374" i="1" s="1"/>
  <c r="I5375" i="1" s="1"/>
  <c r="I5376" i="1" s="1"/>
  <c r="I5377" i="1" s="1"/>
  <c r="I5378" i="1" s="1"/>
  <c r="I5379" i="1" s="1"/>
  <c r="I5380" i="1" s="1"/>
  <c r="I5381" i="1" s="1"/>
  <c r="I5382" i="1" s="1"/>
  <c r="I5383" i="1" s="1"/>
  <c r="I5384" i="1" s="1"/>
  <c r="I5385" i="1" s="1"/>
  <c r="I5386" i="1" s="1"/>
  <c r="I5387" i="1" s="1"/>
  <c r="I5388" i="1" s="1"/>
  <c r="I5389" i="1" s="1"/>
  <c r="I5390" i="1" s="1"/>
  <c r="I5391" i="1" s="1"/>
  <c r="I5392" i="1" s="1"/>
  <c r="I5393" i="1" s="1"/>
  <c r="I5394" i="1" s="1"/>
  <c r="I5395" i="1" s="1"/>
  <c r="I5396" i="1" s="1"/>
  <c r="I5397" i="1" s="1"/>
  <c r="I5398" i="1" s="1"/>
  <c r="I5399" i="1" s="1"/>
  <c r="I5400" i="1" s="1"/>
  <c r="I5401" i="1" s="1"/>
  <c r="I5402" i="1" s="1"/>
  <c r="I5403" i="1" s="1"/>
  <c r="I5404" i="1" s="1"/>
  <c r="I5405" i="1" s="1"/>
  <c r="I5406" i="1" s="1"/>
  <c r="I5407" i="1" s="1"/>
  <c r="I5408" i="1" s="1"/>
  <c r="I5409" i="1" s="1"/>
  <c r="I5410" i="1" s="1"/>
  <c r="I5411" i="1" s="1"/>
  <c r="I5412" i="1" s="1"/>
  <c r="I5413" i="1" s="1"/>
  <c r="I5414" i="1" s="1"/>
  <c r="I5415" i="1" s="1"/>
  <c r="I5416" i="1" s="1"/>
  <c r="I5417" i="1" s="1"/>
  <c r="I5418" i="1" s="1"/>
  <c r="I5419" i="1" s="1"/>
  <c r="I5420" i="1" s="1"/>
  <c r="I5421" i="1" s="1"/>
  <c r="I5422" i="1" s="1"/>
  <c r="I5423" i="1" s="1"/>
  <c r="I5424" i="1" s="1"/>
  <c r="I5425" i="1" s="1"/>
  <c r="I5426" i="1" s="1"/>
  <c r="I5427" i="1" s="1"/>
  <c r="I5428" i="1" s="1"/>
  <c r="I5429" i="1" s="1"/>
  <c r="I5430" i="1" s="1"/>
  <c r="I5431" i="1" s="1"/>
  <c r="I5432" i="1" s="1"/>
  <c r="I5433" i="1" s="1"/>
  <c r="I5434" i="1" s="1"/>
  <c r="I5435" i="1" s="1"/>
  <c r="I5436" i="1" s="1"/>
  <c r="I5437" i="1" s="1"/>
  <c r="I5438" i="1" s="1"/>
  <c r="I5439" i="1" s="1"/>
  <c r="I5440" i="1" s="1"/>
  <c r="I5441" i="1" s="1"/>
  <c r="I5442" i="1" s="1"/>
  <c r="I5443" i="1" s="1"/>
  <c r="I5444" i="1" s="1"/>
  <c r="I5445" i="1" s="1"/>
  <c r="I5446" i="1" s="1"/>
  <c r="I5447" i="1" s="1"/>
  <c r="I5448" i="1" s="1"/>
  <c r="I5449" i="1" s="1"/>
  <c r="I5450" i="1" s="1"/>
  <c r="I5451" i="1" s="1"/>
  <c r="I5452" i="1" s="1"/>
  <c r="I5453" i="1" s="1"/>
  <c r="I5454" i="1" s="1"/>
  <c r="I5455" i="1" s="1"/>
  <c r="I5456" i="1" s="1"/>
  <c r="I5457" i="1" s="1"/>
  <c r="I5458" i="1" s="1"/>
  <c r="I5459" i="1" s="1"/>
  <c r="I5460" i="1" s="1"/>
  <c r="I5461" i="1" s="1"/>
  <c r="I5462" i="1" s="1"/>
  <c r="I5463" i="1" s="1"/>
  <c r="I5464" i="1" s="1"/>
  <c r="I5465" i="1" s="1"/>
  <c r="I5466" i="1" s="1"/>
  <c r="I5467" i="1" s="1"/>
  <c r="I5468" i="1" s="1"/>
  <c r="I5469" i="1" s="1"/>
  <c r="I5470" i="1" s="1"/>
  <c r="I5471" i="1" s="1"/>
  <c r="I5472" i="1" s="1"/>
  <c r="I5473" i="1" s="1"/>
  <c r="I5474" i="1" s="1"/>
  <c r="I5475" i="1" s="1"/>
  <c r="I5476" i="1" s="1"/>
  <c r="I5477" i="1" s="1"/>
  <c r="I5478" i="1" s="1"/>
  <c r="I5479" i="1" s="1"/>
  <c r="I5480" i="1" s="1"/>
  <c r="I5481" i="1" s="1"/>
  <c r="I5482" i="1" s="1"/>
  <c r="I5483" i="1" s="1"/>
  <c r="I5484" i="1" s="1"/>
  <c r="I5485" i="1" s="1"/>
  <c r="I5486" i="1" s="1"/>
  <c r="I5487" i="1" s="1"/>
  <c r="I5488" i="1" s="1"/>
  <c r="I5489" i="1" s="1"/>
  <c r="I5490" i="1" s="1"/>
  <c r="I5491" i="1" s="1"/>
  <c r="I5492" i="1" s="1"/>
  <c r="I5493" i="1" s="1"/>
  <c r="I5494" i="1" s="1"/>
  <c r="I5495" i="1" s="1"/>
  <c r="I5496" i="1" s="1"/>
  <c r="I5497" i="1" s="1"/>
  <c r="I5498" i="1" s="1"/>
  <c r="I5499" i="1" s="1"/>
  <c r="I5500" i="1" s="1"/>
  <c r="I5501" i="1" s="1"/>
  <c r="I5502" i="1" s="1"/>
  <c r="I5503" i="1" s="1"/>
  <c r="I5504" i="1" s="1"/>
  <c r="I5505" i="1" s="1"/>
  <c r="I5506" i="1" s="1"/>
  <c r="I5507" i="1" s="1"/>
  <c r="I5508" i="1" s="1"/>
  <c r="I5509" i="1" s="1"/>
  <c r="I5510" i="1" s="1"/>
  <c r="I5511" i="1" s="1"/>
  <c r="I5512" i="1" s="1"/>
  <c r="I5513" i="1" s="1"/>
  <c r="I5514" i="1" s="1"/>
  <c r="I5515" i="1" s="1"/>
  <c r="I5516" i="1" s="1"/>
  <c r="I5517" i="1" s="1"/>
  <c r="I5518" i="1" s="1"/>
  <c r="I5519" i="1" s="1"/>
  <c r="I5520" i="1" s="1"/>
  <c r="I5521" i="1" s="1"/>
  <c r="I5522" i="1" s="1"/>
  <c r="I5523" i="1" s="1"/>
  <c r="I5524" i="1" s="1"/>
  <c r="I5525" i="1" s="1"/>
  <c r="I5526" i="1" s="1"/>
  <c r="I5527" i="1" s="1"/>
  <c r="I5528" i="1" s="1"/>
  <c r="I5529" i="1" s="1"/>
  <c r="I5530" i="1" s="1"/>
  <c r="I5531" i="1" s="1"/>
  <c r="I5532" i="1" s="1"/>
  <c r="I5533" i="1" s="1"/>
  <c r="I5534" i="1" s="1"/>
  <c r="I5535" i="1" s="1"/>
  <c r="I5536" i="1" s="1"/>
  <c r="I5537" i="1" s="1"/>
  <c r="I5538" i="1" s="1"/>
  <c r="I5539" i="1" s="1"/>
  <c r="I5540" i="1" s="1"/>
  <c r="I5541" i="1" s="1"/>
  <c r="I5542" i="1" s="1"/>
  <c r="I5543" i="1" s="1"/>
  <c r="I5544" i="1" s="1"/>
  <c r="I5545" i="1" s="1"/>
  <c r="I5546" i="1" s="1"/>
  <c r="I5547" i="1" s="1"/>
  <c r="I5548" i="1" s="1"/>
  <c r="I5549" i="1" s="1"/>
  <c r="I5550" i="1" s="1"/>
  <c r="I5551" i="1" s="1"/>
  <c r="I5552" i="1" s="1"/>
  <c r="I5553" i="1" s="1"/>
  <c r="I5554" i="1" s="1"/>
  <c r="I5555" i="1" s="1"/>
  <c r="I5556" i="1" s="1"/>
  <c r="I5557" i="1" s="1"/>
  <c r="I5558" i="1" s="1"/>
  <c r="I5559" i="1" s="1"/>
  <c r="I5560" i="1" s="1"/>
  <c r="I5561" i="1" s="1"/>
  <c r="I5562" i="1" s="1"/>
  <c r="I5563" i="1" s="1"/>
  <c r="I5564" i="1" s="1"/>
  <c r="I5565" i="1" s="1"/>
  <c r="I5566" i="1" s="1"/>
  <c r="I5567" i="1" s="1"/>
  <c r="I5568" i="1" s="1"/>
  <c r="I5569" i="1" s="1"/>
  <c r="I5570" i="1" s="1"/>
  <c r="I5571" i="1" s="1"/>
  <c r="I5572" i="1" s="1"/>
  <c r="I5573" i="1" s="1"/>
  <c r="I5574" i="1" s="1"/>
  <c r="I5575" i="1" s="1"/>
  <c r="I5576" i="1" s="1"/>
  <c r="I5577" i="1" s="1"/>
  <c r="I5578" i="1" s="1"/>
  <c r="I5579" i="1" s="1"/>
  <c r="I5580" i="1" s="1"/>
  <c r="I5581" i="1" s="1"/>
  <c r="I5582" i="1" s="1"/>
  <c r="I5583" i="1" s="1"/>
  <c r="I5584" i="1" s="1"/>
  <c r="I5585" i="1" s="1"/>
  <c r="I5586" i="1" s="1"/>
  <c r="I5587" i="1" s="1"/>
  <c r="I5588" i="1" s="1"/>
  <c r="I5589" i="1" s="1"/>
  <c r="I5590" i="1" s="1"/>
  <c r="I5591" i="1" s="1"/>
  <c r="I5592" i="1" s="1"/>
  <c r="I5593" i="1" s="1"/>
  <c r="I5594" i="1" s="1"/>
  <c r="I5595" i="1" s="1"/>
  <c r="I5596" i="1" s="1"/>
  <c r="I5597" i="1" s="1"/>
  <c r="I5598" i="1" s="1"/>
  <c r="I5599" i="1" s="1"/>
  <c r="I5600" i="1" s="1"/>
  <c r="I5601" i="1" s="1"/>
  <c r="I5602" i="1" s="1"/>
  <c r="I5603" i="1" s="1"/>
  <c r="I5604" i="1" s="1"/>
  <c r="I5605" i="1" s="1"/>
  <c r="I5606" i="1" s="1"/>
  <c r="I5607" i="1" s="1"/>
  <c r="I5608" i="1" s="1"/>
  <c r="I5609" i="1" s="1"/>
  <c r="I5610" i="1" s="1"/>
  <c r="I5611" i="1" s="1"/>
  <c r="I5612" i="1" s="1"/>
  <c r="I5613" i="1" s="1"/>
  <c r="I5614" i="1" s="1"/>
  <c r="I5615" i="1" s="1"/>
  <c r="I5616" i="1" s="1"/>
  <c r="I5617" i="1" s="1"/>
  <c r="I5618" i="1" s="1"/>
  <c r="I5619" i="1" s="1"/>
  <c r="I5620" i="1" s="1"/>
  <c r="I5621" i="1" s="1"/>
  <c r="I5622" i="1" s="1"/>
  <c r="I5623" i="1" s="1"/>
  <c r="I5624" i="1" s="1"/>
  <c r="I5625" i="1" s="1"/>
  <c r="I5626" i="1" s="1"/>
  <c r="I5627" i="1" s="1"/>
  <c r="I5628" i="1" s="1"/>
  <c r="I5629" i="1" s="1"/>
  <c r="I5630" i="1" s="1"/>
  <c r="I5631" i="1" s="1"/>
  <c r="I5632" i="1" s="1"/>
  <c r="I5633" i="1" s="1"/>
  <c r="I5634" i="1" s="1"/>
  <c r="I5635" i="1" s="1"/>
  <c r="I5636" i="1" s="1"/>
  <c r="I5637" i="1" s="1"/>
  <c r="I5638" i="1" s="1"/>
  <c r="I5639" i="1" s="1"/>
  <c r="I5640" i="1" s="1"/>
  <c r="I5641" i="1" s="1"/>
  <c r="I5642" i="1" s="1"/>
  <c r="I5643" i="1" s="1"/>
  <c r="I5644" i="1" s="1"/>
  <c r="I5645" i="1" s="1"/>
  <c r="I5646" i="1" s="1"/>
  <c r="I5647" i="1" s="1"/>
  <c r="I5648" i="1" s="1"/>
  <c r="I5649" i="1" s="1"/>
  <c r="I5650" i="1" s="1"/>
  <c r="I5651" i="1" s="1"/>
  <c r="I5652" i="1" s="1"/>
  <c r="I5653" i="1" s="1"/>
  <c r="I5654" i="1" s="1"/>
  <c r="I5655" i="1" s="1"/>
  <c r="I5656" i="1" s="1"/>
  <c r="I5657" i="1" s="1"/>
  <c r="I5658" i="1" s="1"/>
  <c r="I5659" i="1" s="1"/>
  <c r="I5660" i="1" s="1"/>
  <c r="I5661" i="1" s="1"/>
  <c r="I5662" i="1" s="1"/>
  <c r="I5663" i="1" s="1"/>
  <c r="I5664" i="1" s="1"/>
  <c r="I5665" i="1" s="1"/>
  <c r="I5666" i="1" s="1"/>
  <c r="I5667" i="1" s="1"/>
  <c r="I5668" i="1" s="1"/>
  <c r="I5669" i="1" s="1"/>
  <c r="I5670" i="1" s="1"/>
  <c r="I5671" i="1" s="1"/>
  <c r="I5672" i="1" s="1"/>
  <c r="I5673" i="1" s="1"/>
  <c r="I5674" i="1" s="1"/>
  <c r="I5675" i="1" s="1"/>
  <c r="I5676" i="1" s="1"/>
  <c r="I5677" i="1" s="1"/>
  <c r="I5678" i="1" s="1"/>
  <c r="I5679" i="1" s="1"/>
  <c r="I5680" i="1" s="1"/>
  <c r="I5681" i="1" s="1"/>
  <c r="I5682" i="1" s="1"/>
  <c r="I5683" i="1" s="1"/>
  <c r="I5684" i="1" s="1"/>
  <c r="I5685" i="1" s="1"/>
  <c r="I5686" i="1" s="1"/>
  <c r="I5687" i="1" s="1"/>
  <c r="I5688" i="1" s="1"/>
  <c r="I5689" i="1" s="1"/>
  <c r="I5690" i="1" s="1"/>
  <c r="I5691" i="1" s="1"/>
  <c r="I5692" i="1" s="1"/>
  <c r="I5693" i="1" s="1"/>
  <c r="I5694" i="1" s="1"/>
  <c r="I5695" i="1" s="1"/>
  <c r="I5696" i="1" s="1"/>
  <c r="I5697" i="1" s="1"/>
  <c r="I5698" i="1" s="1"/>
  <c r="I5699" i="1" s="1"/>
  <c r="I5700" i="1" s="1"/>
  <c r="I5701" i="1" s="1"/>
  <c r="I5702" i="1" s="1"/>
  <c r="I5703" i="1" s="1"/>
  <c r="I5704" i="1" s="1"/>
  <c r="I5705" i="1" s="1"/>
  <c r="I5706" i="1" s="1"/>
  <c r="I5707" i="1" s="1"/>
  <c r="I5708" i="1" s="1"/>
  <c r="I5709" i="1" s="1"/>
  <c r="I5710" i="1" s="1"/>
  <c r="I5711" i="1" s="1"/>
  <c r="I5712" i="1" s="1"/>
  <c r="I5713" i="1" s="1"/>
  <c r="I5714" i="1" s="1"/>
  <c r="I5715" i="1" s="1"/>
  <c r="I5716" i="1" s="1"/>
  <c r="I5717" i="1" s="1"/>
  <c r="I5718" i="1" s="1"/>
  <c r="I5719" i="1" s="1"/>
  <c r="I5720" i="1" s="1"/>
  <c r="I5721" i="1" s="1"/>
  <c r="I5722" i="1" s="1"/>
  <c r="I5723" i="1" s="1"/>
  <c r="I5724" i="1" s="1"/>
  <c r="I5725" i="1" s="1"/>
  <c r="I5726" i="1" s="1"/>
  <c r="I5727" i="1" s="1"/>
  <c r="I5728" i="1" s="1"/>
  <c r="I5729" i="1" s="1"/>
  <c r="I5730" i="1" s="1"/>
  <c r="I5731" i="1" s="1"/>
  <c r="I5732" i="1" s="1"/>
  <c r="I5733" i="1" s="1"/>
  <c r="I5734" i="1" s="1"/>
  <c r="I5735" i="1" s="1"/>
  <c r="I5736" i="1" s="1"/>
  <c r="I5737" i="1" s="1"/>
  <c r="I5738" i="1" s="1"/>
  <c r="I5739" i="1" s="1"/>
  <c r="I5740" i="1" s="1"/>
  <c r="I5741" i="1" s="1"/>
  <c r="I5742" i="1" s="1"/>
  <c r="I5743" i="1" s="1"/>
  <c r="I5744" i="1" s="1"/>
  <c r="I5745" i="1" s="1"/>
  <c r="I5746" i="1" s="1"/>
  <c r="I5747" i="1" s="1"/>
  <c r="I5748" i="1" s="1"/>
  <c r="I5749" i="1" s="1"/>
  <c r="I5750" i="1" s="1"/>
  <c r="I5751" i="1" s="1"/>
  <c r="I5752" i="1" s="1"/>
  <c r="I5753" i="1" s="1"/>
  <c r="I5754" i="1" s="1"/>
  <c r="I5755" i="1" s="1"/>
  <c r="I5756" i="1" s="1"/>
  <c r="I5757" i="1" s="1"/>
  <c r="I5758" i="1" s="1"/>
  <c r="I5759" i="1" s="1"/>
  <c r="I5760" i="1" s="1"/>
  <c r="I5761" i="1" s="1"/>
  <c r="I5762" i="1" s="1"/>
  <c r="I5763" i="1" s="1"/>
  <c r="I5764" i="1" s="1"/>
  <c r="I5765" i="1" s="1"/>
  <c r="I5766" i="1" s="1"/>
  <c r="I5767" i="1" s="1"/>
  <c r="I5768" i="1" s="1"/>
  <c r="I5769" i="1" s="1"/>
  <c r="I5770" i="1" s="1"/>
  <c r="I5771" i="1" s="1"/>
  <c r="I5772" i="1" s="1"/>
  <c r="I5773" i="1" s="1"/>
  <c r="I5774" i="1" s="1"/>
  <c r="I5775" i="1" s="1"/>
  <c r="I5776" i="1" s="1"/>
  <c r="I5777" i="1" s="1"/>
  <c r="I5778" i="1" s="1"/>
  <c r="I5779" i="1" s="1"/>
  <c r="I5780" i="1" s="1"/>
  <c r="I5781" i="1" s="1"/>
  <c r="I5782" i="1" s="1"/>
  <c r="I5783" i="1" s="1"/>
  <c r="I5784" i="1" s="1"/>
  <c r="I5785" i="1" s="1"/>
  <c r="I5786" i="1" s="1"/>
  <c r="I5787" i="1" s="1"/>
  <c r="I5788" i="1" s="1"/>
  <c r="I5789" i="1" s="1"/>
  <c r="I5790" i="1" s="1"/>
  <c r="I5791" i="1" s="1"/>
  <c r="I5792" i="1" s="1"/>
  <c r="I5793" i="1" s="1"/>
  <c r="I5794" i="1" s="1"/>
  <c r="I5795" i="1" s="1"/>
  <c r="I5796" i="1" s="1"/>
  <c r="I5797" i="1" s="1"/>
  <c r="I5798" i="1" s="1"/>
  <c r="I5799" i="1" s="1"/>
  <c r="I5800" i="1" s="1"/>
  <c r="I5801" i="1" s="1"/>
  <c r="I5802" i="1" s="1"/>
  <c r="I5803" i="1" s="1"/>
  <c r="I5804" i="1" s="1"/>
  <c r="I5805" i="1" s="1"/>
  <c r="I5806" i="1" s="1"/>
  <c r="I5807" i="1" s="1"/>
  <c r="I5808" i="1" s="1"/>
  <c r="I5809" i="1" s="1"/>
  <c r="I5810" i="1" s="1"/>
  <c r="I5811" i="1" s="1"/>
  <c r="I5812" i="1" s="1"/>
  <c r="I5813" i="1" s="1"/>
  <c r="I5814" i="1" s="1"/>
  <c r="I5815" i="1" s="1"/>
  <c r="I5816" i="1" s="1"/>
  <c r="I5817" i="1" s="1"/>
  <c r="I5818" i="1" s="1"/>
  <c r="I5819" i="1" s="1"/>
  <c r="I5820" i="1" s="1"/>
  <c r="I5821" i="1" s="1"/>
  <c r="I5822" i="1" s="1"/>
  <c r="I5823" i="1" s="1"/>
  <c r="I5824" i="1" s="1"/>
  <c r="I5825" i="1" s="1"/>
  <c r="I5826" i="1" s="1"/>
  <c r="I5827" i="1" s="1"/>
  <c r="I5828" i="1" s="1"/>
  <c r="I5829" i="1" s="1"/>
  <c r="I5830" i="1" s="1"/>
  <c r="I5831" i="1" s="1"/>
  <c r="I5832" i="1" s="1"/>
  <c r="I5833" i="1" s="1"/>
  <c r="I5834" i="1" s="1"/>
  <c r="I5835" i="1" s="1"/>
  <c r="I5836" i="1" s="1"/>
  <c r="I5837" i="1" s="1"/>
  <c r="I5838" i="1" s="1"/>
  <c r="I5839" i="1" s="1"/>
  <c r="I5840" i="1" s="1"/>
  <c r="I5841" i="1" s="1"/>
  <c r="I5842" i="1" s="1"/>
  <c r="I5843" i="1" s="1"/>
  <c r="I5844" i="1" s="1"/>
  <c r="I5845" i="1" s="1"/>
  <c r="I5846" i="1" s="1"/>
  <c r="I5847" i="1" s="1"/>
  <c r="I5848" i="1" s="1"/>
  <c r="I5849" i="1" s="1"/>
  <c r="I5850" i="1" s="1"/>
  <c r="I5851" i="1" s="1"/>
  <c r="I5852" i="1" s="1"/>
  <c r="I5853" i="1" s="1"/>
  <c r="I5854" i="1" s="1"/>
  <c r="I5855" i="1" s="1"/>
  <c r="I5856" i="1" s="1"/>
  <c r="I5857" i="1" s="1"/>
  <c r="I5858" i="1" s="1"/>
  <c r="I5859" i="1" s="1"/>
  <c r="I5860" i="1" s="1"/>
  <c r="I5861" i="1" s="1"/>
  <c r="I5862" i="1" s="1"/>
  <c r="I5863" i="1" s="1"/>
  <c r="I5864" i="1" s="1"/>
  <c r="I5865" i="1" s="1"/>
  <c r="I5866" i="1" s="1"/>
  <c r="I5867" i="1" s="1"/>
  <c r="I5868" i="1" s="1"/>
  <c r="I5869" i="1" s="1"/>
  <c r="I5870" i="1" s="1"/>
  <c r="I5871" i="1" s="1"/>
  <c r="I5872" i="1" s="1"/>
  <c r="I5873" i="1" s="1"/>
  <c r="I5874" i="1" s="1"/>
  <c r="I5875" i="1" s="1"/>
  <c r="I5876" i="1" s="1"/>
  <c r="I5877" i="1" s="1"/>
  <c r="I5878" i="1" s="1"/>
  <c r="I5879" i="1" s="1"/>
  <c r="I5880" i="1" s="1"/>
  <c r="I5881" i="1" s="1"/>
  <c r="I5882" i="1" s="1"/>
  <c r="I5883" i="1" s="1"/>
  <c r="I5884" i="1" s="1"/>
  <c r="I5885" i="1" s="1"/>
  <c r="I5886" i="1" s="1"/>
  <c r="I5887" i="1" s="1"/>
  <c r="I5888" i="1" s="1"/>
  <c r="I5889" i="1" s="1"/>
  <c r="I5890" i="1" s="1"/>
  <c r="I5891" i="1" s="1"/>
  <c r="I5892" i="1" s="1"/>
  <c r="I5893" i="1" s="1"/>
  <c r="I5894" i="1" s="1"/>
  <c r="I5895" i="1" s="1"/>
  <c r="I5896" i="1" s="1"/>
  <c r="I5897" i="1" s="1"/>
  <c r="I5898" i="1" s="1"/>
  <c r="I5899" i="1" s="1"/>
  <c r="I5900" i="1" s="1"/>
  <c r="I5901" i="1" s="1"/>
  <c r="I5902" i="1" s="1"/>
  <c r="I5903" i="1" s="1"/>
  <c r="I5904" i="1" s="1"/>
  <c r="I5905" i="1" s="1"/>
  <c r="I5906" i="1" s="1"/>
  <c r="I5907" i="1" s="1"/>
  <c r="I5908" i="1" s="1"/>
  <c r="I5909" i="1" s="1"/>
  <c r="I5910" i="1" s="1"/>
  <c r="I5911" i="1" s="1"/>
  <c r="I5912" i="1" s="1"/>
  <c r="I5913" i="1" s="1"/>
  <c r="I5914" i="1" s="1"/>
  <c r="I5915" i="1" s="1"/>
  <c r="I5916" i="1" s="1"/>
  <c r="I5917" i="1" s="1"/>
  <c r="I5918" i="1" s="1"/>
  <c r="I5919" i="1" s="1"/>
  <c r="I5920" i="1" s="1"/>
  <c r="I5921" i="1" s="1"/>
  <c r="I5922" i="1" s="1"/>
  <c r="I5923" i="1" s="1"/>
  <c r="I5924" i="1" s="1"/>
  <c r="I5925" i="1" s="1"/>
  <c r="I5926" i="1" s="1"/>
  <c r="I5927" i="1" s="1"/>
  <c r="I5928" i="1" s="1"/>
  <c r="I5929" i="1" s="1"/>
  <c r="I5930" i="1" s="1"/>
  <c r="I5931" i="1" s="1"/>
  <c r="I5932" i="1" s="1"/>
  <c r="I5933" i="1" s="1"/>
  <c r="I5934" i="1" s="1"/>
  <c r="I5935" i="1" s="1"/>
  <c r="I5936" i="1" s="1"/>
  <c r="I5937" i="1" s="1"/>
  <c r="I5938" i="1" s="1"/>
  <c r="I5939" i="1" s="1"/>
  <c r="I5940" i="1" s="1"/>
  <c r="I5941" i="1" s="1"/>
  <c r="I5942" i="1" s="1"/>
  <c r="I5943" i="1" s="1"/>
  <c r="I5944" i="1" s="1"/>
  <c r="I5945" i="1" s="1"/>
  <c r="I5946" i="1" s="1"/>
  <c r="I5947" i="1" s="1"/>
  <c r="I5948" i="1" s="1"/>
  <c r="I5949" i="1" s="1"/>
  <c r="I5950" i="1" s="1"/>
  <c r="I5951" i="1" s="1"/>
  <c r="I5952" i="1" s="1"/>
  <c r="I5953" i="1" s="1"/>
  <c r="I5954" i="1" s="1"/>
  <c r="I5955" i="1" s="1"/>
  <c r="I5956" i="1" s="1"/>
  <c r="I5957" i="1" s="1"/>
  <c r="I5958" i="1" s="1"/>
  <c r="I5959" i="1" s="1"/>
  <c r="I5960" i="1" s="1"/>
  <c r="I5961" i="1" s="1"/>
  <c r="I5962" i="1" s="1"/>
  <c r="I5963" i="1" s="1"/>
  <c r="I5964" i="1" s="1"/>
  <c r="I5965" i="1" s="1"/>
  <c r="I5966" i="1" s="1"/>
  <c r="I5967" i="1" s="1"/>
  <c r="I5968" i="1" s="1"/>
  <c r="I5969" i="1" s="1"/>
  <c r="I5970" i="1" s="1"/>
  <c r="I5971" i="1" s="1"/>
  <c r="I5972" i="1" s="1"/>
  <c r="I5973" i="1" s="1"/>
  <c r="I5974" i="1" s="1"/>
  <c r="I5975" i="1" s="1"/>
  <c r="I5976" i="1" s="1"/>
  <c r="I5977" i="1" s="1"/>
  <c r="I5978" i="1" s="1"/>
  <c r="I5979" i="1" s="1"/>
  <c r="I5980" i="1" s="1"/>
  <c r="I5981" i="1" s="1"/>
  <c r="I5982" i="1" s="1"/>
  <c r="I5983" i="1" s="1"/>
  <c r="I5984" i="1" s="1"/>
  <c r="I5985" i="1" s="1"/>
  <c r="I5986" i="1" s="1"/>
  <c r="I5987" i="1" s="1"/>
  <c r="I5988" i="1" s="1"/>
  <c r="I5989" i="1" s="1"/>
  <c r="I5990" i="1" s="1"/>
  <c r="I5991" i="1" s="1"/>
  <c r="I5992" i="1" s="1"/>
  <c r="I5993" i="1" s="1"/>
  <c r="I5994" i="1" s="1"/>
  <c r="I5995" i="1" s="1"/>
  <c r="I5996" i="1" s="1"/>
  <c r="I5997" i="1" s="1"/>
  <c r="I5998" i="1" s="1"/>
  <c r="I5999" i="1" s="1"/>
  <c r="I6000" i="1" s="1"/>
  <c r="I6001" i="1" s="1"/>
  <c r="I6002" i="1" s="1"/>
  <c r="I6003" i="1" s="1"/>
  <c r="I6004" i="1" s="1"/>
  <c r="I6005" i="1" s="1"/>
  <c r="I6006" i="1" s="1"/>
  <c r="I6007" i="1" s="1"/>
  <c r="I6008" i="1" s="1"/>
  <c r="I6009" i="1" s="1"/>
  <c r="I6010" i="1" s="1"/>
  <c r="I6011" i="1" s="1"/>
  <c r="I6012" i="1" s="1"/>
  <c r="I6013" i="1" s="1"/>
  <c r="I6014" i="1" s="1"/>
  <c r="I6015" i="1" s="1"/>
  <c r="I6016" i="1" s="1"/>
  <c r="I6017" i="1" s="1"/>
  <c r="I6018" i="1" s="1"/>
  <c r="I6019" i="1" s="1"/>
  <c r="I6020" i="1" s="1"/>
  <c r="I6021" i="1" s="1"/>
  <c r="I6022" i="1" s="1"/>
  <c r="I6023" i="1" s="1"/>
  <c r="I6024" i="1" s="1"/>
  <c r="I6025" i="1" s="1"/>
  <c r="I6026" i="1" s="1"/>
  <c r="I6027" i="1" s="1"/>
  <c r="I6028" i="1" s="1"/>
  <c r="I6029" i="1" s="1"/>
  <c r="I6030" i="1" s="1"/>
  <c r="I6031" i="1" s="1"/>
  <c r="I6032" i="1" s="1"/>
  <c r="I6033" i="1" s="1"/>
  <c r="I6034" i="1" s="1"/>
  <c r="I6035" i="1" s="1"/>
  <c r="I6036" i="1" s="1"/>
  <c r="I6037" i="1" s="1"/>
  <c r="I6038" i="1" s="1"/>
  <c r="I6039" i="1" s="1"/>
  <c r="I6040" i="1" s="1"/>
  <c r="I6041" i="1" s="1"/>
  <c r="I6042" i="1" s="1"/>
  <c r="I6043" i="1" s="1"/>
  <c r="I6044" i="1" s="1"/>
  <c r="I6045" i="1" s="1"/>
  <c r="I6046" i="1" s="1"/>
  <c r="I6047" i="1" s="1"/>
  <c r="I6048" i="1" s="1"/>
  <c r="I6049" i="1" s="1"/>
  <c r="I6050" i="1" s="1"/>
  <c r="I6051" i="1" s="1"/>
  <c r="I6052" i="1" s="1"/>
  <c r="I6053" i="1" s="1"/>
  <c r="I6054" i="1" s="1"/>
  <c r="I6055" i="1" s="1"/>
  <c r="I6056" i="1" s="1"/>
  <c r="I6057" i="1" s="1"/>
  <c r="I6058" i="1" s="1"/>
  <c r="I6059" i="1" s="1"/>
  <c r="I6060" i="1" s="1"/>
  <c r="I6061" i="1" s="1"/>
  <c r="I6062" i="1" s="1"/>
  <c r="I6063" i="1" s="1"/>
  <c r="I6064" i="1" s="1"/>
  <c r="I6065" i="1" s="1"/>
  <c r="I6066" i="1" s="1"/>
  <c r="I6067" i="1" s="1"/>
  <c r="I6068" i="1" s="1"/>
  <c r="I6069" i="1" s="1"/>
  <c r="I6070" i="1" s="1"/>
  <c r="I6071" i="1" s="1"/>
  <c r="I6072" i="1" s="1"/>
  <c r="I6073" i="1" s="1"/>
  <c r="I6074" i="1" s="1"/>
  <c r="I6075" i="1" s="1"/>
  <c r="I6076" i="1" s="1"/>
  <c r="I6077" i="1" s="1"/>
  <c r="I6078" i="1" s="1"/>
  <c r="I6079" i="1" s="1"/>
  <c r="I6080" i="1" s="1"/>
  <c r="I6081" i="1" s="1"/>
  <c r="I6082" i="1" s="1"/>
  <c r="I6083" i="1" s="1"/>
  <c r="I6084" i="1" s="1"/>
  <c r="I6085" i="1" s="1"/>
  <c r="I6086" i="1" s="1"/>
  <c r="I6087" i="1" s="1"/>
  <c r="I6088" i="1" s="1"/>
  <c r="I6089" i="1" s="1"/>
  <c r="I6090" i="1" s="1"/>
  <c r="I6091" i="1" s="1"/>
  <c r="I6092" i="1" s="1"/>
  <c r="I6093" i="1" s="1"/>
  <c r="I6094" i="1" s="1"/>
  <c r="I6095" i="1" s="1"/>
  <c r="I6096" i="1" s="1"/>
  <c r="I6097" i="1" s="1"/>
  <c r="I6098" i="1" s="1"/>
  <c r="I6099" i="1" s="1"/>
  <c r="I6100" i="1" s="1"/>
  <c r="I6101" i="1" s="1"/>
  <c r="I6102" i="1" s="1"/>
  <c r="I6103" i="1" s="1"/>
  <c r="I6104" i="1" s="1"/>
  <c r="I6105" i="1" s="1"/>
  <c r="I6106" i="1" s="1"/>
  <c r="I6107" i="1" s="1"/>
  <c r="I6108" i="1" s="1"/>
  <c r="I6109" i="1" s="1"/>
  <c r="I6110" i="1" s="1"/>
  <c r="I6111" i="1" s="1"/>
  <c r="I6112" i="1" s="1"/>
  <c r="I6113" i="1" s="1"/>
  <c r="I6114" i="1" s="1"/>
  <c r="I6115" i="1" s="1"/>
  <c r="I6116" i="1" s="1"/>
  <c r="I6117" i="1" s="1"/>
  <c r="I6118" i="1" s="1"/>
  <c r="I6119" i="1" s="1"/>
  <c r="I6120" i="1" s="1"/>
  <c r="I6121" i="1" s="1"/>
  <c r="I6122" i="1" s="1"/>
  <c r="I6123" i="1" s="1"/>
  <c r="I6124" i="1" s="1"/>
  <c r="I6125" i="1" s="1"/>
  <c r="I6126" i="1" s="1"/>
  <c r="I6127" i="1" s="1"/>
  <c r="I6128" i="1" s="1"/>
  <c r="I6129" i="1" s="1"/>
  <c r="I6130" i="1" s="1"/>
  <c r="I6131" i="1" s="1"/>
  <c r="I6132" i="1" s="1"/>
  <c r="I6133" i="1" s="1"/>
  <c r="I6134" i="1" s="1"/>
  <c r="I6135" i="1" s="1"/>
  <c r="I6136" i="1" s="1"/>
  <c r="I6137" i="1" s="1"/>
  <c r="I6138" i="1" s="1"/>
  <c r="I6139" i="1" s="1"/>
  <c r="I6140" i="1" s="1"/>
  <c r="I6141" i="1" s="1"/>
  <c r="I6142" i="1" s="1"/>
  <c r="I6143" i="1" s="1"/>
  <c r="I6144" i="1" s="1"/>
  <c r="I6145" i="1" s="1"/>
  <c r="I6146" i="1" s="1"/>
  <c r="I6147" i="1" s="1"/>
  <c r="I6148" i="1" s="1"/>
  <c r="I6149" i="1" s="1"/>
  <c r="I6150" i="1" s="1"/>
  <c r="I6151" i="1" s="1"/>
  <c r="I6152" i="1" s="1"/>
  <c r="I6153" i="1" s="1"/>
  <c r="I6154" i="1" s="1"/>
  <c r="I6155" i="1" s="1"/>
  <c r="I6156" i="1" s="1"/>
  <c r="I6157" i="1" s="1"/>
  <c r="I6158" i="1" s="1"/>
  <c r="I6159" i="1" s="1"/>
  <c r="I6160" i="1" s="1"/>
  <c r="I6161" i="1" s="1"/>
  <c r="I6162" i="1" s="1"/>
  <c r="I6163" i="1" s="1"/>
  <c r="I6164" i="1" s="1"/>
  <c r="I6165" i="1" s="1"/>
  <c r="I6166" i="1" s="1"/>
  <c r="I6167" i="1" s="1"/>
  <c r="I6168" i="1" s="1"/>
  <c r="I6169" i="1" s="1"/>
  <c r="I6170" i="1" s="1"/>
  <c r="I6171" i="1" s="1"/>
  <c r="I6172" i="1" s="1"/>
  <c r="I6173" i="1" s="1"/>
  <c r="I6174" i="1" s="1"/>
  <c r="I6175" i="1" s="1"/>
  <c r="I6176" i="1" s="1"/>
  <c r="I6177" i="1" s="1"/>
  <c r="I6178" i="1" s="1"/>
  <c r="I6179" i="1" s="1"/>
  <c r="I6180" i="1" s="1"/>
  <c r="I6181" i="1" s="1"/>
  <c r="I6182" i="1" s="1"/>
  <c r="I6183" i="1" s="1"/>
  <c r="I6184" i="1" s="1"/>
  <c r="I6185" i="1" s="1"/>
  <c r="I6186" i="1" s="1"/>
  <c r="I6187" i="1" s="1"/>
  <c r="I6188" i="1" s="1"/>
  <c r="I6189" i="1" s="1"/>
  <c r="I6190" i="1" s="1"/>
  <c r="I6191" i="1" s="1"/>
  <c r="I6192" i="1" s="1"/>
  <c r="I6193" i="1" s="1"/>
  <c r="I6194" i="1" s="1"/>
  <c r="I6195" i="1" s="1"/>
  <c r="I6196" i="1" s="1"/>
  <c r="I6197" i="1" s="1"/>
  <c r="I6198" i="1" s="1"/>
  <c r="I6199" i="1" s="1"/>
  <c r="I6200" i="1" s="1"/>
  <c r="I6201" i="1" s="1"/>
  <c r="I6202" i="1" s="1"/>
  <c r="I6203" i="1" s="1"/>
  <c r="I6204" i="1" s="1"/>
  <c r="I6205" i="1" s="1"/>
  <c r="I6206" i="1" s="1"/>
  <c r="I6207" i="1" s="1"/>
  <c r="I6208" i="1" s="1"/>
  <c r="I6209" i="1" s="1"/>
  <c r="I6210" i="1" s="1"/>
  <c r="I6211" i="1" s="1"/>
  <c r="I6212" i="1" s="1"/>
  <c r="I6213" i="1" s="1"/>
  <c r="I6214" i="1" s="1"/>
  <c r="I6215" i="1" s="1"/>
  <c r="I6216" i="1" s="1"/>
  <c r="I6217" i="1" s="1"/>
  <c r="I6218" i="1" s="1"/>
  <c r="I6219" i="1" s="1"/>
  <c r="I6220" i="1" s="1"/>
  <c r="I6221" i="1" s="1"/>
  <c r="I6222" i="1" s="1"/>
  <c r="I6223" i="1" s="1"/>
  <c r="I6224" i="1" s="1"/>
  <c r="I6225" i="1" s="1"/>
  <c r="I6226" i="1" s="1"/>
  <c r="I6227" i="1" s="1"/>
  <c r="I6228" i="1" s="1"/>
  <c r="I6229" i="1" s="1"/>
  <c r="I6230" i="1" s="1"/>
  <c r="I6231" i="1" s="1"/>
  <c r="I6232" i="1" s="1"/>
  <c r="I6233" i="1" s="1"/>
  <c r="I6234" i="1" s="1"/>
  <c r="I6235" i="1" s="1"/>
  <c r="I6236" i="1" s="1"/>
  <c r="I6237" i="1" s="1"/>
  <c r="I6238" i="1" s="1"/>
  <c r="I6239" i="1" s="1"/>
  <c r="I6240" i="1" s="1"/>
  <c r="I6241" i="1" s="1"/>
  <c r="I6242" i="1" s="1"/>
  <c r="I6243" i="1" s="1"/>
  <c r="I6244" i="1" s="1"/>
  <c r="I6245" i="1" s="1"/>
  <c r="I6246" i="1" s="1"/>
  <c r="I6247" i="1" s="1"/>
  <c r="I6248" i="1" s="1"/>
  <c r="I6249" i="1" s="1"/>
  <c r="I6250" i="1" s="1"/>
  <c r="I6251" i="1" s="1"/>
  <c r="I6252" i="1" s="1"/>
  <c r="I6253" i="1" s="1"/>
  <c r="I6254" i="1" s="1"/>
  <c r="I6255" i="1" s="1"/>
  <c r="I6256" i="1" s="1"/>
  <c r="I6257" i="1" s="1"/>
  <c r="I6258" i="1" s="1"/>
  <c r="I6259" i="1" s="1"/>
  <c r="I6260" i="1" s="1"/>
  <c r="I6261" i="1" s="1"/>
  <c r="I6262" i="1" s="1"/>
  <c r="I6263" i="1" s="1"/>
  <c r="I6264" i="1" s="1"/>
  <c r="I6265" i="1" s="1"/>
  <c r="I6266" i="1" s="1"/>
  <c r="I6267" i="1" s="1"/>
  <c r="I6268" i="1" s="1"/>
  <c r="I6269" i="1" s="1"/>
  <c r="I6270" i="1" s="1"/>
  <c r="I6271" i="1" s="1"/>
  <c r="I6272" i="1" s="1"/>
  <c r="I6273" i="1" s="1"/>
  <c r="I6274" i="1" s="1"/>
  <c r="I6275" i="1" s="1"/>
  <c r="I6276" i="1" s="1"/>
  <c r="I6277" i="1" s="1"/>
  <c r="I6278" i="1" s="1"/>
  <c r="I6279" i="1" s="1"/>
  <c r="I6280" i="1" s="1"/>
  <c r="I6281" i="1" s="1"/>
  <c r="I6282" i="1" s="1"/>
  <c r="I6283" i="1" s="1"/>
  <c r="I6284" i="1" s="1"/>
  <c r="I6285" i="1" s="1"/>
  <c r="I6286" i="1" s="1"/>
  <c r="I6287" i="1" s="1"/>
  <c r="I6288" i="1" s="1"/>
  <c r="I6289" i="1" s="1"/>
  <c r="I6290" i="1" s="1"/>
  <c r="I6291" i="1" s="1"/>
  <c r="I6292" i="1" s="1"/>
  <c r="I6293" i="1" s="1"/>
  <c r="I6294" i="1" s="1"/>
  <c r="I6295" i="1" s="1"/>
  <c r="I6296" i="1" s="1"/>
  <c r="I6297" i="1" s="1"/>
  <c r="I6298" i="1" s="1"/>
  <c r="I6299" i="1" s="1"/>
  <c r="I6300" i="1" s="1"/>
  <c r="I6301" i="1" s="1"/>
  <c r="I6302" i="1" s="1"/>
  <c r="I6303" i="1" s="1"/>
  <c r="I6304" i="1" s="1"/>
  <c r="I6305" i="1" s="1"/>
  <c r="I6306" i="1" s="1"/>
  <c r="I6307" i="1" s="1"/>
  <c r="I6308" i="1" s="1"/>
  <c r="I6309" i="1" s="1"/>
  <c r="I6310" i="1" s="1"/>
  <c r="I6311" i="1" s="1"/>
  <c r="I6312" i="1" s="1"/>
  <c r="I6313" i="1" s="1"/>
  <c r="I6314" i="1" s="1"/>
  <c r="I6315" i="1" s="1"/>
  <c r="I6316" i="1" s="1"/>
  <c r="I6317" i="1" s="1"/>
  <c r="I6318" i="1" s="1"/>
  <c r="I6319" i="1" s="1"/>
  <c r="I6320" i="1" s="1"/>
  <c r="I6321" i="1" s="1"/>
  <c r="I6322" i="1" s="1"/>
  <c r="I6323" i="1" s="1"/>
  <c r="I6324" i="1" s="1"/>
  <c r="I6325" i="1" s="1"/>
  <c r="I6326" i="1" s="1"/>
  <c r="I6327" i="1" s="1"/>
  <c r="I6328" i="1" s="1"/>
  <c r="I6329" i="1" s="1"/>
  <c r="I6330" i="1" s="1"/>
  <c r="I6331" i="1" s="1"/>
  <c r="I6332" i="1" s="1"/>
  <c r="I6333" i="1" s="1"/>
  <c r="I6334" i="1" s="1"/>
  <c r="I6335" i="1" s="1"/>
  <c r="I6336" i="1" s="1"/>
  <c r="I6337" i="1" s="1"/>
  <c r="I6338" i="1" s="1"/>
  <c r="I6339" i="1" s="1"/>
  <c r="I6340" i="1" s="1"/>
  <c r="I6341" i="1" s="1"/>
  <c r="I6342" i="1" s="1"/>
  <c r="I6343" i="1" s="1"/>
  <c r="I6344" i="1" s="1"/>
  <c r="I6345" i="1" s="1"/>
  <c r="I6346" i="1" s="1"/>
  <c r="I6347" i="1" s="1"/>
  <c r="I6348" i="1" s="1"/>
  <c r="I6349" i="1" s="1"/>
  <c r="I6350" i="1" s="1"/>
  <c r="I6351" i="1" s="1"/>
  <c r="I6352" i="1" s="1"/>
  <c r="I6353" i="1" s="1"/>
  <c r="I6354" i="1" s="1"/>
  <c r="I6355" i="1" s="1"/>
  <c r="I6356" i="1" s="1"/>
  <c r="I6357" i="1" s="1"/>
  <c r="I6358" i="1" s="1"/>
  <c r="I6359" i="1" s="1"/>
  <c r="I6360" i="1" s="1"/>
  <c r="I6361" i="1" s="1"/>
  <c r="I6362" i="1" s="1"/>
  <c r="I6363" i="1" s="1"/>
  <c r="I6364" i="1" s="1"/>
  <c r="I6365" i="1" s="1"/>
  <c r="I6366" i="1" s="1"/>
  <c r="I6367" i="1" s="1"/>
  <c r="I6368" i="1" s="1"/>
  <c r="I6369" i="1" s="1"/>
  <c r="I6370" i="1" s="1"/>
  <c r="I6371" i="1" s="1"/>
  <c r="I6372" i="1" s="1"/>
  <c r="I6373" i="1" s="1"/>
  <c r="I6374" i="1" s="1"/>
  <c r="I6375" i="1" s="1"/>
  <c r="I6376" i="1" s="1"/>
  <c r="I6377" i="1" s="1"/>
  <c r="I6378" i="1" s="1"/>
  <c r="I6379" i="1" s="1"/>
  <c r="I6380" i="1" s="1"/>
  <c r="I6381" i="1" s="1"/>
  <c r="I6382" i="1" s="1"/>
  <c r="I6383" i="1" s="1"/>
  <c r="I6384" i="1" s="1"/>
  <c r="I6385" i="1" s="1"/>
  <c r="I6386" i="1" s="1"/>
  <c r="I6387" i="1" s="1"/>
  <c r="I6388" i="1" s="1"/>
  <c r="I6389" i="1" s="1"/>
  <c r="I6390" i="1" s="1"/>
  <c r="I6391" i="1" s="1"/>
  <c r="I6392" i="1" s="1"/>
  <c r="I6393" i="1" s="1"/>
  <c r="I6394" i="1" s="1"/>
  <c r="I6395" i="1" s="1"/>
  <c r="I6396" i="1" s="1"/>
  <c r="I6397" i="1" s="1"/>
  <c r="I6398" i="1" s="1"/>
  <c r="I6399" i="1" s="1"/>
  <c r="I6400" i="1" s="1"/>
  <c r="I6401" i="1" s="1"/>
  <c r="I6402" i="1" s="1"/>
  <c r="I6403" i="1" s="1"/>
  <c r="I6404" i="1" s="1"/>
  <c r="I6405" i="1" s="1"/>
  <c r="I6406" i="1" s="1"/>
  <c r="I6407" i="1" s="1"/>
  <c r="I6408" i="1" s="1"/>
  <c r="I6409" i="1" s="1"/>
  <c r="I6410" i="1" s="1"/>
  <c r="I6411" i="1" s="1"/>
  <c r="I6412" i="1" s="1"/>
  <c r="I6413" i="1" s="1"/>
  <c r="I6414" i="1" s="1"/>
  <c r="I6415" i="1" s="1"/>
  <c r="I6416" i="1" s="1"/>
  <c r="I6417" i="1" s="1"/>
  <c r="I6418" i="1" s="1"/>
  <c r="I6419" i="1" s="1"/>
  <c r="I6420" i="1" s="1"/>
  <c r="I6421" i="1" s="1"/>
  <c r="I6422" i="1" s="1"/>
  <c r="I6423" i="1" s="1"/>
  <c r="I6424" i="1" s="1"/>
  <c r="I6425" i="1" s="1"/>
  <c r="I6426" i="1" s="1"/>
  <c r="I6427" i="1" s="1"/>
  <c r="I6428" i="1" s="1"/>
  <c r="I6429" i="1" s="1"/>
  <c r="I6430" i="1" s="1"/>
  <c r="I6431" i="1" s="1"/>
  <c r="I6432" i="1" s="1"/>
  <c r="I6433" i="1" s="1"/>
  <c r="I6434" i="1" s="1"/>
  <c r="I6435" i="1" s="1"/>
  <c r="I6436" i="1" s="1"/>
  <c r="I6437" i="1" s="1"/>
  <c r="I6438" i="1" s="1"/>
  <c r="I6439" i="1" s="1"/>
  <c r="I6440" i="1" s="1"/>
  <c r="I6441" i="1" s="1"/>
  <c r="I6442" i="1" s="1"/>
  <c r="I6443" i="1" s="1"/>
  <c r="I6444" i="1" s="1"/>
  <c r="I6445" i="1" s="1"/>
  <c r="I6446" i="1" s="1"/>
  <c r="I6447" i="1" s="1"/>
  <c r="I6448" i="1" s="1"/>
  <c r="I6449" i="1" s="1"/>
  <c r="I6450" i="1" s="1"/>
  <c r="I6451" i="1" s="1"/>
  <c r="I6452" i="1" s="1"/>
  <c r="I6453" i="1" s="1"/>
  <c r="I6454" i="1" s="1"/>
  <c r="I6455" i="1" s="1"/>
  <c r="I6456" i="1" s="1"/>
  <c r="I6457" i="1" s="1"/>
  <c r="I6458" i="1" s="1"/>
  <c r="I6459" i="1" s="1"/>
  <c r="I6460" i="1" s="1"/>
  <c r="I6461" i="1" s="1"/>
  <c r="I6462" i="1" s="1"/>
  <c r="I6463" i="1" s="1"/>
  <c r="I6464" i="1" s="1"/>
  <c r="I6465" i="1" s="1"/>
  <c r="I6466" i="1" s="1"/>
  <c r="I6467" i="1" s="1"/>
  <c r="I6468" i="1" s="1"/>
  <c r="I6469" i="1" s="1"/>
  <c r="I6470" i="1" s="1"/>
  <c r="I6471" i="1" s="1"/>
  <c r="I6472" i="1" s="1"/>
  <c r="I6473" i="1" s="1"/>
  <c r="I6474" i="1" s="1"/>
  <c r="I6475" i="1" s="1"/>
  <c r="I6476" i="1" s="1"/>
  <c r="I6477" i="1" s="1"/>
  <c r="I6478" i="1" s="1"/>
  <c r="I6479" i="1" s="1"/>
  <c r="I6480" i="1" s="1"/>
  <c r="I6481" i="1" s="1"/>
  <c r="I6482" i="1" s="1"/>
  <c r="I6483" i="1" s="1"/>
  <c r="I6484" i="1" s="1"/>
  <c r="I6485" i="1" s="1"/>
  <c r="I6486" i="1" s="1"/>
  <c r="I6487" i="1" s="1"/>
  <c r="I6488" i="1" s="1"/>
  <c r="I6489" i="1" s="1"/>
  <c r="I6490" i="1" s="1"/>
  <c r="I6491" i="1" s="1"/>
  <c r="I6492" i="1" s="1"/>
  <c r="I6493" i="1" s="1"/>
  <c r="I6494" i="1" s="1"/>
  <c r="I6495" i="1" s="1"/>
  <c r="I6496" i="1" s="1"/>
  <c r="I6497" i="1" s="1"/>
  <c r="I6498" i="1" s="1"/>
  <c r="I6499" i="1" s="1"/>
  <c r="I6500" i="1" s="1"/>
  <c r="I6501" i="1" s="1"/>
  <c r="I6502" i="1" s="1"/>
  <c r="I6503" i="1" s="1"/>
  <c r="I6504" i="1" s="1"/>
  <c r="I6505" i="1" s="1"/>
  <c r="I6506" i="1" s="1"/>
  <c r="I6507" i="1" s="1"/>
  <c r="I6508" i="1" s="1"/>
  <c r="I6509" i="1" s="1"/>
  <c r="I6510" i="1" s="1"/>
  <c r="I6511" i="1" s="1"/>
  <c r="I6512" i="1" s="1"/>
  <c r="I6513" i="1" s="1"/>
  <c r="I6514" i="1" s="1"/>
  <c r="I6515" i="1" s="1"/>
  <c r="I6516" i="1" s="1"/>
  <c r="I6517" i="1" s="1"/>
  <c r="I6518" i="1" s="1"/>
  <c r="I6519" i="1" s="1"/>
  <c r="I6520" i="1" s="1"/>
  <c r="I6521" i="1" s="1"/>
  <c r="I6522" i="1" s="1"/>
  <c r="I6523" i="1" s="1"/>
  <c r="I6524" i="1" s="1"/>
  <c r="I6525" i="1" s="1"/>
  <c r="I6526" i="1" s="1"/>
  <c r="I6527" i="1" s="1"/>
  <c r="I6528" i="1" s="1"/>
  <c r="I6529" i="1" s="1"/>
  <c r="I6530" i="1" s="1"/>
  <c r="I6531" i="1" s="1"/>
  <c r="I6532" i="1" s="1"/>
  <c r="I6533" i="1" s="1"/>
  <c r="I6534" i="1" s="1"/>
  <c r="I6535" i="1" s="1"/>
  <c r="I6536" i="1" s="1"/>
  <c r="I6537" i="1" s="1"/>
  <c r="I6538" i="1" s="1"/>
  <c r="I6539" i="1" s="1"/>
  <c r="I6540" i="1" s="1"/>
  <c r="I6541" i="1" s="1"/>
  <c r="I6542" i="1" s="1"/>
  <c r="I6543" i="1" s="1"/>
  <c r="I6544" i="1" s="1"/>
  <c r="I6545" i="1" s="1"/>
  <c r="I6546" i="1" s="1"/>
  <c r="I6547" i="1" s="1"/>
  <c r="I6548" i="1" s="1"/>
  <c r="I6549" i="1" s="1"/>
  <c r="I6550" i="1" s="1"/>
  <c r="I6551" i="1" s="1"/>
  <c r="I6552" i="1" s="1"/>
  <c r="I6553" i="1" s="1"/>
  <c r="I6554" i="1" s="1"/>
  <c r="I6555" i="1" s="1"/>
  <c r="I6556" i="1" s="1"/>
  <c r="I6557" i="1" s="1"/>
  <c r="I6558" i="1" s="1"/>
  <c r="I6559" i="1" s="1"/>
  <c r="I6560" i="1" s="1"/>
  <c r="I6561" i="1" s="1"/>
  <c r="I6562" i="1" s="1"/>
  <c r="I6563" i="1" s="1"/>
  <c r="I6564" i="1" s="1"/>
  <c r="I6565" i="1" s="1"/>
  <c r="I6566" i="1" s="1"/>
  <c r="I6567" i="1" s="1"/>
  <c r="I6568" i="1" s="1"/>
  <c r="I6569" i="1" s="1"/>
  <c r="I6570" i="1" s="1"/>
  <c r="I6571" i="1" s="1"/>
  <c r="I6572" i="1" s="1"/>
  <c r="I6573" i="1" s="1"/>
  <c r="I6574" i="1" s="1"/>
  <c r="I6575" i="1" s="1"/>
  <c r="I6576" i="1" s="1"/>
  <c r="I6577" i="1" s="1"/>
  <c r="I6578" i="1" s="1"/>
  <c r="I6579" i="1" s="1"/>
  <c r="I6580" i="1" s="1"/>
  <c r="I6581" i="1" s="1"/>
  <c r="I6582" i="1" s="1"/>
  <c r="I6583" i="1" s="1"/>
  <c r="I6584" i="1" s="1"/>
  <c r="I6585" i="1" s="1"/>
  <c r="I6586" i="1" s="1"/>
  <c r="I6587" i="1" s="1"/>
  <c r="I6588" i="1" s="1"/>
  <c r="I6589" i="1" s="1"/>
  <c r="I6590" i="1" s="1"/>
  <c r="I6591" i="1" s="1"/>
  <c r="I6592" i="1" s="1"/>
  <c r="I6593" i="1" s="1"/>
  <c r="I6594" i="1" s="1"/>
  <c r="I6595" i="1" s="1"/>
  <c r="I6596" i="1" s="1"/>
  <c r="I6597" i="1" s="1"/>
  <c r="I6598" i="1" s="1"/>
  <c r="I6599" i="1" s="1"/>
  <c r="I6600" i="1" s="1"/>
  <c r="I6601" i="1" s="1"/>
  <c r="I6602" i="1" s="1"/>
  <c r="I6603" i="1" s="1"/>
  <c r="I6604" i="1" s="1"/>
  <c r="I6605" i="1" s="1"/>
  <c r="I6606" i="1" s="1"/>
  <c r="I6607" i="1" s="1"/>
  <c r="I6608" i="1" s="1"/>
  <c r="I6609" i="1" s="1"/>
  <c r="I6610" i="1" s="1"/>
  <c r="I6611" i="1" s="1"/>
  <c r="I6612" i="1" s="1"/>
  <c r="I6613" i="1" s="1"/>
  <c r="I6614" i="1" s="1"/>
  <c r="I6615" i="1" s="1"/>
  <c r="I6616" i="1" s="1"/>
  <c r="I6617" i="1" s="1"/>
  <c r="I6618" i="1" s="1"/>
  <c r="I6619" i="1" s="1"/>
  <c r="I6620" i="1" s="1"/>
  <c r="I6621" i="1" s="1"/>
  <c r="I6622" i="1" s="1"/>
  <c r="I6623" i="1" s="1"/>
  <c r="I6624" i="1" s="1"/>
  <c r="I6625" i="1" s="1"/>
  <c r="I6626" i="1" s="1"/>
  <c r="I6627" i="1" s="1"/>
  <c r="I6628" i="1" s="1"/>
  <c r="I6629" i="1" s="1"/>
  <c r="I6630" i="1" s="1"/>
  <c r="I6631" i="1" s="1"/>
  <c r="I6632" i="1" s="1"/>
  <c r="I6633" i="1" s="1"/>
  <c r="I6634" i="1" s="1"/>
  <c r="I6635" i="1" s="1"/>
  <c r="I6636" i="1" s="1"/>
  <c r="I6637" i="1" s="1"/>
  <c r="I6638" i="1" s="1"/>
  <c r="I6639" i="1" s="1"/>
  <c r="I6640" i="1" s="1"/>
  <c r="I6641" i="1" s="1"/>
  <c r="I6642" i="1" s="1"/>
  <c r="I6643" i="1" s="1"/>
  <c r="I6644" i="1" s="1"/>
  <c r="I6645" i="1" s="1"/>
  <c r="I6646" i="1" s="1"/>
  <c r="I6647" i="1" s="1"/>
  <c r="I6648" i="1" s="1"/>
  <c r="I6649" i="1" s="1"/>
  <c r="I6650" i="1" s="1"/>
  <c r="I6651" i="1" s="1"/>
  <c r="I6652" i="1" s="1"/>
  <c r="I6653" i="1" s="1"/>
  <c r="I6654" i="1" s="1"/>
  <c r="I6655" i="1" s="1"/>
  <c r="I6656" i="1" s="1"/>
  <c r="I6657" i="1" s="1"/>
  <c r="I6658" i="1" s="1"/>
  <c r="I6659" i="1" s="1"/>
  <c r="I6660" i="1" s="1"/>
  <c r="I6661" i="1" s="1"/>
  <c r="I6662" i="1" s="1"/>
  <c r="I6663" i="1" s="1"/>
  <c r="I6664" i="1" s="1"/>
  <c r="I6665" i="1" s="1"/>
  <c r="I6666" i="1" s="1"/>
  <c r="I6667" i="1" s="1"/>
  <c r="I6668" i="1" s="1"/>
  <c r="I6669" i="1" s="1"/>
  <c r="I6670" i="1" s="1"/>
  <c r="I6671" i="1" s="1"/>
  <c r="I6672" i="1" s="1"/>
  <c r="I6673" i="1" s="1"/>
  <c r="I6674" i="1" s="1"/>
  <c r="I6675" i="1" s="1"/>
  <c r="I6676" i="1" s="1"/>
  <c r="I6677" i="1" s="1"/>
  <c r="I6678" i="1" s="1"/>
  <c r="I6679" i="1" s="1"/>
  <c r="I6680" i="1" s="1"/>
  <c r="I6681" i="1" s="1"/>
  <c r="I6682" i="1" s="1"/>
  <c r="I6683" i="1" s="1"/>
  <c r="I6684" i="1" s="1"/>
  <c r="I6685" i="1" s="1"/>
  <c r="I6686" i="1" s="1"/>
  <c r="I6687" i="1" s="1"/>
  <c r="I6688" i="1" s="1"/>
  <c r="I6689" i="1" s="1"/>
  <c r="I6690" i="1" s="1"/>
  <c r="I6691" i="1" s="1"/>
  <c r="I6692" i="1" s="1"/>
  <c r="I6693" i="1" s="1"/>
  <c r="I6694" i="1" s="1"/>
  <c r="I6695" i="1" s="1"/>
  <c r="I6696" i="1" s="1"/>
  <c r="I6697" i="1" s="1"/>
  <c r="I6698" i="1" s="1"/>
  <c r="I6699" i="1" s="1"/>
  <c r="I6700" i="1" s="1"/>
  <c r="I6701" i="1" s="1"/>
  <c r="I6702" i="1" s="1"/>
  <c r="I6703" i="1" s="1"/>
  <c r="I6704" i="1" s="1"/>
  <c r="I6705" i="1" s="1"/>
  <c r="I6706" i="1" s="1"/>
  <c r="I6707" i="1" s="1"/>
  <c r="I6708" i="1" s="1"/>
  <c r="I6709" i="1" s="1"/>
  <c r="I6710" i="1" s="1"/>
  <c r="I6711" i="1" s="1"/>
  <c r="I6712" i="1" s="1"/>
  <c r="I6713" i="1" s="1"/>
  <c r="I6714" i="1" s="1"/>
  <c r="I6715" i="1" s="1"/>
  <c r="I6716" i="1" s="1"/>
  <c r="I6717" i="1" s="1"/>
  <c r="I6718" i="1" s="1"/>
  <c r="I6719" i="1" s="1"/>
  <c r="I6720" i="1" s="1"/>
  <c r="I6721" i="1" s="1"/>
  <c r="I6722" i="1" s="1"/>
  <c r="I6723" i="1" s="1"/>
  <c r="I6724" i="1" s="1"/>
  <c r="I6725" i="1" s="1"/>
  <c r="I6726" i="1" s="1"/>
  <c r="I6727" i="1" s="1"/>
  <c r="I6728" i="1" s="1"/>
  <c r="I6729" i="1" s="1"/>
  <c r="I6730" i="1" s="1"/>
  <c r="I6731" i="1" s="1"/>
  <c r="I6732" i="1" s="1"/>
  <c r="I6733" i="1" s="1"/>
  <c r="I6734" i="1" s="1"/>
  <c r="I6735" i="1" s="1"/>
  <c r="I6736" i="1" s="1"/>
  <c r="I6737" i="1" s="1"/>
  <c r="I6738" i="1" s="1"/>
  <c r="I6739" i="1" s="1"/>
  <c r="I6740" i="1" s="1"/>
  <c r="I6741" i="1" s="1"/>
  <c r="I6742" i="1" s="1"/>
  <c r="I6743" i="1" s="1"/>
  <c r="I6744" i="1" s="1"/>
  <c r="I6745" i="1" s="1"/>
  <c r="I6746" i="1" s="1"/>
  <c r="I6747" i="1" s="1"/>
  <c r="I6748" i="1" s="1"/>
  <c r="I6749" i="1" s="1"/>
  <c r="I6750" i="1" s="1"/>
  <c r="I6751" i="1" s="1"/>
  <c r="I6752" i="1" s="1"/>
  <c r="I6753" i="1" s="1"/>
  <c r="I6754" i="1" s="1"/>
  <c r="I6755" i="1" s="1"/>
  <c r="I6756" i="1" s="1"/>
  <c r="I6757" i="1" s="1"/>
  <c r="I6758" i="1" s="1"/>
  <c r="I6759" i="1" s="1"/>
  <c r="I6760" i="1" s="1"/>
  <c r="I6761" i="1" s="1"/>
  <c r="I6762" i="1" s="1"/>
  <c r="I6763" i="1" s="1"/>
  <c r="I6764" i="1" s="1"/>
  <c r="I6765" i="1" s="1"/>
  <c r="I6766" i="1" s="1"/>
  <c r="I6767" i="1" s="1"/>
  <c r="I6768" i="1" s="1"/>
  <c r="I6769" i="1" s="1"/>
  <c r="I6770" i="1" s="1"/>
  <c r="I6771" i="1" s="1"/>
  <c r="I6772" i="1" s="1"/>
  <c r="I6773" i="1" s="1"/>
  <c r="I6774" i="1" s="1"/>
  <c r="I6775" i="1" s="1"/>
  <c r="I6776" i="1" s="1"/>
  <c r="I6777" i="1" s="1"/>
  <c r="I6778" i="1" s="1"/>
  <c r="I6779" i="1" s="1"/>
  <c r="I6780" i="1" s="1"/>
  <c r="I6781" i="1" s="1"/>
  <c r="I6782" i="1" s="1"/>
  <c r="I6783" i="1" s="1"/>
  <c r="I6784" i="1" s="1"/>
  <c r="I6785" i="1" s="1"/>
  <c r="I6786" i="1" s="1"/>
  <c r="I6787" i="1" s="1"/>
  <c r="I6788" i="1" s="1"/>
  <c r="I6789" i="1" s="1"/>
  <c r="I6790" i="1" s="1"/>
  <c r="I6791" i="1" s="1"/>
  <c r="I6792" i="1" s="1"/>
  <c r="I6793" i="1" s="1"/>
  <c r="I6794" i="1" s="1"/>
  <c r="I6795" i="1" s="1"/>
  <c r="I6796" i="1" s="1"/>
  <c r="I6797" i="1" s="1"/>
  <c r="I6798" i="1" s="1"/>
  <c r="I6799" i="1" s="1"/>
  <c r="I6800" i="1" s="1"/>
  <c r="I6801" i="1" s="1"/>
  <c r="I6802" i="1" s="1"/>
  <c r="I6803" i="1" s="1"/>
  <c r="I6804" i="1" s="1"/>
  <c r="I6805" i="1" s="1"/>
  <c r="I6806" i="1" s="1"/>
  <c r="I6807" i="1" s="1"/>
  <c r="I6808" i="1" s="1"/>
  <c r="I6809" i="1" s="1"/>
  <c r="I6810" i="1" s="1"/>
  <c r="I6811" i="1" s="1"/>
  <c r="I6812" i="1" s="1"/>
  <c r="I6813" i="1" s="1"/>
  <c r="I6814" i="1" s="1"/>
  <c r="I6815" i="1" s="1"/>
  <c r="I6816" i="1" s="1"/>
  <c r="I6817" i="1" s="1"/>
  <c r="I6818" i="1" s="1"/>
  <c r="I6819" i="1" s="1"/>
  <c r="I6820" i="1" s="1"/>
  <c r="I6821" i="1" s="1"/>
  <c r="I6822" i="1" s="1"/>
  <c r="I6823" i="1" s="1"/>
  <c r="I6824" i="1" s="1"/>
  <c r="I6825" i="1" s="1"/>
  <c r="I6826" i="1" s="1"/>
  <c r="I6827" i="1" s="1"/>
  <c r="I6828" i="1" s="1"/>
  <c r="I6829" i="1" s="1"/>
  <c r="I6830" i="1" s="1"/>
  <c r="I6831" i="1" s="1"/>
  <c r="I6832" i="1" s="1"/>
  <c r="I6833" i="1" s="1"/>
  <c r="I6834" i="1" s="1"/>
  <c r="I6835" i="1" s="1"/>
  <c r="I6836" i="1" s="1"/>
  <c r="I6837" i="1" s="1"/>
  <c r="I6838" i="1" s="1"/>
  <c r="I6839" i="1" s="1"/>
  <c r="I6840" i="1" s="1"/>
  <c r="I6841" i="1" s="1"/>
  <c r="I6842" i="1" s="1"/>
  <c r="I6843" i="1" s="1"/>
  <c r="I6844" i="1" s="1"/>
  <c r="I6845" i="1" s="1"/>
  <c r="I6846" i="1" s="1"/>
  <c r="I6847" i="1" s="1"/>
  <c r="I6848" i="1" s="1"/>
  <c r="I6849" i="1" s="1"/>
  <c r="I6850" i="1" s="1"/>
  <c r="I6851" i="1" s="1"/>
  <c r="I6852" i="1" s="1"/>
  <c r="I6853" i="1" s="1"/>
  <c r="I6854" i="1" s="1"/>
  <c r="I6855" i="1" s="1"/>
  <c r="I6856" i="1" s="1"/>
  <c r="I6857" i="1" s="1"/>
  <c r="I6858" i="1" s="1"/>
  <c r="I6859" i="1" s="1"/>
  <c r="I6860" i="1" s="1"/>
  <c r="I6861" i="1" s="1"/>
  <c r="I6862" i="1" s="1"/>
  <c r="I6863" i="1" s="1"/>
  <c r="I6864" i="1" s="1"/>
  <c r="I6865" i="1" s="1"/>
  <c r="I6866" i="1" s="1"/>
  <c r="I6867" i="1" s="1"/>
  <c r="I6868" i="1" s="1"/>
  <c r="I6869" i="1" s="1"/>
  <c r="I1163" i="1"/>
  <c r="I1164" i="1" s="1"/>
  <c r="X147" i="1"/>
  <c r="X156" i="1"/>
  <c r="X165" i="1"/>
  <c r="X174" i="1"/>
  <c r="X183" i="1"/>
  <c r="X193" i="1"/>
  <c r="X202" i="1"/>
  <c r="X212" i="1"/>
  <c r="X222" i="1"/>
  <c r="X240" i="1"/>
  <c r="X260" i="1"/>
  <c r="X270" i="1"/>
  <c r="X297" i="1"/>
  <c r="X307" i="1"/>
  <c r="X317" i="1"/>
  <c r="X335" i="1"/>
  <c r="X345" i="1"/>
  <c r="X362" i="1"/>
  <c r="X68" i="1"/>
  <c r="X78" i="1"/>
  <c r="X86" i="1"/>
  <c r="X95" i="1"/>
  <c r="X104" i="1"/>
  <c r="X113" i="1"/>
  <c r="X121" i="1"/>
  <c r="X148" i="1"/>
  <c r="X157" i="1"/>
  <c r="X166" i="1"/>
  <c r="X175" i="1"/>
  <c r="X184" i="1"/>
  <c r="X203" i="1"/>
  <c r="X213" i="1"/>
  <c r="X382" i="1"/>
  <c r="X391" i="1"/>
  <c r="X401" i="1"/>
  <c r="X410" i="1"/>
  <c r="X419" i="1"/>
  <c r="X428" i="1"/>
  <c r="X436" i="1"/>
  <c r="X445" i="1"/>
  <c r="X454" i="1"/>
  <c r="X464" i="1"/>
  <c r="X476" i="1"/>
  <c r="X488" i="1"/>
  <c r="X500" i="1"/>
  <c r="X512" i="1"/>
  <c r="X524" i="1"/>
  <c r="X536" i="1"/>
  <c r="X548" i="1"/>
  <c r="X560" i="1"/>
  <c r="X572" i="1"/>
  <c r="X584" i="1"/>
  <c r="X596" i="1"/>
  <c r="X608" i="1"/>
  <c r="X620" i="1"/>
  <c r="X631" i="1"/>
  <c r="X643" i="1"/>
  <c r="X655" i="1"/>
  <c r="X667" i="1"/>
  <c r="X679" i="1"/>
  <c r="X691" i="1"/>
  <c r="X703" i="1"/>
  <c r="X715" i="1"/>
  <c r="X727" i="1"/>
  <c r="X739" i="1"/>
  <c r="X751" i="1"/>
  <c r="X763" i="1"/>
  <c r="X775" i="1"/>
  <c r="X787" i="1"/>
  <c r="X799" i="1"/>
  <c r="X811" i="1"/>
  <c r="X823" i="1"/>
  <c r="X835" i="1"/>
  <c r="X847" i="1"/>
  <c r="X859" i="1"/>
  <c r="X871" i="1"/>
  <c r="X883" i="1"/>
  <c r="X895" i="1"/>
  <c r="X907" i="1"/>
  <c r="X919" i="1"/>
  <c r="X931" i="1"/>
  <c r="X943" i="1"/>
  <c r="X56" i="1"/>
  <c r="X67" i="1"/>
  <c r="X77" i="1"/>
  <c r="X94" i="1"/>
  <c r="X120" i="1"/>
  <c r="X129" i="1"/>
  <c r="X381" i="1"/>
  <c r="X390" i="1"/>
  <c r="X400" i="1"/>
  <c r="X409" i="1"/>
  <c r="X418" i="1"/>
  <c r="X427" i="1"/>
  <c r="X463" i="1"/>
  <c r="X475" i="1"/>
  <c r="X487" i="1"/>
  <c r="X499" i="1"/>
  <c r="X511" i="1"/>
  <c r="X523" i="1"/>
  <c r="X535" i="1"/>
  <c r="X547" i="1"/>
  <c r="X559" i="1"/>
  <c r="X571" i="1"/>
  <c r="X583" i="1"/>
  <c r="X595" i="1"/>
  <c r="X607" i="1"/>
  <c r="X619" i="1"/>
  <c r="X642" i="1"/>
  <c r="X654" i="1"/>
  <c r="X666" i="1"/>
  <c r="X678" i="1"/>
  <c r="X690" i="1"/>
  <c r="X702" i="1"/>
  <c r="X714" i="1"/>
  <c r="X726" i="1"/>
  <c r="X738" i="1"/>
  <c r="X750" i="1"/>
  <c r="X762" i="1"/>
  <c r="X774" i="1"/>
  <c r="X786" i="1"/>
  <c r="X798" i="1"/>
  <c r="X810" i="1"/>
  <c r="X822" i="1"/>
  <c r="X834" i="1"/>
  <c r="X846" i="1"/>
  <c r="X858" i="1"/>
  <c r="X870" i="1"/>
  <c r="X882" i="1"/>
  <c r="X894" i="1"/>
  <c r="X906" i="1"/>
  <c r="X918" i="1"/>
  <c r="X930" i="1"/>
  <c r="X942" i="1"/>
  <c r="X954" i="1"/>
  <c r="X966" i="1"/>
  <c r="X978" i="1"/>
  <c r="X990" i="1"/>
  <c r="X1002" i="1"/>
  <c r="X1014" i="1"/>
  <c r="X1026" i="1"/>
  <c r="X1038" i="1"/>
  <c r="X1050" i="1"/>
  <c r="X1075" i="1"/>
  <c r="X1087" i="1"/>
  <c r="X1099" i="1"/>
  <c r="X1111" i="1"/>
  <c r="X1123" i="1"/>
  <c r="X1135" i="1"/>
  <c r="X1147" i="1"/>
  <c r="X1159" i="1"/>
  <c r="X1170" i="1"/>
  <c r="X1182" i="1"/>
  <c r="X1194" i="1"/>
  <c r="X1206" i="1"/>
  <c r="X1218" i="1"/>
  <c r="X1230" i="1"/>
  <c r="X1242" i="1"/>
  <c r="X1254" i="1"/>
  <c r="X1266" i="1"/>
  <c r="X1278" i="1"/>
  <c r="X1290" i="1"/>
  <c r="X1302" i="1"/>
  <c r="X1314" i="1"/>
  <c r="X1326" i="1"/>
  <c r="X1338" i="1"/>
  <c r="X1350" i="1"/>
  <c r="X1362" i="1"/>
  <c r="X1374" i="1"/>
  <c r="X1386" i="1"/>
  <c r="X1398" i="1"/>
  <c r="X1410" i="1"/>
  <c r="X1422" i="1"/>
  <c r="X1434" i="1"/>
  <c r="X1446" i="1"/>
  <c r="X1458" i="1"/>
  <c r="X1470" i="1"/>
  <c r="X1482" i="1"/>
  <c r="X1494" i="1"/>
  <c r="X1506" i="1"/>
  <c r="X1518" i="1"/>
  <c r="X1530" i="1"/>
  <c r="X1542" i="1"/>
  <c r="X1554" i="1"/>
  <c r="X1566" i="1"/>
  <c r="X1578" i="1"/>
  <c r="X1590" i="1"/>
  <c r="X1602" i="1"/>
  <c r="X1614" i="1"/>
  <c r="X1626" i="1"/>
  <c r="X1638" i="1"/>
  <c r="X1650" i="1"/>
  <c r="X1662" i="1"/>
  <c r="X1674" i="1"/>
  <c r="X1686" i="1"/>
  <c r="X1698" i="1"/>
  <c r="X1710" i="1"/>
  <c r="X1722" i="1"/>
  <c r="X1734" i="1"/>
  <c r="X1746" i="1"/>
  <c r="X1758" i="1"/>
  <c r="X1770" i="1"/>
  <c r="X1782" i="1"/>
  <c r="X1794" i="1"/>
  <c r="X1806" i="1"/>
  <c r="X1818" i="1"/>
  <c r="X1830" i="1"/>
  <c r="X1842" i="1"/>
  <c r="X1854" i="1"/>
  <c r="X1866" i="1"/>
  <c r="X1878" i="1"/>
  <c r="X1890" i="1"/>
  <c r="X1902" i="1"/>
  <c r="X1914" i="1"/>
  <c r="X1926" i="1"/>
  <c r="X1938" i="1"/>
  <c r="X1950" i="1"/>
  <c r="X3" i="1"/>
  <c r="X14" i="1"/>
  <c r="X25" i="1"/>
  <c r="X35" i="1"/>
  <c r="X1962" i="1"/>
  <c r="X1974" i="1"/>
  <c r="X1986" i="1"/>
  <c r="X1998" i="1"/>
  <c r="X2010" i="1"/>
  <c r="X2022" i="1"/>
  <c r="X2034" i="1"/>
  <c r="X2046" i="1"/>
  <c r="X2058" i="1"/>
  <c r="X2070" i="1"/>
  <c r="X2082" i="1"/>
  <c r="X2094" i="1"/>
  <c r="X2106" i="1"/>
  <c r="X2118" i="1"/>
  <c r="X2130" i="1"/>
  <c r="X2142" i="1"/>
  <c r="X2154" i="1"/>
  <c r="X2166" i="1"/>
  <c r="X2178" i="1"/>
  <c r="X2190" i="1"/>
  <c r="X2202" i="1"/>
  <c r="X2214" i="1"/>
  <c r="X2226" i="1"/>
  <c r="X2238" i="1"/>
  <c r="X2250" i="1"/>
  <c r="X2262" i="1"/>
  <c r="X2274" i="1"/>
  <c r="X2286" i="1"/>
  <c r="X2298" i="1"/>
  <c r="X2310" i="1"/>
  <c r="X2322" i="1"/>
  <c r="X2334" i="1"/>
  <c r="X2346" i="1"/>
  <c r="X2358" i="1"/>
  <c r="X2370" i="1"/>
  <c r="X2382" i="1"/>
  <c r="X2394" i="1"/>
  <c r="X2406" i="1"/>
  <c r="X2418" i="1"/>
  <c r="X2430" i="1"/>
  <c r="X2442" i="1"/>
  <c r="X2454" i="1"/>
  <c r="X2466" i="1"/>
  <c r="X2478" i="1"/>
  <c r="X2490" i="1"/>
  <c r="X2502" i="1"/>
  <c r="X2514" i="1"/>
  <c r="X2526" i="1"/>
  <c r="X2538" i="1"/>
  <c r="X2550" i="1"/>
  <c r="X2562" i="1"/>
  <c r="X2574" i="1"/>
  <c r="X2586" i="1"/>
  <c r="X2598" i="1"/>
  <c r="X2610" i="1"/>
  <c r="X2622" i="1"/>
  <c r="X2634" i="1"/>
  <c r="X2646" i="1"/>
  <c r="X2658" i="1"/>
  <c r="X2670" i="1"/>
  <c r="X2682" i="1"/>
  <c r="X2694" i="1"/>
  <c r="X2706" i="1"/>
  <c r="X2718" i="1"/>
  <c r="X2730" i="1"/>
  <c r="X2742" i="1"/>
  <c r="X2754" i="1"/>
  <c r="X2766" i="1"/>
  <c r="X2778" i="1"/>
  <c r="X2790" i="1"/>
  <c r="X2802" i="1"/>
  <c r="X2814" i="1"/>
  <c r="X2826" i="1"/>
  <c r="X2838" i="1"/>
  <c r="X2850" i="1"/>
  <c r="X2862" i="1"/>
  <c r="X2874" i="1"/>
  <c r="X2886" i="1"/>
  <c r="X2898" i="1"/>
  <c r="X2910" i="1"/>
  <c r="X2922" i="1"/>
  <c r="X2934" i="1"/>
  <c r="X2946" i="1"/>
  <c r="X2958" i="1"/>
  <c r="X2970" i="1"/>
  <c r="X5154" i="1"/>
  <c r="X232" i="1"/>
  <c r="X241" i="1"/>
  <c r="X251" i="1"/>
  <c r="X280" i="1"/>
  <c r="X288" i="1"/>
  <c r="X308" i="1"/>
  <c r="X327" i="1"/>
  <c r="X336" i="1"/>
  <c r="X346" i="1"/>
  <c r="X353" i="1"/>
  <c r="X363" i="1"/>
  <c r="X372" i="1"/>
  <c r="X955" i="1"/>
  <c r="X967" i="1"/>
  <c r="X979" i="1"/>
  <c r="X991" i="1"/>
  <c r="X1003" i="1"/>
  <c r="X1015" i="1"/>
  <c r="X1027" i="1"/>
  <c r="X1039" i="1"/>
  <c r="X1051" i="1"/>
  <c r="X1076" i="1"/>
  <c r="X1088" i="1"/>
  <c r="X1100" i="1"/>
  <c r="X1112" i="1"/>
  <c r="X1124" i="1"/>
  <c r="X1136" i="1"/>
  <c r="X1148" i="1"/>
  <c r="X1160" i="1"/>
  <c r="X1171" i="1"/>
  <c r="X1183" i="1"/>
  <c r="X1195" i="1"/>
  <c r="X1207" i="1"/>
  <c r="X1219" i="1"/>
  <c r="X1231" i="1"/>
  <c r="X1243" i="1"/>
  <c r="X1255" i="1"/>
  <c r="X1267" i="1"/>
  <c r="X1279" i="1"/>
  <c r="X1291" i="1"/>
  <c r="X1303" i="1"/>
  <c r="X1315" i="1"/>
  <c r="X1327" i="1"/>
  <c r="X1339" i="1"/>
  <c r="X1351" i="1"/>
  <c r="X1363" i="1"/>
  <c r="X1375" i="1"/>
  <c r="X1387" i="1"/>
  <c r="X1399" i="1"/>
  <c r="X1411" i="1"/>
  <c r="X1423" i="1"/>
  <c r="X1435" i="1"/>
  <c r="X1447" i="1"/>
  <c r="X1459" i="1"/>
  <c r="X1471" i="1"/>
  <c r="X1483" i="1"/>
  <c r="X1495" i="1"/>
  <c r="X1507" i="1"/>
  <c r="X1519" i="1"/>
  <c r="X1531" i="1"/>
  <c r="X1543" i="1"/>
  <c r="X1555" i="1"/>
  <c r="X1567" i="1"/>
  <c r="X1579" i="1"/>
  <c r="X1591" i="1"/>
  <c r="X1603" i="1"/>
  <c r="X1615" i="1"/>
  <c r="X140" i="1"/>
  <c r="X223" i="1"/>
  <c r="X233" i="1"/>
  <c r="X242" i="1"/>
  <c r="X252" i="1"/>
  <c r="X261" i="1"/>
  <c r="X271" i="1"/>
  <c r="X289" i="1"/>
  <c r="X298" i="1"/>
  <c r="X309" i="1"/>
  <c r="X318" i="1"/>
  <c r="X328" i="1"/>
  <c r="X337" i="1"/>
  <c r="X364" i="1"/>
  <c r="X373" i="1"/>
  <c r="X392" i="1"/>
  <c r="X446" i="1"/>
  <c r="X465" i="1"/>
  <c r="X477" i="1"/>
  <c r="X489" i="1"/>
  <c r="X501" i="1"/>
  <c r="X513" i="1"/>
  <c r="X525" i="1"/>
  <c r="X537" i="1"/>
  <c r="X549" i="1"/>
  <c r="X561" i="1"/>
  <c r="X573" i="1"/>
  <c r="X585" i="1"/>
  <c r="X597" i="1"/>
  <c r="X609" i="1"/>
  <c r="X621" i="1"/>
  <c r="X632" i="1"/>
  <c r="X644" i="1"/>
  <c r="X656" i="1"/>
  <c r="X668" i="1"/>
  <c r="X680" i="1"/>
  <c r="X692" i="1"/>
  <c r="X704" i="1"/>
  <c r="X716" i="1"/>
  <c r="X728" i="1"/>
  <c r="X740" i="1"/>
  <c r="X752" i="1"/>
  <c r="X764" i="1"/>
  <c r="X776" i="1"/>
  <c r="X788" i="1"/>
  <c r="X800" i="1"/>
  <c r="X812" i="1"/>
  <c r="X824" i="1"/>
  <c r="X836" i="1"/>
  <c r="X848" i="1"/>
  <c r="X860" i="1"/>
  <c r="X872" i="1"/>
  <c r="X884" i="1"/>
  <c r="X896" i="1"/>
  <c r="X908" i="1"/>
  <c r="X920" i="1"/>
  <c r="X932" i="1"/>
  <c r="X944" i="1"/>
  <c r="X956" i="1"/>
  <c r="X968" i="1"/>
  <c r="X980" i="1"/>
  <c r="X992" i="1"/>
  <c r="X1004" i="1"/>
  <c r="X1016" i="1"/>
  <c r="X1028" i="1"/>
  <c r="X1040" i="1"/>
  <c r="X1052" i="1"/>
  <c r="X1065" i="1"/>
  <c r="X1077" i="1"/>
  <c r="X1089" i="1"/>
  <c r="X1101" i="1"/>
  <c r="X1113" i="1"/>
  <c r="X1125" i="1"/>
  <c r="X1137" i="1"/>
  <c r="X1149" i="1"/>
  <c r="X1161" i="1"/>
  <c r="X1172" i="1"/>
  <c r="X1184" i="1"/>
  <c r="X1196" i="1"/>
  <c r="X1208" i="1"/>
  <c r="X1220" i="1"/>
  <c r="X1232" i="1"/>
  <c r="X1244" i="1"/>
  <c r="X1256" i="1"/>
  <c r="X1268" i="1"/>
  <c r="X1280" i="1"/>
  <c r="X1292" i="1"/>
  <c r="X1304" i="1"/>
  <c r="X1316" i="1"/>
  <c r="X1328" i="1"/>
  <c r="X1340" i="1"/>
  <c r="X1352" i="1"/>
  <c r="X1364" i="1"/>
  <c r="X1376" i="1"/>
  <c r="X1388" i="1"/>
  <c r="X1400" i="1"/>
  <c r="X1412" i="1"/>
  <c r="X1424" i="1"/>
  <c r="X1436" i="1"/>
  <c r="X1448" i="1"/>
  <c r="X1460" i="1"/>
  <c r="X1472" i="1"/>
  <c r="X1484" i="1"/>
  <c r="X1496" i="1"/>
  <c r="X1508" i="1"/>
  <c r="X1520" i="1"/>
  <c r="X1532" i="1"/>
  <c r="X1544" i="1"/>
  <c r="X1556" i="1"/>
  <c r="X1568" i="1"/>
  <c r="X1580" i="1"/>
  <c r="X1592" i="1"/>
  <c r="X1604" i="1"/>
  <c r="X1616" i="1"/>
  <c r="X1628" i="1"/>
  <c r="X1640" i="1"/>
  <c r="X1652" i="1"/>
  <c r="X1664" i="1"/>
  <c r="X1676" i="1"/>
  <c r="X1688" i="1"/>
  <c r="X1700" i="1"/>
  <c r="X1712" i="1"/>
  <c r="X1724" i="1"/>
  <c r="X1736" i="1"/>
  <c r="X1748" i="1"/>
  <c r="X1760" i="1"/>
  <c r="X1772" i="1"/>
  <c r="X1784" i="1"/>
  <c r="X1796" i="1"/>
  <c r="X50" i="1"/>
  <c r="X61" i="1"/>
  <c r="X73" i="1"/>
  <c r="X81" i="1"/>
  <c r="X89" i="1"/>
  <c r="X99" i="1"/>
  <c r="X108" i="1"/>
  <c r="X116" i="1"/>
  <c r="X125" i="1"/>
  <c r="X143" i="1"/>
  <c r="X226" i="1"/>
  <c r="X236" i="1"/>
  <c r="X246" i="1"/>
  <c r="X255" i="1"/>
  <c r="X265" i="1"/>
  <c r="X274" i="1"/>
  <c r="X284" i="1"/>
  <c r="X293" i="1"/>
  <c r="X301" i="1"/>
  <c r="X312" i="1"/>
  <c r="X331" i="1"/>
  <c r="X340" i="1"/>
  <c r="X356" i="1"/>
  <c r="X367" i="1"/>
  <c r="X1627" i="1"/>
  <c r="X1639" i="1"/>
  <c r="X1651" i="1"/>
  <c r="X1663" i="1"/>
  <c r="X1675" i="1"/>
  <c r="X1687" i="1"/>
  <c r="X1699" i="1"/>
  <c r="X1711" i="1"/>
  <c r="X1723" i="1"/>
  <c r="X1735" i="1"/>
  <c r="X1747" i="1"/>
  <c r="X1759" i="1"/>
  <c r="X1771" i="1"/>
  <c r="X1783" i="1"/>
  <c r="X1795" i="1"/>
  <c r="X1807" i="1"/>
  <c r="X1819" i="1"/>
  <c r="X1831" i="1"/>
  <c r="X1843" i="1"/>
  <c r="X1855" i="1"/>
  <c r="X1867" i="1"/>
  <c r="X1879" i="1"/>
  <c r="X1891" i="1"/>
  <c r="X1903" i="1"/>
  <c r="X1915" i="1"/>
  <c r="X1927" i="1"/>
  <c r="X1939" i="1"/>
  <c r="X1951" i="1"/>
  <c r="X1963" i="1"/>
  <c r="X1975" i="1"/>
  <c r="X1987" i="1"/>
  <c r="X1999" i="1"/>
  <c r="X2011" i="1"/>
  <c r="X2023" i="1"/>
  <c r="X2035" i="1"/>
  <c r="X2047" i="1"/>
  <c r="X2059" i="1"/>
  <c r="X2071" i="1"/>
  <c r="X2083" i="1"/>
  <c r="X2095" i="1"/>
  <c r="X2107" i="1"/>
  <c r="X2119" i="1"/>
  <c r="X2131" i="1"/>
  <c r="X2143" i="1"/>
  <c r="X2155" i="1"/>
  <c r="X2167" i="1"/>
  <c r="X2179" i="1"/>
  <c r="X2191" i="1"/>
  <c r="X2203" i="1"/>
  <c r="X2215" i="1"/>
  <c r="X2227" i="1"/>
  <c r="X1808" i="1"/>
  <c r="X1820" i="1"/>
  <c r="X1832" i="1"/>
  <c r="X1844" i="1"/>
  <c r="X1856" i="1"/>
  <c r="X1868" i="1"/>
  <c r="X1880" i="1"/>
  <c r="X1892" i="1"/>
  <c r="X1904" i="1"/>
  <c r="X1916" i="1"/>
  <c r="X1928" i="1"/>
  <c r="X1940" i="1"/>
  <c r="X1952" i="1"/>
  <c r="X1964" i="1"/>
  <c r="X1976" i="1"/>
  <c r="X1988" i="1"/>
  <c r="X2000" i="1"/>
  <c r="X2012" i="1"/>
  <c r="X2024" i="1"/>
  <c r="X2036" i="1"/>
  <c r="X2048" i="1"/>
  <c r="X2060" i="1"/>
  <c r="X2072" i="1"/>
  <c r="X2084" i="1"/>
  <c r="X2096" i="1"/>
  <c r="X2108" i="1"/>
  <c r="X2120" i="1"/>
  <c r="X2132" i="1"/>
  <c r="X2144" i="1"/>
  <c r="X2156" i="1"/>
  <c r="X2168" i="1"/>
  <c r="X2180" i="1"/>
  <c r="X2192" i="1"/>
  <c r="X2204" i="1"/>
  <c r="X2216" i="1"/>
  <c r="X2228" i="1"/>
  <c r="X2240" i="1"/>
  <c r="X2252" i="1"/>
  <c r="X2264" i="1"/>
  <c r="X2276" i="1"/>
  <c r="X2288" i="1"/>
  <c r="X2300" i="1"/>
  <c r="X2312" i="1"/>
  <c r="X2324" i="1"/>
  <c r="X2336" i="1"/>
  <c r="X2348" i="1"/>
  <c r="X2360" i="1"/>
  <c r="X2372" i="1"/>
  <c r="X2384" i="1"/>
  <c r="X2396" i="1"/>
  <c r="X2408" i="1"/>
  <c r="X2420" i="1"/>
  <c r="X2432" i="1"/>
  <c r="X2444" i="1"/>
  <c r="X2456" i="1"/>
  <c r="X2468" i="1"/>
  <c r="X2480" i="1"/>
  <c r="X2492" i="1"/>
  <c r="X2504" i="1"/>
  <c r="X2516" i="1"/>
  <c r="X2528" i="1"/>
  <c r="X2540" i="1"/>
  <c r="X2552" i="1"/>
  <c r="X2564" i="1"/>
  <c r="X2576" i="1"/>
  <c r="X2588" i="1"/>
  <c r="X2600" i="1"/>
  <c r="X2612" i="1"/>
  <c r="X2624" i="1"/>
  <c r="X2636" i="1"/>
  <c r="X2648" i="1"/>
  <c r="X2660" i="1"/>
  <c r="X2672" i="1"/>
  <c r="X2684" i="1"/>
  <c r="X2696" i="1"/>
  <c r="X2708" i="1"/>
  <c r="X2720" i="1"/>
  <c r="X2732" i="1"/>
  <c r="X2744" i="1"/>
  <c r="X2756" i="1"/>
  <c r="X2768" i="1"/>
  <c r="X2780" i="1"/>
  <c r="X2792" i="1"/>
  <c r="X2804" i="1"/>
  <c r="X2816" i="1"/>
  <c r="X138" i="1"/>
  <c r="X2982" i="1"/>
  <c r="X2994" i="1"/>
  <c r="X3006" i="1"/>
  <c r="X3018" i="1"/>
  <c r="X3030" i="1"/>
  <c r="X3042" i="1"/>
  <c r="X3054" i="1"/>
  <c r="X3066" i="1"/>
  <c r="X3078" i="1"/>
  <c r="X3090" i="1"/>
  <c r="X3102" i="1"/>
  <c r="X3114" i="1"/>
  <c r="X3126" i="1"/>
  <c r="X3138" i="1"/>
  <c r="X3150" i="1"/>
  <c r="X3162" i="1"/>
  <c r="X3174" i="1"/>
  <c r="X3186" i="1"/>
  <c r="X3198" i="1"/>
  <c r="X3210" i="1"/>
  <c r="X3222" i="1"/>
  <c r="X3234" i="1"/>
  <c r="X3246" i="1"/>
  <c r="X3258" i="1"/>
  <c r="X3270" i="1"/>
  <c r="X3282" i="1"/>
  <c r="X3294" i="1"/>
  <c r="X3306" i="1"/>
  <c r="X3318" i="1"/>
  <c r="X3330" i="1"/>
  <c r="X3342" i="1"/>
  <c r="X3354" i="1"/>
  <c r="X3366" i="1"/>
  <c r="X3378" i="1"/>
  <c r="X3390" i="1"/>
  <c r="X3402" i="1"/>
  <c r="X3414" i="1"/>
  <c r="X3426" i="1"/>
  <c r="X3438" i="1"/>
  <c r="X3450" i="1"/>
  <c r="X3462" i="1"/>
  <c r="X3474" i="1"/>
  <c r="X3486" i="1"/>
  <c r="X3498" i="1"/>
  <c r="X3510" i="1"/>
  <c r="X3522" i="1"/>
  <c r="X3534" i="1"/>
  <c r="X3546" i="1"/>
  <c r="X3558" i="1"/>
  <c r="X3570" i="1"/>
  <c r="X3582" i="1"/>
  <c r="X3594" i="1"/>
  <c r="X3606" i="1"/>
  <c r="X3618" i="1"/>
  <c r="X139" i="1"/>
  <c r="X376" i="1"/>
  <c r="X385" i="1"/>
  <c r="X440" i="1"/>
  <c r="X449" i="1"/>
  <c r="X457" i="1"/>
  <c r="X469" i="1"/>
  <c r="X481" i="1"/>
  <c r="X493" i="1"/>
  <c r="X505" i="1"/>
  <c r="X517" i="1"/>
  <c r="X529" i="1"/>
  <c r="X541" i="1"/>
  <c r="X553" i="1"/>
  <c r="X565" i="1"/>
  <c r="X577" i="1"/>
  <c r="X589" i="1"/>
  <c r="X601" i="1"/>
  <c r="X613" i="1"/>
  <c r="X625" i="1"/>
  <c r="X636" i="1"/>
  <c r="X648" i="1"/>
  <c r="X660" i="1"/>
  <c r="X672" i="1"/>
  <c r="X684" i="1"/>
  <c r="X696" i="1"/>
  <c r="X708" i="1"/>
  <c r="X720" i="1"/>
  <c r="X732" i="1"/>
  <c r="X744" i="1"/>
  <c r="X756" i="1"/>
  <c r="X768" i="1"/>
  <c r="X780" i="1"/>
  <c r="X792" i="1"/>
  <c r="X804" i="1"/>
  <c r="X816" i="1"/>
  <c r="X828" i="1"/>
  <c r="X840" i="1"/>
  <c r="X852" i="1"/>
  <c r="X864" i="1"/>
  <c r="X876" i="1"/>
  <c r="X888" i="1"/>
  <c r="X900" i="1"/>
  <c r="X912" i="1"/>
  <c r="X924" i="1"/>
  <c r="X936" i="1"/>
  <c r="X948" i="1"/>
  <c r="X960" i="1"/>
  <c r="X972" i="1"/>
  <c r="X984" i="1"/>
  <c r="X996" i="1"/>
  <c r="X1008" i="1"/>
  <c r="X1020" i="1"/>
  <c r="X1032" i="1"/>
  <c r="X1044" i="1"/>
  <c r="X1056" i="1"/>
  <c r="X1069" i="1"/>
  <c r="X1081" i="1"/>
  <c r="X1093" i="1"/>
  <c r="X1105" i="1"/>
  <c r="X1117" i="1"/>
  <c r="X1129" i="1"/>
  <c r="X1141" i="1"/>
  <c r="X1153" i="1"/>
  <c r="X1176" i="1"/>
  <c r="X1188" i="1"/>
  <c r="X1200" i="1"/>
  <c r="X1212" i="1"/>
  <c r="X1224" i="1"/>
  <c r="X1236" i="1"/>
  <c r="X1248" i="1"/>
  <c r="X1260" i="1"/>
  <c r="X1272" i="1"/>
  <c r="X1284" i="1"/>
  <c r="X1296" i="1"/>
  <c r="X1308" i="1"/>
  <c r="X1320" i="1"/>
  <c r="X1332" i="1"/>
  <c r="X1344" i="1"/>
  <c r="X1356" i="1"/>
  <c r="X1368" i="1"/>
  <c r="X1380" i="1"/>
  <c r="X1392" i="1"/>
  <c r="X1404" i="1"/>
  <c r="X1416" i="1"/>
  <c r="X1428" i="1"/>
  <c r="X1440" i="1"/>
  <c r="X1452" i="1"/>
  <c r="X1464" i="1"/>
  <c r="X1476" i="1"/>
  <c r="X1488" i="1"/>
  <c r="X1500" i="1"/>
  <c r="X1512" i="1"/>
  <c r="X1524" i="1"/>
  <c r="X1536" i="1"/>
  <c r="X1548" i="1"/>
  <c r="X1560" i="1"/>
  <c r="X1572" i="1"/>
  <c r="X1584" i="1"/>
  <c r="X1596" i="1"/>
  <c r="X1608" i="1"/>
  <c r="X1620" i="1"/>
  <c r="X1632" i="1"/>
  <c r="X1644" i="1"/>
  <c r="X1656" i="1"/>
  <c r="X1668" i="1"/>
  <c r="X1680" i="1"/>
  <c r="X1692" i="1"/>
  <c r="X1704" i="1"/>
  <c r="X1716" i="1"/>
  <c r="X1728" i="1"/>
  <c r="X1740" i="1"/>
  <c r="X1752" i="1"/>
  <c r="X1764" i="1"/>
  <c r="X1776" i="1"/>
  <c r="X1788" i="1"/>
  <c r="X1800" i="1"/>
  <c r="X1812" i="1"/>
  <c r="X1824" i="1"/>
  <c r="X1836" i="1"/>
  <c r="X51" i="1"/>
  <c r="X62" i="1"/>
  <c r="X74" i="1"/>
  <c r="X90" i="1"/>
  <c r="X100" i="1"/>
  <c r="X3630" i="1"/>
  <c r="X3642" i="1"/>
  <c r="X3654" i="1"/>
  <c r="X3666" i="1"/>
  <c r="X3678" i="1"/>
  <c r="X3690" i="1"/>
  <c r="X3702" i="1"/>
  <c r="X3714" i="1"/>
  <c r="X3726" i="1"/>
  <c r="X3738" i="1"/>
  <c r="X3750" i="1"/>
  <c r="X3762" i="1"/>
  <c r="X3774" i="1"/>
  <c r="X3786" i="1"/>
  <c r="X3798" i="1"/>
  <c r="X3810" i="1"/>
  <c r="X3822" i="1"/>
  <c r="X3834" i="1"/>
  <c r="X3846" i="1"/>
  <c r="X3858" i="1"/>
  <c r="X3870" i="1"/>
  <c r="X3882" i="1"/>
  <c r="X3894" i="1"/>
  <c r="X3906" i="1"/>
  <c r="X3918" i="1"/>
  <c r="X3930" i="1"/>
  <c r="X3942" i="1"/>
  <c r="X3954" i="1"/>
  <c r="X3966" i="1"/>
  <c r="X3978" i="1"/>
  <c r="X3990" i="1"/>
  <c r="X4002" i="1"/>
  <c r="X4014" i="1"/>
  <c r="X4026" i="1"/>
  <c r="X4038" i="1"/>
  <c r="X4050" i="1"/>
  <c r="X4062" i="1"/>
  <c r="X4074" i="1"/>
  <c r="X4086" i="1"/>
  <c r="X4098" i="1"/>
  <c r="X4110" i="1"/>
  <c r="X4122" i="1"/>
  <c r="X4134" i="1"/>
  <c r="X4146" i="1"/>
  <c r="X4158" i="1"/>
  <c r="X4170" i="1"/>
  <c r="X4182" i="1"/>
  <c r="X4194" i="1"/>
  <c r="X4206" i="1"/>
  <c r="X4218" i="1"/>
  <c r="X4230" i="1"/>
  <c r="X4242" i="1"/>
  <c r="X4254" i="1"/>
  <c r="X4266" i="1"/>
  <c r="X4278" i="1"/>
  <c r="X4290" i="1"/>
  <c r="X4302" i="1"/>
  <c r="X4314" i="1"/>
  <c r="X4326" i="1"/>
  <c r="X4338" i="1"/>
  <c r="X4350" i="1"/>
  <c r="X4362" i="1"/>
  <c r="X4374" i="1"/>
  <c r="X4386" i="1"/>
  <c r="X4398" i="1"/>
  <c r="X4410" i="1"/>
  <c r="X4422" i="1"/>
  <c r="X4434" i="1"/>
  <c r="X4446" i="1"/>
  <c r="X4458" i="1"/>
  <c r="X4470" i="1"/>
  <c r="X4482" i="1"/>
  <c r="X4494" i="1"/>
  <c r="X4506" i="1"/>
  <c r="X4518" i="1"/>
  <c r="X4530" i="1"/>
  <c r="X4542" i="1"/>
  <c r="X4554" i="1"/>
  <c r="X4566" i="1"/>
  <c r="X4578" i="1"/>
  <c r="X4590" i="1"/>
  <c r="X4602" i="1"/>
  <c r="X4614" i="1"/>
  <c r="X4626" i="1"/>
  <c r="X4638" i="1"/>
  <c r="X2239" i="1"/>
  <c r="X2251" i="1"/>
  <c r="X2263" i="1"/>
  <c r="X2275" i="1"/>
  <c r="X2287" i="1"/>
  <c r="X2299" i="1"/>
  <c r="X2311" i="1"/>
  <c r="X2323" i="1"/>
  <c r="X2335" i="1"/>
  <c r="X2347" i="1"/>
  <c r="X2359" i="1"/>
  <c r="X2371" i="1"/>
  <c r="X2383" i="1"/>
  <c r="X2395" i="1"/>
  <c r="X2407" i="1"/>
  <c r="X2419" i="1"/>
  <c r="X2431" i="1"/>
  <c r="X2443" i="1"/>
  <c r="X2455" i="1"/>
  <c r="X2467" i="1"/>
  <c r="X2479" i="1"/>
  <c r="X2491" i="1"/>
  <c r="X2503" i="1"/>
  <c r="X2515" i="1"/>
  <c r="X2527" i="1"/>
  <c r="X2539" i="1"/>
  <c r="X2551" i="1"/>
  <c r="X2563" i="1"/>
  <c r="X2575" i="1"/>
  <c r="X2587" i="1"/>
  <c r="X2599" i="1"/>
  <c r="X2611" i="1"/>
  <c r="X2623" i="1"/>
  <c r="X2635" i="1"/>
  <c r="X2647" i="1"/>
  <c r="X2659" i="1"/>
  <c r="X2671" i="1"/>
  <c r="X2683" i="1"/>
  <c r="X2695" i="1"/>
  <c r="X2707" i="1"/>
  <c r="X2719" i="1"/>
  <c r="X2731" i="1"/>
  <c r="X2743" i="1"/>
  <c r="X2755" i="1"/>
  <c r="X2767" i="1"/>
  <c r="X2779" i="1"/>
  <c r="X2791" i="1"/>
  <c r="X2803" i="1"/>
  <c r="X2815" i="1"/>
  <c r="X2827" i="1"/>
  <c r="X2839" i="1"/>
  <c r="X2851" i="1"/>
  <c r="X2863" i="1"/>
  <c r="X2875" i="1"/>
  <c r="X2887" i="1"/>
  <c r="X2899" i="1"/>
  <c r="X2911" i="1"/>
  <c r="X2923" i="1"/>
  <c r="X2935" i="1"/>
  <c r="X2947" i="1"/>
  <c r="X2959" i="1"/>
  <c r="X2971" i="1"/>
  <c r="X2983" i="1"/>
  <c r="X2995" i="1"/>
  <c r="X3007" i="1"/>
  <c r="X3019" i="1"/>
  <c r="X3031" i="1"/>
  <c r="X3043" i="1"/>
  <c r="X3055" i="1"/>
  <c r="X3067" i="1"/>
  <c r="X3079" i="1"/>
  <c r="X3091" i="1"/>
  <c r="X3103" i="1"/>
  <c r="X3115" i="1"/>
  <c r="X3127" i="1"/>
  <c r="X3139" i="1"/>
  <c r="X3151" i="1"/>
  <c r="X3163" i="1"/>
  <c r="X3175" i="1"/>
  <c r="X2828" i="1"/>
  <c r="X48" i="1"/>
  <c r="X59" i="1"/>
  <c r="X71" i="1"/>
  <c r="X80" i="1"/>
  <c r="X88" i="1"/>
  <c r="X97" i="1"/>
  <c r="X115" i="1"/>
  <c r="X141" i="1"/>
  <c r="X150" i="1"/>
  <c r="X159" i="1"/>
  <c r="X168" i="1"/>
  <c r="X177" i="1"/>
  <c r="X186" i="1"/>
  <c r="X196" i="1"/>
  <c r="X215" i="1"/>
  <c r="X49" i="1"/>
  <c r="X60" i="1"/>
  <c r="X72" i="1"/>
  <c r="X98" i="1"/>
  <c r="X124" i="1"/>
  <c r="X132" i="1"/>
  <c r="X142" i="1"/>
  <c r="X151" i="1"/>
  <c r="X160" i="1"/>
  <c r="X169" i="1"/>
  <c r="X178" i="1"/>
  <c r="X187" i="1"/>
  <c r="X197" i="1"/>
  <c r="X206" i="1"/>
  <c r="X216" i="1"/>
  <c r="X235" i="1"/>
  <c r="X245" i="1"/>
  <c r="X254" i="1"/>
  <c r="X264" i="1"/>
  <c r="X273" i="1"/>
  <c r="X283" i="1"/>
  <c r="X292" i="1"/>
  <c r="X300" i="1"/>
  <c r="X311" i="1"/>
  <c r="X321" i="1"/>
  <c r="X330" i="1"/>
  <c r="X339" i="1"/>
  <c r="X349" i="1"/>
  <c r="X355" i="1"/>
  <c r="X366" i="1"/>
  <c r="X375" i="1"/>
  <c r="X1848" i="1"/>
  <c r="X1860" i="1"/>
  <c r="X1872" i="1"/>
  <c r="X1884" i="1"/>
  <c r="X1896" i="1"/>
  <c r="X1908" i="1"/>
  <c r="X1920" i="1"/>
  <c r="X1932" i="1"/>
  <c r="X1944" i="1"/>
  <c r="X1956" i="1"/>
  <c r="X1968" i="1"/>
  <c r="X1980" i="1"/>
  <c r="X1992" i="1"/>
  <c r="X2004" i="1"/>
  <c r="X2016" i="1"/>
  <c r="X2028" i="1"/>
  <c r="X2040" i="1"/>
  <c r="X2052" i="1"/>
  <c r="X2064" i="1"/>
  <c r="X2076" i="1"/>
  <c r="X2088" i="1"/>
  <c r="X2100" i="1"/>
  <c r="X2112" i="1"/>
  <c r="X2124" i="1"/>
  <c r="X2136" i="1"/>
  <c r="X2148" i="1"/>
  <c r="X2160" i="1"/>
  <c r="X2172" i="1"/>
  <c r="X2184" i="1"/>
  <c r="X2196" i="1"/>
  <c r="X2208" i="1"/>
  <c r="X2220" i="1"/>
  <c r="X2232" i="1"/>
  <c r="X2244" i="1"/>
  <c r="X2256" i="1"/>
  <c r="X2268" i="1"/>
  <c r="X2280" i="1"/>
  <c r="X2292" i="1"/>
  <c r="X2304" i="1"/>
  <c r="X2316" i="1"/>
  <c r="X2328" i="1"/>
  <c r="X2340" i="1"/>
  <c r="X2352" i="1"/>
  <c r="X2364" i="1"/>
  <c r="X2376" i="1"/>
  <c r="X2388" i="1"/>
  <c r="X2400" i="1"/>
  <c r="X2412" i="1"/>
  <c r="X2424" i="1"/>
  <c r="X2436" i="1"/>
  <c r="X2448" i="1"/>
  <c r="X2460" i="1"/>
  <c r="X2472" i="1"/>
  <c r="X2484" i="1"/>
  <c r="X2496" i="1"/>
  <c r="X2508" i="1"/>
  <c r="X2520" i="1"/>
  <c r="X2532" i="1"/>
  <c r="X2544" i="1"/>
  <c r="X2556" i="1"/>
  <c r="X2568" i="1"/>
  <c r="X2580" i="1"/>
  <c r="X2592" i="1"/>
  <c r="X2604" i="1"/>
  <c r="X2616" i="1"/>
  <c r="X2628" i="1"/>
  <c r="X2640" i="1"/>
  <c r="X2652" i="1"/>
  <c r="X2664" i="1"/>
  <c r="X2676" i="1"/>
  <c r="X2688" i="1"/>
  <c r="X2700" i="1"/>
  <c r="X2712" i="1"/>
  <c r="X2724" i="1"/>
  <c r="X2736" i="1"/>
  <c r="X2748" i="1"/>
  <c r="X2760" i="1"/>
  <c r="X2772" i="1"/>
  <c r="X2784" i="1"/>
  <c r="X2796" i="1"/>
  <c r="X2808" i="1"/>
  <c r="X386" i="1"/>
  <c r="X396" i="1"/>
  <c r="X405" i="1"/>
  <c r="X414" i="1"/>
  <c r="X423" i="1"/>
  <c r="X432" i="1"/>
  <c r="X450" i="1"/>
  <c r="X458" i="1"/>
  <c r="X470" i="1"/>
  <c r="X482" i="1"/>
  <c r="X494" i="1"/>
  <c r="X506" i="1"/>
  <c r="X518" i="1"/>
  <c r="X530" i="1"/>
  <c r="X542" i="1"/>
  <c r="X554" i="1"/>
  <c r="X566" i="1"/>
  <c r="X578" i="1"/>
  <c r="X590" i="1"/>
  <c r="X602" i="1"/>
  <c r="X614" i="1"/>
  <c r="X626" i="1"/>
  <c r="X637" i="1"/>
  <c r="X649" i="1"/>
  <c r="X661" i="1"/>
  <c r="X673" i="1"/>
  <c r="X685" i="1"/>
  <c r="X697" i="1"/>
  <c r="X709" i="1"/>
  <c r="X721" i="1"/>
  <c r="X733" i="1"/>
  <c r="X745" i="1"/>
  <c r="X757" i="1"/>
  <c r="X769" i="1"/>
  <c r="X781" i="1"/>
  <c r="X793" i="1"/>
  <c r="X805" i="1"/>
  <c r="X817" i="1"/>
  <c r="X829" i="1"/>
  <c r="X841" i="1"/>
  <c r="X853" i="1"/>
  <c r="X865" i="1"/>
  <c r="X877" i="1"/>
  <c r="X889" i="1"/>
  <c r="X901" i="1"/>
  <c r="X913" i="1"/>
  <c r="X925" i="1"/>
  <c r="X937" i="1"/>
  <c r="X949" i="1"/>
  <c r="X961" i="1"/>
  <c r="X973" i="1"/>
  <c r="X985" i="1"/>
  <c r="X997" i="1"/>
  <c r="X1009" i="1"/>
  <c r="X1021" i="1"/>
  <c r="X1033" i="1"/>
  <c r="X1045" i="1"/>
  <c r="X1057" i="1"/>
  <c r="X1070" i="1"/>
  <c r="X1082" i="1"/>
  <c r="X1094" i="1"/>
  <c r="X1106" i="1"/>
  <c r="X1118" i="1"/>
  <c r="X1130" i="1"/>
  <c r="X1142" i="1"/>
  <c r="X1154" i="1"/>
  <c r="X1165" i="1"/>
  <c r="X1177" i="1"/>
  <c r="X1189" i="1"/>
  <c r="X1201" i="1"/>
  <c r="X1213" i="1"/>
  <c r="X1225" i="1"/>
  <c r="X1237" i="1"/>
  <c r="X1249" i="1"/>
  <c r="X1261" i="1"/>
  <c r="X1273" i="1"/>
  <c r="X1285" i="1"/>
  <c r="X1297" i="1"/>
  <c r="X1309" i="1"/>
  <c r="X1321" i="1"/>
  <c r="X1333" i="1"/>
  <c r="X135" i="1"/>
  <c r="X4650" i="1"/>
  <c r="X4662" i="1"/>
  <c r="X4674" i="1"/>
  <c r="X4686" i="1"/>
  <c r="X4698" i="1"/>
  <c r="X4710" i="1"/>
  <c r="X4722" i="1"/>
  <c r="X4734" i="1"/>
  <c r="X4746" i="1"/>
  <c r="X4758" i="1"/>
  <c r="X4770" i="1"/>
  <c r="X4782" i="1"/>
  <c r="X4794" i="1"/>
  <c r="X4806" i="1"/>
  <c r="X4818" i="1"/>
  <c r="X4830" i="1"/>
  <c r="X4842" i="1"/>
  <c r="X4854" i="1"/>
  <c r="X4866" i="1"/>
  <c r="X4878" i="1"/>
  <c r="X4890" i="1"/>
  <c r="X4902" i="1"/>
  <c r="X4914" i="1"/>
  <c r="X4926" i="1"/>
  <c r="X4938" i="1"/>
  <c r="X4950" i="1"/>
  <c r="X4962" i="1"/>
  <c r="X4974" i="1"/>
  <c r="X4986" i="1"/>
  <c r="X4998" i="1"/>
  <c r="X5010" i="1"/>
  <c r="X5022" i="1"/>
  <c r="X5034" i="1"/>
  <c r="X5046" i="1"/>
  <c r="X5058" i="1"/>
  <c r="X5070" i="1"/>
  <c r="X5082" i="1"/>
  <c r="X5094" i="1"/>
  <c r="X5106" i="1"/>
  <c r="X5118" i="1"/>
  <c r="X5130" i="1"/>
  <c r="X5142" i="1"/>
  <c r="X3187" i="1"/>
  <c r="X3199" i="1"/>
  <c r="X3211" i="1"/>
  <c r="X3223" i="1"/>
  <c r="X3235" i="1"/>
  <c r="X3247" i="1"/>
  <c r="X3259" i="1"/>
  <c r="X3271" i="1"/>
  <c r="X3283" i="1"/>
  <c r="X3295" i="1"/>
  <c r="X3307" i="1"/>
  <c r="X3319" i="1"/>
  <c r="X3331" i="1"/>
  <c r="X3343" i="1"/>
  <c r="X3355" i="1"/>
  <c r="X3367" i="1"/>
  <c r="X3379" i="1"/>
  <c r="X3391" i="1"/>
  <c r="X3403" i="1"/>
  <c r="X3415" i="1"/>
  <c r="X3427" i="1"/>
  <c r="X3439" i="1"/>
  <c r="X3451" i="1"/>
  <c r="X3463" i="1"/>
  <c r="X3475" i="1"/>
  <c r="X3487" i="1"/>
  <c r="X3499" i="1"/>
  <c r="X3511" i="1"/>
  <c r="X3523" i="1"/>
  <c r="X3535" i="1"/>
  <c r="X3547" i="1"/>
  <c r="X3559" i="1"/>
  <c r="X3571" i="1"/>
  <c r="X3583" i="1"/>
  <c r="X3595" i="1"/>
  <c r="X3607" i="1"/>
  <c r="X3619" i="1"/>
  <c r="X3631" i="1"/>
  <c r="X3643" i="1"/>
  <c r="X3655" i="1"/>
  <c r="X3667" i="1"/>
  <c r="X3679" i="1"/>
  <c r="X3691" i="1"/>
  <c r="X3703" i="1"/>
  <c r="X3715" i="1"/>
  <c r="X3727" i="1"/>
  <c r="X3739" i="1"/>
  <c r="X3751" i="1"/>
  <c r="X3763" i="1"/>
  <c r="X3775" i="1"/>
  <c r="X3787" i="1"/>
  <c r="X3799" i="1"/>
  <c r="X3811" i="1"/>
  <c r="X3823" i="1"/>
  <c r="X3835" i="1"/>
  <c r="X3847" i="1"/>
  <c r="X3859" i="1"/>
  <c r="X3871" i="1"/>
  <c r="X3883" i="1"/>
  <c r="X3895" i="1"/>
  <c r="X3907" i="1"/>
  <c r="X3919" i="1"/>
  <c r="X3931" i="1"/>
  <c r="X3943" i="1"/>
  <c r="X3955" i="1"/>
  <c r="X3967" i="1"/>
  <c r="X3979" i="1"/>
  <c r="X3991" i="1"/>
  <c r="X4003" i="1"/>
  <c r="X4015" i="1"/>
  <c r="X4027" i="1"/>
  <c r="X4039" i="1"/>
  <c r="X4051" i="1"/>
  <c r="X4063" i="1"/>
  <c r="X4075" i="1"/>
  <c r="X4087" i="1"/>
  <c r="X4099" i="1"/>
  <c r="X4111" i="1"/>
  <c r="X4123" i="1"/>
  <c r="X4135" i="1"/>
  <c r="X4147" i="1"/>
  <c r="X4159" i="1"/>
  <c r="X4171" i="1"/>
  <c r="X4183" i="1"/>
  <c r="X4195" i="1"/>
  <c r="X2840" i="1"/>
  <c r="X2852" i="1"/>
  <c r="X2864" i="1"/>
  <c r="X2876" i="1"/>
  <c r="X2888" i="1"/>
  <c r="X2900" i="1"/>
  <c r="X2912" i="1"/>
  <c r="X2924" i="1"/>
  <c r="X2936" i="1"/>
  <c r="X2948" i="1"/>
  <c r="X2960" i="1"/>
  <c r="X2972" i="1"/>
  <c r="X2984" i="1"/>
  <c r="X2996" i="1"/>
  <c r="X3008" i="1"/>
  <c r="X3020" i="1"/>
  <c r="X3032" i="1"/>
  <c r="X3044" i="1"/>
  <c r="X3056" i="1"/>
  <c r="X3068" i="1"/>
  <c r="X3080" i="1"/>
  <c r="X3092" i="1"/>
  <c r="X3104" i="1"/>
  <c r="X3116" i="1"/>
  <c r="X3128" i="1"/>
  <c r="X3140" i="1"/>
  <c r="X3152" i="1"/>
  <c r="X3164" i="1"/>
  <c r="X3176" i="1"/>
  <c r="X3188" i="1"/>
  <c r="X3200" i="1"/>
  <c r="X3212" i="1"/>
  <c r="X3224" i="1"/>
  <c r="X3236" i="1"/>
  <c r="X3248" i="1"/>
  <c r="X3260" i="1"/>
  <c r="X3272" i="1"/>
  <c r="X3284" i="1"/>
  <c r="X3296" i="1"/>
  <c r="X3308" i="1"/>
  <c r="X3320" i="1"/>
  <c r="X3332" i="1"/>
  <c r="X3344" i="1"/>
  <c r="X3356" i="1"/>
  <c r="X3368" i="1"/>
  <c r="X3380" i="1"/>
  <c r="X3392" i="1"/>
  <c r="X3404" i="1"/>
  <c r="X3416" i="1"/>
  <c r="X3428" i="1"/>
  <c r="X3440" i="1"/>
  <c r="X3452" i="1"/>
  <c r="X3464" i="1"/>
  <c r="X3476" i="1"/>
  <c r="X3488" i="1"/>
  <c r="X2820" i="1"/>
  <c r="X2832" i="1"/>
  <c r="X2844" i="1"/>
  <c r="X2856" i="1"/>
  <c r="X2868" i="1"/>
  <c r="X2880" i="1"/>
  <c r="X2892" i="1"/>
  <c r="X2904" i="1"/>
  <c r="X2916" i="1"/>
  <c r="X2928" i="1"/>
  <c r="X2940" i="1"/>
  <c r="X2952" i="1"/>
  <c r="X2964" i="1"/>
  <c r="X2976" i="1"/>
  <c r="X2988" i="1"/>
  <c r="X3000" i="1"/>
  <c r="X3012" i="1"/>
  <c r="X3024" i="1"/>
  <c r="X3036" i="1"/>
  <c r="X3048" i="1"/>
  <c r="X3060" i="1"/>
  <c r="X3072" i="1"/>
  <c r="X3084" i="1"/>
  <c r="X3096" i="1"/>
  <c r="X3108" i="1"/>
  <c r="X3120" i="1"/>
  <c r="X3132" i="1"/>
  <c r="X3144" i="1"/>
  <c r="X3156" i="1"/>
  <c r="X3168" i="1"/>
  <c r="X3180" i="1"/>
  <c r="X3192" i="1"/>
  <c r="X3204" i="1"/>
  <c r="X3216" i="1"/>
  <c r="X3228" i="1"/>
  <c r="X3240" i="1"/>
  <c r="X3252" i="1"/>
  <c r="X3264" i="1"/>
  <c r="X3276" i="1"/>
  <c r="X3288" i="1"/>
  <c r="X3300" i="1"/>
  <c r="X3312" i="1"/>
  <c r="X3324" i="1"/>
  <c r="X3336" i="1"/>
  <c r="X3348" i="1"/>
  <c r="X3360" i="1"/>
  <c r="X3372" i="1"/>
  <c r="X3384" i="1"/>
  <c r="X3396" i="1"/>
  <c r="X3408" i="1"/>
  <c r="X3420" i="1"/>
  <c r="X3432" i="1"/>
  <c r="X3444" i="1"/>
  <c r="X3456" i="1"/>
  <c r="X3468" i="1"/>
  <c r="X3480" i="1"/>
  <c r="X3492" i="1"/>
  <c r="X3504" i="1"/>
  <c r="X3516" i="1"/>
  <c r="X3528" i="1"/>
  <c r="X3540" i="1"/>
  <c r="X3552" i="1"/>
  <c r="X3564" i="1"/>
  <c r="X3576" i="1"/>
  <c r="X3588" i="1"/>
  <c r="X3600" i="1"/>
  <c r="X3612" i="1"/>
  <c r="X3624" i="1"/>
  <c r="X3636" i="1"/>
  <c r="X3648" i="1"/>
  <c r="X3660" i="1"/>
  <c r="X3672" i="1"/>
  <c r="X3684" i="1"/>
  <c r="X3696" i="1"/>
  <c r="X3708" i="1"/>
  <c r="X3720" i="1"/>
  <c r="X3732" i="1"/>
  <c r="X3744" i="1"/>
  <c r="X3756" i="1"/>
  <c r="X3768" i="1"/>
  <c r="X3780" i="1"/>
  <c r="X3792" i="1"/>
  <c r="X3804" i="1"/>
  <c r="X3816" i="1"/>
  <c r="X3828" i="1"/>
  <c r="X3840" i="1"/>
  <c r="X3852" i="1"/>
  <c r="X3864" i="1"/>
  <c r="X3876" i="1"/>
  <c r="X3888" i="1"/>
  <c r="X3900" i="1"/>
  <c r="X3912" i="1"/>
  <c r="X3924" i="1"/>
  <c r="X3936" i="1"/>
  <c r="X3948" i="1"/>
  <c r="X3960" i="1"/>
  <c r="X3972" i="1"/>
  <c r="X3984" i="1"/>
  <c r="X3996" i="1"/>
  <c r="X4008" i="1"/>
  <c r="X4020" i="1"/>
  <c r="X4032" i="1"/>
  <c r="X4044" i="1"/>
  <c r="X4056" i="1"/>
  <c r="X4068" i="1"/>
  <c r="X4080" i="1"/>
  <c r="X4092" i="1"/>
  <c r="X4104" i="1"/>
  <c r="X4116" i="1"/>
  <c r="X4128" i="1"/>
  <c r="X1345" i="1"/>
  <c r="X1357" i="1"/>
  <c r="X1369" i="1"/>
  <c r="X1381" i="1"/>
  <c r="X1393" i="1"/>
  <c r="X1405" i="1"/>
  <c r="X1417" i="1"/>
  <c r="X1429" i="1"/>
  <c r="X1441" i="1"/>
  <c r="X1453" i="1"/>
  <c r="X1465" i="1"/>
  <c r="X1477" i="1"/>
  <c r="X1489" i="1"/>
  <c r="X1501" i="1"/>
  <c r="X1513" i="1"/>
  <c r="X1525" i="1"/>
  <c r="X1537" i="1"/>
  <c r="X1549" i="1"/>
  <c r="X1561" i="1"/>
  <c r="X1573" i="1"/>
  <c r="X1585" i="1"/>
  <c r="X1597" i="1"/>
  <c r="X1609" i="1"/>
  <c r="X1621" i="1"/>
  <c r="X1633" i="1"/>
  <c r="X1645" i="1"/>
  <c r="X4207" i="1"/>
  <c r="X4219" i="1"/>
  <c r="X4231" i="1"/>
  <c r="X4243" i="1"/>
  <c r="X4255" i="1"/>
  <c r="X4267" i="1"/>
  <c r="X4279" i="1"/>
  <c r="X4291" i="1"/>
  <c r="X4303" i="1"/>
  <c r="X4315" i="1"/>
  <c r="X4327" i="1"/>
  <c r="X4339" i="1"/>
  <c r="X4351" i="1"/>
  <c r="X4363" i="1"/>
  <c r="X4375" i="1"/>
  <c r="X4387" i="1"/>
  <c r="X4399" i="1"/>
  <c r="X4411" i="1"/>
  <c r="X4423" i="1"/>
  <c r="X4435" i="1"/>
  <c r="X4447" i="1"/>
  <c r="X4459" i="1"/>
  <c r="X4471" i="1"/>
  <c r="X4483" i="1"/>
  <c r="X4495" i="1"/>
  <c r="X4507" i="1"/>
  <c r="X4519" i="1"/>
  <c r="X4531" i="1"/>
  <c r="X4543" i="1"/>
  <c r="X4555" i="1"/>
  <c r="X4567" i="1"/>
  <c r="X4579" i="1"/>
  <c r="X4591" i="1"/>
  <c r="X4603" i="1"/>
  <c r="X4615" i="1"/>
  <c r="X4627" i="1"/>
  <c r="X4639" i="1"/>
  <c r="X4651" i="1"/>
  <c r="X4663" i="1"/>
  <c r="X4675" i="1"/>
  <c r="X4687" i="1"/>
  <c r="X4699" i="1"/>
  <c r="X4711" i="1"/>
  <c r="X4723" i="1"/>
  <c r="X4735" i="1"/>
  <c r="X4747" i="1"/>
  <c r="X4759" i="1"/>
  <c r="X4771" i="1"/>
  <c r="X4783" i="1"/>
  <c r="X4795" i="1"/>
  <c r="X4807" i="1"/>
  <c r="X4819" i="1"/>
  <c r="X4831" i="1"/>
  <c r="X4843" i="1"/>
  <c r="X4855" i="1"/>
  <c r="X4867" i="1"/>
  <c r="X4879" i="1"/>
  <c r="X4891" i="1"/>
  <c r="X4903" i="1"/>
  <c r="X4915" i="1"/>
  <c r="X4927" i="1"/>
  <c r="X4939" i="1"/>
  <c r="X4951" i="1"/>
  <c r="X4963" i="1"/>
  <c r="X4975" i="1"/>
  <c r="X4987" i="1"/>
  <c r="X4999" i="1"/>
  <c r="X5011" i="1"/>
  <c r="X5023" i="1"/>
  <c r="X5035" i="1"/>
  <c r="X5047" i="1"/>
  <c r="X5059" i="1"/>
  <c r="X5071" i="1"/>
  <c r="X5083" i="1"/>
  <c r="X5095" i="1"/>
  <c r="X5107" i="1"/>
  <c r="X5119" i="1"/>
  <c r="X5131" i="1"/>
  <c r="X5143" i="1"/>
  <c r="X3500" i="1"/>
  <c r="X3512" i="1"/>
  <c r="X3524" i="1"/>
  <c r="X3536" i="1"/>
  <c r="X3548" i="1"/>
  <c r="X3560" i="1"/>
  <c r="X3572" i="1"/>
  <c r="X3584" i="1"/>
  <c r="X3596" i="1"/>
  <c r="X4140" i="1"/>
  <c r="X4152" i="1"/>
  <c r="X4164" i="1"/>
  <c r="X4176" i="1"/>
  <c r="X4188" i="1"/>
  <c r="X4200" i="1"/>
  <c r="X4212" i="1"/>
  <c r="X4224" i="1"/>
  <c r="X4236" i="1"/>
  <c r="X4248" i="1"/>
  <c r="X4260" i="1"/>
  <c r="X4272" i="1"/>
  <c r="X4284" i="1"/>
  <c r="X4296" i="1"/>
  <c r="X4308" i="1"/>
  <c r="X4320" i="1"/>
  <c r="X4332" i="1"/>
  <c r="X4344" i="1"/>
  <c r="X4356" i="1"/>
  <c r="X4368" i="1"/>
  <c r="X4380" i="1"/>
  <c r="X4392" i="1"/>
  <c r="X4404" i="1"/>
  <c r="X4416" i="1"/>
  <c r="X4428" i="1"/>
  <c r="X4440" i="1"/>
  <c r="X4452" i="1"/>
  <c r="X4464" i="1"/>
  <c r="X4476" i="1"/>
  <c r="X4488" i="1"/>
  <c r="X4500" i="1"/>
  <c r="X4512" i="1"/>
  <c r="X4524" i="1"/>
  <c r="X4536" i="1"/>
  <c r="X4548" i="1"/>
  <c r="X4560" i="1"/>
  <c r="X4572" i="1"/>
  <c r="X4584" i="1"/>
  <c r="X4596" i="1"/>
  <c r="X4608" i="1"/>
  <c r="X4620" i="1"/>
  <c r="X4632" i="1"/>
  <c r="X4644" i="1"/>
  <c r="X4656" i="1"/>
  <c r="X4668" i="1"/>
  <c r="X4680" i="1"/>
  <c r="X4692" i="1"/>
  <c r="X4704" i="1"/>
  <c r="X4716" i="1"/>
  <c r="X4728" i="1"/>
  <c r="X4740" i="1"/>
  <c r="X4752" i="1"/>
  <c r="X4764" i="1"/>
  <c r="X4776" i="1"/>
  <c r="X4788" i="1"/>
  <c r="X4800" i="1"/>
  <c r="X4812" i="1"/>
  <c r="X4824" i="1"/>
  <c r="X4836" i="1"/>
  <c r="X4848" i="1"/>
  <c r="X4860" i="1"/>
  <c r="X4872" i="1"/>
  <c r="X4884" i="1"/>
  <c r="X4896" i="1"/>
  <c r="X4908" i="1"/>
  <c r="X4920" i="1"/>
  <c r="X4932" i="1"/>
  <c r="X4944" i="1"/>
  <c r="X4956" i="1"/>
  <c r="X4968" i="1"/>
  <c r="X4980" i="1"/>
  <c r="X4992" i="1"/>
  <c r="X5004" i="1"/>
  <c r="X5016" i="1"/>
  <c r="X5028" i="1"/>
  <c r="X5040" i="1"/>
  <c r="X5052" i="1"/>
  <c r="X5064" i="1"/>
  <c r="X5076" i="1"/>
  <c r="X5088" i="1"/>
  <c r="X5100" i="1"/>
  <c r="X5112" i="1"/>
  <c r="X5124" i="1"/>
  <c r="X5136" i="1"/>
  <c r="X5148" i="1"/>
  <c r="X69" i="1"/>
  <c r="X96" i="1"/>
  <c r="X114" i="1"/>
  <c r="X122" i="1"/>
  <c r="X158" i="1"/>
  <c r="X167" i="1"/>
  <c r="X185" i="1"/>
  <c r="X194" i="1"/>
  <c r="X57" i="1"/>
  <c r="X105" i="1"/>
  <c r="X130" i="1"/>
  <c r="X149" i="1"/>
  <c r="X176" i="1"/>
  <c r="X204" i="1"/>
  <c r="X282" i="1"/>
  <c r="X412" i="1"/>
  <c r="X467" i="1"/>
  <c r="X527" i="1"/>
  <c r="X587" i="1"/>
  <c r="X682" i="1"/>
  <c r="X730" i="1"/>
  <c r="X790" i="1"/>
  <c r="X886" i="1"/>
  <c r="X958" i="1"/>
  <c r="X1030" i="1"/>
  <c r="X1091" i="1"/>
  <c r="X1174" i="1"/>
  <c r="X1246" i="1"/>
  <c r="X1306" i="1"/>
  <c r="X1378" i="1"/>
  <c r="X1462" i="1"/>
  <c r="X1534" i="1"/>
  <c r="X1594" i="1"/>
  <c r="X1666" i="1"/>
  <c r="X1738" i="1"/>
  <c r="X1810" i="1"/>
  <c r="X1882" i="1"/>
  <c r="X1918" i="1"/>
  <c r="X2002" i="1"/>
  <c r="X2074" i="1"/>
  <c r="X2122" i="1"/>
  <c r="X2194" i="1"/>
  <c r="X2254" i="1"/>
  <c r="X2338" i="1"/>
  <c r="X2410" i="1"/>
  <c r="X2482" i="1"/>
  <c r="X2542" i="1"/>
  <c r="X2614" i="1"/>
  <c r="X2698" i="1"/>
  <c r="X2770" i="1"/>
  <c r="X2842" i="1"/>
  <c r="X2914" i="1"/>
  <c r="X2974" i="1"/>
  <c r="X3022" i="1"/>
  <c r="X3094" i="1"/>
  <c r="X3166" i="1"/>
  <c r="X3250" i="1"/>
  <c r="X3322" i="1"/>
  <c r="X3406" i="1"/>
  <c r="X3478" i="1"/>
  <c r="X3562" i="1"/>
  <c r="X3634" i="1"/>
  <c r="X3706" i="1"/>
  <c r="X3778" i="1"/>
  <c r="X3850" i="1"/>
  <c r="X3922" i="1"/>
  <c r="X3982" i="1"/>
  <c r="X4054" i="1"/>
  <c r="X4138" i="1"/>
  <c r="X4186" i="1"/>
  <c r="X4258" i="1"/>
  <c r="X4330" i="1"/>
  <c r="X4390" i="1"/>
  <c r="X4462" i="1"/>
  <c r="X4522" i="1"/>
  <c r="X4582" i="1"/>
  <c r="X4666" i="1"/>
  <c r="X4738" i="1"/>
  <c r="X4810" i="1"/>
  <c r="X4906" i="1"/>
  <c r="X4978" i="1"/>
  <c r="X5014" i="1"/>
  <c r="X5110" i="1"/>
  <c r="X413" i="1"/>
  <c r="X439" i="1"/>
  <c r="X516" i="1"/>
  <c r="X564" i="1"/>
  <c r="X647" i="1"/>
  <c r="X707" i="1"/>
  <c r="X779" i="1"/>
  <c r="X863" i="1"/>
  <c r="X935" i="1"/>
  <c r="X1007" i="1"/>
  <c r="X1055" i="1"/>
  <c r="X1140" i="1"/>
  <c r="X1199" i="1"/>
  <c r="X1283" i="1"/>
  <c r="X1331" i="1"/>
  <c r="X1415" i="1"/>
  <c r="X1475" i="1"/>
  <c r="X1559" i="1"/>
  <c r="X1607" i="1"/>
  <c r="X1679" i="1"/>
  <c r="X1739" i="1"/>
  <c r="X1811" i="1"/>
  <c r="X1883" i="1"/>
  <c r="X1943" i="1"/>
  <c r="X2015" i="1"/>
  <c r="X2099" i="1"/>
  <c r="X2183" i="1"/>
  <c r="X2255" i="1"/>
  <c r="X2315" i="1"/>
  <c r="X2387" i="1"/>
  <c r="X2459" i="1"/>
  <c r="X2531" i="1"/>
  <c r="X2615" i="1"/>
  <c r="X2687" i="1"/>
  <c r="X2747" i="1"/>
  <c r="X2831" i="1"/>
  <c r="X2879" i="1"/>
  <c r="X2951" i="1"/>
  <c r="X3035" i="1"/>
  <c r="X3107" i="1"/>
  <c r="X3167" i="1"/>
  <c r="X3251" i="1"/>
  <c r="X3323" i="1"/>
  <c r="X3395" i="1"/>
  <c r="X3479" i="1"/>
  <c r="X3575" i="1"/>
  <c r="X3635" i="1"/>
  <c r="X3719" i="1"/>
  <c r="X3779" i="1"/>
  <c r="X3875" i="1"/>
  <c r="X3959" i="1"/>
  <c r="X4019" i="1"/>
  <c r="X4103" i="1"/>
  <c r="X4187" i="1"/>
  <c r="X4259" i="1"/>
  <c r="X4319" i="1"/>
  <c r="X4379" i="1"/>
  <c r="X4475" i="1"/>
  <c r="X4535" i="1"/>
  <c r="X4607" i="1"/>
  <c r="X4679" i="1"/>
  <c r="X4751" i="1"/>
  <c r="X4835" i="1"/>
  <c r="X4871" i="1"/>
  <c r="X4955" i="1"/>
  <c r="X5051" i="1"/>
  <c r="X5147" i="1"/>
  <c r="X492" i="1"/>
  <c r="X612" i="1"/>
  <c r="X719" i="1"/>
  <c r="X839" i="1"/>
  <c r="X971" i="1"/>
  <c r="X1116" i="1"/>
  <c r="X1235" i="1"/>
  <c r="X1367" i="1"/>
  <c r="X1499" i="1"/>
  <c r="X1655" i="1"/>
  <c r="X1787" i="1"/>
  <c r="X1919" i="1"/>
  <c r="X2027" i="1"/>
  <c r="X2159" i="1"/>
  <c r="X2291" i="1"/>
  <c r="X2411" i="1"/>
  <c r="X2543" i="1"/>
  <c r="X2651" i="1"/>
  <c r="X2771" i="1"/>
  <c r="X2915" i="1"/>
  <c r="X3023" i="1"/>
  <c r="X3155" i="1"/>
  <c r="X3287" i="1"/>
  <c r="X3419" i="1"/>
  <c r="X3539" i="1"/>
  <c r="X3659" i="1"/>
  <c r="X3791" i="1"/>
  <c r="X3911" i="1"/>
  <c r="X4031" i="1"/>
  <c r="X4163" i="1"/>
  <c r="X4307" i="1"/>
  <c r="X4439" i="1"/>
  <c r="X4583" i="1"/>
  <c r="X4703" i="1"/>
  <c r="X4799" i="1"/>
  <c r="X4931" i="1"/>
  <c r="X5123" i="1"/>
  <c r="X179" i="1"/>
  <c r="X225" i="1"/>
  <c r="X272" i="1"/>
  <c r="X320" i="1"/>
  <c r="X421" i="1"/>
  <c r="X491" i="1"/>
  <c r="X551" i="1"/>
  <c r="X623" i="1"/>
  <c r="X694" i="1"/>
  <c r="X766" i="1"/>
  <c r="X838" i="1"/>
  <c r="X862" i="1"/>
  <c r="X934" i="1"/>
  <c r="X1006" i="1"/>
  <c r="X1067" i="1"/>
  <c r="X1127" i="1"/>
  <c r="X1186" i="1"/>
  <c r="X1270" i="1"/>
  <c r="X1342" i="1"/>
  <c r="X1414" i="1"/>
  <c r="X1486" i="1"/>
  <c r="X1546" i="1"/>
  <c r="X1606" i="1"/>
  <c r="X1678" i="1"/>
  <c r="X1750" i="1"/>
  <c r="X1798" i="1"/>
  <c r="X1870" i="1"/>
  <c r="X1942" i="1"/>
  <c r="X2014" i="1"/>
  <c r="X2086" i="1"/>
  <c r="X2146" i="1"/>
  <c r="X2218" i="1"/>
  <c r="X2290" i="1"/>
  <c r="X2350" i="1"/>
  <c r="X2422" i="1"/>
  <c r="X2494" i="1"/>
  <c r="X2578" i="1"/>
  <c r="X2650" i="1"/>
  <c r="X2710" i="1"/>
  <c r="X2806" i="1"/>
  <c r="X2866" i="1"/>
  <c r="X2926" i="1"/>
  <c r="X2986" i="1"/>
  <c r="X3046" i="1"/>
  <c r="X3118" i="1"/>
  <c r="X3190" i="1"/>
  <c r="X3238" i="1"/>
  <c r="X3310" i="1"/>
  <c r="X3382" i="1"/>
  <c r="X3442" i="1"/>
  <c r="X3514" i="1"/>
  <c r="X3586" i="1"/>
  <c r="X3670" i="1"/>
  <c r="X3742" i="1"/>
  <c r="X3814" i="1"/>
  <c r="X3838" i="1"/>
  <c r="X3910" i="1"/>
  <c r="X3970" i="1"/>
  <c r="X4030" i="1"/>
  <c r="X4102" i="1"/>
  <c r="X4162" i="1"/>
  <c r="X4222" i="1"/>
  <c r="X4294" i="1"/>
  <c r="X4366" i="1"/>
  <c r="X4438" i="1"/>
  <c r="X4498" i="1"/>
  <c r="X4558" i="1"/>
  <c r="X4606" i="1"/>
  <c r="X4678" i="1"/>
  <c r="X4762" i="1"/>
  <c r="X4822" i="1"/>
  <c r="X4882" i="1"/>
  <c r="X4954" i="1"/>
  <c r="X5038" i="1"/>
  <c r="X5098" i="1"/>
  <c r="X480" i="1"/>
  <c r="X635" i="1"/>
  <c r="X755" i="1"/>
  <c r="X875" i="1"/>
  <c r="X983" i="1"/>
  <c r="X1104" i="1"/>
  <c r="X1247" i="1"/>
  <c r="X1379" i="1"/>
  <c r="X1511" i="1"/>
  <c r="X1643" i="1"/>
  <c r="X1727" i="1"/>
  <c r="X1859" i="1"/>
  <c r="X1979" i="1"/>
  <c r="X2087" i="1"/>
  <c r="X2219" i="1"/>
  <c r="X2363" i="1"/>
  <c r="X2471" i="1"/>
  <c r="X2579" i="1"/>
  <c r="X2711" i="1"/>
  <c r="X2843" i="1"/>
  <c r="X2963" i="1"/>
  <c r="X3083" i="1"/>
  <c r="X3215" i="1"/>
  <c r="X3335" i="1"/>
  <c r="X3455" i="1"/>
  <c r="X3587" i="1"/>
  <c r="X3707" i="1"/>
  <c r="X3827" i="1"/>
  <c r="X3947" i="1"/>
  <c r="X4079" i="1"/>
  <c r="X4175" i="1"/>
  <c r="X4295" i="1"/>
  <c r="X4427" i="1"/>
  <c r="X4523" i="1"/>
  <c r="X4655" i="1"/>
  <c r="X4787" i="1"/>
  <c r="X4943" i="1"/>
  <c r="X5135" i="1"/>
  <c r="X188" i="1"/>
  <c r="X189" i="1"/>
  <c r="X198" i="1"/>
  <c r="X208" i="1"/>
  <c r="X227" i="1"/>
  <c r="X237" i="1"/>
  <c r="X275" i="1"/>
  <c r="X285" i="1"/>
  <c r="X294" i="1"/>
  <c r="X302" i="1"/>
  <c r="X313" i="1"/>
  <c r="X322" i="1"/>
  <c r="X332" i="1"/>
  <c r="X341" i="1"/>
  <c r="X350" i="1"/>
  <c r="X357" i="1"/>
  <c r="X368" i="1"/>
  <c r="X377" i="1"/>
  <c r="X1657" i="1"/>
  <c r="X1669" i="1"/>
  <c r="X1681" i="1"/>
  <c r="X1693" i="1"/>
  <c r="X1705" i="1"/>
  <c r="X1717" i="1"/>
  <c r="X1729" i="1"/>
  <c r="X1741" i="1"/>
  <c r="X1753" i="1"/>
  <c r="X1765" i="1"/>
  <c r="X1777" i="1"/>
  <c r="X1789" i="1"/>
  <c r="X1801" i="1"/>
  <c r="X1813" i="1"/>
  <c r="X1825" i="1"/>
  <c r="X1837" i="1"/>
  <c r="X1849" i="1"/>
  <c r="X1861" i="1"/>
  <c r="X1873" i="1"/>
  <c r="X1885" i="1"/>
  <c r="X1897" i="1"/>
  <c r="X1909" i="1"/>
  <c r="X1921" i="1"/>
  <c r="X1933" i="1"/>
  <c r="X1945" i="1"/>
  <c r="X1957" i="1"/>
  <c r="X1969" i="1"/>
  <c r="X1981" i="1"/>
  <c r="X1993" i="1"/>
  <c r="X2005" i="1"/>
  <c r="X2017" i="1"/>
  <c r="X2029" i="1"/>
  <c r="X2041" i="1"/>
  <c r="X2053" i="1"/>
  <c r="X2065" i="1"/>
  <c r="X2077" i="1"/>
  <c r="X2089" i="1"/>
  <c r="X2101" i="1"/>
  <c r="X2113" i="1"/>
  <c r="X2125" i="1"/>
  <c r="X2137" i="1"/>
  <c r="X2149" i="1"/>
  <c r="X2161" i="1"/>
  <c r="X2173" i="1"/>
  <c r="X2185" i="1"/>
  <c r="X2197" i="1"/>
  <c r="X2209" i="1"/>
  <c r="X2221" i="1"/>
  <c r="X2233" i="1"/>
  <c r="X2245" i="1"/>
  <c r="X2257" i="1"/>
  <c r="X2269" i="1"/>
  <c r="X2281" i="1"/>
  <c r="X2293" i="1"/>
  <c r="X2305" i="1"/>
  <c r="X2317" i="1"/>
  <c r="X2329" i="1"/>
  <c r="X2341" i="1"/>
  <c r="X2353" i="1"/>
  <c r="X2365" i="1"/>
  <c r="X2377" i="1"/>
  <c r="X2389" i="1"/>
  <c r="X2401" i="1"/>
  <c r="X2413" i="1"/>
  <c r="X2425" i="1"/>
  <c r="X2437" i="1"/>
  <c r="X2449" i="1"/>
  <c r="X2461" i="1"/>
  <c r="X2473" i="1"/>
  <c r="X2485" i="1"/>
  <c r="X2497" i="1"/>
  <c r="X2509" i="1"/>
  <c r="X2521" i="1"/>
  <c r="X2533" i="1"/>
  <c r="X2545" i="1"/>
  <c r="X2557" i="1"/>
  <c r="X291" i="1"/>
  <c r="X438" i="1"/>
  <c r="X515" i="1"/>
  <c r="X634" i="1"/>
  <c r="X706" i="1"/>
  <c r="X826" i="1"/>
  <c r="X910" i="1"/>
  <c r="X994" i="1"/>
  <c r="X1115" i="1"/>
  <c r="X1222" i="1"/>
  <c r="X1318" i="1"/>
  <c r="X1426" i="1"/>
  <c r="X1522" i="1"/>
  <c r="X1630" i="1"/>
  <c r="X1726" i="1"/>
  <c r="X1834" i="1"/>
  <c r="X1954" i="1"/>
  <c r="X2038" i="1"/>
  <c r="X2158" i="1"/>
  <c r="X2278" i="1"/>
  <c r="X2374" i="1"/>
  <c r="X2470" i="1"/>
  <c r="X2554" i="1"/>
  <c r="X2674" i="1"/>
  <c r="X2758" i="1"/>
  <c r="X2878" i="1"/>
  <c r="X2962" i="1"/>
  <c r="X3070" i="1"/>
  <c r="X3178" i="1"/>
  <c r="X3286" i="1"/>
  <c r="X3370" i="1"/>
  <c r="X3466" i="1"/>
  <c r="X3574" i="1"/>
  <c r="X3682" i="1"/>
  <c r="X3766" i="1"/>
  <c r="X3886" i="1"/>
  <c r="X3994" i="1"/>
  <c r="X4090" i="1"/>
  <c r="X4210" i="1"/>
  <c r="X4318" i="1"/>
  <c r="X4414" i="1"/>
  <c r="X4510" i="1"/>
  <c r="X4630" i="1"/>
  <c r="X4726" i="1"/>
  <c r="X4834" i="1"/>
  <c r="X4918" i="1"/>
  <c r="X4990" i="1"/>
  <c r="X5074" i="1"/>
  <c r="X5146" i="1"/>
  <c r="X395" i="1"/>
  <c r="X504" i="1"/>
  <c r="X588" i="1"/>
  <c r="X695" i="1"/>
  <c r="X803" i="1"/>
  <c r="X911" i="1"/>
  <c r="X1019" i="1"/>
  <c r="X1080" i="1"/>
  <c r="X1175" i="1"/>
  <c r="X1259" i="1"/>
  <c r="X1355" i="1"/>
  <c r="X1439" i="1"/>
  <c r="X1535" i="1"/>
  <c r="X1631" i="1"/>
  <c r="X1715" i="1"/>
  <c r="X1799" i="1"/>
  <c r="X1871" i="1"/>
  <c r="X1967" i="1"/>
  <c r="X2075" i="1"/>
  <c r="X2147" i="1"/>
  <c r="X2231" i="1"/>
  <c r="X2327" i="1"/>
  <c r="X2435" i="1"/>
  <c r="X2507" i="1"/>
  <c r="X2603" i="1"/>
  <c r="X2699" i="1"/>
  <c r="X2807" i="1"/>
  <c r="X2903" i="1"/>
  <c r="X2999" i="1"/>
  <c r="X3095" i="1"/>
  <c r="X3191" i="1"/>
  <c r="X3275" i="1"/>
  <c r="X3371" i="1"/>
  <c r="X3467" i="1"/>
  <c r="X3563" i="1"/>
  <c r="X3647" i="1"/>
  <c r="X3731" i="1"/>
  <c r="X3815" i="1"/>
  <c r="X3887" i="1"/>
  <c r="X4007" i="1"/>
  <c r="X4091" i="1"/>
  <c r="X4151" i="1"/>
  <c r="X4235" i="1"/>
  <c r="X4367" i="1"/>
  <c r="X4451" i="1"/>
  <c r="X4559" i="1"/>
  <c r="X4643" i="1"/>
  <c r="X4727" i="1"/>
  <c r="X4811" i="1"/>
  <c r="X4919" i="1"/>
  <c r="X5003" i="1"/>
  <c r="X5063" i="1"/>
  <c r="X5087" i="1"/>
  <c r="X207" i="1"/>
  <c r="X384" i="1"/>
  <c r="X503" i="1"/>
  <c r="X599" i="1"/>
  <c r="X670" i="1"/>
  <c r="X742" i="1"/>
  <c r="X814" i="1"/>
  <c r="X898" i="1"/>
  <c r="X970" i="1"/>
  <c r="X1042" i="1"/>
  <c r="X1103" i="1"/>
  <c r="X1163" i="1"/>
  <c r="X1234" i="1"/>
  <c r="X1294" i="1"/>
  <c r="X1366" i="1"/>
  <c r="X1438" i="1"/>
  <c r="X1498" i="1"/>
  <c r="X1570" i="1"/>
  <c r="X1642" i="1"/>
  <c r="X1702" i="1"/>
  <c r="X1774" i="1"/>
  <c r="X1846" i="1"/>
  <c r="X1906" i="1"/>
  <c r="X1978" i="1"/>
  <c r="X2050" i="1"/>
  <c r="X2110" i="1"/>
  <c r="X2182" i="1"/>
  <c r="X2242" i="1"/>
  <c r="X2314" i="1"/>
  <c r="X2386" i="1"/>
  <c r="X2446" i="1"/>
  <c r="X2530" i="1"/>
  <c r="X2602" i="1"/>
  <c r="X2626" i="1"/>
  <c r="X2686" i="1"/>
  <c r="X2746" i="1"/>
  <c r="X2818" i="1"/>
  <c r="X2902" i="1"/>
  <c r="X2998" i="1"/>
  <c r="X3058" i="1"/>
  <c r="X3130" i="1"/>
  <c r="X3202" i="1"/>
  <c r="X3262" i="1"/>
  <c r="X3334" i="1"/>
  <c r="X3394" i="1"/>
  <c r="X3454" i="1"/>
  <c r="X3526" i="1"/>
  <c r="X3610" i="1"/>
  <c r="X3658" i="1"/>
  <c r="X3730" i="1"/>
  <c r="X3802" i="1"/>
  <c r="X3874" i="1"/>
  <c r="X3946" i="1"/>
  <c r="X4006" i="1"/>
  <c r="X4066" i="1"/>
  <c r="X4126" i="1"/>
  <c r="X4198" i="1"/>
  <c r="X4270" i="1"/>
  <c r="X4342" i="1"/>
  <c r="X4402" i="1"/>
  <c r="X4474" i="1"/>
  <c r="X4546" i="1"/>
  <c r="X4618" i="1"/>
  <c r="X4690" i="1"/>
  <c r="X4750" i="1"/>
  <c r="X4798" i="1"/>
  <c r="X4870" i="1"/>
  <c r="X4966" i="1"/>
  <c r="X5050" i="1"/>
  <c r="X5122" i="1"/>
  <c r="X404" i="1"/>
  <c r="X448" i="1"/>
  <c r="X540" i="1"/>
  <c r="X624" i="1"/>
  <c r="X683" i="1"/>
  <c r="X767" i="1"/>
  <c r="X827" i="1"/>
  <c r="X899" i="1"/>
  <c r="X959" i="1"/>
  <c r="X1043" i="1"/>
  <c r="X1092" i="1"/>
  <c r="X1164" i="1"/>
  <c r="X1223" i="1"/>
  <c r="X1307" i="1"/>
  <c r="X1391" i="1"/>
  <c r="X1451" i="1"/>
  <c r="X1523" i="1"/>
  <c r="X1583" i="1"/>
  <c r="X1691" i="1"/>
  <c r="X1751" i="1"/>
  <c r="X1823" i="1"/>
  <c r="X1907" i="1"/>
  <c r="X1991" i="1"/>
  <c r="X2051" i="1"/>
  <c r="X2123" i="1"/>
  <c r="X2195" i="1"/>
  <c r="X2267" i="1"/>
  <c r="X2351" i="1"/>
  <c r="X2423" i="1"/>
  <c r="X2495" i="1"/>
  <c r="X2567" i="1"/>
  <c r="X2639" i="1"/>
  <c r="X2723" i="1"/>
  <c r="X2795" i="1"/>
  <c r="X2855" i="1"/>
  <c r="X2927" i="1"/>
  <c r="X2987" i="1"/>
  <c r="X3059" i="1"/>
  <c r="X3131" i="1"/>
  <c r="X3203" i="1"/>
  <c r="X3263" i="1"/>
  <c r="X3347" i="1"/>
  <c r="X3431" i="1"/>
  <c r="X3491" i="1"/>
  <c r="X3527" i="1"/>
  <c r="X3611" i="1"/>
  <c r="X3695" i="1"/>
  <c r="X3755" i="1"/>
  <c r="X3839" i="1"/>
  <c r="X3899" i="1"/>
  <c r="X3995" i="1"/>
  <c r="X4043" i="1"/>
  <c r="X4115" i="1"/>
  <c r="X4199" i="1"/>
  <c r="X4247" i="1"/>
  <c r="X4343" i="1"/>
  <c r="X4391" i="1"/>
  <c r="X4463" i="1"/>
  <c r="X4511" i="1"/>
  <c r="X4595" i="1"/>
  <c r="X4715" i="1"/>
  <c r="X4763" i="1"/>
  <c r="X4859" i="1"/>
  <c r="X4895" i="1"/>
  <c r="X4979" i="1"/>
  <c r="X5015" i="1"/>
  <c r="X5111" i="1"/>
  <c r="X152" i="1"/>
  <c r="X83" i="1"/>
  <c r="X110" i="1"/>
  <c r="X163" i="1"/>
  <c r="X190" i="1"/>
  <c r="X219" i="1"/>
  <c r="X286" i="1"/>
  <c r="X324" i="1"/>
  <c r="X343" i="1"/>
  <c r="X359" i="1"/>
  <c r="X388" i="1"/>
  <c r="X398" i="1"/>
  <c r="X407" i="1"/>
  <c r="X416" i="1"/>
  <c r="X425" i="1"/>
  <c r="X434" i="1"/>
  <c r="X442" i="1"/>
  <c r="X451" i="1"/>
  <c r="X460" i="1"/>
  <c r="X472" i="1"/>
  <c r="X484" i="1"/>
  <c r="X496" i="1"/>
  <c r="X508" i="1"/>
  <c r="X520" i="1"/>
  <c r="X532" i="1"/>
  <c r="X544" i="1"/>
  <c r="X556" i="1"/>
  <c r="X568" i="1"/>
  <c r="X580" i="1"/>
  <c r="X592" i="1"/>
  <c r="X604" i="1"/>
  <c r="X616" i="1"/>
  <c r="X628" i="1"/>
  <c r="X639" i="1"/>
  <c r="X651" i="1"/>
  <c r="X663" i="1"/>
  <c r="X675" i="1"/>
  <c r="X687" i="1"/>
  <c r="X723" i="1"/>
  <c r="X735" i="1"/>
  <c r="X747" i="1"/>
  <c r="X759" i="1"/>
  <c r="X771" i="1"/>
  <c r="X783" i="1"/>
  <c r="X795" i="1"/>
  <c r="X807" i="1"/>
  <c r="X819" i="1"/>
  <c r="X831" i="1"/>
  <c r="X843" i="1"/>
  <c r="X855" i="1"/>
  <c r="X867" i="1"/>
  <c r="X879" i="1"/>
  <c r="X891" i="1"/>
  <c r="X903" i="1"/>
  <c r="X915" i="1"/>
  <c r="X927" i="1"/>
  <c r="X939" i="1"/>
  <c r="X951" i="1"/>
  <c r="X963" i="1"/>
  <c r="X975" i="1"/>
  <c r="X987" i="1"/>
  <c r="X999" i="1"/>
  <c r="X1011" i="1"/>
  <c r="X1023" i="1"/>
  <c r="X1035" i="1"/>
  <c r="X1047" i="1"/>
  <c r="X1059" i="1"/>
  <c r="X1072" i="1"/>
  <c r="X1084" i="1"/>
  <c r="X1096" i="1"/>
  <c r="X1108" i="1"/>
  <c r="X1120" i="1"/>
  <c r="X1132" i="1"/>
  <c r="X1144" i="1"/>
  <c r="X1156" i="1"/>
  <c r="X1167" i="1"/>
  <c r="X1179" i="1"/>
  <c r="X1191" i="1"/>
  <c r="X1203" i="1"/>
  <c r="X1215" i="1"/>
  <c r="X1227" i="1"/>
  <c r="X1239" i="1"/>
  <c r="X1251" i="1"/>
  <c r="X1263" i="1"/>
  <c r="X1275" i="1"/>
  <c r="X1287" i="1"/>
  <c r="X1299" i="1"/>
  <c r="X1311" i="1"/>
  <c r="X1323" i="1"/>
  <c r="X1335" i="1"/>
  <c r="X1347" i="1"/>
  <c r="X1359" i="1"/>
  <c r="X1371" i="1"/>
  <c r="X244" i="1"/>
  <c r="X299" i="1"/>
  <c r="X348" i="1"/>
  <c r="X403" i="1"/>
  <c r="X539" i="1"/>
  <c r="X575" i="1"/>
  <c r="X646" i="1"/>
  <c r="X718" i="1"/>
  <c r="X778" i="1"/>
  <c r="X850" i="1"/>
  <c r="X922" i="1"/>
  <c r="X982" i="1"/>
  <c r="X1054" i="1"/>
  <c r="X1139" i="1"/>
  <c r="X1198" i="1"/>
  <c r="X1258" i="1"/>
  <c r="X1330" i="1"/>
  <c r="X1390" i="1"/>
  <c r="X1450" i="1"/>
  <c r="X1510" i="1"/>
  <c r="X1582" i="1"/>
  <c r="X1654" i="1"/>
  <c r="X1714" i="1"/>
  <c r="X1786" i="1"/>
  <c r="X1858" i="1"/>
  <c r="X1930" i="1"/>
  <c r="X1990" i="1"/>
  <c r="X2062" i="1"/>
  <c r="X2134" i="1"/>
  <c r="X2206" i="1"/>
  <c r="X2266" i="1"/>
  <c r="X2326" i="1"/>
  <c r="X2398" i="1"/>
  <c r="X2458" i="1"/>
  <c r="X2518" i="1"/>
  <c r="X2590" i="1"/>
  <c r="X2662" i="1"/>
  <c r="X2734" i="1"/>
  <c r="X2782" i="1"/>
  <c r="X2830" i="1"/>
  <c r="X2890" i="1"/>
  <c r="X2950" i="1"/>
  <c r="X3034" i="1"/>
  <c r="X3106" i="1"/>
  <c r="X3154" i="1"/>
  <c r="X3226" i="1"/>
  <c r="X3298" i="1"/>
  <c r="X3358" i="1"/>
  <c r="X3430" i="1"/>
  <c r="X3502" i="1"/>
  <c r="X3550" i="1"/>
  <c r="X3622" i="1"/>
  <c r="X3694" i="1"/>
  <c r="X3754" i="1"/>
  <c r="X3826" i="1"/>
  <c r="X3898" i="1"/>
  <c r="X3958" i="1"/>
  <c r="X4042" i="1"/>
  <c r="X4114" i="1"/>
  <c r="X4174" i="1"/>
  <c r="X4246" i="1"/>
  <c r="X4306" i="1"/>
  <c r="X4378" i="1"/>
  <c r="X4450" i="1"/>
  <c r="X4534" i="1"/>
  <c r="X4594" i="1"/>
  <c r="X4654" i="1"/>
  <c r="X4702" i="1"/>
  <c r="X4774" i="1"/>
  <c r="X4846" i="1"/>
  <c r="X4894" i="1"/>
  <c r="X4942" i="1"/>
  <c r="X5026" i="1"/>
  <c r="X5134" i="1"/>
  <c r="X422" i="1"/>
  <c r="X468" i="1"/>
  <c r="X552" i="1"/>
  <c r="X600" i="1"/>
  <c r="X671" i="1"/>
  <c r="X731" i="1"/>
  <c r="X791" i="1"/>
  <c r="X851" i="1"/>
  <c r="X923" i="1"/>
  <c r="X995" i="1"/>
  <c r="X1068" i="1"/>
  <c r="X1152" i="1"/>
  <c r="X1211" i="1"/>
  <c r="X1295" i="1"/>
  <c r="X1319" i="1"/>
  <c r="X1403" i="1"/>
  <c r="X1463" i="1"/>
  <c r="X1547" i="1"/>
  <c r="X1595" i="1"/>
  <c r="X1667" i="1"/>
  <c r="X1763" i="1"/>
  <c r="X1835" i="1"/>
  <c r="X1895" i="1"/>
  <c r="X1955" i="1"/>
  <c r="X2039" i="1"/>
  <c r="X2135" i="1"/>
  <c r="X2207" i="1"/>
  <c r="X2279" i="1"/>
  <c r="X2339" i="1"/>
  <c r="X2399" i="1"/>
  <c r="X2483" i="1"/>
  <c r="X2555" i="1"/>
  <c r="X2627" i="1"/>
  <c r="X2675" i="1"/>
  <c r="X2759" i="1"/>
  <c r="X2819" i="1"/>
  <c r="X2891" i="1"/>
  <c r="X2975" i="1"/>
  <c r="X3047" i="1"/>
  <c r="X3119" i="1"/>
  <c r="X3179" i="1"/>
  <c r="X3239" i="1"/>
  <c r="X3311" i="1"/>
  <c r="X3383" i="1"/>
  <c r="X3443" i="1"/>
  <c r="X3515" i="1"/>
  <c r="X3599" i="1"/>
  <c r="X3683" i="1"/>
  <c r="X3767" i="1"/>
  <c r="X3851" i="1"/>
  <c r="X3923" i="1"/>
  <c r="X3971" i="1"/>
  <c r="X4055" i="1"/>
  <c r="X4139" i="1"/>
  <c r="X4223" i="1"/>
  <c r="X4283" i="1"/>
  <c r="X4355" i="1"/>
  <c r="X4415" i="1"/>
  <c r="X4499" i="1"/>
  <c r="X4547" i="1"/>
  <c r="X4619" i="1"/>
  <c r="X4667" i="1"/>
  <c r="X4739" i="1"/>
  <c r="X4823" i="1"/>
  <c r="X4883" i="1"/>
  <c r="X4991" i="1"/>
  <c r="X5039" i="1"/>
  <c r="X5075" i="1"/>
  <c r="X170" i="1"/>
  <c r="X256" i="1"/>
  <c r="X53" i="1"/>
  <c r="X127" i="1"/>
  <c r="X154" i="1"/>
  <c r="X181" i="1"/>
  <c r="X238" i="1"/>
  <c r="X267" i="1"/>
  <c r="X295" i="1"/>
  <c r="X351" i="1"/>
  <c r="X711" i="1"/>
  <c r="X263" i="1"/>
  <c r="X329" i="1"/>
  <c r="X394" i="1"/>
  <c r="X430" i="1"/>
  <c r="X479" i="1"/>
  <c r="X563" i="1"/>
  <c r="X611" i="1"/>
  <c r="X658" i="1"/>
  <c r="X754" i="1"/>
  <c r="X802" i="1"/>
  <c r="X874" i="1"/>
  <c r="X946" i="1"/>
  <c r="X1018" i="1"/>
  <c r="X1079" i="1"/>
  <c r="X1151" i="1"/>
  <c r="X1210" i="1"/>
  <c r="X1282" i="1"/>
  <c r="X1354" i="1"/>
  <c r="X1402" i="1"/>
  <c r="X1474" i="1"/>
  <c r="X1558" i="1"/>
  <c r="X1618" i="1"/>
  <c r="X1690" i="1"/>
  <c r="X1762" i="1"/>
  <c r="X1822" i="1"/>
  <c r="X1894" i="1"/>
  <c r="X1966" i="1"/>
  <c r="X2026" i="1"/>
  <c r="X2098" i="1"/>
  <c r="X2170" i="1"/>
  <c r="X2230" i="1"/>
  <c r="X2302" i="1"/>
  <c r="X2362" i="1"/>
  <c r="X2434" i="1"/>
  <c r="X2506" i="1"/>
  <c r="X2566" i="1"/>
  <c r="X2638" i="1"/>
  <c r="X2722" i="1"/>
  <c r="X2794" i="1"/>
  <c r="X2854" i="1"/>
  <c r="X2938" i="1"/>
  <c r="X3010" i="1"/>
  <c r="X3082" i="1"/>
  <c r="X3142" i="1"/>
  <c r="X3214" i="1"/>
  <c r="X3274" i="1"/>
  <c r="X3346" i="1"/>
  <c r="X3418" i="1"/>
  <c r="X3490" i="1"/>
  <c r="X3538" i="1"/>
  <c r="X3598" i="1"/>
  <c r="X3646" i="1"/>
  <c r="X3718" i="1"/>
  <c r="X3790" i="1"/>
  <c r="X3862" i="1"/>
  <c r="X3934" i="1"/>
  <c r="X4018" i="1"/>
  <c r="X4078" i="1"/>
  <c r="X4150" i="1"/>
  <c r="X4234" i="1"/>
  <c r="X4282" i="1"/>
  <c r="X4354" i="1"/>
  <c r="X4426" i="1"/>
  <c r="X4486" i="1"/>
  <c r="X4570" i="1"/>
  <c r="X4642" i="1"/>
  <c r="X4714" i="1"/>
  <c r="X4786" i="1"/>
  <c r="X4858" i="1"/>
  <c r="X4930" i="1"/>
  <c r="X5002" i="1"/>
  <c r="X5062" i="1"/>
  <c r="X5086" i="1"/>
  <c r="X431" i="1"/>
  <c r="X456" i="1"/>
  <c r="X528" i="1"/>
  <c r="X576" i="1"/>
  <c r="X659" i="1"/>
  <c r="X743" i="1"/>
  <c r="X815" i="1"/>
  <c r="X887" i="1"/>
  <c r="X947" i="1"/>
  <c r="X1031" i="1"/>
  <c r="X1128" i="1"/>
  <c r="X1187" i="1"/>
  <c r="X1271" i="1"/>
  <c r="X1343" i="1"/>
  <c r="X1427" i="1"/>
  <c r="X1487" i="1"/>
  <c r="X1571" i="1"/>
  <c r="X1619" i="1"/>
  <c r="X1703" i="1"/>
  <c r="X1775" i="1"/>
  <c r="X1847" i="1"/>
  <c r="X1931" i="1"/>
  <c r="X2003" i="1"/>
  <c r="X2063" i="1"/>
  <c r="X2111" i="1"/>
  <c r="X2171" i="1"/>
  <c r="X2243" i="1"/>
  <c r="X2303" i="1"/>
  <c r="X2375" i="1"/>
  <c r="X2447" i="1"/>
  <c r="X2519" i="1"/>
  <c r="X2591" i="1"/>
  <c r="X2663" i="1"/>
  <c r="X2735" i="1"/>
  <c r="X2783" i="1"/>
  <c r="X2867" i="1"/>
  <c r="X2939" i="1"/>
  <c r="X3011" i="1"/>
  <c r="X3071" i="1"/>
  <c r="X3143" i="1"/>
  <c r="X3227" i="1"/>
  <c r="X3299" i="1"/>
  <c r="X3359" i="1"/>
  <c r="X3407" i="1"/>
  <c r="X3503" i="1"/>
  <c r="X3551" i="1"/>
  <c r="X3623" i="1"/>
  <c r="X3671" i="1"/>
  <c r="X3743" i="1"/>
  <c r="X3803" i="1"/>
  <c r="X3863" i="1"/>
  <c r="X3935" i="1"/>
  <c r="X3983" i="1"/>
  <c r="X4067" i="1"/>
  <c r="X4127" i="1"/>
  <c r="X4211" i="1"/>
  <c r="X4271" i="1"/>
  <c r="X4331" i="1"/>
  <c r="X4403" i="1"/>
  <c r="X4487" i="1"/>
  <c r="X4571" i="1"/>
  <c r="X4631" i="1"/>
  <c r="X4691" i="1"/>
  <c r="X4775" i="1"/>
  <c r="X4847" i="1"/>
  <c r="X4907" i="1"/>
  <c r="X4967" i="1"/>
  <c r="X5027" i="1"/>
  <c r="X5099" i="1"/>
  <c r="X161" i="1"/>
  <c r="X217" i="1"/>
  <c r="X64" i="1"/>
  <c r="X91" i="1"/>
  <c r="X172" i="1"/>
  <c r="X200" i="1"/>
  <c r="X229" i="1"/>
  <c r="X248" i="1"/>
  <c r="X277" i="1"/>
  <c r="X304" i="1"/>
  <c r="X333" i="1"/>
  <c r="X369" i="1"/>
  <c r="X699" i="1"/>
  <c r="X3608" i="1"/>
  <c r="X3620" i="1"/>
  <c r="X3632" i="1"/>
  <c r="X3644" i="1"/>
  <c r="X3656" i="1"/>
  <c r="X3668" i="1"/>
  <c r="X3680" i="1"/>
  <c r="X3692" i="1"/>
  <c r="X3704" i="1"/>
  <c r="X3716" i="1"/>
  <c r="X3728" i="1"/>
  <c r="X3740" i="1"/>
  <c r="X3752" i="1"/>
  <c r="X3764" i="1"/>
  <c r="X3776" i="1"/>
  <c r="X3788" i="1"/>
  <c r="X3800" i="1"/>
  <c r="X3812" i="1"/>
  <c r="X3824" i="1"/>
  <c r="X3836" i="1"/>
  <c r="X3848" i="1"/>
  <c r="X3860" i="1"/>
  <c r="X3872" i="1"/>
  <c r="X3884" i="1"/>
  <c r="X3896" i="1"/>
  <c r="X3908" i="1"/>
  <c r="X3920" i="1"/>
  <c r="X3932" i="1"/>
  <c r="X3944" i="1"/>
  <c r="X3956" i="1"/>
  <c r="X3968" i="1"/>
  <c r="X3980" i="1"/>
  <c r="X3992" i="1"/>
  <c r="X4004" i="1"/>
  <c r="X4016" i="1"/>
  <c r="X4028" i="1"/>
  <c r="X4040" i="1"/>
  <c r="X4052" i="1"/>
  <c r="X4064" i="1"/>
  <c r="X4076" i="1"/>
  <c r="X4088" i="1"/>
  <c r="X4100" i="1"/>
  <c r="X4112" i="1"/>
  <c r="X4124" i="1"/>
  <c r="X47" i="1"/>
  <c r="X58" i="1"/>
  <c r="X70" i="1"/>
  <c r="X79" i="1"/>
  <c r="X87" i="1"/>
  <c r="X106" i="1"/>
  <c r="X123" i="1"/>
  <c r="X131" i="1"/>
  <c r="X195" i="1"/>
  <c r="X205" i="1"/>
  <c r="X214" i="1"/>
  <c r="X224" i="1"/>
  <c r="X234" i="1"/>
  <c r="X243" i="1"/>
  <c r="X253" i="1"/>
  <c r="X262" i="1"/>
  <c r="X281" i="1"/>
  <c r="X290" i="1"/>
  <c r="X310" i="1"/>
  <c r="X319" i="1"/>
  <c r="X338" i="1"/>
  <c r="X347" i="1"/>
  <c r="X354" i="1"/>
  <c r="X365" i="1"/>
  <c r="X374" i="1"/>
  <c r="X383" i="1"/>
  <c r="X393" i="1"/>
  <c r="X402" i="1"/>
  <c r="X411" i="1"/>
  <c r="X420" i="1"/>
  <c r="X429" i="1"/>
  <c r="X437" i="1"/>
  <c r="X447" i="1"/>
  <c r="X455" i="1"/>
  <c r="X466" i="1"/>
  <c r="X478" i="1"/>
  <c r="X490" i="1"/>
  <c r="X502" i="1"/>
  <c r="X514" i="1"/>
  <c r="X526" i="1"/>
  <c r="X538" i="1"/>
  <c r="X550" i="1"/>
  <c r="X562" i="1"/>
  <c r="X574" i="1"/>
  <c r="X586" i="1"/>
  <c r="X598" i="1"/>
  <c r="X610" i="1"/>
  <c r="X622" i="1"/>
  <c r="X633" i="1"/>
  <c r="X645" i="1"/>
  <c r="X657" i="1"/>
  <c r="X669" i="1"/>
  <c r="X681" i="1"/>
  <c r="X693" i="1"/>
  <c r="X705" i="1"/>
  <c r="X717" i="1"/>
  <c r="X729" i="1"/>
  <c r="X741" i="1"/>
  <c r="X753" i="1"/>
  <c r="X765" i="1"/>
  <c r="X777" i="1"/>
  <c r="X789" i="1"/>
  <c r="X801" i="1"/>
  <c r="X813" i="1"/>
  <c r="X825" i="1"/>
  <c r="X837" i="1"/>
  <c r="X849" i="1"/>
  <c r="X861" i="1"/>
  <c r="X873" i="1"/>
  <c r="X885" i="1"/>
  <c r="X897" i="1"/>
  <c r="X909" i="1"/>
  <c r="X921" i="1"/>
  <c r="X933" i="1"/>
  <c r="X945" i="1"/>
  <c r="X957" i="1"/>
  <c r="X969" i="1"/>
  <c r="X981" i="1"/>
  <c r="X993" i="1"/>
  <c r="X1005" i="1"/>
  <c r="X1017" i="1"/>
  <c r="X1029" i="1"/>
  <c r="X1041" i="1"/>
  <c r="X1053" i="1"/>
  <c r="X1066" i="1"/>
  <c r="X1078" i="1"/>
  <c r="X1090" i="1"/>
  <c r="X1102" i="1"/>
  <c r="X1114" i="1"/>
  <c r="X1126" i="1"/>
  <c r="X1138" i="1"/>
  <c r="X1150" i="1"/>
  <c r="X1162" i="1"/>
  <c r="X1173" i="1"/>
  <c r="X1185" i="1"/>
  <c r="X1197" i="1"/>
  <c r="X1209" i="1"/>
  <c r="X2569" i="1"/>
  <c r="X2581" i="1"/>
  <c r="X2593" i="1"/>
  <c r="X2605" i="1"/>
  <c r="X2617" i="1"/>
  <c r="X2629" i="1"/>
  <c r="X2641" i="1"/>
  <c r="X2653" i="1"/>
  <c r="X2665" i="1"/>
  <c r="X2677" i="1"/>
  <c r="X2689" i="1"/>
  <c r="X2701" i="1"/>
  <c r="X2713" i="1"/>
  <c r="X2725" i="1"/>
  <c r="X2737" i="1"/>
  <c r="X2749" i="1"/>
  <c r="X2761" i="1"/>
  <c r="X2773" i="1"/>
  <c r="X2785" i="1"/>
  <c r="X2797" i="1"/>
  <c r="X2809" i="1"/>
  <c r="X2821" i="1"/>
  <c r="X2833" i="1"/>
  <c r="X2845" i="1"/>
  <c r="X2857" i="1"/>
  <c r="X2869" i="1"/>
  <c r="X2881" i="1"/>
  <c r="X2893" i="1"/>
  <c r="X2905" i="1"/>
  <c r="X2917" i="1"/>
  <c r="X2929" i="1"/>
  <c r="X2941" i="1"/>
  <c r="X2953" i="1"/>
  <c r="X2965" i="1"/>
  <c r="X2977" i="1"/>
  <c r="X2989" i="1"/>
  <c r="X3001" i="1"/>
  <c r="X3013" i="1"/>
  <c r="X3025" i="1"/>
  <c r="X3037" i="1"/>
  <c r="X3049" i="1"/>
  <c r="X3061" i="1"/>
  <c r="X3073" i="1"/>
  <c r="X3085" i="1"/>
  <c r="X3097" i="1"/>
  <c r="X3109" i="1"/>
  <c r="X3121" i="1"/>
  <c r="X3133" i="1"/>
  <c r="X3145" i="1"/>
  <c r="X3157" i="1"/>
  <c r="X3169" i="1"/>
  <c r="X3181" i="1"/>
  <c r="X3193" i="1"/>
  <c r="X3205" i="1"/>
  <c r="X3217" i="1"/>
  <c r="X3229" i="1"/>
  <c r="X3241" i="1"/>
  <c r="X3253" i="1"/>
  <c r="X3265" i="1"/>
  <c r="X3277" i="1"/>
  <c r="X3289" i="1"/>
  <c r="X3301" i="1"/>
  <c r="X3313" i="1"/>
  <c r="X3325" i="1"/>
  <c r="X3337" i="1"/>
  <c r="X3349" i="1"/>
  <c r="X3361" i="1"/>
  <c r="X3373" i="1"/>
  <c r="X3385" i="1"/>
  <c r="X3397" i="1"/>
  <c r="X3409" i="1"/>
  <c r="X3421" i="1"/>
  <c r="X3433" i="1"/>
  <c r="X3445" i="1"/>
  <c r="X3457" i="1"/>
  <c r="X3469" i="1"/>
  <c r="X3481" i="1"/>
  <c r="X3493" i="1"/>
  <c r="X3505" i="1"/>
  <c r="X3517" i="1"/>
  <c r="X3529" i="1"/>
  <c r="X3541" i="1"/>
  <c r="X3553" i="1"/>
  <c r="X3565" i="1"/>
  <c r="X3577" i="1"/>
  <c r="X3589" i="1"/>
  <c r="X3601" i="1"/>
  <c r="X3613" i="1"/>
  <c r="X3625" i="1"/>
  <c r="X3637" i="1"/>
  <c r="X3649" i="1"/>
  <c r="X3661" i="1"/>
  <c r="X3673" i="1"/>
  <c r="X3685" i="1"/>
  <c r="X3697" i="1"/>
  <c r="X3709" i="1"/>
  <c r="X3721" i="1"/>
  <c r="X3733" i="1"/>
  <c r="X3745" i="1"/>
  <c r="X3757" i="1"/>
  <c r="X3769" i="1"/>
  <c r="X3781" i="1"/>
  <c r="X3793" i="1"/>
  <c r="X3805" i="1"/>
  <c r="X3817" i="1"/>
  <c r="X3829" i="1"/>
  <c r="X3841" i="1"/>
  <c r="X3853" i="1"/>
  <c r="X3865" i="1"/>
  <c r="X3877" i="1"/>
  <c r="X3889" i="1"/>
  <c r="X3901" i="1"/>
  <c r="X3913" i="1"/>
  <c r="X3925" i="1"/>
  <c r="X3937" i="1"/>
  <c r="X3949" i="1"/>
  <c r="X3961" i="1"/>
  <c r="X3973" i="1"/>
  <c r="X3985" i="1"/>
  <c r="X3997" i="1"/>
  <c r="X4009" i="1"/>
  <c r="X4021" i="1"/>
  <c r="X4033" i="1"/>
  <c r="X4045" i="1"/>
  <c r="X4057" i="1"/>
  <c r="X4069" i="1"/>
  <c r="X4081" i="1"/>
  <c r="X4093" i="1"/>
  <c r="X4105" i="1"/>
  <c r="X4117" i="1"/>
  <c r="X4129" i="1"/>
  <c r="X4141" i="1"/>
  <c r="X4153" i="1"/>
  <c r="X4165" i="1"/>
  <c r="X4177" i="1"/>
  <c r="X4189" i="1"/>
  <c r="X4201" i="1"/>
  <c r="X4213" i="1"/>
  <c r="X4225" i="1"/>
  <c r="X4237" i="1"/>
  <c r="X4249" i="1"/>
  <c r="X4261" i="1"/>
  <c r="X4273" i="1"/>
  <c r="X4285" i="1"/>
  <c r="X4297" i="1"/>
  <c r="X4309" i="1"/>
  <c r="X4321" i="1"/>
  <c r="X4333" i="1"/>
  <c r="X4345" i="1"/>
  <c r="X4357" i="1"/>
  <c r="X4369" i="1"/>
  <c r="X4381" i="1"/>
  <c r="X4393" i="1"/>
  <c r="X4405" i="1"/>
  <c r="X4417" i="1"/>
  <c r="X4429" i="1"/>
  <c r="X4441" i="1"/>
  <c r="X4453" i="1"/>
  <c r="X4465" i="1"/>
  <c r="X4477" i="1"/>
  <c r="X4489" i="1"/>
  <c r="X4501" i="1"/>
  <c r="X4513" i="1"/>
  <c r="X4525" i="1"/>
  <c r="X4537" i="1"/>
  <c r="X4549" i="1"/>
  <c r="X4561" i="1"/>
  <c r="X4573" i="1"/>
  <c r="X4585" i="1"/>
  <c r="X4597" i="1"/>
  <c r="X12" i="1"/>
  <c r="X23" i="1"/>
  <c r="X52" i="1"/>
  <c r="X63" i="1"/>
  <c r="X75" i="1"/>
  <c r="X82" i="1"/>
  <c r="X101" i="1"/>
  <c r="X109" i="1"/>
  <c r="X117" i="1"/>
  <c r="X126" i="1"/>
  <c r="X144" i="1"/>
  <c r="X153" i="1"/>
  <c r="X162" i="1"/>
  <c r="X1383" i="1"/>
  <c r="X1395" i="1"/>
  <c r="X1407" i="1"/>
  <c r="X1419" i="1"/>
  <c r="X1431" i="1"/>
  <c r="X1443" i="1"/>
  <c r="X1455" i="1"/>
  <c r="X1467" i="1"/>
  <c r="X1479" i="1"/>
  <c r="X1491" i="1"/>
  <c r="X1503" i="1"/>
  <c r="X1515" i="1"/>
  <c r="X1527" i="1"/>
  <c r="X1539" i="1"/>
  <c r="X1551" i="1"/>
  <c r="X1563" i="1"/>
  <c r="X1575" i="1"/>
  <c r="X1587" i="1"/>
  <c r="X1599" i="1"/>
  <c r="X1611" i="1"/>
  <c r="X1623" i="1"/>
  <c r="X1635" i="1"/>
  <c r="X1647" i="1"/>
  <c r="X1659" i="1"/>
  <c r="X1671" i="1"/>
  <c r="X1683" i="1"/>
  <c r="X1695" i="1"/>
  <c r="X1707" i="1"/>
  <c r="X1719" i="1"/>
  <c r="X1731" i="1"/>
  <c r="X1743" i="1"/>
  <c r="X1755" i="1"/>
  <c r="X1767" i="1"/>
  <c r="X1779" i="1"/>
  <c r="X1791" i="1"/>
  <c r="X1803" i="1"/>
  <c r="X1815" i="1"/>
  <c r="X1827" i="1"/>
  <c r="X1839" i="1"/>
  <c r="X1851" i="1"/>
  <c r="X1863" i="1"/>
  <c r="X1875" i="1"/>
  <c r="X1887" i="1"/>
  <c r="X1899" i="1"/>
  <c r="X1911" i="1"/>
  <c r="X1923" i="1"/>
  <c r="X1935" i="1"/>
  <c r="X1947" i="1"/>
  <c r="X1959" i="1"/>
  <c r="X1971" i="1"/>
  <c r="X1983" i="1"/>
  <c r="X1995" i="1"/>
  <c r="X2007" i="1"/>
  <c r="X2019" i="1"/>
  <c r="X2031" i="1"/>
  <c r="X2043" i="1"/>
  <c r="X2055" i="1"/>
  <c r="X2067" i="1"/>
  <c r="X2079" i="1"/>
  <c r="X2091" i="1"/>
  <c r="X2103" i="1"/>
  <c r="X2115" i="1"/>
  <c r="X2127" i="1"/>
  <c r="X2139" i="1"/>
  <c r="X2151" i="1"/>
  <c r="X2163" i="1"/>
  <c r="X2175" i="1"/>
  <c r="X2187" i="1"/>
  <c r="X2199" i="1"/>
  <c r="X2211" i="1"/>
  <c r="X2223" i="1"/>
  <c r="X2235" i="1"/>
  <c r="X2247" i="1"/>
  <c r="X2259" i="1"/>
  <c r="X2271" i="1"/>
  <c r="X2283" i="1"/>
  <c r="X2295" i="1"/>
  <c r="X2307" i="1"/>
  <c r="X2319" i="1"/>
  <c r="X2331" i="1"/>
  <c r="X2343" i="1"/>
  <c r="X2355" i="1"/>
  <c r="X2367" i="1"/>
  <c r="X2379" i="1"/>
  <c r="X2391" i="1"/>
  <c r="X2403" i="1"/>
  <c r="X2415" i="1"/>
  <c r="X2427" i="1"/>
  <c r="X2439" i="1"/>
  <c r="X2451" i="1"/>
  <c r="X2463" i="1"/>
  <c r="X2475" i="1"/>
  <c r="X2487" i="1"/>
  <c r="X2499" i="1"/>
  <c r="X2511" i="1"/>
  <c r="X2523" i="1"/>
  <c r="X2535" i="1"/>
  <c r="X2547" i="1"/>
  <c r="X2559" i="1"/>
  <c r="X2571" i="1"/>
  <c r="X2583" i="1"/>
  <c r="X2595" i="1"/>
  <c r="X2607" i="1"/>
  <c r="X2619" i="1"/>
  <c r="X2631" i="1"/>
  <c r="X2643" i="1"/>
  <c r="X2655" i="1"/>
  <c r="X2667" i="1"/>
  <c r="X2679" i="1"/>
  <c r="X2691" i="1"/>
  <c r="X2703" i="1"/>
  <c r="X2715" i="1"/>
  <c r="X2727" i="1"/>
  <c r="X2739" i="1"/>
  <c r="X2751" i="1"/>
  <c r="X2763" i="1"/>
  <c r="X2775" i="1"/>
  <c r="X2787" i="1"/>
  <c r="X2799" i="1"/>
  <c r="X2811" i="1"/>
  <c r="X2823" i="1"/>
  <c r="X2835" i="1"/>
  <c r="X2847" i="1"/>
  <c r="X2859" i="1"/>
  <c r="X2871" i="1"/>
  <c r="X2883" i="1"/>
  <c r="X2895" i="1"/>
  <c r="X2907" i="1"/>
  <c r="X2919" i="1"/>
  <c r="X2931" i="1"/>
  <c r="X2943" i="1"/>
  <c r="X2955" i="1"/>
  <c r="X2967" i="1"/>
  <c r="X2979" i="1"/>
  <c r="X2991" i="1"/>
  <c r="X3003" i="1"/>
  <c r="X3015" i="1"/>
  <c r="X3027" i="1"/>
  <c r="X3039" i="1"/>
  <c r="X3051" i="1"/>
  <c r="X3063" i="1"/>
  <c r="X3075" i="1"/>
  <c r="X3087" i="1"/>
  <c r="X3099" i="1"/>
  <c r="X3111" i="1"/>
  <c r="X3123" i="1"/>
  <c r="X3135" i="1"/>
  <c r="X3147" i="1"/>
  <c r="X3159" i="1"/>
  <c r="X3171" i="1"/>
  <c r="X3183" i="1"/>
  <c r="X3195" i="1"/>
  <c r="X3207" i="1"/>
  <c r="X3219" i="1"/>
  <c r="X3231" i="1"/>
  <c r="X3243" i="1"/>
  <c r="X3255" i="1"/>
  <c r="X3267" i="1"/>
  <c r="X3279" i="1"/>
  <c r="X3291" i="1"/>
  <c r="X3303" i="1"/>
  <c r="X3315" i="1"/>
  <c r="X3327" i="1"/>
  <c r="X3339" i="1"/>
  <c r="X3351" i="1"/>
  <c r="X3363" i="1"/>
  <c r="X3375" i="1"/>
  <c r="X54" i="1"/>
  <c r="X65" i="1"/>
  <c r="X76" i="1"/>
  <c r="X84" i="1"/>
  <c r="X92" i="1"/>
  <c r="X102" i="1"/>
  <c r="X111" i="1"/>
  <c r="X118" i="1"/>
  <c r="X136" i="1"/>
  <c r="X155" i="1"/>
  <c r="X164" i="1"/>
  <c r="X55" i="1"/>
  <c r="X66" i="1"/>
  <c r="X85" i="1"/>
  <c r="X93" i="1"/>
  <c r="X103" i="1"/>
  <c r="X112" i="1"/>
  <c r="X119" i="1"/>
  <c r="X128" i="1"/>
  <c r="X137" i="1"/>
  <c r="X4136" i="1"/>
  <c r="X4148" i="1"/>
  <c r="X4160" i="1"/>
  <c r="X4172" i="1"/>
  <c r="X4184" i="1"/>
  <c r="X4196" i="1"/>
  <c r="X4208" i="1"/>
  <c r="X4220" i="1"/>
  <c r="X4232" i="1"/>
  <c r="X4244" i="1"/>
  <c r="X4256" i="1"/>
  <c r="X4268" i="1"/>
  <c r="X4280" i="1"/>
  <c r="X4292" i="1"/>
  <c r="X4304" i="1"/>
  <c r="X4316" i="1"/>
  <c r="X4328" i="1"/>
  <c r="X4340" i="1"/>
  <c r="X4352" i="1"/>
  <c r="X4364" i="1"/>
  <c r="X4376" i="1"/>
  <c r="X4388" i="1"/>
  <c r="X4400" i="1"/>
  <c r="X4412" i="1"/>
  <c r="X4424" i="1"/>
  <c r="X4436" i="1"/>
  <c r="X4448" i="1"/>
  <c r="X4460" i="1"/>
  <c r="X4472" i="1"/>
  <c r="X4484" i="1"/>
  <c r="X4496" i="1"/>
  <c r="X4508" i="1"/>
  <c r="X4520" i="1"/>
  <c r="X4532" i="1"/>
  <c r="X4544" i="1"/>
  <c r="X4556" i="1"/>
  <c r="X4568" i="1"/>
  <c r="X4580" i="1"/>
  <c r="X4592" i="1"/>
  <c r="X4604" i="1"/>
  <c r="X4616" i="1"/>
  <c r="X4628" i="1"/>
  <c r="X4640" i="1"/>
  <c r="X4652" i="1"/>
  <c r="X4664" i="1"/>
  <c r="X4676" i="1"/>
  <c r="X4688" i="1"/>
  <c r="X4700" i="1"/>
  <c r="X4712" i="1"/>
  <c r="X4724" i="1"/>
  <c r="X4736" i="1"/>
  <c r="X4748" i="1"/>
  <c r="X4760" i="1"/>
  <c r="X4772" i="1"/>
  <c r="X4784" i="1"/>
  <c r="X4796" i="1"/>
  <c r="X4808" i="1"/>
  <c r="X4820" i="1"/>
  <c r="X4832" i="1"/>
  <c r="X4844" i="1"/>
  <c r="X4856" i="1"/>
  <c r="X4868" i="1"/>
  <c r="X4880" i="1"/>
  <c r="X4892" i="1"/>
  <c r="X4904" i="1"/>
  <c r="X4916" i="1"/>
  <c r="X4928" i="1"/>
  <c r="X4940" i="1"/>
  <c r="X4952" i="1"/>
  <c r="X4964" i="1"/>
  <c r="X4976" i="1"/>
  <c r="X4988" i="1"/>
  <c r="X5000" i="1"/>
  <c r="X5012" i="1"/>
  <c r="X5024" i="1"/>
  <c r="X5036" i="1"/>
  <c r="X5048" i="1"/>
  <c r="X5060" i="1"/>
  <c r="X5072" i="1"/>
  <c r="X5084" i="1"/>
  <c r="X5096" i="1"/>
  <c r="X5108" i="1"/>
  <c r="X5120" i="1"/>
  <c r="X5132" i="1"/>
  <c r="X5144" i="1"/>
  <c r="X1221" i="1"/>
  <c r="X1233" i="1"/>
  <c r="X1245" i="1"/>
  <c r="X1257" i="1"/>
  <c r="X1269" i="1"/>
  <c r="X1281" i="1"/>
  <c r="X1293" i="1"/>
  <c r="X1305" i="1"/>
  <c r="X1317" i="1"/>
  <c r="X1329" i="1"/>
  <c r="X1341" i="1"/>
  <c r="X1353" i="1"/>
  <c r="X1365" i="1"/>
  <c r="X1377" i="1"/>
  <c r="X1389" i="1"/>
  <c r="X1401" i="1"/>
  <c r="X1413" i="1"/>
  <c r="X1425" i="1"/>
  <c r="X1437" i="1"/>
  <c r="X1449" i="1"/>
  <c r="X1461" i="1"/>
  <c r="X1473" i="1"/>
  <c r="X1485" i="1"/>
  <c r="X1497" i="1"/>
  <c r="X1509" i="1"/>
  <c r="X1521" i="1"/>
  <c r="X1533" i="1"/>
  <c r="X1545" i="1"/>
  <c r="X1557" i="1"/>
  <c r="X1569" i="1"/>
  <c r="X1581" i="1"/>
  <c r="X1593" i="1"/>
  <c r="X1605" i="1"/>
  <c r="X1617" i="1"/>
  <c r="X1629" i="1"/>
  <c r="X1641" i="1"/>
  <c r="X1653" i="1"/>
  <c r="X1665" i="1"/>
  <c r="X1677" i="1"/>
  <c r="X1689" i="1"/>
  <c r="X1701" i="1"/>
  <c r="X1713" i="1"/>
  <c r="X1725" i="1"/>
  <c r="X1737" i="1"/>
  <c r="X1749" i="1"/>
  <c r="X1761" i="1"/>
  <c r="X1773" i="1"/>
  <c r="X1785" i="1"/>
  <c r="X1797" i="1"/>
  <c r="X1809" i="1"/>
  <c r="X1821" i="1"/>
  <c r="X1833" i="1"/>
  <c r="X1845" i="1"/>
  <c r="X1857" i="1"/>
  <c r="X1869" i="1"/>
  <c r="X1881" i="1"/>
  <c r="X1893" i="1"/>
  <c r="X1905" i="1"/>
  <c r="X1917" i="1"/>
  <c r="X1929" i="1"/>
  <c r="X1941" i="1"/>
  <c r="X1953" i="1"/>
  <c r="X1965" i="1"/>
  <c r="X1977" i="1"/>
  <c r="X1989" i="1"/>
  <c r="X2001" i="1"/>
  <c r="X2013" i="1"/>
  <c r="X2025" i="1"/>
  <c r="X2037" i="1"/>
  <c r="X2049" i="1"/>
  <c r="X2061" i="1"/>
  <c r="X2073" i="1"/>
  <c r="X2085" i="1"/>
  <c r="X2097" i="1"/>
  <c r="X2109" i="1"/>
  <c r="X2121" i="1"/>
  <c r="X2133" i="1"/>
  <c r="X2145" i="1"/>
  <c r="X2157" i="1"/>
  <c r="X2169" i="1"/>
  <c r="X2181" i="1"/>
  <c r="X2193" i="1"/>
  <c r="X2205" i="1"/>
  <c r="X2217" i="1"/>
  <c r="X2229" i="1"/>
  <c r="X2241" i="1"/>
  <c r="X2253" i="1"/>
  <c r="X2265" i="1"/>
  <c r="X2277" i="1"/>
  <c r="X2289" i="1"/>
  <c r="X2301" i="1"/>
  <c r="X2313" i="1"/>
  <c r="X2325" i="1"/>
  <c r="X2337" i="1"/>
  <c r="X2349" i="1"/>
  <c r="X2361" i="1"/>
  <c r="X2373" i="1"/>
  <c r="X2385" i="1"/>
  <c r="X2397" i="1"/>
  <c r="X2409" i="1"/>
  <c r="X2421" i="1"/>
  <c r="X2433" i="1"/>
  <c r="X2445" i="1"/>
  <c r="X2457" i="1"/>
  <c r="X2469" i="1"/>
  <c r="X2481" i="1"/>
  <c r="X2493" i="1"/>
  <c r="X2505" i="1"/>
  <c r="X2517" i="1"/>
  <c r="X2529" i="1"/>
  <c r="X2541" i="1"/>
  <c r="X2553" i="1"/>
  <c r="X2565" i="1"/>
  <c r="X2577" i="1"/>
  <c r="X2589" i="1"/>
  <c r="X2601" i="1"/>
  <c r="X2613" i="1"/>
  <c r="X2625" i="1"/>
  <c r="X2637" i="1"/>
  <c r="X2649" i="1"/>
  <c r="X2661" i="1"/>
  <c r="X2673" i="1"/>
  <c r="X2685" i="1"/>
  <c r="X2697" i="1"/>
  <c r="X2709" i="1"/>
  <c r="X2721" i="1"/>
  <c r="X2733" i="1"/>
  <c r="X2745" i="1"/>
  <c r="X2757" i="1"/>
  <c r="X2769" i="1"/>
  <c r="X2781" i="1"/>
  <c r="X2793" i="1"/>
  <c r="X2805" i="1"/>
  <c r="X2817" i="1"/>
  <c r="X2829" i="1"/>
  <c r="X2841" i="1"/>
  <c r="X2853" i="1"/>
  <c r="X2865" i="1"/>
  <c r="X2877" i="1"/>
  <c r="X2889" i="1"/>
  <c r="X2901" i="1"/>
  <c r="X2913" i="1"/>
  <c r="X2925" i="1"/>
  <c r="X2937" i="1"/>
  <c r="X2949" i="1"/>
  <c r="X2961" i="1"/>
  <c r="X2973" i="1"/>
  <c r="X2985" i="1"/>
  <c r="X2997" i="1"/>
  <c r="X3009" i="1"/>
  <c r="X3021" i="1"/>
  <c r="X3033" i="1"/>
  <c r="X3045" i="1"/>
  <c r="X3057" i="1"/>
  <c r="X3069" i="1"/>
  <c r="X3081" i="1"/>
  <c r="X3093" i="1"/>
  <c r="X3105" i="1"/>
  <c r="X4609" i="1"/>
  <c r="X4621" i="1"/>
  <c r="X4633" i="1"/>
  <c r="X4645" i="1"/>
  <c r="X4657" i="1"/>
  <c r="X4669" i="1"/>
  <c r="X4681" i="1"/>
  <c r="X4693" i="1"/>
  <c r="X4705" i="1"/>
  <c r="X4717" i="1"/>
  <c r="X4729" i="1"/>
  <c r="X4741" i="1"/>
  <c r="X4753" i="1"/>
  <c r="X4765" i="1"/>
  <c r="X4777" i="1"/>
  <c r="X4789" i="1"/>
  <c r="X4801" i="1"/>
  <c r="X4813" i="1"/>
  <c r="X4825" i="1"/>
  <c r="X4837" i="1"/>
  <c r="X4849" i="1"/>
  <c r="X4861" i="1"/>
  <c r="X4873" i="1"/>
  <c r="X4885" i="1"/>
  <c r="X4897" i="1"/>
  <c r="X4909" i="1"/>
  <c r="X4921" i="1"/>
  <c r="X4933" i="1"/>
  <c r="X4945" i="1"/>
  <c r="X4957" i="1"/>
  <c r="X4969" i="1"/>
  <c r="X4981" i="1"/>
  <c r="X4993" i="1"/>
  <c r="X5005" i="1"/>
  <c r="X5017" i="1"/>
  <c r="X5029" i="1"/>
  <c r="X5041" i="1"/>
  <c r="X5053" i="1"/>
  <c r="X5065" i="1"/>
  <c r="X5077" i="1"/>
  <c r="X5089" i="1"/>
  <c r="X5101" i="1"/>
  <c r="X5113" i="1"/>
  <c r="X5125" i="1"/>
  <c r="X5137" i="1"/>
  <c r="X5149" i="1"/>
  <c r="X171" i="1"/>
  <c r="X180" i="1"/>
  <c r="X199" i="1"/>
  <c r="X209" i="1"/>
  <c r="X218" i="1"/>
  <c r="X228" i="1"/>
  <c r="X247" i="1"/>
  <c r="X257" i="1"/>
  <c r="X266" i="1"/>
  <c r="X276" i="1"/>
  <c r="X303" i="1"/>
  <c r="X314" i="1"/>
  <c r="X323" i="1"/>
  <c r="X342" i="1"/>
  <c r="X358" i="1"/>
  <c r="X387" i="1"/>
  <c r="X397" i="1"/>
  <c r="X406" i="1"/>
  <c r="X415" i="1"/>
  <c r="X424" i="1"/>
  <c r="X433" i="1"/>
  <c r="X441" i="1"/>
  <c r="X459" i="1"/>
  <c r="X471" i="1"/>
  <c r="X483" i="1"/>
  <c r="X495" i="1"/>
  <c r="X507" i="1"/>
  <c r="X519" i="1"/>
  <c r="X531" i="1"/>
  <c r="X543" i="1"/>
  <c r="X555" i="1"/>
  <c r="X567" i="1"/>
  <c r="X579" i="1"/>
  <c r="X591" i="1"/>
  <c r="X603" i="1"/>
  <c r="X615" i="1"/>
  <c r="X627" i="1"/>
  <c r="X638" i="1"/>
  <c r="X650" i="1"/>
  <c r="X662" i="1"/>
  <c r="X674" i="1"/>
  <c r="X686" i="1"/>
  <c r="X698" i="1"/>
  <c r="X710" i="1"/>
  <c r="X722" i="1"/>
  <c r="X734" i="1"/>
  <c r="X746" i="1"/>
  <c r="X758" i="1"/>
  <c r="X770" i="1"/>
  <c r="X782" i="1"/>
  <c r="X794" i="1"/>
  <c r="X806" i="1"/>
  <c r="X818" i="1"/>
  <c r="X830" i="1"/>
  <c r="X842" i="1"/>
  <c r="X854" i="1"/>
  <c r="X866" i="1"/>
  <c r="X878" i="1"/>
  <c r="X890" i="1"/>
  <c r="X902" i="1"/>
  <c r="X914" i="1"/>
  <c r="X926" i="1"/>
  <c r="X938" i="1"/>
  <c r="X950" i="1"/>
  <c r="X962" i="1"/>
  <c r="X974" i="1"/>
  <c r="X986" i="1"/>
  <c r="X998" i="1"/>
  <c r="X1010" i="1"/>
  <c r="X1022" i="1"/>
  <c r="X1034" i="1"/>
  <c r="X1046" i="1"/>
  <c r="X1058" i="1"/>
  <c r="X1071" i="1"/>
  <c r="X1083" i="1"/>
  <c r="X1095" i="1"/>
  <c r="X1107" i="1"/>
  <c r="X1119" i="1"/>
  <c r="X1131" i="1"/>
  <c r="X1143" i="1"/>
  <c r="X1155" i="1"/>
  <c r="X1166" i="1"/>
  <c r="X1178" i="1"/>
  <c r="X1190" i="1"/>
  <c r="X1202" i="1"/>
  <c r="X1214" i="1"/>
  <c r="X1226" i="1"/>
  <c r="X1238" i="1"/>
  <c r="X1250" i="1"/>
  <c r="X1262" i="1"/>
  <c r="X1274" i="1"/>
  <c r="X1286" i="1"/>
  <c r="X1298" i="1"/>
  <c r="X1310" i="1"/>
  <c r="X1322" i="1"/>
  <c r="X1334" i="1"/>
  <c r="X1346" i="1"/>
  <c r="X1358" i="1"/>
  <c r="X1370" i="1"/>
  <c r="X1382" i="1"/>
  <c r="X1394" i="1"/>
  <c r="X1406" i="1"/>
  <c r="X1418" i="1"/>
  <c r="X1430" i="1"/>
  <c r="X1442" i="1"/>
  <c r="X1454" i="1"/>
  <c r="X1466" i="1"/>
  <c r="X1478" i="1"/>
  <c r="X1490" i="1"/>
  <c r="X1502" i="1"/>
  <c r="X1514" i="1"/>
  <c r="X1526" i="1"/>
  <c r="X1538" i="1"/>
  <c r="X1550" i="1"/>
  <c r="X1562" i="1"/>
  <c r="X1574" i="1"/>
  <c r="X1586" i="1"/>
  <c r="X1598" i="1"/>
  <c r="X1610" i="1"/>
  <c r="X1622" i="1"/>
  <c r="X1634" i="1"/>
  <c r="X1646" i="1"/>
  <c r="X1658" i="1"/>
  <c r="X1670" i="1"/>
  <c r="X1682" i="1"/>
  <c r="X1694" i="1"/>
  <c r="X1706" i="1"/>
  <c r="X1718" i="1"/>
  <c r="X1730" i="1"/>
  <c r="X1742" i="1"/>
  <c r="X1754" i="1"/>
  <c r="X1766" i="1"/>
  <c r="X1778" i="1"/>
  <c r="X1790" i="1"/>
  <c r="X1802" i="1"/>
  <c r="X1814" i="1"/>
  <c r="X1826" i="1"/>
  <c r="X1838" i="1"/>
  <c r="X1850" i="1"/>
  <c r="X1862" i="1"/>
  <c r="X1874" i="1"/>
  <c r="X1886" i="1"/>
  <c r="X1898" i="1"/>
  <c r="X1910" i="1"/>
  <c r="X1922" i="1"/>
  <c r="X1934" i="1"/>
  <c r="X1946" i="1"/>
  <c r="X1958" i="1"/>
  <c r="X1970" i="1"/>
  <c r="X1982" i="1"/>
  <c r="X1994" i="1"/>
  <c r="X2006" i="1"/>
  <c r="X2018" i="1"/>
  <c r="X2030" i="1"/>
  <c r="X2042" i="1"/>
  <c r="X2054" i="1"/>
  <c r="X2066" i="1"/>
  <c r="X2078" i="1"/>
  <c r="X2090" i="1"/>
  <c r="X2102" i="1"/>
  <c r="X2114" i="1"/>
  <c r="X2126" i="1"/>
  <c r="X2138" i="1"/>
  <c r="X2150" i="1"/>
  <c r="X2162" i="1"/>
  <c r="X2174" i="1"/>
  <c r="X2186" i="1"/>
  <c r="X2198" i="1"/>
  <c r="X2210" i="1"/>
  <c r="X3387" i="1"/>
  <c r="X3399" i="1"/>
  <c r="X3411" i="1"/>
  <c r="X3423" i="1"/>
  <c r="X3435" i="1"/>
  <c r="X3447" i="1"/>
  <c r="X3459" i="1"/>
  <c r="X3471" i="1"/>
  <c r="X3483" i="1"/>
  <c r="X3495" i="1"/>
  <c r="X3507" i="1"/>
  <c r="X3519" i="1"/>
  <c r="X3531" i="1"/>
  <c r="X3543" i="1"/>
  <c r="X3555" i="1"/>
  <c r="X3567" i="1"/>
  <c r="X3579" i="1"/>
  <c r="X3591" i="1"/>
  <c r="X3603" i="1"/>
  <c r="X3615" i="1"/>
  <c r="X3627" i="1"/>
  <c r="X3639" i="1"/>
  <c r="X3651" i="1"/>
  <c r="X3663" i="1"/>
  <c r="X3675" i="1"/>
  <c r="X3687" i="1"/>
  <c r="X3699" i="1"/>
  <c r="X3711" i="1"/>
  <c r="X3723" i="1"/>
  <c r="X3735" i="1"/>
  <c r="X3747" i="1"/>
  <c r="X3759" i="1"/>
  <c r="X3771" i="1"/>
  <c r="X3783" i="1"/>
  <c r="X3795" i="1"/>
  <c r="X3807" i="1"/>
  <c r="X3819" i="1"/>
  <c r="X3831" i="1"/>
  <c r="X3843" i="1"/>
  <c r="X3855" i="1"/>
  <c r="X3867" i="1"/>
  <c r="X3879" i="1"/>
  <c r="X3891" i="1"/>
  <c r="X3903" i="1"/>
  <c r="X3915" i="1"/>
  <c r="X3927" i="1"/>
  <c r="X3939" i="1"/>
  <c r="X3951" i="1"/>
  <c r="X3963" i="1"/>
  <c r="X3975" i="1"/>
  <c r="X3987" i="1"/>
  <c r="X3999" i="1"/>
  <c r="X4011" i="1"/>
  <c r="X4023" i="1"/>
  <c r="X4035" i="1"/>
  <c r="X4047" i="1"/>
  <c r="X4059" i="1"/>
  <c r="X4071" i="1"/>
  <c r="X4083" i="1"/>
  <c r="X4095" i="1"/>
  <c r="X4107" i="1"/>
  <c r="X4119" i="1"/>
  <c r="X4131" i="1"/>
  <c r="X4143" i="1"/>
  <c r="X4155" i="1"/>
  <c r="X4167" i="1"/>
  <c r="X4179" i="1"/>
  <c r="X4191" i="1"/>
  <c r="X4203" i="1"/>
  <c r="X4215" i="1"/>
  <c r="X4227" i="1"/>
  <c r="X4239" i="1"/>
  <c r="X4251" i="1"/>
  <c r="X4263" i="1"/>
  <c r="X4275" i="1"/>
  <c r="X4287" i="1"/>
  <c r="X4299" i="1"/>
  <c r="X4311" i="1"/>
  <c r="X4323" i="1"/>
  <c r="X4335" i="1"/>
  <c r="X4347" i="1"/>
  <c r="X4359" i="1"/>
  <c r="X4371" i="1"/>
  <c r="X4383" i="1"/>
  <c r="X4395" i="1"/>
  <c r="X4407" i="1"/>
  <c r="X4419" i="1"/>
  <c r="X4431" i="1"/>
  <c r="X4443" i="1"/>
  <c r="X4455" i="1"/>
  <c r="X4467" i="1"/>
  <c r="X4479" i="1"/>
  <c r="X4491" i="1"/>
  <c r="X4503" i="1"/>
  <c r="X4515" i="1"/>
  <c r="X4527" i="1"/>
  <c r="X4539" i="1"/>
  <c r="X4551" i="1"/>
  <c r="X4563" i="1"/>
  <c r="X4575" i="1"/>
  <c r="X4587" i="1"/>
  <c r="X4599" i="1"/>
  <c r="X4611" i="1"/>
  <c r="X4623" i="1"/>
  <c r="X4635" i="1"/>
  <c r="X4647" i="1"/>
  <c r="X4659" i="1"/>
  <c r="X4671" i="1"/>
  <c r="X4683" i="1"/>
  <c r="X4695" i="1"/>
  <c r="X4707" i="1"/>
  <c r="X4719" i="1"/>
  <c r="X4731" i="1"/>
  <c r="X4743" i="1"/>
  <c r="X4755" i="1"/>
  <c r="X4767" i="1"/>
  <c r="X4779" i="1"/>
  <c r="X4791" i="1"/>
  <c r="X4803" i="1"/>
  <c r="X4815" i="1"/>
  <c r="X4827" i="1"/>
  <c r="X4839" i="1"/>
  <c r="X4851" i="1"/>
  <c r="X4863" i="1"/>
  <c r="X4875" i="1"/>
  <c r="X4887" i="1"/>
  <c r="X4899" i="1"/>
  <c r="X4911" i="1"/>
  <c r="X4923" i="1"/>
  <c r="X4935" i="1"/>
  <c r="X4947" i="1"/>
  <c r="X4959" i="1"/>
  <c r="X4971" i="1"/>
  <c r="X4983" i="1"/>
  <c r="X4995" i="1"/>
  <c r="X5007" i="1"/>
  <c r="X5019" i="1"/>
  <c r="X5031" i="1"/>
  <c r="X5043" i="1"/>
  <c r="X5055" i="1"/>
  <c r="X5067" i="1"/>
  <c r="X5079" i="1"/>
  <c r="X5091" i="1"/>
  <c r="X5103" i="1"/>
  <c r="X5115" i="1"/>
  <c r="X5127" i="1"/>
  <c r="X5139" i="1"/>
  <c r="X5151" i="1"/>
  <c r="X173" i="1"/>
  <c r="X182" i="1"/>
  <c r="X191" i="1"/>
  <c r="X201" i="1"/>
  <c r="X210" i="1"/>
  <c r="X220" i="1"/>
  <c r="X230" i="1"/>
  <c r="X249" i="1"/>
  <c r="X258" i="1"/>
  <c r="X268" i="1"/>
  <c r="X278" i="1"/>
  <c r="X305" i="1"/>
  <c r="X315" i="1"/>
  <c r="X325" i="1"/>
  <c r="X334" i="1"/>
  <c r="X360" i="1"/>
  <c r="X370" i="1"/>
  <c r="X379" i="1"/>
  <c r="X389" i="1"/>
  <c r="X443" i="1"/>
  <c r="X452" i="1"/>
  <c r="X461" i="1"/>
  <c r="X473" i="1"/>
  <c r="X485" i="1"/>
  <c r="X497" i="1"/>
  <c r="X509" i="1"/>
  <c r="X521" i="1"/>
  <c r="X533" i="1"/>
  <c r="X545" i="1"/>
  <c r="X557" i="1"/>
  <c r="X569" i="1"/>
  <c r="X581" i="1"/>
  <c r="X593" i="1"/>
  <c r="X605" i="1"/>
  <c r="X617" i="1"/>
  <c r="X629" i="1"/>
  <c r="X640" i="1"/>
  <c r="X652" i="1"/>
  <c r="X664" i="1"/>
  <c r="X676" i="1"/>
  <c r="X688" i="1"/>
  <c r="X700" i="1"/>
  <c r="X712" i="1"/>
  <c r="X724" i="1"/>
  <c r="X736" i="1"/>
  <c r="X748" i="1"/>
  <c r="X760" i="1"/>
  <c r="X772" i="1"/>
  <c r="X784" i="1"/>
  <c r="X796" i="1"/>
  <c r="X808" i="1"/>
  <c r="X820" i="1"/>
  <c r="X832" i="1"/>
  <c r="X844" i="1"/>
  <c r="X856" i="1"/>
  <c r="X868" i="1"/>
  <c r="X880" i="1"/>
  <c r="X892" i="1"/>
  <c r="X904" i="1"/>
  <c r="X916" i="1"/>
  <c r="X928" i="1"/>
  <c r="X940" i="1"/>
  <c r="X952" i="1"/>
  <c r="X964" i="1"/>
  <c r="X976" i="1"/>
  <c r="X988" i="1"/>
  <c r="X1000" i="1"/>
  <c r="X1012" i="1"/>
  <c r="X1024" i="1"/>
  <c r="X1036" i="1"/>
  <c r="X1048" i="1"/>
  <c r="X1060" i="1"/>
  <c r="X1073" i="1"/>
  <c r="X1085" i="1"/>
  <c r="X1097" i="1"/>
  <c r="X1109" i="1"/>
  <c r="X1121" i="1"/>
  <c r="X1133" i="1"/>
  <c r="X1145" i="1"/>
  <c r="X1157" i="1"/>
  <c r="X1168" i="1"/>
  <c r="X1180" i="1"/>
  <c r="X1192" i="1"/>
  <c r="X1204" i="1"/>
  <c r="X1216" i="1"/>
  <c r="X1228" i="1"/>
  <c r="X1240" i="1"/>
  <c r="X1252" i="1"/>
  <c r="X1264" i="1"/>
  <c r="X1276" i="1"/>
  <c r="X1288" i="1"/>
  <c r="X1300" i="1"/>
  <c r="X1312" i="1"/>
  <c r="X1324" i="1"/>
  <c r="X1336" i="1"/>
  <c r="X1348" i="1"/>
  <c r="X1360" i="1"/>
  <c r="X1372" i="1"/>
  <c r="X1384" i="1"/>
  <c r="X1396" i="1"/>
  <c r="X1408" i="1"/>
  <c r="X1420" i="1"/>
  <c r="X1432" i="1"/>
  <c r="X1444" i="1"/>
  <c r="X1456" i="1"/>
  <c r="X1468" i="1"/>
  <c r="X1480" i="1"/>
  <c r="X1492" i="1"/>
  <c r="X1504" i="1"/>
  <c r="X1516" i="1"/>
  <c r="X1528" i="1"/>
  <c r="X1540" i="1"/>
  <c r="X1552" i="1"/>
  <c r="X1564" i="1"/>
  <c r="X1576" i="1"/>
  <c r="X1588" i="1"/>
  <c r="X1600" i="1"/>
  <c r="X1612" i="1"/>
  <c r="X1624" i="1"/>
  <c r="X1636" i="1"/>
  <c r="X1648" i="1"/>
  <c r="X1660" i="1"/>
  <c r="X1672" i="1"/>
  <c r="X1684" i="1"/>
  <c r="X1696" i="1"/>
  <c r="X1708" i="1"/>
  <c r="X1720" i="1"/>
  <c r="X1732" i="1"/>
  <c r="X1744" i="1"/>
  <c r="X1756" i="1"/>
  <c r="X1768" i="1"/>
  <c r="X1780" i="1"/>
  <c r="X1792" i="1"/>
  <c r="X1804" i="1"/>
  <c r="X1816" i="1"/>
  <c r="X1828" i="1"/>
  <c r="X1840" i="1"/>
  <c r="X1852" i="1"/>
  <c r="X1864" i="1"/>
  <c r="X1876" i="1"/>
  <c r="X1888" i="1"/>
  <c r="X1900" i="1"/>
  <c r="X1912" i="1"/>
  <c r="X1924" i="1"/>
  <c r="X1936" i="1"/>
  <c r="X1948" i="1"/>
  <c r="X1960" i="1"/>
  <c r="X1972" i="1"/>
  <c r="X1984" i="1"/>
  <c r="X1996" i="1"/>
  <c r="X2008" i="1"/>
  <c r="X2020" i="1"/>
  <c r="X2032" i="1"/>
  <c r="X2044" i="1"/>
  <c r="X2056" i="1"/>
  <c r="X2068" i="1"/>
  <c r="X2080" i="1"/>
  <c r="X2092" i="1"/>
  <c r="X2104" i="1"/>
  <c r="X2116" i="1"/>
  <c r="X2128" i="1"/>
  <c r="X2140" i="1"/>
  <c r="X2152" i="1"/>
  <c r="X2164" i="1"/>
  <c r="X2176" i="1"/>
  <c r="X2188" i="1"/>
  <c r="X2200" i="1"/>
  <c r="X2212" i="1"/>
  <c r="X2224" i="1"/>
  <c r="X2236" i="1"/>
  <c r="X2248" i="1"/>
  <c r="X2260" i="1"/>
  <c r="X2272" i="1"/>
  <c r="X192" i="1"/>
  <c r="X211" i="1"/>
  <c r="X231" i="1"/>
  <c r="X239" i="1"/>
  <c r="X250" i="1"/>
  <c r="X259" i="1"/>
  <c r="X269" i="1"/>
  <c r="X279" i="1"/>
  <c r="X287" i="1"/>
  <c r="X296" i="1"/>
  <c r="X306" i="1"/>
  <c r="X316" i="1"/>
  <c r="X326" i="1"/>
  <c r="X344" i="1"/>
  <c r="X352" i="1"/>
  <c r="X361" i="1"/>
  <c r="X371" i="1"/>
  <c r="X380" i="1"/>
  <c r="X399" i="1"/>
  <c r="X408" i="1"/>
  <c r="X417" i="1"/>
  <c r="X426" i="1"/>
  <c r="X435" i="1"/>
  <c r="X444" i="1"/>
  <c r="X453" i="1"/>
  <c r="X462" i="1"/>
  <c r="X474" i="1"/>
  <c r="X486" i="1"/>
  <c r="X498" i="1"/>
  <c r="X510" i="1"/>
  <c r="X522" i="1"/>
  <c r="X534" i="1"/>
  <c r="X546" i="1"/>
  <c r="X558" i="1"/>
  <c r="X570" i="1"/>
  <c r="X582" i="1"/>
  <c r="X594" i="1"/>
  <c r="X606" i="1"/>
  <c r="X618" i="1"/>
  <c r="X630" i="1"/>
  <c r="X641" i="1"/>
  <c r="X653" i="1"/>
  <c r="X665" i="1"/>
  <c r="X677" i="1"/>
  <c r="X689" i="1"/>
  <c r="X701" i="1"/>
  <c r="X713" i="1"/>
  <c r="X725" i="1"/>
  <c r="X737" i="1"/>
  <c r="X749" i="1"/>
  <c r="X761" i="1"/>
  <c r="X773" i="1"/>
  <c r="X785" i="1"/>
  <c r="X797" i="1"/>
  <c r="X809" i="1"/>
  <c r="X821" i="1"/>
  <c r="X833" i="1"/>
  <c r="X845" i="1"/>
  <c r="X857" i="1"/>
  <c r="X869" i="1"/>
  <c r="X881" i="1"/>
  <c r="X893" i="1"/>
  <c r="X905" i="1"/>
  <c r="X917" i="1"/>
  <c r="X929" i="1"/>
  <c r="X941" i="1"/>
  <c r="X953" i="1"/>
  <c r="X965" i="1"/>
  <c r="X977" i="1"/>
  <c r="X989" i="1"/>
  <c r="X1001" i="1"/>
  <c r="X1013" i="1"/>
  <c r="X1025" i="1"/>
  <c r="X1037" i="1"/>
  <c r="X1049" i="1"/>
  <c r="X1074" i="1"/>
  <c r="X1086" i="1"/>
  <c r="X1098" i="1"/>
  <c r="X1110" i="1"/>
  <c r="X1122" i="1"/>
  <c r="X1134" i="1"/>
  <c r="X1146" i="1"/>
  <c r="X1158" i="1"/>
  <c r="X1169" i="1"/>
  <c r="X1181" i="1"/>
  <c r="X1193" i="1"/>
  <c r="X1205" i="1"/>
  <c r="X1217" i="1"/>
  <c r="X1229" i="1"/>
  <c r="X1241" i="1"/>
  <c r="X1253" i="1"/>
  <c r="X1265" i="1"/>
  <c r="X1277" i="1"/>
  <c r="X1289" i="1"/>
  <c r="X1301" i="1"/>
  <c r="X1313" i="1"/>
  <c r="X1325" i="1"/>
  <c r="X1337" i="1"/>
  <c r="X1349" i="1"/>
  <c r="X1361" i="1"/>
  <c r="X1373" i="1"/>
  <c r="X1385" i="1"/>
  <c r="X1397" i="1"/>
  <c r="X1409" i="1"/>
  <c r="X1421" i="1"/>
  <c r="X1433" i="1"/>
  <c r="X1445" i="1"/>
  <c r="X1457" i="1"/>
  <c r="X1469" i="1"/>
  <c r="X1481" i="1"/>
  <c r="X1493" i="1"/>
  <c r="X1505" i="1"/>
  <c r="X1517" i="1"/>
  <c r="X1529" i="1"/>
  <c r="X1541" i="1"/>
  <c r="X1553" i="1"/>
  <c r="X1565" i="1"/>
  <c r="X1577" i="1"/>
  <c r="X1589" i="1"/>
  <c r="X1601" i="1"/>
  <c r="X1613" i="1"/>
  <c r="X1625" i="1"/>
  <c r="X1637" i="1"/>
  <c r="X1649" i="1"/>
  <c r="X1661" i="1"/>
  <c r="X1673" i="1"/>
  <c r="X1685" i="1"/>
  <c r="X1697" i="1"/>
  <c r="X1709" i="1"/>
  <c r="X1721" i="1"/>
  <c r="X1733" i="1"/>
  <c r="X1745" i="1"/>
  <c r="X1757" i="1"/>
  <c r="X1769" i="1"/>
  <c r="X1781" i="1"/>
  <c r="X1793" i="1"/>
  <c r="X1805" i="1"/>
  <c r="X1817" i="1"/>
  <c r="X1829" i="1"/>
  <c r="X1841" i="1"/>
  <c r="X1853" i="1"/>
  <c r="X1865" i="1"/>
  <c r="X1877" i="1"/>
  <c r="X1889" i="1"/>
  <c r="X1901" i="1"/>
  <c r="X1913" i="1"/>
  <c r="X1925" i="1"/>
  <c r="X1937" i="1"/>
  <c r="X1949" i="1"/>
  <c r="X1961" i="1"/>
  <c r="X1973" i="1"/>
  <c r="X1985" i="1"/>
  <c r="X1997" i="1"/>
  <c r="X2009" i="1"/>
  <c r="X2021" i="1"/>
  <c r="X2033" i="1"/>
  <c r="X2045" i="1"/>
  <c r="X2057" i="1"/>
  <c r="X2069" i="1"/>
  <c r="X2081" i="1"/>
  <c r="X2093" i="1"/>
  <c r="X2105" i="1"/>
  <c r="X2117" i="1"/>
  <c r="X2129" i="1"/>
  <c r="X2141" i="1"/>
  <c r="X2153" i="1"/>
  <c r="X2165" i="1"/>
  <c r="X2177" i="1"/>
  <c r="X2189" i="1"/>
  <c r="X2201" i="1"/>
  <c r="X2213" i="1"/>
  <c r="X2225" i="1"/>
  <c r="X2237" i="1"/>
  <c r="X2249" i="1"/>
  <c r="X2261" i="1"/>
  <c r="X2273" i="1"/>
  <c r="X2285" i="1"/>
  <c r="X2297" i="1"/>
  <c r="X2309" i="1"/>
  <c r="X2321" i="1"/>
  <c r="X2333" i="1"/>
  <c r="X2345" i="1"/>
  <c r="X2357" i="1"/>
  <c r="X2369" i="1"/>
  <c r="X2381" i="1"/>
  <c r="X2393" i="1"/>
  <c r="X2405" i="1"/>
  <c r="X2417" i="1"/>
  <c r="X2429" i="1"/>
  <c r="X2441" i="1"/>
  <c r="X2453" i="1"/>
  <c r="X2465" i="1"/>
  <c r="X2477" i="1"/>
  <c r="X2489" i="1"/>
  <c r="X2501" i="1"/>
  <c r="X2513" i="1"/>
  <c r="X2525" i="1"/>
  <c r="X2537" i="1"/>
  <c r="X2549" i="1"/>
  <c r="X2561" i="1"/>
  <c r="X2573" i="1"/>
  <c r="X2585" i="1"/>
  <c r="X2597" i="1"/>
  <c r="X2609" i="1"/>
  <c r="X2621" i="1"/>
  <c r="X2633" i="1"/>
  <c r="X3117" i="1"/>
  <c r="X3129" i="1"/>
  <c r="X3141" i="1"/>
  <c r="X3153" i="1"/>
  <c r="X3165" i="1"/>
  <c r="X3177" i="1"/>
  <c r="X3189" i="1"/>
  <c r="X3201" i="1"/>
  <c r="X3213" i="1"/>
  <c r="X3225" i="1"/>
  <c r="X3237" i="1"/>
  <c r="X3249" i="1"/>
  <c r="X3261" i="1"/>
  <c r="X3273" i="1"/>
  <c r="X3285" i="1"/>
  <c r="X3297" i="1"/>
  <c r="X3309" i="1"/>
  <c r="X3321" i="1"/>
  <c r="X3333" i="1"/>
  <c r="X3345" i="1"/>
  <c r="X3357" i="1"/>
  <c r="X3369" i="1"/>
  <c r="X3381" i="1"/>
  <c r="X3393" i="1"/>
  <c r="X3405" i="1"/>
  <c r="X3417" i="1"/>
  <c r="X3429" i="1"/>
  <c r="X3441" i="1"/>
  <c r="X3453" i="1"/>
  <c r="X3465" i="1"/>
  <c r="X3477" i="1"/>
  <c r="X3489" i="1"/>
  <c r="X3501" i="1"/>
  <c r="X3513" i="1"/>
  <c r="X3525" i="1"/>
  <c r="X3537" i="1"/>
  <c r="X3549" i="1"/>
  <c r="X3561" i="1"/>
  <c r="X3573" i="1"/>
  <c r="X3585" i="1"/>
  <c r="X3597" i="1"/>
  <c r="X3609" i="1"/>
  <c r="X3621" i="1"/>
  <c r="X3633" i="1"/>
  <c r="X3645" i="1"/>
  <c r="X3657" i="1"/>
  <c r="X3669" i="1"/>
  <c r="X3681" i="1"/>
  <c r="X3693" i="1"/>
  <c r="X3705" i="1"/>
  <c r="X3717" i="1"/>
  <c r="X3729" i="1"/>
  <c r="X3741" i="1"/>
  <c r="X3753" i="1"/>
  <c r="X3765" i="1"/>
  <c r="X3777" i="1"/>
  <c r="X3789" i="1"/>
  <c r="X3801" i="1"/>
  <c r="X3813" i="1"/>
  <c r="X3825" i="1"/>
  <c r="X3837" i="1"/>
  <c r="X3849" i="1"/>
  <c r="X3861" i="1"/>
  <c r="X3873" i="1"/>
  <c r="X3885" i="1"/>
  <c r="X3897" i="1"/>
  <c r="X3909" i="1"/>
  <c r="X3921" i="1"/>
  <c r="X3933" i="1"/>
  <c r="X3945" i="1"/>
  <c r="X3957" i="1"/>
  <c r="X3969" i="1"/>
  <c r="X3981" i="1"/>
  <c r="X3993" i="1"/>
  <c r="X4005" i="1"/>
  <c r="X4017" i="1"/>
  <c r="X4029" i="1"/>
  <c r="X4041" i="1"/>
  <c r="X4053" i="1"/>
  <c r="X4065" i="1"/>
  <c r="X4077" i="1"/>
  <c r="X4089" i="1"/>
  <c r="X4101" i="1"/>
  <c r="X4113" i="1"/>
  <c r="X4125" i="1"/>
  <c r="X4137" i="1"/>
  <c r="X4149" i="1"/>
  <c r="X4161" i="1"/>
  <c r="X4173" i="1"/>
  <c r="X4185" i="1"/>
  <c r="X4197" i="1"/>
  <c r="X4209" i="1"/>
  <c r="X4221" i="1"/>
  <c r="X4233" i="1"/>
  <c r="X4245" i="1"/>
  <c r="X4257" i="1"/>
  <c r="X4269" i="1"/>
  <c r="X4281" i="1"/>
  <c r="X4293" i="1"/>
  <c r="X4305" i="1"/>
  <c r="X4317" i="1"/>
  <c r="X4329" i="1"/>
  <c r="X4341" i="1"/>
  <c r="X4353" i="1"/>
  <c r="X4365" i="1"/>
  <c r="X4377" i="1"/>
  <c r="X4389" i="1"/>
  <c r="X4401" i="1"/>
  <c r="X4413" i="1"/>
  <c r="X4425" i="1"/>
  <c r="X4437" i="1"/>
  <c r="X4449" i="1"/>
  <c r="X4461" i="1"/>
  <c r="X4473" i="1"/>
  <c r="X4485" i="1"/>
  <c r="X4497" i="1"/>
  <c r="X4509" i="1"/>
  <c r="X4521" i="1"/>
  <c r="X4533" i="1"/>
  <c r="X4545" i="1"/>
  <c r="X4557" i="1"/>
  <c r="X4569" i="1"/>
  <c r="X4581" i="1"/>
  <c r="X4593" i="1"/>
  <c r="X4605" i="1"/>
  <c r="X4617" i="1"/>
  <c r="X4629" i="1"/>
  <c r="X4641" i="1"/>
  <c r="X4653" i="1"/>
  <c r="X4665" i="1"/>
  <c r="X4677" i="1"/>
  <c r="X4689" i="1"/>
  <c r="X4701" i="1"/>
  <c r="X4713" i="1"/>
  <c r="X4725" i="1"/>
  <c r="X4737" i="1"/>
  <c r="X4749" i="1"/>
  <c r="X4761" i="1"/>
  <c r="X4773" i="1"/>
  <c r="X4785" i="1"/>
  <c r="X4797" i="1"/>
  <c r="X4809" i="1"/>
  <c r="X4821" i="1"/>
  <c r="X4833" i="1"/>
  <c r="X4845" i="1"/>
  <c r="X4857" i="1"/>
  <c r="X4869" i="1"/>
  <c r="X4881" i="1"/>
  <c r="X4893" i="1"/>
  <c r="X4905" i="1"/>
  <c r="X4917" i="1"/>
  <c r="X4929" i="1"/>
  <c r="X4941" i="1"/>
  <c r="X4953" i="1"/>
  <c r="X4965" i="1"/>
  <c r="X4977" i="1"/>
  <c r="X4989" i="1"/>
  <c r="X5001" i="1"/>
  <c r="X5013" i="1"/>
  <c r="X5025" i="1"/>
  <c r="X5037" i="1"/>
  <c r="X5049" i="1"/>
  <c r="X5061" i="1"/>
  <c r="X5073" i="1"/>
  <c r="X5085" i="1"/>
  <c r="X5097" i="1"/>
  <c r="X5109" i="1"/>
  <c r="X5121" i="1"/>
  <c r="X5133" i="1"/>
  <c r="X5145" i="1"/>
  <c r="X2222" i="1"/>
  <c r="X2234" i="1"/>
  <c r="X2246" i="1"/>
  <c r="X2258" i="1"/>
  <c r="X2270" i="1"/>
  <c r="X2282" i="1"/>
  <c r="X2294" i="1"/>
  <c r="X2306" i="1"/>
  <c r="X2318" i="1"/>
  <c r="X2330" i="1"/>
  <c r="X2342" i="1"/>
  <c r="X2354" i="1"/>
  <c r="X2366" i="1"/>
  <c r="X2378" i="1"/>
  <c r="X2390" i="1"/>
  <c r="X2402" i="1"/>
  <c r="X2414" i="1"/>
  <c r="X2426" i="1"/>
  <c r="X2438" i="1"/>
  <c r="X2450" i="1"/>
  <c r="X2462" i="1"/>
  <c r="X2474" i="1"/>
  <c r="X2486" i="1"/>
  <c r="X2498" i="1"/>
  <c r="X2510" i="1"/>
  <c r="X2522" i="1"/>
  <c r="X2534" i="1"/>
  <c r="X2546" i="1"/>
  <c r="X2558" i="1"/>
  <c r="X2570" i="1"/>
  <c r="X2582" i="1"/>
  <c r="X2594" i="1"/>
  <c r="X2606" i="1"/>
  <c r="X2618" i="1"/>
  <c r="X2630" i="1"/>
  <c r="X2642" i="1"/>
  <c r="X2654" i="1"/>
  <c r="X2666" i="1"/>
  <c r="X2678" i="1"/>
  <c r="X2690" i="1"/>
  <c r="X2702" i="1"/>
  <c r="X2714" i="1"/>
  <c r="X2726" i="1"/>
  <c r="X2738" i="1"/>
  <c r="X2750" i="1"/>
  <c r="X2762" i="1"/>
  <c r="X2774" i="1"/>
  <c r="X2786" i="1"/>
  <c r="X2798" i="1"/>
  <c r="X2810" i="1"/>
  <c r="X2822" i="1"/>
  <c r="X2834" i="1"/>
  <c r="X2846" i="1"/>
  <c r="X2858" i="1"/>
  <c r="X2870" i="1"/>
  <c r="X2882" i="1"/>
  <c r="X2894" i="1"/>
  <c r="X2906" i="1"/>
  <c r="X2918" i="1"/>
  <c r="X2930" i="1"/>
  <c r="X2942" i="1"/>
  <c r="X2954" i="1"/>
  <c r="X2966" i="1"/>
  <c r="X2978" i="1"/>
  <c r="X2990" i="1"/>
  <c r="X3002" i="1"/>
  <c r="X3014" i="1"/>
  <c r="X3026" i="1"/>
  <c r="X3038" i="1"/>
  <c r="X3050" i="1"/>
  <c r="X3062" i="1"/>
  <c r="X3074" i="1"/>
  <c r="X3086" i="1"/>
  <c r="X3098" i="1"/>
  <c r="X3110" i="1"/>
  <c r="X3122" i="1"/>
  <c r="X3134" i="1"/>
  <c r="X3146" i="1"/>
  <c r="X3158" i="1"/>
  <c r="X3170" i="1"/>
  <c r="X3182" i="1"/>
  <c r="X3194" i="1"/>
  <c r="X3206" i="1"/>
  <c r="X3218" i="1"/>
  <c r="X3230" i="1"/>
  <c r="X3242" i="1"/>
  <c r="X3254" i="1"/>
  <c r="X3266" i="1"/>
  <c r="X3278" i="1"/>
  <c r="X3290" i="1"/>
  <c r="X3302" i="1"/>
  <c r="X3314" i="1"/>
  <c r="X3326" i="1"/>
  <c r="X3338" i="1"/>
  <c r="X3350" i="1"/>
  <c r="X3362" i="1"/>
  <c r="X3374" i="1"/>
  <c r="X3386" i="1"/>
  <c r="X3398" i="1"/>
  <c r="X3410" i="1"/>
  <c r="X3422" i="1"/>
  <c r="X3434" i="1"/>
  <c r="X3446" i="1"/>
  <c r="X3458" i="1"/>
  <c r="X3470" i="1"/>
  <c r="X3482" i="1"/>
  <c r="X3494" i="1"/>
  <c r="X3506" i="1"/>
  <c r="X3518" i="1"/>
  <c r="X3530" i="1"/>
  <c r="X3542" i="1"/>
  <c r="X3554" i="1"/>
  <c r="X3566" i="1"/>
  <c r="X3578" i="1"/>
  <c r="X3590" i="1"/>
  <c r="X3602" i="1"/>
  <c r="X3614" i="1"/>
  <c r="X3626" i="1"/>
  <c r="X3638" i="1"/>
  <c r="X3650" i="1"/>
  <c r="X3662" i="1"/>
  <c r="X3674" i="1"/>
  <c r="X3686" i="1"/>
  <c r="X3698" i="1"/>
  <c r="X3710" i="1"/>
  <c r="X3722" i="1"/>
  <c r="X3734" i="1"/>
  <c r="X3746" i="1"/>
  <c r="X3758" i="1"/>
  <c r="X3770" i="1"/>
  <c r="X3782" i="1"/>
  <c r="X3794" i="1"/>
  <c r="X3806" i="1"/>
  <c r="X3818" i="1"/>
  <c r="X3830" i="1"/>
  <c r="X3842" i="1"/>
  <c r="X3854" i="1"/>
  <c r="X3866" i="1"/>
  <c r="X3878" i="1"/>
  <c r="X3890" i="1"/>
  <c r="X3902" i="1"/>
  <c r="X3914" i="1"/>
  <c r="X3926" i="1"/>
  <c r="X3938" i="1"/>
  <c r="X3950" i="1"/>
  <c r="X3962" i="1"/>
  <c r="X3974" i="1"/>
  <c r="X3986" i="1"/>
  <c r="X3998" i="1"/>
  <c r="X4010" i="1"/>
  <c r="X4022" i="1"/>
  <c r="X4034" i="1"/>
  <c r="X4046" i="1"/>
  <c r="X4058" i="1"/>
  <c r="X4070" i="1"/>
  <c r="X4082" i="1"/>
  <c r="X4094" i="1"/>
  <c r="X4106" i="1"/>
  <c r="X4118" i="1"/>
  <c r="X4130" i="1"/>
  <c r="X4142" i="1"/>
  <c r="X4154" i="1"/>
  <c r="X4166" i="1"/>
  <c r="X4178" i="1"/>
  <c r="X4190" i="1"/>
  <c r="X4202" i="1"/>
  <c r="X4214" i="1"/>
  <c r="X4226" i="1"/>
  <c r="X4238" i="1"/>
  <c r="X4250" i="1"/>
  <c r="X4262" i="1"/>
  <c r="X4274" i="1"/>
  <c r="X4286" i="1"/>
  <c r="X4298" i="1"/>
  <c r="X4310" i="1"/>
  <c r="X4322" i="1"/>
  <c r="X4334" i="1"/>
  <c r="X4346" i="1"/>
  <c r="X4358" i="1"/>
  <c r="X4370" i="1"/>
  <c r="X4382" i="1"/>
  <c r="X4394" i="1"/>
  <c r="X4406" i="1"/>
  <c r="X4418" i="1"/>
  <c r="X4430" i="1"/>
  <c r="X4442" i="1"/>
  <c r="X4454" i="1"/>
  <c r="X4466" i="1"/>
  <c r="X4478" i="1"/>
  <c r="X4490" i="1"/>
  <c r="X4502" i="1"/>
  <c r="X4514" i="1"/>
  <c r="X4526" i="1"/>
  <c r="X4538" i="1"/>
  <c r="X4550" i="1"/>
  <c r="X4562" i="1"/>
  <c r="X4574" i="1"/>
  <c r="X4586" i="1"/>
  <c r="X4598" i="1"/>
  <c r="X4610" i="1"/>
  <c r="X4622" i="1"/>
  <c r="X4634" i="1"/>
  <c r="X4646" i="1"/>
  <c r="X4658" i="1"/>
  <c r="X4670" i="1"/>
  <c r="X4682" i="1"/>
  <c r="X4694" i="1"/>
  <c r="X4706" i="1"/>
  <c r="X4718" i="1"/>
  <c r="X4730" i="1"/>
  <c r="X4742" i="1"/>
  <c r="X4754" i="1"/>
  <c r="X4766" i="1"/>
  <c r="X4778" i="1"/>
  <c r="X4790" i="1"/>
  <c r="X4802" i="1"/>
  <c r="X4814" i="1"/>
  <c r="X4826" i="1"/>
  <c r="X4838" i="1"/>
  <c r="X4850" i="1"/>
  <c r="X4862" i="1"/>
  <c r="X4874" i="1"/>
  <c r="X4886" i="1"/>
  <c r="X4898" i="1"/>
  <c r="X4910" i="1"/>
  <c r="X4922" i="1"/>
  <c r="X4934" i="1"/>
  <c r="X4946" i="1"/>
  <c r="X4958" i="1"/>
  <c r="X4970" i="1"/>
  <c r="X4982" i="1"/>
  <c r="X4994" i="1"/>
  <c r="X5006" i="1"/>
  <c r="X5018" i="1"/>
  <c r="X5030" i="1"/>
  <c r="X5042" i="1"/>
  <c r="X5054" i="1"/>
  <c r="X5066" i="1"/>
  <c r="X5078" i="1"/>
  <c r="X5090" i="1"/>
  <c r="X5102" i="1"/>
  <c r="X5114" i="1"/>
  <c r="X5126" i="1"/>
  <c r="X5138" i="1"/>
  <c r="X5150" i="1"/>
  <c r="X2284" i="1"/>
  <c r="X2296" i="1"/>
  <c r="X2308" i="1"/>
  <c r="X2320" i="1"/>
  <c r="X2332" i="1"/>
  <c r="X2344" i="1"/>
  <c r="X2356" i="1"/>
  <c r="X2368" i="1"/>
  <c r="X2380" i="1"/>
  <c r="X2392" i="1"/>
  <c r="X2404" i="1"/>
  <c r="X2416" i="1"/>
  <c r="X2428" i="1"/>
  <c r="X2440" i="1"/>
  <c r="X2452" i="1"/>
  <c r="X2464" i="1"/>
  <c r="X2476" i="1"/>
  <c r="X2488" i="1"/>
  <c r="X2500" i="1"/>
  <c r="X2512" i="1"/>
  <c r="X2524" i="1"/>
  <c r="X2536" i="1"/>
  <c r="X2548" i="1"/>
  <c r="X2560" i="1"/>
  <c r="X2572" i="1"/>
  <c r="X2584" i="1"/>
  <c r="X2596" i="1"/>
  <c r="X2608" i="1"/>
  <c r="X2620" i="1"/>
  <c r="X2632" i="1"/>
  <c r="X2644" i="1"/>
  <c r="X2656" i="1"/>
  <c r="X2668" i="1"/>
  <c r="X2680" i="1"/>
  <c r="X2692" i="1"/>
  <c r="X2704" i="1"/>
  <c r="X2716" i="1"/>
  <c r="X2728" i="1"/>
  <c r="X2740" i="1"/>
  <c r="X2752" i="1"/>
  <c r="X2764" i="1"/>
  <c r="X2776" i="1"/>
  <c r="X2788" i="1"/>
  <c r="X2800" i="1"/>
  <c r="X2812" i="1"/>
  <c r="X2824" i="1"/>
  <c r="X2836" i="1"/>
  <c r="X2848" i="1"/>
  <c r="X2860" i="1"/>
  <c r="X2872" i="1"/>
  <c r="X2884" i="1"/>
  <c r="X2896" i="1"/>
  <c r="X2908" i="1"/>
  <c r="X2920" i="1"/>
  <c r="X2932" i="1"/>
  <c r="X2944" i="1"/>
  <c r="X2956" i="1"/>
  <c r="X2968" i="1"/>
  <c r="X2980" i="1"/>
  <c r="X2992" i="1"/>
  <c r="X3004" i="1"/>
  <c r="X3016" i="1"/>
  <c r="X3028" i="1"/>
  <c r="X3040" i="1"/>
  <c r="X3052" i="1"/>
  <c r="X3064" i="1"/>
  <c r="X3076" i="1"/>
  <c r="X3088" i="1"/>
  <c r="X3100" i="1"/>
  <c r="X3112" i="1"/>
  <c r="X3124" i="1"/>
  <c r="X3136" i="1"/>
  <c r="X3148" i="1"/>
  <c r="X3160" i="1"/>
  <c r="X3172" i="1"/>
  <c r="X3184" i="1"/>
  <c r="X3196" i="1"/>
  <c r="X3208" i="1"/>
  <c r="X3220" i="1"/>
  <c r="X3232" i="1"/>
  <c r="X3244" i="1"/>
  <c r="X3256" i="1"/>
  <c r="X3268" i="1"/>
  <c r="X3280" i="1"/>
  <c r="X3292" i="1"/>
  <c r="X3304" i="1"/>
  <c r="X3316" i="1"/>
  <c r="X3328" i="1"/>
  <c r="X3340" i="1"/>
  <c r="X3352" i="1"/>
  <c r="X3364" i="1"/>
  <c r="X3376" i="1"/>
  <c r="X3388" i="1"/>
  <c r="X3400" i="1"/>
  <c r="X3412" i="1"/>
  <c r="X3424" i="1"/>
  <c r="X3436" i="1"/>
  <c r="X3448" i="1"/>
  <c r="X3460" i="1"/>
  <c r="X3472" i="1"/>
  <c r="X3484" i="1"/>
  <c r="X3496" i="1"/>
  <c r="X3508" i="1"/>
  <c r="X3520" i="1"/>
  <c r="X3532" i="1"/>
  <c r="X3544" i="1"/>
  <c r="X3556" i="1"/>
  <c r="X3568" i="1"/>
  <c r="X3580" i="1"/>
  <c r="X3592" i="1"/>
  <c r="X3604" i="1"/>
  <c r="X3616" i="1"/>
  <c r="X3628" i="1"/>
  <c r="X3640" i="1"/>
  <c r="X3652" i="1"/>
  <c r="X3664" i="1"/>
  <c r="X3676" i="1"/>
  <c r="X3688" i="1"/>
  <c r="X3700" i="1"/>
  <c r="X3712" i="1"/>
  <c r="X3724" i="1"/>
  <c r="X3736" i="1"/>
  <c r="X3748" i="1"/>
  <c r="X3760" i="1"/>
  <c r="X3772" i="1"/>
  <c r="X3784" i="1"/>
  <c r="X3796" i="1"/>
  <c r="X3808" i="1"/>
  <c r="X3820" i="1"/>
  <c r="X3832" i="1"/>
  <c r="X3844" i="1"/>
  <c r="X3856" i="1"/>
  <c r="X3868" i="1"/>
  <c r="X3880" i="1"/>
  <c r="X3892" i="1"/>
  <c r="X3904" i="1"/>
  <c r="X3916" i="1"/>
  <c r="X3928" i="1"/>
  <c r="X3940" i="1"/>
  <c r="X3952" i="1"/>
  <c r="X3964" i="1"/>
  <c r="X3976" i="1"/>
  <c r="X3988" i="1"/>
  <c r="X4000" i="1"/>
  <c r="X4012" i="1"/>
  <c r="X4024" i="1"/>
  <c r="X4036" i="1"/>
  <c r="X4048" i="1"/>
  <c r="X4060" i="1"/>
  <c r="X4072" i="1"/>
  <c r="X4084" i="1"/>
  <c r="X4096" i="1"/>
  <c r="X4108" i="1"/>
  <c r="X4120" i="1"/>
  <c r="X4132" i="1"/>
  <c r="X4144" i="1"/>
  <c r="X4156" i="1"/>
  <c r="X4168" i="1"/>
  <c r="X4180" i="1"/>
  <c r="X4192" i="1"/>
  <c r="X4204" i="1"/>
  <c r="X4216" i="1"/>
  <c r="X4228" i="1"/>
  <c r="X4240" i="1"/>
  <c r="X4252" i="1"/>
  <c r="X4264" i="1"/>
  <c r="X4276" i="1"/>
  <c r="X4288" i="1"/>
  <c r="X4300" i="1"/>
  <c r="X4312" i="1"/>
  <c r="X4324" i="1"/>
  <c r="X4336" i="1"/>
  <c r="X4348" i="1"/>
  <c r="X4360" i="1"/>
  <c r="X4372" i="1"/>
  <c r="X4384" i="1"/>
  <c r="X4396" i="1"/>
  <c r="X4408" i="1"/>
  <c r="X4420" i="1"/>
  <c r="X4432" i="1"/>
  <c r="X4444" i="1"/>
  <c r="X4456" i="1"/>
  <c r="X4468" i="1"/>
  <c r="X4480" i="1"/>
  <c r="X4492" i="1"/>
  <c r="X4504" i="1"/>
  <c r="X4516" i="1"/>
  <c r="X4528" i="1"/>
  <c r="X4540" i="1"/>
  <c r="X4552" i="1"/>
  <c r="X4564" i="1"/>
  <c r="X4576" i="1"/>
  <c r="X4588" i="1"/>
  <c r="X4600" i="1"/>
  <c r="X4612" i="1"/>
  <c r="X4624" i="1"/>
  <c r="X4636" i="1"/>
  <c r="X4648" i="1"/>
  <c r="X4660" i="1"/>
  <c r="X4672" i="1"/>
  <c r="X4684" i="1"/>
  <c r="X4696" i="1"/>
  <c r="X4708" i="1"/>
  <c r="X4720" i="1"/>
  <c r="X4732" i="1"/>
  <c r="X4744" i="1"/>
  <c r="X4756" i="1"/>
  <c r="X4768" i="1"/>
  <c r="X4780" i="1"/>
  <c r="X4792" i="1"/>
  <c r="X4804" i="1"/>
  <c r="X4816" i="1"/>
  <c r="X4828" i="1"/>
  <c r="X4840" i="1"/>
  <c r="X4852" i="1"/>
  <c r="X4864" i="1"/>
  <c r="X4876" i="1"/>
  <c r="X4888" i="1"/>
  <c r="X4900" i="1"/>
  <c r="X4912" i="1"/>
  <c r="X4924" i="1"/>
  <c r="X4936" i="1"/>
  <c r="X4948" i="1"/>
  <c r="X4960" i="1"/>
  <c r="X4972" i="1"/>
  <c r="X4984" i="1"/>
  <c r="X4996" i="1"/>
  <c r="X5008" i="1"/>
  <c r="X5020" i="1"/>
  <c r="X5032" i="1"/>
  <c r="X5044" i="1"/>
  <c r="X5056" i="1"/>
  <c r="X5068" i="1"/>
  <c r="X5080" i="1"/>
  <c r="X5092" i="1"/>
  <c r="X5104" i="1"/>
  <c r="X5116" i="1"/>
  <c r="X5128" i="1"/>
  <c r="X5140" i="1"/>
  <c r="X5152" i="1"/>
  <c r="X2645" i="1"/>
  <c r="X2657" i="1"/>
  <c r="X2669" i="1"/>
  <c r="X2681" i="1"/>
  <c r="X2693" i="1"/>
  <c r="X2705" i="1"/>
  <c r="X2717" i="1"/>
  <c r="X2729" i="1"/>
  <c r="X2741" i="1"/>
  <c r="X2753" i="1"/>
  <c r="X2765" i="1"/>
  <c r="X2777" i="1"/>
  <c r="X2789" i="1"/>
  <c r="X2801" i="1"/>
  <c r="X2813" i="1"/>
  <c r="X2825" i="1"/>
  <c r="X2837" i="1"/>
  <c r="X2849" i="1"/>
  <c r="X2861" i="1"/>
  <c r="X2873" i="1"/>
  <c r="X2885" i="1"/>
  <c r="X2897" i="1"/>
  <c r="X2909" i="1"/>
  <c r="X2921" i="1"/>
  <c r="X2933" i="1"/>
  <c r="X2945" i="1"/>
  <c r="X2957" i="1"/>
  <c r="X2969" i="1"/>
  <c r="X2981" i="1"/>
  <c r="X2993" i="1"/>
  <c r="X3005" i="1"/>
  <c r="X3017" i="1"/>
  <c r="X3029" i="1"/>
  <c r="X3041" i="1"/>
  <c r="X3053" i="1"/>
  <c r="X3065" i="1"/>
  <c r="X3077" i="1"/>
  <c r="X3089" i="1"/>
  <c r="X3101" i="1"/>
  <c r="X3113" i="1"/>
  <c r="X3125" i="1"/>
  <c r="X3137" i="1"/>
  <c r="X3149" i="1"/>
  <c r="X3161" i="1"/>
  <c r="X3173" i="1"/>
  <c r="X3185" i="1"/>
  <c r="X3197" i="1"/>
  <c r="X3209" i="1"/>
  <c r="X3221" i="1"/>
  <c r="X3233" i="1"/>
  <c r="X3245" i="1"/>
  <c r="X3257" i="1"/>
  <c r="X3269" i="1"/>
  <c r="X3281" i="1"/>
  <c r="X3293" i="1"/>
  <c r="X3305" i="1"/>
  <c r="X3317" i="1"/>
  <c r="X3329" i="1"/>
  <c r="X3341" i="1"/>
  <c r="X3353" i="1"/>
  <c r="X3365" i="1"/>
  <c r="X3377" i="1"/>
  <c r="X3389" i="1"/>
  <c r="X3401" i="1"/>
  <c r="X3413" i="1"/>
  <c r="X3425" i="1"/>
  <c r="X3437" i="1"/>
  <c r="X3449" i="1"/>
  <c r="X3461" i="1"/>
  <c r="X3473" i="1"/>
  <c r="X3485" i="1"/>
  <c r="X3497" i="1"/>
  <c r="X3509" i="1"/>
  <c r="X3521" i="1"/>
  <c r="X3533" i="1"/>
  <c r="X3545" i="1"/>
  <c r="X3557" i="1"/>
  <c r="X3569" i="1"/>
  <c r="X3581" i="1"/>
  <c r="X3593" i="1"/>
  <c r="X3605" i="1"/>
  <c r="X3617" i="1"/>
  <c r="X3629" i="1"/>
  <c r="X3641" i="1"/>
  <c r="X3653" i="1"/>
  <c r="X3665" i="1"/>
  <c r="X3677" i="1"/>
  <c r="X3689" i="1"/>
  <c r="X3701" i="1"/>
  <c r="X3713" i="1"/>
  <c r="X3725" i="1"/>
  <c r="X3737" i="1"/>
  <c r="X3749" i="1"/>
  <c r="X3761" i="1"/>
  <c r="X3773" i="1"/>
  <c r="X3785" i="1"/>
  <c r="X3797" i="1"/>
  <c r="X3809" i="1"/>
  <c r="X3821" i="1"/>
  <c r="X3833" i="1"/>
  <c r="X3845" i="1"/>
  <c r="X3857" i="1"/>
  <c r="X3869" i="1"/>
  <c r="X3881" i="1"/>
  <c r="X3893" i="1"/>
  <c r="X3905" i="1"/>
  <c r="X3917" i="1"/>
  <c r="X3929" i="1"/>
  <c r="X3941" i="1"/>
  <c r="X3953" i="1"/>
  <c r="X3965" i="1"/>
  <c r="X3977" i="1"/>
  <c r="X3989" i="1"/>
  <c r="X4001" i="1"/>
  <c r="X4013" i="1"/>
  <c r="X4025" i="1"/>
  <c r="X4037" i="1"/>
  <c r="X4049" i="1"/>
  <c r="X4061" i="1"/>
  <c r="X4073" i="1"/>
  <c r="X4085" i="1"/>
  <c r="X4097" i="1"/>
  <c r="X4109" i="1"/>
  <c r="X4121" i="1"/>
  <c r="X4133" i="1"/>
  <c r="X4145" i="1"/>
  <c r="X4157" i="1"/>
  <c r="X4169" i="1"/>
  <c r="X4181" i="1"/>
  <c r="X4193" i="1"/>
  <c r="X4205" i="1"/>
  <c r="X4217" i="1"/>
  <c r="X4229" i="1"/>
  <c r="X4241" i="1"/>
  <c r="X4253" i="1"/>
  <c r="X4265" i="1"/>
  <c r="X4277" i="1"/>
  <c r="X4289" i="1"/>
  <c r="X4301" i="1"/>
  <c r="X4313" i="1"/>
  <c r="X4325" i="1"/>
  <c r="X4337" i="1"/>
  <c r="X4349" i="1"/>
  <c r="X4361" i="1"/>
  <c r="X4373" i="1"/>
  <c r="X4385" i="1"/>
  <c r="X4397" i="1"/>
  <c r="X4409" i="1"/>
  <c r="X4421" i="1"/>
  <c r="X4433" i="1"/>
  <c r="X4445" i="1"/>
  <c r="X4457" i="1"/>
  <c r="X4469" i="1"/>
  <c r="X4481" i="1"/>
  <c r="X4493" i="1"/>
  <c r="X4505" i="1"/>
  <c r="X4517" i="1"/>
  <c r="X4529" i="1"/>
  <c r="X4541" i="1"/>
  <c r="X4553" i="1"/>
  <c r="X4565" i="1"/>
  <c r="X4577" i="1"/>
  <c r="X4589" i="1"/>
  <c r="X4601" i="1"/>
  <c r="X4613" i="1"/>
  <c r="X4625" i="1"/>
  <c r="X4637" i="1"/>
  <c r="X4649" i="1"/>
  <c r="X4661" i="1"/>
  <c r="X4673" i="1"/>
  <c r="X4685" i="1"/>
  <c r="X4697" i="1"/>
  <c r="X4709" i="1"/>
  <c r="X4721" i="1"/>
  <c r="X4733" i="1"/>
  <c r="X4745" i="1"/>
  <c r="X4757" i="1"/>
  <c r="X4769" i="1"/>
  <c r="X4781" i="1"/>
  <c r="X4793" i="1"/>
  <c r="X4805" i="1"/>
  <c r="X4817" i="1"/>
  <c r="X4829" i="1"/>
  <c r="X4841" i="1"/>
  <c r="X4853" i="1"/>
  <c r="X4865" i="1"/>
  <c r="X4877" i="1"/>
  <c r="X4889" i="1"/>
  <c r="X4901" i="1"/>
  <c r="X4913" i="1"/>
  <c r="X4925" i="1"/>
  <c r="X4937" i="1"/>
  <c r="X4949" i="1"/>
  <c r="X4961" i="1"/>
  <c r="X4973" i="1"/>
  <c r="X4985" i="1"/>
  <c r="X4997" i="1"/>
  <c r="X5009" i="1"/>
  <c r="X5021" i="1"/>
  <c r="X5033" i="1"/>
  <c r="X5045" i="1"/>
  <c r="X5057" i="1"/>
  <c r="X5069" i="1"/>
  <c r="X5081" i="1"/>
  <c r="X5093" i="1"/>
  <c r="X5105" i="1"/>
  <c r="X5117" i="1"/>
  <c r="X5129" i="1"/>
  <c r="X5141" i="1"/>
  <c r="X5153" i="1"/>
  <c r="G169" i="9" l="1"/>
  <c r="G133" i="9"/>
  <c r="G66" i="9"/>
  <c r="G161" i="9"/>
  <c r="G188" i="9"/>
  <c r="G277" i="9"/>
  <c r="G204" i="9"/>
  <c r="G151" i="9"/>
  <c r="G22" i="9"/>
  <c r="G301" i="9"/>
  <c r="G158" i="9"/>
  <c r="G118" i="9"/>
  <c r="G205" i="9"/>
  <c r="G226" i="9"/>
  <c r="G102" i="9"/>
  <c r="G147" i="9"/>
  <c r="G258" i="9"/>
  <c r="G235" i="9"/>
  <c r="G287" i="9"/>
  <c r="G220" i="9"/>
  <c r="G231" i="9"/>
  <c r="G86" i="9"/>
  <c r="G123" i="9"/>
  <c r="G88" i="9"/>
  <c r="G65" i="9"/>
  <c r="G30" i="9"/>
  <c r="G290" i="9"/>
  <c r="G199" i="9"/>
  <c r="G318" i="9"/>
  <c r="G132" i="9"/>
  <c r="G190" i="9"/>
  <c r="G218" i="9"/>
  <c r="G282" i="9"/>
  <c r="G62" i="9"/>
  <c r="G84" i="9"/>
  <c r="G227" i="9"/>
  <c r="G125" i="9"/>
  <c r="G288" i="9"/>
  <c r="G179" i="9"/>
  <c r="G14" i="9"/>
  <c r="G101" i="9"/>
  <c r="G36" i="9"/>
  <c r="G305" i="9"/>
  <c r="G120" i="9"/>
  <c r="G174" i="9"/>
  <c r="G206" i="9"/>
  <c r="G185" i="9"/>
  <c r="G80" i="9"/>
  <c r="G129" i="9"/>
  <c r="G94" i="9"/>
  <c r="G57" i="9"/>
  <c r="G49" i="9"/>
  <c r="G60" i="9"/>
  <c r="G198" i="9"/>
  <c r="G21" i="9"/>
  <c r="G99" i="9"/>
  <c r="G18" i="9"/>
  <c r="G183" i="9"/>
  <c r="G323" i="9"/>
  <c r="G203" i="9"/>
  <c r="G289" i="9"/>
  <c r="G89" i="9"/>
  <c r="G242" i="9"/>
  <c r="G212" i="9"/>
  <c r="G252" i="9"/>
  <c r="G63" i="9"/>
  <c r="G138" i="9"/>
  <c r="G286" i="9"/>
  <c r="G140" i="9"/>
  <c r="G53" i="9"/>
  <c r="G156" i="9"/>
  <c r="G104" i="9"/>
  <c r="G78" i="9"/>
  <c r="G229" i="9"/>
  <c r="G82" i="9"/>
  <c r="G107" i="9"/>
  <c r="G162" i="9"/>
  <c r="G306" i="9"/>
  <c r="G207" i="9"/>
  <c r="G296" i="9"/>
  <c r="G280" i="9"/>
  <c r="G45" i="9"/>
  <c r="G119" i="9"/>
  <c r="G269" i="9"/>
  <c r="G153" i="9"/>
  <c r="G83" i="9"/>
  <c r="G294" i="9"/>
  <c r="G103" i="9"/>
  <c r="G267" i="9"/>
  <c r="G73" i="9"/>
  <c r="G311" i="9"/>
  <c r="G313" i="9"/>
  <c r="G295" i="9"/>
  <c r="G259" i="9"/>
  <c r="G91" i="9"/>
  <c r="G27" i="9"/>
  <c r="G281" i="9"/>
  <c r="G39" i="9"/>
  <c r="G275" i="9"/>
  <c r="G167" i="9"/>
  <c r="G40" i="9"/>
  <c r="G194" i="9"/>
  <c r="G262" i="9"/>
  <c r="G96" i="9"/>
  <c r="G4" i="9"/>
  <c r="G166" i="9"/>
  <c r="G172" i="9"/>
  <c r="G322" i="9"/>
  <c r="G215" i="9"/>
  <c r="G248" i="9"/>
  <c r="G139" i="9"/>
  <c r="G265" i="9"/>
  <c r="G175" i="9"/>
  <c r="G93" i="9"/>
  <c r="G209" i="9"/>
  <c r="G32" i="9"/>
  <c r="G299" i="9"/>
  <c r="G308" i="9"/>
  <c r="G270" i="9"/>
  <c r="G67" i="9"/>
  <c r="G254" i="9"/>
  <c r="G232" i="9"/>
  <c r="G320" i="9"/>
  <c r="G264" i="9"/>
  <c r="G68" i="9"/>
  <c r="G41" i="9"/>
  <c r="G224" i="9"/>
  <c r="G114" i="9"/>
  <c r="G307" i="9"/>
  <c r="G315" i="9"/>
  <c r="G33" i="9"/>
  <c r="G72" i="9"/>
  <c r="G234" i="9"/>
  <c r="G44" i="9"/>
  <c r="G143" i="9"/>
  <c r="G145" i="9"/>
  <c r="G177" i="9"/>
  <c r="G110" i="9"/>
  <c r="G257" i="9"/>
  <c r="G261" i="9"/>
  <c r="G128" i="9"/>
  <c r="G92" i="9"/>
  <c r="G297" i="9"/>
  <c r="G77" i="9"/>
  <c r="G81" i="9"/>
  <c r="G314" i="9"/>
  <c r="G236" i="9"/>
  <c r="G64" i="9"/>
  <c r="G69" i="9"/>
  <c r="G273" i="9"/>
  <c r="G25" i="9"/>
  <c r="G137" i="9"/>
  <c r="G115" i="9"/>
  <c r="G237" i="9"/>
  <c r="G112" i="9"/>
  <c r="G298" i="9"/>
  <c r="G316" i="9"/>
  <c r="G210" i="9"/>
  <c r="G105" i="9"/>
  <c r="G187" i="9"/>
  <c r="G208" i="9"/>
  <c r="G193" i="9"/>
  <c r="G184" i="9"/>
  <c r="G122" i="9"/>
  <c r="G230" i="9"/>
  <c r="G181" i="9"/>
  <c r="G52" i="9"/>
  <c r="G233" i="9"/>
  <c r="G113" i="9"/>
  <c r="G7" i="9"/>
  <c r="G58" i="9"/>
  <c r="G241" i="9"/>
  <c r="G196" i="9"/>
  <c r="G5" i="9"/>
  <c r="G310" i="9"/>
  <c r="G37" i="9"/>
  <c r="G176" i="9"/>
  <c r="G201" i="9"/>
  <c r="G124" i="9"/>
  <c r="G304" i="9"/>
  <c r="G238" i="9"/>
  <c r="G302" i="9"/>
  <c r="G164" i="9"/>
  <c r="G148" i="9"/>
  <c r="G155" i="9"/>
  <c r="G219" i="9"/>
  <c r="G10" i="9"/>
  <c r="G225" i="9"/>
  <c r="G312" i="9"/>
  <c r="G59" i="9"/>
  <c r="G51" i="9"/>
  <c r="G243" i="9"/>
  <c r="G54" i="9"/>
  <c r="G197" i="9"/>
  <c r="G173" i="9"/>
  <c r="G240" i="9"/>
  <c r="G324" i="9"/>
  <c r="G29" i="9"/>
  <c r="G136" i="9"/>
  <c r="G250" i="9"/>
  <c r="G71" i="9"/>
  <c r="G142" i="9"/>
  <c r="G245" i="9"/>
  <c r="G117" i="9"/>
  <c r="G251" i="9"/>
  <c r="G192" i="9"/>
  <c r="G97" i="9"/>
  <c r="G9" i="9"/>
  <c r="G244" i="9"/>
  <c r="G214" i="9"/>
  <c r="G180" i="9"/>
  <c r="G182" i="9"/>
  <c r="G87" i="9"/>
  <c r="G8" i="9"/>
  <c r="G28" i="9"/>
  <c r="G55" i="9"/>
  <c r="G178" i="9"/>
  <c r="G61" i="9"/>
  <c r="G279" i="9"/>
  <c r="G159" i="9"/>
  <c r="G23" i="9"/>
  <c r="G217" i="9"/>
  <c r="G213" i="9"/>
  <c r="G266" i="9"/>
  <c r="G149" i="9"/>
  <c r="G146" i="9"/>
  <c r="G160" i="9"/>
  <c r="G272" i="9"/>
  <c r="G285" i="9"/>
  <c r="G195" i="9"/>
  <c r="G253" i="9"/>
  <c r="G46" i="9"/>
  <c r="G131" i="9"/>
  <c r="G56" i="9"/>
  <c r="G260" i="9"/>
  <c r="G144" i="9"/>
  <c r="G43" i="9"/>
  <c r="G319" i="9"/>
  <c r="G255" i="9"/>
  <c r="G271" i="9"/>
  <c r="G126" i="9"/>
  <c r="G303" i="9"/>
  <c r="G165" i="9"/>
  <c r="G108" i="9"/>
  <c r="G186" i="9"/>
  <c r="G200" i="9"/>
  <c r="G278" i="9"/>
  <c r="G263" i="9"/>
  <c r="G17" i="9"/>
  <c r="G150" i="9"/>
  <c r="G98" i="9"/>
  <c r="G268" i="9"/>
  <c r="G283" i="9"/>
  <c r="G223" i="9"/>
  <c r="G109" i="9"/>
  <c r="G79" i="9"/>
  <c r="G20" i="9"/>
  <c r="G70" i="9"/>
  <c r="G19" i="9"/>
  <c r="G11" i="9"/>
  <c r="G48" i="9"/>
  <c r="G157" i="9"/>
  <c r="G135" i="9"/>
  <c r="G293" i="9"/>
  <c r="G12" i="9"/>
  <c r="G300" i="9"/>
  <c r="G13" i="9"/>
  <c r="G321" i="9"/>
  <c r="G35" i="9"/>
  <c r="G47" i="9"/>
  <c r="G106" i="9"/>
  <c r="G168" i="9"/>
  <c r="G256" i="9"/>
  <c r="G50" i="9"/>
  <c r="G317" i="9"/>
  <c r="G130" i="9"/>
  <c r="G76" i="9"/>
  <c r="G211" i="9"/>
  <c r="G291" i="9"/>
  <c r="G116" i="9"/>
  <c r="G26" i="9"/>
  <c r="G16" i="9"/>
  <c r="G191" i="9"/>
  <c r="G202" i="9"/>
  <c r="G31" i="9"/>
  <c r="G216" i="9"/>
  <c r="G249" i="9"/>
  <c r="G274" i="9"/>
  <c r="G74" i="9"/>
  <c r="G121" i="9"/>
  <c r="G276" i="9"/>
  <c r="G134" i="9"/>
  <c r="G247" i="9"/>
  <c r="G95" i="9"/>
  <c r="G163" i="9"/>
  <c r="G309" i="9"/>
  <c r="G100" i="9"/>
  <c r="G42" i="9"/>
  <c r="G222" i="9"/>
  <c r="G239" i="9"/>
  <c r="G24" i="9"/>
  <c r="G85" i="9"/>
  <c r="G189" i="9"/>
  <c r="G34" i="9"/>
  <c r="G246" i="9"/>
  <c r="G90" i="9"/>
  <c r="G152" i="9"/>
  <c r="G228" i="9"/>
  <c r="G141" i="9"/>
  <c r="G292" i="9"/>
  <c r="G15" i="9"/>
  <c r="G221" i="9"/>
  <c r="G6" i="9"/>
  <c r="G170" i="9"/>
  <c r="G111" i="9"/>
  <c r="G154" i="9"/>
  <c r="G75" i="9"/>
  <c r="G38" i="9"/>
  <c r="G171" i="9"/>
  <c r="G127" i="9"/>
  <c r="G284" i="9"/>
  <c r="H205" i="9" l="1"/>
  <c r="I205" i="9" s="1"/>
  <c r="H66" i="9"/>
  <c r="I66" i="9" s="1"/>
  <c r="H169" i="9"/>
  <c r="I169" i="9" s="1"/>
  <c r="H161" i="9"/>
  <c r="I161" i="9" s="1"/>
  <c r="H277" i="9"/>
  <c r="I277" i="9" s="1"/>
  <c r="H151" i="9"/>
  <c r="I151" i="9" s="1"/>
  <c r="H301" i="9"/>
  <c r="I301" i="9" s="1"/>
  <c r="H118" i="9"/>
  <c r="I118" i="9" s="1"/>
  <c r="H133" i="9"/>
  <c r="I133" i="9" s="1"/>
  <c r="H188" i="9"/>
  <c r="I188" i="9" s="1"/>
  <c r="H204" i="9"/>
  <c r="I204" i="9" s="1"/>
  <c r="H22" i="9"/>
  <c r="I22" i="9" s="1"/>
  <c r="H158" i="9"/>
  <c r="I158" i="9" s="1"/>
  <c r="H260" i="9"/>
  <c r="I260" i="9" s="1"/>
  <c r="H276" i="9"/>
  <c r="I276" i="9" s="1"/>
  <c r="H247" i="9"/>
  <c r="I247" i="9" s="1"/>
  <c r="H309" i="9"/>
  <c r="I309" i="9" s="1"/>
  <c r="H42" i="9"/>
  <c r="I42" i="9" s="1"/>
  <c r="H24" i="9"/>
  <c r="I24" i="9" s="1"/>
  <c r="H34" i="9"/>
  <c r="I34" i="9" s="1"/>
  <c r="H152" i="9"/>
  <c r="I152" i="9" s="1"/>
  <c r="H292" i="9"/>
  <c r="I292" i="9" s="1"/>
  <c r="H6" i="9"/>
  <c r="I6" i="9" s="1"/>
  <c r="H154" i="9"/>
  <c r="I154" i="9" s="1"/>
  <c r="H38" i="9"/>
  <c r="I38" i="9" s="1"/>
  <c r="H95" i="9"/>
  <c r="I95" i="9" s="1"/>
  <c r="H163" i="9"/>
  <c r="I163" i="9" s="1"/>
  <c r="H222" i="9"/>
  <c r="I222" i="9" s="1"/>
  <c r="H85" i="9"/>
  <c r="I85" i="9" s="1"/>
  <c r="H246" i="9"/>
  <c r="I246" i="9" s="1"/>
  <c r="H228" i="9"/>
  <c r="I228" i="9" s="1"/>
  <c r="H15" i="9"/>
  <c r="I15" i="9" s="1"/>
  <c r="H170" i="9"/>
  <c r="I170" i="9" s="1"/>
  <c r="H75" i="9"/>
  <c r="I75" i="9" s="1"/>
  <c r="H134" i="9"/>
  <c r="I134" i="9" s="1"/>
  <c r="H100" i="9"/>
  <c r="I100" i="9" s="1"/>
  <c r="H239" i="9"/>
  <c r="I239" i="9" s="1"/>
  <c r="H189" i="9"/>
  <c r="I189" i="9" s="1"/>
  <c r="H90" i="9"/>
  <c r="I90" i="9" s="1"/>
  <c r="H141" i="9"/>
  <c r="I141" i="9" s="1"/>
  <c r="H221" i="9"/>
  <c r="I221" i="9" s="1"/>
  <c r="H111" i="9"/>
  <c r="I111" i="9" s="1"/>
  <c r="H171" i="9"/>
  <c r="I171" i="9" s="1"/>
  <c r="H213" i="9"/>
  <c r="I213" i="9" s="1"/>
  <c r="H285" i="9"/>
  <c r="I285" i="9" s="1"/>
  <c r="H46" i="9"/>
  <c r="I46" i="9" s="1"/>
  <c r="H266" i="9"/>
  <c r="I266" i="9" s="1"/>
  <c r="H160" i="9"/>
  <c r="I160" i="9" s="1"/>
  <c r="H195" i="9"/>
  <c r="I195" i="9" s="1"/>
  <c r="H131" i="9"/>
  <c r="I131" i="9" s="1"/>
  <c r="H149" i="9"/>
  <c r="I149" i="9" s="1"/>
  <c r="H272" i="9"/>
  <c r="I272" i="9" s="1"/>
  <c r="H253" i="9"/>
  <c r="I253" i="9" s="1"/>
  <c r="H56" i="9"/>
  <c r="I56" i="9" s="1"/>
  <c r="H319" i="9"/>
  <c r="I319" i="9" s="1"/>
  <c r="H255" i="9"/>
  <c r="I255" i="9" s="1"/>
  <c r="H303" i="9"/>
  <c r="I303" i="9" s="1"/>
  <c r="H76" i="9"/>
  <c r="I76" i="9" s="1"/>
  <c r="H116" i="9"/>
  <c r="I116" i="9" s="1"/>
  <c r="H191" i="9"/>
  <c r="I191" i="9" s="1"/>
  <c r="H31" i="9"/>
  <c r="I31" i="9" s="1"/>
  <c r="H74" i="9"/>
  <c r="I74" i="9" s="1"/>
  <c r="H43" i="9"/>
  <c r="I43" i="9" s="1"/>
  <c r="H271" i="9"/>
  <c r="I271" i="9" s="1"/>
  <c r="H108" i="9"/>
  <c r="I108" i="9" s="1"/>
  <c r="H291" i="9"/>
  <c r="I291" i="9" s="1"/>
  <c r="H165" i="9"/>
  <c r="I165" i="9" s="1"/>
  <c r="H200" i="9"/>
  <c r="I200" i="9" s="1"/>
  <c r="H263" i="9"/>
  <c r="I263" i="9" s="1"/>
  <c r="H150" i="9"/>
  <c r="I150" i="9" s="1"/>
  <c r="H268" i="9"/>
  <c r="I268" i="9" s="1"/>
  <c r="H283" i="9"/>
  <c r="I283" i="9" s="1"/>
  <c r="H223" i="9"/>
  <c r="I223" i="9" s="1"/>
  <c r="H79" i="9"/>
  <c r="I79" i="9" s="1"/>
  <c r="H19" i="9"/>
  <c r="I19" i="9" s="1"/>
  <c r="H11" i="9"/>
  <c r="I11" i="9" s="1"/>
  <c r="H157" i="9"/>
  <c r="I157" i="9" s="1"/>
  <c r="H293" i="9"/>
  <c r="I293" i="9" s="1"/>
  <c r="H13" i="9"/>
  <c r="I13" i="9" s="1"/>
  <c r="H35" i="9"/>
  <c r="I35" i="9" s="1"/>
  <c r="H106" i="9"/>
  <c r="I106" i="9" s="1"/>
  <c r="H50" i="9"/>
  <c r="H130" i="9"/>
  <c r="H16" i="9"/>
  <c r="H202" i="9"/>
  <c r="H144" i="9"/>
  <c r="I144" i="9" s="1"/>
  <c r="H211" i="9"/>
  <c r="I211" i="9" s="1"/>
  <c r="H26" i="9"/>
  <c r="I26" i="9" s="1"/>
  <c r="H249" i="9"/>
  <c r="I249" i="9" s="1"/>
  <c r="H217" i="9"/>
  <c r="I217" i="9" s="1"/>
  <c r="H121" i="9"/>
  <c r="I121" i="9" s="1"/>
  <c r="H23" i="9"/>
  <c r="I23" i="9" s="1"/>
  <c r="H159" i="9"/>
  <c r="I159" i="9" s="1"/>
  <c r="H29" i="9"/>
  <c r="I29" i="9" s="1"/>
  <c r="H71" i="9"/>
  <c r="I71" i="9" s="1"/>
  <c r="H55" i="9"/>
  <c r="I55" i="9" s="1"/>
  <c r="H240" i="9"/>
  <c r="H136" i="9"/>
  <c r="H142" i="9"/>
  <c r="H178" i="9"/>
  <c r="I178" i="9" s="1"/>
  <c r="H61" i="9"/>
  <c r="I61" i="9" s="1"/>
  <c r="H250" i="9"/>
  <c r="I250" i="9" s="1"/>
  <c r="H279" i="9"/>
  <c r="I279" i="9" s="1"/>
  <c r="H274" i="9"/>
  <c r="I274" i="9" s="1"/>
  <c r="H117" i="9"/>
  <c r="I117" i="9" s="1"/>
  <c r="H9" i="9"/>
  <c r="I9" i="9" s="1"/>
  <c r="H182" i="9"/>
  <c r="I182" i="9" s="1"/>
  <c r="H192" i="9"/>
  <c r="I192" i="9" s="1"/>
  <c r="H244" i="9"/>
  <c r="I244" i="9" s="1"/>
  <c r="H87" i="9"/>
  <c r="I87" i="9" s="1"/>
  <c r="H251" i="9"/>
  <c r="I251" i="9" s="1"/>
  <c r="H214" i="9"/>
  <c r="I214" i="9" s="1"/>
  <c r="H8" i="9"/>
  <c r="I8" i="9" s="1"/>
  <c r="H216" i="9"/>
  <c r="I216" i="9" s="1"/>
  <c r="H245" i="9"/>
  <c r="H97" i="9"/>
  <c r="I97" i="9" s="1"/>
  <c r="H180" i="9"/>
  <c r="I180" i="9" s="1"/>
  <c r="H28" i="9"/>
  <c r="H190" i="9"/>
  <c r="H92" i="9"/>
  <c r="I92" i="9" s="1"/>
  <c r="H81" i="9"/>
  <c r="I81" i="9" s="1"/>
  <c r="H69" i="9"/>
  <c r="I69" i="9" s="1"/>
  <c r="H137" i="9"/>
  <c r="I137" i="9" s="1"/>
  <c r="H112" i="9"/>
  <c r="I112" i="9" s="1"/>
  <c r="H210" i="9"/>
  <c r="I210" i="9" s="1"/>
  <c r="H208" i="9"/>
  <c r="I208" i="9" s="1"/>
  <c r="H230" i="9"/>
  <c r="I230" i="9" s="1"/>
  <c r="H233" i="9"/>
  <c r="I233" i="9" s="1"/>
  <c r="H7" i="9"/>
  <c r="I7" i="9" s="1"/>
  <c r="H5" i="9"/>
  <c r="I5" i="9" s="1"/>
  <c r="H37" i="9"/>
  <c r="I37" i="9" s="1"/>
  <c r="H304" i="9"/>
  <c r="I304" i="9" s="1"/>
  <c r="H164" i="9"/>
  <c r="I164" i="9" s="1"/>
  <c r="H219" i="9"/>
  <c r="I219" i="9" s="1"/>
  <c r="H225" i="9"/>
  <c r="I225" i="9" s="1"/>
  <c r="H312" i="9"/>
  <c r="I312" i="9" s="1"/>
  <c r="H243" i="9"/>
  <c r="I243" i="9" s="1"/>
  <c r="H173" i="9"/>
  <c r="H297" i="9"/>
  <c r="I297" i="9" s="1"/>
  <c r="H314" i="9"/>
  <c r="I314" i="9" s="1"/>
  <c r="H64" i="9"/>
  <c r="I64" i="9" s="1"/>
  <c r="H25" i="9"/>
  <c r="I25" i="9" s="1"/>
  <c r="H237" i="9"/>
  <c r="I237" i="9" s="1"/>
  <c r="H316" i="9"/>
  <c r="I316" i="9" s="1"/>
  <c r="H187" i="9"/>
  <c r="I187" i="9" s="1"/>
  <c r="H184" i="9"/>
  <c r="I184" i="9" s="1"/>
  <c r="H181" i="9"/>
  <c r="I181" i="9" s="1"/>
  <c r="H58" i="9"/>
  <c r="I58" i="9" s="1"/>
  <c r="H196" i="9"/>
  <c r="I196" i="9" s="1"/>
  <c r="H176" i="9"/>
  <c r="I176" i="9" s="1"/>
  <c r="H124" i="9"/>
  <c r="I124" i="9" s="1"/>
  <c r="H302" i="9"/>
  <c r="I302" i="9" s="1"/>
  <c r="H155" i="9"/>
  <c r="I155" i="9" s="1"/>
  <c r="H51" i="9"/>
  <c r="I51" i="9" s="1"/>
  <c r="H197" i="9"/>
  <c r="I197" i="9" s="1"/>
  <c r="H128" i="9"/>
  <c r="I128" i="9" s="1"/>
  <c r="H77" i="9"/>
  <c r="I77" i="9" s="1"/>
  <c r="H236" i="9"/>
  <c r="I236" i="9" s="1"/>
  <c r="H273" i="9"/>
  <c r="I273" i="9" s="1"/>
  <c r="H115" i="9"/>
  <c r="I115" i="9" s="1"/>
  <c r="H298" i="9"/>
  <c r="I298" i="9" s="1"/>
  <c r="H105" i="9"/>
  <c r="I105" i="9" s="1"/>
  <c r="H193" i="9"/>
  <c r="I193" i="9" s="1"/>
  <c r="H122" i="9"/>
  <c r="I122" i="9" s="1"/>
  <c r="H52" i="9"/>
  <c r="I52" i="9" s="1"/>
  <c r="H113" i="9"/>
  <c r="I113" i="9" s="1"/>
  <c r="H241" i="9"/>
  <c r="I241" i="9" s="1"/>
  <c r="H310" i="9"/>
  <c r="I310" i="9" s="1"/>
  <c r="H201" i="9"/>
  <c r="I201" i="9" s="1"/>
  <c r="H238" i="9"/>
  <c r="I238" i="9" s="1"/>
  <c r="H148" i="9"/>
  <c r="I148" i="9" s="1"/>
  <c r="H10" i="9"/>
  <c r="I10" i="9" s="1"/>
  <c r="H59" i="9"/>
  <c r="I59" i="9" s="1"/>
  <c r="H54" i="9"/>
  <c r="I54" i="9" s="1"/>
  <c r="H186" i="9"/>
  <c r="I186" i="9" s="1"/>
  <c r="H278" i="9"/>
  <c r="I278" i="9" s="1"/>
  <c r="H17" i="9"/>
  <c r="I17" i="9" s="1"/>
  <c r="H98" i="9"/>
  <c r="I98" i="9" s="1"/>
  <c r="H284" i="9"/>
  <c r="H261" i="9"/>
  <c r="I261" i="9" s="1"/>
  <c r="H12" i="9"/>
  <c r="I12" i="9" s="1"/>
  <c r="H257" i="9"/>
  <c r="I257" i="9" s="1"/>
  <c r="H324" i="9"/>
  <c r="I324" i="9" s="1"/>
  <c r="H143" i="9"/>
  <c r="I143" i="9" s="1"/>
  <c r="H110" i="9"/>
  <c r="I110" i="9" s="1"/>
  <c r="H109" i="9"/>
  <c r="I109" i="9" s="1"/>
  <c r="H48" i="9"/>
  <c r="I48" i="9" s="1"/>
  <c r="H135" i="9"/>
  <c r="I135" i="9" s="1"/>
  <c r="H300" i="9"/>
  <c r="I300" i="9" s="1"/>
  <c r="H72" i="9"/>
  <c r="I72" i="9" s="1"/>
  <c r="H177" i="9"/>
  <c r="I177" i="9" s="1"/>
  <c r="H70" i="9"/>
  <c r="I70" i="9" s="1"/>
  <c r="H44" i="9"/>
  <c r="I44" i="9" s="1"/>
  <c r="H234" i="9"/>
  <c r="I234" i="9" s="1"/>
  <c r="H145" i="9"/>
  <c r="I145" i="9" s="1"/>
  <c r="H296" i="9"/>
  <c r="I296" i="9" s="1"/>
  <c r="H83" i="9"/>
  <c r="I83" i="9" s="1"/>
  <c r="H267" i="9"/>
  <c r="I267" i="9" s="1"/>
  <c r="H295" i="9"/>
  <c r="I295" i="9" s="1"/>
  <c r="H262" i="9"/>
  <c r="I262" i="9" s="1"/>
  <c r="H93" i="9"/>
  <c r="I93" i="9" s="1"/>
  <c r="H264" i="9"/>
  <c r="I264" i="9" s="1"/>
  <c r="H224" i="9"/>
  <c r="I224" i="9" s="1"/>
  <c r="H33" i="9"/>
  <c r="I33" i="9" s="1"/>
  <c r="H321" i="9"/>
  <c r="I321" i="9" s="1"/>
  <c r="H47" i="9"/>
  <c r="I47" i="9" s="1"/>
  <c r="H168" i="9"/>
  <c r="I168" i="9" s="1"/>
  <c r="H166" i="9"/>
  <c r="I166" i="9" s="1"/>
  <c r="H172" i="9"/>
  <c r="I172" i="9" s="1"/>
  <c r="H299" i="9"/>
  <c r="I299" i="9" s="1"/>
  <c r="H270" i="9"/>
  <c r="I270" i="9" s="1"/>
  <c r="H254" i="9"/>
  <c r="I254" i="9" s="1"/>
  <c r="H320" i="9"/>
  <c r="I320" i="9" s="1"/>
  <c r="H68" i="9"/>
  <c r="I68" i="9" s="1"/>
  <c r="H41" i="9"/>
  <c r="I41" i="9" s="1"/>
  <c r="H114" i="9"/>
  <c r="I114" i="9" s="1"/>
  <c r="H315" i="9"/>
  <c r="I315" i="9" s="1"/>
  <c r="H269" i="9"/>
  <c r="I269" i="9" s="1"/>
  <c r="H294" i="9"/>
  <c r="I294" i="9" s="1"/>
  <c r="H91" i="9"/>
  <c r="I91" i="9" s="1"/>
  <c r="H40" i="9"/>
  <c r="I40" i="9" s="1"/>
  <c r="H322" i="9"/>
  <c r="I322" i="9" s="1"/>
  <c r="H265" i="9"/>
  <c r="I265" i="9" s="1"/>
  <c r="H308" i="9"/>
  <c r="I308" i="9" s="1"/>
  <c r="H232" i="9"/>
  <c r="I232" i="9" s="1"/>
  <c r="H207" i="9"/>
  <c r="I207" i="9" s="1"/>
  <c r="H280" i="9"/>
  <c r="I280" i="9" s="1"/>
  <c r="H119" i="9"/>
  <c r="I119" i="9" s="1"/>
  <c r="H153" i="9"/>
  <c r="I153" i="9" s="1"/>
  <c r="H73" i="9"/>
  <c r="I73" i="9" s="1"/>
  <c r="H313" i="9"/>
  <c r="I313" i="9" s="1"/>
  <c r="H259" i="9"/>
  <c r="I259" i="9" s="1"/>
  <c r="H39" i="9"/>
  <c r="I39" i="9" s="1"/>
  <c r="H167" i="9"/>
  <c r="I167" i="9" s="1"/>
  <c r="H194" i="9"/>
  <c r="I194" i="9" s="1"/>
  <c r="H96" i="9"/>
  <c r="I96" i="9" s="1"/>
  <c r="H4" i="9"/>
  <c r="I4" i="9" s="1"/>
  <c r="H215" i="9"/>
  <c r="I215" i="9" s="1"/>
  <c r="H139" i="9"/>
  <c r="I139" i="9" s="1"/>
  <c r="H175" i="9"/>
  <c r="I175" i="9" s="1"/>
  <c r="H209" i="9"/>
  <c r="I209" i="9" s="1"/>
  <c r="H256" i="9"/>
  <c r="I256" i="9" s="1"/>
  <c r="H127" i="9"/>
  <c r="I127" i="9" s="1"/>
  <c r="H103" i="9"/>
  <c r="I103" i="9" s="1"/>
  <c r="H27" i="9"/>
  <c r="I27" i="9" s="1"/>
  <c r="H306" i="9"/>
  <c r="I306" i="9" s="1"/>
  <c r="H45" i="9"/>
  <c r="I45" i="9" s="1"/>
  <c r="H311" i="9"/>
  <c r="I311" i="9" s="1"/>
  <c r="H281" i="9"/>
  <c r="I281" i="9" s="1"/>
  <c r="H275" i="9"/>
  <c r="I275" i="9" s="1"/>
  <c r="H248" i="9"/>
  <c r="I248" i="9" s="1"/>
  <c r="H32" i="9"/>
  <c r="I32" i="9" s="1"/>
  <c r="H67" i="9"/>
  <c r="I67" i="9" s="1"/>
  <c r="H307" i="9"/>
  <c r="I307" i="9" s="1"/>
  <c r="H317" i="9"/>
  <c r="I317" i="9" s="1"/>
  <c r="H20" i="9"/>
  <c r="I20" i="9" s="1"/>
  <c r="H126" i="9"/>
  <c r="I126" i="9" s="1"/>
  <c r="H226" i="9"/>
  <c r="I226" i="9" s="1"/>
  <c r="H235" i="9"/>
  <c r="I235" i="9" s="1"/>
  <c r="H220" i="9"/>
  <c r="I220" i="9" s="1"/>
  <c r="H231" i="9"/>
  <c r="I231" i="9" s="1"/>
  <c r="H88" i="9"/>
  <c r="I88" i="9" s="1"/>
  <c r="H290" i="9"/>
  <c r="I290" i="9" s="1"/>
  <c r="H282" i="9"/>
  <c r="I282" i="9" s="1"/>
  <c r="H179" i="9"/>
  <c r="I179" i="9" s="1"/>
  <c r="H305" i="9"/>
  <c r="I305" i="9" s="1"/>
  <c r="H185" i="9"/>
  <c r="I185" i="9" s="1"/>
  <c r="H198" i="9"/>
  <c r="I198" i="9" s="1"/>
  <c r="H289" i="9"/>
  <c r="I289" i="9" s="1"/>
  <c r="H212" i="9"/>
  <c r="I212" i="9" s="1"/>
  <c r="H104" i="9"/>
  <c r="I104" i="9" s="1"/>
  <c r="H107" i="9"/>
  <c r="I107" i="9" s="1"/>
  <c r="H147" i="9"/>
  <c r="I147" i="9" s="1"/>
  <c r="H287" i="9"/>
  <c r="I287" i="9" s="1"/>
  <c r="H86" i="9"/>
  <c r="I86" i="9" s="1"/>
  <c r="H123" i="9"/>
  <c r="I123" i="9" s="1"/>
  <c r="H65" i="9"/>
  <c r="I65" i="9" s="1"/>
  <c r="H318" i="9"/>
  <c r="I318" i="9" s="1"/>
  <c r="H132" i="9"/>
  <c r="I132" i="9" s="1"/>
  <c r="H218" i="9"/>
  <c r="I218" i="9" s="1"/>
  <c r="H84" i="9"/>
  <c r="I84" i="9" s="1"/>
  <c r="H36" i="9"/>
  <c r="I36" i="9" s="1"/>
  <c r="H242" i="9"/>
  <c r="I242" i="9" s="1"/>
  <c r="H138" i="9"/>
  <c r="I138" i="9" s="1"/>
  <c r="H78" i="9"/>
  <c r="I78" i="9" s="1"/>
  <c r="H162" i="9"/>
  <c r="I162" i="9" s="1"/>
  <c r="H227" i="9"/>
  <c r="I227" i="9" s="1"/>
  <c r="H288" i="9"/>
  <c r="I288" i="9" s="1"/>
  <c r="H14" i="9"/>
  <c r="I14" i="9" s="1"/>
  <c r="H101" i="9"/>
  <c r="I101" i="9" s="1"/>
  <c r="H206" i="9"/>
  <c r="I206" i="9" s="1"/>
  <c r="H94" i="9"/>
  <c r="I94" i="9" s="1"/>
  <c r="H183" i="9"/>
  <c r="I183" i="9" s="1"/>
  <c r="H89" i="9"/>
  <c r="I89" i="9" s="1"/>
  <c r="H140" i="9"/>
  <c r="I140" i="9" s="1"/>
  <c r="H82" i="9"/>
  <c r="I82" i="9" s="1"/>
  <c r="H146" i="9"/>
  <c r="I146" i="9" s="1"/>
  <c r="H174" i="9"/>
  <c r="I174" i="9" s="1"/>
  <c r="H129" i="9"/>
  <c r="I129" i="9" s="1"/>
  <c r="H57" i="9"/>
  <c r="I57" i="9" s="1"/>
  <c r="H60" i="9"/>
  <c r="I60" i="9" s="1"/>
  <c r="H21" i="9"/>
  <c r="I21" i="9" s="1"/>
  <c r="H99" i="9"/>
  <c r="I99" i="9" s="1"/>
  <c r="H18" i="9"/>
  <c r="I18" i="9" s="1"/>
  <c r="H203" i="9"/>
  <c r="I203" i="9" s="1"/>
  <c r="H63" i="9"/>
  <c r="I63" i="9" s="1"/>
  <c r="H286" i="9"/>
  <c r="I286" i="9" s="1"/>
  <c r="H53" i="9"/>
  <c r="I53" i="9" s="1"/>
  <c r="H229" i="9"/>
  <c r="I229" i="9" s="1"/>
  <c r="H102" i="9"/>
  <c r="I102" i="9" s="1"/>
  <c r="H258" i="9"/>
  <c r="I258" i="9" s="1"/>
  <c r="H30" i="9"/>
  <c r="I30" i="9" s="1"/>
  <c r="H199" i="9"/>
  <c r="I199" i="9" s="1"/>
  <c r="H62" i="9"/>
  <c r="I62" i="9" s="1"/>
  <c r="H125" i="9"/>
  <c r="I125" i="9" s="1"/>
  <c r="H120" i="9"/>
  <c r="I120" i="9" s="1"/>
  <c r="H80" i="9"/>
  <c r="I80" i="9" s="1"/>
  <c r="H49" i="9"/>
  <c r="I49" i="9" s="1"/>
  <c r="H323" i="9"/>
  <c r="I323" i="9" s="1"/>
  <c r="H252" i="9"/>
  <c r="I252" i="9" s="1"/>
  <c r="H156" i="9"/>
  <c r="I156" i="9" s="1"/>
  <c r="I284" i="9" l="1"/>
  <c r="I50" i="9"/>
  <c r="I130" i="9"/>
  <c r="I16" i="9"/>
  <c r="I202" i="9"/>
  <c r="I240" i="9"/>
  <c r="I28" i="9"/>
  <c r="I142" i="9"/>
  <c r="I136" i="9"/>
  <c r="I173" i="9"/>
  <c r="I245" i="9"/>
  <c r="I190" i="9"/>
  <c r="B2"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P12" authorId="0" shapeId="0" xr:uid="{5F54431A-2BBC-4403-845D-856426D7E834}">
      <text>
        <r>
          <rPr>
            <b/>
            <sz val="9"/>
            <color indexed="81"/>
            <rFont val="Tahoma"/>
            <family val="2"/>
          </rPr>
          <t>PC:</t>
        </r>
        <r>
          <rPr>
            <sz val="9"/>
            <color indexed="81"/>
            <rFont val="Tahoma"/>
            <family val="2"/>
          </rPr>
          <t xml:space="preserve">
Electrical Work Discount 90 Rs. </t>
        </r>
      </text>
    </comment>
    <comment ref="Z32" authorId="0" shapeId="0" xr:uid="{1348DA92-93B9-4982-AD1F-739FC0D86C25}">
      <text>
        <r>
          <rPr>
            <b/>
            <sz val="9"/>
            <color indexed="81"/>
            <rFont val="Tahoma"/>
            <family val="2"/>
          </rPr>
          <t>PC:</t>
        </r>
        <r>
          <rPr>
            <sz val="9"/>
            <color indexed="81"/>
            <rFont val="Tahoma"/>
            <family val="2"/>
          </rPr>
          <t xml:space="preserve">
</t>
        </r>
      </text>
    </comment>
    <comment ref="R42" authorId="0" shapeId="0" xr:uid="{D807A598-692D-4390-BBDB-4949B2095FCE}">
      <text>
        <r>
          <rPr>
            <b/>
            <sz val="9"/>
            <color indexed="81"/>
            <rFont val="Tahoma"/>
            <family val="2"/>
          </rPr>
          <t>PC:</t>
        </r>
        <r>
          <rPr>
            <sz val="9"/>
            <color indexed="81"/>
            <rFont val="Tahoma"/>
            <family val="2"/>
          </rPr>
          <t xml:space="preserve">
300 Rs.. Samim ko diya Laptop Charge.</t>
        </r>
      </text>
    </comment>
    <comment ref="O57" authorId="0" shapeId="0" xr:uid="{DFB5C444-92FB-497B-A717-4BDCB3C8E249}">
      <text>
        <r>
          <rPr>
            <b/>
            <sz val="9"/>
            <color indexed="81"/>
            <rFont val="Tahoma"/>
            <family val="2"/>
          </rPr>
          <t>PC:</t>
        </r>
        <r>
          <rPr>
            <sz val="9"/>
            <color indexed="81"/>
            <rFont val="Tahoma"/>
            <family val="2"/>
          </rPr>
          <t xml:space="preserve">
2900 Mechanical Charge + 900 Labour Charge</t>
        </r>
      </text>
    </comment>
    <comment ref="Q57" authorId="0" shapeId="0" xr:uid="{10203CA3-102F-4E62-B08A-484EEE3D2172}">
      <text>
        <r>
          <rPr>
            <b/>
            <sz val="9"/>
            <color indexed="81"/>
            <rFont val="Tahoma"/>
            <family val="2"/>
          </rPr>
          <t>PC:</t>
        </r>
        <r>
          <rPr>
            <sz val="9"/>
            <color indexed="81"/>
            <rFont val="Tahoma"/>
            <family val="2"/>
          </rPr>
          <t xml:space="preserve">
4000 Kamani Work + 1900 Lathe Machine Work</t>
        </r>
      </text>
    </comment>
    <comment ref="O126" authorId="0" shapeId="0" xr:uid="{E0BDCF70-4C26-4511-BF3A-22C7243115BA}">
      <text>
        <r>
          <rPr>
            <b/>
            <sz val="9"/>
            <color indexed="81"/>
            <rFont val="Tahoma"/>
            <family val="2"/>
          </rPr>
          <t>PC:</t>
        </r>
        <r>
          <rPr>
            <sz val="9"/>
            <color indexed="81"/>
            <rFont val="Tahoma"/>
            <family val="2"/>
          </rPr>
          <t xml:space="preserve">
196  RS. Discount 06%</t>
        </r>
      </text>
    </comment>
    <comment ref="O133" authorId="0" shapeId="0" xr:uid="{9E253E4A-1FBE-40E3-8135-D99FC84A4185}">
      <text>
        <r>
          <rPr>
            <b/>
            <sz val="9"/>
            <color indexed="81"/>
            <rFont val="Tahoma"/>
            <family val="2"/>
          </rPr>
          <t>PC:</t>
        </r>
        <r>
          <rPr>
            <sz val="9"/>
            <color indexed="81"/>
            <rFont val="Tahoma"/>
            <family val="2"/>
          </rPr>
          <t xml:space="preserve">
116 Rs. Discount           (Custmer Request)</t>
        </r>
      </text>
    </comment>
    <comment ref="T281" authorId="0" shapeId="0" xr:uid="{C7AE33C5-4B0B-46C9-BA6B-D86674F38DD4}">
      <text>
        <r>
          <rPr>
            <b/>
            <sz val="9"/>
            <color indexed="81"/>
            <rFont val="Tahoma"/>
            <family val="2"/>
          </rPr>
          <t>PC:</t>
        </r>
        <r>
          <rPr>
            <sz val="9"/>
            <color indexed="81"/>
            <rFont val="Tahoma"/>
            <family val="2"/>
          </rPr>
          <t xml:space="preserve">
Machenical Charge
</t>
        </r>
      </text>
    </comment>
    <comment ref="S318" authorId="0" shapeId="0" xr:uid="{9B07D804-0595-4C34-BA27-316137F15A72}">
      <text>
        <r>
          <rPr>
            <b/>
            <sz val="9"/>
            <color indexed="81"/>
            <rFont val="Tahoma"/>
            <family val="2"/>
          </rPr>
          <t>PC:</t>
        </r>
        <r>
          <rPr>
            <sz val="9"/>
            <color indexed="81"/>
            <rFont val="Tahoma"/>
            <family val="2"/>
          </rPr>
          <t xml:space="preserve">
300 Rs Viru Ko Petrol Ka Diya</t>
        </r>
      </text>
    </comment>
    <comment ref="T329" authorId="0" shapeId="0" xr:uid="{7FB82706-FBEE-4977-828B-F71321DF44DC}">
      <text>
        <r>
          <rPr>
            <b/>
            <sz val="9"/>
            <color indexed="81"/>
            <rFont val="Tahoma"/>
            <family val="2"/>
          </rPr>
          <t>PC:</t>
        </r>
        <r>
          <rPr>
            <sz val="9"/>
            <color indexed="81"/>
            <rFont val="Tahoma"/>
            <family val="2"/>
          </rPr>
          <t xml:space="preserve">
85 Rs Discount
For Custmer Request
</t>
        </r>
      </text>
    </comment>
    <comment ref="O541" authorId="0" shapeId="0" xr:uid="{E3223813-9F1D-4601-82CC-B29C0ED4F65C}">
      <text>
        <r>
          <rPr>
            <b/>
            <sz val="9"/>
            <color indexed="81"/>
            <rFont val="Tahoma"/>
            <family val="2"/>
          </rPr>
          <t>PC:</t>
        </r>
        <r>
          <rPr>
            <sz val="9"/>
            <color indexed="81"/>
            <rFont val="Tahoma"/>
            <family val="2"/>
          </rPr>
          <t xml:space="preserve">
Let Service Charge
</t>
        </r>
      </text>
    </comment>
    <comment ref="O565" authorId="0" shapeId="0" xr:uid="{63EF61F4-6357-427C-930D-6898BB9CF61F}">
      <text>
        <r>
          <rPr>
            <b/>
            <sz val="9"/>
            <color indexed="81"/>
            <rFont val="Tahoma"/>
            <family val="2"/>
          </rPr>
          <t>PC:</t>
        </r>
        <r>
          <rPr>
            <sz val="9"/>
            <color indexed="81"/>
            <rFont val="Tahoma"/>
            <family val="2"/>
          </rPr>
          <t xml:space="preserve">
300/- Let Fee</t>
        </r>
      </text>
    </comment>
    <comment ref="O623" authorId="0" shapeId="0" xr:uid="{B068C1DD-83C3-42D3-8F98-6684159966A9}">
      <text>
        <r>
          <rPr>
            <b/>
            <sz val="9"/>
            <color indexed="81"/>
            <rFont val="Tahoma"/>
            <family val="2"/>
          </rPr>
          <t>PC:</t>
        </r>
        <r>
          <rPr>
            <sz val="9"/>
            <color indexed="81"/>
            <rFont val="Tahoma"/>
            <family val="2"/>
          </rPr>
          <t xml:space="preserve">
2100 king pin bushing leght work
 </t>
        </r>
      </text>
    </comment>
    <comment ref="O764" authorId="0" shapeId="0" xr:uid="{B9263801-BEE8-423A-B236-4838D2BFC820}">
      <text>
        <r>
          <rPr>
            <b/>
            <sz val="9"/>
            <color indexed="81"/>
            <rFont val="Tahoma"/>
            <family val="2"/>
          </rPr>
          <t>PC:</t>
        </r>
        <r>
          <rPr>
            <sz val="9"/>
            <color indexed="81"/>
            <rFont val="Tahoma"/>
            <family val="2"/>
          </rPr>
          <t xml:space="preserve">
New Trax Oil Seal Leakage Work </t>
        </r>
      </text>
    </comment>
    <comment ref="O803" authorId="0" shapeId="0" xr:uid="{B4A37479-B904-4CB5-BEA1-A5E76ABB6F1A}">
      <text>
        <r>
          <rPr>
            <b/>
            <sz val="9"/>
            <color indexed="81"/>
            <rFont val="Tahoma"/>
            <family val="2"/>
          </rPr>
          <t>PC:</t>
        </r>
        <r>
          <rPr>
            <sz val="9"/>
            <color indexed="81"/>
            <rFont val="Tahoma"/>
            <family val="2"/>
          </rPr>
          <t xml:space="preserve">
New Gaddi FOC</t>
        </r>
      </text>
    </comment>
    <comment ref="J1016" authorId="0" shapeId="0" xr:uid="{2702CEEC-392B-48EE-AE91-267AEE94AAE9}">
      <text>
        <r>
          <rPr>
            <b/>
            <sz val="9"/>
            <color indexed="81"/>
            <rFont val="Tahoma"/>
            <family val="2"/>
          </rPr>
          <t>PC:</t>
        </r>
        <r>
          <rPr>
            <sz val="9"/>
            <color indexed="81"/>
            <rFont val="Tahoma"/>
            <family val="2"/>
          </rPr>
          <t xml:space="preserve">
Re Generation Gaddi</t>
        </r>
      </text>
    </comment>
    <comment ref="Z1246" authorId="0" shapeId="0" xr:uid="{D1E4D464-7D4A-4B11-803B-3F26AE51E4EA}">
      <text>
        <r>
          <rPr>
            <b/>
            <sz val="9"/>
            <color indexed="81"/>
            <rFont val="Tahoma"/>
            <family val="2"/>
          </rPr>
          <t>PC:</t>
        </r>
        <r>
          <rPr>
            <sz val="9"/>
            <color indexed="81"/>
            <rFont val="Tahoma"/>
            <family val="2"/>
          </rPr>
          <t xml:space="preserve">
Leght Work Charge With UP &amp; Down Con. Charge.
</t>
        </r>
      </text>
    </comment>
    <comment ref="Z1330" authorId="0" shapeId="0" xr:uid="{994A29FD-7CFF-494E-BA1B-916489249B15}">
      <text>
        <r>
          <rPr>
            <b/>
            <sz val="9"/>
            <color indexed="81"/>
            <rFont val="Tahoma"/>
            <family val="2"/>
          </rPr>
          <t>PC:</t>
        </r>
        <r>
          <rPr>
            <sz val="9"/>
            <color indexed="81"/>
            <rFont val="Tahoma"/>
            <family val="2"/>
          </rPr>
          <t xml:space="preserve">
Leght Work Charge With UP &amp; Down Con. Charge.
</t>
        </r>
      </text>
    </comment>
    <comment ref="T1529" authorId="0" shapeId="0" xr:uid="{7B70391C-DAC5-484D-9246-5ABF47150772}">
      <text>
        <r>
          <rPr>
            <b/>
            <sz val="9"/>
            <color indexed="81"/>
            <rFont val="Tahoma"/>
            <family val="2"/>
          </rPr>
          <t>PC:</t>
        </r>
        <r>
          <rPr>
            <sz val="9"/>
            <color indexed="81"/>
            <rFont val="Tahoma"/>
            <family val="2"/>
          </rPr>
          <t xml:space="preserve">
service Let Charge</t>
        </r>
      </text>
    </comment>
    <comment ref="T1534" authorId="0" shapeId="0" xr:uid="{DF0A2CED-35B9-4487-992C-CB7D160AC444}">
      <text>
        <r>
          <rPr>
            <b/>
            <sz val="9"/>
            <color indexed="81"/>
            <rFont val="Tahoma"/>
            <family val="2"/>
          </rPr>
          <t>PC:</t>
        </r>
        <r>
          <rPr>
            <sz val="9"/>
            <color indexed="81"/>
            <rFont val="Tahoma"/>
            <family val="2"/>
          </rPr>
          <t xml:space="preserve">
service Let Charge</t>
        </r>
      </text>
    </comment>
    <comment ref="T1588" authorId="0" shapeId="0" xr:uid="{8148767A-B811-4D04-BD94-29AB0EDEA27E}">
      <text>
        <r>
          <rPr>
            <b/>
            <sz val="9"/>
            <color indexed="81"/>
            <rFont val="Tahoma"/>
            <family val="2"/>
          </rPr>
          <t>PC:</t>
        </r>
        <r>
          <rPr>
            <sz val="9"/>
            <color indexed="81"/>
            <rFont val="Tahoma"/>
            <family val="2"/>
          </rPr>
          <t xml:space="preserve">
service Let Charge</t>
        </r>
      </text>
    </comment>
    <comment ref="T1704" authorId="0" shapeId="0" xr:uid="{8FD38651-8854-4CA7-8E9B-747B2EDF6B6F}">
      <text>
        <r>
          <rPr>
            <b/>
            <sz val="9"/>
            <color indexed="81"/>
            <rFont val="Tahoma"/>
            <family val="2"/>
          </rPr>
          <t>PC:</t>
        </r>
        <r>
          <rPr>
            <sz val="9"/>
            <color indexed="81"/>
            <rFont val="Tahoma"/>
            <family val="2"/>
          </rPr>
          <t xml:space="preserve">
Free service Let fees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25CD8A-84D9-46C6-B13F-459E68BED2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6937184-9164-4C91-8150-BAECD4ED3688}" name="WorksheetConnection_Spare Part IN!$A:$J" type="102" refreshedVersion="8" minRefreshableVersion="5">
    <extLst>
      <ext xmlns:x15="http://schemas.microsoft.com/office/spreadsheetml/2010/11/main" uri="{DE250136-89BD-433C-8126-D09CA5730AF9}">
        <x15:connection id="Range" autoDelete="1">
          <x15:rangePr sourceName="_xlcn.WorksheetConnection_SparePartINAJ1"/>
        </x15:connection>
      </ext>
    </extLst>
  </connection>
</connections>
</file>

<file path=xl/sharedStrings.xml><?xml version="1.0" encoding="utf-8"?>
<sst xmlns="http://schemas.openxmlformats.org/spreadsheetml/2006/main" count="8422" uniqueCount="1734">
  <si>
    <t>Date In</t>
  </si>
  <si>
    <t>Challan/Invoice Number</t>
  </si>
  <si>
    <t>Part Code</t>
  </si>
  <si>
    <t>Part Description</t>
  </si>
  <si>
    <t>Qty In</t>
  </si>
  <si>
    <t>Rack No</t>
  </si>
  <si>
    <t>Customer Name</t>
  </si>
  <si>
    <t>Vehicle number</t>
  </si>
  <si>
    <t>Vehicle Model</t>
  </si>
  <si>
    <t>Customer Phone Number</t>
  </si>
  <si>
    <t>Invoice No</t>
  </si>
  <si>
    <t>MRP</t>
  </si>
  <si>
    <t>Purchase from</t>
  </si>
  <si>
    <t>Description of  Outside Job</t>
  </si>
  <si>
    <t>Electrical Labour</t>
  </si>
  <si>
    <t>Amount paid for Outside Job</t>
  </si>
  <si>
    <t>Job Card No</t>
  </si>
  <si>
    <t>Part Code Issued</t>
  </si>
  <si>
    <t>Year</t>
  </si>
  <si>
    <t>Month</t>
  </si>
  <si>
    <t>(blank)</t>
  </si>
  <si>
    <t>Grand Total</t>
  </si>
  <si>
    <t>Part Qty</t>
  </si>
  <si>
    <t>Parts PURCHASED</t>
  </si>
  <si>
    <t>Sum of MRP</t>
  </si>
  <si>
    <t>Type Of Service</t>
  </si>
  <si>
    <t>Types of service</t>
  </si>
  <si>
    <t>Paid</t>
  </si>
  <si>
    <t>Breakdown</t>
  </si>
  <si>
    <t>PDI</t>
  </si>
  <si>
    <t>Warranty</t>
  </si>
  <si>
    <t>Others</t>
  </si>
  <si>
    <t>Customer category</t>
  </si>
  <si>
    <t>Laptop Charges</t>
  </si>
  <si>
    <t>1) Fill all Job card details in yellow tab " JOB CARD"</t>
  </si>
  <si>
    <t>2) Fill all Purchase part details in green tab " Spare Part IN"</t>
  </si>
  <si>
    <t>b) Click on "DATA" on menu bar</t>
  </si>
  <si>
    <t>c) Click on "Refresh ALL"</t>
  </si>
  <si>
    <t>d) Print the table under the Spare in Heading - Current parts qty with Rack number given</t>
  </si>
  <si>
    <t>Day</t>
  </si>
  <si>
    <t>Labour Charges</t>
  </si>
  <si>
    <t>Outside Labour</t>
  </si>
  <si>
    <t>Deputation</t>
  </si>
  <si>
    <t>Daily Report</t>
  </si>
  <si>
    <t>Part MRP</t>
  </si>
  <si>
    <t>Part Value</t>
  </si>
  <si>
    <t>Other charges</t>
  </si>
  <si>
    <t>Total Labour</t>
  </si>
  <si>
    <t>Free Service</t>
  </si>
  <si>
    <t>Stock Value</t>
  </si>
  <si>
    <t>Job Card Closing Date</t>
  </si>
  <si>
    <t>Job Card Opening Date</t>
  </si>
  <si>
    <t>Sum of Part Value</t>
  </si>
  <si>
    <t>Count of Customer Name</t>
  </si>
  <si>
    <t>Vehicle Category</t>
  </si>
  <si>
    <t>T1</t>
  </si>
  <si>
    <t>T2</t>
  </si>
  <si>
    <t>Trax</t>
  </si>
  <si>
    <t>Urbania</t>
  </si>
  <si>
    <t>T3</t>
  </si>
  <si>
    <t>Total Invoice Value</t>
  </si>
  <si>
    <t>GST on Lobour</t>
  </si>
  <si>
    <t>21/12/2025</t>
  </si>
  <si>
    <t>THAKUR G PUBLIC SCHOOL NANDGANJ</t>
  </si>
  <si>
    <t>UP61BT3894</t>
  </si>
  <si>
    <t>School</t>
  </si>
  <si>
    <t>26/12/2025</t>
  </si>
  <si>
    <t xml:space="preserve"> SUNBEAM SCHOOL DILDAR NAGAR</t>
  </si>
  <si>
    <t>UP61BT3610</t>
  </si>
  <si>
    <t>SUNBEAM SCHOOL DILDAR NAGER</t>
  </si>
  <si>
    <t>UP61AT9745</t>
  </si>
  <si>
    <t>MRP PUBLIC SCHOOL SINGERA MARDAH</t>
  </si>
  <si>
    <t>UP61BT6637</t>
  </si>
  <si>
    <t>23/12/2025</t>
  </si>
  <si>
    <t>SUNBEAM SCHOOL MAHARAJGANJ</t>
  </si>
  <si>
    <t>UP61BT6560</t>
  </si>
  <si>
    <t>SUNBEAM SCHOOL DILDAR NAGAR GZP</t>
  </si>
  <si>
    <t>UP61AT9814</t>
  </si>
  <si>
    <t>24/12/2025</t>
  </si>
  <si>
    <t xml:space="preserve">GRUKUL INTER COLLEGE ZAMANIYA </t>
  </si>
  <si>
    <t>25/12/2025</t>
  </si>
  <si>
    <t>UP61BT0206</t>
  </si>
  <si>
    <t>SHAVITRI BALIKA INTER COLLEGE</t>
  </si>
  <si>
    <t>UP67AT6861</t>
  </si>
  <si>
    <t xml:space="preserve">LITTE BALLASOME  SCHOOL </t>
  </si>
  <si>
    <t>UP61CT3487</t>
  </si>
  <si>
    <t>28/12/2025</t>
  </si>
  <si>
    <t xml:space="preserve">RAGHUNANDAN KUSHANDEV PG COLLEGE </t>
  </si>
  <si>
    <t>UP61BT7549</t>
  </si>
  <si>
    <t xml:space="preserve"> </t>
  </si>
  <si>
    <t>B008081803210</t>
  </si>
  <si>
    <t>B008080900252</t>
  </si>
  <si>
    <t>T006860940280</t>
  </si>
  <si>
    <t>AIR FILTER</t>
  </si>
  <si>
    <t>GREASE</t>
  </si>
  <si>
    <t>T00886330053</t>
  </si>
  <si>
    <t>T006869810505</t>
  </si>
  <si>
    <t>B008041840025</t>
  </si>
  <si>
    <t>B008041840125</t>
  </si>
  <si>
    <t>VNS.GAPL</t>
  </si>
  <si>
    <t>T006865860242</t>
  </si>
  <si>
    <t>A000023022372</t>
  </si>
  <si>
    <t>T006865864330</t>
  </si>
  <si>
    <t>A000023016982</t>
  </si>
  <si>
    <t>B008085420717</t>
  </si>
  <si>
    <t>B008085420617</t>
  </si>
  <si>
    <t>A000053060162</t>
  </si>
  <si>
    <t>B008563210052</t>
  </si>
  <si>
    <t>T006865425818</t>
  </si>
  <si>
    <t>B008558100451</t>
  </si>
  <si>
    <t>T006862957907</t>
  </si>
  <si>
    <t>T006862500107</t>
  </si>
  <si>
    <t>T006862950007</t>
  </si>
  <si>
    <t>B008080500711</t>
  </si>
  <si>
    <t>B008544900021</t>
  </si>
  <si>
    <t>B008543210050</t>
  </si>
  <si>
    <t>B008090500011</t>
  </si>
  <si>
    <t>T006865864130</t>
  </si>
  <si>
    <t>B008557301935</t>
  </si>
  <si>
    <t>B008089970795</t>
  </si>
  <si>
    <t>A000023062902</t>
  </si>
  <si>
    <t>B008544600005</t>
  </si>
  <si>
    <t>B008563200089</t>
  </si>
  <si>
    <t>B008548200861</t>
  </si>
  <si>
    <t>T006862602164</t>
  </si>
  <si>
    <t>B008089970895</t>
  </si>
  <si>
    <t>B008089971695</t>
  </si>
  <si>
    <t>T006869810405</t>
  </si>
  <si>
    <t>T006869810205</t>
  </si>
  <si>
    <t>B008548200720</t>
  </si>
  <si>
    <t>B008548200620</t>
  </si>
  <si>
    <t>B008557202035</t>
  </si>
  <si>
    <t>B008557201935</t>
  </si>
  <si>
    <t>B008558101751</t>
  </si>
  <si>
    <t>B008548200145</t>
  </si>
  <si>
    <t>B008557600359</t>
  </si>
  <si>
    <t>B008557600059</t>
  </si>
  <si>
    <t>B008557600159</t>
  </si>
  <si>
    <t>B008557600259</t>
  </si>
  <si>
    <t>B008557300035</t>
  </si>
  <si>
    <t>B008557300135</t>
  </si>
  <si>
    <t>B006017202035</t>
  </si>
  <si>
    <t>B008543201031</t>
  </si>
  <si>
    <t>B008553200030</t>
  </si>
  <si>
    <t>T006862501103</t>
  </si>
  <si>
    <t>T006862501303</t>
  </si>
  <si>
    <t>T006865423817</t>
  </si>
  <si>
    <t>T006865423317</t>
  </si>
  <si>
    <t>B008085420218</t>
  </si>
  <si>
    <t>T006865420618</t>
  </si>
  <si>
    <t>T006865425418</t>
  </si>
  <si>
    <t>B008081539928</t>
  </si>
  <si>
    <t>B008545420917</t>
  </si>
  <si>
    <t>B008081533228</t>
  </si>
  <si>
    <t>B008545861843</t>
  </si>
  <si>
    <t>B008528200920</t>
  </si>
  <si>
    <t>B008528201020</t>
  </si>
  <si>
    <t>T006862500604</t>
  </si>
  <si>
    <t>29/12/2025</t>
  </si>
  <si>
    <t>G. R. Tour &amp; Travels</t>
  </si>
  <si>
    <t>UP61CT1985</t>
  </si>
  <si>
    <t>Taxi</t>
  </si>
  <si>
    <t>Sunbeem School Dehwal Dildarnagar</t>
  </si>
  <si>
    <t>UP61CT2705</t>
  </si>
  <si>
    <t>30/12/2025</t>
  </si>
  <si>
    <t>Shashikant Chourasiya durga chowk ghazipur</t>
  </si>
  <si>
    <t>UP61CT1984</t>
  </si>
  <si>
    <t>BBD Public School Kashmabad Ghazipur</t>
  </si>
  <si>
    <t>LNT International School Kashmabad Ghazipur</t>
  </si>
  <si>
    <t>UP61BT7587</t>
  </si>
  <si>
    <t>B008239970147</t>
  </si>
  <si>
    <t>T008684600200</t>
  </si>
  <si>
    <t>T006865868030</t>
  </si>
  <si>
    <t>B008569900601</t>
  </si>
  <si>
    <t>Woek Hardt Foundation HFCL Ghazipur</t>
  </si>
  <si>
    <t>UP70FT9974</t>
  </si>
  <si>
    <t>Oil Filter</t>
  </si>
  <si>
    <t>Devbhumi Public School Gopalpur Ghazipur</t>
  </si>
  <si>
    <t>Dinapur Public School Dinapur Ghazipur</t>
  </si>
  <si>
    <t>Pipe Returning discol</t>
  </si>
  <si>
    <t>Sunbeem School Dildarnagar Ghazipur</t>
  </si>
  <si>
    <t>UP61BT6932</t>
  </si>
  <si>
    <t>13/01/2026</t>
  </si>
  <si>
    <t>13/1/2026</t>
  </si>
  <si>
    <t>Sai Ram Techno pvt ltd Ghazipur</t>
  </si>
  <si>
    <t>MP17DA0784</t>
  </si>
  <si>
    <t>DOT- 4</t>
  </si>
  <si>
    <t>Evergreen Public School</t>
  </si>
  <si>
    <t>UP61AT5027</t>
  </si>
  <si>
    <t>T006860940080</t>
  </si>
  <si>
    <t>Oxford English School Dulahpur Ghazipur</t>
  </si>
  <si>
    <t>UP61CT4018</t>
  </si>
  <si>
    <t xml:space="preserve">ENGINE OIL </t>
  </si>
  <si>
    <t xml:space="preserve">  </t>
  </si>
  <si>
    <t>UP61CT2281</t>
  </si>
  <si>
    <t>Nagina Goeer Jakhaniya Ghazipur</t>
  </si>
  <si>
    <t>Little Blosome MT  School Bahariyabad Ghazipur</t>
  </si>
  <si>
    <t>UP61BT8236</t>
  </si>
  <si>
    <t xml:space="preserve">Pramod Kushwaha J.K. Memorial School </t>
  </si>
  <si>
    <t>UP61CT1473</t>
  </si>
  <si>
    <t>14/01/2026</t>
  </si>
  <si>
    <t>Swami Vivekanand School Nandganj Ghazipur</t>
  </si>
  <si>
    <t>15/01/2026</t>
  </si>
  <si>
    <t>Santosh Kushwaha Hansipara Ghazipur</t>
  </si>
  <si>
    <t>B008092000001</t>
  </si>
  <si>
    <t>Water Pump</t>
  </si>
  <si>
    <t>B00808200000101</t>
  </si>
  <si>
    <t>Water Pump Assly With Drain Port</t>
  </si>
  <si>
    <t>17/01/2026</t>
  </si>
  <si>
    <t>Parmanand PG Collage Kashimabad</t>
  </si>
  <si>
    <t>Disel Link Pipe</t>
  </si>
  <si>
    <t>18/01/2026</t>
  </si>
  <si>
    <t>S. S. Dev Public School HatimPur Zamania Ghazipur</t>
  </si>
  <si>
    <t>UP61CT0127</t>
  </si>
  <si>
    <t>19/01/2026</t>
  </si>
  <si>
    <t>MD Memorial  Tajpur Ghazipur</t>
  </si>
  <si>
    <t>Sidhev international School Gandhipur Gzp</t>
  </si>
  <si>
    <t>Sai Ram Teero Pvt. Ltd. Ghazipur</t>
  </si>
  <si>
    <t>MP17DA0783</t>
  </si>
  <si>
    <t>Khaki Baba Shidharth Convent School Nasirpur Gzp</t>
  </si>
  <si>
    <t>23/01/2026</t>
  </si>
  <si>
    <t>MJRP Acadami Tiwaripur Ghazipur</t>
  </si>
  <si>
    <t>UP61CT0203</t>
  </si>
  <si>
    <t>B008540940304</t>
  </si>
  <si>
    <t>Sri Super Today Public School Bhurkura Gzp</t>
  </si>
  <si>
    <t>UP61CT4099</t>
  </si>
  <si>
    <t>UP61CT9412</t>
  </si>
  <si>
    <t>25/01/2026</t>
  </si>
  <si>
    <t>Iqra Model School Bara Ghazipur</t>
  </si>
  <si>
    <t>UP61CT2428</t>
  </si>
  <si>
    <t>Shiv Shakti Public School Nevada Lawa Ghazipur</t>
  </si>
  <si>
    <t>B008612500504</t>
  </si>
  <si>
    <t>27/01/2026</t>
  </si>
  <si>
    <t>Nagina Gour Zakhania Ghazipur</t>
  </si>
  <si>
    <t xml:space="preserve">Dalimas Sunbeem school Gandhinagar </t>
  </si>
  <si>
    <t>UP61CT0447</t>
  </si>
  <si>
    <t>UP32FG2625</t>
  </si>
  <si>
    <t>Ambulance</t>
  </si>
  <si>
    <t>B00868470000210</t>
  </si>
  <si>
    <t>Rag Gvk- 1</t>
  </si>
  <si>
    <t>Rag Gvk- 2</t>
  </si>
  <si>
    <t>102 Mother  Child Sarvice</t>
  </si>
  <si>
    <t>Rag Gvk- 3</t>
  </si>
  <si>
    <t>UP32FG1536</t>
  </si>
  <si>
    <t>Rag Gvk- 4</t>
  </si>
  <si>
    <t>UP32FG0454</t>
  </si>
  <si>
    <t>Rag Gvk- 5</t>
  </si>
  <si>
    <t>UP32FG2076</t>
  </si>
  <si>
    <t>Rag Gvk- 6</t>
  </si>
  <si>
    <t>UP32FG0762</t>
  </si>
  <si>
    <t>Rag Gvk- 7</t>
  </si>
  <si>
    <t>UP32FG0650</t>
  </si>
  <si>
    <t>108 Emergency Medical Transport Sarvice</t>
  </si>
  <si>
    <t>14/12/2025</t>
  </si>
  <si>
    <t>Rag Gvk- 8</t>
  </si>
  <si>
    <t>UP32FG0315</t>
  </si>
  <si>
    <t>Rag Gvk- 9</t>
  </si>
  <si>
    <t>UP32FG2683</t>
  </si>
  <si>
    <t>Rag Gvk- 10</t>
  </si>
  <si>
    <t>UP32FG0616</t>
  </si>
  <si>
    <t>Rag Gvk- 11</t>
  </si>
  <si>
    <t>102 Mother Child Sarvice</t>
  </si>
  <si>
    <t>UP32FG1792</t>
  </si>
  <si>
    <t>Rag Gvk- 12</t>
  </si>
  <si>
    <t>UP32FG1513</t>
  </si>
  <si>
    <t>Rag Gvk- 13</t>
  </si>
  <si>
    <t>UP32FG0429</t>
  </si>
  <si>
    <t>Rag Gvk- 14</t>
  </si>
  <si>
    <t>UP32FG1518</t>
  </si>
  <si>
    <t>Rag Gvk- 15</t>
  </si>
  <si>
    <t>UP32FG0628</t>
  </si>
  <si>
    <t>Rag Gvk- 16</t>
  </si>
  <si>
    <t>UP32FG0323</t>
  </si>
  <si>
    <t>Rag Gvk- 17</t>
  </si>
  <si>
    <t>UP32FG1033</t>
  </si>
  <si>
    <t>31/12/2025</t>
  </si>
  <si>
    <t>Rag Gvk- 18</t>
  </si>
  <si>
    <t>UP32FG1573</t>
  </si>
  <si>
    <t>Rag Gvk- 19</t>
  </si>
  <si>
    <t>GVK</t>
  </si>
  <si>
    <t>UP32FG0645</t>
  </si>
  <si>
    <t>Rag Gvk- 20</t>
  </si>
  <si>
    <t>UP32FG1036</t>
  </si>
  <si>
    <t>Rag Gvk- 21</t>
  </si>
  <si>
    <t>UP32FG2665</t>
  </si>
  <si>
    <t>20/01/2026</t>
  </si>
  <si>
    <t>Rag Gvk- 22</t>
  </si>
  <si>
    <t>UP32FG1038</t>
  </si>
  <si>
    <t>Rag Gvk- 23</t>
  </si>
  <si>
    <t>UP32FG0643</t>
  </si>
  <si>
    <t>21/01/2026</t>
  </si>
  <si>
    <t>Rag Gvk- 24</t>
  </si>
  <si>
    <t>UP32FG2672</t>
  </si>
  <si>
    <t>Rag Gvk- 25</t>
  </si>
  <si>
    <t>UP32FG0622</t>
  </si>
  <si>
    <t>30/01/2026</t>
  </si>
  <si>
    <t>Sunbeem School Maharajganj Gzp</t>
  </si>
  <si>
    <t>UP61AT7461</t>
  </si>
  <si>
    <t>B008548200542</t>
  </si>
  <si>
    <t>UP61BT6561</t>
  </si>
  <si>
    <t>T006865862431</t>
  </si>
  <si>
    <t>B001809931010</t>
  </si>
  <si>
    <t>B006017400335</t>
  </si>
  <si>
    <t>T006867500184</t>
  </si>
  <si>
    <t>SHIFTING DOM KIT</t>
  </si>
  <si>
    <t>CLUTCH SPRING</t>
  </si>
  <si>
    <t>REAR DOOR LOCK (TRAVELLER)</t>
  </si>
  <si>
    <t>BONNET LATCH ASSY</t>
  </si>
  <si>
    <t>Gulf Force AdBlue (20 L)</t>
  </si>
  <si>
    <t>B008680940080</t>
  </si>
  <si>
    <t>T006865860342</t>
  </si>
  <si>
    <t>B008553231065</t>
  </si>
  <si>
    <t>B008554600006</t>
  </si>
  <si>
    <t>A000053060792</t>
  </si>
  <si>
    <t>B008545420307</t>
  </si>
  <si>
    <t>T006867600102</t>
  </si>
  <si>
    <t>B008558101651</t>
  </si>
  <si>
    <t>B008548200761</t>
  </si>
  <si>
    <t>B008558200145</t>
  </si>
  <si>
    <t xml:space="preserve">FUEL FILTER </t>
  </si>
  <si>
    <t xml:space="preserve">AIR FILTER </t>
  </si>
  <si>
    <t>Tensioner Assly</t>
  </si>
  <si>
    <t>Poly V Belt 5 Pk 1549</t>
  </si>
  <si>
    <t>KIT LINING  SET</t>
  </si>
  <si>
    <t xml:space="preserve">BRAKE PISTON KIT </t>
  </si>
  <si>
    <t>BRAKE SEAL KIT</t>
  </si>
  <si>
    <t xml:space="preserve">BRAKE PAD </t>
  </si>
  <si>
    <t>Slave Cylinder with Push Rod</t>
  </si>
  <si>
    <t xml:space="preserve">FRONT SHOKER </t>
  </si>
  <si>
    <t>Rear Shock Absorber</t>
  </si>
  <si>
    <t>Taper Roller Bearing</t>
  </si>
  <si>
    <t>Bimetal Bush with Oil-Groove</t>
  </si>
  <si>
    <t>Torsion Bar L. H. (Green)</t>
  </si>
  <si>
    <t>Wheel Joint assly</t>
  </si>
  <si>
    <t>Silent Block</t>
  </si>
  <si>
    <t>Drag Link Assembly (Greaserless TALBROS)</t>
  </si>
  <si>
    <t>Track Rod Assly.  (Talbros-Greaserless)</t>
  </si>
  <si>
    <t>Connecting Link (Judo DLX)</t>
  </si>
  <si>
    <t>Bearing Bushes</t>
  </si>
  <si>
    <t>Rubber Seal</t>
  </si>
  <si>
    <t>Wiper Blade</t>
  </si>
  <si>
    <t>Handle Glass Regulator</t>
  </si>
  <si>
    <t>New type DOOR HANDLE LH</t>
  </si>
  <si>
    <t>New type DOOR HANDLE RH</t>
  </si>
  <si>
    <t>Rear View Mirror LH</t>
  </si>
  <si>
    <t>Rear View Mirror RH</t>
  </si>
  <si>
    <t>Latch assly with link LH ( Side door)</t>
  </si>
  <si>
    <t>Latch assly with link RH ( side door)</t>
  </si>
  <si>
    <t>Tail Lamp Assembly LH</t>
  </si>
  <si>
    <t>Tail Lamp Assembly RH</t>
  </si>
  <si>
    <t>Link for anti roll bar</t>
  </si>
  <si>
    <t>Cup washer upper link</t>
  </si>
  <si>
    <t>Side Door Latch Assembly LH</t>
  </si>
  <si>
    <t>Cab Door Latch Assembly LH</t>
  </si>
  <si>
    <t>Cab Door Latch Assembly RH</t>
  </si>
  <si>
    <t>Door Handle Outer</t>
  </si>
  <si>
    <t>DOOR HANDLE OUTER RH</t>
  </si>
  <si>
    <t>Tail Lamp Assembly. LH With Bulb</t>
  </si>
  <si>
    <t>Head Lamp Assembly LH</t>
  </si>
  <si>
    <t>Head Lamp Assembly RH</t>
  </si>
  <si>
    <t>Tail Lamp Assembly. RH With Bulb</t>
  </si>
  <si>
    <t>Wiper Blade Assembly (Trax RFR)</t>
  </si>
  <si>
    <t>Poly V  Belt 5 Pk Strech 937</t>
  </si>
  <si>
    <t>Poly V-Belt 6 Pk 1159 (AC + PS)</t>
  </si>
  <si>
    <t>T R BEARING</t>
  </si>
  <si>
    <t>Gulf Force AdBlue (10)</t>
  </si>
  <si>
    <t>Gulf Force BS VI (6.5L)</t>
  </si>
  <si>
    <t>Force Motors Antifreeze Coolant 1 L</t>
  </si>
  <si>
    <t>Force Motors Antifreeze Coolant 5 L</t>
  </si>
  <si>
    <t>T006868200145</t>
  </si>
  <si>
    <t>T006866260112</t>
  </si>
  <si>
    <t>T006866260012</t>
  </si>
  <si>
    <t>T006862600530</t>
  </si>
  <si>
    <t>T006862602264</t>
  </si>
  <si>
    <t>T006864900021</t>
  </si>
  <si>
    <t>SPRAY</t>
  </si>
  <si>
    <t>RUST OFF</t>
  </si>
  <si>
    <t>Tensioner Assembly</t>
  </si>
  <si>
    <t>WIPER BLADE</t>
  </si>
  <si>
    <t>MUD DIFLECTOR LH</t>
  </si>
  <si>
    <t>Engine speed sensor</t>
  </si>
  <si>
    <t>Oil Pressure Switch</t>
  </si>
  <si>
    <t>Temp Sensor</t>
  </si>
  <si>
    <t>ENVIROMENTAL TEMPERATURE SENSOR</t>
  </si>
  <si>
    <t>CLUTCH RELEASE FORK T26 3250 CRDI</t>
  </si>
  <si>
    <t>ShiftIng Cable</t>
  </si>
  <si>
    <t>Gear Select Cable</t>
  </si>
  <si>
    <t>Clutch Cover Assly. Dia 240 mm.</t>
  </si>
  <si>
    <t>CLUTCH PLATE (T1 5 CYL)</t>
  </si>
  <si>
    <t>KING PIN SET</t>
  </si>
  <si>
    <t xml:space="preserve">OIL SEAL KIT </t>
  </si>
  <si>
    <t>CLUTCH PLATE (DIA 280 MM.)  T2 TD3250</t>
  </si>
  <si>
    <t>CLUTCH SLAVE CYLINDER (T26 3250 CRDI)</t>
  </si>
  <si>
    <t>PM Sensor</t>
  </si>
  <si>
    <t>Dosing Module</t>
  </si>
  <si>
    <t>Camshaft Position Sensor -EDC 17</t>
  </si>
  <si>
    <t>BOOST PRESSURE CUM TEMP SENSOR</t>
  </si>
  <si>
    <t>High temperature sensor</t>
  </si>
  <si>
    <t>Nox Sensor down Stream</t>
  </si>
  <si>
    <t>ELECTRICAL SPARY</t>
  </si>
  <si>
    <t>MECHENICAL SPRAY</t>
  </si>
  <si>
    <t>B008544600280</t>
  </si>
  <si>
    <t>POWER STERING PUMP</t>
  </si>
  <si>
    <t>T006863260182</t>
  </si>
  <si>
    <t>RUBBER BUSH</t>
  </si>
  <si>
    <t>TR BARRING</t>
  </si>
  <si>
    <t>B006023260426</t>
  </si>
  <si>
    <t>CLAMP</t>
  </si>
  <si>
    <t>B006023260140</t>
  </si>
  <si>
    <t>BRACKET</t>
  </si>
  <si>
    <t>LOCK NUT</t>
  </si>
  <si>
    <t>SMALL</t>
  </si>
  <si>
    <t>BIG</t>
  </si>
  <si>
    <t>B008081802727</t>
  </si>
  <si>
    <t>LUBE PIPE</t>
  </si>
  <si>
    <t>B008329810505</t>
  </si>
  <si>
    <t>C071412008200</t>
  </si>
  <si>
    <t>GREASE NIPPLE</t>
  </si>
  <si>
    <t>B008081840825</t>
  </si>
  <si>
    <t>FUEL FILTER</t>
  </si>
  <si>
    <t>B008081840925</t>
  </si>
  <si>
    <t>B008550940404</t>
  </si>
  <si>
    <t>B008081801010</t>
  </si>
  <si>
    <t>FILTER ASSY (SPIN ON TYPE) PIP 153300</t>
  </si>
  <si>
    <t>B008091800110</t>
  </si>
  <si>
    <t>B008081802410</t>
  </si>
  <si>
    <t>FILTER ASSY (FLEETGUARD )2650CRDI</t>
  </si>
  <si>
    <t>SPIN-ON FILTER</t>
  </si>
  <si>
    <t>T006868101716</t>
  </si>
  <si>
    <t>B008089970792</t>
  </si>
  <si>
    <t>Belt 919</t>
  </si>
  <si>
    <t>B001159920210</t>
  </si>
  <si>
    <t>G.L. Bush</t>
  </si>
  <si>
    <t>T006868200541</t>
  </si>
  <si>
    <t>Wiper Linkage</t>
  </si>
  <si>
    <t>Wiper Motar</t>
  </si>
  <si>
    <t>B008464600050</t>
  </si>
  <si>
    <t>Stairing Bush</t>
  </si>
  <si>
    <t>T006864706920</t>
  </si>
  <si>
    <t>Fuel Return Pipe</t>
  </si>
  <si>
    <t>T006865425918</t>
  </si>
  <si>
    <t>SS Dev Public School Zamania Gzp</t>
  </si>
  <si>
    <t>UP61BT1450</t>
  </si>
  <si>
    <t>MRD Public School Singera Gzp</t>
  </si>
  <si>
    <t>UP61BT6632</t>
  </si>
  <si>
    <t>T016868802703</t>
  </si>
  <si>
    <t>Electric Bush</t>
  </si>
  <si>
    <t>Satish Yadav Raipur Ghazipur</t>
  </si>
  <si>
    <t>Sunbeem School Dildarnagar Gzp</t>
  </si>
  <si>
    <t>UP61AT9746</t>
  </si>
  <si>
    <t>UP61BT3609</t>
  </si>
  <si>
    <t>Divine Flute Int School Nasirpur Gzp</t>
  </si>
  <si>
    <t>UP61CT2427</t>
  </si>
  <si>
    <t>RD Mourya Pb School   Alawalpur Gzp</t>
  </si>
  <si>
    <t>UP61BT2059</t>
  </si>
  <si>
    <t>S S Public school Bawara Gzp</t>
  </si>
  <si>
    <t>UP61BT6542</t>
  </si>
  <si>
    <t>Anabond</t>
  </si>
  <si>
    <t>Indicater Bulb</t>
  </si>
  <si>
    <t>UP61AT4808</t>
  </si>
  <si>
    <t>Fuse</t>
  </si>
  <si>
    <t>R L Bumper Corner</t>
  </si>
  <si>
    <t>T016868800603</t>
  </si>
  <si>
    <t>R R Bumper Corner</t>
  </si>
  <si>
    <t>B008525450111</t>
  </si>
  <si>
    <t>Reverse Light Switch</t>
  </si>
  <si>
    <t>T006862600839</t>
  </si>
  <si>
    <t>Gear Assmbely</t>
  </si>
  <si>
    <t>B008553201040</t>
  </si>
  <si>
    <t>Suspension Arm LH GRL</t>
  </si>
  <si>
    <t>T006868840202</t>
  </si>
  <si>
    <t>Mud Flab LH</t>
  </si>
  <si>
    <t>T006868101616</t>
  </si>
  <si>
    <t>T006862600639</t>
  </si>
  <si>
    <t>Gear Seaft</t>
  </si>
  <si>
    <t>Lube Oil Filter</t>
  </si>
  <si>
    <t>Sanjay Panday</t>
  </si>
  <si>
    <t>S P -1</t>
  </si>
  <si>
    <t>Electric Fuse</t>
  </si>
  <si>
    <t>Purchase Gzp</t>
  </si>
  <si>
    <t>Local Market</t>
  </si>
  <si>
    <t>Sunda Pal Laldarwaja Gzp</t>
  </si>
  <si>
    <t>UP61AT6732</t>
  </si>
  <si>
    <t>BSC. Int. School Mahror Gzp</t>
  </si>
  <si>
    <t>Sunbeem school Dildar  Nagar Gzp</t>
  </si>
  <si>
    <t>UP61AT6720</t>
  </si>
  <si>
    <t>B003192670005</t>
  </si>
  <si>
    <t>B006012680930</t>
  </si>
  <si>
    <t>Levar  bush Small</t>
  </si>
  <si>
    <t>Patti Lock</t>
  </si>
  <si>
    <t>Mounting for Gear Shift Lever</t>
  </si>
  <si>
    <t>B006112670250</t>
  </si>
  <si>
    <t>Bushing</t>
  </si>
  <si>
    <t>B000009942960</t>
  </si>
  <si>
    <t>Lock</t>
  </si>
  <si>
    <t>A000096107001</t>
  </si>
  <si>
    <t>Securing Washer</t>
  </si>
  <si>
    <t>B008544920680</t>
  </si>
  <si>
    <t>GASKET V-LAMP DIA65</t>
  </si>
  <si>
    <t>B008544920780</t>
  </si>
  <si>
    <t>GASKET V-LAMP DIA185</t>
  </si>
  <si>
    <t xml:space="preserve">Gear Oil XP 80W90  HP 1Ltr               </t>
  </si>
  <si>
    <t xml:space="preserve">Gear Oil XP 85W140  HP 1Ltr               </t>
  </si>
  <si>
    <t>T006865427220</t>
  </si>
  <si>
    <t>Horn Kit Capacitor High Tone</t>
  </si>
  <si>
    <t>T006865427120</t>
  </si>
  <si>
    <t>Horn Kit Capacitor Low Tone</t>
  </si>
  <si>
    <t>T006865421675</t>
  </si>
  <si>
    <t>Horn Replay MS Wimson</t>
  </si>
  <si>
    <t>T006868200164</t>
  </si>
  <si>
    <t>Tail Lamp RH</t>
  </si>
  <si>
    <t>T006868200064</t>
  </si>
  <si>
    <t>Tail Lamp LH</t>
  </si>
  <si>
    <t>B008615860629</t>
  </si>
  <si>
    <t>Centre BRG Kit</t>
  </si>
  <si>
    <t>T006864100710</t>
  </si>
  <si>
    <t>CB Kit</t>
  </si>
  <si>
    <t>B001163340372</t>
  </si>
  <si>
    <t>Lock Nut</t>
  </si>
  <si>
    <t>T006863340025</t>
  </si>
  <si>
    <t>Wheel Cap Front</t>
  </si>
  <si>
    <t>B008534100431</t>
  </si>
  <si>
    <t>UJ Kit</t>
  </si>
  <si>
    <t>B008555451924</t>
  </si>
  <si>
    <t>Hazard Switch</t>
  </si>
  <si>
    <t>B008524750024</t>
  </si>
  <si>
    <t>T- Connector R-215</t>
  </si>
  <si>
    <t>T006865444832</t>
  </si>
  <si>
    <t>Ele. Flasher Unit</t>
  </si>
  <si>
    <t>T006865454024</t>
  </si>
  <si>
    <t>Hazard Switch Eco Rocker Switch</t>
  </si>
  <si>
    <t>B008080100281</t>
  </si>
  <si>
    <t>Drain Plug assly</t>
  </si>
  <si>
    <t>Nut 17 No.</t>
  </si>
  <si>
    <t>Fuse 10 Amp</t>
  </si>
  <si>
    <t>Fuse 15 Amp</t>
  </si>
  <si>
    <t>Fuse 20 Amp</t>
  </si>
  <si>
    <t>Fuse 25 Amp</t>
  </si>
  <si>
    <t>Fuse 30 Amp</t>
  </si>
  <si>
    <t>Wire 04mm</t>
  </si>
  <si>
    <t>Wire 05mm</t>
  </si>
  <si>
    <t>Wire05mm</t>
  </si>
  <si>
    <t>Suletion Tap</t>
  </si>
  <si>
    <t>Horn Clip</t>
  </si>
  <si>
    <t>Head Light Bulb</t>
  </si>
  <si>
    <t>H-1</t>
  </si>
  <si>
    <t>Head Light Bulb Force</t>
  </si>
  <si>
    <t>Bulb 67 No.</t>
  </si>
  <si>
    <t>Bulb 1141 Single Point</t>
  </si>
  <si>
    <t>Bulb 12V 90/100W</t>
  </si>
  <si>
    <t>Bulb-1016 Double Point</t>
  </si>
  <si>
    <t>Bulb 1141 Yellow</t>
  </si>
  <si>
    <t xml:space="preserve">Fuse Wire </t>
  </si>
  <si>
    <t>Yoke &amp;  Teeth Spicer</t>
  </si>
  <si>
    <t>Nut 10 No.</t>
  </si>
  <si>
    <t>Plain Washer 10 No.</t>
  </si>
  <si>
    <t>Gear Shifting Lever For 2nd &amp; 5th Gear</t>
  </si>
  <si>
    <t>Dot- 4</t>
  </si>
  <si>
    <t>B008544300008</t>
  </si>
  <si>
    <t>Brake Booster assly</t>
  </si>
  <si>
    <t>MRD Pb School Singera Gzp</t>
  </si>
  <si>
    <t>Satyadev Int School Sagapali Gzp</t>
  </si>
  <si>
    <t>Khaki baba Int Collage Dildar Nagar  Gzp</t>
  </si>
  <si>
    <t>Sri Rajai Kishan Int Collage Barova Gzp</t>
  </si>
  <si>
    <t>UP61BT2589</t>
  </si>
  <si>
    <t>19 No.</t>
  </si>
  <si>
    <t>Ashok Kumar Singh</t>
  </si>
  <si>
    <t>Vehical Sensor</t>
  </si>
  <si>
    <t>B008545420117</t>
  </si>
  <si>
    <t>B008565421175</t>
  </si>
  <si>
    <t>Micro Relay</t>
  </si>
  <si>
    <t>B008545451124</t>
  </si>
  <si>
    <t>Dual Head Lamp Relay</t>
  </si>
  <si>
    <t>Pankaj Dubey Ghazipur</t>
  </si>
  <si>
    <t>Evergreen Pb School Mirnapur Gzp</t>
  </si>
  <si>
    <t>Reg. GVK 10</t>
  </si>
  <si>
    <t>UP32FG1607</t>
  </si>
  <si>
    <t>Reg. GVK 11</t>
  </si>
  <si>
    <t>UP32FG1028</t>
  </si>
  <si>
    <t>Reverse Neutral Gear Sensor T1 N BS</t>
  </si>
  <si>
    <t>AW int. Academy Mahend Gzp</t>
  </si>
  <si>
    <t>UP61CT0448</t>
  </si>
  <si>
    <t>Maa Sharda childrenCollage Jalalabad Gzp</t>
  </si>
  <si>
    <t>UP61CT1051</t>
  </si>
  <si>
    <t>S.S. Dev Pb School Hetimpur Gzp</t>
  </si>
  <si>
    <t>UP61BT6543</t>
  </si>
  <si>
    <t>Asha PG Collage Shikhari Gzp</t>
  </si>
  <si>
    <t>UP61CT3221</t>
  </si>
  <si>
    <t>UP61CT5002</t>
  </si>
  <si>
    <t>UP61CT5001</t>
  </si>
  <si>
    <t>UP61CT3222</t>
  </si>
  <si>
    <t>UP61AT2802</t>
  </si>
  <si>
    <t>B008615440232</t>
  </si>
  <si>
    <t>Electronic Flasher T3</t>
  </si>
  <si>
    <t>B008534710066</t>
  </si>
  <si>
    <t>Fuel Tank Cap</t>
  </si>
  <si>
    <t>Reg. GVK 9</t>
  </si>
  <si>
    <t>UP32FG1029</t>
  </si>
  <si>
    <t>G.R. Transport</t>
  </si>
  <si>
    <t>Dina Pur Pb School Dina Pur Gzp</t>
  </si>
  <si>
    <t>T006867430011</t>
  </si>
  <si>
    <t>Plate For Rear Door T1</t>
  </si>
  <si>
    <t>B008557600161</t>
  </si>
  <si>
    <t>Inner Handle RH</t>
  </si>
  <si>
    <t>B006017400835</t>
  </si>
  <si>
    <t>Assly. Locking Mech. / Rear Wall Door</t>
  </si>
  <si>
    <t>T006867400737</t>
  </si>
  <si>
    <t>T006867200078</t>
  </si>
  <si>
    <t>Assly Cab Door Outer LH</t>
  </si>
  <si>
    <t>S.S Pb School Baghav Gzp</t>
  </si>
  <si>
    <t>ST. Xavier School Jamlapur Gzp</t>
  </si>
  <si>
    <t>Sunita devi Karhara Gzp</t>
  </si>
  <si>
    <t>Evergreen Pb. School Mirnapur Gzp</t>
  </si>
  <si>
    <t>UP61T9342</t>
  </si>
  <si>
    <t>UP61T9346</t>
  </si>
  <si>
    <t>GVK Reg-12</t>
  </si>
  <si>
    <t>UP32FG1035</t>
  </si>
  <si>
    <t>GVK Reg-13</t>
  </si>
  <si>
    <t>UP32FG1034</t>
  </si>
  <si>
    <t>GVK Reg-14</t>
  </si>
  <si>
    <t>UP32FG0723</t>
  </si>
  <si>
    <t>Evergreen Pb school Mirnapur Gzp</t>
  </si>
  <si>
    <t>UP61T9343</t>
  </si>
  <si>
    <t>Super Current Children School Lahurapur Gzp</t>
  </si>
  <si>
    <t>UP61AT5025</t>
  </si>
  <si>
    <t>B008618200564</t>
  </si>
  <si>
    <t>Satyam Int. School Lodipur Zamania Gzp</t>
  </si>
  <si>
    <t>UP61BT6483</t>
  </si>
  <si>
    <t>P.S. Pb School Jamalpur Ghazipur</t>
  </si>
  <si>
    <t>UP61BT6789</t>
  </si>
  <si>
    <t>GVK. Reg- 15</t>
  </si>
  <si>
    <t>UP32FG0647</t>
  </si>
  <si>
    <t>GVK. Reg- 16</t>
  </si>
  <si>
    <t>UP32FG0644</t>
  </si>
  <si>
    <t>GVK. Reg- 17</t>
  </si>
  <si>
    <t>UP32FG0380</t>
  </si>
  <si>
    <t>GVK. Reg- 18</t>
  </si>
  <si>
    <t>UP32FG1984</t>
  </si>
  <si>
    <t>GVK. Reg- 19</t>
  </si>
  <si>
    <t>UP32FG0615</t>
  </si>
  <si>
    <t>Ajeet VNS</t>
  </si>
  <si>
    <t>GVK. Reg- 20</t>
  </si>
  <si>
    <t>UP32FG2739</t>
  </si>
  <si>
    <t>GVK. Reg- 21</t>
  </si>
  <si>
    <t>UP32FG0977</t>
  </si>
  <si>
    <t>GVK. Reg- 22</t>
  </si>
  <si>
    <t>UP32FG0421</t>
  </si>
  <si>
    <t>GVK. Reg- 23</t>
  </si>
  <si>
    <t>UP32FG1032</t>
  </si>
  <si>
    <t>T006868840302</t>
  </si>
  <si>
    <t xml:space="preserve">MUD FLAP RH T1 </t>
  </si>
  <si>
    <t>T006864210012</t>
  </si>
  <si>
    <t xml:space="preserve">BRAKE DISC. (VENTILATED) </t>
  </si>
  <si>
    <t>External Rear View Mirror Lh.</t>
  </si>
  <si>
    <t>Wiring Clip</t>
  </si>
  <si>
    <t>Wiring Clip (3)</t>
  </si>
  <si>
    <t xml:space="preserve">SIDE RETRO REFLECTOR </t>
  </si>
  <si>
    <t>WHEEL BOLT (DUAL WHEEL</t>
  </si>
  <si>
    <t xml:space="preserve">WHEEL NUT   (T1DW) T2 </t>
  </si>
  <si>
    <t xml:space="preserve">WHEEL BOLT FOR T1 DW (T2) </t>
  </si>
  <si>
    <t>ROOF LAMP SWITCH (T1&amp;T2 ALL) (2)_(R-195)</t>
  </si>
  <si>
    <t xml:space="preserve">China Pech. </t>
  </si>
  <si>
    <t>ATF (Auto Trans Fluid) HP_1-Ltr</t>
  </si>
  <si>
    <t>OIL FILTER ELEMENT (TD 2200 ) (R-5)</t>
  </si>
  <si>
    <t xml:space="preserve">ELECTRONIC FLASHER UNIT T1/T2 </t>
  </si>
  <si>
    <t>T006865457824</t>
  </si>
  <si>
    <t>MAIN RELAY (2)</t>
  </si>
  <si>
    <t>Ajeet Sir VNS…..</t>
  </si>
  <si>
    <t>GVK. Reg- 24</t>
  </si>
  <si>
    <t>UP32FG0621</t>
  </si>
  <si>
    <t>GVK. Reg- 25</t>
  </si>
  <si>
    <t>UP32FG1031</t>
  </si>
  <si>
    <t>GVK. Reg- 26</t>
  </si>
  <si>
    <t>UP32FG0646</t>
  </si>
  <si>
    <t>New Mordern Children School Dullahpur Gzp</t>
  </si>
  <si>
    <t>UP61BT4553</t>
  </si>
  <si>
    <t>St. Joseph Pb School Kashimabad Gzp</t>
  </si>
  <si>
    <t>P S Pb School Kashimabad Gzp</t>
  </si>
  <si>
    <t>UP61T9388</t>
  </si>
  <si>
    <t>B008081802310</t>
  </si>
  <si>
    <t>Fuel Filter assly</t>
  </si>
  <si>
    <t>Evergreen Pb School Miranpur Gzp</t>
  </si>
  <si>
    <t>UP65FT3722</t>
  </si>
  <si>
    <t>GVK. Reg- 27</t>
  </si>
  <si>
    <t>UP32FG0955</t>
  </si>
  <si>
    <t>GVK. Reg- 28</t>
  </si>
  <si>
    <t>UP32FG0617</t>
  </si>
  <si>
    <t>UP32FG0649</t>
  </si>
  <si>
    <t>B008085866229</t>
  </si>
  <si>
    <t>Fuel Filter &amp; Oil Filter Kit</t>
  </si>
  <si>
    <t>Lalita Devi Md School</t>
  </si>
  <si>
    <t>Abhishek Kumar Singh Barachawar Gzp</t>
  </si>
  <si>
    <t>B008615440032</t>
  </si>
  <si>
    <t>China Pech.</t>
  </si>
  <si>
    <t>ENGINE OIL</t>
  </si>
  <si>
    <t>Fuse Wire</t>
  </si>
  <si>
    <t>Gear Oil XP 80W90  HP 1Ltr</t>
  </si>
  <si>
    <t>Gear Oil XP 85W140  HP 1Ltr</t>
  </si>
  <si>
    <t>H-7</t>
  </si>
  <si>
    <t>T006864010071</t>
  </si>
  <si>
    <t>T006864010170</t>
  </si>
  <si>
    <t>T006865455211</t>
  </si>
  <si>
    <t>T006869900050</t>
  </si>
  <si>
    <t>FRONT SHOKER</t>
  </si>
  <si>
    <t>ELECTRONIC FLASHER UNIT T1/T2</t>
  </si>
  <si>
    <t>SIDE RETRO REFLECTOR</t>
  </si>
  <si>
    <t>WHEEL BOLT FOR T1 DW (T2)</t>
  </si>
  <si>
    <t>BRAKE DISC. (VENTILATED)</t>
  </si>
  <si>
    <t>BRAKE PISTON KIT</t>
  </si>
  <si>
    <t>OIL SEAL KIT</t>
  </si>
  <si>
    <t>BRAKE PAD</t>
  </si>
  <si>
    <t>MUD FLAP RH T1</t>
  </si>
  <si>
    <t>WHEEL NUT   (T1DW) T2</t>
  </si>
  <si>
    <t>40</t>
  </si>
  <si>
    <t>39</t>
  </si>
  <si>
    <t>38</t>
  </si>
  <si>
    <t>28</t>
  </si>
  <si>
    <t>8</t>
  </si>
  <si>
    <t>62</t>
  </si>
  <si>
    <t>1</t>
  </si>
  <si>
    <t>14</t>
  </si>
  <si>
    <t>43</t>
  </si>
  <si>
    <t>12</t>
  </si>
  <si>
    <t>68</t>
  </si>
  <si>
    <t>13</t>
  </si>
  <si>
    <t>18</t>
  </si>
  <si>
    <t>23</t>
  </si>
  <si>
    <t>52</t>
  </si>
  <si>
    <t>49</t>
  </si>
  <si>
    <t>53</t>
  </si>
  <si>
    <t>50</t>
  </si>
  <si>
    <t>21</t>
  </si>
  <si>
    <t>58</t>
  </si>
  <si>
    <t>47</t>
  </si>
  <si>
    <t>70</t>
  </si>
  <si>
    <t>54</t>
  </si>
  <si>
    <t>46</t>
  </si>
  <si>
    <t>37</t>
  </si>
  <si>
    <t>44</t>
  </si>
  <si>
    <t>42</t>
  </si>
  <si>
    <t>64</t>
  </si>
  <si>
    <t>7</t>
  </si>
  <si>
    <t>10</t>
  </si>
  <si>
    <t>9</t>
  </si>
  <si>
    <t>65</t>
  </si>
  <si>
    <t>48</t>
  </si>
  <si>
    <t>36</t>
  </si>
  <si>
    <t>Total Purchased</t>
  </si>
  <si>
    <t>Total SOLD</t>
  </si>
  <si>
    <t>In Stock</t>
  </si>
  <si>
    <t>Parts SOLD</t>
  </si>
  <si>
    <t>Counter Sale</t>
  </si>
  <si>
    <t>Sum of Stock Value</t>
  </si>
  <si>
    <t>Location</t>
  </si>
  <si>
    <t>Workshop Name</t>
  </si>
  <si>
    <t>3) Inventory check - this gives you current spare parts stock</t>
  </si>
  <si>
    <t xml:space="preserve">a) go to red tab " Inventory Check". </t>
  </si>
  <si>
    <t>4) Daily Reporting</t>
  </si>
  <si>
    <t>a) Go to the blur coloured "Daily Report" Tab</t>
  </si>
  <si>
    <t>d) Copy all data and send on whtsapp group</t>
  </si>
  <si>
    <t>Free Service Coupon Claim</t>
  </si>
  <si>
    <t>Service Date</t>
  </si>
  <si>
    <t>Service KMS/Hrs</t>
  </si>
  <si>
    <t>Chassis No</t>
  </si>
  <si>
    <t>Date for Handover to Varanasi Workshop</t>
  </si>
  <si>
    <t>Coupon Number</t>
  </si>
  <si>
    <t>Claim Value</t>
  </si>
  <si>
    <t>Claim Status</t>
  </si>
  <si>
    <t>Internal Warranty Claim Number</t>
  </si>
  <si>
    <t>Ghazipur</t>
  </si>
  <si>
    <t>Goenka force Ghazipur</t>
  </si>
  <si>
    <t>P083558</t>
  </si>
  <si>
    <t>P083884</t>
  </si>
  <si>
    <t>Asha PG College Shikhari Gzp</t>
  </si>
  <si>
    <t>P003023</t>
  </si>
  <si>
    <t>Inder Singh Kushwaha Sayar Gzp</t>
  </si>
  <si>
    <t>P001653</t>
  </si>
  <si>
    <t>P083639</t>
  </si>
  <si>
    <t>Maa Sharda Children Collage Jalalabad Gzp</t>
  </si>
  <si>
    <t>P022977</t>
  </si>
  <si>
    <t>M.S.D. Pb School Shahbazkuli Gzp</t>
  </si>
  <si>
    <t>UP65ET8124</t>
  </si>
  <si>
    <t>Ashok Kumar Rai Ghazipur</t>
  </si>
  <si>
    <t>Asha Pg College Shikhari Gzp</t>
  </si>
  <si>
    <t>UP61CT3220</t>
  </si>
  <si>
    <t>M.L. Pb School Saidpur Gzp</t>
  </si>
  <si>
    <t>UP61BT6701</t>
  </si>
  <si>
    <t>UP61CT4350</t>
  </si>
  <si>
    <t>N.M.C. School Dullahpur Gzp</t>
  </si>
  <si>
    <t>UP61BT4554</t>
  </si>
  <si>
    <t>B008253300003</t>
  </si>
  <si>
    <t>UP61BT8389</t>
  </si>
  <si>
    <t>B008082002215</t>
  </si>
  <si>
    <t>B008557230246</t>
  </si>
  <si>
    <t>Gvk Reg 01</t>
  </si>
  <si>
    <t>UP32FG0255</t>
  </si>
  <si>
    <t>Gvk Reg 02</t>
  </si>
  <si>
    <t>Sunbeem School Dildar Nagar Gzp</t>
  </si>
  <si>
    <t>Gvk Reg 03</t>
  </si>
  <si>
    <t>Nagina Gour Ramsinghpur Gzp</t>
  </si>
  <si>
    <t xml:space="preserve">Maa Sharda Children collage Jalalabad Gzp </t>
  </si>
  <si>
    <t>UP61CT2575</t>
  </si>
  <si>
    <t>Ashok Kumar Rai Matsa Jeevpur</t>
  </si>
  <si>
    <t>UP61CT2049</t>
  </si>
  <si>
    <t>LAC Laghu Md Vidyalaya Sadat Gzp</t>
  </si>
  <si>
    <t>UP61BT3788</t>
  </si>
  <si>
    <t>Thermostat Valve Assly</t>
  </si>
  <si>
    <t>T006867600259</t>
  </si>
  <si>
    <t>Door Handle With Key R-151</t>
  </si>
  <si>
    <t>Hose Clip 02 Inch</t>
  </si>
  <si>
    <t>Hose Clip 1.5 inch</t>
  </si>
  <si>
    <t>Hose Clip 03 inch</t>
  </si>
  <si>
    <t>Hose Clip 04 inch</t>
  </si>
  <si>
    <t>Slide For Door Lock</t>
  </si>
  <si>
    <t>Tie Rod Assy Rane</t>
  </si>
  <si>
    <t>Loc. Market</t>
  </si>
  <si>
    <t>B006017400037</t>
  </si>
  <si>
    <t>Assly. Hinge Rear Door</t>
  </si>
  <si>
    <t>B006017300175</t>
  </si>
  <si>
    <t>ASSLY.STRIKER PLATE RH.</t>
  </si>
  <si>
    <t>T006867272971</t>
  </si>
  <si>
    <t>CONERING PANEL CAB DOOR LH.</t>
  </si>
  <si>
    <t>T006867273071</t>
  </si>
  <si>
    <t>CONERING PANEL CAB DOOR RH.</t>
  </si>
  <si>
    <t>HINGE ASSLY STOPPER ( Kabza)</t>
  </si>
  <si>
    <t>(Multiple Items)</t>
  </si>
  <si>
    <t>24 No.</t>
  </si>
  <si>
    <t xml:space="preserve">AIR FILTER ELEMENT </t>
  </si>
  <si>
    <t>AIR FILTER ELEMENT</t>
  </si>
  <si>
    <t>CHIRA PIN SMALL</t>
  </si>
  <si>
    <t>CHIRA PIN BIG</t>
  </si>
  <si>
    <t>BALANCING BUSH 19 NO.</t>
  </si>
  <si>
    <t>BALANCING BUSH 22 NO.</t>
  </si>
  <si>
    <t>SHOCKAR BUSH 19 NO.</t>
  </si>
  <si>
    <t>SHOCKAR BUSH 22 NO.</t>
  </si>
  <si>
    <t>Pramod ku. Kushwaha J.K. Memo.Pb School Gahmar Gzp</t>
  </si>
  <si>
    <t>GVk 04</t>
  </si>
  <si>
    <t>UP32FG0432</t>
  </si>
  <si>
    <t>GVk 05</t>
  </si>
  <si>
    <t>UP32FG1037</t>
  </si>
  <si>
    <t>GVk 06</t>
  </si>
  <si>
    <t>UP32FG1540</t>
  </si>
  <si>
    <t>P084266</t>
  </si>
  <si>
    <t>P083396</t>
  </si>
  <si>
    <t>P085416</t>
  </si>
  <si>
    <t>Grease</t>
  </si>
  <si>
    <t>Satyadeo Int. School Borsiya Gzp</t>
  </si>
  <si>
    <t>UP61BT8469</t>
  </si>
  <si>
    <t>OM Sai Pb School Kasimabad Gzp</t>
  </si>
  <si>
    <t>UP61CT2454</t>
  </si>
  <si>
    <t>Aarti Pandey</t>
  </si>
  <si>
    <t>P108712</t>
  </si>
  <si>
    <t>80W90</t>
  </si>
  <si>
    <t>85W140</t>
  </si>
  <si>
    <t>Satyadev Int. School Gandhipur Gzp</t>
  </si>
  <si>
    <t>UP61AT6730</t>
  </si>
  <si>
    <t>Rakesh Tiwari</t>
  </si>
  <si>
    <t>B006017201935</t>
  </si>
  <si>
    <t>PRAMANAND MANORMA DEVI KASHIMABAD</t>
  </si>
  <si>
    <t>B008545402524</t>
  </si>
  <si>
    <t>B008543220044</t>
  </si>
  <si>
    <t>A000042030980</t>
  </si>
  <si>
    <t>Gasket Water Pump</t>
  </si>
  <si>
    <t>T006862951106</t>
  </si>
  <si>
    <t>Clutch Master Cylinder T1</t>
  </si>
  <si>
    <t>B008612500115</t>
  </si>
  <si>
    <t>Clutch Bairing</t>
  </si>
  <si>
    <t>B001152900029</t>
  </si>
  <si>
    <t>Assy Shifter Fork</t>
  </si>
  <si>
    <t>B006013515180</t>
  </si>
  <si>
    <t>Gasket</t>
  </si>
  <si>
    <t>Drain Plug Assly</t>
  </si>
  <si>
    <t>B008039970692</t>
  </si>
  <si>
    <t>Fan Belt No. 960</t>
  </si>
  <si>
    <t>B008089970092</t>
  </si>
  <si>
    <t>Fan Belt No. 995</t>
  </si>
  <si>
    <t>Shocker Bolt With Nut</t>
  </si>
  <si>
    <t>T016868800503</t>
  </si>
  <si>
    <t>RR Bumper Corner LH</t>
  </si>
  <si>
    <t>Fuel Filter</t>
  </si>
  <si>
    <t>B008045420517</t>
  </si>
  <si>
    <t>WF Sensor For Pre Filter</t>
  </si>
  <si>
    <t>B008557600061</t>
  </si>
  <si>
    <t>Inner Handle LH</t>
  </si>
  <si>
    <t>Anabond1</t>
  </si>
  <si>
    <t>Dalims Sunbeem School Jakhania Gzp</t>
  </si>
  <si>
    <t>UP61CT1288</t>
  </si>
  <si>
    <t>P056341</t>
  </si>
  <si>
    <t>Army Public School Kashimabad Gzp</t>
  </si>
  <si>
    <t>T006868200342</t>
  </si>
  <si>
    <t>Wiper Moter Assy</t>
  </si>
  <si>
    <t>T006864700408</t>
  </si>
  <si>
    <t>Tank Unit</t>
  </si>
  <si>
    <t>B008557260016</t>
  </si>
  <si>
    <t>Door Stopper Belt</t>
  </si>
  <si>
    <t>Side Miror RH</t>
  </si>
  <si>
    <t>UP61AT9110</t>
  </si>
  <si>
    <t>UP61T9344</t>
  </si>
  <si>
    <t>Agrasen Pb School Andhau Ghazipur</t>
  </si>
  <si>
    <t>UP61T7444</t>
  </si>
  <si>
    <t>UP61AT6731</t>
  </si>
  <si>
    <t>Arvind Kumar Vikapur Gzp</t>
  </si>
  <si>
    <t>GVk 07</t>
  </si>
  <si>
    <t>UP32FG0297</t>
  </si>
  <si>
    <t>GVk 08</t>
  </si>
  <si>
    <t>UP32FG0418</t>
  </si>
  <si>
    <t>GVk 09</t>
  </si>
  <si>
    <t>P083692</t>
  </si>
  <si>
    <t>P083882</t>
  </si>
  <si>
    <t>P084202</t>
  </si>
  <si>
    <t>5 no. LN key Bolt</t>
  </si>
  <si>
    <t>K. D. Public School SaidPur Gzp</t>
  </si>
  <si>
    <t>UP61BT6926</t>
  </si>
  <si>
    <t>K.D. Public School Khanpur Saidpur Gzp</t>
  </si>
  <si>
    <t>P050757</t>
  </si>
  <si>
    <t>New Shah Faiz Public School Dildar Nagar Gzp</t>
  </si>
  <si>
    <t>P013277</t>
  </si>
  <si>
    <t>UP61BT9884</t>
  </si>
  <si>
    <t>GVK 10</t>
  </si>
  <si>
    <t>P084461</t>
  </si>
  <si>
    <t>Return Gzp To Vns</t>
  </si>
  <si>
    <t>Umesh Kumar Pandey Saidpur Gzp</t>
  </si>
  <si>
    <t>Sanjay tiwari Ramna Ghazipur</t>
  </si>
  <si>
    <t>Priyanka Memorial School Kharba Gzp</t>
  </si>
  <si>
    <t>UP61A4117</t>
  </si>
  <si>
    <t>Sivam Public School Kashimabad Gzp</t>
  </si>
  <si>
    <t>UP61AT6811</t>
  </si>
  <si>
    <t>Sanoj Gupta Jangipur Gzp</t>
  </si>
  <si>
    <t>GVK 11</t>
  </si>
  <si>
    <t>UP32FG1390</t>
  </si>
  <si>
    <t>GVK 12</t>
  </si>
  <si>
    <t>GVK 13</t>
  </si>
  <si>
    <t>UP32FG0998</t>
  </si>
  <si>
    <t>UP32FG1027</t>
  </si>
  <si>
    <t>P084590</t>
  </si>
  <si>
    <t>P083520</t>
  </si>
  <si>
    <t>P083543</t>
  </si>
  <si>
    <t>P084505</t>
  </si>
  <si>
    <t>P083694</t>
  </si>
  <si>
    <t>P084512</t>
  </si>
  <si>
    <t>Diving Global School Zamania Gzp</t>
  </si>
  <si>
    <t>UP61CT2755</t>
  </si>
  <si>
    <t>Bala Ji College of Pharmecy  Aurihar Gzp</t>
  </si>
  <si>
    <t>UP61CT2751</t>
  </si>
  <si>
    <t>Pappu Yadav Harpur Ghazipur</t>
  </si>
  <si>
    <t>GVK  14</t>
  </si>
  <si>
    <t>UP32FG0618</t>
  </si>
  <si>
    <t>GVK 15</t>
  </si>
  <si>
    <t>GVK 16</t>
  </si>
  <si>
    <t>UP32FG2015</t>
  </si>
  <si>
    <t>P023293</t>
  </si>
  <si>
    <t>Bala Ji College of Pharmecy Aurihar Gzp</t>
  </si>
  <si>
    <t>Diving Public School Zamania Gzp</t>
  </si>
  <si>
    <t>P058456</t>
  </si>
  <si>
    <t>Asha  PG College Shikhari Gzp</t>
  </si>
  <si>
    <t>Ajay Kumar Singh Husainpur Gzp</t>
  </si>
  <si>
    <t>UP65QT2123</t>
  </si>
  <si>
    <t>B006014203528</t>
  </si>
  <si>
    <t>Bundy Tube Assly</t>
  </si>
  <si>
    <t>T006864300308</t>
  </si>
  <si>
    <t>Brake Booster</t>
  </si>
  <si>
    <t>T006867200446</t>
  </si>
  <si>
    <t>Window Mechanism RH</t>
  </si>
  <si>
    <t>2</t>
  </si>
  <si>
    <t>P085493</t>
  </si>
  <si>
    <t>P083563</t>
  </si>
  <si>
    <t>P084044</t>
  </si>
  <si>
    <t>GVK 17</t>
  </si>
  <si>
    <t>GVK 18</t>
  </si>
  <si>
    <t>GVK 19</t>
  </si>
  <si>
    <t>UP32FG1662</t>
  </si>
  <si>
    <t>T006864210112</t>
  </si>
  <si>
    <t>Brake Disc</t>
  </si>
  <si>
    <t>T006868220920</t>
  </si>
  <si>
    <t>Side Blinker LH</t>
  </si>
  <si>
    <t>T006868221020</t>
  </si>
  <si>
    <t>Side Blinker RH</t>
  </si>
  <si>
    <t>Chinamya Bharat Acadamy</t>
  </si>
  <si>
    <t>P056163</t>
  </si>
  <si>
    <t>T006864300301</t>
  </si>
  <si>
    <t>Tendem Master Cyl</t>
  </si>
  <si>
    <t>Chinmay Bharat Acadamy LakhanPur Gzp</t>
  </si>
  <si>
    <t>UP61CT1388</t>
  </si>
  <si>
    <t>Dheeraj Kumar Mardah Gzp</t>
  </si>
  <si>
    <t>Unique Pb School Sirgitha Gzp</t>
  </si>
  <si>
    <t>UP61A5967</t>
  </si>
  <si>
    <t>R.S. Pb. School Barachawer Gzp</t>
  </si>
  <si>
    <t>UP61BT3294</t>
  </si>
  <si>
    <t>UP61BT6070</t>
  </si>
  <si>
    <t>Bakhari Baba PG College Birno Gzp</t>
  </si>
  <si>
    <t>HR69B8207</t>
  </si>
  <si>
    <t>Sunbeem School Maharajganj</t>
  </si>
  <si>
    <t>B006023260326</t>
  </si>
  <si>
    <t>Clamp For Stebilizer</t>
  </si>
  <si>
    <t>Mukhram Kishan PG College SaidPur Gzp</t>
  </si>
  <si>
    <t>P001763</t>
  </si>
  <si>
    <t>P083890</t>
  </si>
  <si>
    <t>Ajay Kumar Yadav Raipur Gzp</t>
  </si>
  <si>
    <t>UP61BT7427</t>
  </si>
  <si>
    <t>Mukhram Kishan Pb School Saidpur Gzp</t>
  </si>
  <si>
    <t>UP61BT9545</t>
  </si>
  <si>
    <t>UP32FG0620</t>
  </si>
  <si>
    <t>80w90</t>
  </si>
  <si>
    <t>85w140</t>
  </si>
  <si>
    <t>Brake Oil</t>
  </si>
  <si>
    <t>Bumper Rubber</t>
  </si>
  <si>
    <t>T006863210650</t>
  </si>
  <si>
    <t>Kamani Bush</t>
  </si>
  <si>
    <t>Ajay Kumar Yadav Nandganj Gzp</t>
  </si>
  <si>
    <t>Diving Heart Public School Agasta Gzp</t>
  </si>
  <si>
    <t>R.S.Convent School Barachawer Gzp</t>
  </si>
  <si>
    <t>B008329971247</t>
  </si>
  <si>
    <t>B008329970447</t>
  </si>
  <si>
    <t>Oil Seal</t>
  </si>
  <si>
    <t>*</t>
  </si>
  <si>
    <t>6</t>
  </si>
  <si>
    <t>29 C</t>
  </si>
  <si>
    <t>11</t>
  </si>
  <si>
    <t>22F</t>
  </si>
  <si>
    <t>23A</t>
  </si>
  <si>
    <t>23B</t>
  </si>
  <si>
    <t>24A</t>
  </si>
  <si>
    <t>25B</t>
  </si>
  <si>
    <t>29A</t>
  </si>
  <si>
    <t>29C</t>
  </si>
  <si>
    <t>33A</t>
  </si>
  <si>
    <t>33B</t>
  </si>
  <si>
    <t>33C</t>
  </si>
  <si>
    <t>33D</t>
  </si>
  <si>
    <t>33E</t>
  </si>
  <si>
    <t>33F</t>
  </si>
  <si>
    <t>33G</t>
  </si>
  <si>
    <t>34A</t>
  </si>
  <si>
    <t>34B</t>
  </si>
  <si>
    <t>34C</t>
  </si>
  <si>
    <t>B008704600005</t>
  </si>
  <si>
    <t>29</t>
  </si>
  <si>
    <t>27</t>
  </si>
  <si>
    <t>35 S</t>
  </si>
  <si>
    <t>35 A</t>
  </si>
  <si>
    <t>35C</t>
  </si>
  <si>
    <t>35B</t>
  </si>
  <si>
    <t>35d</t>
  </si>
  <si>
    <t>01 Inch</t>
  </si>
  <si>
    <t>Steel Pench</t>
  </si>
  <si>
    <t>35 E</t>
  </si>
  <si>
    <t>35F</t>
  </si>
  <si>
    <t>35J</t>
  </si>
  <si>
    <t>35 J</t>
  </si>
  <si>
    <t>35G</t>
  </si>
  <si>
    <t>35M</t>
  </si>
  <si>
    <t>35L</t>
  </si>
  <si>
    <t>35N</t>
  </si>
  <si>
    <t>35 o</t>
  </si>
  <si>
    <t>35Q</t>
  </si>
  <si>
    <t>35R</t>
  </si>
  <si>
    <t>35S</t>
  </si>
  <si>
    <t>MUD DIFLECTOR RH</t>
  </si>
  <si>
    <t>45</t>
  </si>
  <si>
    <t>B008329811205</t>
  </si>
  <si>
    <t>T. R. Bairing</t>
  </si>
  <si>
    <t>19</t>
  </si>
  <si>
    <t>50A</t>
  </si>
  <si>
    <t>50B</t>
  </si>
  <si>
    <t>A000023020512</t>
  </si>
  <si>
    <t>Thrust Washer</t>
  </si>
  <si>
    <t>50C</t>
  </si>
  <si>
    <t>50D</t>
  </si>
  <si>
    <t>55A</t>
  </si>
  <si>
    <t>55B</t>
  </si>
  <si>
    <t>55C</t>
  </si>
  <si>
    <t>Door Lock RH</t>
  </si>
  <si>
    <t>55c</t>
  </si>
  <si>
    <t>B008613200031</t>
  </si>
  <si>
    <t>Socker Assly</t>
  </si>
  <si>
    <t>T006863201131</t>
  </si>
  <si>
    <t>T006863200931</t>
  </si>
  <si>
    <t>59</t>
  </si>
  <si>
    <t>B008545002003</t>
  </si>
  <si>
    <t>Rediater Assly</t>
  </si>
  <si>
    <t>B008080740679</t>
  </si>
  <si>
    <t>63</t>
  </si>
  <si>
    <t>61</t>
  </si>
  <si>
    <t>B008329970947</t>
  </si>
  <si>
    <t>T006869970947</t>
  </si>
  <si>
    <t>B008682500103</t>
  </si>
  <si>
    <t>Clutch cover</t>
  </si>
  <si>
    <t>B008682500004</t>
  </si>
  <si>
    <t xml:space="preserve">CLUTCH PRESSURE PLATE </t>
  </si>
  <si>
    <t>CONCENTRIC SLAVE CYLINder</t>
  </si>
  <si>
    <t>CLUTCH PRESSURE PLATE</t>
  </si>
  <si>
    <t>51</t>
  </si>
  <si>
    <t>T006865425318</t>
  </si>
  <si>
    <t>T006865421218</t>
  </si>
  <si>
    <t>DiFF PRES SENSOR</t>
  </si>
  <si>
    <t>T006865421217</t>
  </si>
  <si>
    <t>vehical Speed Sensor</t>
  </si>
  <si>
    <t xml:space="preserve">SPEEDOMETER CABLE WITH NYLON </t>
  </si>
  <si>
    <t>SPEEDOMETER CABLE WITH NYLON</t>
  </si>
  <si>
    <t>T006862600864</t>
  </si>
  <si>
    <t>Gear Shift Cable</t>
  </si>
  <si>
    <t>B008089971595</t>
  </si>
  <si>
    <t>Poly V Belt</t>
  </si>
  <si>
    <t>T006862600764</t>
  </si>
  <si>
    <t>T006868200542</t>
  </si>
  <si>
    <t>Pm Sensor</t>
  </si>
  <si>
    <t>Concentric slave Cylinder</t>
  </si>
  <si>
    <t>OIL FILTER</t>
  </si>
  <si>
    <t>OLD ENTRY</t>
  </si>
  <si>
    <t>Monu Chouhan Mahrour Gzp</t>
  </si>
  <si>
    <t>International Pb School Sarhula Gzp</t>
  </si>
  <si>
    <t>UP61CT4870</t>
  </si>
  <si>
    <t>City Montesari School Bhadaura Gzp</t>
  </si>
  <si>
    <t>GVK 1</t>
  </si>
  <si>
    <t>GVK 2</t>
  </si>
  <si>
    <t>GVK 3</t>
  </si>
  <si>
    <t>UP32FG0413</t>
  </si>
  <si>
    <t>Aarti Pandey Chandrashekhar nagar Gzp</t>
  </si>
  <si>
    <t>UP61AT8292</t>
  </si>
  <si>
    <t>Rust Off</t>
  </si>
  <si>
    <t>P111559</t>
  </si>
  <si>
    <t>P083308</t>
  </si>
  <si>
    <t>P083498</t>
  </si>
  <si>
    <t>P083659</t>
  </si>
  <si>
    <t>24B</t>
  </si>
  <si>
    <t>29B</t>
  </si>
  <si>
    <t>29D</t>
  </si>
  <si>
    <t>B008089974392</t>
  </si>
  <si>
    <t>Poly V Belt 2190</t>
  </si>
  <si>
    <t>B008082000570</t>
  </si>
  <si>
    <t>Belt Tensioner</t>
  </si>
  <si>
    <t>T006864200583</t>
  </si>
  <si>
    <t>Caliper Body Assy Complete</t>
  </si>
  <si>
    <t>Abhishek Rai Malikpura Gzp</t>
  </si>
  <si>
    <t>O.P. Pandey Ghazipur</t>
  </si>
  <si>
    <t>City Monteshari School Bhadoura Gzp</t>
  </si>
  <si>
    <t>P113022</t>
  </si>
  <si>
    <t>66</t>
  </si>
  <si>
    <t>Rajan Kumar Zamania Gzp</t>
  </si>
  <si>
    <t>UP61CT5152</t>
  </si>
  <si>
    <t>Maa Parvati Shiksha Niketan Mardah GZP</t>
  </si>
  <si>
    <t>B008545002103</t>
  </si>
  <si>
    <t>Aditya Narayan Kushwaha Ghazipur</t>
  </si>
  <si>
    <t>GVK 4</t>
  </si>
  <si>
    <t>P085503</t>
  </si>
  <si>
    <t>45C</t>
  </si>
  <si>
    <t>Foc For New Gaddi Uma Parvati Mahavidyala Mardah Gzp</t>
  </si>
  <si>
    <t>Doser Coolant Pump</t>
  </si>
  <si>
    <t>Rameshwaram Gurukulam Medinipur Gzp</t>
  </si>
  <si>
    <t>UP61CT0776</t>
  </si>
  <si>
    <t xml:space="preserve">Khaki Baba Sidharth Mahavidyalya Manihari Gzp </t>
  </si>
  <si>
    <t>UP61BT3523</t>
  </si>
  <si>
    <t xml:space="preserve">Little Blosam Int. School Larpur Gzp </t>
  </si>
  <si>
    <t>GVK 5</t>
  </si>
  <si>
    <t>GVK 6</t>
  </si>
  <si>
    <t>UP32FG2073</t>
  </si>
  <si>
    <t>UP32FG0262</t>
  </si>
  <si>
    <t>GVK 7</t>
  </si>
  <si>
    <t>GVK 8</t>
  </si>
  <si>
    <t>P107109</t>
  </si>
  <si>
    <t>Little Blosam Int. School Larpur Gzp</t>
  </si>
  <si>
    <t>P109874</t>
  </si>
  <si>
    <t>P085459</t>
  </si>
  <si>
    <t>P086153</t>
  </si>
  <si>
    <t>P083460</t>
  </si>
  <si>
    <t>P083386</t>
  </si>
  <si>
    <t>Uma Shankar Public School Hasipara Gzp</t>
  </si>
  <si>
    <t>S.K. National School Mahen Gzp</t>
  </si>
  <si>
    <t>Nut 13 No.</t>
  </si>
  <si>
    <t>35P</t>
  </si>
  <si>
    <t>Sunita Devi Kadahara Gzp</t>
  </si>
  <si>
    <t>UP61CT4720</t>
  </si>
  <si>
    <t xml:space="preserve">Khaki Baba Sidharth Convent School Manihari Gzp </t>
  </si>
  <si>
    <t>P113746</t>
  </si>
  <si>
    <t>Oil Seal For Fr. Exle</t>
  </si>
  <si>
    <t>B008614280135</t>
  </si>
  <si>
    <t>T006864600480</t>
  </si>
  <si>
    <t>25A</t>
  </si>
  <si>
    <t>Brake Hose Pipe T3</t>
  </si>
  <si>
    <t>P.S. Pump</t>
  </si>
  <si>
    <t>GVK 9</t>
  </si>
  <si>
    <t>UP32FG0426</t>
  </si>
  <si>
    <t>P083746</t>
  </si>
  <si>
    <t>Satyadev Int. School Borsiya Gzp</t>
  </si>
  <si>
    <t>Munna Singh Birno Ghazipur</t>
  </si>
  <si>
    <t>P083829</t>
  </si>
  <si>
    <t>L.N.T. Int. School Jayrampur Gzp</t>
  </si>
  <si>
    <t>UP61BT3404</t>
  </si>
  <si>
    <t>Sunbeem Academy Gangouli Gzp</t>
  </si>
  <si>
    <t>UP61CT0521</t>
  </si>
  <si>
    <t>UP32FG1675</t>
  </si>
  <si>
    <t>P085231</t>
  </si>
  <si>
    <t>P055855</t>
  </si>
  <si>
    <t>BRD Pb School Bikapur Gzp</t>
  </si>
  <si>
    <t>P001625</t>
  </si>
  <si>
    <t>BRD Public School Bikapur Gzp</t>
  </si>
  <si>
    <t>UP61CT1299</t>
  </si>
  <si>
    <t>Army Pb School Kashimabad Gzp</t>
  </si>
  <si>
    <t>UP61CT0928</t>
  </si>
  <si>
    <t>FOC</t>
  </si>
  <si>
    <t>35 D</t>
  </si>
  <si>
    <t>14/04/2026</t>
  </si>
  <si>
    <t>Shams National School Dhawa Shareef Gzp</t>
  </si>
  <si>
    <t>UP61T7626</t>
  </si>
  <si>
    <t>UP61CT0775</t>
  </si>
  <si>
    <t>Madhuban Bal Gopal Inter College Malikpura Gzp</t>
  </si>
  <si>
    <t>B008548200220</t>
  </si>
  <si>
    <t>Front Blinker L.H.</t>
  </si>
  <si>
    <t>T006864700608</t>
  </si>
  <si>
    <t>Tank Unit BS-6  T1</t>
  </si>
  <si>
    <t>B008556252307</t>
  </si>
  <si>
    <t>Side Panel F. Botom L.H.</t>
  </si>
  <si>
    <t>UP61AT9663</t>
  </si>
  <si>
    <t>UP61BT7367</t>
  </si>
  <si>
    <t>B006012670697</t>
  </si>
  <si>
    <t>Boot</t>
  </si>
  <si>
    <t>T006868203061</t>
  </si>
  <si>
    <t>Head Lamp RH</t>
  </si>
  <si>
    <t>T006866959630</t>
  </si>
  <si>
    <t>A Post Cover RH</t>
  </si>
  <si>
    <t>T006868260543</t>
  </si>
  <si>
    <t>Side Cover Head Lamp</t>
  </si>
  <si>
    <t>T006868820701</t>
  </si>
  <si>
    <t>Wheel Arch LH</t>
  </si>
  <si>
    <t>S.S. International School Goura Makhadumpur Gzp</t>
  </si>
  <si>
    <t>UP61CT3553</t>
  </si>
  <si>
    <t>A.H.M. Pb School Shadiabad Gzp</t>
  </si>
  <si>
    <t>UP61CT2268</t>
  </si>
  <si>
    <t>Let. Jagmani Devi Inter College Bhadoura Gzp</t>
  </si>
  <si>
    <t>UP61CT3885</t>
  </si>
  <si>
    <t>Lalji Yadav Kashimabad Ghazipur</t>
  </si>
  <si>
    <t>P052689</t>
  </si>
  <si>
    <t>P058454</t>
  </si>
  <si>
    <t>A.H.M. Pb School Sadiabad Gzp</t>
  </si>
  <si>
    <t>P057388</t>
  </si>
  <si>
    <t>Jagmani Devi Pb School Bhadoura Gzp</t>
  </si>
  <si>
    <t>P110608</t>
  </si>
  <si>
    <t>T006863201230</t>
  </si>
  <si>
    <t>A000053048152</t>
  </si>
  <si>
    <t>Bundy Tube 1200 L.G.</t>
  </si>
  <si>
    <t>A000053048122</t>
  </si>
  <si>
    <t>Bundy Tube 365 L.G.</t>
  </si>
  <si>
    <t>32A</t>
  </si>
  <si>
    <t>Accelerator Pedal R-196</t>
  </si>
  <si>
    <t>32B</t>
  </si>
  <si>
    <t xml:space="preserve">Gear Oil XP 80W90  HP 5Ltr               </t>
  </si>
  <si>
    <t>80w90 HP 5Ltr</t>
  </si>
  <si>
    <t>GREASE 7.5kg</t>
  </si>
  <si>
    <t>GREASE 7.5kg (SKF)</t>
  </si>
  <si>
    <t>32C</t>
  </si>
  <si>
    <t>Gear Oil XP 80W90  HP 5Ltr</t>
  </si>
  <si>
    <t>30</t>
  </si>
  <si>
    <t>Chinmay Bharat Acadamy Lakhimpur Gzp</t>
  </si>
  <si>
    <t>UP61AT9806</t>
  </si>
  <si>
    <t>UP61BT1073</t>
  </si>
  <si>
    <t>UP61CT1493</t>
  </si>
  <si>
    <t>H-4</t>
  </si>
  <si>
    <t>Mordern Children Public School Sadiabad Gzp</t>
  </si>
  <si>
    <t>UP61AT5650</t>
  </si>
  <si>
    <t>Inder singh Kushwaha Sayar Gzp</t>
  </si>
  <si>
    <t>89/90</t>
  </si>
  <si>
    <t>Lachchiram PG College Salikpur Gzp</t>
  </si>
  <si>
    <t>UP61AT2335</t>
  </si>
  <si>
    <t>Spray</t>
  </si>
  <si>
    <t>Samta Pb School Kalupur Gzp</t>
  </si>
  <si>
    <t>UP61AT0416</t>
  </si>
  <si>
    <t>Nagina Gour Jakhania Ghazipur</t>
  </si>
  <si>
    <t>UP61AT4389</t>
  </si>
  <si>
    <t>Rajkumar Gramin Vidyapith Inter College Kashimabad Gzp</t>
  </si>
  <si>
    <t>UP61CT2143</t>
  </si>
  <si>
    <t>35</t>
  </si>
  <si>
    <t>P107009</t>
  </si>
  <si>
    <t>Dalims Sunbeem School Gandhinagar Gzp</t>
  </si>
  <si>
    <t>P107003</t>
  </si>
  <si>
    <t>Dalimss Sunbeem School Gandinagar Gzp</t>
  </si>
  <si>
    <t>UP61CT0449</t>
  </si>
  <si>
    <t>B008081502502</t>
  </si>
  <si>
    <t>Alternator</t>
  </si>
  <si>
    <t>Satyadev International School Sagapali Gzp</t>
  </si>
  <si>
    <t>Baba Banarasi das Pb School Usari Shahpur Gzp</t>
  </si>
  <si>
    <t>UP61BT0389</t>
  </si>
  <si>
    <t>T006865421318</t>
  </si>
  <si>
    <t>T006865423217</t>
  </si>
  <si>
    <t>B008040700028</t>
  </si>
  <si>
    <t>T006865424517</t>
  </si>
  <si>
    <t>Wheel Speed Sensor T2</t>
  </si>
  <si>
    <t>T006865424417</t>
  </si>
  <si>
    <t xml:space="preserve">Wheel Speed Sensor T1/T2 </t>
  </si>
  <si>
    <t>TPMS Valve Sensor Gurkha</t>
  </si>
  <si>
    <t>Accelerator Pedal Kit</t>
  </si>
  <si>
    <t>Sri Rojai Uchchtar Madhyamic vidyalay Andhokar Gzp</t>
  </si>
  <si>
    <t>Asha PG College Shikari Ghazipur</t>
  </si>
  <si>
    <t>Sri Parmanand Manorama Devi Girls PG College Gangouli Gzp</t>
  </si>
  <si>
    <t>Wheel Speed Sensor T1/T2</t>
  </si>
  <si>
    <t>B008081532628</t>
  </si>
  <si>
    <t>RPM Sensor Bs4</t>
  </si>
  <si>
    <t>B008545420817</t>
  </si>
  <si>
    <t>A000024050662</t>
  </si>
  <si>
    <t>Sensor Unit</t>
  </si>
  <si>
    <t>T006865422917</t>
  </si>
  <si>
    <t>B008085421717</t>
  </si>
  <si>
    <t>Temp. Sensor R-215</t>
  </si>
  <si>
    <t>Temp. Sensor Fill Location</t>
  </si>
  <si>
    <t>B008545012782</t>
  </si>
  <si>
    <t>Hose Pipe RH Turbo</t>
  </si>
  <si>
    <t>Sensor Strg Angle LWS</t>
  </si>
  <si>
    <t>Lambda Sensor T1 BS6</t>
  </si>
  <si>
    <t>Ventury Assly Complete</t>
  </si>
  <si>
    <t>DPS Sensor</t>
  </si>
  <si>
    <t>B00855540000128</t>
  </si>
  <si>
    <t>Sri Sumer Gopal Inter College Durehara Gzp</t>
  </si>
  <si>
    <t>Diving Fluit Int. School Nasirpur Ghazipur</t>
  </si>
  <si>
    <t>UP65MT5014</t>
  </si>
  <si>
    <t>Ashok Bus Service Lanka Ghazipur</t>
  </si>
  <si>
    <t>T-10 Bulb</t>
  </si>
  <si>
    <t>T-10 Bulb 12V 5W</t>
  </si>
  <si>
    <t>28A</t>
  </si>
  <si>
    <t>B008563261150</t>
  </si>
  <si>
    <t>Anti Roll Bar Rubber Bush Rear</t>
  </si>
  <si>
    <t>Jagriti Public School Yusufpur Gzp</t>
  </si>
  <si>
    <t>UP61CT5324</t>
  </si>
  <si>
    <t>P.R. International School Kashimabad Gzp</t>
  </si>
  <si>
    <t>UP61BT8457</t>
  </si>
  <si>
    <t>Sri Thakur Ji Pb School Barahpur Nandganj Gzp</t>
  </si>
  <si>
    <t>UP61BT3896</t>
  </si>
  <si>
    <t>Rajan Kumar Dhanvata Zamania Gzp</t>
  </si>
  <si>
    <t>Jagriti Pb School Yusufpur Ghazipur</t>
  </si>
  <si>
    <t>P114946</t>
  </si>
  <si>
    <t>P001690</t>
  </si>
  <si>
    <t>P055929</t>
  </si>
  <si>
    <t>Raghunadan Kishundev Narsing College Devchandpur Gzp</t>
  </si>
  <si>
    <t>Raghunandan Kishundev Narsing College Devchandpur Gzp</t>
  </si>
  <si>
    <t>UP61CT1298</t>
  </si>
  <si>
    <t>Ajay Kumar Yadav Raipur Ghazipur</t>
  </si>
  <si>
    <t>UP61CT5173</t>
  </si>
  <si>
    <t>Pramod Kumar Kushwaha Gahmar Ghazipur</t>
  </si>
  <si>
    <t>S.S. Public School Deorhi Zamania Ghazipur</t>
  </si>
  <si>
    <t>UP61CT0291</t>
  </si>
  <si>
    <t>T006868802603</t>
  </si>
  <si>
    <t>Rear Bumper Corner LH BS6 T1</t>
  </si>
  <si>
    <t>P001633</t>
  </si>
  <si>
    <t>Pramod Kumar Kushwaha Gahmar Gzp</t>
  </si>
  <si>
    <t>Maa Parvati Shiksha Niketan Nonara Gzp</t>
  </si>
  <si>
    <t>P112926</t>
  </si>
  <si>
    <t>Gurukul Int. Convent School Zamania Gzp</t>
  </si>
  <si>
    <t>P053277</t>
  </si>
  <si>
    <t>UP61BT7548</t>
  </si>
  <si>
    <t>St. Kabir Public School Tulsipur Gzp</t>
  </si>
  <si>
    <t>UP61BT6482</t>
  </si>
  <si>
    <t>Satyadev International School Borsiya Gzp</t>
  </si>
  <si>
    <t>Gurukul Int. Convent School Zamania Ghazipur</t>
  </si>
  <si>
    <t>UP61CT5209</t>
  </si>
  <si>
    <t>UP61CT5208</t>
  </si>
  <si>
    <t>P114154</t>
  </si>
  <si>
    <t>Manik Chand Pb School Dildarnagar Gzp</t>
  </si>
  <si>
    <t>UP61CT0758</t>
  </si>
  <si>
    <t>P023730</t>
  </si>
  <si>
    <t>22/04/2026</t>
  </si>
  <si>
    <t>T006864910080</t>
  </si>
  <si>
    <t>V Band Clamp Gasket ( Part Of )</t>
  </si>
  <si>
    <t>New Shahfaiz Pb school Dildarnagar Gzp</t>
  </si>
  <si>
    <t>UP61BT8238</t>
  </si>
  <si>
    <t>Divine Heart Pb School Augusta Ghazipur</t>
  </si>
  <si>
    <t>UP61BT1072</t>
  </si>
  <si>
    <t>13/05/2026</t>
  </si>
  <si>
    <t>Arsh Public School Dullahpur Gzp</t>
  </si>
  <si>
    <t>P114982</t>
  </si>
  <si>
    <t>Arsh Public School Jalalabad Dullahpur Gzp</t>
  </si>
  <si>
    <t>UP61CT5240</t>
  </si>
  <si>
    <t>Little Blossem Int. School Larpur Ghazipur</t>
  </si>
  <si>
    <t>R.S. Convent School Barachawer Gzp</t>
  </si>
  <si>
    <t>P114970</t>
  </si>
  <si>
    <t>UP61CT5326</t>
  </si>
  <si>
    <t>Return Gzp To Vns baya Akhilesh sir</t>
  </si>
  <si>
    <t>P051524</t>
  </si>
  <si>
    <t>M.R.D. Pb School Singera Gzp</t>
  </si>
  <si>
    <t>City Montesary School Bhadoura Gzp</t>
  </si>
  <si>
    <t>MRD Pb School Singera Ghazipur</t>
  </si>
  <si>
    <t>B008569956811</t>
  </si>
  <si>
    <t>Ashok Kumar Rai Dadani Ghazipur</t>
  </si>
  <si>
    <t>Diving Global School Harpur Zamania Gzp</t>
  </si>
  <si>
    <t>P055521</t>
  </si>
  <si>
    <t>Divine Global School Harpur Zamania Gzp</t>
  </si>
  <si>
    <t>UP61CT0108</t>
  </si>
  <si>
    <t>Fatima Girls Inter College Zamania Gzp</t>
  </si>
  <si>
    <t xml:space="preserve">Rear Socker Assly T1 BS-4 </t>
  </si>
  <si>
    <t>Rear Socker Assly T1 BS-4</t>
  </si>
  <si>
    <t>U.S. Pb School Hainsipara Gzp</t>
  </si>
  <si>
    <t>P114220</t>
  </si>
  <si>
    <t>U.S. Public School Hainsipara Gzp</t>
  </si>
  <si>
    <t>UP61CT5239</t>
  </si>
  <si>
    <t>UP61T8468</t>
  </si>
  <si>
    <t>Engine Oil</t>
  </si>
  <si>
    <t>22 No. Lock Nut</t>
  </si>
  <si>
    <t>22 No. Plain Washer</t>
  </si>
  <si>
    <t>C000960012246</t>
  </si>
  <si>
    <t>22 No. Socker Bolt</t>
  </si>
  <si>
    <t>Sumbeam School Dewal Dildarnagar Gzp</t>
  </si>
  <si>
    <t>P011971</t>
  </si>
  <si>
    <t>Sunbeem School Dewal Dildarnagar Gzp</t>
  </si>
  <si>
    <t>UP61BT6933</t>
  </si>
  <si>
    <t>P055953</t>
  </si>
  <si>
    <t>Uma Shankar Pb School Haisipara Gzp</t>
  </si>
  <si>
    <t>Nut Screw 8 No.</t>
  </si>
  <si>
    <t>T006865420517</t>
  </si>
  <si>
    <t>B008543200031</t>
  </si>
  <si>
    <t>35 O</t>
  </si>
  <si>
    <t>Wheel Speed Sensor T2 Rear</t>
  </si>
  <si>
    <t xml:space="preserve">Rear SHOKER </t>
  </si>
  <si>
    <t>Rear SHOKER</t>
  </si>
  <si>
    <t>Nut Bolt 24 No.</t>
  </si>
  <si>
    <t>Washer 24 No.</t>
  </si>
  <si>
    <t>143/144</t>
  </si>
  <si>
    <t>Gopinath PG College Devali Salamatpur Gzp</t>
  </si>
  <si>
    <t>UP61AT5524</t>
  </si>
  <si>
    <t>S.S. Public School Bawara Ghazipur</t>
  </si>
  <si>
    <t>H.S. Vidya Mandir School Sihori Gzp</t>
  </si>
  <si>
    <t>UP61T8529</t>
  </si>
  <si>
    <t>146/147</t>
  </si>
  <si>
    <t>UP61BT1074</t>
  </si>
  <si>
    <t>St. Xaviers School Jamlapur Ghazipur</t>
  </si>
  <si>
    <t>UP61BT8424</t>
  </si>
  <si>
    <t>T006864200119</t>
  </si>
  <si>
    <t>Wheel Cyl Assly</t>
  </si>
  <si>
    <t>Divine Heart Pb School Augusta Gzp</t>
  </si>
  <si>
    <t>P023218</t>
  </si>
  <si>
    <t>28/05/2026</t>
  </si>
  <si>
    <t>UP61AT6387</t>
  </si>
  <si>
    <t xml:space="preserve">King Pin Leght work </t>
  </si>
  <si>
    <t>P.N.S. Public school Kashimabad Ghazipur</t>
  </si>
  <si>
    <t>UP61AT4676</t>
  </si>
  <si>
    <t>T006865865729</t>
  </si>
  <si>
    <t>S.S. Public School Newada Ghazipur</t>
  </si>
  <si>
    <t>Bulb 1141 White</t>
  </si>
  <si>
    <t>A000023525132</t>
  </si>
  <si>
    <t>A000023525122</t>
  </si>
  <si>
    <t>A000023525772</t>
  </si>
  <si>
    <t>A000023525142</t>
  </si>
  <si>
    <t>Tapper Roller Bearing 33111</t>
  </si>
  <si>
    <t>Tapper Roller Bearing 32210</t>
  </si>
  <si>
    <t>Cross Assy Kit</t>
  </si>
  <si>
    <t>Oil Seal T2</t>
  </si>
  <si>
    <t xml:space="preserve">Lock Nut </t>
  </si>
  <si>
    <t>FRONT SHOKER T1 BS-6</t>
  </si>
  <si>
    <t>ML114509</t>
  </si>
  <si>
    <t>P058183</t>
  </si>
  <si>
    <t>Sun Rise Public School Dharmarpur Karanda Gzp</t>
  </si>
  <si>
    <t>Sun Rise Pb School Dharmarpur Karanda Gzp</t>
  </si>
  <si>
    <t>UP61CT2455</t>
  </si>
  <si>
    <t>P057564</t>
  </si>
  <si>
    <t>Ashok Kumar Rai Jeevpur Ghazipur</t>
  </si>
  <si>
    <t>Priyanka Memorial Int. School Yusufpur Kharba Gzp</t>
  </si>
  <si>
    <t>UP61T6388</t>
  </si>
  <si>
    <t>Ashok Kumar Rai Matsa Jeevpur Ghazipur</t>
  </si>
  <si>
    <t>P050684</t>
  </si>
  <si>
    <t>P050373</t>
  </si>
  <si>
    <t>S.S. Pb School Newada Lawa Gzp</t>
  </si>
  <si>
    <t>UP61BT6390</t>
  </si>
  <si>
    <t>UP61BT6389</t>
  </si>
  <si>
    <t>UP61T5402</t>
  </si>
  <si>
    <t>B008558100551</t>
  </si>
  <si>
    <t>T006863200530</t>
  </si>
  <si>
    <t>T006862920074</t>
  </si>
  <si>
    <t>T016868802603</t>
  </si>
  <si>
    <t>A000020140142</t>
  </si>
  <si>
    <t>Grease 01Kg</t>
  </si>
  <si>
    <t>Filter Element</t>
  </si>
  <si>
    <t xml:space="preserve">Fr. Socker Assly T1 BS-4 </t>
  </si>
  <si>
    <t>Fr. Socker Assly T1 BS-4</t>
  </si>
  <si>
    <t>Sun Shine Pb School Zamania Gzp</t>
  </si>
  <si>
    <t>UP61CT2248</t>
  </si>
  <si>
    <t>UP61CT0752</t>
  </si>
  <si>
    <t>UP61T9992</t>
  </si>
  <si>
    <t>Indicator Fuse Clip</t>
  </si>
  <si>
    <t>Mukhram PG college Dhahrakala Saidpur Gzp</t>
  </si>
  <si>
    <t>UP61AT4653</t>
  </si>
  <si>
    <t>UP61AT1986</t>
  </si>
  <si>
    <t>UP61BT4438</t>
  </si>
  <si>
    <t>UP61AT6510</t>
  </si>
  <si>
    <t>P022334</t>
  </si>
  <si>
    <t>P056040</t>
  </si>
  <si>
    <t>R.H. Sun Rise Pb School Baghav Raipur Gzp</t>
  </si>
  <si>
    <t>Pin For Clutch Master Cylinder</t>
  </si>
  <si>
    <t>S.S. Dev Pb School Hetimpur Zamania Gzp</t>
  </si>
  <si>
    <t>P114986</t>
  </si>
  <si>
    <t>UP61CT5798</t>
  </si>
  <si>
    <t>UP61AT4745</t>
  </si>
  <si>
    <t>B008525450724</t>
  </si>
  <si>
    <t>Battery Cut Of Switch</t>
  </si>
  <si>
    <t>T006865401401</t>
  </si>
  <si>
    <t>Battery Fuse Box Assy</t>
  </si>
  <si>
    <t>Cyplan Tape</t>
  </si>
  <si>
    <t>Wire 08 MM</t>
  </si>
  <si>
    <t>Fuse 60 Amp</t>
  </si>
  <si>
    <t>B008613320050</t>
  </si>
  <si>
    <t>King Pin Bush T3</t>
  </si>
  <si>
    <t>UP61BT8863</t>
  </si>
  <si>
    <t>International Pb School Sarhula Ghazipur</t>
  </si>
  <si>
    <t>Yoke &amp; Teeth Leght Work</t>
  </si>
  <si>
    <t>Sri Sumer Gopal Inter college Dhurehra Gzp</t>
  </si>
  <si>
    <t>P054145</t>
  </si>
  <si>
    <t>P.N.S. Pb School Kashimabad Gzp</t>
  </si>
  <si>
    <t>P051942</t>
  </si>
  <si>
    <t>UP61T8684</t>
  </si>
  <si>
    <t>Diving Heart Pb school Augusta Gzp</t>
  </si>
  <si>
    <t>P058152</t>
  </si>
  <si>
    <t>P.R. Int. School Karimdinpur Gzp</t>
  </si>
  <si>
    <t>Joka 19 No.</t>
  </si>
  <si>
    <t>Gittak Washar</t>
  </si>
  <si>
    <t>P.R. Int.school Karimdinpur Ghazipur</t>
  </si>
  <si>
    <t>UP61CT2501</t>
  </si>
  <si>
    <t>UP62BT1191</t>
  </si>
  <si>
    <t>GZP. SWB</t>
  </si>
  <si>
    <t>Plane Tape</t>
  </si>
  <si>
    <t>T006862400718</t>
  </si>
  <si>
    <t>Engine Mounting Rear</t>
  </si>
  <si>
    <t>35H</t>
  </si>
  <si>
    <t>UP61T8679</t>
  </si>
  <si>
    <t>Asha P.G. College Shikhari Ghazipur</t>
  </si>
  <si>
    <t>Battery Watar</t>
  </si>
  <si>
    <t>M.K.D. Pb school Bauri Ghazipur</t>
  </si>
  <si>
    <t>UP61CT2403</t>
  </si>
  <si>
    <t>B008619970647</t>
  </si>
  <si>
    <t>B008619970747</t>
  </si>
  <si>
    <t>Redience Children Pb school Jalalabad Gzp</t>
  </si>
  <si>
    <t>UP61CT4753</t>
  </si>
  <si>
    <t>Dr. Ram Manohar Lohia P.G. College Jhotari Gzp</t>
  </si>
  <si>
    <t>UP61BT3879</t>
  </si>
  <si>
    <t>B008619970947</t>
  </si>
  <si>
    <t>T006863250047</t>
  </si>
  <si>
    <t>Plain Washer 19 No.</t>
  </si>
  <si>
    <t>Plain Washer 17 No.</t>
  </si>
  <si>
    <t>Oil Seal T3 Rear</t>
  </si>
  <si>
    <t>Oil Seal T3 Front</t>
  </si>
  <si>
    <t>Kit Shoe Hold down</t>
  </si>
  <si>
    <t>U Bolt For Rear T1</t>
  </si>
  <si>
    <t>M.K.D. Pb School Bauri Ghazipur</t>
  </si>
  <si>
    <t>P058107</t>
  </si>
  <si>
    <t>Redience Children Pb School Jalalabad Gzp</t>
  </si>
  <si>
    <t>P111554</t>
  </si>
  <si>
    <t>Gear Lever Minor Kit</t>
  </si>
  <si>
    <t>Rajan Chandrika Mahavidyalay Gulal Sarai Gzp</t>
  </si>
  <si>
    <t>P115195</t>
  </si>
  <si>
    <t>Jitendra Kumar Jaishwal Ghazipur</t>
  </si>
  <si>
    <t>Maa Sharda Kishan Inter College Jalalabad Gzp</t>
  </si>
  <si>
    <t>UP61BT1916</t>
  </si>
  <si>
    <t>Rajan Chandrika Mahavidhyalya Gulal sarai Gzp</t>
  </si>
  <si>
    <t>UP61CT5683</t>
  </si>
  <si>
    <t>Santosh Kushwaha Haisipara Gzp</t>
  </si>
  <si>
    <t>S.S.Dev Pb School Hetimpur Zamania Gzp</t>
  </si>
  <si>
    <t>P105865</t>
  </si>
  <si>
    <t>AHM Pb School Sadiabad Gzp</t>
  </si>
  <si>
    <t>UP61AT4456</t>
  </si>
  <si>
    <t>B008545861143</t>
  </si>
  <si>
    <t xml:space="preserve">Leght Work </t>
  </si>
  <si>
    <t>Sacred Heart Int. School Yusufpur Gzp</t>
  </si>
  <si>
    <t>UP61BT6931</t>
  </si>
  <si>
    <t>Khaki Baba Sidharth Convent School Yusufpur Gzp</t>
  </si>
  <si>
    <t>UP61BT7664</t>
  </si>
  <si>
    <t>Nagina Gaur Jakhania Ghazipur</t>
  </si>
  <si>
    <t>UP61T7436</t>
  </si>
  <si>
    <t>Broadway Global School Malikpura Gzp</t>
  </si>
  <si>
    <t>P053691</t>
  </si>
  <si>
    <t>24/06/2026</t>
  </si>
  <si>
    <t>P002940</t>
  </si>
  <si>
    <t>Swami Vivekanand Int. School Nandganj Gzp</t>
  </si>
  <si>
    <t>Broadway Global school Malikpura Gzp</t>
  </si>
  <si>
    <t>UP61BT7989</t>
  </si>
  <si>
    <t>UP61CT2984</t>
  </si>
  <si>
    <t>Ajamal Bhai Baksupur Gzp</t>
  </si>
  <si>
    <t>P114998</t>
  </si>
  <si>
    <t>Om Sai Pb. School Narayanpur Kashimabad Gzp</t>
  </si>
  <si>
    <t>UP61CT5648</t>
  </si>
  <si>
    <t>Oxford English School Deva Dullahpur Gzp</t>
  </si>
  <si>
    <t>Satyadev Int. School Sagapali Dhotari Gzp</t>
  </si>
  <si>
    <t>UP61BT2590</t>
  </si>
  <si>
    <t>B008614200542</t>
  </si>
  <si>
    <t>Kit Pressure switch</t>
  </si>
  <si>
    <t>T006862600394</t>
  </si>
  <si>
    <t>Assy Gear Shift Block T1</t>
  </si>
  <si>
    <t>UP61T7434</t>
  </si>
  <si>
    <t>Chand Lock</t>
  </si>
  <si>
    <t>209/210</t>
  </si>
  <si>
    <t>K.P. Central Academy Rasulpur Alawalpur Gzp</t>
  </si>
  <si>
    <t>UP61AT3866</t>
  </si>
  <si>
    <t>Shree Thakur Ji Pb school Barahpur Gzp</t>
  </si>
  <si>
    <t>Mr. Ravindra Kushwaha Nawali Gzp</t>
  </si>
  <si>
    <t>B008548200320</t>
  </si>
  <si>
    <t>Sunbeem school Dewal Didarnagar Gzp</t>
  </si>
  <si>
    <t>Front Blinker R.H.</t>
  </si>
  <si>
    <t>Oxford English school Deva Dullahpur Gzp</t>
  </si>
  <si>
    <t>P110725</t>
  </si>
  <si>
    <t>P058193</t>
  </si>
  <si>
    <t>Madhuban Ball Gopal Inter College Malikpura Gzp</t>
  </si>
  <si>
    <t>Mintu Kumar Gupta Tajpur Gzp</t>
  </si>
  <si>
    <t>Dalimss sunbeem Gandhinagar Gzp</t>
  </si>
  <si>
    <t>UP61BT7253</t>
  </si>
  <si>
    <t>P001576</t>
  </si>
  <si>
    <t>Hariom Singh Malikpura Gzp</t>
  </si>
  <si>
    <t>St. Xaviers sr. Sec School Ghoshi Mau</t>
  </si>
  <si>
    <t>UP54BT2932</t>
  </si>
  <si>
    <t>UP54BT2930</t>
  </si>
  <si>
    <t>UP54BT2928</t>
  </si>
  <si>
    <t>St. Xaviers High School Mau</t>
  </si>
  <si>
    <t>UP54BT2931</t>
  </si>
  <si>
    <t>Sri Rojai Prathmik Vidhyalaya Andhokar Gzp</t>
  </si>
  <si>
    <t>St. Xaveirs sr. Sec School Ghoshi Mau</t>
  </si>
  <si>
    <t>P054031</t>
  </si>
  <si>
    <t>P054030</t>
  </si>
  <si>
    <t>St. Xaveirs High School Mau</t>
  </si>
  <si>
    <t>P054043</t>
  </si>
  <si>
    <t>P054042</t>
  </si>
  <si>
    <t>Bosch Fuel Filter</t>
  </si>
  <si>
    <t>Bosch Fuel Filter BS-3</t>
  </si>
  <si>
    <t>B003192920082</t>
  </si>
  <si>
    <t>32 C</t>
  </si>
  <si>
    <t>B008558221120</t>
  </si>
  <si>
    <t>B008557260116</t>
  </si>
  <si>
    <t>B008556846801</t>
  </si>
  <si>
    <t>B008558201261</t>
  </si>
  <si>
    <t>B008557500159</t>
  </si>
  <si>
    <t>Side Blinkar Trax</t>
  </si>
  <si>
    <t>Bonnet Opening Cable</t>
  </si>
  <si>
    <t>Door Inner Pad</t>
  </si>
  <si>
    <t>Head Lamp Assly</t>
  </si>
  <si>
    <t>Foot Pedal Cover</t>
  </si>
  <si>
    <t>13965 Gulf</t>
  </si>
  <si>
    <t>Green Engine Oil</t>
  </si>
  <si>
    <t>Green Engine Oil (6.5L)</t>
  </si>
  <si>
    <t>B008689810025</t>
  </si>
  <si>
    <t>B000259971247</t>
  </si>
  <si>
    <t xml:space="preserve">Linear Bearing </t>
  </si>
  <si>
    <t>Drive shoft Oil Seal</t>
  </si>
  <si>
    <t>69A</t>
  </si>
  <si>
    <t>69B</t>
  </si>
  <si>
    <t>69C</t>
  </si>
  <si>
    <t>69D</t>
  </si>
  <si>
    <t>Linear Bearing</t>
  </si>
  <si>
    <t>Babu nandan Adarsh Mahavidyalya Rampur Nandganj Gzp</t>
  </si>
  <si>
    <t xml:space="preserve">Shifting Dome oil seal </t>
  </si>
  <si>
    <t>P.S. Pb school Kashimabad Gzp</t>
  </si>
  <si>
    <t>UP65FT6883</t>
  </si>
  <si>
    <t>Shifting Dome oil seal</t>
  </si>
  <si>
    <t>Shifting Dome oil seal kit</t>
  </si>
  <si>
    <t>Modern children Pb School Sadiabad Gzp</t>
  </si>
  <si>
    <t>230/231</t>
  </si>
  <si>
    <t>14022 Gulf</t>
  </si>
  <si>
    <t>T006862500215</t>
  </si>
  <si>
    <t>Clutch Release Bearing</t>
  </si>
  <si>
    <t>B00868980000105</t>
  </si>
  <si>
    <t>Deep Groove Ball Bearing T2</t>
  </si>
  <si>
    <t>Santosh Kumar Kushwaha Haisipara Gzp</t>
  </si>
  <si>
    <t>UP61BT5305</t>
  </si>
  <si>
    <t>Upendra Singh Zamania Gzp</t>
  </si>
  <si>
    <t>Satyadev Int. School Kathwamod Gzp</t>
  </si>
  <si>
    <t>UP61AT2188</t>
  </si>
  <si>
    <t>Dalimss Sunbeem Dildarnagar Gzp</t>
  </si>
  <si>
    <t>UP61BT6366</t>
  </si>
  <si>
    <t>Birendra Kumar Hydrabad</t>
  </si>
  <si>
    <t>TG15U1253</t>
  </si>
  <si>
    <t>Dr. Ram Manohar Lohia PG College Jhotari Gzp</t>
  </si>
  <si>
    <t>P116484</t>
  </si>
  <si>
    <t>Shivanand Rai Ghazipur</t>
  </si>
  <si>
    <t>Satyam Int. School Zamania Ghazipur</t>
  </si>
  <si>
    <t>Usha Rajiv Pb School Kasaundar Ballia</t>
  </si>
  <si>
    <t>UP60CT5804</t>
  </si>
  <si>
    <t>Swami Vivekanand Pb School Adarsh Bazar Gzp</t>
  </si>
  <si>
    <t>UP61CT2799</t>
  </si>
  <si>
    <t>Sri Parmanand PG College Kashimabad Gzp</t>
  </si>
  <si>
    <t>P023810</t>
  </si>
  <si>
    <t>Rajeshwari Pb School Bahadur Ganj Gzp</t>
  </si>
  <si>
    <t>LNT Int. School Kashimabad Gzp</t>
  </si>
  <si>
    <t>Arsh Pb School Dullahpur Jalalabad Gzp</t>
  </si>
  <si>
    <t>JN Memorial Pb School Naripanchdewra Gzp</t>
  </si>
  <si>
    <t>UP61AT3852</t>
  </si>
  <si>
    <t>Sunshine Pb School Zamania Gzp</t>
  </si>
  <si>
    <t>BalaNCING BUSH 22 NO.</t>
  </si>
  <si>
    <t>B006023260265</t>
  </si>
  <si>
    <t>Dalimss Sunbeem Gandhinagar Gzp</t>
  </si>
  <si>
    <t>Budh janhit Purv md Vidyalya Bhadura Gzp</t>
  </si>
  <si>
    <t>UP61CT5478</t>
  </si>
  <si>
    <t>Budh Janhit Purv Md Vidyalya Bhadura Gzp</t>
  </si>
  <si>
    <t>P010201</t>
  </si>
  <si>
    <t>Nox Sensor up Stream</t>
  </si>
  <si>
    <t>Agrsen Pb School Andhau Ghazipur</t>
  </si>
  <si>
    <t>UP61BT7366</t>
  </si>
  <si>
    <t>Khaki Baba Sidharth P.G. College Yusufpur Gzp</t>
  </si>
  <si>
    <t>A000023145892</t>
  </si>
  <si>
    <t>Bundy Tube</t>
  </si>
  <si>
    <t>T006864200128</t>
  </si>
  <si>
    <t>B008543000485</t>
  </si>
  <si>
    <t>22G</t>
  </si>
  <si>
    <t>B008613000185</t>
  </si>
  <si>
    <t>T006864280235</t>
  </si>
  <si>
    <t>B008544280235</t>
  </si>
  <si>
    <t>B008557200725</t>
  </si>
  <si>
    <t>B008557200825</t>
  </si>
  <si>
    <t>B008557200546</t>
  </si>
  <si>
    <t>T006865421307</t>
  </si>
  <si>
    <t>T006864000024</t>
  </si>
  <si>
    <t>A000023020236</t>
  </si>
  <si>
    <t>T006865425718</t>
  </si>
  <si>
    <t>T006862920141</t>
  </si>
  <si>
    <t>69F</t>
  </si>
  <si>
    <t>69E</t>
  </si>
  <si>
    <t>T006869930601</t>
  </si>
  <si>
    <t>T006862920041</t>
  </si>
  <si>
    <t>60</t>
  </si>
  <si>
    <t>UP61CT5006</t>
  </si>
  <si>
    <t>A.W. Int. School Mahend Gzp</t>
  </si>
  <si>
    <t>ACCELERATOR CABLE FOR TRAX</t>
  </si>
  <si>
    <t>ACCELERATOR CABLE</t>
  </si>
  <si>
    <t>BRAKE HOSE MADE FROM IMPORTED TUBE</t>
  </si>
  <si>
    <t>BRAKE HOSE  (TRAX WI  RIGID FR AXLE)</t>
  </si>
  <si>
    <t>CHANNEL ASSY REAR LH</t>
  </si>
  <si>
    <t>CHANNEL ASSY REARL RH</t>
  </si>
  <si>
    <t>ASSY WINDOW REGULATOR MECH RH</t>
  </si>
  <si>
    <t xml:space="preserve">SPEEDOMETER CABLE </t>
  </si>
  <si>
    <t>FLEXIBLE EXTENSION WI HOLDER T2</t>
  </si>
  <si>
    <t>COVER RING</t>
  </si>
  <si>
    <t>BQS(UREA CONCENTRATION SENSOR</t>
  </si>
  <si>
    <t>KNOB FOR SPRING HOLDER</t>
  </si>
  <si>
    <t>SPRING</t>
  </si>
  <si>
    <t>SPRING HOLDER</t>
  </si>
  <si>
    <t>32G</t>
  </si>
  <si>
    <t>SPEEDOMETER CABLE</t>
  </si>
  <si>
    <t>Balance Rod Anti Roll Spring Front</t>
  </si>
  <si>
    <t>P055813</t>
  </si>
  <si>
    <t>P059601</t>
  </si>
  <si>
    <t>Chinmay Bharat Academy Lakhmipur Gzp</t>
  </si>
  <si>
    <t>GVK 143</t>
  </si>
  <si>
    <t>GVK 145</t>
  </si>
  <si>
    <t>GVK 146</t>
  </si>
  <si>
    <t>GVK 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</si>
</sst>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yyyy/mm/dd;@"/>
  </numFmts>
  <fonts count="15" x14ac:knownFonts="1">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b/>
      <sz val="11"/>
      <name val="Calibri"/>
      <family val="2"/>
      <scheme val="minor"/>
    </font>
    <font>
      <sz val="8"/>
      <name val="Calibri"/>
      <family val="2"/>
      <scheme val="minor"/>
    </font>
    <font>
      <sz val="9"/>
      <color indexed="81"/>
      <name val="Tahoma"/>
      <family val="2"/>
    </font>
    <font>
      <b/>
      <sz val="9"/>
      <color indexed="81"/>
      <name val="Tahoma"/>
      <family val="2"/>
    </font>
    <font>
      <b/>
      <sz val="16"/>
      <name val="Calibri"/>
      <family val="2"/>
      <scheme val="minor"/>
    </font>
    <font>
      <b/>
      <sz val="14"/>
      <color theme="1"/>
      <name val="Calibri"/>
      <family val="2"/>
      <scheme val="minor"/>
    </font>
    <font>
      <b/>
      <sz val="11"/>
      <name val="Calibri"/>
      <family val="2"/>
    </font>
    <font>
      <b/>
      <sz val="11"/>
      <name val="Calibri"/>
      <family val="2"/>
    </font>
    <font>
      <b/>
      <sz val="9"/>
      <color theme="1"/>
      <name val="Arial"/>
      <family val="2"/>
    </font>
    <font>
      <sz val="14"/>
      <color theme="1"/>
      <name val="Calibri"/>
      <family val="2"/>
      <scheme val="minor"/>
    </font>
    <font>
      <b/>
      <sz val="14"/>
      <name val="Calibri"/>
      <family val="2"/>
    </font>
  </fonts>
  <fills count="10">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diagonal/>
    </border>
  </borders>
  <cellStyleXfs count="2">
    <xf numFmtId="0" fontId="0" fillId="0" borderId="0"/>
    <xf numFmtId="43" fontId="2" fillId="0" borderId="0" applyFont="0" applyFill="0" applyBorder="0" applyAlignment="0" applyProtection="0"/>
  </cellStyleXfs>
  <cellXfs count="144">
    <xf numFmtId="0" fontId="0" fillId="0" borderId="0" xfId="0"/>
    <xf numFmtId="0" fontId="0" fillId="0" borderId="1" xfId="0" applyBorder="1"/>
    <xf numFmtId="0" fontId="0" fillId="0" borderId="0" xfId="0" applyAlignment="1">
      <alignment horizontal="left"/>
    </xf>
    <xf numFmtId="0" fontId="0" fillId="0" borderId="1" xfId="0" pivotButton="1" applyBorder="1"/>
    <xf numFmtId="0" fontId="1" fillId="2" borderId="1" xfId="0" applyFont="1" applyFill="1" applyBorder="1"/>
    <xf numFmtId="0" fontId="0" fillId="2" borderId="1" xfId="0" applyFill="1" applyBorder="1"/>
    <xf numFmtId="0" fontId="0" fillId="0" borderId="1" xfId="0" applyBorder="1" applyAlignment="1">
      <alignment horizontal="center" vertical="center"/>
    </xf>
    <xf numFmtId="0" fontId="0" fillId="0" borderId="0" xfId="0" applyProtection="1">
      <protection locked="0"/>
    </xf>
    <xf numFmtId="14" fontId="0" fillId="0" borderId="1" xfId="0" applyNumberFormat="1" applyBorder="1" applyProtection="1">
      <protection locked="0"/>
    </xf>
    <xf numFmtId="0" fontId="0" fillId="0" borderId="1" xfId="0" applyBorder="1" applyProtection="1">
      <protection locked="0"/>
    </xf>
    <xf numFmtId="164" fontId="0" fillId="0" borderId="3" xfId="1" applyNumberFormat="1" applyFont="1" applyBorder="1" applyProtection="1">
      <protection locked="0"/>
    </xf>
    <xf numFmtId="164" fontId="0" fillId="0" borderId="1" xfId="1" applyNumberFormat="1" applyFont="1" applyBorder="1" applyProtection="1">
      <protection locked="0"/>
    </xf>
    <xf numFmtId="164" fontId="0" fillId="0" borderId="0" xfId="1" applyNumberFormat="1" applyFont="1" applyProtection="1">
      <protection locked="0"/>
    </xf>
    <xf numFmtId="0" fontId="0" fillId="0" borderId="0" xfId="0" applyAlignment="1" applyProtection="1">
      <alignment horizontal="center" vertical="center"/>
      <protection locked="0"/>
    </xf>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164" fontId="0" fillId="0" borderId="0" xfId="1" applyNumberFormat="1" applyFont="1" applyAlignment="1" applyProtection="1">
      <alignment horizontal="center" vertical="center"/>
    </xf>
    <xf numFmtId="164" fontId="0" fillId="0" borderId="0" xfId="1" applyNumberFormat="1" applyFont="1" applyProtection="1"/>
    <xf numFmtId="0" fontId="0" fillId="0" borderId="0" xfId="0" applyAlignment="1" applyProtection="1">
      <alignment horizontal="center" vertical="center" wrapText="1"/>
      <protection locked="0"/>
    </xf>
    <xf numFmtId="49" fontId="0" fillId="0" borderId="0" xfId="0" applyNumberFormat="1"/>
    <xf numFmtId="0" fontId="0" fillId="0" borderId="4" xfId="0" pivotButton="1" applyBorder="1" applyAlignment="1">
      <alignment horizontal="center" vertical="center"/>
    </xf>
    <xf numFmtId="0" fontId="0" fillId="0" borderId="4" xfId="0" applyBorder="1" applyAlignment="1">
      <alignment horizontal="center" vertical="center"/>
    </xf>
    <xf numFmtId="0" fontId="0" fillId="4" borderId="1" xfId="0" applyFill="1" applyBorder="1" applyProtection="1">
      <protection locked="0"/>
    </xf>
    <xf numFmtId="164" fontId="0" fillId="0" borderId="1" xfId="1" applyNumberFormat="1" applyFont="1" applyFill="1" applyBorder="1" applyProtection="1">
      <protection locked="0"/>
    </xf>
    <xf numFmtId="1" fontId="0" fillId="4" borderId="1" xfId="0" applyNumberFormat="1" applyFill="1" applyBorder="1" applyAlignment="1" applyProtection="1">
      <alignment horizontal="left"/>
      <protection locked="0"/>
    </xf>
    <xf numFmtId="0" fontId="0" fillId="4" borderId="1" xfId="0" applyFill="1" applyBorder="1" applyAlignment="1" applyProtection="1">
      <alignment horizontal="left" indent="1"/>
      <protection locked="0"/>
    </xf>
    <xf numFmtId="0" fontId="0" fillId="4" borderId="0" xfId="0" applyFill="1" applyProtection="1">
      <protection locked="0"/>
    </xf>
    <xf numFmtId="164" fontId="3" fillId="3" borderId="2" xfId="1" applyNumberFormat="1" applyFont="1" applyFill="1" applyBorder="1" applyProtection="1">
      <protection locked="0"/>
    </xf>
    <xf numFmtId="164" fontId="3" fillId="3" borderId="0" xfId="1" applyNumberFormat="1" applyFont="1" applyFill="1" applyProtection="1">
      <protection locked="0"/>
    </xf>
    <xf numFmtId="164" fontId="0" fillId="0" borderId="1" xfId="0" applyNumberFormat="1" applyBorder="1" applyAlignment="1">
      <alignment horizontal="center" vertical="center"/>
    </xf>
    <xf numFmtId="0" fontId="3" fillId="0" borderId="1" xfId="0" applyFont="1" applyBorder="1" applyProtection="1">
      <protection locked="0"/>
    </xf>
    <xf numFmtId="164" fontId="0" fillId="0" borderId="0" xfId="1" applyNumberFormat="1" applyFont="1" applyFill="1" applyProtection="1">
      <protection locked="0"/>
    </xf>
    <xf numFmtId="0" fontId="0" fillId="0" borderId="1" xfId="0" applyBorder="1" applyAlignment="1" applyProtection="1">
      <alignment horizontal="right"/>
      <protection locked="0"/>
    </xf>
    <xf numFmtId="0" fontId="0" fillId="0" borderId="1" xfId="0" applyBorder="1" applyAlignment="1" applyProtection="1">
      <alignment horizontal="center"/>
      <protection locked="0"/>
    </xf>
    <xf numFmtId="0" fontId="0" fillId="0" borderId="1" xfId="0" pivotButton="1" applyBorder="1" applyAlignment="1">
      <alignment horizontal="center" vertical="center"/>
    </xf>
    <xf numFmtId="15" fontId="0" fillId="0" borderId="1" xfId="0" applyNumberFormat="1" applyBorder="1" applyProtection="1">
      <protection locked="0"/>
    </xf>
    <xf numFmtId="14" fontId="0" fillId="0" borderId="1" xfId="0" applyNumberFormat="1" applyBorder="1" applyAlignment="1" applyProtection="1">
      <alignment horizontal="right"/>
      <protection locked="0"/>
    </xf>
    <xf numFmtId="0" fontId="1" fillId="3" borderId="2"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3" fillId="0" borderId="0" xfId="0" applyFont="1" applyProtection="1">
      <protection locked="0"/>
    </xf>
    <xf numFmtId="0" fontId="3" fillId="0" borderId="0" xfId="0" applyFont="1"/>
    <xf numFmtId="0" fontId="1" fillId="3" borderId="11" xfId="0" applyFont="1" applyFill="1" applyBorder="1" applyAlignment="1">
      <alignment horizontal="center" vertical="center" wrapText="1"/>
    </xf>
    <xf numFmtId="0" fontId="1" fillId="3" borderId="10" xfId="0" applyFont="1" applyFill="1" applyBorder="1" applyAlignment="1">
      <alignment horizontal="center" vertical="center" wrapText="1"/>
    </xf>
    <xf numFmtId="164" fontId="4" fillId="3" borderId="6" xfId="1" applyNumberFormat="1" applyFont="1" applyFill="1" applyBorder="1" applyAlignment="1" applyProtection="1">
      <alignment horizontal="center" vertical="center" wrapText="1"/>
    </xf>
    <xf numFmtId="0" fontId="0" fillId="0" borderId="0" xfId="0" applyAlignment="1">
      <alignment horizontal="center"/>
    </xf>
    <xf numFmtId="0" fontId="0" fillId="0" borderId="1" xfId="0" applyBorder="1" applyAlignment="1">
      <alignment horizontal="center"/>
    </xf>
    <xf numFmtId="0" fontId="0" fillId="0" borderId="1" xfId="0" pivotButton="1" applyBorder="1" applyAlignment="1">
      <alignment horizontal="center"/>
    </xf>
    <xf numFmtId="0" fontId="4" fillId="7" borderId="6" xfId="0" applyFont="1" applyFill="1" applyBorder="1" applyAlignment="1">
      <alignment horizontal="center" vertical="center" wrapText="1"/>
    </xf>
    <xf numFmtId="0" fontId="3" fillId="0" borderId="1" xfId="0" applyFont="1" applyBorder="1" applyAlignment="1">
      <alignment horizontal="center"/>
    </xf>
    <xf numFmtId="164" fontId="3" fillId="0" borderId="1" xfId="1" applyNumberFormat="1" applyFont="1" applyBorder="1" applyAlignment="1">
      <alignment horizontal="center"/>
    </xf>
    <xf numFmtId="0" fontId="3" fillId="0" borderId="0" xfId="0" applyFont="1" applyAlignment="1">
      <alignment horizontal="center"/>
    </xf>
    <xf numFmtId="0" fontId="8" fillId="7" borderId="1" xfId="0" applyFont="1" applyFill="1" applyBorder="1"/>
    <xf numFmtId="164" fontId="8" fillId="7" borderId="1" xfId="1" applyNumberFormat="1" applyFont="1" applyFill="1" applyBorder="1"/>
    <xf numFmtId="164" fontId="0" fillId="0" borderId="1" xfId="0" applyNumberFormat="1" applyBorder="1"/>
    <xf numFmtId="0" fontId="0" fillId="0" borderId="1" xfId="0" applyBorder="1" applyAlignment="1">
      <alignment horizontal="left"/>
    </xf>
    <xf numFmtId="0" fontId="0" fillId="2" borderId="0" xfId="0" applyFill="1"/>
    <xf numFmtId="0" fontId="9" fillId="2" borderId="0" xfId="0" applyFont="1" applyFill="1"/>
    <xf numFmtId="0" fontId="4" fillId="2" borderId="6" xfId="0" applyFont="1" applyFill="1" applyBorder="1" applyAlignment="1" applyProtection="1">
      <alignment horizontal="center" vertical="center" wrapText="1"/>
      <protection locked="0"/>
    </xf>
    <xf numFmtId="0" fontId="4" fillId="3" borderId="6" xfId="0" applyFont="1" applyFill="1" applyBorder="1" applyAlignment="1" applyProtection="1">
      <alignment horizontal="center" vertical="center" wrapText="1"/>
      <protection locked="0"/>
    </xf>
    <xf numFmtId="164" fontId="4" fillId="3" borderId="6" xfId="1" applyNumberFormat="1" applyFont="1" applyFill="1" applyBorder="1" applyAlignment="1" applyProtection="1">
      <alignment horizontal="center" vertical="center" wrapText="1"/>
      <protection locked="0"/>
    </xf>
    <xf numFmtId="0" fontId="4" fillId="3" borderId="6" xfId="0" applyFont="1" applyFill="1" applyBorder="1" applyAlignment="1">
      <alignment horizontal="center" vertical="center" wrapText="1"/>
    </xf>
    <xf numFmtId="0" fontId="0" fillId="6" borderId="1" xfId="0" applyFill="1" applyBorder="1" applyAlignment="1">
      <alignment horizontal="center" vertical="center"/>
    </xf>
    <xf numFmtId="0" fontId="0" fillId="6" borderId="1" xfId="0" applyFill="1" applyBorder="1"/>
    <xf numFmtId="0" fontId="0" fillId="0" borderId="0" xfId="0" applyAlignment="1">
      <alignment horizontal="center" vertical="center"/>
    </xf>
    <xf numFmtId="0" fontId="0" fillId="4" borderId="1" xfId="0" applyFill="1" applyBorder="1"/>
    <xf numFmtId="0" fontId="0" fillId="4" borderId="0" xfId="0" applyFill="1"/>
    <xf numFmtId="164" fontId="0" fillId="4" borderId="1" xfId="1" applyNumberFormat="1" applyFont="1" applyFill="1" applyBorder="1" applyProtection="1"/>
    <xf numFmtId="164" fontId="0" fillId="4" borderId="0" xfId="1" applyNumberFormat="1" applyFont="1" applyFill="1" applyProtection="1"/>
    <xf numFmtId="164" fontId="0" fillId="5" borderId="1" xfId="1" applyNumberFormat="1" applyFont="1" applyFill="1" applyBorder="1" applyProtection="1"/>
    <xf numFmtId="0" fontId="0" fillId="0" borderId="3" xfId="0" applyBorder="1"/>
    <xf numFmtId="0" fontId="0" fillId="0" borderId="2" xfId="0" applyBorder="1"/>
    <xf numFmtId="0" fontId="0" fillId="0" borderId="12" xfId="0" applyBorder="1"/>
    <xf numFmtId="0" fontId="0" fillId="0" borderId="4" xfId="0" applyBorder="1"/>
    <xf numFmtId="0" fontId="0" fillId="0" borderId="8" xfId="0" applyBorder="1"/>
    <xf numFmtId="0" fontId="0" fillId="0" borderId="6" xfId="0" applyBorder="1"/>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10" fillId="3" borderId="6" xfId="0" applyFont="1" applyFill="1" applyBorder="1" applyAlignment="1">
      <alignment horizontal="center" vertical="center" wrapText="1"/>
    </xf>
    <xf numFmtId="0" fontId="0" fillId="3" borderId="7" xfId="0" applyFill="1" applyBorder="1" applyAlignment="1">
      <alignment horizontal="center" vertical="center" wrapText="1"/>
    </xf>
    <xf numFmtId="164" fontId="0" fillId="0" borderId="6" xfId="1" applyNumberFormat="1" applyFont="1" applyBorder="1"/>
    <xf numFmtId="164" fontId="0" fillId="0" borderId="1" xfId="1" applyNumberFormat="1" applyFont="1" applyBorder="1"/>
    <xf numFmtId="164" fontId="0" fillId="0" borderId="4" xfId="1" applyNumberFormat="1" applyFont="1" applyBorder="1"/>
    <xf numFmtId="0" fontId="11" fillId="3" borderId="6" xfId="0" applyFont="1" applyFill="1" applyBorder="1" applyAlignment="1">
      <alignment horizontal="center" vertical="center" wrapText="1"/>
    </xf>
    <xf numFmtId="0" fontId="0" fillId="5" borderId="6" xfId="0" applyFill="1" applyBorder="1" applyAlignment="1">
      <alignment horizontal="center" vertical="center" wrapText="1"/>
    </xf>
    <xf numFmtId="0" fontId="0" fillId="6" borderId="1" xfId="0" applyFill="1" applyBorder="1" applyProtection="1">
      <protection locked="0"/>
    </xf>
    <xf numFmtId="0" fontId="1" fillId="8" borderId="5" xfId="0" applyFont="1" applyFill="1" applyBorder="1" applyAlignment="1" applyProtection="1">
      <alignment horizontal="center" vertical="center" wrapText="1"/>
      <protection locked="0"/>
    </xf>
    <xf numFmtId="0" fontId="1" fillId="8" borderId="6" xfId="0" applyFont="1" applyFill="1" applyBorder="1" applyAlignment="1" applyProtection="1">
      <alignment horizontal="center" vertical="center" wrapText="1"/>
      <protection locked="0"/>
    </xf>
    <xf numFmtId="0" fontId="1" fillId="8" borderId="9" xfId="0" applyFont="1" applyFill="1" applyBorder="1" applyAlignment="1" applyProtection="1">
      <alignment horizontal="center" vertical="center" wrapText="1"/>
      <protection locked="0"/>
    </xf>
    <xf numFmtId="0" fontId="1" fillId="8" borderId="11" xfId="0" applyFont="1" applyFill="1" applyBorder="1" applyAlignment="1" applyProtection="1">
      <alignment horizontal="center" vertical="center" wrapText="1"/>
      <protection locked="0"/>
    </xf>
    <xf numFmtId="0" fontId="0" fillId="8" borderId="11" xfId="0" applyFill="1" applyBorder="1" applyAlignment="1" applyProtection="1">
      <alignment horizontal="center" vertical="center" wrapText="1"/>
      <protection locked="0"/>
    </xf>
    <xf numFmtId="0" fontId="1" fillId="8" borderId="3" xfId="0" applyFont="1" applyFill="1" applyBorder="1" applyAlignment="1" applyProtection="1">
      <alignment horizontal="center" vertical="center" wrapText="1"/>
      <protection locked="0"/>
    </xf>
    <xf numFmtId="165" fontId="1" fillId="8" borderId="1" xfId="0" applyNumberFormat="1" applyFont="1" applyFill="1" applyBorder="1" applyAlignment="1" applyProtection="1">
      <alignment horizontal="center" vertical="center" wrapText="1"/>
      <protection locked="0"/>
    </xf>
    <xf numFmtId="0" fontId="1" fillId="8" borderId="1" xfId="0" applyFont="1" applyFill="1" applyBorder="1" applyAlignment="1" applyProtection="1">
      <alignment horizontal="center" vertical="center" wrapText="1"/>
      <protection locked="0"/>
    </xf>
    <xf numFmtId="0" fontId="1" fillId="8" borderId="1" xfId="0" applyFont="1" applyFill="1" applyBorder="1" applyAlignment="1">
      <alignment horizontal="center"/>
    </xf>
    <xf numFmtId="0" fontId="1" fillId="8" borderId="1" xfId="0" applyFont="1" applyFill="1" applyBorder="1" applyAlignment="1" applyProtection="1">
      <alignment horizontal="center"/>
      <protection locked="0"/>
    </xf>
    <xf numFmtId="165" fontId="1" fillId="8" borderId="1" xfId="0" applyNumberFormat="1" applyFont="1" applyFill="1" applyBorder="1" applyAlignment="1" applyProtection="1">
      <alignment horizontal="center"/>
      <protection locked="0"/>
    </xf>
    <xf numFmtId="0" fontId="0" fillId="8" borderId="1" xfId="0" applyFill="1" applyBorder="1" applyAlignment="1" applyProtection="1">
      <alignment horizontal="center" vertical="center" wrapText="1"/>
      <protection locked="0"/>
    </xf>
    <xf numFmtId="165" fontId="1" fillId="8" borderId="11" xfId="0" applyNumberFormat="1" applyFont="1" applyFill="1" applyBorder="1" applyAlignment="1" applyProtection="1">
      <alignment horizontal="center" vertical="center" wrapText="1"/>
      <protection locked="0"/>
    </xf>
    <xf numFmtId="0" fontId="0" fillId="8" borderId="0" xfId="0" applyFill="1" applyProtection="1">
      <protection locked="0"/>
    </xf>
    <xf numFmtId="165" fontId="0" fillId="8" borderId="0" xfId="0" applyNumberFormat="1" applyFill="1" applyProtection="1">
      <protection locked="0"/>
    </xf>
    <xf numFmtId="0" fontId="0" fillId="8" borderId="1" xfId="0" applyFill="1" applyBorder="1" applyAlignment="1">
      <alignment horizontal="center"/>
    </xf>
    <xf numFmtId="0" fontId="0" fillId="4" borderId="1" xfId="0" applyFill="1" applyBorder="1" applyAlignment="1" applyProtection="1">
      <alignment horizontal="left"/>
      <protection locked="0"/>
    </xf>
    <xf numFmtId="0" fontId="0" fillId="8" borderId="1" xfId="0" applyFill="1" applyBorder="1" applyAlignment="1">
      <alignment horizontal="left"/>
    </xf>
    <xf numFmtId="0" fontId="0" fillId="8" borderId="1" xfId="0" applyFill="1" applyBorder="1" applyAlignment="1" applyProtection="1">
      <alignment horizontal="left" vertical="center" wrapText="1"/>
      <protection locked="0"/>
    </xf>
    <xf numFmtId="49" fontId="12" fillId="8" borderId="1" xfId="0" applyNumberFormat="1" applyFont="1" applyFill="1" applyBorder="1" applyAlignment="1">
      <alignment horizontal="center" vertical="top" wrapText="1"/>
    </xf>
    <xf numFmtId="49" fontId="12" fillId="8" borderId="1" xfId="0" applyNumberFormat="1" applyFont="1" applyFill="1" applyBorder="1" applyAlignment="1">
      <alignment horizontal="center" vertical="top"/>
    </xf>
    <xf numFmtId="0" fontId="1" fillId="4" borderId="1" xfId="0" applyFont="1" applyFill="1" applyBorder="1" applyAlignment="1" applyProtection="1">
      <alignment horizontal="center"/>
      <protection locked="0"/>
    </xf>
    <xf numFmtId="0" fontId="1" fillId="4" borderId="6" xfId="0" applyFont="1" applyFill="1" applyBorder="1" applyAlignment="1">
      <alignment horizontal="center"/>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2" xfId="0" applyFont="1" applyFill="1" applyBorder="1" applyAlignment="1">
      <alignment horizontal="center"/>
    </xf>
    <xf numFmtId="0" fontId="0" fillId="8" borderId="1" xfId="0" applyFill="1" applyBorder="1" applyAlignment="1" applyProtection="1">
      <alignment horizontal="left"/>
      <protection locked="0"/>
    </xf>
    <xf numFmtId="0" fontId="1" fillId="9" borderId="1" xfId="0" applyFont="1" applyFill="1" applyBorder="1" applyAlignment="1">
      <alignment horizontal="center" vertical="center" wrapText="1"/>
    </xf>
    <xf numFmtId="49" fontId="12" fillId="4" borderId="1" xfId="0" applyNumberFormat="1" applyFont="1" applyFill="1" applyBorder="1" applyAlignment="1">
      <alignment horizontal="center" vertical="top" wrapText="1"/>
    </xf>
    <xf numFmtId="49" fontId="12" fillId="4" borderId="1" xfId="0" applyNumberFormat="1" applyFont="1" applyFill="1" applyBorder="1" applyAlignment="1">
      <alignment horizontal="center" vertical="top"/>
    </xf>
    <xf numFmtId="0" fontId="1" fillId="8" borderId="4" xfId="0" applyFont="1" applyFill="1" applyBorder="1" applyAlignment="1" applyProtection="1">
      <alignment horizontal="center" vertical="center" wrapText="1"/>
      <protection locked="0"/>
    </xf>
    <xf numFmtId="0" fontId="0" fillId="4" borderId="1" xfId="0" applyFill="1" applyBorder="1" applyAlignment="1">
      <alignment horizontal="center"/>
    </xf>
    <xf numFmtId="0" fontId="13" fillId="2" borderId="0" xfId="0" applyFont="1" applyFill="1"/>
    <xf numFmtId="0" fontId="13" fillId="0" borderId="0" xfId="0" applyFont="1"/>
    <xf numFmtId="0" fontId="13" fillId="3" borderId="5"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13" fillId="0" borderId="3" xfId="0" applyFont="1" applyBorder="1"/>
    <xf numFmtId="0" fontId="13" fillId="0" borderId="1" xfId="0" applyFont="1" applyBorder="1"/>
    <xf numFmtId="14" fontId="13" fillId="0" borderId="1" xfId="0" applyNumberFormat="1" applyFont="1" applyBorder="1"/>
    <xf numFmtId="14" fontId="13" fillId="0" borderId="2" xfId="0" applyNumberFormat="1" applyFont="1" applyBorder="1"/>
    <xf numFmtId="164" fontId="13" fillId="0" borderId="6" xfId="1" applyNumberFormat="1" applyFont="1" applyBorder="1"/>
    <xf numFmtId="0" fontId="13" fillId="0" borderId="6" xfId="0" applyFont="1" applyBorder="1"/>
    <xf numFmtId="164" fontId="13" fillId="0" borderId="1" xfId="1" applyNumberFormat="1" applyFont="1" applyBorder="1"/>
    <xf numFmtId="0" fontId="13" fillId="0" borderId="2" xfId="0" applyFont="1" applyBorder="1"/>
    <xf numFmtId="0" fontId="13" fillId="0" borderId="12" xfId="0" applyFont="1" applyBorder="1"/>
    <xf numFmtId="0" fontId="13" fillId="0" borderId="4" xfId="0" applyFont="1" applyBorder="1"/>
    <xf numFmtId="0" fontId="13" fillId="0" borderId="8" xfId="0" applyFont="1" applyBorder="1"/>
    <xf numFmtId="164" fontId="13" fillId="0" borderId="4" xfId="1" applyNumberFormat="1" applyFont="1" applyBorder="1"/>
    <xf numFmtId="0" fontId="0" fillId="0" borderId="4" xfId="0" applyBorder="1" applyProtection="1">
      <protection locked="0"/>
    </xf>
    <xf numFmtId="0" fontId="0" fillId="4" borderId="1" xfId="0" applyFill="1" applyBorder="1" applyAlignment="1">
      <alignment horizontal="left"/>
    </xf>
    <xf numFmtId="164" fontId="13" fillId="0" borderId="1" xfId="1" applyNumberFormat="1" applyFont="1" applyBorder="1" applyAlignment="1">
      <alignment horizontal="center"/>
    </xf>
    <xf numFmtId="0" fontId="0" fillId="8" borderId="4" xfId="0" applyFill="1" applyBorder="1" applyAlignment="1" applyProtection="1">
      <alignment horizontal="center" vertical="center" wrapText="1"/>
      <protection locked="0"/>
    </xf>
    <xf numFmtId="0" fontId="0" fillId="0" borderId="1" xfId="0" applyNumberFormat="1" applyBorder="1" applyAlignment="1">
      <alignment horizontal="center" vertical="center"/>
    </xf>
  </cellXfs>
  <cellStyles count="2">
    <cellStyle name="Comma" xfId="1" builtinId="3"/>
    <cellStyle name="Normal" xfId="0" builtinId="0"/>
  </cellStyles>
  <dxfs count="1003">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64" formatCode="_ * #,##0_ ;_ * \-#,##0_ ;_ * &quot;-&quot;??_ ;_ @_ "/>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4"/>
        <name val="Calibri"/>
        <family val="2"/>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numFmt numFmtId="164" formatCode="_ * #,##0_ ;_ * \-#,##0_ ;_ * &quot;-&quot;??_ ;_ @_ "/>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font>
    </dxf>
    <dxf>
      <border>
        <bottom style="thin">
          <color indexed="64"/>
        </bottom>
      </border>
    </dxf>
    <dxf>
      <font>
        <strike val="0"/>
        <outline val="0"/>
        <shadow val="0"/>
        <u val="none"/>
        <vertAlign val="baseline"/>
        <sz val="14"/>
        <name val="Calibri"/>
        <family val="2"/>
      </font>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center" vertical="bottom" textRotation="0" wrapText="0" indent="0" justifyLastLine="0" shrinkToFit="0" readingOrder="0"/>
    </dxf>
    <dxf>
      <font>
        <strike val="0"/>
        <outline val="0"/>
        <shadow val="0"/>
        <u val="none"/>
        <vertAlign val="baseline"/>
        <sz val="11"/>
        <color auto="1"/>
        <name val="Calibri"/>
        <family val="2"/>
        <scheme val="minor"/>
      </font>
      <alignment horizontal="center" vertical="bottom" textRotation="0" wrapText="0" indent="0" justifyLastLine="0" shrinkToFit="0" readingOrder="0"/>
    </dxf>
    <dxf>
      <border outline="0">
        <top style="thin">
          <color indexed="64"/>
        </top>
      </border>
    </dxf>
    <dxf>
      <font>
        <strike val="0"/>
        <outline val="0"/>
        <shadow val="0"/>
        <u val="none"/>
        <vertAlign val="baseline"/>
        <sz val="11"/>
        <color auto="1"/>
        <name val="Calibri"/>
        <family val="2"/>
        <scheme val="minor"/>
      </font>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5"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theme="1"/>
        <name val="Calibri"/>
        <family val="2"/>
        <scheme val="minor"/>
      </font>
      <numFmt numFmtId="0" formatCode="General"/>
      <fill>
        <patternFill patternType="solid">
          <fgColor indexed="64"/>
          <bgColor theme="7"/>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7"/>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7"/>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7"/>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7"/>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7"/>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7"/>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7"/>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7"/>
        </patternFill>
      </fill>
      <alignment horizontal="center" vertical="center" textRotation="0" wrapText="1" indent="0" justifyLastLine="0" shrinkToFit="0" readingOrder="0"/>
      <border diagonalUp="0" diagonalDown="0" outline="0">
        <left/>
        <right style="thin">
          <color indexed="64"/>
        </right>
        <top style="thin">
          <color indexed="64"/>
        </top>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1" indent="0" justifyLastLine="0" shrinkToFit="0" readingOrder="0"/>
      <protection locked="0" hidden="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numFmt numFmtId="164" formatCode="_ * #,##0_ ;_ * \-#,##0_ ;_ * &quot;-&quot;??_ ;_ @_ "/>
    </dxf>
    <dxf>
      <numFmt numFmtId="164"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1"/>
    </dxf>
    <dxf>
      <alignment wrapText="1"/>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 #,##0_ ;_ * \-#,##0_ ;_ * &quot;-&quot;??_ ;_ @_ "/>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wrapText="1"/>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protection locked="1" hidden="0"/>
    </dxf>
    <dxf>
      <protection locked="1" hidden="0"/>
    </dxf>
    <dxf>
      <protection locked="1" hidden="0"/>
    </dxf>
    <dxf>
      <protection locked="0" hidden="0"/>
    </dxf>
    <dxf>
      <protection locked="0" hidden="0"/>
    </dxf>
    <dxf>
      <protection locked="1" hidden="0"/>
    </dxf>
    <dxf>
      <protection locked="0" hidden="0"/>
    </dxf>
    <dxf>
      <protection locked="1" hidden="0"/>
    </dxf>
    <dxf>
      <protection locked="1" hidden="0"/>
    </dxf>
    <dxf>
      <protection locked="0" hidden="0"/>
    </dxf>
    <dxf>
      <protection locked="0" hidden="0"/>
    </dxf>
    <dxf>
      <protection locked="0" hidden="0"/>
    </dxf>
    <dxf>
      <protection locked="0" hidden="0"/>
    </dxf>
    <dxf>
      <protection locked="0" hidden="0"/>
    </dxf>
    <dxf>
      <protection locked="0" hidden="0"/>
    </dxf>
    <dxf>
      <protection locked="1" hidden="0"/>
    </dxf>
    <dxf>
      <protection locked="0" hidden="0"/>
    </dxf>
    <dxf>
      <protection locked="0" hidden="0"/>
    </dxf>
    <dxf>
      <protection locked="1" hidden="0"/>
    </dxf>
    <dxf>
      <protection locked="0" hidden="0"/>
    </dxf>
    <dxf>
      <protection locked="1" hidden="0"/>
    </dxf>
    <dxf>
      <protection locked="1" hidden="0"/>
    </dxf>
    <dxf>
      <protection locked="1" hidden="0"/>
    </dxf>
    <dxf>
      <protection locked="0" hidden="0"/>
    </dxf>
    <dxf>
      <protection locked="0" hidden="0"/>
    </dxf>
    <dxf>
      <protection locked="0" hidden="0"/>
    </dxf>
    <dxf>
      <protection locked="0" hidden="0"/>
    </dxf>
    <dxf>
      <protection locked="0" hidden="0"/>
    </dxf>
    <dxf>
      <protection locked="0" hidden="0"/>
    </dxf>
    <dxf>
      <border outline="0">
        <top style="thin">
          <color indexed="64"/>
        </top>
      </border>
    </dxf>
    <dxf>
      <protection locked="0" hidden="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20.745806134262" backgroundQuery="1" createdVersion="8" refreshedVersion="8" minRefreshableVersion="3" recordCount="0" supportSubquery="1" supportAdvancedDrill="1" xr:uid="{318310CC-6A4D-4714-B05E-5ED2351AAB0F}">
  <cacheSource type="external" connectionId="1"/>
  <cacheFields count="5">
    <cacheField name="[Range].[Part Code].[Part Code]" caption="Part Code" numFmtId="0" hierarchy="3" level="1">
      <sharedItems containsBlank="1" count="384">
        <m/>
        <s v="01 Inch"/>
        <s v="22 No. Lock Nut"/>
        <s v="22 No. Plain Washer"/>
        <s v="5 no. LN key Bolt"/>
        <s v="80W90"/>
        <s v="80w90 HP 5Ltr"/>
        <s v="85W140"/>
        <s v="A000020140142"/>
        <s v="A000023016982"/>
        <s v="A000023020236"/>
        <s v="A000023020512"/>
        <s v="A000023022372"/>
        <s v="A000023062902"/>
        <s v="A000023145892"/>
        <s v="A000023525122"/>
        <s v="A000023525132"/>
        <s v="A000023525142"/>
        <s v="A000023525772"/>
        <s v="A000024050662"/>
        <s v="A000042030980"/>
        <s v="A000053048122"/>
        <s v="A000053048152"/>
        <s v="A000053060162"/>
        <s v="A000053060792"/>
        <s v="A000096107001"/>
        <s v="Accelerator Pedal Kit"/>
        <s v="Anabond"/>
        <s v="Anabond1"/>
        <s v="ATF (Auto Trans Fluid) HP_1-Ltr"/>
        <s v="B000009942960"/>
        <s v="B000259971247"/>
        <s v="B001152900029"/>
        <s v="B001159920210"/>
        <s v="B001163340372"/>
        <s v="B001809931010"/>
        <s v="B003192670005"/>
        <s v="B003192920082"/>
        <s v="B006012670697"/>
        <s v="B006012680930"/>
        <s v="B006013515180"/>
        <s v="B006014203528"/>
        <s v="B006017201935"/>
        <s v="B006017202035"/>
        <s v="B006017300175"/>
        <s v="B006017400037"/>
        <s v="B006017400335"/>
        <s v="B006017400835"/>
        <s v="B006023260140"/>
        <s v="B006023260265"/>
        <s v="B006023260326"/>
        <s v="B006023260426"/>
        <s v="B006112670250"/>
        <s v="B008039970692"/>
        <s v="B008040700028"/>
        <s v="B008041840025"/>
        <s v="B008041840125"/>
        <s v="B008045420517"/>
        <s v="B008080100281"/>
        <s v="B008080500711"/>
        <s v="B008080740679"/>
        <s v="B008080900252"/>
        <s v="B008081502502"/>
        <s v="B008081532628"/>
        <s v="B008081533228"/>
        <s v="B008081539928"/>
        <s v="B008081801010"/>
        <s v="B008081802310"/>
        <s v="B008081802410"/>
        <s v="B008081802727"/>
        <s v="B008081803210"/>
        <s v="B008081840825"/>
        <s v="B008081840925"/>
        <s v="B00808200000101"/>
        <s v="B008082000570"/>
        <s v="B008082002215"/>
        <s v="B008085420218"/>
        <s v="B008085420617"/>
        <s v="B008085420717"/>
        <s v="B008085421717"/>
        <s v="B008085866229"/>
        <s v="B008089970092"/>
        <s v="B008089970792"/>
        <s v="B008089970795"/>
        <s v="B008089970895"/>
        <s v="B008089971595"/>
        <s v="B008089971695"/>
        <s v="B008089974392"/>
        <s v="B008090500011"/>
        <s v="B008091800110"/>
        <s v="B008092000001"/>
        <s v="B008239970147"/>
        <s v="B008253300003"/>
        <s v="B008329810505"/>
        <s v="B008329811205"/>
        <s v="B008329970447"/>
        <s v="B008329970947"/>
        <s v="B008329971247"/>
        <s v="B008464600050"/>
        <s v="B008524750024"/>
        <s v="B008525450111"/>
        <s v="B008525450724"/>
        <s v="B008528200920"/>
        <s v="B008528201020"/>
        <s v="B008534100431"/>
        <s v="B008534710066"/>
        <s v="B008540940304"/>
        <s v="B008543000485"/>
        <s v="B008543200031"/>
        <s v="B008543201031"/>
        <s v="B008543210050"/>
        <s v="B008543220044"/>
        <s v="B008544280235"/>
        <s v="B008544300008"/>
        <s v="B008544600005"/>
        <s v="B008544600280"/>
        <s v="B008544900021"/>
        <s v="B008544920680"/>
        <s v="B008544920780"/>
        <s v="B008545002003"/>
        <s v="B008545002103"/>
        <s v="B008545012782"/>
        <s v="B008545420117"/>
        <s v="B008545420307"/>
        <s v="B008545420817"/>
        <s v="B008545420917"/>
        <s v="B008545451124"/>
        <s v="B008545861143"/>
        <s v="B008545861843"/>
        <s v="B008548200145"/>
        <s v="B008548200220"/>
        <s v="B008548200320"/>
        <s v="B008548200542"/>
        <s v="B008548200620"/>
        <s v="B008548200720"/>
        <s v="B008548200761"/>
        <s v="B008548200861"/>
        <s v="B008550940404"/>
        <s v="B008553200030"/>
        <s v="B008553201040"/>
        <s v="B008553231065"/>
        <s v="B008554600006"/>
        <s v="B00855540000128"/>
        <s v="B008555451924"/>
        <s v="B008556252307"/>
        <s v="B008556846801"/>
        <s v="B008557200546"/>
        <s v="B008557200725"/>
        <s v="B008557200825"/>
        <s v="B008557201935"/>
        <s v="B008557202035"/>
        <s v="B008557230246"/>
        <s v="B008557260016"/>
        <s v="B008557260116"/>
        <s v="B008557300035"/>
        <s v="B008557300135"/>
        <s v="B008557301935"/>
        <s v="B008557500159"/>
        <s v="B008557600059"/>
        <s v="B008557600061"/>
        <s v="B008557600159"/>
        <s v="B008557600161"/>
        <s v="B008557600259"/>
        <s v="B008557600359"/>
        <s v="B008558100451"/>
        <s v="B008558100551"/>
        <s v="B008558101651"/>
        <s v="B008558101751"/>
        <s v="B008558200145"/>
        <s v="B008558201261"/>
        <s v="B008558221120"/>
        <s v="B008563200089"/>
        <s v="B008563210052"/>
        <s v="B008563261150"/>
        <s v="B008565421175"/>
        <s v="B008569956811"/>
        <s v="B008612500115"/>
        <s v="B008612500504"/>
        <s v="B008613000185"/>
        <s v="B008613200031"/>
        <s v="B008613320050"/>
        <s v="B008614200542"/>
        <s v="B008614280135"/>
        <s v="B008615440032"/>
        <s v="B008615440232"/>
        <s v="B008615860629"/>
        <s v="B008618200564"/>
        <s v="B008619970647"/>
        <s v="B008619970747"/>
        <s v="B008619970947"/>
        <s v="B008680940080"/>
        <s v="B008682500004"/>
        <s v="B008682500103"/>
        <s v="B00868470000210"/>
        <s v="B00868980000105"/>
        <s v="B008689810025"/>
        <s v="B008704600005"/>
        <s v="BALANCING BUSH 19 NO."/>
        <s v="BALANCING BUSH 22 NO."/>
        <s v="Bosch Fuel Filter"/>
        <s v="Bulb 1141 White"/>
        <s v="Bulb 1141 Yellow"/>
        <s v="Bulb 67 No."/>
        <s v="Bulb-1016 Double Point"/>
        <s v="C000960012246"/>
        <s v="C071412008200"/>
        <s v="China Pech."/>
        <s v="CHIRA PIN BIG"/>
        <s v="CHIRA PIN SMALL"/>
        <s v="Cyplan Tape"/>
        <s v="Dot- 4"/>
        <s v="Electric Bush"/>
        <s v="ENGINE OIL"/>
        <s v="Force Motors Antifreeze Coolant 1 L"/>
        <s v="Force Motors Antifreeze Coolant 5 L"/>
        <s v="Fuse"/>
        <s v="Fuse 10 Amp"/>
        <s v="Fuse 15 Amp"/>
        <s v="Fuse 20 Amp"/>
        <s v="Fuse 25 Amp"/>
        <s v="Fuse 30 Amp"/>
        <s v="Fuse 60 Amp"/>
        <s v="Fuse Wire"/>
        <s v="Gear Lever Minor Kit"/>
        <s v="Gittak Washar"/>
        <s v="GREASE"/>
        <s v="Grease 01Kg"/>
        <s v="GREASE 7.5kg"/>
        <s v="Green Engine Oil"/>
        <s v="Gulf Force AdBlue (10)"/>
        <s v="Gulf Force AdBlue (20 L)"/>
        <s v="Gulf Force BS VI (6.5L)"/>
        <s v="H-1"/>
        <s v="H-4"/>
        <s v="H-7"/>
        <s v="Horn Clip"/>
        <s v="Hose Clip 02 Inch"/>
        <s v="Hose Clip 03 inch"/>
        <s v="Hose Clip 04 inch"/>
        <s v="Hose Clip 1.5 inch"/>
        <s v="Indicater Bulb"/>
        <s v="Indicator Fuse Clip"/>
        <s v="Joka 19 No."/>
        <s v="Lock Nut"/>
        <s v="Nut 10 No."/>
        <s v="Nut 13 No."/>
        <s v="Nut Bolt 24 No."/>
        <s v="Nut Screw 8 No."/>
        <s v="Plain Washer 10 No."/>
        <s v="Plain Washer 17 No."/>
        <s v="Plain Washer 19 No."/>
        <s v="Plane Tape"/>
        <s v="RUST OFF"/>
        <s v="Shifting Dome oil seal"/>
        <s v="SHOCKAR BUSH 19 NO."/>
        <s v="SHOCKAR BUSH 22 NO."/>
        <s v="Shocker Bolt With Nut"/>
        <s v="SPRAY"/>
        <s v="Suletion Tap"/>
        <s v="T006860940080"/>
        <s v="T006860940280"/>
        <s v="T006862400718"/>
        <s v="T006862500107"/>
        <s v="T006862500215"/>
        <s v="T006862500604"/>
        <s v="T006862501103"/>
        <s v="T006862501303"/>
        <s v="T006862600394"/>
        <s v="T006862600530"/>
        <s v="T006862600639"/>
        <s v="T006862600764"/>
        <s v="T006862600839"/>
        <s v="T006862600864"/>
        <s v="T006862602164"/>
        <s v="T006862602264"/>
        <s v="T006862920041"/>
        <s v="T006862920074"/>
        <s v="T006862920141"/>
        <s v="T006862950007"/>
        <s v="T006862951106"/>
        <s v="T006862957907"/>
        <s v="T006863200530"/>
        <s v="T006863200931"/>
        <s v="T006863201131"/>
        <s v="T006863201230"/>
        <s v="T006863210650"/>
        <s v="T006863250047"/>
        <s v="T006863260182"/>
        <s v="T006863340025"/>
        <s v="T006864000024"/>
        <s v="T006864010071"/>
        <s v="T006864010170"/>
        <s v="T006864100710"/>
        <s v="T006864200119"/>
        <s v="T006864200128"/>
        <s v="T006864200583"/>
        <s v="T006864210012"/>
        <s v="T006864210112"/>
        <s v="T006864280235"/>
        <s v="T006864300301"/>
        <s v="T006864300308"/>
        <s v="T006864600480"/>
        <s v="T006864700408"/>
        <s v="T006864700608"/>
        <s v="T006864706920"/>
        <s v="T006864900021"/>
        <s v="T006864910080"/>
        <s v="T006865401401"/>
        <s v="T006865420517"/>
        <s v="T006865420618"/>
        <s v="T006865421217"/>
        <s v="T006865421218"/>
        <s v="T006865421307"/>
        <s v="T006865421318"/>
        <s v="T006865421675"/>
        <s v="T006865422917"/>
        <s v="T006865423217"/>
        <s v="T006865423317"/>
        <s v="T006865423817"/>
        <s v="T006865424417"/>
        <s v="T006865424517"/>
        <s v="T006865425318"/>
        <s v="T006865425418"/>
        <s v="T006865425718"/>
        <s v="T006865425818"/>
        <s v="T006865425918"/>
        <s v="T006865427120"/>
        <s v="T006865427220"/>
        <s v="T006865444832"/>
        <s v="T006865454024"/>
        <s v="T006865455211"/>
        <s v="T006865457824"/>
        <s v="T006865860242"/>
        <s v="T006865860342"/>
        <s v="T006865862431"/>
        <s v="T006865864130"/>
        <s v="T006865864330"/>
        <s v="T006865865729"/>
        <s v="T006865868030"/>
        <s v="T006866260012"/>
        <s v="T006866260112"/>
        <s v="T006866959630"/>
        <s v="T006867200078"/>
        <s v="T006867200446"/>
        <s v="T006867272971"/>
        <s v="T006867273071"/>
        <s v="T006867400737"/>
        <s v="T006867430011"/>
        <s v="T006867500184"/>
        <s v="T006867600102"/>
        <s v="T006867600259"/>
        <s v="T006868101616"/>
        <s v="T006868101716"/>
        <s v="T006868200064"/>
        <s v="T006868200145"/>
        <s v="T006868200164"/>
        <s v="T006868200342"/>
        <s v="T006868200541"/>
        <s v="T006868200542"/>
        <s v="T006868203061"/>
        <s v="T006868220920"/>
        <s v="T006868221020"/>
        <s v="T006868260543"/>
        <s v="T006868802603"/>
        <s v="T006868820701"/>
        <s v="T006868840202"/>
        <s v="T006868840302"/>
        <s v="T006869810205"/>
        <s v="T006869810405"/>
        <s v="T006869810505"/>
        <s v="T006869900050"/>
        <s v="T006869930601"/>
        <s v="T006869970947"/>
        <s v="T016868800503"/>
        <s v="T016868800603"/>
        <s v="T016868802603"/>
        <s v="T016868802703"/>
        <s v="T-10 Bulb"/>
        <s v="Washer 24 No."/>
        <s v="Wire 04mm"/>
        <s v="Wire 05mm"/>
        <s v="Wire 08 MM"/>
        <s v="Wiring Clip"/>
        <s v="Yoke &amp;  Teeth Spicer"/>
      </sharedItems>
    </cacheField>
    <cacheField name="[Range].[Part Description].[Part Description]" caption="Part Description" numFmtId="0" hierarchy="4" level="1">
      <sharedItems containsBlank="1" count="354">
        <m/>
        <s v="Steel Pench"/>
        <s v="22 No. Lock Nut"/>
        <s v="22 No. Plain Washer"/>
        <s v="5 no. LN key Bolt"/>
        <s v="Gear Oil XP 80W90  HP 1Ltr"/>
        <s v="Gear Oil XP 80W90  HP 5Ltr"/>
        <s v="Gear Oil XP 85W140  HP 1Ltr"/>
        <s v="Filter Element"/>
        <s v="Silent Block"/>
        <s v="COVER RING"/>
        <s v="Thrust Washer"/>
        <s v="Wheel Joint assly"/>
        <s v="Track Rod Assly.  (Talbros-Greaserless)"/>
        <s v="Bundy Tube"/>
        <s v="Tapper Roller Bearing 33111"/>
        <s v="Tapper Roller Bearing 32210"/>
        <s v="Oil Seal T2"/>
        <s v="Sensor Unit"/>
        <s v="Gasket Water Pump"/>
        <s v="Bundy Tube 365 L.G."/>
        <s v="Bundy Tube 1200 L.G."/>
        <s v="Rubber Seal"/>
        <s v="Bearing Bushes"/>
        <s v="Securing Washer"/>
        <s v="Accelerator Pedal R-196"/>
        <s v="Anabond"/>
        <s v="Anabond1"/>
        <s v="ATF (Auto Trans Fluid) HP_1-Ltr"/>
        <s v="Lock"/>
        <s v="Drive shoft Oil Seal"/>
        <s v="Assy Shifter Fork"/>
        <s v="G.L. Bush"/>
        <s v="Lock Nut"/>
        <s v="CLUTCH SPRING"/>
        <s v="Mounting for Gear Shift Lever"/>
        <s v="Foot Pedal Cover"/>
        <s v="Boot"/>
        <s v="Gear Shifting Lever For 2nd &amp; 5th Gear"/>
        <s v="Gasket"/>
        <s v="Bundy Tube Assly"/>
        <s v="Door Lock RH"/>
        <s v="Cab Door Latch Assembly RH"/>
        <s v="ASSLY.STRIKER PLATE RH."/>
        <s v="Assly. Hinge Rear Door"/>
        <s v="REAR DOOR LOCK (TRAVELLER)"/>
        <s v="Assly. Locking Mech. / Rear Wall Door"/>
        <s v="BRACKET"/>
        <s v="Balance Rod Anti Roll Spring Front"/>
        <s v="Clamp For Stebilizer"/>
        <s v="CLAMP"/>
        <s v="Bushing"/>
        <s v="Fan Belt No. 960"/>
        <s v="Ventury Assly Complete"/>
        <s v="FUEL FILTER"/>
        <s v="WF Sensor For Pre Filter"/>
        <s v="Drain Plug assly"/>
        <s v="Tensioner Assembly"/>
        <s v="Alternator"/>
        <s v="RPM Sensor Bs4"/>
        <s v="Engine speed sensor"/>
        <s v="Camshaft Position Sensor -EDC 17"/>
        <s v="FILTER ASSY (SPIN ON TYPE) PIP 153300"/>
        <s v="Fuel Filter assly"/>
        <s v="FILTER ASSY (FLEETGUARD )2650CRDI"/>
        <s v="LUBE PIPE"/>
        <s v="Oil Filter"/>
        <s v="OIL FILTER ELEMENT (TD 2200 ) (R-5)"/>
        <s v="Water Pump Assly With Drain Port"/>
        <s v="Belt Tensioner"/>
        <s v="Thermostat Valve Assly"/>
        <s v="BOOST PRESSURE CUM TEMP SENSOR"/>
        <s v="Temp Sensor"/>
        <s v="Oil Pressure Switch"/>
        <s v="Temp. Sensor Fill Location"/>
        <s v="Fuel Filter &amp; Oil Filter Kit"/>
        <s v="Fan Belt No. 995"/>
        <s v="Belt 919"/>
        <s v="Poly V Belt 5 Pk 1549"/>
        <s v="Poly V  Belt 5 Pk Strech 937"/>
        <s v="Poly V Belt"/>
        <s v="Poly V-Belt 6 Pk 1159 (AC + PS)"/>
        <s v="Poly V Belt 2190"/>
        <s v="Tensioner Assly"/>
        <s v="Lube Oil Filter"/>
        <s v="Water Pump"/>
        <s v="Oil Seal For Fr. Exle"/>
        <s v="Tie Rod Assy Rane"/>
        <s v="TR BARRING"/>
        <s v="T. R. Bairing"/>
        <s v="Oil Seal"/>
        <s v="OIL SEAL KIT"/>
        <s v="Stairing Bush"/>
        <s v="T- Connector R-215"/>
        <s v="Reverse Light Switch"/>
        <s v="Battery Cut Of Switch"/>
        <s v="Tail Lamp Assembly LH"/>
        <s v="Tail Lamp Assembly RH"/>
        <s v="UJ Kit"/>
        <s v="Fuel Tank Cap"/>
        <s v="AIR FILTER"/>
        <s v="ACCELERATOR CABLE FOR TRAX"/>
        <s v="Rear SHOKER"/>
        <s v="Rear Shock Absorber"/>
        <s v="Bimetal Bush with Oil-Groove"/>
        <s v="Bumper Rubber"/>
        <s v="BRAKE HOSE  (TRAX WI  RIGID FR AXLE)"/>
        <s v="Brake Booster assly"/>
        <s v="Drag Link Assembly (Greaserless TALBROS)"/>
        <s v="POWER STERING PUMP"/>
        <s v="Dosing Module"/>
        <s v="GASKET V-LAMP DIA65"/>
        <s v="GASKET V-LAMP DIA185"/>
        <s v="Rediater Assly"/>
        <s v="Doser Coolant Pump"/>
        <s v="Hose Pipe RH Turbo"/>
        <s v="Vehical Sensor"/>
        <s v="SPEEDOMETER CABLE WITH NYLON"/>
        <s v="DPS Sensor"/>
        <s v="PM Sensor"/>
        <s v="Dual Head Lamp Relay"/>
        <s v="Kit Shoe Hold down"/>
        <s v="KIT LINING  SET"/>
        <s v="Wiper Blade"/>
        <s v="Front Blinker L.H."/>
        <s v="Front Blinker R.H."/>
        <s v="Wiper Motar"/>
        <s v="Tail Lamp Assembly. LH With Bulb"/>
        <s v="Tail Lamp Assembly. RH With Bulb"/>
        <s v="Head Lamp Assembly LH"/>
        <s v="Head Lamp Assembly RH"/>
        <s v="AIR FILTER ELEMENT"/>
        <s v="FRONT SHOKER"/>
        <s v="Suspension Arm LH GRL"/>
        <s v="Torsion Bar L. H. (Green)"/>
        <s v="Connecting Link (Judo DLX)"/>
        <s v="TPMS Valve Sensor Gurkha"/>
        <s v="Hazard Switch"/>
        <s v="Side Panel F. Botom L.H."/>
        <s v="Door Inner Pad"/>
        <s v="ASSY WINDOW REGULATOR MECH RH"/>
        <s v="CHANNEL ASSY REAR LH"/>
        <s v="CHANNEL ASSY REARL RH"/>
        <s v="Cab Door Latch Assembly LH"/>
        <s v="Slide For Door Lock"/>
        <s v="Door Stopper Belt"/>
        <s v="Latch assly with link LH ( Side door)"/>
        <s v="Latch assly with link RH ( side door)"/>
        <s v="Side Door Latch Assembly LH"/>
        <s v="Bonnet Opening Cable"/>
        <s v="New type DOOR HANDLE LH"/>
        <s v="Inner Handle LH"/>
        <s v="New type DOOR HANDLE RH"/>
        <s v="Inner Handle RH"/>
        <s v="Door Handle Outer"/>
        <s v="DOOR HANDLE OUTER RH"/>
        <s v="Rear View Mirror LH"/>
        <s v="Rear View Mirror RH"/>
        <s v="Wiper Blade Assembly (Trax RFR)"/>
        <s v="Head Lamp Assly"/>
        <s v="Side Blinkar Trax"/>
        <s v="Link for anti roll bar"/>
        <s v="Cup washer upper link"/>
        <s v="Anti Roll Bar Rubber Bush Rear"/>
        <s v="Micro Relay"/>
        <s v="Hose Clip 04 inch"/>
        <s v="Clutch Bairing"/>
        <s v="Clutch Cover Assly. Dia 240 mm."/>
        <s v="ACCELERATOR CABLE"/>
        <s v="Socker Assly"/>
        <s v="King Pin Bush T3"/>
        <s v="Kit Pressure switch"/>
        <s v="Brake Hose Pipe T3"/>
        <s v="ELECTRONIC FLASHER UNIT T1/T2"/>
        <s v="Electronic Flasher T3"/>
        <s v="Centre BRG Kit"/>
        <s v="SIDE RETRO REFLECTOR"/>
        <s v="Oil Seal T3 Rear"/>
        <s v="Oil Seal T3 Front"/>
        <s v="Clutch cover"/>
        <s v="SPIN-ON FILTER"/>
        <s v="Deep Groove Ball Bearing T2"/>
        <s v="Linear Bearing"/>
        <s v="BALANCING BUSH 19 NO."/>
        <s v="BALANCING BUSH 22 NO."/>
        <s v="Bosch Fuel Filter BS-3"/>
        <s v="Bulb 1141 Single Point"/>
        <s v="Bulb 67 No."/>
        <s v="Bulb-1016 Double Point"/>
        <s v="22 No. Socker Bolt"/>
        <s v="GREASE NIPPLE"/>
        <s v="China Pech."/>
        <s v="BIG"/>
        <s v="SMALL"/>
        <s v="Cyplan Tape"/>
        <s v="Brake Oil"/>
        <s v="Electric Bush"/>
        <s v="ENGINE OIL"/>
        <s v="Force Motors Antifreeze Coolant 1 L"/>
        <s v="Force Motors Antifreeze Coolant 5 L"/>
        <s v="Electric Fuse"/>
        <s v="Fuse 10 Amp"/>
        <s v="Fuse 15 Amp"/>
        <s v="Fuse 20 Amp"/>
        <s v="Fuse 25 Amp"/>
        <s v="Fuse 30 Amp"/>
        <s v="Fuse 60 Amp"/>
        <s v="Fuse Wire"/>
        <s v="Gear Lever Minor Kit"/>
        <s v="Gittak Washar"/>
        <s v="GREASE"/>
        <s v="Grease 01Kg"/>
        <s v="GREASE 7.5kg (SKF)"/>
        <s v="Green Engine Oil (6.5L)"/>
        <s v="Gulf Force AdBlue (10)"/>
        <s v="Gulf Force AdBlue (20 L)"/>
        <s v="Gulf Force BS VI (6.5L)"/>
        <s v="Head Light Bulb Force"/>
        <s v="Bulb 12V 90/100W"/>
        <s v="Head Light Bulb"/>
        <s v="Horn Clip"/>
        <s v="Hose Clip 02 Inch"/>
        <s v="Hose Clip 03 inch"/>
        <s v="Hose Clip 1.5 inch"/>
        <s v="Indicater Bulb"/>
        <s v="Indicator Fuse Clip"/>
        <s v="Joka 19 No."/>
        <s v="Nut 17 No."/>
        <s v="Nut 10 No."/>
        <s v="Nut 13 No."/>
        <s v="Nut Bolt 24 No."/>
        <s v="Nut Screw 8 No."/>
        <s v="Plain Washer 10 No."/>
        <s v="Plain Washer 17 No."/>
        <s v="Plain Washer 19 No."/>
        <s v="Plane Tape"/>
        <s v="MECHENICAL SPRAY"/>
        <s v="Shifting Dome oil seal kit"/>
        <s v="SHOCKAR BUSH 19 NO."/>
        <s v="SHOCKAR BUSH 22 NO."/>
        <s v="Shocker Bolt With Nut"/>
        <s v="ELECTRICAL SPARY"/>
        <s v="Suletion Tap"/>
        <s v="Engine Mounting Rear"/>
        <s v="CONCENTRIC SLAVE CYLINder"/>
        <s v="Clutch Release Bearing"/>
        <s v="CLUTCH PRESSURE PLATE"/>
        <s v="CLUTCH PLATE (T1 5 CYL)"/>
        <s v="CLUTCH PLATE (DIA 280 MM.)  T2 TD3250"/>
        <s v="Assy Gear Shift Block T1"/>
        <s v="CLUTCH RELEASE FORK T26 3250 CRDI"/>
        <s v="Gear Seaft"/>
        <s v="Gear Select Cable"/>
        <s v="Gear Assmbely"/>
        <s v="Gear Shift Cable"/>
        <s v="ShiftIng Cable"/>
        <s v="SPRING HOLDER"/>
        <s v="Pin For Clutch Master Cylinder"/>
        <s v="KNOB FOR SPRING HOLDER"/>
        <s v="CLUTCH SLAVE CYLINDER (T26 3250 CRDI)"/>
        <s v="Clutch Master Cylinder T1"/>
        <s v="Slave Cylinder with Push Rod"/>
        <s v="Fr. Socker Assly T1 BS-4"/>
        <s v="Rear Socker Assly T1 BS-4"/>
        <s v="FRONT SHOKER T1 BS-6"/>
        <s v="Kamani Bush"/>
        <s v="U Bolt For Rear T1"/>
        <s v="RUBBER BUSH"/>
        <s v="Wheel Cap Front"/>
        <s v="FLEXIBLE EXTENSION WI HOLDER T2"/>
        <s v="WHEEL BOLT (DUAL WHEEL"/>
        <s v="WHEEL BOLT FOR T1 DW (T2)"/>
        <s v="CB Kit"/>
        <s v="Wheel Cyl Assly"/>
        <s v="Caliper Body Assy Complete"/>
        <s v="BRAKE DISC. (VENTILATED)"/>
        <s v="Brake Disc"/>
        <s v="BRAKE HOSE MADE FROM IMPORTED TUBE"/>
        <s v="Tendem Master Cyl"/>
        <s v="Brake Booster"/>
        <s v="P.S. Pump"/>
        <s v="Tank Unit"/>
        <s v="Tank Unit BS-6  T1"/>
        <s v="Fuel Return Pipe"/>
        <s v="V Band Clamp Gasket ( Part Of )"/>
        <s v="Battery Fuse Box Assy"/>
        <s v="Wheel Speed Sensor T2 Rear"/>
        <s v="High temperature sensor"/>
        <s v="vehical Speed Sensor"/>
        <s v="DiFF PRES SENSOR"/>
        <s v="SPEEDOMETER CABLE"/>
        <s v="Sensor Strg Angle LWS"/>
        <s v="Horn Replay MS Wimson"/>
        <s v="Temp. Sensor R-215"/>
        <s v="Lambda Sensor T1 BS6"/>
        <s v="Wheel Speed Sensor T1/T2"/>
        <s v="Wheel Speed Sensor T2"/>
        <s v="Nox Sensor up Stream"/>
        <s v="Nox Sensor down Stream"/>
        <s v="BQS(UREA CONCENTRATION SENSOR"/>
        <s v="ENVIROMENTAL TEMPERATURE SENSOR"/>
        <s v="Reverse Neutral Gear Sensor T1 N BS"/>
        <s v="Horn Kit Capacitor Low Tone"/>
        <s v="Horn Kit Capacitor High Tone"/>
        <s v="Ele. Flasher Unit"/>
        <s v="Hazard Switch Eco Rocker Switch"/>
        <s v="ROOF LAMP SWITCH (T1&amp;T2 ALL) (2)_(R-195)"/>
        <s v="MAIN RELAY (2)"/>
        <s v="BRAKE PISTON KIT"/>
        <s v="BRAKE SEAL KIT"/>
        <s v="SHIFTING DOM KIT"/>
        <s v="KING PIN SET"/>
        <s v="Cross Assy Kit"/>
        <s v="BRAKE PAD"/>
        <s v="MUD DIFLECTOR LH"/>
        <s v="MUD DIFLECTOR RH"/>
        <s v="A Post Cover RH"/>
        <s v="Assly Cab Door Outer LH"/>
        <s v="Window Mechanism RH"/>
        <s v="CONERING PANEL CAB DOOR LH."/>
        <s v="CONERING PANEL CAB DOOR RH."/>
        <s v="HINGE ASSLY STOPPER ( Kabza)"/>
        <s v="Plate For Rear Door T1"/>
        <s v="BONNET LATCH ASSY"/>
        <s v="Handle Glass Regulator"/>
        <s v="Door Handle With Key R-151"/>
        <s v="External Rear View Mirror Lh."/>
        <s v="Side Miror RH"/>
        <s v="Tail Lamp LH"/>
        <s v="Tail Lamp RH"/>
        <s v="Wiper Moter Assy"/>
        <s v="Wiper Linkage"/>
        <s v="Head Lamp RH"/>
        <s v="Side Blinker LH"/>
        <s v="Side Blinker RH"/>
        <s v="Side Cover Head Lamp"/>
        <s v="Rear Bumper Corner LH BS6 T1"/>
        <s v="Wheel Arch LH"/>
        <s v="Mud Flab LH"/>
        <s v="MUD FLAP RH T1"/>
        <s v="T R BEARING"/>
        <s v="Taper Roller Bearing"/>
        <s v="WHEEL NUT   (T1DW) T2"/>
        <s v="SPRING"/>
        <s v="RR Bumper Corner LH"/>
        <s v="R R Bumper Corner"/>
        <s v="R L Bumper Corner"/>
        <s v="T-10 Bulb 12V 5W"/>
        <s v="Washer 24 No."/>
        <s v="Wire 04mm"/>
        <s v="Wire05mm"/>
        <s v="Wire 08 MM"/>
        <s v="Wiring Clip (3)"/>
        <s v="Yoke &amp;  Teeth Spicer"/>
      </sharedItems>
    </cacheField>
    <cacheField name="[Range].[Rack No].[Rack No]" caption="Rack No" numFmtId="0" hierarchy="6" level="1">
      <sharedItems containsBlank="1" count="113">
        <m/>
        <s v="35 E"/>
        <s v="35S"/>
        <s v="62"/>
        <s v="9"/>
        <s v="10"/>
        <s v="12"/>
        <s v="35G"/>
        <s v="50B"/>
        <s v="38"/>
        <s v="34C"/>
        <s v="32A"/>
        <s v="49"/>
        <s v="63"/>
        <s v="42"/>
        <s v="30"/>
        <s v="35 o"/>
        <s v="29C"/>
        <s v="35 D"/>
        <s v="32C"/>
        <s v="8"/>
        <s v="35"/>
        <s v="45C"/>
        <s v="59"/>
        <s v="33B"/>
        <s v="35 J"/>
        <s v="35H"/>
        <s v="32 C"/>
        <s v="29D"/>
        <s v="55C"/>
        <s v="40"/>
        <s v="1"/>
        <s v="35Q"/>
        <s v="35R"/>
        <s v="23B"/>
        <s v="14"/>
        <s v="43"/>
        <s v="44"/>
        <s v="68"/>
        <s v="13"/>
        <s v="39"/>
        <s v="18"/>
        <s v="19"/>
        <s v="52"/>
        <s v="23"/>
        <s v="35 S"/>
        <s v="23A"/>
        <s v="53"/>
        <s v="29"/>
        <s v="50C"/>
        <s v="29 C"/>
        <s v="35 A"/>
        <s v="33C"/>
        <s v="27"/>
        <s v="48"/>
        <s v="32B"/>
        <s v="21"/>
        <s v="22G"/>
        <s v="58"/>
        <s v="45"/>
        <s v="25A"/>
        <s v="47"/>
        <s v="61"/>
        <s v="24B"/>
        <s v="33E"/>
        <s v="24A"/>
        <s v="64"/>
        <s v="51"/>
        <s v="11"/>
        <s v="33A"/>
        <s v="36"/>
        <s v="60"/>
        <s v="37"/>
        <s v="22F"/>
        <s v="55A"/>
        <s v="55B"/>
        <s v="28"/>
        <s v="50A"/>
        <s v="33G"/>
        <s v="70"/>
        <s v="33F"/>
        <s v="6"/>
        <s v="65"/>
        <s v="29B"/>
        <s v="35M"/>
        <s v="35F"/>
        <s v="28A"/>
        <s v="7"/>
        <s v="69A"/>
        <s v="35J"/>
        <s v="35B"/>
        <s v="35P"/>
        <s v="35d"/>
        <s v="69C"/>
        <s v="69B"/>
        <s v="34A"/>
        <s v="29A"/>
        <s v="35N"/>
        <s v="34B"/>
        <s v="50D"/>
        <s v="25B"/>
        <s v="66"/>
        <s v="69E"/>
        <s v="69F"/>
        <s v="69D"/>
        <s v="32G"/>
        <s v="35L"/>
        <s v="2"/>
        <s v="54"/>
        <s v="33D"/>
        <s v="35C"/>
        <s v="46"/>
        <s v="50"/>
      </sharedItems>
    </cacheField>
    <cacheField name="[Range].[MRP].[MRP]" caption="MRP" numFmtId="0" hierarchy="7" level="1">
      <sharedItems containsString="0" containsBlank="1" containsNumber="1" containsInteger="1" minValue="2" maxValue="20303" count="305">
        <m/>
        <n v="3"/>
        <n v="8"/>
        <n v="6"/>
        <n v="30"/>
        <n v="470"/>
        <n v="1909"/>
        <n v="475"/>
        <n v="115"/>
        <n v="113"/>
        <n v="11"/>
        <n v="236"/>
        <n v="641"/>
        <n v="1211"/>
        <n v="74"/>
        <n v="1204"/>
        <n v="842"/>
        <n v="170"/>
        <n v="143"/>
        <n v="169"/>
        <n v="25"/>
        <n v="60"/>
        <n v="108"/>
        <n v="9"/>
        <n v="368"/>
        <n v="5"/>
        <n v="712"/>
        <n v="39"/>
        <n v="70"/>
        <n v="341"/>
        <n v="32"/>
        <n v="309"/>
        <n v="19"/>
        <n v="81"/>
        <n v="17"/>
        <n v="44"/>
        <n v="20"/>
        <n v="197"/>
        <n v="94"/>
        <n v="62"/>
        <n v="52"/>
        <n v="616"/>
        <n v="592"/>
        <n v="112"/>
        <n v="500"/>
        <n v="643"/>
        <n v="735"/>
        <n v="40"/>
        <n v="2771"/>
        <n v="47"/>
        <n v="43"/>
        <n v="217"/>
        <n v="272"/>
        <n v="1060"/>
        <n v="711"/>
        <n v="487"/>
        <n v="2913"/>
        <n v="27"/>
        <n v="1575"/>
        <n v="12699"/>
        <n v="1115"/>
        <n v="2102"/>
        <n v="1085"/>
        <n v="308"/>
        <n v="3264"/>
        <n v="428"/>
        <n v="238"/>
        <n v="359"/>
        <n v="1631"/>
        <n v="156"/>
        <n v="4818"/>
        <n v="1919"/>
        <n v="514"/>
        <n v="2193"/>
        <n v="717"/>
        <n v="110"/>
        <n v="242"/>
        <n v="534"/>
        <n v="221"/>
        <n v="164"/>
        <n v="623"/>
        <n v="574"/>
        <n v="556"/>
        <n v="517"/>
        <n v="1165"/>
        <n v="1413"/>
        <n v="1411"/>
        <n v="3783"/>
        <n v="85"/>
        <n v="3468"/>
        <n v="968"/>
        <n v="585"/>
        <n v="67"/>
        <n v="72"/>
        <n v="56"/>
        <n v="36"/>
        <n v="120"/>
        <n v="808"/>
        <n v="388"/>
        <n v="648"/>
        <n v="410"/>
        <n v="994"/>
        <n v="1023"/>
        <n v="1194"/>
        <n v="295"/>
        <n v="174"/>
        <n v="214"/>
        <n v="9451"/>
        <n v="1203"/>
        <n v="5977"/>
        <n v="10694"/>
        <n v="107"/>
        <n v="495"/>
        <n v="8382"/>
        <n v="2656"/>
        <n v="772"/>
        <n v="1633"/>
        <n v="436"/>
        <n v="1510"/>
        <n v="19599"/>
        <n v="190"/>
        <n v="123"/>
        <n v="1215"/>
        <n v="176"/>
        <n v="279"/>
        <n v="2134"/>
        <n v="1126"/>
        <n v="3498"/>
        <n v="489"/>
        <n v="1000"/>
        <n v="5500"/>
        <n v="3680"/>
        <n v="1259"/>
        <n v="1014"/>
        <n v="457"/>
        <n v="313"/>
        <n v="377"/>
        <n v="773"/>
        <n v="129"/>
        <n v="1272"/>
        <n v="1417"/>
        <n v="86"/>
        <n v="128"/>
        <n v="1286"/>
        <n v="216"/>
        <n v="306"/>
        <n v="35"/>
        <n v="58"/>
        <n v="291"/>
        <n v="268"/>
        <n v="250"/>
        <n v="204"/>
        <n v="1360"/>
        <n v="334"/>
        <n v="59"/>
        <n v="91"/>
        <n v="6733"/>
        <n v="78"/>
        <n v="1705"/>
        <n v="331"/>
        <n v="588"/>
        <n v="799"/>
        <n v="1617"/>
        <n v="1309"/>
        <n v="180"/>
        <n v="355"/>
        <n v="1138"/>
        <n v="4419"/>
        <n v="4630"/>
        <n v="655"/>
        <n v="330"/>
        <n v="142"/>
        <n v="1306"/>
        <n v="50"/>
        <n v="97"/>
        <n v="10"/>
        <n v="15"/>
        <n v="14"/>
        <n v="2"/>
        <n v="4"/>
        <n v="149"/>
        <n v="2288"/>
        <n v="2400"/>
        <n v="325"/>
        <n v="1425"/>
        <n v="7"/>
        <n v="18"/>
        <n v="200"/>
        <n v="258"/>
        <n v="555"/>
        <n v="3601"/>
        <n v="1853"/>
        <n v="770"/>
        <n v="990"/>
        <n v="1480"/>
        <n v="1920"/>
        <n v="2080"/>
        <n v="2243"/>
        <n v="100"/>
        <n v="245"/>
        <n v="210"/>
        <n v="65"/>
        <n v="90"/>
        <n v="160"/>
        <n v="106"/>
        <n v="37"/>
        <n v="693"/>
        <n v="1388"/>
        <n v="578"/>
        <n v="8578"/>
        <n v="1369"/>
        <n v="8700"/>
        <n v="4100"/>
        <n v="7267"/>
        <n v="7227"/>
        <n v="1045"/>
        <n v="4413"/>
        <n v="993"/>
        <n v="3496"/>
        <n v="1109"/>
        <n v="972"/>
        <n v="1036"/>
        <n v="1073"/>
        <n v="839"/>
        <n v="871"/>
        <n v="1090"/>
        <n v="1711"/>
        <n v="1700"/>
        <n v="96"/>
        <n v="63"/>
        <n v="1343"/>
        <n v="1163"/>
        <n v="154"/>
        <n v="8236"/>
        <n v="2841"/>
        <n v="4411"/>
        <n v="302"/>
        <n v="3910"/>
        <n v="8093"/>
        <n v="18095"/>
        <n v="248"/>
        <n v="381"/>
        <n v="402"/>
        <n v="4188"/>
        <n v="580"/>
        <n v="2195"/>
        <n v="1678"/>
        <n v="14921"/>
        <n v="7324"/>
        <n v="1737"/>
        <n v="372"/>
        <n v="4869"/>
        <n v="694"/>
        <n v="5284"/>
        <n v="11042"/>
        <n v="423"/>
        <n v="673"/>
        <n v="20303"/>
        <n v="18419"/>
        <n v="7713"/>
        <n v="310"/>
        <n v="2456"/>
        <n v="257"/>
        <n v="124"/>
        <n v="480"/>
        <n v="146"/>
        <n v="2824"/>
        <n v="3398"/>
        <n v="8339"/>
        <n v="2247"/>
        <n v="301"/>
        <n v="1821"/>
        <n v="2296"/>
        <n v="1093"/>
        <n v="316"/>
        <n v="721"/>
        <n v="683"/>
        <n v="1383"/>
        <n v="894"/>
        <n v="1579"/>
        <n v="87"/>
        <n v="1829"/>
        <n v="1880"/>
        <n v="2936"/>
        <n v="1202"/>
        <n v="155"/>
        <n v="1422"/>
        <n v="390"/>
        <n v="1596"/>
        <n v="3543"/>
        <n v="318"/>
        <n v="473"/>
        <n v="814"/>
        <n v="342"/>
        <n v="232"/>
        <n v="369"/>
        <n v="527"/>
        <n v="405"/>
        <n v="26"/>
        <n v="53"/>
        <n v="141"/>
        <n v="230"/>
        <n v="259"/>
        <n v="12"/>
        <n v="2550"/>
      </sharedItems>
      <extLst>
        <ext xmlns:x15="http://schemas.microsoft.com/office/spreadsheetml/2010/11/main" uri="{4F2E5C28-24EA-4eb8-9CBF-B6C8F9C3D259}">
          <x15:cachedUniqueNames>
            <x15:cachedUniqueName index="1" name="[Range].[MRP].&amp;[3]"/>
            <x15:cachedUniqueName index="2" name="[Range].[MRP].&amp;[8]"/>
            <x15:cachedUniqueName index="3" name="[Range].[MRP].&amp;[6]"/>
            <x15:cachedUniqueName index="4" name="[Range].[MRP].&amp;[30]"/>
            <x15:cachedUniqueName index="5" name="[Range].[MRP].&amp;[470]"/>
            <x15:cachedUniqueName index="6" name="[Range].[MRP].&amp;[1909]"/>
            <x15:cachedUniqueName index="7" name="[Range].[MRP].&amp;[475]"/>
            <x15:cachedUniqueName index="8" name="[Range].[MRP].&amp;[115]"/>
            <x15:cachedUniqueName index="9" name="[Range].[MRP].&amp;[113]"/>
            <x15:cachedUniqueName index="10" name="[Range].[MRP].&amp;[11]"/>
            <x15:cachedUniqueName index="11" name="[Range].[MRP].&amp;[236]"/>
            <x15:cachedUniqueName index="12" name="[Range].[MRP].&amp;[641]"/>
            <x15:cachedUniqueName index="13" name="[Range].[MRP].&amp;[1211]"/>
            <x15:cachedUniqueName index="14" name="[Range].[MRP].&amp;[74]"/>
            <x15:cachedUniqueName index="15" name="[Range].[MRP].&amp;[1204]"/>
            <x15:cachedUniqueName index="16" name="[Range].[MRP].&amp;[842]"/>
            <x15:cachedUniqueName index="17" name="[Range].[MRP].&amp;[170]"/>
            <x15:cachedUniqueName index="18" name="[Range].[MRP].&amp;[143]"/>
            <x15:cachedUniqueName index="19" name="[Range].[MRP].&amp;[169]"/>
            <x15:cachedUniqueName index="20" name="[Range].[MRP].&amp;[25]"/>
            <x15:cachedUniqueName index="21" name="[Range].[MRP].&amp;[60]"/>
            <x15:cachedUniqueName index="22" name="[Range].[MRP].&amp;[108]"/>
            <x15:cachedUniqueName index="23" name="[Range].[MRP].&amp;[9]"/>
            <x15:cachedUniqueName index="24" name="[Range].[MRP].&amp;[368]"/>
            <x15:cachedUniqueName index="25" name="[Range].[MRP].&amp;[5]"/>
            <x15:cachedUniqueName index="26" name="[Range].[MRP].&amp;[712]"/>
            <x15:cachedUniqueName index="27" name="[Range].[MRP].&amp;[39]"/>
            <x15:cachedUniqueName index="28" name="[Range].[MRP].&amp;[70]"/>
            <x15:cachedUniqueName index="29" name="[Range].[MRP].&amp;[341]"/>
            <x15:cachedUniqueName index="30" name="[Range].[MRP].&amp;[32]"/>
            <x15:cachedUniqueName index="31" name="[Range].[MRP].&amp;[309]"/>
            <x15:cachedUniqueName index="32" name="[Range].[MRP].&amp;[19]"/>
            <x15:cachedUniqueName index="33" name="[Range].[MRP].&amp;[81]"/>
            <x15:cachedUniqueName index="34" name="[Range].[MRP].&amp;[17]"/>
            <x15:cachedUniqueName index="35" name="[Range].[MRP].&amp;[44]"/>
            <x15:cachedUniqueName index="36" name="[Range].[MRP].&amp;[20]"/>
            <x15:cachedUniqueName index="37" name="[Range].[MRP].&amp;[197]"/>
            <x15:cachedUniqueName index="38" name="[Range].[MRP].&amp;[94]"/>
            <x15:cachedUniqueName index="39" name="[Range].[MRP].&amp;[62]"/>
            <x15:cachedUniqueName index="40" name="[Range].[MRP].&amp;[52]"/>
            <x15:cachedUniqueName index="41" name="[Range].[MRP].&amp;[616]"/>
            <x15:cachedUniqueName index="42" name="[Range].[MRP].&amp;[592]"/>
            <x15:cachedUniqueName index="43" name="[Range].[MRP].&amp;[112]"/>
            <x15:cachedUniqueName index="44" name="[Range].[MRP].&amp;[500]"/>
            <x15:cachedUniqueName index="45" name="[Range].[MRP].&amp;[643]"/>
            <x15:cachedUniqueName index="46" name="[Range].[MRP].&amp;[735]"/>
            <x15:cachedUniqueName index="47" name="[Range].[MRP].&amp;[40]"/>
            <x15:cachedUniqueName index="48" name="[Range].[MRP].&amp;[2771]"/>
            <x15:cachedUniqueName index="49" name="[Range].[MRP].&amp;[47]"/>
            <x15:cachedUniqueName index="50" name="[Range].[MRP].&amp;[43]"/>
            <x15:cachedUniqueName index="51" name="[Range].[MRP].&amp;[217]"/>
            <x15:cachedUniqueName index="52" name="[Range].[MRP].&amp;[272]"/>
            <x15:cachedUniqueName index="53" name="[Range].[MRP].&amp;[1060]"/>
            <x15:cachedUniqueName index="54" name="[Range].[MRP].&amp;[711]"/>
            <x15:cachedUniqueName index="55" name="[Range].[MRP].&amp;[487]"/>
            <x15:cachedUniqueName index="56" name="[Range].[MRP].&amp;[2913]"/>
            <x15:cachedUniqueName index="57" name="[Range].[MRP].&amp;[27]"/>
            <x15:cachedUniqueName index="58" name="[Range].[MRP].&amp;[1575]"/>
            <x15:cachedUniqueName index="59" name="[Range].[MRP].&amp;[12699]"/>
            <x15:cachedUniqueName index="60" name="[Range].[MRP].&amp;[1115]"/>
            <x15:cachedUniqueName index="61" name="[Range].[MRP].&amp;[2102]"/>
            <x15:cachedUniqueName index="62" name="[Range].[MRP].&amp;[1085]"/>
            <x15:cachedUniqueName index="63" name="[Range].[MRP].&amp;[308]"/>
            <x15:cachedUniqueName index="64" name="[Range].[MRP].&amp;[3264]"/>
            <x15:cachedUniqueName index="65" name="[Range].[MRP].&amp;[428]"/>
            <x15:cachedUniqueName index="66" name="[Range].[MRP].&amp;[238]"/>
            <x15:cachedUniqueName index="67" name="[Range].[MRP].&amp;[359]"/>
            <x15:cachedUniqueName index="68" name="[Range].[MRP].&amp;[1631]"/>
            <x15:cachedUniqueName index="69" name="[Range].[MRP].&amp;[156]"/>
            <x15:cachedUniqueName index="70" name="[Range].[MRP].&amp;[4818]"/>
            <x15:cachedUniqueName index="71" name="[Range].[MRP].&amp;[1919]"/>
            <x15:cachedUniqueName index="72" name="[Range].[MRP].&amp;[514]"/>
            <x15:cachedUniqueName index="73" name="[Range].[MRP].&amp;[2193]"/>
            <x15:cachedUniqueName index="74" name="[Range].[MRP].&amp;[717]"/>
            <x15:cachedUniqueName index="75" name="[Range].[MRP].&amp;[110]"/>
            <x15:cachedUniqueName index="76" name="[Range].[MRP].&amp;[242]"/>
            <x15:cachedUniqueName index="77" name="[Range].[MRP].&amp;[534]"/>
            <x15:cachedUniqueName index="78" name="[Range].[MRP].&amp;[221]"/>
            <x15:cachedUniqueName index="79" name="[Range].[MRP].&amp;[164]"/>
            <x15:cachedUniqueName index="80" name="[Range].[MRP].&amp;[623]"/>
            <x15:cachedUniqueName index="81" name="[Range].[MRP].&amp;[574]"/>
            <x15:cachedUniqueName index="82" name="[Range].[MRP].&amp;[556]"/>
            <x15:cachedUniqueName index="83" name="[Range].[MRP].&amp;[517]"/>
            <x15:cachedUniqueName index="84" name="[Range].[MRP].&amp;[1165]"/>
            <x15:cachedUniqueName index="85" name="[Range].[MRP].&amp;[1413]"/>
            <x15:cachedUniqueName index="86" name="[Range].[MRP].&amp;[1411]"/>
            <x15:cachedUniqueName index="87" name="[Range].[MRP].&amp;[3783]"/>
            <x15:cachedUniqueName index="88" name="[Range].[MRP].&amp;[85]"/>
            <x15:cachedUniqueName index="89" name="[Range].[MRP].&amp;[3468]"/>
            <x15:cachedUniqueName index="90" name="[Range].[MRP].&amp;[968]"/>
            <x15:cachedUniqueName index="91" name="[Range].[MRP].&amp;[585]"/>
            <x15:cachedUniqueName index="92" name="[Range].[MRP].&amp;[67]"/>
            <x15:cachedUniqueName index="93" name="[Range].[MRP].&amp;[72]"/>
            <x15:cachedUniqueName index="94" name="[Range].[MRP].&amp;[56]"/>
            <x15:cachedUniqueName index="95" name="[Range].[MRP].&amp;[36]"/>
            <x15:cachedUniqueName index="96" name="[Range].[MRP].&amp;[120]"/>
            <x15:cachedUniqueName index="97" name="[Range].[MRP].&amp;[808]"/>
            <x15:cachedUniqueName index="98" name="[Range].[MRP].&amp;[388]"/>
            <x15:cachedUniqueName index="99" name="[Range].[MRP].&amp;[648]"/>
            <x15:cachedUniqueName index="100" name="[Range].[MRP].&amp;[410]"/>
            <x15:cachedUniqueName index="101" name="[Range].[MRP].&amp;[994]"/>
            <x15:cachedUniqueName index="102" name="[Range].[MRP].&amp;[1023]"/>
            <x15:cachedUniqueName index="103" name="[Range].[MRP].&amp;[1194]"/>
            <x15:cachedUniqueName index="104" name="[Range].[MRP].&amp;[295]"/>
            <x15:cachedUniqueName index="105" name="[Range].[MRP].&amp;[174]"/>
            <x15:cachedUniqueName index="106" name="[Range].[MRP].&amp;[214]"/>
            <x15:cachedUniqueName index="107" name="[Range].[MRP].&amp;[9451]"/>
            <x15:cachedUniqueName index="108" name="[Range].[MRP].&amp;[1203]"/>
            <x15:cachedUniqueName index="109" name="[Range].[MRP].&amp;[5977]"/>
            <x15:cachedUniqueName index="110" name="[Range].[MRP].&amp;[10694]"/>
            <x15:cachedUniqueName index="111" name="[Range].[MRP].&amp;[107]"/>
            <x15:cachedUniqueName index="112" name="[Range].[MRP].&amp;[495]"/>
            <x15:cachedUniqueName index="113" name="[Range].[MRP].&amp;[8382]"/>
            <x15:cachedUniqueName index="114" name="[Range].[MRP].&amp;[2656]"/>
            <x15:cachedUniqueName index="115" name="[Range].[MRP].&amp;[772]"/>
            <x15:cachedUniqueName index="116" name="[Range].[MRP].&amp;[1633]"/>
            <x15:cachedUniqueName index="117" name="[Range].[MRP].&amp;[436]"/>
            <x15:cachedUniqueName index="118" name="[Range].[MRP].&amp;[1510]"/>
            <x15:cachedUniqueName index="119" name="[Range].[MRP].&amp;[19599]"/>
            <x15:cachedUniqueName index="120" name="[Range].[MRP].&amp;[190]"/>
            <x15:cachedUniqueName index="121" name="[Range].[MRP].&amp;[123]"/>
            <x15:cachedUniqueName index="122" name="[Range].[MRP].&amp;[1215]"/>
            <x15:cachedUniqueName index="123" name="[Range].[MRP].&amp;[176]"/>
            <x15:cachedUniqueName index="124" name="[Range].[MRP].&amp;[279]"/>
            <x15:cachedUniqueName index="125" name="[Range].[MRP].&amp;[2134]"/>
            <x15:cachedUniqueName index="126" name="[Range].[MRP].&amp;[1126]"/>
            <x15:cachedUniqueName index="127" name="[Range].[MRP].&amp;[3498]"/>
            <x15:cachedUniqueName index="128" name="[Range].[MRP].&amp;[489]"/>
            <x15:cachedUniqueName index="129" name="[Range].[MRP].&amp;[1000]"/>
            <x15:cachedUniqueName index="130" name="[Range].[MRP].&amp;[5500]"/>
            <x15:cachedUniqueName index="131" name="[Range].[MRP].&amp;[3680]"/>
            <x15:cachedUniqueName index="132" name="[Range].[MRP].&amp;[1259]"/>
            <x15:cachedUniqueName index="133" name="[Range].[MRP].&amp;[1014]"/>
            <x15:cachedUniqueName index="134" name="[Range].[MRP].&amp;[457]"/>
            <x15:cachedUniqueName index="135" name="[Range].[MRP].&amp;[313]"/>
            <x15:cachedUniqueName index="136" name="[Range].[MRP].&amp;[377]"/>
            <x15:cachedUniqueName index="137" name="[Range].[MRP].&amp;[773]"/>
            <x15:cachedUniqueName index="138" name="[Range].[MRP].&amp;[129]"/>
            <x15:cachedUniqueName index="139" name="[Range].[MRP].&amp;[1272]"/>
            <x15:cachedUniqueName index="140" name="[Range].[MRP].&amp;[1417]"/>
            <x15:cachedUniqueName index="141" name="[Range].[MRP].&amp;[86]"/>
            <x15:cachedUniqueName index="142" name="[Range].[MRP].&amp;[128]"/>
            <x15:cachedUniqueName index="143" name="[Range].[MRP].&amp;[1286]"/>
            <x15:cachedUniqueName index="144" name="[Range].[MRP].&amp;[216]"/>
            <x15:cachedUniqueName index="145" name="[Range].[MRP].&amp;[306]"/>
            <x15:cachedUniqueName index="146" name="[Range].[MRP].&amp;[35]"/>
            <x15:cachedUniqueName index="147" name="[Range].[MRP].&amp;[58]"/>
            <x15:cachedUniqueName index="148" name="[Range].[MRP].&amp;[291]"/>
            <x15:cachedUniqueName index="149" name="[Range].[MRP].&amp;[268]"/>
            <x15:cachedUniqueName index="150" name="[Range].[MRP].&amp;[250]"/>
            <x15:cachedUniqueName index="151" name="[Range].[MRP].&amp;[204]"/>
            <x15:cachedUniqueName index="152" name="[Range].[MRP].&amp;[1360]"/>
            <x15:cachedUniqueName index="153" name="[Range].[MRP].&amp;[334]"/>
            <x15:cachedUniqueName index="154" name="[Range].[MRP].&amp;[59]"/>
            <x15:cachedUniqueName index="155" name="[Range].[MRP].&amp;[91]"/>
            <x15:cachedUniqueName index="156" name="[Range].[MRP].&amp;[6733]"/>
            <x15:cachedUniqueName index="157" name="[Range].[MRP].&amp;[78]"/>
            <x15:cachedUniqueName index="158" name="[Range].[MRP].&amp;[1705]"/>
            <x15:cachedUniqueName index="159" name="[Range].[MRP].&amp;[331]"/>
            <x15:cachedUniqueName index="160" name="[Range].[MRP].&amp;[588]"/>
            <x15:cachedUniqueName index="161" name="[Range].[MRP].&amp;[799]"/>
            <x15:cachedUniqueName index="162" name="[Range].[MRP].&amp;[1617]"/>
            <x15:cachedUniqueName index="163" name="[Range].[MRP].&amp;[1309]"/>
            <x15:cachedUniqueName index="164" name="[Range].[MRP].&amp;[180]"/>
            <x15:cachedUniqueName index="165" name="[Range].[MRP].&amp;[355]"/>
            <x15:cachedUniqueName index="166" name="[Range].[MRP].&amp;[1138]"/>
            <x15:cachedUniqueName index="167" name="[Range].[MRP].&amp;[4419]"/>
            <x15:cachedUniqueName index="168" name="[Range].[MRP].&amp;[4630]"/>
            <x15:cachedUniqueName index="169" name="[Range].[MRP].&amp;[655]"/>
            <x15:cachedUniqueName index="170" name="[Range].[MRP].&amp;[330]"/>
            <x15:cachedUniqueName index="171" name="[Range].[MRP].&amp;[142]"/>
            <x15:cachedUniqueName index="172" name="[Range].[MRP].&amp;[1306]"/>
            <x15:cachedUniqueName index="173" name="[Range].[MRP].&amp;[50]"/>
            <x15:cachedUniqueName index="174" name="[Range].[MRP].&amp;[97]"/>
            <x15:cachedUniqueName index="175" name="[Range].[MRP].&amp;[10]"/>
            <x15:cachedUniqueName index="176" name="[Range].[MRP].&amp;[15]"/>
            <x15:cachedUniqueName index="177" name="[Range].[MRP].&amp;[14]"/>
            <x15:cachedUniqueName index="178" name="[Range].[MRP].&amp;[2]"/>
            <x15:cachedUniqueName index="179" name="[Range].[MRP].&amp;[4]"/>
            <x15:cachedUniqueName index="180" name="[Range].[MRP].&amp;[149]"/>
            <x15:cachedUniqueName index="181" name="[Range].[MRP].&amp;[2288]"/>
            <x15:cachedUniqueName index="182" name="[Range].[MRP].&amp;[2400]"/>
            <x15:cachedUniqueName index="183" name="[Range].[MRP].&amp;[325]"/>
            <x15:cachedUniqueName index="184" name="[Range].[MRP].&amp;[1425]"/>
            <x15:cachedUniqueName index="185" name="[Range].[MRP].&amp;[7]"/>
            <x15:cachedUniqueName index="186" name="[Range].[MRP].&amp;[18]"/>
            <x15:cachedUniqueName index="187" name="[Range].[MRP].&amp;[200]"/>
            <x15:cachedUniqueName index="188" name="[Range].[MRP].&amp;[258]"/>
            <x15:cachedUniqueName index="189" name="[Range].[MRP].&amp;[555]"/>
            <x15:cachedUniqueName index="190" name="[Range].[MRP].&amp;[3601]"/>
            <x15:cachedUniqueName index="191" name="[Range].[MRP].&amp;[1853]"/>
            <x15:cachedUniqueName index="192" name="[Range].[MRP].&amp;[770]"/>
            <x15:cachedUniqueName index="193" name="[Range].[MRP].&amp;[990]"/>
            <x15:cachedUniqueName index="194" name="[Range].[MRP].&amp;[1480]"/>
            <x15:cachedUniqueName index="195" name="[Range].[MRP].&amp;[1920]"/>
            <x15:cachedUniqueName index="196" name="[Range].[MRP].&amp;[2080]"/>
            <x15:cachedUniqueName index="197" name="[Range].[MRP].&amp;[2243]"/>
            <x15:cachedUniqueName index="198" name="[Range].[MRP].&amp;[100]"/>
            <x15:cachedUniqueName index="199" name="[Range].[MRP].&amp;[245]"/>
            <x15:cachedUniqueName index="200" name="[Range].[MRP].&amp;[210]"/>
            <x15:cachedUniqueName index="201" name="[Range].[MRP].&amp;[65]"/>
            <x15:cachedUniqueName index="202" name="[Range].[MRP].&amp;[90]"/>
            <x15:cachedUniqueName index="203" name="[Range].[MRP].&amp;[160]"/>
            <x15:cachedUniqueName index="204" name="[Range].[MRP].&amp;[106]"/>
            <x15:cachedUniqueName index="205" name="[Range].[MRP].&amp;[37]"/>
            <x15:cachedUniqueName index="206" name="[Range].[MRP].&amp;[693]"/>
            <x15:cachedUniqueName index="207" name="[Range].[MRP].&amp;[1388]"/>
            <x15:cachedUniqueName index="208" name="[Range].[MRP].&amp;[578]"/>
            <x15:cachedUniqueName index="209" name="[Range].[MRP].&amp;[8578]"/>
            <x15:cachedUniqueName index="210" name="[Range].[MRP].&amp;[1369]"/>
            <x15:cachedUniqueName index="211" name="[Range].[MRP].&amp;[8700]"/>
            <x15:cachedUniqueName index="212" name="[Range].[MRP].&amp;[4100]"/>
            <x15:cachedUniqueName index="213" name="[Range].[MRP].&amp;[7267]"/>
            <x15:cachedUniqueName index="214" name="[Range].[MRP].&amp;[7227]"/>
            <x15:cachedUniqueName index="215" name="[Range].[MRP].&amp;[1045]"/>
            <x15:cachedUniqueName index="216" name="[Range].[MRP].&amp;[4413]"/>
            <x15:cachedUniqueName index="217" name="[Range].[MRP].&amp;[993]"/>
            <x15:cachedUniqueName index="218" name="[Range].[MRP].&amp;[3496]"/>
            <x15:cachedUniqueName index="219" name="[Range].[MRP].&amp;[1109]"/>
            <x15:cachedUniqueName index="220" name="[Range].[MRP].&amp;[972]"/>
            <x15:cachedUniqueName index="221" name="[Range].[MRP].&amp;[1036]"/>
            <x15:cachedUniqueName index="222" name="[Range].[MRP].&amp;[1073]"/>
            <x15:cachedUniqueName index="223" name="[Range].[MRP].&amp;[839]"/>
            <x15:cachedUniqueName index="224" name="[Range].[MRP].&amp;[871]"/>
            <x15:cachedUniqueName index="225" name="[Range].[MRP].&amp;[1090]"/>
            <x15:cachedUniqueName index="226" name="[Range].[MRP].&amp;[1711]"/>
            <x15:cachedUniqueName index="227" name="[Range].[MRP].&amp;[1700]"/>
            <x15:cachedUniqueName index="228" name="[Range].[MRP].&amp;[96]"/>
            <x15:cachedUniqueName index="229" name="[Range].[MRP].&amp;[63]"/>
            <x15:cachedUniqueName index="230" name="[Range].[MRP].&amp;[1343]"/>
            <x15:cachedUniqueName index="231" name="[Range].[MRP].&amp;[1163]"/>
            <x15:cachedUniqueName index="232" name="[Range].[MRP].&amp;[154]"/>
            <x15:cachedUniqueName index="233" name="[Range].[MRP].&amp;[8236]"/>
            <x15:cachedUniqueName index="234" name="[Range].[MRP].&amp;[2841]"/>
            <x15:cachedUniqueName index="235" name="[Range].[MRP].&amp;[4411]"/>
            <x15:cachedUniqueName index="236" name="[Range].[MRP].&amp;[302]"/>
            <x15:cachedUniqueName index="237" name="[Range].[MRP].&amp;[3910]"/>
            <x15:cachedUniqueName index="238" name="[Range].[MRP].&amp;[8093]"/>
            <x15:cachedUniqueName index="239" name="[Range].[MRP].&amp;[18095]"/>
            <x15:cachedUniqueName index="240" name="[Range].[MRP].&amp;[248]"/>
            <x15:cachedUniqueName index="241" name="[Range].[MRP].&amp;[381]"/>
            <x15:cachedUniqueName index="242" name="[Range].[MRP].&amp;[402]"/>
            <x15:cachedUniqueName index="243" name="[Range].[MRP].&amp;[4188]"/>
            <x15:cachedUniqueName index="244" name="[Range].[MRP].&amp;[580]"/>
            <x15:cachedUniqueName index="245" name="[Range].[MRP].&amp;[2195]"/>
            <x15:cachedUniqueName index="246" name="[Range].[MRP].&amp;[1678]"/>
            <x15:cachedUniqueName index="247" name="[Range].[MRP].&amp;[14921]"/>
            <x15:cachedUniqueName index="248" name="[Range].[MRP].&amp;[7324]"/>
            <x15:cachedUniqueName index="249" name="[Range].[MRP].&amp;[1737]"/>
            <x15:cachedUniqueName index="250" name="[Range].[MRP].&amp;[372]"/>
            <x15:cachedUniqueName index="251" name="[Range].[MRP].&amp;[4869]"/>
            <x15:cachedUniqueName index="252" name="[Range].[MRP].&amp;[694]"/>
            <x15:cachedUniqueName index="253" name="[Range].[MRP].&amp;[5284]"/>
            <x15:cachedUniqueName index="254" name="[Range].[MRP].&amp;[11042]"/>
            <x15:cachedUniqueName index="255" name="[Range].[MRP].&amp;[423]"/>
            <x15:cachedUniqueName index="256" name="[Range].[MRP].&amp;[673]"/>
            <x15:cachedUniqueName index="257" name="[Range].[MRP].&amp;[20303]"/>
            <x15:cachedUniqueName index="258" name="[Range].[MRP].&amp;[18419]"/>
            <x15:cachedUniqueName index="259" name="[Range].[MRP].&amp;[7713]"/>
            <x15:cachedUniqueName index="260" name="[Range].[MRP].&amp;[310]"/>
            <x15:cachedUniqueName index="261" name="[Range].[MRP].&amp;[2456]"/>
            <x15:cachedUniqueName index="262" name="[Range].[MRP].&amp;[257]"/>
            <x15:cachedUniqueName index="263" name="[Range].[MRP].&amp;[124]"/>
            <x15:cachedUniqueName index="264" name="[Range].[MRP].&amp;[480]"/>
            <x15:cachedUniqueName index="265" name="[Range].[MRP].&amp;[146]"/>
            <x15:cachedUniqueName index="266" name="[Range].[MRP].&amp;[2824]"/>
            <x15:cachedUniqueName index="267" name="[Range].[MRP].&amp;[3398]"/>
            <x15:cachedUniqueName index="268" name="[Range].[MRP].&amp;[8339]"/>
            <x15:cachedUniqueName index="269" name="[Range].[MRP].&amp;[2247]"/>
            <x15:cachedUniqueName index="270" name="[Range].[MRP].&amp;[301]"/>
            <x15:cachedUniqueName index="271" name="[Range].[MRP].&amp;[1821]"/>
            <x15:cachedUniqueName index="272" name="[Range].[MRP].&amp;[2296]"/>
            <x15:cachedUniqueName index="273" name="[Range].[MRP].&amp;[1093]"/>
            <x15:cachedUniqueName index="274" name="[Range].[MRP].&amp;[316]"/>
            <x15:cachedUniqueName index="275" name="[Range].[MRP].&amp;[721]"/>
            <x15:cachedUniqueName index="276" name="[Range].[MRP].&amp;[683]"/>
            <x15:cachedUniqueName index="277" name="[Range].[MRP].&amp;[1383]"/>
            <x15:cachedUniqueName index="278" name="[Range].[MRP].&amp;[894]"/>
            <x15:cachedUniqueName index="279" name="[Range].[MRP].&amp;[1579]"/>
            <x15:cachedUniqueName index="280" name="[Range].[MRP].&amp;[87]"/>
            <x15:cachedUniqueName index="281" name="[Range].[MRP].&amp;[1829]"/>
            <x15:cachedUniqueName index="282" name="[Range].[MRP].&amp;[1880]"/>
            <x15:cachedUniqueName index="283" name="[Range].[MRP].&amp;[2936]"/>
            <x15:cachedUniqueName index="284" name="[Range].[MRP].&amp;[1202]"/>
            <x15:cachedUniqueName index="285" name="[Range].[MRP].&amp;[155]"/>
            <x15:cachedUniqueName index="286" name="[Range].[MRP].&amp;[1422]"/>
            <x15:cachedUniqueName index="287" name="[Range].[MRP].&amp;[390]"/>
            <x15:cachedUniqueName index="288" name="[Range].[MRP].&amp;[1596]"/>
            <x15:cachedUniqueName index="289" name="[Range].[MRP].&amp;[3543]"/>
            <x15:cachedUniqueName index="290" name="[Range].[MRP].&amp;[318]"/>
            <x15:cachedUniqueName index="291" name="[Range].[MRP].&amp;[473]"/>
            <x15:cachedUniqueName index="292" name="[Range].[MRP].&amp;[814]"/>
            <x15:cachedUniqueName index="293" name="[Range].[MRP].&amp;[342]"/>
            <x15:cachedUniqueName index="294" name="[Range].[MRP].&amp;[232]"/>
            <x15:cachedUniqueName index="295" name="[Range].[MRP].&amp;[369]"/>
            <x15:cachedUniqueName index="296" name="[Range].[MRP].&amp;[527]"/>
            <x15:cachedUniqueName index="297" name="[Range].[MRP].&amp;[405]"/>
            <x15:cachedUniqueName index="298" name="[Range].[MRP].&amp;[26]"/>
            <x15:cachedUniqueName index="299" name="[Range].[MRP].&amp;[53]"/>
            <x15:cachedUniqueName index="300" name="[Range].[MRP].&amp;[141]"/>
            <x15:cachedUniqueName index="301" name="[Range].[MRP].&amp;[230]"/>
            <x15:cachedUniqueName index="302" name="[Range].[MRP].&amp;[259]"/>
            <x15:cachedUniqueName index="303" name="[Range].[MRP].&amp;[12]"/>
            <x15:cachedUniqueName index="304" name="[Range].[MRP].&amp;[2550]"/>
          </x15:cachedUniqueNames>
        </ext>
      </extLst>
    </cacheField>
    <cacheField name="[Measures].[Sum of Stock Value]" caption="Sum of Stock Value" numFmtId="0" hierarchy="13" level="32767"/>
  </cacheFields>
  <cacheHierarchies count="14">
    <cacheHierarchy uniqueName="[Range].[Purchase from]" caption="Purchase from" attribute="1" defaultMemberUniqueName="[Range].[Purchase from].[All]" allUniqueName="[Range].[Purchase from].[All]" dimensionUniqueName="[Range]" displayFolder="" count="0" memberValueDatatype="130" unbalanced="0"/>
    <cacheHierarchy uniqueName="[Range].[Date In]" caption="Date In" attribute="1" time="1" defaultMemberUniqueName="[Range].[Date In].[All]" allUniqueName="[Range].[Date In].[All]" dimensionUniqueName="[Range]" displayFolder="" count="0" memberValueDatatype="7" unbalanced="0"/>
    <cacheHierarchy uniqueName="[Range].[Challan/Invoice Number]" caption="Challan/Invoice Number" attribute="1" defaultMemberUniqueName="[Range].[Challan/Invoice Number].[All]" allUniqueName="[Range].[Challan/Invoice Number].[All]" dimensionUniqueName="[Range]" displayFolder="" count="0" memberValueDatatype="130" unbalanced="0"/>
    <cacheHierarchy uniqueName="[Range].[Part Code]" caption="Part Code" attribute="1" defaultMemberUniqueName="[Range].[Part Code].[All]" allUniqueName="[Range].[Part Code].[All]" dimensionUniqueName="[Range]" displayFolder="" count="2" memberValueDatatype="130" unbalanced="0">
      <fieldsUsage count="2">
        <fieldUsage x="-1"/>
        <fieldUsage x="0"/>
      </fieldsUsage>
    </cacheHierarchy>
    <cacheHierarchy uniqueName="[Range].[Part Description]" caption="Part Description" attribute="1" defaultMemberUniqueName="[Range].[Part Description].[All]" allUniqueName="[Range].[Part Description].[All]" dimensionUniqueName="[Range]" displayFolder="" count="2" memberValueDatatype="130" unbalanced="0">
      <fieldsUsage count="2">
        <fieldUsage x="-1"/>
        <fieldUsage x="1"/>
      </fieldsUsage>
    </cacheHierarchy>
    <cacheHierarchy uniqueName="[Range].[Qty In]" caption="Qty In" attribute="1" defaultMemberUniqueName="[Range].[Qty In].[All]" allUniqueName="[Range].[Qty In].[All]" dimensionUniqueName="[Range]" displayFolder="" count="0" memberValueDatatype="20" unbalanced="0"/>
    <cacheHierarchy uniqueName="[Range].[Rack No]" caption="Rack No" attribute="1" defaultMemberUniqueName="[Range].[Rack No].[All]" allUniqueName="[Range].[Rack No].[All]" dimensionUniqueName="[Range]" displayFolder="" count="2" memberValueDatatype="130" unbalanced="0">
      <fieldsUsage count="2">
        <fieldUsage x="-1"/>
        <fieldUsage x="2"/>
      </fieldsUsage>
    </cacheHierarchy>
    <cacheHierarchy uniqueName="[Range].[MRP]" caption="MRP" attribute="1" defaultMemberUniqueName="[Range].[MRP].[All]" allUniqueName="[Range].[MRP].[All]" dimensionUniqueName="[Range]" displayFolder="" count="2" memberValueDatatype="20" unbalanced="0">
      <fieldsUsage count="2">
        <fieldUsage x="-1"/>
        <fieldUsage x="3"/>
      </fieldsUsage>
    </cacheHierarchy>
    <cacheHierarchy uniqueName="[Range].[Stock Value]" caption="Stock Value" attribute="1" defaultMemberUniqueName="[Range].[Stock Value].[All]" allUniqueName="[Range].[Stock Value].[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tock Value]" caption="Sum of Stock Value" measure="1" displayFolder="" measureGroup="Range" count="0" oneField="1" hidden="1">
      <fieldsUsage count="1">
        <fieldUsage x="4"/>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20.745806828701" createdVersion="8" refreshedVersion="8" minRefreshableVersion="3" recordCount="3909" xr:uid="{AA462D90-3538-4D2F-9DEB-BA603AB557F8}">
  <cacheSource type="worksheet">
    <worksheetSource ref="A1:K1048576" sheet="Spare Part IN"/>
  </cacheSource>
  <cacheFields count="11">
    <cacheField name="Purchase from" numFmtId="0">
      <sharedItems containsBlank="1" count="7">
        <m/>
        <s v="VNS.GAPL"/>
        <s v="Sanjay Panday"/>
        <s v="Purchase Gzp"/>
        <s v="GZP. SWB"/>
        <s v="Sale Without Buying" u="1"/>
        <s v="SOLD WITHOUT BUYING" u="1"/>
      </sharedItems>
    </cacheField>
    <cacheField name="Date In" numFmtId="0">
      <sharedItems containsNonDate="0" containsDate="1" containsString="0" containsBlank="1" minDate="2025-12-09T00:00:00" maxDate="2026-07-14T00:00:00"/>
    </cacheField>
    <cacheField name="Challan/Invoice Number" numFmtId="0">
      <sharedItems containsBlank="1" containsMixedTypes="1" containsNumber="1" containsInteger="1" minValue="0" maxValue="123"/>
    </cacheField>
    <cacheField name="Part Code" numFmtId="0">
      <sharedItems containsBlank="1" count="477">
        <m/>
        <s v="T006868101716"/>
        <s v="T006865862431"/>
        <s v="B001809931010"/>
        <s v="B006017400335"/>
        <s v="B006017202035"/>
        <s v="T006867500184"/>
        <s v="B008081803210"/>
        <s v="B00868470000210"/>
        <s v="Gulf Force BS VI (6.5L)"/>
        <s v="Suletion Tap"/>
        <s v="BALANCING BUSH 19 NO."/>
        <s v="BALANCING BUSH 22 NO."/>
        <s v="SHOCKAR BUSH 19 NO."/>
        <s v="SHOCKAR BUSH 22 NO."/>
        <s v="B008080900252"/>
        <s v="B008041840025"/>
        <s v="B008041840125"/>
        <s v="T006860940280"/>
        <s v="T006860940080"/>
        <s v="B008540940304"/>
        <s v="B008680940080"/>
        <s v="B008090500011"/>
        <s v="B008089970795"/>
        <s v="B008545861843"/>
        <s v="T006865860242"/>
        <s v="T006865860342"/>
        <s v="T006865868030"/>
        <s v="B008553200030"/>
        <s v="T006869810505"/>
        <s v="B008543210050"/>
        <s v="A000023022372"/>
        <s v="A000023016982"/>
        <s v="B008544600005"/>
        <s v="A000023062902"/>
        <s v="B008554600006"/>
        <s v="A000053060792"/>
        <s v="A000053060162"/>
        <s v="B008548200542"/>
        <s v="B008548200145"/>
        <s v="B008545420307"/>
        <s v="B008558100451"/>
        <s v="B008557300035"/>
        <s v="B008557300135"/>
        <s v="B008528200920"/>
        <s v="B008528201020"/>
        <s v="B008563200089"/>
        <s v="B008563210052"/>
        <s v="B008543201031"/>
        <s v="B008557301935"/>
        <s v="B008557201935"/>
        <s v="B008557202035"/>
        <s v="B008558101751"/>
        <s v="B008557600259"/>
        <s v="B008557600359"/>
        <s v="B008548200620"/>
        <s v="B008548200761"/>
        <s v="B008548200861"/>
        <s v="B008548200720"/>
        <s v="B008558200145"/>
        <s v="B008089970895"/>
        <s v="B008089971695"/>
        <s v="Gulf Force AdBlue (20 L)"/>
        <s v="Gulf Force AdBlue (10)"/>
        <s v="Force Motors Antifreeze Coolant 1 L"/>
        <s v="Force Motors Antifreeze Coolant 5 L"/>
        <s v="B008557600059"/>
        <s v="B008557600159"/>
        <s v="B008080500711"/>
        <s v="T006869810405"/>
        <s v="T006869810205"/>
        <s v="T006868200145"/>
        <s v="T006866260112"/>
        <s v="T006866260012"/>
        <s v="B008081533228"/>
        <s v="B008085420717"/>
        <s v="B008085420617"/>
        <s v="T006865425818"/>
        <s v="T006862600530"/>
        <s v="T006862602264"/>
        <s v="T006862602164"/>
        <s v="T006862957907"/>
        <s v="B008704600005"/>
        <s v="B008612500504"/>
        <s v="T006862501103"/>
        <s v="T006862500107"/>
        <s v="T006865864130"/>
        <s v="T006865864330"/>
        <s v="T006862500604"/>
        <s v="T006862501303"/>
        <s v="T006862950007"/>
        <s v="B008545420917"/>
        <s v="T006864900021"/>
        <s v="B008544900021"/>
        <s v="B008081539928"/>
        <s v="B008085420218"/>
        <s v="T006865420618"/>
        <s v="T006865425418"/>
        <s v="T006865423317"/>
        <s v="T006865423817"/>
        <s v="SPRAY"/>
        <s v="RUST OFF"/>
        <s v="B008544600280"/>
        <s v="T006863260182"/>
        <s v="B006023260426"/>
        <s v="B006023260140"/>
        <s v="B006023260326"/>
        <s v="Lock Nut "/>
        <s v="CHIRA PIN SMALL"/>
        <s v="CHIRA PIN BIG"/>
        <s v="B008081802727"/>
        <s v="B008329810505"/>
        <s v="C071412008200"/>
        <s v="B008081840825"/>
        <s v="B008081840925"/>
        <s v="B008550940404"/>
        <s v="B008081801010"/>
        <s v="B008091800110"/>
        <s v="B008081802410"/>
        <s v="B008089970792"/>
        <s v="B001159920210"/>
        <s v="T006868200541"/>
        <s v="B008464600050"/>
        <s v="T006864706920"/>
        <s v="B008092000001"/>
        <s v="B00808200000101"/>
        <s v="T006865425918"/>
        <s v="T016868802703"/>
        <s v="T016868800603"/>
        <s v="ENGINE OIL"/>
        <s v="T006862600839"/>
        <s v="B008553201040"/>
        <s v="T006868840202"/>
        <s v="T006868101616"/>
        <s v="T006862600639"/>
        <s v="Fuse"/>
        <s v="Indicater Bulb"/>
        <s v="Electric Bush"/>
        <s v="B003192670005"/>
        <s v="B006112670250"/>
        <s v="B000009942960"/>
        <s v="A000096107001"/>
        <s v="B008618200564"/>
        <s v="B008544920680"/>
        <s v="B008544920780"/>
        <s v="80W90"/>
        <s v="85W140"/>
        <s v="T006865427220"/>
        <s v="T006865427120"/>
        <s v="T006865421675"/>
        <s v="B008525450111"/>
        <s v="T006868200164"/>
        <s v="T006868200064"/>
        <s v="B008615860629"/>
        <s v="T006864100710"/>
        <s v="B001163340372"/>
        <s v="T006863340025"/>
        <s v="B008534100431"/>
        <s v="B008555451924"/>
        <s v="B008524750024"/>
        <s v="T006865444832"/>
        <s v="T-10 Bulb"/>
        <s v="T006865454024"/>
        <s v="B008080100281"/>
        <s v="LOCK NUT"/>
        <s v="Fuse 10 Amp"/>
        <s v="Fuse 15 Amp"/>
        <s v="Fuse 20 Amp"/>
        <s v="Fuse 25 Amp"/>
        <s v="Fuse 30 Amp"/>
        <s v="Wire 04mm"/>
        <s v="Wire 05mm"/>
        <s v="Horn Clip"/>
        <s v="H-7"/>
        <s v="H-1"/>
        <s v="Bulb 67 No."/>
        <s v="Bulb 1141 Yellow"/>
        <s v="H-4"/>
        <s v="Bulb-1016 Double Point"/>
        <s v="Bulb 1141 White"/>
        <s v="Fuse Wire"/>
        <s v="Yoke &amp;  Teeth Spicer"/>
        <s v="Nut 10 No."/>
        <s v="Plain Washer 10 No."/>
        <s v="B006012680930"/>
        <s v="B008544300008"/>
        <s v="B008545420117"/>
        <s v="B008565421175"/>
        <s v="B008545451124"/>
        <s v="Nut 13 No."/>
        <s v="China Pech."/>
        <s v="B008615440232"/>
        <s v="B008534710066"/>
        <s v="T006867430011"/>
        <s v="B008557600161"/>
        <s v="B006017400835"/>
        <s v="T006867400737"/>
        <s v="T006867200078"/>
        <s v="T006868840302"/>
        <s v="T006864210012"/>
        <s v="Wiring Clip"/>
        <s v="T006864010071"/>
        <s v="T006869900050"/>
        <s v="T006864010170"/>
        <s v="T006865455211"/>
        <s v="China Pech. "/>
        <s v="ATF (Auto Trans Fluid) HP_1-Ltr"/>
        <s v="B008615440032"/>
        <s v="T006865457824"/>
        <s v="B008081802310"/>
        <s v="B008085866229"/>
        <s v="B008082002215"/>
        <s v="T006867600259"/>
        <s v="T006867600102"/>
        <s v="Hose Clip 02 Inch"/>
        <s v="Hose Clip 1.5 inch"/>
        <s v="Hose Clip 03 inch"/>
        <s v="Hose Clip 04 inch"/>
        <s v="B008557230246"/>
        <s v="B008253300003"/>
        <s v="Anabond1"/>
        <s v="B006017400037"/>
        <s v="B006017300175"/>
        <s v="T006867272971"/>
        <s v="T006867273071"/>
        <s v="A000042030980"/>
        <s v="T006862951106"/>
        <s v="B008612500115"/>
        <s v="B001152900029"/>
        <s v="B006013515180"/>
        <s v="Anabond"/>
        <s v="B008039970692"/>
        <s v="B008089970092"/>
        <s v="Shocker Bolt With Nut"/>
        <s v="T016868800503"/>
        <s v="B008045420517"/>
        <s v="B008557600061"/>
        <s v="T006868200342"/>
        <s v="T006864700408"/>
        <s v="B008557260016"/>
        <s v="5 no. LN key Bolt"/>
        <s v="B006014203528"/>
        <s v="T006864300308"/>
        <s v="T006867200446"/>
        <s v="GREASE"/>
        <s v="T006864210112"/>
        <s v="T006868220920"/>
        <s v="T006868221020"/>
        <s v="T006864300301"/>
        <s v="Dot- 4"/>
        <s v="B008543220044"/>
        <s v="T006863210650"/>
        <s v="B008329971247"/>
        <s v="B008329970447"/>
        <s v="01 Inch"/>
        <s v="B008329811205"/>
        <s v="A000023020512"/>
        <s v="B006017201935"/>
        <s v="B008613200031"/>
        <s v="T006863201131"/>
        <s v="T006863200931"/>
        <s v="B008545002003"/>
        <s v="B008080740679"/>
        <s v="B008329970947"/>
        <s v="T006869970947"/>
        <s v="B008682500103"/>
        <s v="B008682500004"/>
        <s v="T006865425318"/>
        <s v="T006865421218"/>
        <s v="T006865421217"/>
        <s v="T006862600864"/>
        <s v="B008089971595"/>
        <s v="T006862600764"/>
        <s v="T006868200542"/>
        <s v="B008563261150"/>
        <s v="B008089974392"/>
        <s v="B008082000570"/>
        <s v="T006864200583"/>
        <s v="B008558101651"/>
        <s v="B008545002103"/>
        <s v="B008239970147"/>
        <s v="B008614280135"/>
        <s v="T006864600480"/>
        <s v="B008548200220"/>
        <s v="T006864700608"/>
        <s v="B008556252307"/>
        <s v="B006012670697"/>
        <s v="T006868203061"/>
        <s v="T006866959630"/>
        <s v="T006868260543"/>
        <s v="T006868820701"/>
        <s v="B008553231065"/>
        <s v="T006863201230"/>
        <s v="A000053048152"/>
        <s v="A000053048122"/>
        <s v="Accelerator Pedal Kit"/>
        <s v="80w90 HP 5Ltr"/>
        <s v="GREASE 7.5kg"/>
        <s v="T006865421318"/>
        <s v="T006865423217"/>
        <s v="B008040700028"/>
        <s v="T006865424517"/>
        <s v="T006865424417"/>
        <s v="B00855540000128"/>
        <s v="B008081532628"/>
        <s v="B008545420817"/>
        <s v="A000024050662"/>
        <s v="T006865422917"/>
        <s v="B008085421717"/>
        <s v="B008545012782"/>
        <s v="B008081502502"/>
        <s v="T006868802603"/>
        <s v="T006864910080"/>
        <s v="B008569956811"/>
        <s v="22 No. Lock Nut"/>
        <s v="C000960012246"/>
        <s v="22 No. Plain Washer"/>
        <s v="T006865420517"/>
        <s v="Nut Screw 8 No."/>
        <s v="B008543200031"/>
        <s v="Nut Bolt 24 No."/>
        <s v="Washer 24 No."/>
        <s v="T006864200119"/>
        <s v="A000023525132"/>
        <s v="A000023525122"/>
        <s v="T006865865729"/>
        <s v="A000023525772"/>
        <s v="A000023525142"/>
        <s v="T006863200530"/>
        <s v="T006862920074"/>
        <s v="T016868802603"/>
        <s v="B008558100551"/>
        <s v="A000020140142"/>
        <s v="Grease 01Kg"/>
        <s v="B008525450724"/>
        <s v="T006865401401"/>
        <s v="Cyplan Tape"/>
        <s v="Wire 08 MM"/>
        <s v="Fuse 60 Amp"/>
        <s v="B008613320050"/>
        <s v="Joka 19 No."/>
        <s v="Gittak Washar"/>
        <s v="Indicator Fuse Clip"/>
        <s v="Plane Tape"/>
        <s v="T006862400718"/>
        <s v="B008619970647"/>
        <s v="B008619970947"/>
        <s v="B008619970747"/>
        <s v="B008545861143"/>
        <s v="T006863250047"/>
        <s v="Plain Washer 19 No."/>
        <s v="Plain Washer 17 No."/>
        <s v="Gear Lever Minor Kit"/>
        <s v="B008548200320"/>
        <s v="B008614200542"/>
        <s v="T006862600394"/>
        <s v="Bosch Fuel Filter"/>
        <s v="B003192920082"/>
        <s v="B008558221120"/>
        <s v="B008557260116"/>
        <s v="B008556846801"/>
        <s v="B008558201261"/>
        <s v="B008557500159"/>
        <s v="Green Engine Oil"/>
        <s v="B008689810025"/>
        <s v="B000259971247"/>
        <s v="Shifting Dome oil seal "/>
        <s v="T006862500215"/>
        <s v="B00868980000105"/>
        <s v="B006023260265"/>
        <s v="A000023145892"/>
        <s v="T006864200128"/>
        <s v="B008543000485"/>
        <s v="B008613000185"/>
        <s v="T006864280235"/>
        <s v="B008544280235"/>
        <s v="B008557200725"/>
        <s v="B008557200825"/>
        <s v="B008557200546"/>
        <s v="T006865421307"/>
        <s v="T006864000024"/>
        <s v="A000023020236"/>
        <s v="T006865425718"/>
        <s v="T006862920141"/>
        <s v="T006869930601"/>
        <s v="T006862920041"/>
        <s v="B008545861131" u="1"/>
        <s v="Lock Nut 17 No." u="1"/>
        <s v="Bulb 1141 Single Point" u="1"/>
        <s v="24 No. Lock Nut" u="1"/>
        <s v="24 No. Socker Bolt" u="1"/>
        <s v="24 No. Plain Washer" u="1"/>
        <s v="A000023020212" u="1"/>
        <s v="OVER FLOW TYPE CLOTH" u="1"/>
        <s v="B008610940080" u="1"/>
        <s v="B008099970492" u="1"/>
        <s v="T006864300201" u="1"/>
        <s v="B008542950306" u="1"/>
        <s v="T006869810005" u="1"/>
        <s v="B008553231165" u="1"/>
        <s v="B008557601250" u="1"/>
        <s v="B008557200435" u="1"/>
        <s v="B008557200535" u="1"/>
        <s v="B008563261050" u="1"/>
        <s v="B008563230420" u="1"/>
        <s v="B008543200931" u="1"/>
        <s v="B008563260850" u="1"/>
        <s v="B008563210152" u="1"/>
        <s v="B008563210050" u="1"/>
        <s v="A000099130022" u="1"/>
        <s v="B008557302035" u="1"/>
        <s v="B008089970995" u="1"/>
        <s v="T008329811205" u="1"/>
        <s v="B008557400035" u="1"/>
        <s v="B0085554000012" u="1"/>
        <s v="B009013000404" u="1"/>
        <s v="Bulb 12V 90/100W" u="1"/>
        <s v="B006868101716" u="1"/>
        <s v="T006865007003" u="1"/>
        <s v="B008543230865" u="1"/>
        <s v="B008543230965" u="1"/>
        <s v="Nut 17 No." u="1"/>
        <s v="B00870460005" u="1"/>
        <s v="ATF" u="1"/>
        <s v="Coolant" u="1"/>
        <s v="T006865455211 " u="1"/>
        <s v="Packing" u="1"/>
        <s v="GVK Filter" u="1"/>
        <s v="T006864010071 " u="1"/>
        <s v="T006869900050 " u="1"/>
        <s v="T006864010170 " u="1"/>
        <s v="Gear Oil XP 80W90      " u="1"/>
        <s v="Gear Oil XP 85W140         " u="1"/>
        <s v="B001809931010 " u="1"/>
        <s v="B008081803210 " u="1"/>
        <s v="B008081801010 " u="1"/>
        <s v="B008081802410 " u="1"/>
        <s v="B008615440032 " u="1"/>
        <s v="ENGINE OIL " u="1"/>
        <s v="Gear Oil XP 80W90           " u="1"/>
        <s v="Gear Oil XP 85W140          " u="1"/>
        <s v="H-7 " u="1"/>
        <s v="Fuse Wire " u="1"/>
        <s v="No. 10" u="1"/>
        <s v="Electrical Spray" u="1"/>
        <s v="Gear Oil XP 80W90  HP 1Ltr               " u="1"/>
        <s v="Gear Oil XP 85W140  HP 1Ltr               " u="1"/>
        <s v="19 NO." u="1"/>
        <s v="22 NO." u="1"/>
        <s v="BALANCING BUSH 19" u="1"/>
        <s v="BALANCING BUSH 22" u="1"/>
        <s v="19 No. Shocker Bush" u="1"/>
        <s v="22 No. Shocker Bush" u="1"/>
        <s v="SHOKER BUSH 19 NO.  " u="1"/>
        <s v="BALANSING BUSH 19 NO. " u="1"/>
        <s v="SHOCKER BUSH 19" u="1"/>
        <s v="SHOCKER BUSH 22" u="1"/>
        <s v="BALANCING BUSH" u="1"/>
        <s v="SHOCKER BUSH" u="1"/>
        <s v="China" u="1"/>
        <s v="CHIRA PIN" u="1"/>
        <s v="Hose Clip" u="1"/>
        <s v="TAPE" u="1"/>
        <s v="B008550940404 " u="1"/>
        <s v="B008684700210" u="1"/>
        <s v="B00808183210" u="1"/>
        <s v="B0086182000564" u="1"/>
        <s v="T006865862451" u="1"/>
        <s v="B00855460006" u="1"/>
        <s v="T0068101616" u="1"/>
        <s v="A00002302052" u="1"/>
        <s v="T00686200145" u="1"/>
        <s v="B008612500594" u="1"/>
        <s v="a1234" u="1"/>
        <s v="a2356" u="1"/>
        <s v="abc" u="1"/>
        <s v="BC" u="1"/>
      </sharedItems>
    </cacheField>
    <cacheField name="Part Description" numFmtId="0">
      <sharedItems containsBlank="1"/>
    </cacheField>
    <cacheField name="Qty In" numFmtId="0">
      <sharedItems containsString="0" containsBlank="1" containsNumber="1" containsInteger="1" minValue="-15" maxValue="200"/>
    </cacheField>
    <cacheField name="Rack No" numFmtId="0">
      <sharedItems containsBlank="1" containsMixedTypes="1" containsNumber="1" containsInteger="1" minValue="1" maxValue="70"/>
    </cacheField>
    <cacheField name="MRP" numFmtId="0">
      <sharedItems containsString="0" containsBlank="1" containsNumber="1" containsInteger="1" minValue="2" maxValue="20303"/>
    </cacheField>
    <cacheField name="Stock Value" numFmtId="0">
      <sharedItems containsString="0" containsBlank="1" containsNumber="1" containsInteger="1" minValue="-22200" maxValue="157010"/>
    </cacheField>
    <cacheField name="Month" numFmtId="0">
      <sharedItems containsString="0" containsBlank="1" containsNumber="1" containsInteger="1" minValue="1" maxValue="12" count="9">
        <m/>
        <n v="12"/>
        <n v="1"/>
        <n v="2"/>
        <n v="3"/>
        <n v="4"/>
        <n v="5"/>
        <n v="6"/>
        <n v="7"/>
      </sharedItems>
    </cacheField>
    <cacheField name="Year" numFmtId="0">
      <sharedItems containsString="0" containsBlank="1" containsNumber="1" containsInteger="1" minValue="1900" maxValue="2026" count="4">
        <m/>
        <n v="2025"/>
        <n v="2026"/>
        <n v="190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20.745807754633" createdVersion="8" refreshedVersion="8" minRefreshableVersion="3" recordCount="6869" xr:uid="{4F263E01-B91A-4474-AA38-1425E01308DD}">
  <cacheSource type="worksheet">
    <worksheetSource ref="A1:AC1048576" sheet="Job Card"/>
  </cacheSource>
  <cacheFields count="29">
    <cacheField name="Job Card Opening Date" numFmtId="0">
      <sharedItems containsDate="1" containsBlank="1" containsMixedTypes="1" minDate="2025-04-12T00:00:00" maxDate="2026-12-03T00:00:00"/>
    </cacheField>
    <cacheField name="Job Card Closing Date" numFmtId="0">
      <sharedItems containsNonDate="0" containsDate="1" containsString="0" containsBlank="1" minDate="2025-12-04T00:00:00" maxDate="2026-07-18T00:00:00" count="154">
        <d v="2025-12-21T00:00:00"/>
        <d v="2025-12-26T00:00:00"/>
        <d v="2025-12-23T00:00:00"/>
        <d v="2025-12-24T00:00:00"/>
        <d v="2025-12-25T00:00:00"/>
        <d v="2025-12-28T00:00:00"/>
        <d v="2025-12-29T00:00:00"/>
        <d v="2025-12-30T00:00:00"/>
        <d v="2026-01-02T00:00:00"/>
        <d v="2026-01-06T00:00:00"/>
        <d v="2026-01-16T00:00:00"/>
        <d v="2026-01-09T00:00:00"/>
        <d v="2026-01-11T00:00:00"/>
        <d v="2026-01-12T00:00:00"/>
        <d v="2026-01-13T00:00:00"/>
        <d v="2026-01-14T00:00:00"/>
        <d v="2026-01-15T00:00:00"/>
        <d v="2026-01-17T00:00:00"/>
        <d v="2026-01-18T00:00:00"/>
        <d v="2026-01-19T00:00:00"/>
        <d v="2026-01-23T00:00:00"/>
        <d v="2026-01-25T00:00:00"/>
        <d v="2026-01-27T00:00:00"/>
        <d v="2025-12-04T00:00:00"/>
        <d v="2025-12-07T00:00:00"/>
        <d v="2025-12-14T00:00:00"/>
        <d v="2025-12-31T00:00:00"/>
        <d v="2026-01-04T00:00:00"/>
        <d v="2026-01-20T00:00:00"/>
        <d v="2026-01-21T00:00:00"/>
        <d v="2026-01-30T00:00:00"/>
        <d v="2026-02-01T00:00:00"/>
        <d v="2026-02-02T00:00:00"/>
        <d v="2026-02-03T00:00:00"/>
        <d v="2026-02-04T00:00:00"/>
        <d v="2026-02-06T00:00:00"/>
        <d v="2026-02-08T00:00:00"/>
        <d v="2026-02-09T00:00:00"/>
        <d v="2026-02-12T00:00:00"/>
        <d v="2026-02-13T00:00:00"/>
        <d v="2026-02-15T00:00:00"/>
        <d v="2026-02-16T00:00:00"/>
        <d v="2026-02-17T00:00:00"/>
        <d v="2026-02-19T00:00:00"/>
        <d v="2026-02-20T00:00:00"/>
        <d v="2026-02-22T00:00:00"/>
        <d v="2026-02-23T00:00:00"/>
        <d v="2026-02-24T00:00:00"/>
        <d v="2026-02-25T00:00:00"/>
        <d v="2026-02-27T00:00:00"/>
        <d v="2026-03-02T00:00:00"/>
        <d v="2026-03-06T00:00:00"/>
        <d v="2026-03-08T00:00:00"/>
        <d v="2026-03-09T00:00:00"/>
        <d v="2026-03-11T00:00:00"/>
        <d v="2026-03-12T00:00:00"/>
        <d v="2026-03-15T00:00:00"/>
        <d v="2026-03-16T00:00:00"/>
        <d v="2026-03-17T00:00:00"/>
        <d v="2026-03-18T00:00:00"/>
        <d v="2026-03-19T00:00:00"/>
        <d v="2026-03-20T00:00:00"/>
        <d v="2026-03-22T00:00:00"/>
        <d v="2026-03-23T00:00:00"/>
        <d v="2026-03-24T00:00:00"/>
        <d v="2026-03-25T00:00:00"/>
        <d v="2026-03-26T00:00:00"/>
        <d v="2026-03-27T00:00:00"/>
        <d v="2026-03-29T00:00:00"/>
        <d v="2026-03-30T00:00:00"/>
        <d v="2026-03-31T00:00:00"/>
        <d v="2026-04-01T00:00:00"/>
        <d v="2026-04-02T00:00:00"/>
        <d v="2026-04-05T00:00:00"/>
        <d v="2026-04-07T00:00:00"/>
        <d v="2026-04-08T00:00:00"/>
        <d v="2026-04-09T00:00:00"/>
        <d v="2026-04-10T00:00:00"/>
        <d v="2026-04-12T00:00:00"/>
        <d v="2026-04-13T00:00:00"/>
        <d v="2026-04-15T00:00:00"/>
        <d v="2026-04-16T00:00:00"/>
        <d v="2026-04-17T00:00:00"/>
        <d v="2026-04-19T00:00:00"/>
        <d v="2026-04-20T00:00:00"/>
        <d v="2026-04-22T00:00:00"/>
        <d v="2026-04-23T00:00:00"/>
        <d v="2026-04-24T00:00:00"/>
        <d v="2026-04-26T00:00:00"/>
        <d v="2026-04-27T00:00:00"/>
        <d v="2026-04-28T00:00:00"/>
        <d v="2026-04-29T00:00:00"/>
        <d v="2026-04-30T00:00:00"/>
        <d v="2026-05-01T00:00:00"/>
        <d v="2026-05-03T00:00:00"/>
        <d v="2026-05-04T00:00:00"/>
        <d v="2026-05-05T00:00:00"/>
        <d v="2026-05-06T00:00:00"/>
        <d v="2026-05-08T00:00:00"/>
        <d v="2026-05-10T00:00:00"/>
        <d v="2026-05-11T00:00:00"/>
        <d v="2026-05-12T00:00:00"/>
        <d v="2026-05-13T00:00:00"/>
        <d v="2026-05-15T00:00:00"/>
        <d v="2026-05-17T00:00:00"/>
        <d v="2026-05-18T00:00:00"/>
        <d v="2026-05-19T00:00:00"/>
        <d v="2026-05-20T00:00:00"/>
        <d v="2026-05-21T00:00:00"/>
        <d v="2026-05-22T00:00:00"/>
        <d v="2026-05-24T00:00:00"/>
        <d v="2026-05-25T00:00:00"/>
        <d v="2026-05-26T00:00:00"/>
        <d v="2026-05-27T00:00:00"/>
        <d v="2026-05-29T00:00:00"/>
        <d v="2026-05-31T00:00:00"/>
        <d v="2026-06-01T00:00:00"/>
        <d v="2026-06-03T00:00:00"/>
        <d v="2026-06-04T00:00:00"/>
        <d v="2026-06-05T00:00:00"/>
        <d v="2026-06-07T00:00:00"/>
        <d v="2026-06-08T00:00:00"/>
        <d v="2026-06-09T00:00:00"/>
        <d v="2026-06-10T00:00:00"/>
        <d v="2026-06-11T00:00:00"/>
        <d v="2026-06-12T00:00:00"/>
        <d v="2026-06-13T00:00:00"/>
        <d v="2026-06-14T00:00:00"/>
        <d v="2026-06-15T00:00:00"/>
        <d v="2026-06-17T00:00:00"/>
        <d v="2026-06-18T00:00:00"/>
        <d v="2026-06-19T00:00:00"/>
        <d v="2026-06-21T00:00:00"/>
        <d v="2026-06-22T00:00:00"/>
        <d v="2026-06-23T00:00:00"/>
        <d v="2026-06-24T00:00:00"/>
        <d v="2026-06-25T00:00:00"/>
        <d v="2026-06-26T00:00:00"/>
        <d v="2026-06-28T00:00:00"/>
        <d v="2026-06-29T00:00:00"/>
        <d v="2026-06-30T00:00:00"/>
        <d v="2026-07-03T00:00:00"/>
        <d v="2026-07-05T00:00:00"/>
        <d v="2026-07-06T00:00:00"/>
        <d v="2026-07-08T00:00:00"/>
        <d v="2026-07-09T00:00:00"/>
        <d v="2026-07-10T00:00:00"/>
        <d v="2026-07-12T00:00:00"/>
        <d v="2026-07-13T00:00:00"/>
        <d v="2026-07-14T00:00:00"/>
        <d v="2026-07-15T00:00:00"/>
        <d v="2026-07-16T00:00:00"/>
        <d v="2026-07-17T00:00:00"/>
        <m/>
      </sharedItems>
    </cacheField>
    <cacheField name="Job Card No" numFmtId="0">
      <sharedItems containsBlank="1" containsMixedTypes="1" containsNumber="1" containsInteger="1" minValue="1" maxValue="2100"/>
    </cacheField>
    <cacheField name="Customer Name" numFmtId="0">
      <sharedItems containsBlank="1"/>
    </cacheField>
    <cacheField name="Customer Phone Number" numFmtId="0">
      <sharedItems containsString="0" containsBlank="1" containsNumber="1" containsInteger="1" minValue="6306229891" maxValue="9984269860"/>
    </cacheField>
    <cacheField name="Vehicle number" numFmtId="0">
      <sharedItems containsBlank="1"/>
    </cacheField>
    <cacheField name="Vehicle Model" numFmtId="0">
      <sharedItems containsBlank="1"/>
    </cacheField>
    <cacheField name="Customer category" numFmtId="0">
      <sharedItems containsBlank="1"/>
    </cacheField>
    <cacheField name="Type Of Service" numFmtId="0">
      <sharedItems containsBlank="1" containsMixedTypes="1" containsNumber="1" containsInteger="1" minValue="0" maxValue="0" count="6">
        <s v="Paid"/>
        <s v="Counter Sale"/>
        <s v="Free Service"/>
        <s v="Breakdown"/>
        <m/>
        <n v="0" u="1"/>
      </sharedItems>
    </cacheField>
    <cacheField name="Part Code Issued" numFmtId="0">
      <sharedItems containsBlank="1" containsMixedTypes="1" containsNumber="1" containsInteger="1" minValue="0" maxValue="8008081803210" count="261">
        <s v="Gulf Force BS VI (6.5L)"/>
        <s v="B008081803210"/>
        <s v="B008080900252"/>
        <s v="Gulf Force AdBlue (20 L)"/>
        <s v="T006860940280"/>
        <m/>
        <s v="Gulf Force AdBlue (10)"/>
        <s v="B001809931010"/>
        <s v="B008543220044"/>
        <s v="Fuse"/>
        <s v="T006865864130"/>
        <s v="GREASE"/>
        <s v="B008239970147"/>
        <s v="T00886330053"/>
        <s v="T006869810505"/>
        <n v="501349"/>
        <s v="T006865864330"/>
        <s v="B008041840025"/>
        <s v="B008041840125"/>
        <s v="B008543210050"/>
        <s v="A000023022372"/>
        <s v="B008563200089"/>
        <s v="T008684600200"/>
        <s v="T006865868030"/>
        <s v="B008569900601"/>
        <s v="24 No."/>
        <s v="19 No."/>
        <s v="Plain Washer 10 No."/>
        <s v="Dot- 4"/>
        <s v="RUST OFF"/>
        <s v="T006869810405"/>
        <s v="A000053060162"/>
        <s v="SHOCKAR BUSH 19 NO."/>
        <s v="BALANCING BUSH 19 NO."/>
        <s v="CHIRA PIN BIG"/>
        <s v="ENGINE OIL"/>
        <s v="T006860940080"/>
        <s v="B008081840825"/>
        <s v="B008081840925"/>
        <s v="Suletion Tap"/>
        <s v="Wire 04mm"/>
        <s v="B008545402524"/>
        <s v="Pipe Returning discol"/>
        <s v="80W90"/>
        <s v="T006865862431"/>
        <s v="Force Motors Antifreeze Coolant 1 L"/>
        <s v="T006865860342"/>
        <s v="Force Motors Antifreeze Coolant 5 L"/>
        <s v="Disel Link Pipe"/>
        <s v="T006862600639"/>
        <s v="B008540940304"/>
        <s v="T006862501103"/>
        <s v="B008612500504"/>
        <s v="B00808200000101"/>
        <s v="A000042030980"/>
        <s v="Anabond"/>
        <s v="B00868470000210"/>
        <s v="85W140"/>
        <s v="B008557300035"/>
        <s v="B008557300135"/>
        <s v="B008548200542"/>
        <s v="T016868802703"/>
        <s v="T006865425918"/>
        <s v="Electric Bush"/>
        <s v="B006023260140"/>
        <s v="T006868200145"/>
        <s v="Indicater Bulb"/>
        <s v="SPRAY"/>
        <s v="SHOCKAR BUSH 22 NO."/>
        <s v="T006868200541"/>
        <s v="B008091800110"/>
        <s v="B003192670005"/>
        <s v="B001159920210"/>
        <s v="B006012680930"/>
        <s v="Levar  bush Small"/>
        <s v="A000096107001"/>
        <s v="Patti Lock"/>
        <s v="T006863340025"/>
        <s v="B008080100281"/>
        <s v="BALANCING BUSH 22 NO."/>
        <s v="B008544300008"/>
        <s v="Horn Clip"/>
        <s v="China Pech."/>
        <s v="T006865427120"/>
        <s v="Nut 10 No."/>
        <s v="Fuse 15 Amp"/>
        <s v="Bulb-1016 Double Point"/>
        <s v="B008085420717"/>
        <s v="T006864706920"/>
        <s v="B008081802410"/>
        <s v="B008550940404"/>
        <s v="T006865427220"/>
        <s v="T006865421675"/>
        <s v="Wiring Clip"/>
        <s v="B008534100431"/>
        <s v="B008615860629"/>
        <s v="T006864210012"/>
        <s v="B008081802310"/>
        <s v="B008089970795"/>
        <s v="B008618200564"/>
        <s v="Fuse 10 Amp"/>
        <s v="B008615440232"/>
        <s v="T006868101716"/>
        <s v="T006868101616"/>
        <s v="B008253300003"/>
        <s v="B008082002215"/>
        <s v="Anabond1"/>
        <s v="T006867600102"/>
        <s v="B008557230246"/>
        <s v="H-7"/>
        <s v="ATF (Auto Trans Fluid) HP_1-Ltr"/>
        <s v="T006864010170"/>
        <s v="T006864010071"/>
        <s v="T006869900050"/>
        <s v="B008548200620"/>
        <s v="B008557600059"/>
        <s v="B008548200145"/>
        <s v="T006867430011"/>
        <s v="B006017400835"/>
        <s v="T006867600259"/>
        <s v="B006017201935"/>
        <s v="B006017300175"/>
        <s v="T006867400737"/>
        <s v="B008045420517"/>
        <s v="B008558200145"/>
        <s v="B008089970792"/>
        <s v="CHIRA PIN SMALL"/>
        <s v="A000053060792"/>
        <s v="B008544600005"/>
        <s v="A000023062902"/>
        <s v="B008554600006"/>
        <s v="B008534710066"/>
        <s v="T006863260182"/>
        <s v="5 no. LN key Bolt"/>
        <s v="T006869810205"/>
        <s v="T006864210112"/>
        <s v="T006868220920"/>
        <s v="T006865860242"/>
        <s v="Shocker Bolt With Nut"/>
        <s v="T006864300301"/>
        <s v="B006014203528"/>
        <s v="T006864300308"/>
        <s v="B008329971247"/>
        <s v="B008329970447"/>
        <s v="B008545861843"/>
        <s v="T006864200583"/>
        <s v="B008089974392"/>
        <s v="B008082000570"/>
        <s v="B008558101651"/>
        <s v="B008545002103"/>
        <s v="B008704600005"/>
        <s v="A000023016982"/>
        <s v="T016868800603"/>
        <s v="T006868200064"/>
        <s v="B008039970692"/>
        <s v="B008092000001"/>
        <s v="B008544920780"/>
        <s v="B008544920680"/>
        <s v="T006868221020"/>
        <s v="T006868200164"/>
        <s v="B006012670697"/>
        <s v="T006863210650"/>
        <s v="B008548200220"/>
        <s v="B008556252307"/>
        <s v="B008544600280"/>
        <s v="B008553200030"/>
        <s v="B008553231065"/>
        <s v="T006865457824"/>
        <s v="T006865444832"/>
        <s v="B006023260326"/>
        <s v="B006023260426"/>
        <s v="Lock Nut"/>
        <s v="A000053048122"/>
        <s v="T006862600864"/>
        <s v="T006867272971"/>
        <s v="T006867273071"/>
        <s v="H-1"/>
        <s v="Fuse 25 Amp"/>
        <s v="B008081502502"/>
        <s v="B008614280135"/>
        <s v="T-10 Bulb"/>
        <s v="B008563261150"/>
        <s v="Hose Clip 04 inch"/>
        <s v="B008565421175"/>
        <s v="Fuse 20 Amp"/>
        <s v="T006864910080"/>
        <s v="T006865455211"/>
        <s v="B008085866229"/>
        <s v="B008545012782"/>
        <s v="Nut Screw 8 No."/>
        <s v="B008545451124"/>
        <s v="Nut Bolt 24 No."/>
        <s v="Washer 24 No."/>
        <s v="T006865865729"/>
        <s v="A000023525142"/>
        <s v="A000023525772"/>
        <s v="B008081801010"/>
        <s v="B008525450111"/>
        <s v="Bulb 1141 White"/>
        <s v="Yoke &amp;  Teeth Spicer"/>
        <s v="B008557600159"/>
        <s v="B008558100551"/>
        <s v="B008558100451"/>
        <s v="Wire 05mm"/>
        <s v="Indicator Fuse Clip"/>
        <s v="B008524750024"/>
        <s v="A000020140142"/>
        <s v="Joka 19 No."/>
        <s v="Gittak Washar"/>
        <s v="B008329810505"/>
        <s v="B008555451924"/>
        <s v="Grease 01Kg"/>
        <s v="Battery Watar"/>
        <s v="B008619970647"/>
        <s v="B008619970747"/>
        <s v="B008525450724"/>
        <s v="T006865401401"/>
        <s v="Plane Tape"/>
        <s v="T006863201230"/>
        <s v="T006869970947"/>
        <s v="B008329970947"/>
        <s v="T006862400718"/>
        <s v="B008545861143"/>
        <s v="Plain Washer 19 No."/>
        <s v="B008619970947"/>
        <s v="H-4"/>
        <s v="B001163340372"/>
        <s v="B008614200542"/>
        <s v="T006863200530"/>
        <s v="Accelerator Pedal Kit"/>
        <s v="T006863200931"/>
        <s v="T006862600394"/>
        <s v="Chand Lock"/>
        <s v="Hose Clip 03 inch"/>
        <s v="B008548200320"/>
        <s v="B008557260016"/>
        <s v="B008558101751"/>
        <s v="B008689810025"/>
        <s v="Shifting Dome oil seal "/>
        <s v="T006862500604"/>
        <s v="T006862501303"/>
        <s v="T006862500215"/>
        <s v="B00868980000105"/>
        <s v="T006862600764"/>
        <s v="T006862957907"/>
        <s v="B008557500159"/>
        <s v="Plain Washer 17 No."/>
        <s v="B008613000185"/>
        <s v="B006023260265"/>
        <s v="Cyplan Tape"/>
        <n v="0"/>
        <s v="T006864900021"/>
        <s v="B008569956811"/>
        <n v="8008080900252" u="1"/>
        <n v="8008081803210" u="1"/>
        <n v="5" u="1"/>
        <n v="2" u="1"/>
        <n v="6" u="1"/>
        <n v="1" u="1"/>
        <n v="3" u="1"/>
        <n v="4" u="1"/>
      </sharedItems>
    </cacheField>
    <cacheField name="Part Description" numFmtId="0">
      <sharedItems containsBlank="1" containsMixedTypes="1" containsNumber="1" containsInteger="1" minValue="0" maxValue="0"/>
    </cacheField>
    <cacheField name="Part Qty" numFmtId="0">
      <sharedItems containsString="0" containsBlank="1" containsNumber="1" minValue="1" maxValue="21"/>
    </cacheField>
    <cacheField name="Part MRP" numFmtId="164">
      <sharedItems containsString="0" containsBlank="1" containsNumber="1" containsInteger="1" minValue="0" maxValue="15335"/>
    </cacheField>
    <cacheField name="Part Value" numFmtId="164">
      <sharedItems containsString="0" containsBlank="1" containsNumber="1" minValue="0" maxValue="15335" count="290">
        <n v="2080"/>
        <n v="359"/>
        <n v="1575"/>
        <n v="1480"/>
        <n v="1388"/>
        <n v="0"/>
        <n v="770"/>
        <n v="17"/>
        <n v="142"/>
        <n v="280"/>
        <n v="2438"/>
        <n v="555"/>
        <n v="170"/>
        <n v="2809"/>
        <n v="450"/>
        <n v="675"/>
        <n v="492"/>
        <n v="80"/>
        <n v="1060"/>
        <n v="711"/>
        <n v="1280"/>
        <n v="2564"/>
        <n v="668"/>
        <n v="5034"/>
        <n v="2491"/>
        <n v="510"/>
        <n v="100"/>
        <n v="288"/>
        <n v="149"/>
        <n v="160"/>
        <n v="527"/>
        <n v="405"/>
        <n v="453"/>
        <n v="180"/>
        <n v="75"/>
        <n v="2288"/>
        <n v="693"/>
        <n v="1631"/>
        <n v="156"/>
        <n v="25"/>
        <n v="60"/>
        <n v="1537"/>
        <n v="175"/>
        <n v="1410"/>
        <n v="15335"/>
        <n v="7400"/>
        <n v="325"/>
        <n v="298"/>
        <n v="3398"/>
        <n v="1425"/>
        <n v="470"/>
        <n v="650"/>
        <n v="4433"/>
        <n v="994"/>
        <n v="4100"/>
        <n v="6206"/>
        <n v="4818"/>
        <n v="10"/>
        <n v="70"/>
        <n v="2850"/>
        <n v="655"/>
        <n v="950"/>
        <n v="1175"/>
        <n v="672"/>
        <n v="336"/>
        <n v="2134"/>
        <n v="259"/>
        <n v="2456"/>
        <n v="50"/>
        <n v="40"/>
        <n v="444"/>
        <n v="30"/>
        <n v="20"/>
        <n v="190"/>
        <n v="90"/>
        <n v="400"/>
        <n v="582"/>
        <n v="200"/>
        <n v="1411"/>
        <n v="47"/>
        <n v="57"/>
        <n v="188"/>
        <n v="150"/>
        <n v="6733"/>
        <n v="9451"/>
        <n v="48"/>
        <n v="257"/>
        <n v="940"/>
        <n v="475"/>
        <n v="110"/>
        <n v="402"/>
        <n v="428"/>
        <n v="489"/>
        <n v="62.5"/>
        <n v="703"/>
        <n v="1309"/>
        <n v="648"/>
        <n v="5906"/>
        <n v="2296"/>
        <n v="3264"/>
        <n v="623"/>
        <n v="376"/>
        <n v="1617"/>
        <n v="2936"/>
        <n v="2818"/>
        <n v="3468"/>
        <n v="514"/>
        <n v="140"/>
        <n v="420"/>
        <n v="341"/>
        <n v="176"/>
        <n v="312"/>
        <n v="260"/>
        <n v="332"/>
        <n v="352"/>
        <n v="174"/>
        <n v="735"/>
        <n v="1829"/>
        <n v="516"/>
        <n v="112"/>
        <n v="3158"/>
        <n v="896"/>
        <n v="204"/>
        <n v="241"/>
        <n v="798"/>
        <n v="2422"/>
        <n v="1699"/>
        <n v="415"/>
        <n v="68"/>
        <n v="3200"/>
        <n v="1300"/>
        <n v="682"/>
        <n v="1800"/>
        <n v="4411"/>
        <n v="318"/>
        <n v="3064"/>
        <n v="3132"/>
        <n v="63"/>
        <n v="3910"/>
        <n v="126"/>
        <n v="416"/>
        <n v="8093"/>
        <n v="1500"/>
        <n v="800"/>
        <n v="56"/>
        <n v="67"/>
        <n v="1318"/>
        <n v="930"/>
        <n v="8236"/>
        <n v="1165"/>
        <n v="1919"/>
        <n v="295"/>
        <n v="2656"/>
        <n v="282"/>
        <n v="1259"/>
        <n v="1306"/>
        <n v="2332"/>
        <n v="230"/>
        <n v="1202"/>
        <n v="319"/>
        <n v="3783"/>
        <n v="452"/>
        <n v="108"/>
        <n v="369"/>
        <n v="85"/>
        <n v="35"/>
        <n v="990"/>
        <n v="107"/>
        <n v="564"/>
        <n v="250"/>
        <n v="1188"/>
        <n v="394"/>
        <n v="384"/>
        <n v="279"/>
        <n v="313"/>
        <n v="6461"/>
        <n v="15"/>
        <n v="1000"/>
        <n v="3680"/>
        <n v="2243"/>
        <n v="54"/>
        <n v="380"/>
        <n v="146"/>
        <n v="2247"/>
        <n v="124"/>
        <n v="2400"/>
        <n v="94"/>
        <n v="86"/>
        <n v="104"/>
        <n v="1109"/>
        <n v="410"/>
        <n v="1383"/>
        <n v="377"/>
        <n v="24"/>
        <n v="120"/>
        <n v="1076"/>
        <n v="320"/>
        <n v="536"/>
        <n v="72"/>
        <n v="16"/>
        <n v="118"/>
        <n v="1160"/>
        <n v="214"/>
        <n v="408"/>
        <n v="1736"/>
        <n v="1180"/>
        <n v="268"/>
        <n v="79"/>
        <n v="534"/>
        <n v="485"/>
        <n v="772"/>
        <n v="52"/>
        <n v="1116"/>
        <n v="198"/>
        <n v="1923"/>
        <n v="96"/>
        <n v="147"/>
        <n v="64"/>
        <n v="1821"/>
        <n v="1359"/>
        <n v="340"/>
        <n v="286"/>
        <n v="804"/>
        <n v="308"/>
        <n v="14"/>
        <n v="1920"/>
        <n v="88"/>
        <n v="3550"/>
        <n v="1296"/>
        <n v="666"/>
        <n v="333"/>
        <n v="480"/>
        <n v="84"/>
        <n v="65"/>
        <n v="18"/>
        <n v="53"/>
        <n v="32"/>
        <n v="44"/>
        <n v="1386"/>
        <n v="560"/>
        <n v="192"/>
        <n v="968"/>
        <n v="3375"/>
        <n v="324"/>
        <n v="457"/>
        <n v="3088"/>
        <n v="164"/>
        <n v="646"/>
        <n v="840"/>
        <n v="102"/>
        <n v="116"/>
        <n v="808"/>
        <n v="2195"/>
        <n v="1700"/>
        <n v="106"/>
        <n v="144"/>
        <n v="580"/>
        <n v="246"/>
        <n v="8"/>
        <n v="262"/>
        <n v="654"/>
        <n v="360"/>
        <n v="245"/>
        <n v="562"/>
        <n v="588"/>
        <n v="1183"/>
        <n v="178"/>
        <n v="1772"/>
        <n v="2430"/>
        <n v="7227"/>
        <n v="45"/>
        <n v="1215"/>
        <n v="612"/>
        <n v="5760"/>
        <n v="1980"/>
        <n v="358"/>
        <n v="2232"/>
        <n v="596"/>
        <n v="9438"/>
        <n v="7267"/>
        <n v="1369"/>
        <n v="993"/>
        <n v="216"/>
        <n v="130"/>
        <n v="2771"/>
        <n v="9600"/>
        <n v="447"/>
        <n v="4282"/>
        <n v="220"/>
        <m/>
      </sharedItems>
    </cacheField>
    <cacheField name="Labour Charges" numFmtId="164">
      <sharedItems containsBlank="1" containsMixedTypes="1" containsNumber="1" containsInteger="1" minValue="50" maxValue="8300"/>
    </cacheField>
    <cacheField name="Electrical Labour" numFmtId="164">
      <sharedItems containsString="0" containsBlank="1" containsNumber="1" containsInteger="1" minValue="100" maxValue="7500"/>
    </cacheField>
    <cacheField name="Outside Labour" numFmtId="164">
      <sharedItems containsBlank="1" containsMixedTypes="1" containsNumber="1" containsInteger="1" minValue="200" maxValue="20400"/>
    </cacheField>
    <cacheField name="Laptop Charges" numFmtId="164">
      <sharedItems containsBlank="1" containsMixedTypes="1" containsNumber="1" containsInteger="1" minValue="500" maxValue="550"/>
    </cacheField>
    <cacheField name="Deputation" numFmtId="164">
      <sharedItems containsString="0" containsBlank="1" containsNumber="1" containsInteger="1" minValue="200" maxValue="1350"/>
    </cacheField>
    <cacheField name="Other charges" numFmtId="164">
      <sharedItems containsString="0" containsBlank="1" containsNumber="1" containsInteger="1" minValue="250" maxValue="2800"/>
    </cacheField>
    <cacheField name="Total Labour" numFmtId="164">
      <sharedItems containsString="0" containsBlank="1" containsNumber="1" containsInteger="1" minValue="0" maxValue="21650" count="77">
        <n v="950"/>
        <n v="0"/>
        <n v="850"/>
        <n v="500"/>
        <n v="900"/>
        <n v="250"/>
        <n v="3050"/>
        <n v="1200"/>
        <n v="2500"/>
        <n v="10600"/>
        <n v="1120"/>
        <n v="650"/>
        <n v="1350"/>
        <n v="600"/>
        <n v="1050"/>
        <n v="800"/>
        <n v="3450"/>
        <n v="678"/>
        <n v="624"/>
        <n v="424"/>
        <n v="674"/>
        <n v="1150"/>
        <n v="350"/>
        <n v="1650"/>
        <n v="2050"/>
        <n v="300"/>
        <n v="2300"/>
        <n v="1100"/>
        <n v="50"/>
        <n v="200"/>
        <n v="2800"/>
        <n v="4100"/>
        <n v="1000"/>
        <n v="1800"/>
        <n v="750"/>
        <n v="100"/>
        <n v="550"/>
        <n v="1300"/>
        <n v="150"/>
        <n v="7100"/>
        <n v="560"/>
        <n v="5950"/>
        <n v="1750"/>
        <n v="1450"/>
        <n v="2700"/>
        <n v="1850"/>
        <n v="2200"/>
        <n v="4250"/>
        <n v="2250"/>
        <n v="1900"/>
        <n v="4200"/>
        <n v="4700"/>
        <n v="1500"/>
        <n v="6400"/>
        <n v="1250"/>
        <n v="2900"/>
        <n v="5400"/>
        <n v="4800"/>
        <n v="3700"/>
        <n v="3400"/>
        <n v="5300"/>
        <n v="3100"/>
        <n v="8400"/>
        <n v="1600"/>
        <n v="2600"/>
        <n v="3500"/>
        <n v="4150"/>
        <n v="7600"/>
        <n v="8300"/>
        <n v="4900"/>
        <n v="4500"/>
        <n v="21650"/>
        <n v="400"/>
        <n v="450"/>
        <n v="700"/>
        <n v="2100"/>
        <m/>
      </sharedItems>
    </cacheField>
    <cacheField name="GST on Lobour" numFmtId="164">
      <sharedItems containsString="0" containsBlank="1" containsNumber="1" minValue="0" maxValue="3897"/>
    </cacheField>
    <cacheField name="Invoice No" numFmtId="0">
      <sharedItems containsNonDate="0" containsString="0" containsBlank="1"/>
    </cacheField>
    <cacheField name="Total Invoice Value" numFmtId="0">
      <sharedItems containsString="0" containsBlank="1" containsNumber="1" minValue="0" maxValue="25707"/>
    </cacheField>
    <cacheField name="Description of  Outside Job" numFmtId="0">
      <sharedItems containsBlank="1"/>
    </cacheField>
    <cacheField name="Amount paid for Outside Job" numFmtId="164">
      <sharedItems containsString="0" containsBlank="1" containsNumber="1" containsInteger="1" minValue="300" maxValue="1300"/>
    </cacheField>
    <cacheField name="Day" numFmtId="0">
      <sharedItems containsString="0" containsBlank="1" containsNumber="1" containsInteger="1" minValue="0" maxValue="31" count="33">
        <n v="21"/>
        <n v="26"/>
        <n v="23"/>
        <n v="24"/>
        <n v="25"/>
        <n v="28"/>
        <n v="29"/>
        <n v="30"/>
        <n v="2"/>
        <n v="6"/>
        <n v="16"/>
        <n v="9"/>
        <n v="11"/>
        <n v="12"/>
        <n v="13"/>
        <n v="14"/>
        <n v="15"/>
        <n v="17"/>
        <n v="18"/>
        <n v="19"/>
        <n v="27"/>
        <n v="4"/>
        <n v="7"/>
        <n v="31"/>
        <n v="20"/>
        <n v="1"/>
        <n v="3"/>
        <n v="8"/>
        <n v="22"/>
        <n v="5"/>
        <n v="10"/>
        <n v="0"/>
        <m/>
      </sharedItems>
    </cacheField>
    <cacheField name="Month" numFmtId="0">
      <sharedItems containsString="0" containsBlank="1" containsNumber="1" containsInteger="1" minValue="1" maxValue="12" count="12">
        <n v="12"/>
        <n v="1"/>
        <n v="2"/>
        <n v="3"/>
        <n v="4"/>
        <n v="5"/>
        <n v="6"/>
        <n v="7"/>
        <m/>
        <n v="9" u="1"/>
        <n v="11" u="1"/>
        <n v="8" u="1"/>
      </sharedItems>
    </cacheField>
    <cacheField name="Year" numFmtId="0">
      <sharedItems containsString="0" containsBlank="1" containsNumber="1" containsInteger="1" minValue="1900" maxValue="2026" count="5">
        <n v="2025"/>
        <n v="2026"/>
        <n v="1900"/>
        <m/>
        <n v="2006"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9">
  <r>
    <x v="0"/>
    <m/>
    <m/>
    <x v="0"/>
    <m/>
    <m/>
    <m/>
    <m/>
    <n v="0"/>
    <x v="0"/>
    <x v="0"/>
  </r>
  <r>
    <x v="1"/>
    <d v="2025-12-09T00:00:00"/>
    <m/>
    <x v="1"/>
    <s v="Side Miror RH"/>
    <n v="1"/>
    <n v="46"/>
    <n v="2936"/>
    <n v="2936"/>
    <x v="1"/>
    <x v="1"/>
  </r>
  <r>
    <x v="1"/>
    <d v="2025-12-09T00:00:00"/>
    <m/>
    <x v="2"/>
    <s v="SHIFTING DOM KIT"/>
    <n v="1"/>
    <n v="39"/>
    <n v="8339"/>
    <n v="8339"/>
    <x v="1"/>
    <x v="1"/>
  </r>
  <r>
    <x v="1"/>
    <d v="2025-12-09T00:00:00"/>
    <m/>
    <x v="3"/>
    <s v="CLUTCH SPRING"/>
    <n v="2"/>
    <n v="63"/>
    <n v="17"/>
    <n v="34"/>
    <x v="1"/>
    <x v="1"/>
  </r>
  <r>
    <x v="1"/>
    <d v="2025-12-09T00:00:00"/>
    <m/>
    <x v="4"/>
    <s v="REAR DOOR LOCK (TRAVELLER)"/>
    <n v="1"/>
    <s v="55C"/>
    <n v="643"/>
    <n v="643"/>
    <x v="1"/>
    <x v="1"/>
  </r>
  <r>
    <x v="1"/>
    <d v="2025-12-09T00:00:00"/>
    <m/>
    <x v="5"/>
    <s v="Cab Door Latch Assembly RH"/>
    <n v="2"/>
    <s v="55C"/>
    <n v="592"/>
    <n v="1184"/>
    <x v="1"/>
    <x v="1"/>
  </r>
  <r>
    <x v="1"/>
    <d v="2025-12-09T00:00:00"/>
    <m/>
    <x v="6"/>
    <s v="BONNET LATCH ASSY"/>
    <n v="1"/>
    <s v="55C"/>
    <n v="268"/>
    <n v="268"/>
    <x v="1"/>
    <x v="1"/>
  </r>
  <r>
    <x v="1"/>
    <d v="2025-12-09T00:00:00"/>
    <m/>
    <x v="7"/>
    <s v="Oil Filter"/>
    <n v="26"/>
    <n v="18"/>
    <n v="359"/>
    <n v="9334"/>
    <x v="1"/>
    <x v="1"/>
  </r>
  <r>
    <x v="1"/>
    <d v="2025-12-09T00:00:00"/>
    <m/>
    <x v="8"/>
    <s v="SPIN-ON FILTER"/>
    <n v="30"/>
    <n v="13"/>
    <n v="655"/>
    <n v="19650"/>
    <x v="1"/>
    <x v="1"/>
  </r>
  <r>
    <x v="1"/>
    <d v="2025-12-09T00:00:00"/>
    <m/>
    <x v="9"/>
    <s v="Gulf Force BS VI (6.5L)"/>
    <n v="18"/>
    <n v="1"/>
    <n v="2080"/>
    <n v="37440"/>
    <x v="1"/>
    <x v="1"/>
  </r>
  <r>
    <x v="1"/>
    <d v="2025-12-09T00:00:00"/>
    <m/>
    <x v="10"/>
    <s v="Suletion Tap"/>
    <n v="2"/>
    <n v="28"/>
    <n v="25"/>
    <n v="50"/>
    <x v="1"/>
    <x v="1"/>
  </r>
  <r>
    <x v="1"/>
    <d v="2025-12-09T00:00:00"/>
    <m/>
    <x v="11"/>
    <s v="BALANCING BUSH 19 NO."/>
    <n v="4"/>
    <s v="29B"/>
    <n v="50"/>
    <n v="200"/>
    <x v="1"/>
    <x v="1"/>
  </r>
  <r>
    <x v="1"/>
    <d v="2025-12-09T00:00:00"/>
    <m/>
    <x v="12"/>
    <s v="BALANCING BUSH 22 NO."/>
    <n v="4"/>
    <s v="29C"/>
    <n v="50"/>
    <n v="200"/>
    <x v="1"/>
    <x v="1"/>
  </r>
  <r>
    <x v="1"/>
    <d v="2025-12-09T00:00:00"/>
    <m/>
    <x v="13"/>
    <s v="SHOCKAR BUSH 19 NO."/>
    <n v="4"/>
    <s v="29A"/>
    <n v="50"/>
    <n v="200"/>
    <x v="1"/>
    <x v="1"/>
  </r>
  <r>
    <x v="1"/>
    <d v="2025-12-09T00:00:00"/>
    <m/>
    <x v="14"/>
    <s v="SHOCKAR BUSH 22 NO."/>
    <n v="2"/>
    <s v="29C"/>
    <n v="50"/>
    <n v="100"/>
    <x v="1"/>
    <x v="1"/>
  </r>
  <r>
    <x v="1"/>
    <d v="2025-12-15T00:00:00"/>
    <m/>
    <x v="7"/>
    <s v="Oil Filter"/>
    <n v="5"/>
    <n v="18"/>
    <n v="359"/>
    <n v="1795"/>
    <x v="1"/>
    <x v="1"/>
  </r>
  <r>
    <x v="1"/>
    <d v="2025-12-15T00:00:00"/>
    <m/>
    <x v="15"/>
    <s v="FUEL FILTER "/>
    <n v="5"/>
    <n v="12"/>
    <n v="1575"/>
    <n v="7875"/>
    <x v="1"/>
    <x v="1"/>
  </r>
  <r>
    <x v="1"/>
    <d v="2025-12-15T00:00:00"/>
    <m/>
    <x v="16"/>
    <s v="FUEL FILTER "/>
    <n v="6"/>
    <n v="14"/>
    <n v="1060"/>
    <n v="6360"/>
    <x v="1"/>
    <x v="1"/>
  </r>
  <r>
    <x v="1"/>
    <d v="2025-12-15T00:00:00"/>
    <m/>
    <x v="17"/>
    <s v="FUEL FILTER "/>
    <n v="5"/>
    <n v="14"/>
    <n v="711"/>
    <n v="3555"/>
    <x v="1"/>
    <x v="1"/>
  </r>
  <r>
    <x v="1"/>
    <d v="2025-12-15T00:00:00"/>
    <m/>
    <x v="18"/>
    <s v="AIR FILTER "/>
    <n v="4"/>
    <n v="6"/>
    <n v="1388"/>
    <n v="5552"/>
    <x v="1"/>
    <x v="1"/>
  </r>
  <r>
    <x v="1"/>
    <d v="2025-12-15T00:00:00"/>
    <m/>
    <x v="19"/>
    <s v="AIR FILTER "/>
    <n v="5"/>
    <n v="11"/>
    <n v="693"/>
    <n v="3465"/>
    <x v="1"/>
    <x v="1"/>
  </r>
  <r>
    <x v="1"/>
    <d v="2025-12-15T00:00:00"/>
    <m/>
    <x v="20"/>
    <s v="AIR FILTER "/>
    <n v="8"/>
    <n v="21"/>
    <n v="994"/>
    <n v="7952"/>
    <x v="1"/>
    <x v="1"/>
  </r>
  <r>
    <x v="1"/>
    <d v="2025-12-15T00:00:00"/>
    <m/>
    <x v="21"/>
    <s v="AIR FILTER "/>
    <n v="2"/>
    <n v="6"/>
    <n v="1138"/>
    <n v="2276"/>
    <x v="1"/>
    <x v="1"/>
  </r>
  <r>
    <x v="1"/>
    <d v="2025-12-15T00:00:00"/>
    <m/>
    <x v="22"/>
    <s v="Tensioner Assly"/>
    <n v="1"/>
    <n v="43"/>
    <n v="1413"/>
    <n v="1413"/>
    <x v="1"/>
    <x v="1"/>
  </r>
  <r>
    <x v="1"/>
    <d v="2025-12-15T00:00:00"/>
    <m/>
    <x v="23"/>
    <s v="Poly V Belt 5 Pk 1549"/>
    <n v="3"/>
    <s v="23A"/>
    <n v="623"/>
    <n v="1869"/>
    <x v="1"/>
    <x v="1"/>
  </r>
  <r>
    <x v="1"/>
    <d v="2025-12-15T00:00:00"/>
    <m/>
    <x v="24"/>
    <s v="KIT LINING  SET"/>
    <n v="1"/>
    <n v="49"/>
    <n v="1215"/>
    <n v="1215"/>
    <x v="1"/>
    <x v="1"/>
  </r>
  <r>
    <x v="1"/>
    <d v="2025-12-15T00:00:00"/>
    <m/>
    <x v="25"/>
    <s v="BRAKE PISTON KIT "/>
    <n v="2"/>
    <n v="38"/>
    <n v="2824"/>
    <n v="5648"/>
    <x v="1"/>
    <x v="1"/>
  </r>
  <r>
    <x v="1"/>
    <d v="2025-12-15T00:00:00"/>
    <m/>
    <x v="26"/>
    <s v="BRAKE SEAL KIT"/>
    <n v="1"/>
    <s v="35C"/>
    <n v="3398"/>
    <n v="3398"/>
    <x v="1"/>
    <x v="1"/>
  </r>
  <r>
    <x v="1"/>
    <d v="2025-12-15T00:00:00"/>
    <m/>
    <x v="27"/>
    <s v="BRAKE PAD "/>
    <n v="5"/>
    <n v="44"/>
    <n v="2296"/>
    <n v="11480"/>
    <x v="1"/>
    <x v="1"/>
  </r>
  <r>
    <x v="1"/>
    <d v="2025-12-15T00:00:00"/>
    <m/>
    <x v="28"/>
    <s v="FRONT SHOKER "/>
    <n v="1"/>
    <n v="58"/>
    <n v="1000"/>
    <n v="1000"/>
    <x v="1"/>
    <x v="1"/>
  </r>
  <r>
    <x v="1"/>
    <d v="2025-12-15T00:00:00"/>
    <m/>
    <x v="29"/>
    <s v="Taper Roller Bearing"/>
    <n v="4"/>
    <n v="50"/>
    <n v="405"/>
    <n v="1620"/>
    <x v="1"/>
    <x v="1"/>
  </r>
  <r>
    <x v="1"/>
    <d v="2025-12-15T00:00:00"/>
    <m/>
    <x v="30"/>
    <s v="Bimetal Bush with Oil-Groove"/>
    <n v="4"/>
    <n v="43"/>
    <n v="295"/>
    <n v="1180"/>
    <x v="1"/>
    <x v="1"/>
  </r>
  <r>
    <x v="1"/>
    <d v="2025-12-15T00:00:00"/>
    <m/>
    <x v="31"/>
    <s v="Wheel Joint assly"/>
    <n v="4"/>
    <n v="38"/>
    <n v="641"/>
    <n v="2564"/>
    <x v="1"/>
    <x v="1"/>
  </r>
  <r>
    <x v="1"/>
    <d v="2025-12-15T00:00:00"/>
    <m/>
    <x v="32"/>
    <s v="Silent Block"/>
    <n v="4"/>
    <s v="35S"/>
    <n v="113"/>
    <n v="452"/>
    <x v="1"/>
    <x v="1"/>
  </r>
  <r>
    <x v="1"/>
    <d v="2025-12-15T00:00:00"/>
    <m/>
    <x v="33"/>
    <s v="Drag Link Assembly (Greaserless TALBROS)"/>
    <n v="2"/>
    <s v="34C"/>
    <n v="1203"/>
    <n v="2406"/>
    <x v="1"/>
    <x v="1"/>
  </r>
  <r>
    <x v="1"/>
    <d v="2025-12-15T00:00:00"/>
    <m/>
    <x v="34"/>
    <s v="Track Rod Assly.  (Talbros-Greaserless)"/>
    <n v="2"/>
    <s v="34C"/>
    <n v="1211"/>
    <n v="2422"/>
    <x v="1"/>
    <x v="1"/>
  </r>
  <r>
    <x v="1"/>
    <d v="2025-12-15T00:00:00"/>
    <m/>
    <x v="35"/>
    <s v="Connecting Link (Judo DLX)"/>
    <n v="1"/>
    <n v="29"/>
    <n v="1259"/>
    <n v="1259"/>
    <x v="1"/>
    <x v="1"/>
  </r>
  <r>
    <x v="1"/>
    <d v="2025-12-15T00:00:00"/>
    <m/>
    <x v="36"/>
    <s v="Bearing Bushes"/>
    <n v="2"/>
    <s v="29C"/>
    <n v="368"/>
    <n v="736"/>
    <x v="1"/>
    <x v="1"/>
  </r>
  <r>
    <x v="1"/>
    <d v="2025-12-15T00:00:00"/>
    <m/>
    <x v="37"/>
    <s v="Rubber Seal"/>
    <n v="17"/>
    <s v="35 o"/>
    <n v="9"/>
    <n v="153"/>
    <x v="1"/>
    <x v="1"/>
  </r>
  <r>
    <x v="1"/>
    <d v="2025-12-15T00:00:00"/>
    <m/>
    <x v="38"/>
    <s v="Wiper Motar"/>
    <n v="1"/>
    <n v="38"/>
    <n v="2134"/>
    <n v="2134"/>
    <x v="1"/>
    <x v="1"/>
  </r>
  <r>
    <x v="1"/>
    <d v="2025-12-15T00:00:00"/>
    <m/>
    <x v="39"/>
    <s v="Wiper Blade"/>
    <n v="8"/>
    <s v="24A"/>
    <n v="176"/>
    <n v="1408"/>
    <x v="1"/>
    <x v="1"/>
  </r>
  <r>
    <x v="1"/>
    <d v="2025-12-15T00:00:00"/>
    <m/>
    <x v="40"/>
    <s v="SPEEDOMETER CABLE WITH NYLON "/>
    <n v="2"/>
    <s v="24B"/>
    <n v="436"/>
    <n v="872"/>
    <x v="1"/>
    <x v="1"/>
  </r>
  <r>
    <x v="1"/>
    <d v="2025-12-15T00:00:00"/>
    <m/>
    <x v="41"/>
    <s v="Rear View Mirror LH"/>
    <n v="1"/>
    <n v="42"/>
    <n v="268"/>
    <n v="268"/>
    <x v="1"/>
    <x v="1"/>
  </r>
  <r>
    <x v="1"/>
    <d v="2025-12-15T00:00:00"/>
    <m/>
    <x v="42"/>
    <s v="Latch assly with link LH ( Side door)"/>
    <n v="1"/>
    <s v="55A"/>
    <n v="309"/>
    <n v="309"/>
    <x v="1"/>
    <x v="1"/>
  </r>
  <r>
    <x v="1"/>
    <d v="2025-12-15T00:00:00"/>
    <m/>
    <x v="43"/>
    <s v="Latch assly with link RH ( side door)"/>
    <n v="1"/>
    <s v="55A"/>
    <n v="309"/>
    <n v="309"/>
    <x v="1"/>
    <x v="1"/>
  </r>
  <r>
    <x v="1"/>
    <d v="2025-12-15T00:00:00"/>
    <m/>
    <x v="44"/>
    <s v="Tail Lamp Assembly LH"/>
    <n v="2"/>
    <n v="48"/>
    <n v="388"/>
    <n v="776"/>
    <x v="1"/>
    <x v="1"/>
  </r>
  <r>
    <x v="1"/>
    <d v="2025-12-15T00:00:00"/>
    <m/>
    <x v="45"/>
    <s v="Tail Lamp Assembly RH"/>
    <n v="2"/>
    <n v="48"/>
    <n v="388"/>
    <n v="776"/>
    <x v="1"/>
    <x v="1"/>
  </r>
  <r>
    <x v="1"/>
    <d v="2025-12-15T00:00:00"/>
    <m/>
    <x v="46"/>
    <s v="Link for anti roll bar"/>
    <n v="4"/>
    <s v="34C"/>
    <n v="334"/>
    <n v="1336"/>
    <x v="1"/>
    <x v="1"/>
  </r>
  <r>
    <x v="1"/>
    <d v="2025-12-15T00:00:00"/>
    <m/>
    <x v="31"/>
    <s v="Wheel Joint assly"/>
    <n v="4"/>
    <n v="38"/>
    <n v="641"/>
    <n v="2564"/>
    <x v="1"/>
    <x v="1"/>
  </r>
  <r>
    <x v="1"/>
    <d v="2025-12-15T00:00:00"/>
    <m/>
    <x v="47"/>
    <s v="Cup washer upper link"/>
    <n v="2"/>
    <s v="35S"/>
    <n v="11"/>
    <n v="22"/>
    <x v="1"/>
    <x v="1"/>
  </r>
  <r>
    <x v="1"/>
    <d v="2025-12-15T00:00:00"/>
    <m/>
    <x v="48"/>
    <s v="Rear Shock Absorber"/>
    <n v="2"/>
    <n v="58"/>
    <n v="1194"/>
    <n v="2388"/>
    <x v="1"/>
    <x v="1"/>
  </r>
  <r>
    <x v="1"/>
    <d v="2025-12-15T00:00:00"/>
    <m/>
    <x v="49"/>
    <s v="Side Door Latch Assembly LH"/>
    <n v="1"/>
    <n v="44"/>
    <n v="1286"/>
    <n v="1286"/>
    <x v="1"/>
    <x v="1"/>
  </r>
  <r>
    <x v="1"/>
    <d v="2025-12-15T00:00:00"/>
    <m/>
    <x v="50"/>
    <s v="Cab Door Latch Assembly LH"/>
    <n v="1"/>
    <n v="53"/>
    <n v="1272"/>
    <n v="1272"/>
    <x v="1"/>
    <x v="1"/>
  </r>
  <r>
    <x v="1"/>
    <d v="2025-12-15T00:00:00"/>
    <m/>
    <x v="51"/>
    <s v="Cab Door Latch Assembly RH"/>
    <n v="1"/>
    <n v="37"/>
    <n v="1417"/>
    <n v="1417"/>
    <x v="1"/>
    <x v="1"/>
  </r>
  <r>
    <x v="1"/>
    <d v="2025-12-15T00:00:00"/>
    <m/>
    <x v="52"/>
    <s v="Rear View Mirror RH"/>
    <n v="3"/>
    <n v="37"/>
    <n v="250"/>
    <n v="750"/>
    <x v="1"/>
    <x v="1"/>
  </r>
  <r>
    <x v="1"/>
    <d v="2025-12-15T00:00:00"/>
    <m/>
    <x v="53"/>
    <s v="Door Handle Outer"/>
    <n v="2"/>
    <s v="55B"/>
    <n v="291"/>
    <n v="582"/>
    <x v="1"/>
    <x v="1"/>
  </r>
  <r>
    <x v="1"/>
    <d v="2025-12-15T00:00:00"/>
    <m/>
    <x v="54"/>
    <s v="DOOR HANDLE OUTER RH"/>
    <n v="4"/>
    <s v="55B"/>
    <n v="268"/>
    <n v="1072"/>
    <x v="1"/>
    <x v="1"/>
  </r>
  <r>
    <x v="1"/>
    <d v="2025-12-15T00:00:00"/>
    <m/>
    <x v="55"/>
    <s v="Tail Lamp Assembly. LH With Bulb"/>
    <n v="3"/>
    <n v="52"/>
    <n v="1060"/>
    <n v="3180"/>
    <x v="1"/>
    <x v="1"/>
  </r>
  <r>
    <x v="1"/>
    <d v="2025-12-15T00:00:00"/>
    <m/>
    <x v="56"/>
    <s v="Head Lamp Assembly LH"/>
    <n v="3"/>
    <n v="51"/>
    <n v="3498"/>
    <n v="10494"/>
    <x v="1"/>
    <x v="1"/>
  </r>
  <r>
    <x v="1"/>
    <d v="2025-12-15T00:00:00"/>
    <m/>
    <x v="57"/>
    <s v="Head Lamp Assembly RH"/>
    <n v="3"/>
    <n v="51"/>
    <n v="3498"/>
    <n v="10494"/>
    <x v="1"/>
    <x v="1"/>
  </r>
  <r>
    <x v="1"/>
    <d v="2025-12-15T00:00:00"/>
    <m/>
    <x v="58"/>
    <s v="Tail Lamp Assembly. RH With Bulb"/>
    <n v="2"/>
    <n v="52"/>
    <n v="1126"/>
    <n v="2252"/>
    <x v="1"/>
    <x v="1"/>
  </r>
  <r>
    <x v="1"/>
    <d v="2025-12-15T00:00:00"/>
    <m/>
    <x v="59"/>
    <s v="Wiper Blade Assembly (Trax RFR)"/>
    <n v="2"/>
    <s v="24A"/>
    <n v="204"/>
    <n v="408"/>
    <x v="1"/>
    <x v="1"/>
  </r>
  <r>
    <x v="1"/>
    <d v="2025-12-15T00:00:00"/>
    <m/>
    <x v="60"/>
    <s v="Poly V  Belt 5 Pk Strech 937"/>
    <n v="3"/>
    <s v="23A"/>
    <n v="574"/>
    <n v="1722"/>
    <x v="1"/>
    <x v="1"/>
  </r>
  <r>
    <x v="1"/>
    <d v="2025-12-15T00:00:00"/>
    <m/>
    <x v="61"/>
    <s v="Poly V-Belt 6 Pk 1159 (AC + PS)"/>
    <n v="1"/>
    <s v="23A"/>
    <n v="517"/>
    <n v="517"/>
    <x v="1"/>
    <x v="1"/>
  </r>
  <r>
    <x v="1"/>
    <d v="2025-12-19T00:00:00"/>
    <m/>
    <x v="62"/>
    <s v="Gulf Force AdBlue (20 L)"/>
    <n v="33"/>
    <n v="1"/>
    <n v="1480"/>
    <n v="48840"/>
    <x v="1"/>
    <x v="1"/>
  </r>
  <r>
    <x v="1"/>
    <d v="2025-12-20T00:00:00"/>
    <m/>
    <x v="63"/>
    <s v="Gulf Force AdBlue (10)"/>
    <n v="33"/>
    <n v="1"/>
    <n v="770"/>
    <n v="25410"/>
    <x v="1"/>
    <x v="1"/>
  </r>
  <r>
    <x v="1"/>
    <d v="2025-12-20T00:00:00"/>
    <m/>
    <x v="9"/>
    <s v="Gulf Force BS VI (6.5L)"/>
    <n v="50"/>
    <n v="1"/>
    <n v="2080"/>
    <n v="104000"/>
    <x v="1"/>
    <x v="1"/>
  </r>
  <r>
    <x v="1"/>
    <d v="2025-12-23T00:00:00"/>
    <m/>
    <x v="64"/>
    <s v="Force Motors Antifreeze Coolant 1 L"/>
    <n v="70"/>
    <n v="7"/>
    <n v="325"/>
    <n v="22750"/>
    <x v="1"/>
    <x v="1"/>
  </r>
  <r>
    <x v="1"/>
    <d v="2025-12-23T00:00:00"/>
    <m/>
    <x v="65"/>
    <s v="Force Motors Antifreeze Coolant 5 L"/>
    <n v="28"/>
    <n v="10"/>
    <n v="1425"/>
    <n v="39900"/>
    <x v="1"/>
    <x v="1"/>
  </r>
  <r>
    <x v="1"/>
    <d v="2025-12-28T00:00:00"/>
    <m/>
    <x v="19"/>
    <s v="AIR FILTER "/>
    <n v="4"/>
    <n v="11"/>
    <n v="693"/>
    <n v="2772"/>
    <x v="1"/>
    <x v="1"/>
  </r>
  <r>
    <x v="1"/>
    <d v="2025-12-28T00:00:00"/>
    <m/>
    <x v="23"/>
    <s v="Poly V Belt 5 Pk 1549"/>
    <n v="4"/>
    <s v="23A"/>
    <n v="623"/>
    <n v="2492"/>
    <x v="1"/>
    <x v="1"/>
  </r>
  <r>
    <x v="1"/>
    <d v="2025-12-28T00:00:00"/>
    <m/>
    <x v="28"/>
    <s v="FRONT SHOKER "/>
    <n v="1"/>
    <n v="58"/>
    <n v="1000"/>
    <n v="1000"/>
    <x v="1"/>
    <x v="1"/>
  </r>
  <r>
    <x v="1"/>
    <d v="2025-12-28T00:00:00"/>
    <m/>
    <x v="35"/>
    <s v="Connecting Link (Judo DLX)"/>
    <n v="1"/>
    <n v="29"/>
    <n v="1259"/>
    <n v="1259"/>
    <x v="1"/>
    <x v="1"/>
  </r>
  <r>
    <x v="1"/>
    <d v="2025-12-28T00:00:00"/>
    <m/>
    <x v="40"/>
    <s v="SPEEDOMETER CABLE WITH NYLON "/>
    <n v="2"/>
    <s v="24B"/>
    <n v="436"/>
    <n v="872"/>
    <x v="1"/>
    <x v="1"/>
  </r>
  <r>
    <x v="1"/>
    <d v="2025-12-28T00:00:00"/>
    <m/>
    <x v="66"/>
    <s v="New type DOOR HANDLE LH"/>
    <n v="4"/>
    <s v="55B"/>
    <n v="306"/>
    <n v="1224"/>
    <x v="1"/>
    <x v="1"/>
  </r>
  <r>
    <x v="1"/>
    <d v="2025-12-28T00:00:00"/>
    <m/>
    <x v="67"/>
    <s v="New type DOOR HANDLE RH"/>
    <n v="4"/>
    <s v="55B"/>
    <n v="306"/>
    <n v="1224"/>
    <x v="1"/>
    <x v="1"/>
  </r>
  <r>
    <x v="1"/>
    <d v="2025-12-28T00:00:00"/>
    <m/>
    <x v="46"/>
    <s v="Link for anti roll bar"/>
    <n v="2"/>
    <s v="34C"/>
    <n v="334"/>
    <n v="668"/>
    <x v="1"/>
    <x v="1"/>
  </r>
  <r>
    <x v="1"/>
    <d v="2025-12-28T00:00:00"/>
    <m/>
    <x v="48"/>
    <s v="Rear Shock Absorber"/>
    <n v="2"/>
    <n v="58"/>
    <n v="1194"/>
    <n v="2388"/>
    <x v="1"/>
    <x v="1"/>
  </r>
  <r>
    <x v="1"/>
    <d v="2025-12-28T00:00:00"/>
    <m/>
    <x v="51"/>
    <s v="Cab Door Latch Assembly RH"/>
    <n v="1"/>
    <n v="37"/>
    <n v="1417"/>
    <n v="1417"/>
    <x v="1"/>
    <x v="1"/>
  </r>
  <r>
    <x v="1"/>
    <d v="2025-12-28T00:00:00"/>
    <m/>
    <x v="54"/>
    <s v="DOOR HANDLE OUTER RH"/>
    <n v="4"/>
    <s v="55B"/>
    <n v="268"/>
    <n v="1072"/>
    <x v="1"/>
    <x v="1"/>
  </r>
  <r>
    <x v="1"/>
    <d v="2025-12-28T00:00:00"/>
    <m/>
    <x v="59"/>
    <s v="Wiper Blade Assembly (Trax RFR)"/>
    <n v="4"/>
    <s v="24A"/>
    <n v="204"/>
    <n v="816"/>
    <x v="1"/>
    <x v="1"/>
  </r>
  <r>
    <x v="1"/>
    <d v="2025-12-28T00:00:00"/>
    <m/>
    <x v="60"/>
    <s v="Poly V  Belt 5 Pk Strech 937"/>
    <n v="2"/>
    <s v="23A"/>
    <n v="574"/>
    <n v="1148"/>
    <x v="1"/>
    <x v="1"/>
  </r>
  <r>
    <x v="1"/>
    <d v="2025-12-28T00:00:00"/>
    <m/>
    <x v="68"/>
    <s v="Tensioner Assembly"/>
    <n v="2"/>
    <n v="43"/>
    <n v="2913"/>
    <n v="5826"/>
    <x v="1"/>
    <x v="1"/>
  </r>
  <r>
    <x v="1"/>
    <d v="2025-12-28T00:00:00"/>
    <m/>
    <x v="69"/>
    <s v="T R BEARING"/>
    <n v="3"/>
    <s v="50B"/>
    <n v="527"/>
    <n v="1581"/>
    <x v="1"/>
    <x v="1"/>
  </r>
  <r>
    <x v="1"/>
    <d v="2025-12-28T00:00:00"/>
    <m/>
    <x v="70"/>
    <s v="T R BEARING"/>
    <n v="5"/>
    <s v="50B"/>
    <n v="369"/>
    <n v="1845"/>
    <x v="1"/>
    <x v="1"/>
  </r>
  <r>
    <x v="1"/>
    <d v="2025-12-28T00:00:00"/>
    <m/>
    <x v="71"/>
    <s v="WIPER BLADE"/>
    <n v="10"/>
    <s v="24A"/>
    <n v="155"/>
    <n v="1550"/>
    <x v="1"/>
    <x v="1"/>
  </r>
  <r>
    <x v="1"/>
    <d v="2025-12-28T00:00:00"/>
    <m/>
    <x v="72"/>
    <s v="MUD DIFLECTOR RH"/>
    <n v="4"/>
    <n v="36"/>
    <n v="1093"/>
    <n v="4372"/>
    <x v="1"/>
    <x v="1"/>
  </r>
  <r>
    <x v="1"/>
    <d v="2025-12-28T00:00:00"/>
    <m/>
    <x v="73"/>
    <s v="MUD DIFLECTOR LH"/>
    <n v="4"/>
    <n v="36"/>
    <n v="1093"/>
    <n v="4372"/>
    <x v="1"/>
    <x v="1"/>
  </r>
  <r>
    <x v="1"/>
    <d v="2025-12-28T00:00:00"/>
    <m/>
    <x v="74"/>
    <s v="Engine speed sensor"/>
    <n v="2"/>
    <n v="42"/>
    <n v="2102"/>
    <n v="4204"/>
    <x v="1"/>
    <x v="1"/>
  </r>
  <r>
    <x v="1"/>
    <d v="2025-12-28T00:00:00"/>
    <m/>
    <x v="75"/>
    <s v="Oil Pressure Switch"/>
    <n v="7"/>
    <s v="35 o"/>
    <n v="110"/>
    <n v="770"/>
    <x v="1"/>
    <x v="1"/>
  </r>
  <r>
    <x v="1"/>
    <d v="2025-12-28T00:00:00"/>
    <m/>
    <x v="76"/>
    <s v="Temp Sensor"/>
    <n v="3"/>
    <s v="35 S"/>
    <n v="717"/>
    <n v="2151"/>
    <x v="1"/>
    <x v="1"/>
  </r>
  <r>
    <x v="1"/>
    <d v="2025-12-28T00:00:00"/>
    <m/>
    <x v="77"/>
    <s v="ENVIROMENTAL TEMPERATURE SENSOR"/>
    <n v="3"/>
    <s v="35 S"/>
    <n v="310"/>
    <n v="930"/>
    <x v="1"/>
    <x v="1"/>
  </r>
  <r>
    <x v="1"/>
    <d v="2025-12-28T00:00:00"/>
    <m/>
    <x v="78"/>
    <s v="CLUTCH RELEASE FORK T26 3250 CRDI"/>
    <n v="3"/>
    <s v="50D"/>
    <n v="1045"/>
    <n v="3135"/>
    <x v="1"/>
    <x v="1"/>
  </r>
  <r>
    <x v="1"/>
    <d v="2025-12-28T00:00:00"/>
    <m/>
    <x v="79"/>
    <s v="ShiftIng Cable"/>
    <n v="2"/>
    <s v="25B"/>
    <n v="1036"/>
    <n v="2072"/>
    <x v="1"/>
    <x v="1"/>
  </r>
  <r>
    <x v="1"/>
    <d v="2025-12-28T00:00:00"/>
    <m/>
    <x v="80"/>
    <s v="Gear Select Cable"/>
    <n v="2"/>
    <s v="25B"/>
    <n v="972"/>
    <n v="1944"/>
    <x v="1"/>
    <x v="1"/>
  </r>
  <r>
    <x v="1"/>
    <d v="2025-12-28T00:00:00"/>
    <m/>
    <x v="5"/>
    <s v="Cab Door Latch Assembly RH"/>
    <n v="3"/>
    <s v="55C"/>
    <n v="592"/>
    <n v="1776"/>
    <x v="1"/>
    <x v="1"/>
  </r>
  <r>
    <x v="1"/>
    <d v="2025-12-28T00:00:00"/>
    <m/>
    <x v="37"/>
    <s v="Rubber Seal"/>
    <n v="12"/>
    <s v="35 o"/>
    <n v="9"/>
    <n v="108"/>
    <x v="1"/>
    <x v="1"/>
  </r>
  <r>
    <x v="1"/>
    <d v="2025-12-28T00:00:00"/>
    <m/>
    <x v="7"/>
    <s v="Oil Filter"/>
    <n v="5"/>
    <n v="18"/>
    <n v="359"/>
    <n v="1795"/>
    <x v="1"/>
    <x v="1"/>
  </r>
  <r>
    <x v="1"/>
    <d v="2025-12-28T00:00:00"/>
    <m/>
    <x v="15"/>
    <s v="FUEL FILTER "/>
    <n v="5"/>
    <n v="12"/>
    <n v="1575"/>
    <n v="7875"/>
    <x v="1"/>
    <x v="1"/>
  </r>
  <r>
    <x v="1"/>
    <d v="2025-12-28T00:00:00"/>
    <m/>
    <x v="24"/>
    <s v="KIT LINING  SET"/>
    <n v="2"/>
    <n v="49"/>
    <n v="1215"/>
    <n v="2430"/>
    <x v="1"/>
    <x v="1"/>
  </r>
  <r>
    <x v="1"/>
    <d v="2025-12-28T00:00:00"/>
    <m/>
    <x v="25"/>
    <s v="BRAKE PISTON KIT "/>
    <n v="1"/>
    <n v="38"/>
    <n v="2824"/>
    <n v="2824"/>
    <x v="1"/>
    <x v="1"/>
  </r>
  <r>
    <x v="1"/>
    <d v="2025-12-28T00:00:00"/>
    <m/>
    <x v="26"/>
    <s v="BRAKE SEAL KIT"/>
    <n v="1"/>
    <s v="35C"/>
    <n v="3398"/>
    <n v="3398"/>
    <x v="1"/>
    <x v="1"/>
  </r>
  <r>
    <x v="1"/>
    <d v="2025-12-28T00:00:00"/>
    <m/>
    <x v="27"/>
    <s v="BRAKE PAD "/>
    <n v="4"/>
    <n v="44"/>
    <n v="2296"/>
    <n v="9184"/>
    <x v="1"/>
    <x v="1"/>
  </r>
  <r>
    <x v="1"/>
    <d v="2025-12-28T00:00:00"/>
    <m/>
    <x v="81"/>
    <s v="Slave Cylinder with Push Rod"/>
    <n v="1"/>
    <n v="47"/>
    <n v="871"/>
    <n v="871"/>
    <x v="1"/>
    <x v="1"/>
  </r>
  <r>
    <x v="1"/>
    <d v="2025-12-28T00:00:00"/>
    <m/>
    <x v="30"/>
    <s v="Bimetal Bush with Oil-Groove"/>
    <n v="2"/>
    <n v="43"/>
    <n v="295"/>
    <n v="590"/>
    <x v="1"/>
    <x v="1"/>
  </r>
  <r>
    <x v="1"/>
    <d v="2025-12-28T00:00:00"/>
    <m/>
    <x v="82"/>
    <s v="Drag Link Assembly (Greaserless TALBROS)"/>
    <n v="2"/>
    <s v="34C"/>
    <n v="1306"/>
    <n v="2612"/>
    <x v="1"/>
    <x v="1"/>
  </r>
  <r>
    <x v="1"/>
    <d v="2025-12-28T00:00:00"/>
    <m/>
    <x v="34"/>
    <s v="Track Rod Assly.  (Talbros-Greaserless)"/>
    <n v="2"/>
    <s v="34C"/>
    <n v="1211"/>
    <n v="2422"/>
    <x v="1"/>
    <x v="1"/>
  </r>
  <r>
    <x v="1"/>
    <d v="2025-12-28T00:00:00"/>
    <m/>
    <x v="42"/>
    <s v="Latch assly with link LH ( Side door)"/>
    <n v="2"/>
    <s v="55A"/>
    <n v="309"/>
    <n v="618"/>
    <x v="1"/>
    <x v="1"/>
  </r>
  <r>
    <x v="1"/>
    <d v="2025-12-28T00:00:00"/>
    <m/>
    <x v="43"/>
    <s v="Latch assly with link RH ( side door)"/>
    <n v="1"/>
    <s v="55A"/>
    <n v="309"/>
    <n v="309"/>
    <x v="1"/>
    <x v="1"/>
  </r>
  <r>
    <x v="1"/>
    <d v="2025-12-28T00:00:00"/>
    <m/>
    <x v="31"/>
    <s v="Wheel Joint assly"/>
    <n v="4"/>
    <n v="38"/>
    <n v="641"/>
    <n v="2564"/>
    <x v="1"/>
    <x v="1"/>
  </r>
  <r>
    <x v="1"/>
    <d v="2025-12-28T00:00:00"/>
    <m/>
    <x v="83"/>
    <s v="Clutch Cover Assly. Dia 240 mm."/>
    <n v="4"/>
    <n v="70"/>
    <n v="6733"/>
    <n v="26932"/>
    <x v="1"/>
    <x v="1"/>
  </r>
  <r>
    <x v="1"/>
    <d v="2025-12-28T00:00:00"/>
    <m/>
    <x v="84"/>
    <s v="CLUTCH PLATE (T1 5 CYL)"/>
    <n v="6"/>
    <n v="65"/>
    <n v="4100"/>
    <n v="24600"/>
    <x v="1"/>
    <x v="1"/>
  </r>
  <r>
    <x v="1"/>
    <d v="2025-12-28T00:00:00"/>
    <m/>
    <x v="85"/>
    <s v="CONCENTRIC SLAVE CYLINder"/>
    <n v="3"/>
    <n v="42"/>
    <n v="8578"/>
    <n v="25734"/>
    <x v="1"/>
    <x v="1"/>
  </r>
  <r>
    <x v="1"/>
    <d v="2025-12-28T00:00:00"/>
    <m/>
    <x v="86"/>
    <s v="KING PIN SET"/>
    <n v="5"/>
    <n v="44"/>
    <n v="2247"/>
    <n v="11235"/>
    <x v="1"/>
    <x v="1"/>
  </r>
  <r>
    <x v="1"/>
    <d v="2025-12-28T00:00:00"/>
    <m/>
    <x v="87"/>
    <s v="OIL SEAL KIT "/>
    <n v="8"/>
    <n v="49"/>
    <n v="301"/>
    <n v="2408"/>
    <x v="1"/>
    <x v="1"/>
  </r>
  <r>
    <x v="1"/>
    <d v="2025-12-28T00:00:00"/>
    <m/>
    <x v="88"/>
    <s v="CLUTCH PRESSURE PLATE "/>
    <n v="2"/>
    <n v="70"/>
    <n v="8700"/>
    <n v="17400"/>
    <x v="1"/>
    <x v="1"/>
  </r>
  <r>
    <x v="1"/>
    <d v="2025-12-28T00:00:00"/>
    <m/>
    <x v="89"/>
    <s v="CLUTCH PLATE (DIA 280 MM.)  T2 TD3250"/>
    <n v="2"/>
    <n v="65"/>
    <n v="7267"/>
    <n v="14534"/>
    <x v="1"/>
    <x v="1"/>
  </r>
  <r>
    <x v="1"/>
    <d v="2025-12-28T00:00:00"/>
    <m/>
    <x v="90"/>
    <s v="CLUTCH SLAVE CYLINDER (T26 3250 CRDI)"/>
    <n v="3"/>
    <n v="42"/>
    <n v="1073"/>
    <n v="3219"/>
    <x v="1"/>
    <x v="1"/>
  </r>
  <r>
    <x v="1"/>
    <d v="2025-12-28T00:00:00"/>
    <m/>
    <x v="16"/>
    <s v="FUEL FILTER "/>
    <n v="6"/>
    <n v="14"/>
    <n v="1060"/>
    <n v="6360"/>
    <x v="1"/>
    <x v="1"/>
  </r>
  <r>
    <x v="1"/>
    <d v="2025-12-28T00:00:00"/>
    <m/>
    <x v="17"/>
    <s v="FUEL FILTER "/>
    <n v="6"/>
    <n v="14"/>
    <n v="711"/>
    <n v="4266"/>
    <x v="1"/>
    <x v="1"/>
  </r>
  <r>
    <x v="1"/>
    <d v="2025-12-28T00:00:00"/>
    <m/>
    <x v="41"/>
    <s v="Rear View Mirror LH"/>
    <n v="1"/>
    <n v="42"/>
    <n v="268"/>
    <n v="268"/>
    <x v="1"/>
    <x v="1"/>
  </r>
  <r>
    <x v="1"/>
    <d v="2025-12-28T00:00:00"/>
    <m/>
    <x v="44"/>
    <s v="Tail Lamp Assembly LH"/>
    <n v="2"/>
    <n v="48"/>
    <n v="388"/>
    <n v="776"/>
    <x v="1"/>
    <x v="1"/>
  </r>
  <r>
    <x v="1"/>
    <d v="2025-12-28T00:00:00"/>
    <m/>
    <x v="45"/>
    <s v="Tail Lamp Assembly RH"/>
    <n v="2"/>
    <n v="48"/>
    <n v="388"/>
    <n v="776"/>
    <x v="1"/>
    <x v="1"/>
  </r>
  <r>
    <x v="1"/>
    <d v="2025-12-28T00:00:00"/>
    <m/>
    <x v="91"/>
    <s v="PM Sensor"/>
    <n v="2"/>
    <n v="68"/>
    <n v="19599"/>
    <n v="39198"/>
    <x v="1"/>
    <x v="1"/>
  </r>
  <r>
    <x v="1"/>
    <d v="2025-12-28T00:00:00"/>
    <m/>
    <x v="92"/>
    <s v="Dosing Module"/>
    <n v="3"/>
    <n v="42"/>
    <n v="4188"/>
    <n v="12564"/>
    <x v="1"/>
    <x v="1"/>
  </r>
  <r>
    <x v="1"/>
    <d v="2025-12-28T00:00:00"/>
    <m/>
    <x v="93"/>
    <s v="Dosing Module"/>
    <n v="3"/>
    <n v="42"/>
    <n v="10694"/>
    <n v="32082"/>
    <x v="1"/>
    <x v="1"/>
  </r>
  <r>
    <x v="1"/>
    <d v="2025-12-28T00:00:00"/>
    <m/>
    <x v="94"/>
    <s v="Camshaft Position Sensor -EDC 17"/>
    <n v="2"/>
    <n v="68"/>
    <n v="1085"/>
    <n v="2170"/>
    <x v="1"/>
    <x v="1"/>
  </r>
  <r>
    <x v="1"/>
    <d v="2025-12-28T00:00:00"/>
    <m/>
    <x v="95"/>
    <s v="BOOST PRESSURE CUM TEMP SENSOR"/>
    <n v="2"/>
    <n v="42"/>
    <n v="2193"/>
    <n v="4386"/>
    <x v="1"/>
    <x v="1"/>
  </r>
  <r>
    <x v="1"/>
    <d v="2025-12-28T00:00:00"/>
    <m/>
    <x v="96"/>
    <s v="High temperature sensor"/>
    <n v="1"/>
    <n v="42"/>
    <n v="14921"/>
    <n v="14921"/>
    <x v="1"/>
    <x v="1"/>
  </r>
  <r>
    <x v="1"/>
    <d v="2025-12-28T00:00:00"/>
    <m/>
    <x v="97"/>
    <s v="Nox Sensor down Stream"/>
    <n v="1"/>
    <n v="42"/>
    <n v="18419"/>
    <n v="18419"/>
    <x v="1"/>
    <x v="1"/>
  </r>
  <r>
    <x v="1"/>
    <d v="2025-12-28T00:00:00"/>
    <m/>
    <x v="98"/>
    <s v="PM Sensor"/>
    <n v="2"/>
    <n v="42"/>
    <n v="11042"/>
    <n v="22084"/>
    <x v="1"/>
    <x v="1"/>
  </r>
  <r>
    <x v="1"/>
    <d v="2025-12-28T00:00:00"/>
    <m/>
    <x v="99"/>
    <s v="Vehical Sensor"/>
    <n v="2"/>
    <n v="42"/>
    <n v="423"/>
    <n v="846"/>
    <x v="1"/>
    <x v="1"/>
  </r>
  <r>
    <x v="1"/>
    <d v="2025-12-28T00:00:00"/>
    <m/>
    <x v="100"/>
    <s v="ELECTRICAL SPARY"/>
    <n v="5"/>
    <s v="34B"/>
    <n v="190"/>
    <n v="950"/>
    <x v="1"/>
    <x v="1"/>
  </r>
  <r>
    <x v="1"/>
    <d v="2025-12-28T00:00:00"/>
    <m/>
    <x v="101"/>
    <s v="MECHENICAL SPRAY"/>
    <n v="5"/>
    <s v="34A"/>
    <n v="160"/>
    <n v="800"/>
    <x v="1"/>
    <x v="1"/>
  </r>
  <r>
    <x v="1"/>
    <d v="2025-12-29T00:00:00"/>
    <m/>
    <x v="7"/>
    <s v="Oil Filter"/>
    <n v="15"/>
    <n v="18"/>
    <n v="359"/>
    <n v="5385"/>
    <x v="1"/>
    <x v="1"/>
  </r>
  <r>
    <x v="1"/>
    <d v="2025-12-29T00:00:00"/>
    <m/>
    <x v="8"/>
    <s v="SPIN-ON FILTER"/>
    <n v="11"/>
    <n v="13"/>
    <n v="655"/>
    <n v="7205"/>
    <x v="1"/>
    <x v="1"/>
  </r>
  <r>
    <x v="1"/>
    <d v="2025-12-29T00:00:00"/>
    <m/>
    <x v="18"/>
    <s v="AIR FILTER"/>
    <n v="4"/>
    <n v="6"/>
    <n v="1388"/>
    <n v="5552"/>
    <x v="1"/>
    <x v="1"/>
  </r>
  <r>
    <x v="1"/>
    <d v="2026-01-05T00:00:00"/>
    <m/>
    <x v="102"/>
    <s v="POWER STERING PUMP"/>
    <n v="1"/>
    <n v="47"/>
    <n v="5977"/>
    <n v="5977"/>
    <x v="2"/>
    <x v="2"/>
  </r>
  <r>
    <x v="1"/>
    <d v="2026-01-05T00:00:00"/>
    <m/>
    <x v="103"/>
    <s v="RUBBER BUSH"/>
    <n v="3"/>
    <s v="50A"/>
    <n v="63"/>
    <n v="189"/>
    <x v="2"/>
    <x v="2"/>
  </r>
  <r>
    <x v="1"/>
    <d v="2026-01-05T00:00:00"/>
    <m/>
    <x v="104"/>
    <s v="CLAMP"/>
    <n v="4"/>
    <s v="35R"/>
    <n v="43"/>
    <n v="172"/>
    <x v="2"/>
    <x v="2"/>
  </r>
  <r>
    <x v="1"/>
    <d v="2026-01-05T00:00:00"/>
    <m/>
    <x v="105"/>
    <s v="BRACKET"/>
    <n v="4"/>
    <s v="35Q"/>
    <n v="40"/>
    <n v="160"/>
    <x v="2"/>
    <x v="2"/>
  </r>
  <r>
    <x v="1"/>
    <d v="2026-01-05T00:00:00"/>
    <m/>
    <x v="106"/>
    <s v="Clamp For Stebilizer"/>
    <n v="4"/>
    <s v="35R"/>
    <n v="47"/>
    <n v="188"/>
    <x v="2"/>
    <x v="2"/>
  </r>
  <r>
    <x v="1"/>
    <d v="2026-01-05T00:00:00"/>
    <m/>
    <x v="107"/>
    <s v="Nut 17 No."/>
    <n v="7"/>
    <s v="35J"/>
    <n v="8"/>
    <n v="56"/>
    <x v="2"/>
    <x v="2"/>
  </r>
  <r>
    <x v="1"/>
    <d v="2026-01-05T00:00:00"/>
    <m/>
    <x v="108"/>
    <s v="SMALL"/>
    <n v="10"/>
    <n v="63"/>
    <n v="3"/>
    <n v="30"/>
    <x v="2"/>
    <x v="2"/>
  </r>
  <r>
    <x v="1"/>
    <d v="2026-01-05T00:00:00"/>
    <m/>
    <x v="109"/>
    <s v="BIG"/>
    <n v="10"/>
    <n v="63"/>
    <n v="4"/>
    <n v="40"/>
    <x v="2"/>
    <x v="2"/>
  </r>
  <r>
    <x v="1"/>
    <d v="2026-01-05T00:00:00"/>
    <m/>
    <x v="110"/>
    <s v="LUBE PIPE"/>
    <n v="1"/>
    <s v="35S"/>
    <n v="238"/>
    <n v="238"/>
    <x v="2"/>
    <x v="2"/>
  </r>
  <r>
    <x v="1"/>
    <d v="2026-01-05T00:00:00"/>
    <m/>
    <x v="11"/>
    <s v="BALANCING BUSH 19 NO."/>
    <n v="8"/>
    <s v="29B"/>
    <n v="50"/>
    <n v="400"/>
    <x v="2"/>
    <x v="2"/>
  </r>
  <r>
    <x v="1"/>
    <d v="2026-01-05T00:00:00"/>
    <m/>
    <x v="12"/>
    <s v="BALANCING BUSH 22 NO."/>
    <n v="8"/>
    <s v="29C"/>
    <n v="50"/>
    <n v="400"/>
    <x v="2"/>
    <x v="2"/>
  </r>
  <r>
    <x v="1"/>
    <d v="2026-01-05T00:00:00"/>
    <m/>
    <x v="13"/>
    <s v="SHOCKAR BUSH 19 NO."/>
    <n v="6"/>
    <s v="29A"/>
    <n v="50"/>
    <n v="300"/>
    <x v="2"/>
    <x v="2"/>
  </r>
  <r>
    <x v="1"/>
    <d v="2026-01-05T00:00:00"/>
    <m/>
    <x v="14"/>
    <s v="SHOCKAR BUSH 22 NO."/>
    <n v="2"/>
    <s v="29C"/>
    <n v="50"/>
    <n v="100"/>
    <x v="2"/>
    <x v="2"/>
  </r>
  <r>
    <x v="1"/>
    <d v="2026-01-05T00:00:00"/>
    <m/>
    <x v="111"/>
    <s v="TR BARRING"/>
    <n v="4"/>
    <s v="50C"/>
    <n v="968"/>
    <n v="3872"/>
    <x v="2"/>
    <x v="2"/>
  </r>
  <r>
    <x v="1"/>
    <d v="2026-01-05T00:00:00"/>
    <m/>
    <x v="112"/>
    <s v="GREASE NIPPLE"/>
    <n v="10"/>
    <s v="35M"/>
    <n v="14"/>
    <n v="140"/>
    <x v="2"/>
    <x v="2"/>
  </r>
  <r>
    <x v="1"/>
    <d v="2026-01-05T00:00:00"/>
    <m/>
    <x v="113"/>
    <s v="FUEL FILTER"/>
    <n v="2"/>
    <n v="14"/>
    <n v="1631"/>
    <n v="3262"/>
    <x v="2"/>
    <x v="2"/>
  </r>
  <r>
    <x v="1"/>
    <d v="2026-01-05T00:00:00"/>
    <m/>
    <x v="114"/>
    <s v="OIL FILTER ELEMENT (TD 2200 ) (R-5)"/>
    <n v="2"/>
    <n v="19"/>
    <n v="156"/>
    <n v="312"/>
    <x v="2"/>
    <x v="2"/>
  </r>
  <r>
    <x v="1"/>
    <d v="2026-01-29T00:00:00"/>
    <n v="1"/>
    <x v="19"/>
    <s v="AIR FILTER "/>
    <n v="4"/>
    <n v="11"/>
    <n v="693"/>
    <n v="2772"/>
    <x v="2"/>
    <x v="2"/>
  </r>
  <r>
    <x v="1"/>
    <d v="2026-01-29T00:00:00"/>
    <n v="1"/>
    <x v="115"/>
    <s v="AIR FILTER ELEMENT "/>
    <n v="4"/>
    <n v="11"/>
    <n v="489"/>
    <n v="1956"/>
    <x v="2"/>
    <x v="2"/>
  </r>
  <r>
    <x v="1"/>
    <d v="2026-01-29T00:00:00"/>
    <n v="1"/>
    <x v="18"/>
    <s v="AIR FILTER"/>
    <n v="4"/>
    <n v="6"/>
    <n v="1388"/>
    <n v="5552"/>
    <x v="2"/>
    <x v="2"/>
  </r>
  <r>
    <x v="1"/>
    <d v="2026-01-29T00:00:00"/>
    <n v="1"/>
    <x v="116"/>
    <s v="FILTER ASSY (SPIN ON TYPE) PIP 153300"/>
    <n v="3"/>
    <n v="13"/>
    <n v="308"/>
    <n v="924"/>
    <x v="2"/>
    <x v="2"/>
  </r>
  <r>
    <x v="1"/>
    <d v="2026-01-29T00:00:00"/>
    <n v="1"/>
    <x v="117"/>
    <s v="Lube Oil Filter"/>
    <n v="5"/>
    <n v="13"/>
    <n v="1411"/>
    <n v="7055"/>
    <x v="2"/>
    <x v="2"/>
  </r>
  <r>
    <x v="1"/>
    <d v="2026-01-29T00:00:00"/>
    <n v="1"/>
    <x v="118"/>
    <s v="FILTER ASSY (FLEETGUARD )2650CRDI"/>
    <n v="5"/>
    <n v="14"/>
    <n v="428"/>
    <n v="2140"/>
    <x v="2"/>
    <x v="2"/>
  </r>
  <r>
    <x v="1"/>
    <d v="2026-01-29T00:00:00"/>
    <n v="1"/>
    <x v="7"/>
    <s v="Oil Filter"/>
    <n v="5"/>
    <n v="18"/>
    <n v="359"/>
    <n v="1795"/>
    <x v="2"/>
    <x v="2"/>
  </r>
  <r>
    <x v="1"/>
    <d v="2026-01-29T00:00:00"/>
    <n v="1"/>
    <x v="15"/>
    <s v="FUEL FILTER "/>
    <n v="10"/>
    <n v="12"/>
    <n v="1575"/>
    <n v="15750"/>
    <x v="2"/>
    <x v="2"/>
  </r>
  <r>
    <x v="1"/>
    <d v="2026-01-29T00:00:00"/>
    <n v="1"/>
    <x v="16"/>
    <s v="FUEL FILTER "/>
    <n v="6"/>
    <n v="14"/>
    <n v="1060"/>
    <n v="6360"/>
    <x v="2"/>
    <x v="2"/>
  </r>
  <r>
    <x v="1"/>
    <d v="2026-01-29T00:00:00"/>
    <n v="1"/>
    <x v="8"/>
    <s v="SPIN-ON FILTER"/>
    <n v="2"/>
    <n v="13"/>
    <n v="655"/>
    <n v="1310"/>
    <x v="2"/>
    <x v="2"/>
  </r>
  <r>
    <x v="1"/>
    <d v="2026-01-29T00:00:00"/>
    <n v="1"/>
    <x v="17"/>
    <s v="FUEL FILTER "/>
    <n v="2"/>
    <n v="14"/>
    <n v="711"/>
    <n v="1422"/>
    <x v="2"/>
    <x v="2"/>
  </r>
  <r>
    <x v="1"/>
    <d v="2026-01-29T00:00:00"/>
    <n v="1"/>
    <x v="20"/>
    <s v="AIR FILTER "/>
    <n v="4"/>
    <n v="21"/>
    <n v="994"/>
    <n v="3976"/>
    <x v="2"/>
    <x v="2"/>
  </r>
  <r>
    <x v="1"/>
    <d v="2026-01-29T00:00:00"/>
    <n v="1"/>
    <x v="1"/>
    <s v="Side Miror RH"/>
    <n v="3"/>
    <n v="46"/>
    <n v="2936"/>
    <n v="8808"/>
    <x v="2"/>
    <x v="2"/>
  </r>
  <r>
    <x v="1"/>
    <d v="2026-01-29T00:00:00"/>
    <n v="1"/>
    <x v="119"/>
    <s v="Belt 919"/>
    <n v="1"/>
    <s v="23B"/>
    <n v="164"/>
    <n v="164"/>
    <x v="2"/>
    <x v="2"/>
  </r>
  <r>
    <x v="1"/>
    <d v="2026-01-29T00:00:00"/>
    <n v="1"/>
    <x v="42"/>
    <s v="Latch assly with link LH ( Side door)"/>
    <n v="1"/>
    <s v="55A"/>
    <n v="309"/>
    <n v="309"/>
    <x v="2"/>
    <x v="2"/>
  </r>
  <r>
    <x v="1"/>
    <d v="2026-01-29T00:00:00"/>
    <n v="1"/>
    <x v="43"/>
    <s v="Latch assly with link RH ( side door)"/>
    <n v="1"/>
    <s v="55A"/>
    <n v="309"/>
    <n v="309"/>
    <x v="2"/>
    <x v="2"/>
  </r>
  <r>
    <x v="1"/>
    <d v="2026-01-29T00:00:00"/>
    <n v="1"/>
    <x v="5"/>
    <s v="Cab Door Latch Assembly RH"/>
    <n v="1"/>
    <s v="55C"/>
    <n v="592"/>
    <n v="592"/>
    <x v="2"/>
    <x v="2"/>
  </r>
  <r>
    <x v="1"/>
    <d v="2026-01-29T00:00:00"/>
    <n v="1"/>
    <x v="120"/>
    <s v="G.L. Bush"/>
    <n v="10"/>
    <s v="33B"/>
    <n v="19"/>
    <n v="190"/>
    <x v="2"/>
    <x v="2"/>
  </r>
  <r>
    <x v="1"/>
    <d v="2026-01-29T00:00:00"/>
    <n v="1"/>
    <x v="121"/>
    <s v="Wiper Linkage"/>
    <n v="1"/>
    <n v="59"/>
    <n v="390"/>
    <n v="390"/>
    <x v="2"/>
    <x v="2"/>
  </r>
  <r>
    <x v="1"/>
    <d v="2026-01-29T00:00:00"/>
    <n v="1"/>
    <x v="38"/>
    <s v="Wiper Motar"/>
    <n v="1"/>
    <n v="38"/>
    <n v="2134"/>
    <n v="2134"/>
    <x v="2"/>
    <x v="2"/>
  </r>
  <r>
    <x v="1"/>
    <d v="2026-01-29T00:00:00"/>
    <n v="1"/>
    <x v="122"/>
    <s v="Stairing Bush"/>
    <n v="2"/>
    <s v="29 C"/>
    <n v="36"/>
    <n v="72"/>
    <x v="2"/>
    <x v="2"/>
  </r>
  <r>
    <x v="1"/>
    <d v="2026-01-29T00:00:00"/>
    <n v="1"/>
    <x v="13"/>
    <s v="SHOCKAR BUSH 19 NO."/>
    <n v="6"/>
    <s v="29A"/>
    <n v="50"/>
    <n v="300"/>
    <x v="2"/>
    <x v="2"/>
  </r>
  <r>
    <x v="1"/>
    <d v="2026-01-29T00:00:00"/>
    <n v="1"/>
    <x v="14"/>
    <s v="SHOCKAR BUSH 22 NO."/>
    <n v="6"/>
    <s v="29C"/>
    <n v="50"/>
    <n v="300"/>
    <x v="2"/>
    <x v="2"/>
  </r>
  <r>
    <x v="1"/>
    <d v="2026-01-29T00:00:00"/>
    <n v="1"/>
    <x v="123"/>
    <s v="Fuel Return Pipe"/>
    <n v="1"/>
    <n v="44"/>
    <n v="402"/>
    <n v="402"/>
    <x v="2"/>
    <x v="2"/>
  </r>
  <r>
    <x v="1"/>
    <d v="2026-01-25T00:00:00"/>
    <m/>
    <x v="124"/>
    <s v="Water Pump"/>
    <n v="1"/>
    <n v="53"/>
    <n v="3783"/>
    <n v="3783"/>
    <x v="2"/>
    <x v="2"/>
  </r>
  <r>
    <x v="1"/>
    <d v="2026-01-27T00:00:00"/>
    <m/>
    <x v="125"/>
    <s v="Water Pump Assly With Drain Port"/>
    <n v="1"/>
    <n v="52"/>
    <n v="4818"/>
    <n v="4818"/>
    <x v="2"/>
    <x v="2"/>
  </r>
  <r>
    <x v="1"/>
    <d v="2026-02-01T00:00:00"/>
    <m/>
    <x v="126"/>
    <s v="Reverse Neutral Gear Sensor T1 N BS"/>
    <n v="1"/>
    <n v="42"/>
    <n v="2456"/>
    <n v="2456"/>
    <x v="3"/>
    <x v="2"/>
  </r>
  <r>
    <x v="1"/>
    <d v="2026-02-01T00:00:00"/>
    <m/>
    <x v="2"/>
    <s v="SHIFTING DOM KIT"/>
    <n v="1"/>
    <n v="39"/>
    <n v="8339"/>
    <n v="8339"/>
    <x v="3"/>
    <x v="2"/>
  </r>
  <r>
    <x v="1"/>
    <d v="2026-02-01T00:00:00"/>
    <m/>
    <x v="127"/>
    <s v="R L Bumper Corner"/>
    <n v="1"/>
    <n v="36"/>
    <n v="259"/>
    <n v="259"/>
    <x v="3"/>
    <x v="2"/>
  </r>
  <r>
    <x v="1"/>
    <d v="2026-02-01T00:00:00"/>
    <m/>
    <x v="128"/>
    <s v="R R Bumper Corner"/>
    <n v="1"/>
    <n v="36"/>
    <n v="230"/>
    <n v="230"/>
    <x v="3"/>
    <x v="2"/>
  </r>
  <r>
    <x v="2"/>
    <d v="2026-01-01T00:00:00"/>
    <s v="S P -1"/>
    <x v="62"/>
    <s v="Gulf Force AdBlue (20 L)"/>
    <n v="6"/>
    <n v="1"/>
    <n v="1480"/>
    <n v="8880"/>
    <x v="2"/>
    <x v="2"/>
  </r>
  <r>
    <x v="2"/>
    <d v="2026-01-01T00:00:00"/>
    <s v="S P -1"/>
    <x v="9"/>
    <s v="Gulf Force BS VI (6.5L)"/>
    <n v="10"/>
    <n v="1"/>
    <n v="2080"/>
    <n v="20800"/>
    <x v="2"/>
    <x v="2"/>
  </r>
  <r>
    <x v="2"/>
    <d v="2026-01-01T00:00:00"/>
    <s v="S P -1"/>
    <x v="129"/>
    <s v="ENGINE OIL "/>
    <n v="2"/>
    <n v="1"/>
    <n v="2288"/>
    <n v="4576"/>
    <x v="2"/>
    <x v="2"/>
  </r>
  <r>
    <x v="2"/>
    <d v="2026-01-01T00:00:00"/>
    <s v="S P -1"/>
    <x v="130"/>
    <s v="Gear Assmbely"/>
    <n v="1"/>
    <n v="66"/>
    <n v="3496"/>
    <n v="3496"/>
    <x v="2"/>
    <x v="2"/>
  </r>
  <r>
    <x v="2"/>
    <d v="2026-01-01T00:00:00"/>
    <s v="S P -1"/>
    <x v="7"/>
    <s v="Oil Filter"/>
    <n v="7"/>
    <n v="18"/>
    <n v="359"/>
    <n v="2513"/>
    <x v="2"/>
    <x v="2"/>
  </r>
  <r>
    <x v="2"/>
    <d v="2026-01-01T00:00:00"/>
    <s v="S P -1"/>
    <x v="131"/>
    <s v="Suspension Arm LH GRL"/>
    <n v="1"/>
    <n v="40"/>
    <n v="5500"/>
    <n v="5500"/>
    <x v="2"/>
    <x v="2"/>
  </r>
  <r>
    <x v="2"/>
    <d v="2026-01-01T00:00:00"/>
    <s v="S P -1"/>
    <x v="132"/>
    <s v="Mud Flab LH"/>
    <n v="1"/>
    <n v="36"/>
    <n v="232"/>
    <n v="232"/>
    <x v="2"/>
    <x v="2"/>
  </r>
  <r>
    <x v="2"/>
    <d v="2026-01-01T00:00:00"/>
    <s v="S P -1"/>
    <x v="133"/>
    <s v="External Rear View Mirror Lh."/>
    <n v="1"/>
    <n v="46"/>
    <n v="1880"/>
    <n v="1880"/>
    <x v="2"/>
    <x v="2"/>
  </r>
  <r>
    <x v="2"/>
    <d v="2026-01-01T00:00:00"/>
    <s v="S P -1"/>
    <x v="134"/>
    <s v="Gear Seaft"/>
    <n v="1"/>
    <n v="61"/>
    <n v="4413"/>
    <n v="4413"/>
    <x v="2"/>
    <x v="2"/>
  </r>
  <r>
    <x v="2"/>
    <d v="2026-01-01T00:00:00"/>
    <s v="S P -1"/>
    <x v="15"/>
    <s v="FUEL FILTER "/>
    <n v="3"/>
    <n v="12"/>
    <n v="1575"/>
    <n v="4725"/>
    <x v="2"/>
    <x v="2"/>
  </r>
  <r>
    <x v="2"/>
    <d v="2026-01-01T00:00:00"/>
    <s v="S P -1"/>
    <x v="8"/>
    <s v="SPIN-ON FILTER"/>
    <n v="5"/>
    <n v="13"/>
    <n v="655"/>
    <n v="3275"/>
    <x v="2"/>
    <x v="2"/>
  </r>
  <r>
    <x v="2"/>
    <d v="2026-01-01T00:00:00"/>
    <s v="S P -1"/>
    <x v="117"/>
    <s v="Lube Oil Filter"/>
    <n v="1"/>
    <n v="13"/>
    <n v="1411"/>
    <n v="1411"/>
    <x v="2"/>
    <x v="2"/>
  </r>
  <r>
    <x v="2"/>
    <d v="2026-01-01T00:00:00"/>
    <s v="S P -1"/>
    <x v="17"/>
    <s v="FUEL FILTER "/>
    <n v="5"/>
    <n v="14"/>
    <n v="711"/>
    <n v="3555"/>
    <x v="2"/>
    <x v="2"/>
  </r>
  <r>
    <x v="2"/>
    <d v="2026-01-01T00:00:00"/>
    <s v="S P -1"/>
    <x v="27"/>
    <s v="BRAKE PAD "/>
    <n v="1"/>
    <n v="44"/>
    <n v="2296"/>
    <n v="2296"/>
    <x v="2"/>
    <x v="2"/>
  </r>
  <r>
    <x v="3"/>
    <d v="2026-01-02T00:00:00"/>
    <s v="Local Market"/>
    <x v="135"/>
    <s v="Electric Fuse"/>
    <n v="8"/>
    <n v="28"/>
    <n v="10"/>
    <n v="80"/>
    <x v="2"/>
    <x v="2"/>
  </r>
  <r>
    <x v="3"/>
    <d v="2026-01-02T00:00:00"/>
    <s v="Local Market"/>
    <x v="136"/>
    <s v="Indicater Bulb"/>
    <n v="1"/>
    <n v="28"/>
    <n v="20"/>
    <n v="20"/>
    <x v="2"/>
    <x v="2"/>
  </r>
  <r>
    <x v="3"/>
    <d v="2026-01-01T00:00:00"/>
    <s v="Local Market"/>
    <x v="137"/>
    <s v="Electric Bush"/>
    <n v="2"/>
    <n v="28"/>
    <n v="35"/>
    <n v="70"/>
    <x v="2"/>
    <x v="2"/>
  </r>
  <r>
    <x v="1"/>
    <d v="2026-02-04T00:00:00"/>
    <m/>
    <x v="138"/>
    <s v="Mounting for Gear Shift Lever"/>
    <n v="2"/>
    <s v="35H"/>
    <n v="44"/>
    <n v="88"/>
    <x v="3"/>
    <x v="2"/>
  </r>
  <r>
    <x v="1"/>
    <d v="2026-02-04T00:00:00"/>
    <m/>
    <x v="139"/>
    <s v="Bushing"/>
    <n v="2"/>
    <s v="35H"/>
    <n v="11"/>
    <n v="22"/>
    <x v="3"/>
    <x v="2"/>
  </r>
  <r>
    <x v="1"/>
    <d v="2026-02-04T00:00:00"/>
    <m/>
    <x v="140"/>
    <s v="Lock"/>
    <n v="6"/>
    <n v="35"/>
    <n v="6"/>
    <n v="36"/>
    <x v="3"/>
    <x v="2"/>
  </r>
  <r>
    <x v="1"/>
    <d v="2026-02-04T00:00:00"/>
    <m/>
    <x v="141"/>
    <s v="Securing Washer"/>
    <n v="6"/>
    <s v="35 D"/>
    <n v="5"/>
    <n v="30"/>
    <x v="3"/>
    <x v="2"/>
  </r>
  <r>
    <x v="1"/>
    <d v="2026-02-04T00:00:00"/>
    <m/>
    <x v="18"/>
    <s v="AIR FILTER "/>
    <n v="10"/>
    <n v="6"/>
    <n v="1388"/>
    <n v="13880"/>
    <x v="3"/>
    <x v="2"/>
  </r>
  <r>
    <x v="1"/>
    <d v="2026-02-04T00:00:00"/>
    <m/>
    <x v="9"/>
    <s v="Gulf Force BS VI (6.5L)"/>
    <n v="10"/>
    <n v="1"/>
    <n v="2080"/>
    <n v="20800"/>
    <x v="3"/>
    <x v="2"/>
  </r>
  <r>
    <x v="1"/>
    <d v="2026-02-04T00:00:00"/>
    <m/>
    <x v="142"/>
    <s v="SIDE RETRO REFLECTOR "/>
    <n v="10"/>
    <n v="64"/>
    <n v="204"/>
    <n v="2040"/>
    <x v="3"/>
    <x v="2"/>
  </r>
  <r>
    <x v="1"/>
    <d v="2026-02-04T00:00:00"/>
    <m/>
    <x v="143"/>
    <s v="GASKET V-LAMP DIA65"/>
    <n v="4"/>
    <n v="63"/>
    <n v="107"/>
    <n v="428"/>
    <x v="3"/>
    <x v="2"/>
  </r>
  <r>
    <x v="1"/>
    <d v="2026-02-04T00:00:00"/>
    <m/>
    <x v="144"/>
    <s v="GASKET V-LAMP DIA185"/>
    <n v="4"/>
    <n v="63"/>
    <n v="495"/>
    <n v="1980"/>
    <x v="3"/>
    <x v="2"/>
  </r>
  <r>
    <x v="1"/>
    <d v="2026-02-04T00:00:00"/>
    <m/>
    <x v="145"/>
    <s v="Gear Oil XP 80W90  HP 1Ltr               "/>
    <n v="10"/>
    <n v="9"/>
    <n v="470"/>
    <n v="4700"/>
    <x v="3"/>
    <x v="2"/>
  </r>
  <r>
    <x v="1"/>
    <d v="2026-02-04T00:00:00"/>
    <m/>
    <x v="146"/>
    <s v="Gear Oil XP 85W140  HP 1Ltr               "/>
    <n v="10"/>
    <n v="9"/>
    <n v="475"/>
    <n v="4750"/>
    <x v="3"/>
    <x v="2"/>
  </r>
  <r>
    <x v="1"/>
    <d v="2026-02-04T00:00:00"/>
    <m/>
    <x v="64"/>
    <s v="Force Motors Antifreeze Coolant 1 L"/>
    <n v="10"/>
    <n v="7"/>
    <n v="325"/>
    <n v="3250"/>
    <x v="3"/>
    <x v="2"/>
  </r>
  <r>
    <x v="1"/>
    <d v="2026-02-04T00:00:00"/>
    <m/>
    <x v="101"/>
    <s v="MECHENICAL SPRAY"/>
    <n v="50"/>
    <s v="34A"/>
    <n v="160"/>
    <n v="8000"/>
    <x v="3"/>
    <x v="2"/>
  </r>
  <r>
    <x v="1"/>
    <d v="2026-02-04T00:00:00"/>
    <m/>
    <x v="147"/>
    <s v="Horn Kit Capacitor High Tone"/>
    <n v="5"/>
    <n v="54"/>
    <n v="257"/>
    <n v="1285"/>
    <x v="3"/>
    <x v="2"/>
  </r>
  <r>
    <x v="1"/>
    <d v="2026-02-04T00:00:00"/>
    <m/>
    <x v="148"/>
    <s v="Horn Kit Capacitor Low Tone"/>
    <n v="2"/>
    <n v="54"/>
    <n v="257"/>
    <n v="514"/>
    <x v="3"/>
    <x v="2"/>
  </r>
  <r>
    <x v="1"/>
    <d v="2026-02-04T00:00:00"/>
    <m/>
    <x v="149"/>
    <s v="Horn Replay MS Wimson"/>
    <n v="5"/>
    <s v="33G"/>
    <n v="96"/>
    <n v="480"/>
    <x v="3"/>
    <x v="2"/>
  </r>
  <r>
    <x v="1"/>
    <d v="2026-02-04T00:00:00"/>
    <m/>
    <x v="150"/>
    <s v="Reverse Light Switch"/>
    <n v="10"/>
    <s v="33C"/>
    <n v="120"/>
    <n v="1200"/>
    <x v="3"/>
    <x v="2"/>
  </r>
  <r>
    <x v="1"/>
    <d v="2026-02-04T00:00:00"/>
    <m/>
    <x v="151"/>
    <s v="Tail Lamp RH"/>
    <n v="1"/>
    <n v="53"/>
    <n v="1202"/>
    <n v="1202"/>
    <x v="3"/>
    <x v="2"/>
  </r>
  <r>
    <x v="1"/>
    <d v="2026-02-04T00:00:00"/>
    <m/>
    <x v="152"/>
    <s v="Tail Lamp LH"/>
    <n v="1"/>
    <n v="53"/>
    <n v="1202"/>
    <n v="1202"/>
    <x v="3"/>
    <x v="2"/>
  </r>
  <r>
    <x v="1"/>
    <d v="2026-02-04T00:00:00"/>
    <m/>
    <x v="153"/>
    <s v="Centre BRG Kit"/>
    <n v="3"/>
    <n v="64"/>
    <n v="1309"/>
    <n v="3927"/>
    <x v="3"/>
    <x v="2"/>
  </r>
  <r>
    <x v="1"/>
    <d v="2026-02-04T00:00:00"/>
    <m/>
    <x v="154"/>
    <s v="CB Kit"/>
    <n v="2"/>
    <n v="64"/>
    <n v="1343"/>
    <n v="2686"/>
    <x v="3"/>
    <x v="2"/>
  </r>
  <r>
    <x v="1"/>
    <d v="2026-02-04T00:00:00"/>
    <m/>
    <x v="155"/>
    <s v="Lock Nut"/>
    <n v="5"/>
    <s v="35 J"/>
    <n v="81"/>
    <n v="405"/>
    <x v="3"/>
    <x v="2"/>
  </r>
  <r>
    <x v="1"/>
    <d v="2026-02-04T00:00:00"/>
    <m/>
    <x v="156"/>
    <s v="Wheel Cap Front"/>
    <n v="5"/>
    <s v="29D"/>
    <n v="35"/>
    <n v="175"/>
    <x v="3"/>
    <x v="2"/>
  </r>
  <r>
    <x v="1"/>
    <d v="2026-02-04T00:00:00"/>
    <m/>
    <x v="157"/>
    <s v="UJ Kit"/>
    <n v="6"/>
    <n v="63"/>
    <n v="648"/>
    <n v="3888"/>
    <x v="3"/>
    <x v="2"/>
  </r>
  <r>
    <x v="1"/>
    <d v="2026-02-04T00:00:00"/>
    <m/>
    <x v="7"/>
    <s v="Oil Filter"/>
    <n v="23"/>
    <n v="18"/>
    <n v="359"/>
    <n v="8257"/>
    <x v="3"/>
    <x v="2"/>
  </r>
  <r>
    <x v="1"/>
    <d v="2026-02-04T00:00:00"/>
    <m/>
    <x v="158"/>
    <s v="Hazard Switch"/>
    <n v="4"/>
    <s v="33A"/>
    <n v="457"/>
    <n v="1828"/>
    <x v="3"/>
    <x v="2"/>
  </r>
  <r>
    <x v="1"/>
    <d v="2026-02-04T00:00:00"/>
    <m/>
    <x v="159"/>
    <s v="T- Connector R-215"/>
    <n v="20"/>
    <s v="35 A"/>
    <n v="11"/>
    <n v="220"/>
    <x v="3"/>
    <x v="2"/>
  </r>
  <r>
    <x v="1"/>
    <d v="2026-02-04T00:00:00"/>
    <m/>
    <x v="160"/>
    <s v="Ele. Flasher Unit"/>
    <n v="5"/>
    <s v="33D"/>
    <n v="124"/>
    <n v="620"/>
    <x v="3"/>
    <x v="2"/>
  </r>
  <r>
    <x v="1"/>
    <d v="2026-02-04T00:00:00"/>
    <m/>
    <x v="161"/>
    <s v="T-10 Bulb 12V 5W"/>
    <n v="20"/>
    <s v="28A"/>
    <n v="14"/>
    <n v="280"/>
    <x v="3"/>
    <x v="2"/>
  </r>
  <r>
    <x v="1"/>
    <d v="2026-02-04T00:00:00"/>
    <m/>
    <x v="162"/>
    <s v="Hazard Switch Eco Rocker Switch"/>
    <n v="1"/>
    <s v="33A"/>
    <n v="480"/>
    <n v="480"/>
    <x v="3"/>
    <x v="2"/>
  </r>
  <r>
    <x v="1"/>
    <d v="2026-02-04T00:00:00"/>
    <m/>
    <x v="163"/>
    <s v="Drain Plug assly"/>
    <n v="2"/>
    <s v="35G"/>
    <n v="60"/>
    <n v="120"/>
    <x v="3"/>
    <x v="2"/>
  </r>
  <r>
    <x v="1"/>
    <d v="2026-02-04T00:00:00"/>
    <m/>
    <x v="164"/>
    <s v="Nut 17 No."/>
    <n v="2"/>
    <s v="35J"/>
    <n v="8"/>
    <n v="16"/>
    <x v="3"/>
    <x v="2"/>
  </r>
  <r>
    <x v="1"/>
    <d v="2026-02-04T00:00:00"/>
    <m/>
    <x v="165"/>
    <s v="Fuse 10 Amp"/>
    <n v="200"/>
    <n v="27"/>
    <n v="5"/>
    <n v="1000"/>
    <x v="3"/>
    <x v="2"/>
  </r>
  <r>
    <x v="1"/>
    <d v="2026-02-04T00:00:00"/>
    <m/>
    <x v="166"/>
    <s v="Fuse 15 Amp"/>
    <n v="200"/>
    <n v="27"/>
    <n v="5"/>
    <n v="1000"/>
    <x v="3"/>
    <x v="2"/>
  </r>
  <r>
    <x v="1"/>
    <d v="2026-02-04T00:00:00"/>
    <m/>
    <x v="167"/>
    <s v="Fuse 20 Amp"/>
    <n v="200"/>
    <n v="27"/>
    <n v="7"/>
    <n v="1400"/>
    <x v="3"/>
    <x v="2"/>
  </r>
  <r>
    <x v="1"/>
    <d v="2026-02-04T00:00:00"/>
    <m/>
    <x v="168"/>
    <s v="Fuse 25 Amp"/>
    <n v="200"/>
    <n v="27"/>
    <n v="7"/>
    <n v="1400"/>
    <x v="3"/>
    <x v="2"/>
  </r>
  <r>
    <x v="1"/>
    <d v="2026-02-04T00:00:00"/>
    <m/>
    <x v="169"/>
    <s v="Fuse 30 Amp"/>
    <n v="200"/>
    <n v="27"/>
    <n v="7"/>
    <n v="1400"/>
    <x v="3"/>
    <x v="2"/>
  </r>
  <r>
    <x v="1"/>
    <d v="2026-02-04T00:00:00"/>
    <m/>
    <x v="170"/>
    <s v="Wire 04mm"/>
    <n v="50"/>
    <n v="28"/>
    <n v="12"/>
    <n v="600"/>
    <x v="3"/>
    <x v="2"/>
  </r>
  <r>
    <x v="1"/>
    <d v="2026-02-04T00:00:00"/>
    <m/>
    <x v="171"/>
    <s v="Wire05mm"/>
    <n v="50"/>
    <n v="28"/>
    <n v="12"/>
    <n v="600"/>
    <x v="3"/>
    <x v="2"/>
  </r>
  <r>
    <x v="1"/>
    <d v="2026-02-04T00:00:00"/>
    <m/>
    <x v="10"/>
    <s v="Suletion Tap"/>
    <n v="30"/>
    <n v="28"/>
    <n v="25"/>
    <n v="750"/>
    <x v="3"/>
    <x v="2"/>
  </r>
  <r>
    <x v="1"/>
    <d v="2026-02-04T00:00:00"/>
    <m/>
    <x v="172"/>
    <s v="Horn Clip"/>
    <n v="100"/>
    <n v="28"/>
    <n v="9"/>
    <n v="900"/>
    <x v="3"/>
    <x v="2"/>
  </r>
  <r>
    <x v="1"/>
    <d v="2026-02-04T00:00:00"/>
    <m/>
    <x v="173"/>
    <s v="Head Light Bulb"/>
    <n v="10"/>
    <n v="28"/>
    <n v="210"/>
    <n v="2100"/>
    <x v="3"/>
    <x v="2"/>
  </r>
  <r>
    <x v="1"/>
    <d v="2026-02-04T00:00:00"/>
    <m/>
    <x v="174"/>
    <s v="Head Light Bulb Force"/>
    <n v="10"/>
    <n v="28"/>
    <n v="100"/>
    <n v="1000"/>
    <x v="3"/>
    <x v="2"/>
  </r>
  <r>
    <x v="1"/>
    <d v="2026-02-04T00:00:00"/>
    <m/>
    <x v="175"/>
    <s v="Bulb 67 No."/>
    <n v="25"/>
    <n v="28"/>
    <n v="8"/>
    <n v="200"/>
    <x v="3"/>
    <x v="2"/>
  </r>
  <r>
    <x v="1"/>
    <d v="2026-02-04T00:00:00"/>
    <m/>
    <x v="176"/>
    <s v="Bulb 1141 Single Point"/>
    <n v="10"/>
    <n v="28"/>
    <n v="10"/>
    <n v="100"/>
    <x v="3"/>
    <x v="2"/>
  </r>
  <r>
    <x v="1"/>
    <d v="2026-02-04T00:00:00"/>
    <m/>
    <x v="177"/>
    <s v="Bulb 12V 90/100W"/>
    <n v="10"/>
    <n v="28"/>
    <n v="245"/>
    <n v="2450"/>
    <x v="3"/>
    <x v="2"/>
  </r>
  <r>
    <x v="1"/>
    <d v="2026-02-04T00:00:00"/>
    <m/>
    <x v="178"/>
    <s v="Bulb-1016 Double Point"/>
    <n v="10"/>
    <n v="28"/>
    <n v="15"/>
    <n v="150"/>
    <x v="3"/>
    <x v="2"/>
  </r>
  <r>
    <x v="1"/>
    <d v="2026-02-04T00:00:00"/>
    <m/>
    <x v="176"/>
    <s v="Bulb 1141 Single Point"/>
    <n v="10"/>
    <n v="28"/>
    <n v="10"/>
    <n v="100"/>
    <x v="3"/>
    <x v="2"/>
  </r>
  <r>
    <x v="1"/>
    <d v="2026-02-04T00:00:00"/>
    <m/>
    <x v="179"/>
    <s v="Bulb 1141 Single Point"/>
    <n v="10"/>
    <n v="28"/>
    <n v="8"/>
    <n v="80"/>
    <x v="3"/>
    <x v="2"/>
  </r>
  <r>
    <x v="1"/>
    <d v="2026-02-04T00:00:00"/>
    <m/>
    <x v="180"/>
    <s v="Fuse Wire "/>
    <n v="20"/>
    <n v="28"/>
    <n v="18"/>
    <n v="360"/>
    <x v="3"/>
    <x v="2"/>
  </r>
  <r>
    <x v="1"/>
    <d v="2026-02-04T00:00:00"/>
    <m/>
    <x v="181"/>
    <s v="Yoke &amp;  Teeth Spicer"/>
    <n v="2"/>
    <n v="28"/>
    <n v="2550"/>
    <n v="5100"/>
    <x v="3"/>
    <x v="2"/>
  </r>
  <r>
    <x v="1"/>
    <d v="2026-02-04T00:00:00"/>
    <m/>
    <x v="182"/>
    <s v="Nut 10 No."/>
    <n v="20"/>
    <s v="35B"/>
    <n v="8"/>
    <n v="160"/>
    <x v="3"/>
    <x v="2"/>
  </r>
  <r>
    <x v="1"/>
    <d v="2026-02-04T00:00:00"/>
    <m/>
    <x v="183"/>
    <s v="Plain Washer 10 No."/>
    <n v="30"/>
    <s v="35d"/>
    <n v="2"/>
    <n v="60"/>
    <x v="3"/>
    <x v="2"/>
  </r>
  <r>
    <x v="1"/>
    <d v="2026-02-05T00:00:00"/>
    <m/>
    <x v="184"/>
    <s v="Gear Shifting Lever For 2nd &amp; 5th Gear"/>
    <n v="5"/>
    <s v="45C"/>
    <n v="94"/>
    <n v="470"/>
    <x v="3"/>
    <x v="2"/>
  </r>
  <r>
    <x v="1"/>
    <d v="2026-02-08T00:00:00"/>
    <m/>
    <x v="185"/>
    <s v="Brake Booster assly"/>
    <n v="1"/>
    <n v="44"/>
    <n v="9451"/>
    <n v="9451"/>
    <x v="3"/>
    <x v="2"/>
  </r>
  <r>
    <x v="1"/>
    <d v="2026-02-11T00:00:00"/>
    <m/>
    <x v="99"/>
    <s v="Vehical Sensor"/>
    <n v="2"/>
    <n v="42"/>
    <n v="423"/>
    <n v="846"/>
    <x v="3"/>
    <x v="2"/>
  </r>
  <r>
    <x v="1"/>
    <d v="2026-02-11T00:00:00"/>
    <m/>
    <x v="186"/>
    <s v="Vehical Sensor"/>
    <n v="1"/>
    <n v="68"/>
    <n v="1633"/>
    <n v="1633"/>
    <x v="3"/>
    <x v="2"/>
  </r>
  <r>
    <x v="1"/>
    <d v="2026-02-11T00:00:00"/>
    <m/>
    <x v="187"/>
    <s v="Micro Relay"/>
    <n v="10"/>
    <s v="33G"/>
    <n v="91"/>
    <n v="910"/>
    <x v="3"/>
    <x v="2"/>
  </r>
  <r>
    <x v="1"/>
    <d v="2026-02-11T00:00:00"/>
    <m/>
    <x v="188"/>
    <s v="Dual Head Lamp Relay"/>
    <n v="10"/>
    <s v="33E"/>
    <n v="190"/>
    <n v="1900"/>
    <x v="3"/>
    <x v="2"/>
  </r>
  <r>
    <x v="1"/>
    <d v="2026-02-11T00:00:00"/>
    <m/>
    <x v="189"/>
    <s v="Nut 13 No."/>
    <n v="30"/>
    <s v="35P"/>
    <n v="8"/>
    <n v="240"/>
    <x v="3"/>
    <x v="2"/>
  </r>
  <r>
    <x v="1"/>
    <d v="2026-02-11T00:00:00"/>
    <m/>
    <x v="190"/>
    <s v="China Pech. "/>
    <n v="50"/>
    <s v="35F"/>
    <n v="2"/>
    <n v="100"/>
    <x v="3"/>
    <x v="2"/>
  </r>
  <r>
    <x v="1"/>
    <d v="2026-02-13T00:00:00"/>
    <m/>
    <x v="126"/>
    <s v="Reverse Neutral Gear Sensor T1 N BS"/>
    <n v="2"/>
    <n v="42"/>
    <n v="2456"/>
    <n v="4912"/>
    <x v="3"/>
    <x v="2"/>
  </r>
  <r>
    <x v="1"/>
    <d v="2026-02-17T00:00:00"/>
    <m/>
    <x v="191"/>
    <s v="Electronic Flasher T3"/>
    <n v="1"/>
    <n v="27"/>
    <n v="1617"/>
    <n v="1617"/>
    <x v="3"/>
    <x v="2"/>
  </r>
  <r>
    <x v="1"/>
    <d v="2026-02-17T00:00:00"/>
    <m/>
    <x v="192"/>
    <s v="Fuel Tank Cap"/>
    <n v="1"/>
    <s v="32B"/>
    <n v="410"/>
    <n v="410"/>
    <x v="3"/>
    <x v="2"/>
  </r>
  <r>
    <x v="1"/>
    <d v="2026-02-18T00:00:00"/>
    <m/>
    <x v="193"/>
    <s v="Plate For Rear Door T1"/>
    <n v="2"/>
    <n v="1"/>
    <n v="87"/>
    <n v="174"/>
    <x v="3"/>
    <x v="2"/>
  </r>
  <r>
    <x v="1"/>
    <d v="2026-02-18T00:00:00"/>
    <m/>
    <x v="194"/>
    <s v="Inner Handle RH"/>
    <n v="2"/>
    <n v="40"/>
    <n v="58"/>
    <n v="116"/>
    <x v="3"/>
    <x v="2"/>
  </r>
  <r>
    <x v="1"/>
    <d v="2026-02-18T00:00:00"/>
    <m/>
    <x v="195"/>
    <s v="Assly. Locking Mech. / Rear Wall Door"/>
    <n v="1"/>
    <n v="1"/>
    <n v="735"/>
    <n v="735"/>
    <x v="3"/>
    <x v="2"/>
  </r>
  <r>
    <x v="1"/>
    <d v="2026-02-18T00:00:00"/>
    <m/>
    <x v="196"/>
    <s v="HINGE ASSLY STOPPER ( Kabza)"/>
    <n v="1"/>
    <n v="40"/>
    <n v="1579"/>
    <n v="1579"/>
    <x v="3"/>
    <x v="2"/>
  </r>
  <r>
    <x v="1"/>
    <d v="2026-02-18T00:00:00"/>
    <m/>
    <x v="197"/>
    <s v="Assly Cab Door Outer LH"/>
    <n v="1"/>
    <n v="40"/>
    <n v="721"/>
    <n v="721"/>
    <x v="3"/>
    <x v="2"/>
  </r>
  <r>
    <x v="1"/>
    <d v="2026-02-20T00:00:00"/>
    <m/>
    <x v="129"/>
    <s v="ENGINE OIL "/>
    <n v="2"/>
    <n v="1"/>
    <n v="2288"/>
    <n v="4576"/>
    <x v="3"/>
    <x v="2"/>
  </r>
  <r>
    <x v="1"/>
    <d v="2026-01-30T00:00:00"/>
    <s v="Ajeet VNS"/>
    <x v="129"/>
    <s v="ENGINE OIL "/>
    <n v="4"/>
    <n v="1"/>
    <n v="2288"/>
    <n v="9152"/>
    <x v="2"/>
    <x v="2"/>
  </r>
  <r>
    <x v="1"/>
    <d v="2026-02-24T00:00:00"/>
    <m/>
    <x v="26"/>
    <s v="BRAKE SEAL KIT"/>
    <n v="2"/>
    <s v="35C"/>
    <n v="3398"/>
    <n v="6796"/>
    <x v="3"/>
    <x v="2"/>
  </r>
  <r>
    <x v="1"/>
    <d v="2026-02-24T00:00:00"/>
    <m/>
    <x v="8"/>
    <s v="SPIN-ON FILTER"/>
    <n v="10"/>
    <n v="13"/>
    <n v="655"/>
    <n v="6550"/>
    <x v="3"/>
    <x v="2"/>
  </r>
  <r>
    <x v="1"/>
    <d v="2026-02-24T00:00:00"/>
    <m/>
    <x v="132"/>
    <s v="Mud Flab LH"/>
    <n v="2"/>
    <n v="36"/>
    <n v="232"/>
    <n v="464"/>
    <x v="3"/>
    <x v="2"/>
  </r>
  <r>
    <x v="1"/>
    <d v="2026-02-24T00:00:00"/>
    <m/>
    <x v="198"/>
    <s v="MUD FLAP RH T1 "/>
    <n v="2"/>
    <n v="36"/>
    <n v="232"/>
    <n v="464"/>
    <x v="3"/>
    <x v="2"/>
  </r>
  <r>
    <x v="1"/>
    <d v="2026-02-24T00:00:00"/>
    <m/>
    <x v="199"/>
    <s v="BRAKE DISC. (VENTILATED) "/>
    <n v="2"/>
    <n v="44"/>
    <n v="2841"/>
    <n v="5682"/>
    <x v="3"/>
    <x v="2"/>
  </r>
  <r>
    <x v="1"/>
    <d v="2026-02-24T00:00:00"/>
    <m/>
    <x v="133"/>
    <s v="External Rear View Mirror Lh."/>
    <n v="4"/>
    <n v="46"/>
    <n v="1880"/>
    <n v="7520"/>
    <x v="3"/>
    <x v="2"/>
  </r>
  <r>
    <x v="1"/>
    <d v="2026-02-24T00:00:00"/>
    <m/>
    <x v="200"/>
    <s v="Wiring Clip (3)"/>
    <n v="100"/>
    <n v="28"/>
    <n v="3"/>
    <n v="300"/>
    <x v="3"/>
    <x v="2"/>
  </r>
  <r>
    <x v="1"/>
    <d v="2026-02-24T00:00:00"/>
    <m/>
    <x v="3"/>
    <s v="CLUTCH SPRING"/>
    <n v="10"/>
    <n v="63"/>
    <n v="17"/>
    <n v="170"/>
    <x v="3"/>
    <x v="2"/>
  </r>
  <r>
    <x v="1"/>
    <d v="2026-02-24T00:00:00"/>
    <m/>
    <x v="142"/>
    <s v="SIDE RETRO REFLECTOR "/>
    <n v="10"/>
    <n v="64"/>
    <n v="204"/>
    <n v="2040"/>
    <x v="3"/>
    <x v="2"/>
  </r>
  <r>
    <x v="1"/>
    <d v="2026-02-24T00:00:00"/>
    <m/>
    <x v="201"/>
    <s v="WHEEL BOLT (DUAL WHEEL"/>
    <n v="10"/>
    <s v="35L"/>
    <n v="52"/>
    <n v="520"/>
    <x v="3"/>
    <x v="2"/>
  </r>
  <r>
    <x v="1"/>
    <d v="2026-02-24T00:00:00"/>
    <m/>
    <x v="202"/>
    <s v="WHEEL NUT   (T1DW) T2 "/>
    <n v="15"/>
    <s v="35J"/>
    <n v="26"/>
    <n v="390"/>
    <x v="3"/>
    <x v="2"/>
  </r>
  <r>
    <x v="1"/>
    <d v="2026-02-24T00:00:00"/>
    <m/>
    <x v="203"/>
    <s v="WHEEL BOLT FOR T1 DW (T2) "/>
    <n v="10"/>
    <s v="35L"/>
    <n v="44"/>
    <n v="440"/>
    <x v="3"/>
    <x v="2"/>
  </r>
  <r>
    <x v="1"/>
    <d v="2026-02-24T00:00:00"/>
    <m/>
    <x v="11"/>
    <s v="BALANCING BUSH 19 NO."/>
    <n v="50"/>
    <s v="29B"/>
    <n v="50"/>
    <n v="2500"/>
    <x v="3"/>
    <x v="2"/>
  </r>
  <r>
    <x v="1"/>
    <d v="2026-02-24T00:00:00"/>
    <m/>
    <x v="13"/>
    <s v="SHOCKAR BUSH 19 NO."/>
    <n v="50"/>
    <s v="29A"/>
    <n v="50"/>
    <n v="2500"/>
    <x v="3"/>
    <x v="2"/>
  </r>
  <r>
    <x v="1"/>
    <d v="2026-02-24T00:00:00"/>
    <m/>
    <x v="103"/>
    <s v="RUBBER BUSH"/>
    <n v="20"/>
    <s v="50A"/>
    <n v="63"/>
    <n v="1260"/>
    <x v="3"/>
    <x v="2"/>
  </r>
  <r>
    <x v="1"/>
    <d v="2026-02-24T00:00:00"/>
    <m/>
    <x v="204"/>
    <s v="ROOF LAMP SWITCH (T1&amp;T2 ALL) (2)_(R-195)"/>
    <n v="6"/>
    <s v="33E"/>
    <n v="214"/>
    <n v="1284"/>
    <x v="3"/>
    <x v="2"/>
  </r>
  <r>
    <x v="1"/>
    <d v="2026-02-24T00:00:00"/>
    <m/>
    <x v="205"/>
    <s v="China Pech. "/>
    <n v="130"/>
    <s v="35F"/>
    <n v="2"/>
    <n v="260"/>
    <x v="3"/>
    <x v="2"/>
  </r>
  <r>
    <x v="1"/>
    <d v="2026-02-24T00:00:00"/>
    <m/>
    <x v="7"/>
    <s v="Oil Filter"/>
    <n v="48"/>
    <n v="18"/>
    <n v="359"/>
    <n v="17232"/>
    <x v="3"/>
    <x v="2"/>
  </r>
  <r>
    <x v="1"/>
    <d v="2026-02-24T00:00:00"/>
    <m/>
    <x v="206"/>
    <s v="ATF (Auto Trans Fluid) HP_1-Ltr"/>
    <n v="10"/>
    <n v="8"/>
    <n v="341"/>
    <n v="3410"/>
    <x v="3"/>
    <x v="2"/>
  </r>
  <r>
    <x v="1"/>
    <d v="2026-02-24T00:00:00"/>
    <m/>
    <x v="117"/>
    <s v="Lube Oil Filter"/>
    <n v="5"/>
    <n v="13"/>
    <n v="1411"/>
    <n v="7055"/>
    <x v="3"/>
    <x v="2"/>
  </r>
  <r>
    <x v="1"/>
    <d v="2026-02-24T00:00:00"/>
    <m/>
    <x v="116"/>
    <s v="FILTER ASSY (SPIN ON TYPE) PIP 153300"/>
    <n v="3"/>
    <n v="13"/>
    <n v="308"/>
    <n v="924"/>
    <x v="3"/>
    <x v="2"/>
  </r>
  <r>
    <x v="1"/>
    <d v="2026-02-24T00:00:00"/>
    <m/>
    <x v="114"/>
    <s v="OIL FILTER ELEMENT (TD 2200 ) (R-5)"/>
    <n v="3"/>
    <n v="19"/>
    <n v="156"/>
    <n v="468"/>
    <x v="3"/>
    <x v="2"/>
  </r>
  <r>
    <x v="1"/>
    <d v="2026-02-24T00:00:00"/>
    <m/>
    <x v="118"/>
    <s v="FILTER ASSY (FLEETGUARD )2650CRDI"/>
    <n v="5"/>
    <n v="14"/>
    <n v="428"/>
    <n v="2140"/>
    <x v="3"/>
    <x v="2"/>
  </r>
  <r>
    <x v="1"/>
    <d v="2026-02-24T00:00:00"/>
    <m/>
    <x v="115"/>
    <s v="AIR FILTER ELEMENT "/>
    <n v="5"/>
    <n v="11"/>
    <n v="489"/>
    <n v="2445"/>
    <x v="3"/>
    <x v="2"/>
  </r>
  <r>
    <x v="1"/>
    <d v="2026-02-24T00:00:00"/>
    <m/>
    <x v="100"/>
    <s v="ELECTRICAL SPARY"/>
    <n v="10"/>
    <s v="34B"/>
    <n v="190"/>
    <n v="1900"/>
    <x v="3"/>
    <x v="2"/>
  </r>
  <r>
    <x v="1"/>
    <d v="2026-02-24T00:00:00"/>
    <m/>
    <x v="147"/>
    <s v="Horn Kit Capacitor High Tone"/>
    <n v="10"/>
    <n v="54"/>
    <n v="257"/>
    <n v="2570"/>
    <x v="3"/>
    <x v="2"/>
  </r>
  <r>
    <x v="1"/>
    <d v="2026-02-24T00:00:00"/>
    <m/>
    <x v="148"/>
    <s v="Horn Kit Capacitor Low Tone"/>
    <n v="10"/>
    <n v="54"/>
    <n v="257"/>
    <n v="2570"/>
    <x v="3"/>
    <x v="2"/>
  </r>
  <r>
    <x v="1"/>
    <d v="2026-02-24T00:00:00"/>
    <m/>
    <x v="113"/>
    <s v="FUEL FILTER"/>
    <n v="3"/>
    <n v="14"/>
    <n v="1631"/>
    <n v="4893"/>
    <x v="3"/>
    <x v="2"/>
  </r>
  <r>
    <x v="1"/>
    <d v="2026-02-24T00:00:00"/>
    <m/>
    <x v="207"/>
    <s v="ELECTRONIC FLASHER UNIT T1/T2 "/>
    <n v="5"/>
    <s v="33F"/>
    <n v="799"/>
    <n v="3995"/>
    <x v="3"/>
    <x v="2"/>
  </r>
  <r>
    <x v="1"/>
    <d v="2026-02-24T00:00:00"/>
    <m/>
    <x v="129"/>
    <s v="ENGINE OIL "/>
    <n v="10"/>
    <n v="1"/>
    <n v="2288"/>
    <n v="22880"/>
    <x v="3"/>
    <x v="2"/>
  </r>
  <r>
    <x v="1"/>
    <d v="2026-02-24T00:00:00"/>
    <m/>
    <x v="208"/>
    <s v="MAIN RELAY (2)"/>
    <n v="3"/>
    <s v="33B"/>
    <n v="146"/>
    <n v="438"/>
    <x v="3"/>
    <x v="2"/>
  </r>
  <r>
    <x v="1"/>
    <d v="2026-02-25T00:00:00"/>
    <m/>
    <x v="209"/>
    <s v="Fuel Filter assly"/>
    <n v="2"/>
    <n v="39"/>
    <n v="3264"/>
    <n v="6528"/>
    <x v="3"/>
    <x v="2"/>
  </r>
  <r>
    <x v="1"/>
    <d v="2026-02-26T00:00:00"/>
    <m/>
    <x v="210"/>
    <s v="Fuel Filter &amp; Oil Filter Kit"/>
    <n v="2"/>
    <n v="13"/>
    <n v="534"/>
    <n v="1068"/>
    <x v="3"/>
    <x v="2"/>
  </r>
  <r>
    <x v="1"/>
    <d v="2026-02-26T00:00:00"/>
    <m/>
    <x v="8"/>
    <s v="SPIN-ON FILTER"/>
    <n v="2"/>
    <n v="13"/>
    <n v="655"/>
    <n v="1310"/>
    <x v="3"/>
    <x v="2"/>
  </r>
  <r>
    <x v="1"/>
    <d v="2026-02-26T00:00:00"/>
    <m/>
    <x v="15"/>
    <s v="FUEL FILTER "/>
    <n v="4"/>
    <n v="12"/>
    <n v="1575"/>
    <n v="6300"/>
    <x v="3"/>
    <x v="2"/>
  </r>
  <r>
    <x v="1"/>
    <d v="2026-02-26T00:00:00"/>
    <m/>
    <x v="9"/>
    <s v="Gulf Force BS VI (6.5L)"/>
    <n v="20"/>
    <n v="1"/>
    <n v="2080"/>
    <n v="41600"/>
    <x v="3"/>
    <x v="2"/>
  </r>
  <r>
    <x v="1"/>
    <d v="2026-03-03T00:00:00"/>
    <m/>
    <x v="62"/>
    <s v="Gulf Force AdBlue (20 L)"/>
    <n v="30"/>
    <n v="1"/>
    <n v="1480"/>
    <n v="44400"/>
    <x v="4"/>
    <x v="2"/>
  </r>
  <r>
    <x v="1"/>
    <d v="2026-03-03T00:00:00"/>
    <m/>
    <x v="63"/>
    <s v="Gulf Force AdBlue (10)"/>
    <n v="10"/>
    <n v="1"/>
    <n v="770"/>
    <n v="7700"/>
    <x v="4"/>
    <x v="2"/>
  </r>
  <r>
    <x v="1"/>
    <d v="2026-03-03T00:00:00"/>
    <m/>
    <x v="9"/>
    <s v="Gulf Force BS VI (6.5L)"/>
    <n v="30"/>
    <n v="1"/>
    <n v="2080"/>
    <n v="62400"/>
    <x v="4"/>
    <x v="2"/>
  </r>
  <r>
    <x v="1"/>
    <d v="2026-03-06T00:00:00"/>
    <m/>
    <x v="211"/>
    <s v="Thermostat Valve Assly"/>
    <n v="4"/>
    <n v="40"/>
    <n v="514"/>
    <n v="2056"/>
    <x v="4"/>
    <x v="2"/>
  </r>
  <r>
    <x v="1"/>
    <d v="2026-03-06T00:00:00"/>
    <m/>
    <x v="212"/>
    <s v="Door Handle With Key R-151"/>
    <n v="4"/>
    <n v="40"/>
    <n v="1829"/>
    <n v="7316"/>
    <x v="4"/>
    <x v="2"/>
  </r>
  <r>
    <x v="1"/>
    <d v="2026-03-06T00:00:00"/>
    <m/>
    <x v="213"/>
    <s v="Handle Glass Regulator"/>
    <n v="6"/>
    <n v="40"/>
    <n v="70"/>
    <n v="420"/>
    <x v="4"/>
    <x v="2"/>
  </r>
  <r>
    <x v="1"/>
    <d v="2026-03-06T00:00:00"/>
    <m/>
    <x v="214"/>
    <s v="Hose Clip 02 Inch"/>
    <n v="10"/>
    <n v="40"/>
    <n v="25"/>
    <n v="250"/>
    <x v="4"/>
    <x v="2"/>
  </r>
  <r>
    <x v="1"/>
    <d v="2026-03-06T00:00:00"/>
    <m/>
    <x v="215"/>
    <s v="Hose Clip 1.5 inch"/>
    <n v="3"/>
    <n v="40"/>
    <n v="20"/>
    <n v="60"/>
    <x v="4"/>
    <x v="2"/>
  </r>
  <r>
    <x v="1"/>
    <d v="2026-03-06T00:00:00"/>
    <m/>
    <x v="216"/>
    <s v="Hose Clip 03 inch"/>
    <n v="10"/>
    <n v="40"/>
    <n v="30"/>
    <n v="300"/>
    <x v="4"/>
    <x v="2"/>
  </r>
  <r>
    <x v="1"/>
    <d v="2026-03-06T00:00:00"/>
    <m/>
    <x v="217"/>
    <s v="Hose Clip 04 inch"/>
    <n v="3"/>
    <n v="40"/>
    <n v="40"/>
    <n v="120"/>
    <x v="4"/>
    <x v="2"/>
  </r>
  <r>
    <x v="1"/>
    <d v="2026-03-06T00:00:00"/>
    <m/>
    <x v="218"/>
    <s v="Slide For Door Lock"/>
    <n v="5"/>
    <n v="40"/>
    <n v="5"/>
    <n v="25"/>
    <x v="4"/>
    <x v="2"/>
  </r>
  <r>
    <x v="1"/>
    <d v="2026-03-06T00:00:00"/>
    <m/>
    <x v="196"/>
    <s v="HINGE ASSLY STOPPER ( Kabza)"/>
    <n v="1"/>
    <n v="40"/>
    <n v="1579"/>
    <n v="1579"/>
    <x v="4"/>
    <x v="2"/>
  </r>
  <r>
    <x v="1"/>
    <d v="2026-03-06T00:00:00"/>
    <m/>
    <x v="219"/>
    <s v="Tie Rod Assy Rane"/>
    <n v="3"/>
    <n v="29"/>
    <n v="3468"/>
    <n v="10404"/>
    <x v="4"/>
    <x v="2"/>
  </r>
  <r>
    <x v="3"/>
    <d v="2026-03-08T00:00:00"/>
    <s v="Loc. Market"/>
    <x v="220"/>
    <s v="Anabond1"/>
    <n v="1"/>
    <n v="62"/>
    <n v="70"/>
    <n v="70"/>
    <x v="4"/>
    <x v="2"/>
  </r>
  <r>
    <x v="1"/>
    <d v="2026-03-10T00:00:00"/>
    <m/>
    <x v="221"/>
    <s v="Assly. Hinge Rear Door"/>
    <n v="2"/>
    <n v="40"/>
    <n v="500"/>
    <n v="1000"/>
    <x v="4"/>
    <x v="2"/>
  </r>
  <r>
    <x v="1"/>
    <d v="2026-03-10T00:00:00"/>
    <m/>
    <x v="222"/>
    <s v="ASSLY.STRIKER PLATE RH."/>
    <n v="2"/>
    <n v="40"/>
    <n v="112"/>
    <n v="224"/>
    <x v="4"/>
    <x v="2"/>
  </r>
  <r>
    <x v="1"/>
    <d v="2026-03-10T00:00:00"/>
    <m/>
    <x v="223"/>
    <s v="CONERING PANEL CAB DOOR LH."/>
    <n v="1"/>
    <n v="40"/>
    <n v="1383"/>
    <n v="1383"/>
    <x v="4"/>
    <x v="2"/>
  </r>
  <r>
    <x v="1"/>
    <d v="2026-03-10T00:00:00"/>
    <m/>
    <x v="224"/>
    <s v="CONERING PANEL CAB DOOR RH."/>
    <n v="1"/>
    <n v="40"/>
    <n v="894"/>
    <n v="894"/>
    <x v="4"/>
    <x v="2"/>
  </r>
  <r>
    <x v="1"/>
    <d v="2026-03-10T00:00:00"/>
    <m/>
    <x v="196"/>
    <s v="HINGE ASSLY STOPPER ( Kabza)"/>
    <n v="3"/>
    <n v="40"/>
    <n v="1579"/>
    <n v="4737"/>
    <x v="4"/>
    <x v="2"/>
  </r>
  <r>
    <x v="1"/>
    <d v="2026-03-16T00:00:00"/>
    <m/>
    <x v="114"/>
    <s v="OIL FILTER ELEMENT (TD 2200 ) (R-5)"/>
    <n v="3"/>
    <n v="19"/>
    <n v="156"/>
    <n v="468"/>
    <x v="4"/>
    <x v="2"/>
  </r>
  <r>
    <x v="1"/>
    <d v="2026-03-16T00:00:00"/>
    <m/>
    <x v="87"/>
    <s v="OIL SEAL KIT "/>
    <n v="5"/>
    <n v="49"/>
    <n v="301"/>
    <n v="1505"/>
    <x v="4"/>
    <x v="2"/>
  </r>
  <r>
    <x v="1"/>
    <d v="2026-03-16T00:00:00"/>
    <m/>
    <x v="8"/>
    <s v="SPIN-ON FILTER"/>
    <n v="15"/>
    <n v="13"/>
    <n v="655"/>
    <n v="9825"/>
    <x v="4"/>
    <x v="2"/>
  </r>
  <r>
    <x v="1"/>
    <d v="2026-03-16T00:00:00"/>
    <m/>
    <x v="124"/>
    <s v="Water Pump"/>
    <n v="2"/>
    <n v="53"/>
    <n v="3783"/>
    <n v="7566"/>
    <x v="4"/>
    <x v="2"/>
  </r>
  <r>
    <x v="1"/>
    <d v="2026-03-16T00:00:00"/>
    <m/>
    <x v="225"/>
    <s v="Gasket Water Pump"/>
    <n v="10"/>
    <n v="63"/>
    <n v="25"/>
    <n v="250"/>
    <x v="4"/>
    <x v="2"/>
  </r>
  <r>
    <x v="1"/>
    <d v="2026-03-16T00:00:00"/>
    <m/>
    <x v="226"/>
    <s v="Clutch Master Cylinder T1"/>
    <n v="2"/>
    <n v="58"/>
    <n v="839"/>
    <n v="1678"/>
    <x v="4"/>
    <x v="2"/>
  </r>
  <r>
    <x v="1"/>
    <d v="2026-03-16T00:00:00"/>
    <m/>
    <x v="81"/>
    <s v="Slave Cylinder with Push Rod"/>
    <n v="1"/>
    <n v="47"/>
    <n v="871"/>
    <n v="871"/>
    <x v="4"/>
    <x v="2"/>
  </r>
  <r>
    <x v="1"/>
    <d v="2026-03-16T00:00:00"/>
    <m/>
    <x v="227"/>
    <s v="Clutch Bairing"/>
    <n v="2"/>
    <n v="59"/>
    <n v="641"/>
    <n v="1282"/>
    <x v="4"/>
    <x v="2"/>
  </r>
  <r>
    <x v="1"/>
    <d v="2026-03-16T00:00:00"/>
    <m/>
    <x v="228"/>
    <s v="Assy Shifter Fork"/>
    <n v="2"/>
    <n v="59"/>
    <n v="309"/>
    <n v="618"/>
    <x v="4"/>
    <x v="2"/>
  </r>
  <r>
    <x v="1"/>
    <d v="2026-03-16T00:00:00"/>
    <m/>
    <x v="90"/>
    <s v="CLUTCH SLAVE CYLINDER (T26 3250 CRDI)"/>
    <n v="1"/>
    <n v="42"/>
    <n v="1073"/>
    <n v="1073"/>
    <x v="4"/>
    <x v="2"/>
  </r>
  <r>
    <x v="1"/>
    <d v="2026-03-16T00:00:00"/>
    <m/>
    <x v="229"/>
    <s v="Gasket"/>
    <n v="3"/>
    <n v="63"/>
    <n v="62"/>
    <n v="186"/>
    <x v="4"/>
    <x v="2"/>
  </r>
  <r>
    <x v="1"/>
    <d v="2026-03-16T00:00:00"/>
    <m/>
    <x v="163"/>
    <s v="Drain Plug Assly"/>
    <n v="4"/>
    <s v="35G"/>
    <n v="60"/>
    <n v="240"/>
    <x v="4"/>
    <x v="2"/>
  </r>
  <r>
    <x v="1"/>
    <d v="2026-03-16T00:00:00"/>
    <m/>
    <x v="230"/>
    <s v="Anabond"/>
    <n v="10"/>
    <n v="62"/>
    <n v="39"/>
    <n v="390"/>
    <x v="4"/>
    <x v="2"/>
  </r>
  <r>
    <x v="1"/>
    <d v="2026-03-16T00:00:00"/>
    <m/>
    <x v="86"/>
    <s v="KING PIN SET"/>
    <n v="5"/>
    <n v="44"/>
    <n v="2247"/>
    <n v="11235"/>
    <x v="4"/>
    <x v="2"/>
  </r>
  <r>
    <x v="1"/>
    <d v="2026-03-16T00:00:00"/>
    <m/>
    <x v="231"/>
    <s v="Fan Belt No. 960"/>
    <n v="3"/>
    <s v="23B"/>
    <n v="217"/>
    <n v="651"/>
    <x v="4"/>
    <x v="2"/>
  </r>
  <r>
    <x v="1"/>
    <d v="2026-03-16T00:00:00"/>
    <m/>
    <x v="232"/>
    <s v="Fan Belt No. 995"/>
    <n v="3"/>
    <s v="23B"/>
    <n v="221"/>
    <n v="663"/>
    <x v="4"/>
    <x v="2"/>
  </r>
  <r>
    <x v="1"/>
    <d v="2026-03-16T00:00:00"/>
    <m/>
    <x v="119"/>
    <s v="Belt 919"/>
    <n v="3"/>
    <s v="23B"/>
    <n v="164"/>
    <n v="492"/>
    <x v="4"/>
    <x v="2"/>
  </r>
  <r>
    <x v="1"/>
    <d v="2026-03-16T00:00:00"/>
    <m/>
    <x v="233"/>
    <s v="Shocker Bolt With Nut"/>
    <n v="20"/>
    <s v="35N"/>
    <n v="37"/>
    <n v="740"/>
    <x v="4"/>
    <x v="2"/>
  </r>
  <r>
    <x v="1"/>
    <d v="2026-03-16T00:00:00"/>
    <m/>
    <x v="121"/>
    <s v="Wiper Linkage"/>
    <n v="2"/>
    <n v="59"/>
    <n v="390"/>
    <n v="780"/>
    <x v="4"/>
    <x v="2"/>
  </r>
  <r>
    <x v="1"/>
    <d v="2026-03-16T00:00:00"/>
    <m/>
    <x v="71"/>
    <s v="WIPER BLADE"/>
    <n v="6"/>
    <s v="24A"/>
    <n v="155"/>
    <n v="930"/>
    <x v="4"/>
    <x v="2"/>
  </r>
  <r>
    <x v="1"/>
    <d v="2026-03-16T00:00:00"/>
    <m/>
    <x v="234"/>
    <s v="RR Bumper Corner LH"/>
    <n v="3"/>
    <n v="36"/>
    <n v="141"/>
    <n v="423"/>
    <x v="4"/>
    <x v="2"/>
  </r>
  <r>
    <x v="1"/>
    <d v="2026-03-16T00:00:00"/>
    <m/>
    <x v="15"/>
    <s v="Fuel Filter"/>
    <n v="10"/>
    <n v="12"/>
    <n v="1575"/>
    <n v="15750"/>
    <x v="4"/>
    <x v="2"/>
  </r>
  <r>
    <x v="1"/>
    <d v="2026-03-16T00:00:00"/>
    <m/>
    <x v="235"/>
    <s v="WF Sensor For Pre Filter"/>
    <n v="1"/>
    <n v="38"/>
    <n v="487"/>
    <n v="487"/>
    <x v="4"/>
    <x v="2"/>
  </r>
  <r>
    <x v="1"/>
    <d v="2026-03-16T00:00:00"/>
    <m/>
    <x v="236"/>
    <s v="Inner Handle LH"/>
    <n v="5"/>
    <n v="40"/>
    <n v="35"/>
    <n v="175"/>
    <x v="4"/>
    <x v="2"/>
  </r>
  <r>
    <x v="1"/>
    <d v="2026-03-16T00:00:00"/>
    <m/>
    <x v="194"/>
    <s v="Inner Handle RH"/>
    <n v="5"/>
    <n v="40"/>
    <n v="58"/>
    <n v="290"/>
    <x v="4"/>
    <x v="2"/>
  </r>
  <r>
    <x v="1"/>
    <d v="2026-03-18T00:00:00"/>
    <m/>
    <x v="199"/>
    <s v="BRAKE DISC. (VENTILATED) "/>
    <n v="2"/>
    <n v="44"/>
    <n v="2841"/>
    <n v="5682"/>
    <x v="4"/>
    <x v="2"/>
  </r>
  <r>
    <x v="1"/>
    <d v="2026-03-18T00:00:00"/>
    <m/>
    <x v="145"/>
    <s v="Gear Oil XP 80W90  HP 1Ltr               "/>
    <n v="20"/>
    <n v="9"/>
    <n v="470"/>
    <n v="9400"/>
    <x v="4"/>
    <x v="2"/>
  </r>
  <r>
    <x v="1"/>
    <d v="2026-03-18T00:00:00"/>
    <m/>
    <x v="237"/>
    <s v="Wiper Moter Assy"/>
    <n v="1"/>
    <n v="38"/>
    <n v="1422"/>
    <n v="1422"/>
    <x v="4"/>
    <x v="2"/>
  </r>
  <r>
    <x v="1"/>
    <d v="2026-03-18T00:00:00"/>
    <m/>
    <x v="30"/>
    <s v="Bimetal Bush with Oil-Groove"/>
    <n v="6"/>
    <n v="43"/>
    <n v="295"/>
    <n v="1770"/>
    <x v="4"/>
    <x v="2"/>
  </r>
  <r>
    <x v="1"/>
    <d v="2026-03-18T00:00:00"/>
    <m/>
    <x v="238"/>
    <s v="Tank Unit"/>
    <n v="1"/>
    <n v="39"/>
    <n v="248"/>
    <n v="248"/>
    <x v="4"/>
    <x v="2"/>
  </r>
  <r>
    <x v="1"/>
    <d v="2026-03-18T00:00:00"/>
    <m/>
    <x v="38"/>
    <s v="Wiper Motar"/>
    <n v="2"/>
    <n v="38"/>
    <n v="2134"/>
    <n v="4268"/>
    <x v="4"/>
    <x v="2"/>
  </r>
  <r>
    <x v="1"/>
    <d v="2026-03-18T00:00:00"/>
    <m/>
    <x v="32"/>
    <s v="Silent Block"/>
    <n v="4"/>
    <s v="35S"/>
    <n v="113"/>
    <n v="452"/>
    <x v="4"/>
    <x v="2"/>
  </r>
  <r>
    <x v="1"/>
    <d v="2026-03-18T00:00:00"/>
    <m/>
    <x v="239"/>
    <s v="Door Stopper Belt"/>
    <n v="10"/>
    <s v="22F"/>
    <n v="86"/>
    <n v="860"/>
    <x v="4"/>
    <x v="2"/>
  </r>
  <r>
    <x v="1"/>
    <d v="2026-03-18T00:00:00"/>
    <m/>
    <x v="133"/>
    <s v="External Rear View Mirror Lh."/>
    <n v="3"/>
    <n v="46"/>
    <n v="1880"/>
    <n v="5640"/>
    <x v="4"/>
    <x v="2"/>
  </r>
  <r>
    <x v="1"/>
    <d v="2026-03-18T00:00:00"/>
    <m/>
    <x v="1"/>
    <s v="Side Miror RH"/>
    <n v="3"/>
    <n v="46"/>
    <n v="2936"/>
    <n v="8808"/>
    <x v="4"/>
    <x v="2"/>
  </r>
  <r>
    <x v="1"/>
    <d v="2026-03-18T00:00:00"/>
    <m/>
    <x v="18"/>
    <s v="AIR FILTER"/>
    <n v="17"/>
    <n v="6"/>
    <n v="1388"/>
    <n v="23596"/>
    <x v="4"/>
    <x v="2"/>
  </r>
  <r>
    <x v="3"/>
    <d v="2026-03-22T00:00:00"/>
    <s v="Loc. Market"/>
    <x v="240"/>
    <s v="5 no. LN key Bolt"/>
    <n v="1"/>
    <n v="62"/>
    <n v="30"/>
    <n v="30"/>
    <x v="4"/>
    <x v="2"/>
  </r>
  <r>
    <x v="1"/>
    <d v="2026-03-25T00:00:00"/>
    <s v="Return Gzp To Vns"/>
    <x v="97"/>
    <s v="Nox Sensor down Stream"/>
    <n v="-1"/>
    <n v="42"/>
    <n v="18419"/>
    <n v="-18419"/>
    <x v="4"/>
    <x v="2"/>
  </r>
  <r>
    <x v="1"/>
    <d v="2026-03-25T00:00:00"/>
    <s v="Return Gzp To Vns"/>
    <x v="96"/>
    <s v="High temperature sensor"/>
    <n v="-1"/>
    <n v="42"/>
    <n v="14921"/>
    <n v="-14921"/>
    <x v="4"/>
    <x v="2"/>
  </r>
  <r>
    <x v="1"/>
    <d v="2026-03-25T00:00:00"/>
    <s v="Return Gzp To Vns"/>
    <x v="95"/>
    <s v="BOOST PRESSURE CUM TEMP SENSOR"/>
    <n v="-1"/>
    <n v="42"/>
    <n v="2193"/>
    <n v="-2193"/>
    <x v="4"/>
    <x v="2"/>
  </r>
  <r>
    <x v="1"/>
    <d v="2026-03-25T00:00:00"/>
    <s v="Return Gzp To Vns"/>
    <x v="99"/>
    <s v="Vehical Sensor"/>
    <n v="-3"/>
    <n v="42"/>
    <n v="423"/>
    <n v="-1269"/>
    <x v="4"/>
    <x v="2"/>
  </r>
  <r>
    <x v="1"/>
    <d v="2026-03-25T00:00:00"/>
    <s v="Return Gzp To Vns"/>
    <x v="98"/>
    <s v="PM Sensor"/>
    <n v="-1"/>
    <n v="42"/>
    <n v="11042"/>
    <n v="-11042"/>
    <x v="4"/>
    <x v="2"/>
  </r>
  <r>
    <x v="1"/>
    <d v="2026-03-25T00:00:00"/>
    <s v="Return Gzp To Vns"/>
    <x v="93"/>
    <s v="Dosing Module"/>
    <n v="-2"/>
    <n v="42"/>
    <n v="10694"/>
    <n v="-21388"/>
    <x v="4"/>
    <x v="2"/>
  </r>
  <r>
    <x v="1"/>
    <d v="2026-03-25T00:00:00"/>
    <s v="Return Gzp To Vns"/>
    <x v="74"/>
    <s v="Engine speed sensor"/>
    <n v="-1"/>
    <n v="42"/>
    <n v="2102"/>
    <n v="-2102"/>
    <x v="4"/>
    <x v="2"/>
  </r>
  <r>
    <x v="1"/>
    <d v="2026-03-25T00:00:00"/>
    <s v="Return Gzp To Vns"/>
    <x v="91"/>
    <s v="PM Sensor"/>
    <n v="-1"/>
    <n v="68"/>
    <n v="19599"/>
    <n v="-19599"/>
    <x v="4"/>
    <x v="2"/>
  </r>
  <r>
    <x v="1"/>
    <d v="2026-03-25T00:00:00"/>
    <s v="Return Gzp To Vns"/>
    <x v="186"/>
    <s v="Vehical Sensor"/>
    <n v="-1"/>
    <n v="68"/>
    <n v="1633"/>
    <n v="-1633"/>
    <x v="4"/>
    <x v="2"/>
  </r>
  <r>
    <x v="1"/>
    <d v="2026-03-25T00:00:00"/>
    <s v="Return Gzp To Vns"/>
    <x v="94"/>
    <s v="Camshaft Position Sensor -EDC 17"/>
    <n v="-1"/>
    <n v="68"/>
    <n v="1085"/>
    <n v="-1085"/>
    <x v="4"/>
    <x v="2"/>
  </r>
  <r>
    <x v="1"/>
    <d v="2026-03-25T00:00:00"/>
    <s v="Return Gzp To Vns"/>
    <x v="126"/>
    <s v="Reverse Neutral Gear Sensor T1 N BS"/>
    <n v="-2"/>
    <n v="42"/>
    <n v="2456"/>
    <n v="-4912"/>
    <x v="4"/>
    <x v="2"/>
  </r>
  <r>
    <x v="1"/>
    <d v="2026-03-25T00:00:00"/>
    <s v="Return Gzp To Vns"/>
    <x v="62"/>
    <s v="Gulf Force AdBlue (20 L)"/>
    <n v="-15"/>
    <n v="1"/>
    <n v="1480"/>
    <n v="-22200"/>
    <x v="4"/>
    <x v="2"/>
  </r>
  <r>
    <x v="1"/>
    <d v="2026-01-30T00:00:00"/>
    <s v="Ajeet VNS"/>
    <x v="9"/>
    <s v="Gulf Force BS VI (6.5L)"/>
    <n v="-3"/>
    <n v="1"/>
    <n v="2080"/>
    <n v="-6240"/>
    <x v="2"/>
    <x v="2"/>
  </r>
  <r>
    <x v="1"/>
    <d v="2026-01-30T00:00:00"/>
    <s v="Ajeet VNS"/>
    <x v="7"/>
    <s v="Oil Filter"/>
    <n v="-4"/>
    <n v="18"/>
    <n v="359"/>
    <n v="-1436"/>
    <x v="2"/>
    <x v="2"/>
  </r>
  <r>
    <x v="1"/>
    <d v="2026-03-29T00:00:00"/>
    <n v="122"/>
    <x v="133"/>
    <s v="External Rear View Mirror Lh."/>
    <n v="1"/>
    <n v="46"/>
    <n v="1880"/>
    <n v="1880"/>
    <x v="4"/>
    <x v="2"/>
  </r>
  <r>
    <x v="1"/>
    <d v="2026-03-29T00:00:00"/>
    <n v="122"/>
    <x v="241"/>
    <s v="Bundy Tube Assly"/>
    <n v="8"/>
    <s v="32A"/>
    <n v="52"/>
    <n v="416"/>
    <x v="4"/>
    <x v="2"/>
  </r>
  <r>
    <x v="1"/>
    <d v="2026-03-29T00:00:00"/>
    <n v="122"/>
    <x v="242"/>
    <s v="Brake Booster"/>
    <n v="1"/>
    <n v="2"/>
    <n v="8093"/>
    <n v="8093"/>
    <x v="4"/>
    <x v="2"/>
  </r>
  <r>
    <x v="1"/>
    <d v="2026-03-29T00:00:00"/>
    <n v="122"/>
    <x v="13"/>
    <s v="SHOCKAR BUSH 19 NO."/>
    <n v="20"/>
    <s v="29A"/>
    <n v="50"/>
    <n v="1000"/>
    <x v="4"/>
    <x v="2"/>
  </r>
  <r>
    <x v="1"/>
    <d v="2026-03-29T00:00:00"/>
    <n v="122"/>
    <x v="14"/>
    <s v="SHOCKAR BUSH 22 NO."/>
    <n v="10"/>
    <s v="29C"/>
    <n v="50"/>
    <n v="500"/>
    <x v="4"/>
    <x v="2"/>
  </r>
  <r>
    <x v="1"/>
    <d v="2026-03-29T00:00:00"/>
    <n v="120"/>
    <x v="243"/>
    <s v="Window Mechanism RH"/>
    <n v="1"/>
    <n v="40"/>
    <n v="683"/>
    <n v="683"/>
    <x v="4"/>
    <x v="2"/>
  </r>
  <r>
    <x v="1"/>
    <d v="2026-03-29T00:00:00"/>
    <n v="120"/>
    <x v="7"/>
    <s v="Oil Filter"/>
    <n v="15"/>
    <n v="18"/>
    <n v="359"/>
    <n v="5385"/>
    <x v="4"/>
    <x v="2"/>
  </r>
  <r>
    <x v="1"/>
    <d v="2026-03-29T00:00:00"/>
    <n v="120"/>
    <x v="8"/>
    <s v="SPIN-ON FILTER"/>
    <n v="15"/>
    <n v="13"/>
    <n v="655"/>
    <n v="9825"/>
    <x v="4"/>
    <x v="2"/>
  </r>
  <r>
    <x v="1"/>
    <d v="2026-03-29T00:00:00"/>
    <n v="120"/>
    <x v="18"/>
    <s v="AIR FILTER "/>
    <n v="4"/>
    <n v="6"/>
    <n v="1388"/>
    <n v="5552"/>
    <x v="4"/>
    <x v="2"/>
  </r>
  <r>
    <x v="1"/>
    <d v="2026-03-29T00:00:00"/>
    <n v="120"/>
    <x v="244"/>
    <s v="GREASE"/>
    <n v="22"/>
    <n v="14"/>
    <n v="258"/>
    <n v="5676"/>
    <x v="4"/>
    <x v="2"/>
  </r>
  <r>
    <x v="1"/>
    <d v="2026-03-29T00:00:00"/>
    <n v="123"/>
    <x v="245"/>
    <s v="Brake Disc"/>
    <n v="1"/>
    <n v="44"/>
    <n v="4411"/>
    <n v="4411"/>
    <x v="4"/>
    <x v="2"/>
  </r>
  <r>
    <x v="1"/>
    <d v="2026-03-29T00:00:00"/>
    <n v="123"/>
    <x v="246"/>
    <s v="Side Blinker LH"/>
    <n v="1"/>
    <n v="64"/>
    <n v="318"/>
    <n v="318"/>
    <x v="4"/>
    <x v="2"/>
  </r>
  <r>
    <x v="1"/>
    <d v="2026-03-29T00:00:00"/>
    <n v="123"/>
    <x v="247"/>
    <s v="Side Blinker RH"/>
    <n v="1"/>
    <n v="64"/>
    <n v="318"/>
    <n v="318"/>
    <x v="4"/>
    <x v="2"/>
  </r>
  <r>
    <x v="1"/>
    <d v="2026-03-30T00:00:00"/>
    <n v="6"/>
    <x v="248"/>
    <s v="Tendem Master Cyl"/>
    <n v="1"/>
    <n v="58"/>
    <n v="3910"/>
    <n v="3910"/>
    <x v="4"/>
    <x v="2"/>
  </r>
  <r>
    <x v="1"/>
    <d v="2026-03-30T00:00:00"/>
    <n v="6"/>
    <x v="9"/>
    <s v="Gulf Force BS VI (6.5L)"/>
    <n v="20"/>
    <n v="1"/>
    <n v="2080"/>
    <n v="41600"/>
    <x v="4"/>
    <x v="2"/>
  </r>
  <r>
    <x v="1"/>
    <d v="2026-03-30T00:00:00"/>
    <n v="6"/>
    <x v="129"/>
    <s v="ENGINE OIL"/>
    <n v="14"/>
    <n v="1"/>
    <n v="2288"/>
    <n v="32032"/>
    <x v="4"/>
    <x v="2"/>
  </r>
  <r>
    <x v="1"/>
    <d v="2025-12-29T00:00:00"/>
    <s v="OLD ENTRY"/>
    <x v="145"/>
    <s v="Gear Oil XP 80W90  HP 1Ltr               "/>
    <n v="20"/>
    <n v="9"/>
    <n v="470"/>
    <n v="9400"/>
    <x v="1"/>
    <x v="1"/>
  </r>
  <r>
    <x v="1"/>
    <d v="2025-12-29T00:00:00"/>
    <s v="OLD ENTRY"/>
    <x v="146"/>
    <s v="Gear Oil XP 85W140  HP 1Ltr               "/>
    <n v="20"/>
    <n v="9"/>
    <n v="475"/>
    <n v="9500"/>
    <x v="1"/>
    <x v="1"/>
  </r>
  <r>
    <x v="1"/>
    <d v="2025-12-29T00:00:00"/>
    <s v="OLD ENTRY"/>
    <x v="206"/>
    <s v="ATF (Auto Trans Fluid) HP_1-Ltr"/>
    <n v="9"/>
    <n v="8"/>
    <n v="341"/>
    <n v="3069"/>
    <x v="1"/>
    <x v="1"/>
  </r>
  <r>
    <x v="1"/>
    <d v="2025-12-29T00:00:00"/>
    <s v="OLD ENTRY"/>
    <x v="249"/>
    <s v="Brake Oil"/>
    <n v="100"/>
    <n v="8"/>
    <n v="149"/>
    <n v="14900"/>
    <x v="1"/>
    <x v="1"/>
  </r>
  <r>
    <x v="1"/>
    <d v="2025-12-29T00:00:00"/>
    <s v="OLD ENTRY"/>
    <x v="64"/>
    <s v="Force Motors Antifreeze Coolant 1 L"/>
    <n v="10"/>
    <n v="7"/>
    <n v="325"/>
    <n v="3250"/>
    <x v="1"/>
    <x v="1"/>
  </r>
  <r>
    <x v="1"/>
    <d v="2025-12-29T00:00:00"/>
    <s v="OLD ENTRY"/>
    <x v="250"/>
    <s v="Bumper Rubber"/>
    <n v="4"/>
    <n v="45"/>
    <n v="174"/>
    <n v="696"/>
    <x v="1"/>
    <x v="1"/>
  </r>
  <r>
    <x v="1"/>
    <d v="2025-12-29T00:00:00"/>
    <s v="OLD ENTRY"/>
    <x v="251"/>
    <s v="Kamani Bush"/>
    <n v="8"/>
    <n v="45"/>
    <n v="96"/>
    <n v="768"/>
    <x v="1"/>
    <x v="1"/>
  </r>
  <r>
    <x v="1"/>
    <d v="2025-12-29T00:00:00"/>
    <s v="OLD ENTRY"/>
    <x v="128"/>
    <s v="R R Bumper Corner"/>
    <n v="2"/>
    <n v="36"/>
    <n v="230"/>
    <n v="460"/>
    <x v="1"/>
    <x v="1"/>
  </r>
  <r>
    <x v="1"/>
    <d v="2026-03-31T00:00:00"/>
    <n v="5"/>
    <x v="252"/>
    <s v="Oil Seal"/>
    <n v="2"/>
    <n v="62"/>
    <n v="56"/>
    <n v="112"/>
    <x v="4"/>
    <x v="2"/>
  </r>
  <r>
    <x v="1"/>
    <d v="2026-03-31T00:00:00"/>
    <n v="5"/>
    <x v="253"/>
    <s v="Oil Seal"/>
    <n v="2"/>
    <n v="62"/>
    <n v="67"/>
    <n v="134"/>
    <x v="4"/>
    <x v="2"/>
  </r>
  <r>
    <x v="1"/>
    <d v="2026-04-03T00:00:00"/>
    <s v="OLD ENTRY"/>
    <x v="254"/>
    <s v="Steel Pench"/>
    <n v="29"/>
    <s v="35 E"/>
    <n v="3"/>
    <n v="87"/>
    <x v="5"/>
    <x v="2"/>
  </r>
  <r>
    <x v="1"/>
    <d v="2026-04-03T00:00:00"/>
    <s v="OLD ENTRY"/>
    <x v="255"/>
    <s v="T. R. Bairing"/>
    <n v="4"/>
    <n v="49"/>
    <n v="585"/>
    <n v="2340"/>
    <x v="5"/>
    <x v="2"/>
  </r>
  <r>
    <x v="1"/>
    <d v="2026-04-03T00:00:00"/>
    <s v="OLD ENTRY"/>
    <x v="256"/>
    <s v="Thrust Washer"/>
    <n v="2"/>
    <s v="50B"/>
    <n v="236"/>
    <n v="472"/>
    <x v="5"/>
    <x v="2"/>
  </r>
  <r>
    <x v="1"/>
    <d v="2026-04-03T00:00:00"/>
    <s v="OLD ENTRY"/>
    <x v="257"/>
    <s v="Door Lock RH"/>
    <n v="3"/>
    <s v="55C"/>
    <n v="616"/>
    <n v="1848"/>
    <x v="5"/>
    <x v="2"/>
  </r>
  <r>
    <x v="1"/>
    <d v="2026-04-03T00:00:00"/>
    <s v="OLD ENTRY"/>
    <x v="258"/>
    <s v="Socker Assly"/>
    <n v="2"/>
    <n v="58"/>
    <n v="1705"/>
    <n v="3410"/>
    <x v="5"/>
    <x v="2"/>
  </r>
  <r>
    <x v="1"/>
    <d v="2026-04-03T00:00:00"/>
    <s v="OLD ENTRY"/>
    <x v="259"/>
    <s v="Socker Assly"/>
    <n v="2"/>
    <n v="58"/>
    <n v="1711"/>
    <n v="3422"/>
    <x v="5"/>
    <x v="2"/>
  </r>
  <r>
    <x v="1"/>
    <d v="2026-04-03T00:00:00"/>
    <s v="OLD ENTRY"/>
    <x v="260"/>
    <s v="Rear Socker Assly T1 BS-4 "/>
    <n v="4"/>
    <n v="58"/>
    <n v="1215"/>
    <n v="4860"/>
    <x v="5"/>
    <x v="2"/>
  </r>
  <r>
    <x v="1"/>
    <d v="2026-04-03T00:00:00"/>
    <s v="OLD ENTRY"/>
    <x v="261"/>
    <s v="Rediater Assly"/>
    <n v="1"/>
    <n v="61"/>
    <n v="8382"/>
    <n v="8382"/>
    <x v="5"/>
    <x v="2"/>
  </r>
  <r>
    <x v="1"/>
    <d v="2026-04-03T00:00:00"/>
    <s v="OLD ENTRY"/>
    <x v="262"/>
    <s v="Gasket"/>
    <n v="9"/>
    <n v="63"/>
    <n v="27"/>
    <n v="243"/>
    <x v="5"/>
    <x v="2"/>
  </r>
  <r>
    <x v="1"/>
    <d v="2026-04-03T00:00:00"/>
    <s v="OLD ENTRY"/>
    <x v="263"/>
    <s v="OIL SEAL KIT "/>
    <n v="2"/>
    <n v="63"/>
    <n v="72"/>
    <n v="144"/>
    <x v="5"/>
    <x v="2"/>
  </r>
  <r>
    <x v="1"/>
    <d v="2026-04-03T00:00:00"/>
    <s v="OLD ENTRY"/>
    <x v="264"/>
    <s v="OIL SEAL KIT "/>
    <n v="2"/>
    <n v="63"/>
    <n v="53"/>
    <n v="106"/>
    <x v="5"/>
    <x v="2"/>
  </r>
  <r>
    <x v="1"/>
    <d v="2026-04-03T00:00:00"/>
    <s v="OLD ENTRY"/>
    <x v="265"/>
    <s v="Clutch cover"/>
    <n v="1"/>
    <n v="65"/>
    <n v="4630"/>
    <n v="4630"/>
    <x v="5"/>
    <x v="2"/>
  </r>
  <r>
    <x v="1"/>
    <d v="2026-04-03T00:00:00"/>
    <s v="OLD ENTRY"/>
    <x v="266"/>
    <s v="Clutch cover"/>
    <n v="1"/>
    <n v="65"/>
    <n v="4419"/>
    <n v="4419"/>
    <x v="5"/>
    <x v="2"/>
  </r>
  <r>
    <x v="1"/>
    <d v="2026-04-03T00:00:00"/>
    <s v="OLD ENTRY"/>
    <x v="267"/>
    <s v="Nox Sensor up Stream"/>
    <n v="1"/>
    <n v="42"/>
    <n v="20303"/>
    <n v="20303"/>
    <x v="5"/>
    <x v="2"/>
  </r>
  <r>
    <x v="1"/>
    <d v="2026-04-03T00:00:00"/>
    <s v="OLD ENTRY"/>
    <x v="268"/>
    <s v="DiFF PRES SENSOR"/>
    <n v="1"/>
    <n v="42"/>
    <n v="1737"/>
    <n v="1737"/>
    <x v="5"/>
    <x v="2"/>
  </r>
  <r>
    <x v="1"/>
    <d v="2026-04-03T00:00:00"/>
    <s v="OLD ENTRY"/>
    <x v="269"/>
    <s v="vehical Speed Sensor"/>
    <n v="1"/>
    <n v="64"/>
    <n v="7324"/>
    <n v="7324"/>
    <x v="5"/>
    <x v="2"/>
  </r>
  <r>
    <x v="1"/>
    <d v="2026-04-03T00:00:00"/>
    <s v="OLD ENTRY"/>
    <x v="270"/>
    <s v="Gear Shift Cable"/>
    <n v="1"/>
    <s v="25B"/>
    <n v="1109"/>
    <n v="1109"/>
    <x v="5"/>
    <x v="2"/>
  </r>
  <r>
    <x v="1"/>
    <d v="2026-04-03T00:00:00"/>
    <s v="OLD ENTRY"/>
    <x v="271"/>
    <s v="Poly V Belt"/>
    <n v="1"/>
    <s v="23A"/>
    <n v="556"/>
    <n v="556"/>
    <x v="5"/>
    <x v="2"/>
  </r>
  <r>
    <x v="1"/>
    <d v="2026-04-03T00:00:00"/>
    <s v="OLD ENTRY"/>
    <x v="272"/>
    <s v="Gear Select Cable"/>
    <n v="1"/>
    <s v="25B"/>
    <n v="993"/>
    <n v="993"/>
    <x v="5"/>
    <x v="2"/>
  </r>
  <r>
    <x v="1"/>
    <d v="2026-04-03T00:00:00"/>
    <s v="OLD ENTRY"/>
    <x v="273"/>
    <s v="Wiper Blade"/>
    <n v="1"/>
    <n v="38"/>
    <n v="1596"/>
    <n v="1596"/>
    <x v="5"/>
    <x v="2"/>
  </r>
  <r>
    <x v="1"/>
    <d v="2026-04-03T00:00:00"/>
    <s v="OLD ENTRY"/>
    <x v="274"/>
    <s v="Anti Roll Bar Rubber Bush Rear"/>
    <n v="2"/>
    <s v="50A"/>
    <n v="59"/>
    <n v="118"/>
    <x v="5"/>
    <x v="2"/>
  </r>
  <r>
    <x v="1"/>
    <d v="2026-04-03T00:00:00"/>
    <s v="Return Gzp To Vns"/>
    <x v="90"/>
    <s v="CLUTCH SLAVE CYLINDER (T26 3250 CRDI)"/>
    <n v="-2"/>
    <n v="42"/>
    <n v="1073"/>
    <n v="-2146"/>
    <x v="5"/>
    <x v="2"/>
  </r>
  <r>
    <x v="1"/>
    <d v="2026-04-03T00:00:00"/>
    <s v="Return Gzp To Vns"/>
    <x v="92"/>
    <s v="Dosing Module"/>
    <n v="-2"/>
    <n v="42"/>
    <n v="4188"/>
    <n v="-8376"/>
    <x v="5"/>
    <x v="2"/>
  </r>
  <r>
    <x v="1"/>
    <d v="2026-04-03T00:00:00"/>
    <s v="Return Gzp To Vns"/>
    <x v="74"/>
    <s v="Engine speed sensor"/>
    <n v="-1"/>
    <n v="42"/>
    <n v="2102"/>
    <n v="-2102"/>
    <x v="5"/>
    <x v="2"/>
  </r>
  <r>
    <x v="1"/>
    <d v="2026-04-03T00:00:00"/>
    <s v="Return Gzp To Vns"/>
    <x v="98"/>
    <s v="Pm Sensor"/>
    <n v="-1"/>
    <n v="42"/>
    <n v="11042"/>
    <n v="-11042"/>
    <x v="5"/>
    <x v="2"/>
  </r>
  <r>
    <x v="1"/>
    <d v="2026-04-03T00:00:00"/>
    <s v="Return Gzp To Vns"/>
    <x v="93"/>
    <s v="Dosing Module"/>
    <n v="-1"/>
    <n v="42"/>
    <n v="10694"/>
    <n v="-10694"/>
    <x v="5"/>
    <x v="2"/>
  </r>
  <r>
    <x v="1"/>
    <d v="2026-04-03T00:00:00"/>
    <s v="Return Gzp To Vns"/>
    <x v="95"/>
    <s v="BOOST PRESSURE CUM TEMP SENSOR"/>
    <n v="-1"/>
    <n v="42"/>
    <n v="2193"/>
    <n v="-2193"/>
    <x v="5"/>
    <x v="2"/>
  </r>
  <r>
    <x v="1"/>
    <d v="2026-04-03T00:00:00"/>
    <s v="Return Gzp To Vns"/>
    <x v="91"/>
    <s v="Pm Sensor"/>
    <n v="-1"/>
    <n v="68"/>
    <n v="19599"/>
    <n v="-19599"/>
    <x v="5"/>
    <x v="2"/>
  </r>
  <r>
    <x v="1"/>
    <d v="2026-04-03T00:00:00"/>
    <s v="Return Gzp To Vns"/>
    <x v="269"/>
    <s v="vehical Speed Sensor"/>
    <n v="-1"/>
    <n v="64"/>
    <n v="7324"/>
    <n v="-7324"/>
    <x v="5"/>
    <x v="2"/>
  </r>
  <r>
    <x v="1"/>
    <d v="2026-04-03T00:00:00"/>
    <s v="Return Gzp To Vns"/>
    <x v="94"/>
    <s v="Camshaft Position Sensor -EDC 17"/>
    <n v="-1"/>
    <n v="68"/>
    <n v="1085"/>
    <n v="-1085"/>
    <x v="5"/>
    <x v="2"/>
  </r>
  <r>
    <x v="1"/>
    <d v="2026-04-03T00:00:00"/>
    <s v="Return Gzp To Vns"/>
    <x v="99"/>
    <s v="Vehical Sensor"/>
    <n v="-1"/>
    <n v="42"/>
    <n v="423"/>
    <n v="-423"/>
    <x v="5"/>
    <x v="2"/>
  </r>
  <r>
    <x v="1"/>
    <d v="2026-04-03T00:00:00"/>
    <s v="Return Gzp To Vns"/>
    <x v="268"/>
    <s v="DiFF PRES SENSOR"/>
    <n v="-1"/>
    <n v="42"/>
    <n v="1737"/>
    <n v="-1737"/>
    <x v="5"/>
    <x v="2"/>
  </r>
  <r>
    <x v="1"/>
    <d v="2026-04-03T00:00:00"/>
    <s v="Return Gzp To Vns"/>
    <x v="267"/>
    <s v="Nox Sensor up Stream"/>
    <n v="-1"/>
    <n v="42"/>
    <n v="20303"/>
    <n v="-20303"/>
    <x v="5"/>
    <x v="2"/>
  </r>
  <r>
    <x v="1"/>
    <d v="2026-04-03T00:00:00"/>
    <s v="Return Gzp To Vns"/>
    <x v="85"/>
    <s v="Concentric slave Cylinder"/>
    <n v="-2"/>
    <n v="42"/>
    <n v="8578"/>
    <n v="-17156"/>
    <x v="5"/>
    <x v="2"/>
  </r>
  <r>
    <x v="1"/>
    <d v="2026-04-03T00:00:00"/>
    <s v="Return Gzp To Vns"/>
    <x v="41"/>
    <s v="Rear View Mirror LH"/>
    <n v="-2"/>
    <n v="42"/>
    <n v="268"/>
    <n v="-536"/>
    <x v="5"/>
    <x v="2"/>
  </r>
  <r>
    <x v="1"/>
    <d v="2026-04-03T00:00:00"/>
    <s v="Return Gzp To Vns"/>
    <x v="124"/>
    <s v="Water Pump"/>
    <n v="-2"/>
    <n v="53"/>
    <n v="3783"/>
    <n v="-7566"/>
    <x v="5"/>
    <x v="2"/>
  </r>
  <r>
    <x v="1"/>
    <d v="2026-04-03T00:00:00"/>
    <s v="Return Gzp To Vns"/>
    <x v="55"/>
    <s v="Tail Lamp Assembly. LH With Bulb"/>
    <n v="-1"/>
    <n v="52"/>
    <n v="1060"/>
    <n v="-1060"/>
    <x v="5"/>
    <x v="2"/>
  </r>
  <r>
    <x v="1"/>
    <d v="2026-04-03T00:00:00"/>
    <s v="Return Gzp To Vns"/>
    <x v="58"/>
    <s v="Tail Lamp Assembly. RH With Bulb"/>
    <n v="-1"/>
    <n v="52"/>
    <n v="1126"/>
    <n v="-1126"/>
    <x v="5"/>
    <x v="2"/>
  </r>
  <r>
    <x v="1"/>
    <d v="2026-04-03T00:00:00"/>
    <s v="Return Gzp To Vns"/>
    <x v="38"/>
    <s v="Wiper Motar"/>
    <n v="-2"/>
    <n v="38"/>
    <n v="2134"/>
    <n v="-4268"/>
    <x v="5"/>
    <x v="2"/>
  </r>
  <r>
    <x v="1"/>
    <d v="2026-04-03T00:00:00"/>
    <s v="Return Gzp To Vns"/>
    <x v="1"/>
    <s v="Side Miror RH"/>
    <n v="-4"/>
    <n v="46"/>
    <n v="2936"/>
    <n v="-11744"/>
    <x v="5"/>
    <x v="2"/>
  </r>
  <r>
    <x v="1"/>
    <d v="2026-04-03T00:00:00"/>
    <s v="Return Gzp To Vns baya Akhilesh sir"/>
    <x v="7"/>
    <s v="Oil Filter"/>
    <n v="0"/>
    <n v="18"/>
    <n v="359"/>
    <n v="0"/>
    <x v="5"/>
    <x v="2"/>
  </r>
  <r>
    <x v="1"/>
    <d v="2026-04-03T00:00:00"/>
    <s v="Return Gzp To Vns baya Akhilesh sir"/>
    <x v="144"/>
    <s v="GASKET V-LAMP DIA185"/>
    <n v="-2"/>
    <n v="63"/>
    <n v="495"/>
    <n v="-990"/>
    <x v="5"/>
    <x v="2"/>
  </r>
  <r>
    <x v="1"/>
    <d v="2026-04-06T00:00:00"/>
    <n v="6"/>
    <x v="275"/>
    <s v="Poly V Belt 2190"/>
    <n v="1"/>
    <s v="23A"/>
    <n v="1165"/>
    <n v="1165"/>
    <x v="5"/>
    <x v="2"/>
  </r>
  <r>
    <x v="1"/>
    <d v="2026-04-06T00:00:00"/>
    <n v="6"/>
    <x v="276"/>
    <s v="Belt Tensioner"/>
    <n v="1"/>
    <n v="23"/>
    <n v="1919"/>
    <n v="1919"/>
    <x v="5"/>
    <x v="2"/>
  </r>
  <r>
    <x v="1"/>
    <d v="2026-04-06T00:00:00"/>
    <n v="6"/>
    <x v="277"/>
    <s v="Caliper Body Assy Complete"/>
    <n v="1"/>
    <n v="40"/>
    <n v="8236"/>
    <n v="8236"/>
    <x v="5"/>
    <x v="2"/>
  </r>
  <r>
    <x v="1"/>
    <d v="2026-04-12T00:00:00"/>
    <n v="4"/>
    <x v="184"/>
    <s v="Gear Shifting Lever For 2nd &amp; 5th Gear"/>
    <n v="3"/>
    <s v="45C"/>
    <n v="94"/>
    <n v="282"/>
    <x v="5"/>
    <x v="2"/>
  </r>
  <r>
    <x v="1"/>
    <d v="2026-04-12T00:00:00"/>
    <n v="4"/>
    <x v="278"/>
    <s v="Rear View Mirror LH"/>
    <n v="2"/>
    <n v="37"/>
    <n v="250"/>
    <n v="500"/>
    <x v="5"/>
    <x v="2"/>
  </r>
  <r>
    <x v="1"/>
    <d v="2026-04-12T00:00:00"/>
    <n v="4"/>
    <x v="144"/>
    <s v="GASKET V-LAMP DIA185"/>
    <n v="2"/>
    <n v="63"/>
    <n v="495"/>
    <n v="990"/>
    <x v="5"/>
    <x v="2"/>
  </r>
  <r>
    <x v="1"/>
    <d v="2026-04-12T00:00:00"/>
    <n v="4"/>
    <x v="279"/>
    <s v="Doser Coolant Pump"/>
    <n v="1"/>
    <n v="42"/>
    <n v="2656"/>
    <n v="2656"/>
    <x v="5"/>
    <x v="2"/>
  </r>
  <r>
    <x v="1"/>
    <d v="2026-04-13T00:00:00"/>
    <n v="5"/>
    <x v="35"/>
    <s v="Connecting Link (Judo DLX)"/>
    <n v="2"/>
    <n v="29"/>
    <n v="1259"/>
    <n v="2518"/>
    <x v="5"/>
    <x v="2"/>
  </r>
  <r>
    <x v="1"/>
    <d v="2026-04-13T00:00:00"/>
    <n v="5"/>
    <x v="280"/>
    <s v="Oil Seal For Fr. Exle"/>
    <n v="4"/>
    <n v="62"/>
    <n v="85"/>
    <n v="340"/>
    <x v="5"/>
    <x v="2"/>
  </r>
  <r>
    <x v="1"/>
    <d v="2026-04-13T00:00:00"/>
    <n v="5"/>
    <x v="31"/>
    <s v="Wheel Joint assly"/>
    <n v="5"/>
    <n v="38"/>
    <n v="641"/>
    <n v="3205"/>
    <x v="5"/>
    <x v="2"/>
  </r>
  <r>
    <x v="1"/>
    <d v="2026-04-13T00:00:00"/>
    <n v="5"/>
    <x v="32"/>
    <s v="Silent Block"/>
    <n v="4"/>
    <s v="35S"/>
    <n v="113"/>
    <n v="452"/>
    <x v="5"/>
    <x v="2"/>
  </r>
  <r>
    <x v="1"/>
    <d v="2026-04-13T00:00:00"/>
    <n v="5"/>
    <x v="34"/>
    <s v="Track Rod Assly.  (Talbros-Greaserless)"/>
    <n v="4"/>
    <s v="34C"/>
    <n v="1211"/>
    <n v="4844"/>
    <x v="5"/>
    <x v="2"/>
  </r>
  <r>
    <x v="1"/>
    <d v="2026-04-13T00:00:00"/>
    <n v="5"/>
    <x v="33"/>
    <s v="Drag Link Assembly (Greaserless TALBROS)"/>
    <n v="1"/>
    <s v="34C"/>
    <n v="1203"/>
    <n v="1203"/>
    <x v="5"/>
    <x v="2"/>
  </r>
  <r>
    <x v="1"/>
    <d v="2026-04-15T00:00:00"/>
    <n v="6"/>
    <x v="141"/>
    <s v="Securing Washer"/>
    <n v="10"/>
    <s v="35 D"/>
    <n v="5"/>
    <n v="50"/>
    <x v="5"/>
    <x v="2"/>
  </r>
  <r>
    <x v="1"/>
    <d v="2026-04-15T00:00:00"/>
    <n v="6"/>
    <x v="281"/>
    <s v="Brake Hose Pipe T3"/>
    <n v="2"/>
    <s v="25A"/>
    <n v="377"/>
    <n v="754"/>
    <x v="5"/>
    <x v="2"/>
  </r>
  <r>
    <x v="1"/>
    <d v="2026-04-15T00:00:00"/>
    <n v="6"/>
    <x v="282"/>
    <s v="P.S. Pump"/>
    <n v="1"/>
    <n v="47"/>
    <n v="18095"/>
    <n v="18095"/>
    <x v="5"/>
    <x v="2"/>
  </r>
  <r>
    <x v="1"/>
    <d v="2026-04-15T00:00:00"/>
    <n v="6"/>
    <x v="105"/>
    <s v="BRACKET"/>
    <n v="10"/>
    <s v="35Q"/>
    <n v="40"/>
    <n v="400"/>
    <x v="5"/>
    <x v="2"/>
  </r>
  <r>
    <x v="1"/>
    <d v="2026-04-15T00:00:00"/>
    <n v="6"/>
    <x v="7"/>
    <s v="Oil Filter"/>
    <n v="20"/>
    <n v="18"/>
    <n v="359"/>
    <n v="7180"/>
    <x v="5"/>
    <x v="2"/>
  </r>
  <r>
    <x v="1"/>
    <d v="2026-04-15T00:00:00"/>
    <n v="6"/>
    <x v="18"/>
    <s v="AIR FILTER "/>
    <n v="14"/>
    <n v="6"/>
    <n v="1388"/>
    <n v="19432"/>
    <x v="5"/>
    <x v="2"/>
  </r>
  <r>
    <x v="1"/>
    <d v="2026-04-21T00:00:00"/>
    <n v="9"/>
    <x v="283"/>
    <s v="Front Blinker L.H."/>
    <n v="1"/>
    <n v="64"/>
    <n v="279"/>
    <n v="279"/>
    <x v="5"/>
    <x v="2"/>
  </r>
  <r>
    <x v="1"/>
    <d v="2026-04-21T00:00:00"/>
    <n v="9"/>
    <x v="284"/>
    <s v="Tank Unit BS-6  T1"/>
    <n v="1"/>
    <n v="39"/>
    <n v="381"/>
    <n v="381"/>
    <x v="5"/>
    <x v="2"/>
  </r>
  <r>
    <x v="1"/>
    <d v="2026-04-21T00:00:00"/>
    <n v="9"/>
    <x v="285"/>
    <s v="Side Panel F. Botom L.H."/>
    <n v="1"/>
    <n v="36"/>
    <n v="313"/>
    <n v="313"/>
    <x v="5"/>
    <x v="2"/>
  </r>
  <r>
    <x v="1"/>
    <d v="2026-04-21T00:00:00"/>
    <n v="9"/>
    <x v="152"/>
    <s v="Tail Lamp LH"/>
    <n v="1"/>
    <n v="53"/>
    <n v="1202"/>
    <n v="1202"/>
    <x v="5"/>
    <x v="2"/>
  </r>
  <r>
    <x v="1"/>
    <d v="2026-04-21T00:00:00"/>
    <n v="9"/>
    <x v="151"/>
    <s v="Tail Lamp RH"/>
    <n v="1"/>
    <n v="53"/>
    <n v="1202"/>
    <n v="1202"/>
    <x v="5"/>
    <x v="2"/>
  </r>
  <r>
    <x v="1"/>
    <d v="2026-04-24T00:00:00"/>
    <n v="10"/>
    <x v="286"/>
    <s v="Boot"/>
    <n v="4"/>
    <s v="29D"/>
    <n v="197"/>
    <n v="788"/>
    <x v="5"/>
    <x v="2"/>
  </r>
  <r>
    <x v="1"/>
    <d v="2026-04-24T00:00:00"/>
    <n v="10"/>
    <x v="36"/>
    <s v="Bearing Bushes"/>
    <n v="8"/>
    <s v="29C"/>
    <n v="368"/>
    <n v="2944"/>
    <x v="5"/>
    <x v="2"/>
  </r>
  <r>
    <x v="1"/>
    <d v="2026-04-24T00:00:00"/>
    <n v="10"/>
    <x v="133"/>
    <s v="External Rear View Mirror Lh."/>
    <n v="1"/>
    <n v="46"/>
    <n v="1880"/>
    <n v="1880"/>
    <x v="5"/>
    <x v="2"/>
  </r>
  <r>
    <x v="1"/>
    <d v="2026-04-24T00:00:00"/>
    <n v="10"/>
    <x v="1"/>
    <s v="Side Miror RH"/>
    <n v="1"/>
    <n v="46"/>
    <n v="2936"/>
    <n v="2936"/>
    <x v="5"/>
    <x v="2"/>
  </r>
  <r>
    <x v="1"/>
    <d v="2026-04-24T00:00:00"/>
    <n v="10"/>
    <x v="287"/>
    <s v="Head Lamp RH"/>
    <n v="1"/>
    <n v="61"/>
    <n v="3543"/>
    <n v="3543"/>
    <x v="5"/>
    <x v="2"/>
  </r>
  <r>
    <x v="1"/>
    <d v="2026-04-24T00:00:00"/>
    <n v="10"/>
    <x v="288"/>
    <s v="A Post Cover RH"/>
    <n v="1"/>
    <n v="64"/>
    <n v="316"/>
    <n v="316"/>
    <x v="5"/>
    <x v="2"/>
  </r>
  <r>
    <x v="1"/>
    <d v="2026-04-24T00:00:00"/>
    <n v="10"/>
    <x v="289"/>
    <s v="Side Cover Head Lamp"/>
    <n v="1"/>
    <n v="64"/>
    <n v="473"/>
    <n v="473"/>
    <x v="5"/>
    <x v="2"/>
  </r>
  <r>
    <x v="1"/>
    <d v="2026-04-24T00:00:00"/>
    <n v="10"/>
    <x v="290"/>
    <s v="Wheel Arch LH"/>
    <n v="1"/>
    <n v="36"/>
    <n v="342"/>
    <n v="342"/>
    <x v="5"/>
    <x v="2"/>
  </r>
  <r>
    <x v="1"/>
    <d v="2026-04-24T00:00:00"/>
    <n v="10"/>
    <x v="152"/>
    <s v="Tail Lamp LH"/>
    <n v="1"/>
    <n v="53"/>
    <n v="1202"/>
    <n v="1202"/>
    <x v="5"/>
    <x v="2"/>
  </r>
  <r>
    <x v="1"/>
    <d v="2026-04-24T00:00:00"/>
    <n v="10"/>
    <x v="151"/>
    <s v="Tail Lamp RH"/>
    <n v="1"/>
    <n v="53"/>
    <n v="1202"/>
    <n v="1202"/>
    <x v="5"/>
    <x v="2"/>
  </r>
  <r>
    <x v="1"/>
    <d v="2026-04-27T00:00:00"/>
    <n v="14"/>
    <x v="8"/>
    <s v="SPIN-ON FILTER"/>
    <n v="10"/>
    <n v="13"/>
    <n v="655"/>
    <n v="6550"/>
    <x v="5"/>
    <x v="2"/>
  </r>
  <r>
    <x v="1"/>
    <d v="2026-04-27T00:00:00"/>
    <n v="14"/>
    <x v="28"/>
    <s v="FRONT SHOKER "/>
    <n v="2"/>
    <n v="58"/>
    <n v="1000"/>
    <n v="2000"/>
    <x v="5"/>
    <x v="2"/>
  </r>
  <r>
    <x v="1"/>
    <d v="2026-04-27T00:00:00"/>
    <n v="14"/>
    <x v="291"/>
    <s v="Torsion Bar L. H. (Green)"/>
    <n v="1"/>
    <n v="30"/>
    <n v="3680"/>
    <n v="3680"/>
    <x v="5"/>
    <x v="2"/>
  </r>
  <r>
    <x v="1"/>
    <d v="2026-04-27T00:00:00"/>
    <n v="14"/>
    <x v="278"/>
    <s v="Rear View Mirror LH"/>
    <n v="1"/>
    <n v="37"/>
    <n v="250"/>
    <n v="250"/>
    <x v="5"/>
    <x v="2"/>
  </r>
  <r>
    <x v="1"/>
    <d v="2026-04-27T00:00:00"/>
    <n v="14"/>
    <x v="292"/>
    <s v="FRONT SHOKER T1 BS-6"/>
    <n v="2"/>
    <n v="53"/>
    <n v="1700"/>
    <n v="3400"/>
    <x v="5"/>
    <x v="2"/>
  </r>
  <r>
    <x v="1"/>
    <d v="2026-04-27T00:00:00"/>
    <n v="14"/>
    <x v="192"/>
    <s v="Fuel Tank Cap"/>
    <n v="4"/>
    <s v="32B"/>
    <n v="410"/>
    <n v="1640"/>
    <x v="5"/>
    <x v="2"/>
  </r>
  <r>
    <x v="1"/>
    <d v="2026-04-27T00:00:00"/>
    <n v="14"/>
    <x v="293"/>
    <s v="Bundy Tube 1200 L.G."/>
    <n v="2"/>
    <n v="30"/>
    <n v="108"/>
    <n v="216"/>
    <x v="5"/>
    <x v="2"/>
  </r>
  <r>
    <x v="1"/>
    <d v="2026-04-27T00:00:00"/>
    <n v="14"/>
    <x v="294"/>
    <s v="Bundy Tube 365 L.G."/>
    <n v="2"/>
    <s v="32A"/>
    <n v="60"/>
    <n v="120"/>
    <x v="5"/>
    <x v="2"/>
  </r>
  <r>
    <x v="1"/>
    <d v="2026-04-27T00:00:00"/>
    <n v="14"/>
    <x v="108"/>
    <s v="SMALL"/>
    <n v="50"/>
    <n v="63"/>
    <n v="3"/>
    <n v="150"/>
    <x v="5"/>
    <x v="2"/>
  </r>
  <r>
    <x v="1"/>
    <d v="2026-04-27T00:00:00"/>
    <n v="14"/>
    <x v="295"/>
    <s v="Accelerator Pedal R-196"/>
    <n v="2"/>
    <s v="32C"/>
    <n v="712"/>
    <n v="1424"/>
    <x v="5"/>
    <x v="2"/>
  </r>
  <r>
    <x v="1"/>
    <d v="2026-04-27T00:00:00"/>
    <n v="14"/>
    <x v="7"/>
    <s v="Oil Filter"/>
    <n v="12"/>
    <n v="18"/>
    <n v="359"/>
    <n v="4308"/>
    <x v="5"/>
    <x v="2"/>
  </r>
  <r>
    <x v="1"/>
    <d v="2026-04-27T00:00:00"/>
    <n v="14"/>
    <x v="296"/>
    <s v="Gear Oil XP 80W90  HP 5Ltr               "/>
    <n v="2"/>
    <n v="10"/>
    <n v="1909"/>
    <n v="3818"/>
    <x v="5"/>
    <x v="2"/>
  </r>
  <r>
    <x v="1"/>
    <d v="2026-04-27T00:00:00"/>
    <n v="14"/>
    <x v="297"/>
    <s v="GREASE 7.5kg (SKF)"/>
    <n v="1"/>
    <n v="10"/>
    <n v="3601"/>
    <n v="3601"/>
    <x v="5"/>
    <x v="2"/>
  </r>
  <r>
    <x v="1"/>
    <d v="2026-04-27T00:00:00"/>
    <n v="14"/>
    <x v="9"/>
    <s v="Gulf Force BS VI (6.5L)"/>
    <n v="5"/>
    <n v="1"/>
    <n v="2080"/>
    <n v="10400"/>
    <x v="5"/>
    <x v="2"/>
  </r>
  <r>
    <x v="1"/>
    <d v="2026-04-29T00:00:00"/>
    <n v="24"/>
    <x v="96"/>
    <s v="High temperature sensor"/>
    <n v="1"/>
    <n v="42"/>
    <n v="14921"/>
    <n v="14921"/>
    <x v="5"/>
    <x v="2"/>
  </r>
  <r>
    <x v="1"/>
    <d v="2026-04-29T00:00:00"/>
    <n v="24"/>
    <x v="298"/>
    <s v="Sensor Strg Angle LWS"/>
    <n v="1"/>
    <n v="42"/>
    <n v="4869"/>
    <n v="4869"/>
    <x v="5"/>
    <x v="2"/>
  </r>
  <r>
    <x v="1"/>
    <d v="2026-04-29T00:00:00"/>
    <n v="24"/>
    <x v="268"/>
    <s v="DiFF PRES SENSOR"/>
    <n v="1"/>
    <n v="42"/>
    <n v="1737"/>
    <n v="1737"/>
    <x v="5"/>
    <x v="2"/>
  </r>
  <r>
    <x v="1"/>
    <d v="2026-04-29T00:00:00"/>
    <n v="24"/>
    <x v="74"/>
    <s v="Engine speed sensor"/>
    <n v="1"/>
    <n v="42"/>
    <n v="2102"/>
    <n v="2102"/>
    <x v="5"/>
    <x v="2"/>
  </r>
  <r>
    <x v="1"/>
    <d v="2026-04-29T00:00:00"/>
    <n v="24"/>
    <x v="299"/>
    <s v="Lambda Sensor T1 BS6"/>
    <n v="1"/>
    <n v="42"/>
    <n v="5284"/>
    <n v="5284"/>
    <x v="5"/>
    <x v="2"/>
  </r>
  <r>
    <x v="1"/>
    <d v="2026-04-29T00:00:00"/>
    <n v="24"/>
    <x v="300"/>
    <s v="Ventury Assly Complete"/>
    <n v="1"/>
    <n v="42"/>
    <n v="272"/>
    <n v="272"/>
    <x v="5"/>
    <x v="2"/>
  </r>
  <r>
    <x v="1"/>
    <d v="2026-04-29T00:00:00"/>
    <n v="24"/>
    <x v="99"/>
    <s v="Vehical Sensor"/>
    <n v="1"/>
    <n v="42"/>
    <n v="423"/>
    <n v="423"/>
    <x v="5"/>
    <x v="2"/>
  </r>
  <r>
    <x v="1"/>
    <d v="2026-04-29T00:00:00"/>
    <n v="24"/>
    <x v="95"/>
    <s v="BOOST PRESSURE CUM TEMP SENSOR"/>
    <n v="1"/>
    <n v="42"/>
    <n v="2193"/>
    <n v="2193"/>
    <x v="5"/>
    <x v="2"/>
  </r>
  <r>
    <x v="1"/>
    <d v="2026-04-29T00:00:00"/>
    <n v="24"/>
    <x v="301"/>
    <s v="Wheel Speed Sensor T2"/>
    <n v="1"/>
    <n v="42"/>
    <n v="673"/>
    <n v="673"/>
    <x v="5"/>
    <x v="2"/>
  </r>
  <r>
    <x v="1"/>
    <d v="2026-04-29T00:00:00"/>
    <n v="24"/>
    <x v="302"/>
    <s v="Wheel Speed Sensor T1/T2 "/>
    <n v="1"/>
    <n v="42"/>
    <n v="673"/>
    <n v="673"/>
    <x v="5"/>
    <x v="2"/>
  </r>
  <r>
    <x v="1"/>
    <d v="2026-04-29T00:00:00"/>
    <n v="24"/>
    <x v="92"/>
    <s v="Dosing Module"/>
    <n v="1"/>
    <n v="42"/>
    <n v="4188"/>
    <n v="4188"/>
    <x v="5"/>
    <x v="2"/>
  </r>
  <r>
    <x v="1"/>
    <d v="2026-04-29T00:00:00"/>
    <n v="24"/>
    <x v="279"/>
    <s v="Doser Coolant Pump"/>
    <n v="1"/>
    <n v="42"/>
    <n v="2656"/>
    <n v="2656"/>
    <x v="5"/>
    <x v="2"/>
  </r>
  <r>
    <x v="1"/>
    <d v="2026-04-29T00:00:00"/>
    <n v="24"/>
    <x v="126"/>
    <s v="Reverse Neutral Gear Sensor T1 N BS"/>
    <n v="1"/>
    <n v="42"/>
    <n v="2456"/>
    <n v="2456"/>
    <x v="5"/>
    <x v="2"/>
  </r>
  <r>
    <x v="1"/>
    <d v="2026-04-29T00:00:00"/>
    <n v="24"/>
    <x v="303"/>
    <s v="TPMS Valve Sensor Gurkha"/>
    <n v="1"/>
    <n v="42"/>
    <n v="1014"/>
    <n v="1014"/>
    <x v="5"/>
    <x v="2"/>
  </r>
  <r>
    <x v="1"/>
    <d v="2026-04-29T00:00:00"/>
    <n v="24"/>
    <x v="97"/>
    <s v="Nox Sensor down Stream"/>
    <n v="1"/>
    <n v="42"/>
    <n v="18419"/>
    <n v="18419"/>
    <x v="5"/>
    <x v="2"/>
  </r>
  <r>
    <x v="1"/>
    <d v="2026-04-29T00:00:00"/>
    <n v="24"/>
    <x v="267"/>
    <s v="Nox Sensor up Stream"/>
    <n v="1"/>
    <n v="42"/>
    <n v="20303"/>
    <n v="20303"/>
    <x v="5"/>
    <x v="2"/>
  </r>
  <r>
    <x v="1"/>
    <d v="2026-04-29T00:00:00"/>
    <n v="24"/>
    <x v="98"/>
    <s v="PM Sensor"/>
    <n v="1"/>
    <n v="42"/>
    <n v="11042"/>
    <n v="11042"/>
    <x v="5"/>
    <x v="2"/>
  </r>
  <r>
    <x v="1"/>
    <d v="2026-04-29T00:00:00"/>
    <n v="24"/>
    <x v="304"/>
    <s v="RPM Sensor Bs4"/>
    <n v="1"/>
    <n v="42"/>
    <n v="1115"/>
    <n v="1115"/>
    <x v="5"/>
    <x v="2"/>
  </r>
  <r>
    <x v="1"/>
    <d v="2026-04-29T00:00:00"/>
    <n v="24"/>
    <x v="305"/>
    <s v="DPS Sensor"/>
    <n v="1"/>
    <n v="42"/>
    <n v="1510"/>
    <n v="1510"/>
    <x v="5"/>
    <x v="2"/>
  </r>
  <r>
    <x v="1"/>
    <d v="2026-04-29T00:00:00"/>
    <n v="24"/>
    <x v="93"/>
    <s v="Dosing Module"/>
    <n v="1"/>
    <n v="42"/>
    <n v="10694"/>
    <n v="10694"/>
    <x v="5"/>
    <x v="2"/>
  </r>
  <r>
    <x v="1"/>
    <d v="2026-04-29T00:00:00"/>
    <n v="24"/>
    <x v="306"/>
    <s v="Sensor Unit"/>
    <n v="1"/>
    <n v="42"/>
    <n v="169"/>
    <n v="169"/>
    <x v="5"/>
    <x v="2"/>
  </r>
  <r>
    <x v="1"/>
    <d v="2026-04-29T00:00:00"/>
    <n v="24"/>
    <x v="307"/>
    <s v="Temp. Sensor R-215"/>
    <n v="1"/>
    <n v="42"/>
    <n v="694"/>
    <n v="694"/>
    <x v="5"/>
    <x v="2"/>
  </r>
  <r>
    <x v="1"/>
    <d v="2026-04-29T00:00:00"/>
    <n v="24"/>
    <x v="308"/>
    <s v="Temp. Sensor Fill Location"/>
    <n v="1"/>
    <n v="42"/>
    <n v="242"/>
    <n v="242"/>
    <x v="5"/>
    <x v="2"/>
  </r>
  <r>
    <x v="1"/>
    <d v="2026-04-29T00:00:00"/>
    <n v="24"/>
    <x v="309"/>
    <s v="Hose Pipe RH Turbo"/>
    <n v="1"/>
    <n v="42"/>
    <n v="772"/>
    <n v="772"/>
    <x v="5"/>
    <x v="2"/>
  </r>
  <r>
    <x v="1"/>
    <d v="2026-05-01T00:00:00"/>
    <n v="1"/>
    <x v="310"/>
    <s v="Alternator"/>
    <n v="1"/>
    <n v="44"/>
    <n v="12699"/>
    <n v="12699"/>
    <x v="6"/>
    <x v="2"/>
  </r>
  <r>
    <x v="1"/>
    <d v="2026-05-01T00:00:00"/>
    <n v="1"/>
    <x v="280"/>
    <s v="Oil Seal For Fr. Exle"/>
    <n v="8"/>
    <n v="62"/>
    <n v="85"/>
    <n v="680"/>
    <x v="6"/>
    <x v="2"/>
  </r>
  <r>
    <x v="1"/>
    <d v="2026-05-04T00:00:00"/>
    <n v="16"/>
    <x v="270"/>
    <s v="Gear Shift Cable"/>
    <n v="2"/>
    <s v="25B"/>
    <n v="1109"/>
    <n v="2218"/>
    <x v="6"/>
    <x v="2"/>
  </r>
  <r>
    <x v="1"/>
    <d v="2026-05-04T00:00:00"/>
    <n v="16"/>
    <x v="280"/>
    <s v="Oil Seal For Fr. Exle"/>
    <n v="10"/>
    <n v="62"/>
    <n v="85"/>
    <n v="850"/>
    <x v="6"/>
    <x v="2"/>
  </r>
  <r>
    <x v="1"/>
    <d v="2026-05-04T00:00:00"/>
    <n v="16"/>
    <x v="143"/>
    <s v="GASKET V-LAMP DIA65"/>
    <n v="2"/>
    <n v="63"/>
    <n v="107"/>
    <n v="214"/>
    <x v="6"/>
    <x v="2"/>
  </r>
  <r>
    <x v="1"/>
    <d v="2026-05-04T00:00:00"/>
    <n v="16"/>
    <x v="144"/>
    <s v="GASKET V-LAMP DIA185"/>
    <n v="4"/>
    <n v="63"/>
    <n v="495"/>
    <n v="1980"/>
    <x v="6"/>
    <x v="2"/>
  </r>
  <r>
    <x v="1"/>
    <d v="2026-05-04T00:00:00"/>
    <n v="16"/>
    <x v="278"/>
    <s v="Rear View Mirror LH"/>
    <n v="1"/>
    <n v="37"/>
    <n v="250"/>
    <n v="250"/>
    <x v="6"/>
    <x v="2"/>
  </r>
  <r>
    <x v="1"/>
    <d v="2026-05-04T00:00:00"/>
    <n v="16"/>
    <x v="17"/>
    <s v="FUEL FILTER "/>
    <n v="10"/>
    <n v="14"/>
    <n v="711"/>
    <n v="7110"/>
    <x v="6"/>
    <x v="2"/>
  </r>
  <r>
    <x v="1"/>
    <d v="2026-05-04T00:00:00"/>
    <n v="16"/>
    <x v="16"/>
    <s v="FUEL FILTER "/>
    <n v="10"/>
    <n v="14"/>
    <n v="1060"/>
    <n v="10600"/>
    <x v="6"/>
    <x v="2"/>
  </r>
  <r>
    <x v="1"/>
    <d v="2026-05-04T00:00:00"/>
    <n v="16"/>
    <x v="119"/>
    <s v="Belt 919"/>
    <n v="4"/>
    <s v="23B"/>
    <n v="164"/>
    <n v="656"/>
    <x v="6"/>
    <x v="2"/>
  </r>
  <r>
    <x v="1"/>
    <d v="2026-05-04T00:00:00"/>
    <n v="16"/>
    <x v="231"/>
    <s v="Fan Belt No. 960"/>
    <n v="5"/>
    <s v="23B"/>
    <n v="217"/>
    <n v="1085"/>
    <x v="6"/>
    <x v="2"/>
  </r>
  <r>
    <x v="1"/>
    <d v="2026-05-04T00:00:00"/>
    <n v="16"/>
    <x v="14"/>
    <s v="SHOCKAR BUSH 22 NO."/>
    <n v="20"/>
    <s v="29C"/>
    <n v="50"/>
    <n v="1000"/>
    <x v="6"/>
    <x v="2"/>
  </r>
  <r>
    <x v="1"/>
    <d v="2026-05-04T00:00:00"/>
    <n v="16"/>
    <x v="12"/>
    <s v="BALANCING BUSH 22 NO."/>
    <n v="20"/>
    <s v="29C"/>
    <n v="50"/>
    <n v="1000"/>
    <x v="6"/>
    <x v="2"/>
  </r>
  <r>
    <x v="1"/>
    <d v="2026-05-04T00:00:00"/>
    <n v="16"/>
    <x v="11"/>
    <s v="BALANCING BUSH 19 NO."/>
    <n v="20"/>
    <s v="29B"/>
    <n v="50"/>
    <n v="1000"/>
    <x v="6"/>
    <x v="2"/>
  </r>
  <r>
    <x v="1"/>
    <d v="2026-05-04T00:00:00"/>
    <n v="16"/>
    <x v="241"/>
    <s v="Bundy Tube Assly"/>
    <n v="2"/>
    <s v="32A"/>
    <n v="52"/>
    <n v="104"/>
    <x v="6"/>
    <x v="2"/>
  </r>
  <r>
    <x v="1"/>
    <d v="2026-05-04T00:00:00"/>
    <n v="16"/>
    <x v="9"/>
    <s v="Gulf Force BS VI (6.5L)"/>
    <n v="20"/>
    <n v="1"/>
    <n v="2080"/>
    <n v="41600"/>
    <x v="6"/>
    <x v="2"/>
  </r>
  <r>
    <x v="1"/>
    <d v="2026-05-04T00:00:00"/>
    <n v="16"/>
    <x v="208"/>
    <s v="MAIN RELAY (2)"/>
    <n v="2"/>
    <s v="33B"/>
    <n v="146"/>
    <n v="292"/>
    <x v="6"/>
    <x v="2"/>
  </r>
  <r>
    <x v="1"/>
    <d v="2026-05-04T00:00:00"/>
    <n v="16"/>
    <x v="311"/>
    <s v="Rear Bumper Corner LH BS6 T1"/>
    <n v="1"/>
    <n v="36"/>
    <n v="814"/>
    <n v="814"/>
    <x v="6"/>
    <x v="2"/>
  </r>
  <r>
    <x v="1"/>
    <d v="2026-05-10T00:00:00"/>
    <n v="4"/>
    <x v="163"/>
    <s v="Drain Plug assly"/>
    <n v="2"/>
    <s v="35G"/>
    <n v="60"/>
    <n v="120"/>
    <x v="6"/>
    <x v="2"/>
  </r>
  <r>
    <x v="1"/>
    <d v="2026-05-10T00:00:00"/>
    <n v="4"/>
    <x v="7"/>
    <s v="Oil Filter"/>
    <n v="12"/>
    <n v="18"/>
    <n v="359"/>
    <n v="4308"/>
    <x v="6"/>
    <x v="2"/>
  </r>
  <r>
    <x v="1"/>
    <d v="2026-05-10T00:00:00"/>
    <n v="4"/>
    <x v="143"/>
    <s v="GASKET V-LAMP DIA65"/>
    <n v="7"/>
    <n v="63"/>
    <n v="107"/>
    <n v="749"/>
    <x v="6"/>
    <x v="2"/>
  </r>
  <r>
    <x v="1"/>
    <d v="2026-05-10T00:00:00"/>
    <n v="4"/>
    <x v="144"/>
    <s v="GASKET V-LAMP DIA185"/>
    <n v="14"/>
    <n v="63"/>
    <n v="495"/>
    <n v="6930"/>
    <x v="6"/>
    <x v="2"/>
  </r>
  <r>
    <x v="4"/>
    <d v="2026-05-12T00:00:00"/>
    <n v="2"/>
    <x v="312"/>
    <s v="V Band Clamp Gasket ( Part Of )"/>
    <n v="2"/>
    <n v="63"/>
    <n v="580"/>
    <n v="1160"/>
    <x v="6"/>
    <x v="2"/>
  </r>
  <r>
    <x v="1"/>
    <d v="2026-05-17T00:00:00"/>
    <n v="19"/>
    <x v="313"/>
    <s v="Hose Clip 04 inch"/>
    <n v="10"/>
    <n v="40"/>
    <n v="91"/>
    <n v="910"/>
    <x v="6"/>
    <x v="2"/>
  </r>
  <r>
    <x v="1"/>
    <d v="2026-05-17T00:00:00"/>
    <n v="19"/>
    <x v="283"/>
    <s v="Front Blinker L.H."/>
    <n v="1"/>
    <n v="64"/>
    <n v="279"/>
    <n v="279"/>
    <x v="6"/>
    <x v="2"/>
  </r>
  <r>
    <x v="1"/>
    <d v="2026-05-17T00:00:00"/>
    <n v="19"/>
    <x v="209"/>
    <s v="Fuel Filter assly"/>
    <n v="2"/>
    <n v="39"/>
    <n v="3264"/>
    <n v="6528"/>
    <x v="6"/>
    <x v="2"/>
  </r>
  <r>
    <x v="1"/>
    <d v="2026-05-17T00:00:00"/>
    <n v="19"/>
    <x v="278"/>
    <s v="Rear View Mirror LH"/>
    <n v="1"/>
    <n v="37"/>
    <n v="250"/>
    <n v="250"/>
    <x v="6"/>
    <x v="2"/>
  </r>
  <r>
    <x v="1"/>
    <d v="2026-05-17T00:00:00"/>
    <n v="19"/>
    <x v="32"/>
    <s v="Silent Block"/>
    <n v="4"/>
    <s v="35S"/>
    <n v="113"/>
    <n v="452"/>
    <x v="6"/>
    <x v="2"/>
  </r>
  <r>
    <x v="1"/>
    <d v="2026-05-17T00:00:00"/>
    <n v="19"/>
    <x v="36"/>
    <s v="Bearing Bushes"/>
    <n v="8"/>
    <s v="29C"/>
    <n v="368"/>
    <n v="2944"/>
    <x v="6"/>
    <x v="2"/>
  </r>
  <r>
    <x v="1"/>
    <d v="2026-05-17T00:00:00"/>
    <n v="19"/>
    <x v="31"/>
    <s v="Wheel Joint assly"/>
    <n v="7"/>
    <n v="38"/>
    <n v="641"/>
    <n v="4487"/>
    <x v="6"/>
    <x v="2"/>
  </r>
  <r>
    <x v="1"/>
    <d v="2026-05-17T00:00:00"/>
    <n v="19"/>
    <x v="314"/>
    <s v="22 No. Lock Nut"/>
    <n v="1"/>
    <s v="35S"/>
    <n v="8"/>
    <n v="8"/>
    <x v="6"/>
    <x v="2"/>
  </r>
  <r>
    <x v="1"/>
    <d v="2026-05-17T00:00:00"/>
    <n v="19"/>
    <x v="315"/>
    <s v="22 No. Socker Bolt"/>
    <n v="3"/>
    <s v="35S"/>
    <n v="10"/>
    <n v="30"/>
    <x v="6"/>
    <x v="2"/>
  </r>
  <r>
    <x v="1"/>
    <d v="2026-05-17T00:00:00"/>
    <n v="19"/>
    <x v="316"/>
    <s v="22 No. Plain Washer"/>
    <n v="20"/>
    <s v="35S"/>
    <n v="6"/>
    <n v="120"/>
    <x v="6"/>
    <x v="2"/>
  </r>
  <r>
    <x v="1"/>
    <d v="2026-05-17T00:00:00"/>
    <n v="19"/>
    <x v="37"/>
    <s v="Rubber Seal"/>
    <n v="12"/>
    <s v="35 o"/>
    <n v="9"/>
    <n v="108"/>
    <x v="6"/>
    <x v="2"/>
  </r>
  <r>
    <x v="1"/>
    <d v="2026-05-17T00:00:00"/>
    <n v="19"/>
    <x v="69"/>
    <s v="T R BEARING"/>
    <n v="4"/>
    <s v="50B"/>
    <n v="527"/>
    <n v="2108"/>
    <x v="6"/>
    <x v="2"/>
  </r>
  <r>
    <x v="1"/>
    <d v="2026-05-17T00:00:00"/>
    <n v="19"/>
    <x v="70"/>
    <s v="T R BEARING"/>
    <n v="4"/>
    <s v="50B"/>
    <n v="369"/>
    <n v="1476"/>
    <x v="6"/>
    <x v="2"/>
  </r>
  <r>
    <x v="1"/>
    <d v="2026-05-17T00:00:00"/>
    <n v="19"/>
    <x v="312"/>
    <s v="V Band Clamp Gasket ( Part Of )"/>
    <n v="2"/>
    <n v="63"/>
    <n v="580"/>
    <n v="1160"/>
    <x v="6"/>
    <x v="2"/>
  </r>
  <r>
    <x v="1"/>
    <d v="2026-05-17T00:00:00"/>
    <n v="19"/>
    <x v="163"/>
    <s v="Drain Plug assly"/>
    <n v="2"/>
    <s v="35G"/>
    <n v="60"/>
    <n v="120"/>
    <x v="6"/>
    <x v="2"/>
  </r>
  <r>
    <x v="1"/>
    <d v="2026-05-17T00:00:00"/>
    <n v="19"/>
    <x v="274"/>
    <s v="Anti Roll Bar Rubber Bush Rear"/>
    <n v="8"/>
    <s v="50A"/>
    <n v="59"/>
    <n v="472"/>
    <x v="6"/>
    <x v="2"/>
  </r>
  <r>
    <x v="1"/>
    <d v="2026-05-17T00:00:00"/>
    <n v="19"/>
    <x v="30"/>
    <s v="Bimetal Bush with Oil-Groove"/>
    <n v="8"/>
    <n v="43"/>
    <n v="295"/>
    <n v="2360"/>
    <x v="6"/>
    <x v="2"/>
  </r>
  <r>
    <x v="1"/>
    <d v="2026-05-22T00:00:00"/>
    <n v="22"/>
    <x v="30"/>
    <s v="Bimetal Bush with Oil-Groove"/>
    <n v="8"/>
    <n v="43"/>
    <n v="295"/>
    <n v="2360"/>
    <x v="6"/>
    <x v="2"/>
  </r>
  <r>
    <x v="1"/>
    <d v="2026-05-22T00:00:00"/>
    <n v="22"/>
    <x v="36"/>
    <s v="Bearing Bushes"/>
    <n v="8"/>
    <s v="29C"/>
    <n v="368"/>
    <n v="2944"/>
    <x v="6"/>
    <x v="2"/>
  </r>
  <r>
    <x v="1"/>
    <d v="2026-05-22T00:00:00"/>
    <n v="22"/>
    <x v="37"/>
    <s v="Rubber Seal"/>
    <n v="25"/>
    <s v="35 o"/>
    <n v="9"/>
    <n v="225"/>
    <x v="6"/>
    <x v="2"/>
  </r>
  <r>
    <x v="1"/>
    <d v="2026-05-22T00:00:00"/>
    <n v="22"/>
    <x v="302"/>
    <s v="Wheel Speed Sensor T1/T2 "/>
    <n v="1"/>
    <n v="42"/>
    <n v="673"/>
    <n v="673"/>
    <x v="6"/>
    <x v="2"/>
  </r>
  <r>
    <x v="1"/>
    <d v="2026-05-22T00:00:00"/>
    <n v="22"/>
    <x v="301"/>
    <s v="Wheel Speed Sensor T2"/>
    <n v="1"/>
    <n v="42"/>
    <n v="673"/>
    <n v="673"/>
    <x v="6"/>
    <x v="2"/>
  </r>
  <r>
    <x v="1"/>
    <d v="2026-05-22T00:00:00"/>
    <n v="22"/>
    <x v="317"/>
    <s v="Wheel Speed Sensor T2 Rear"/>
    <n v="1"/>
    <n v="42"/>
    <n v="1678"/>
    <n v="1678"/>
    <x v="6"/>
    <x v="2"/>
  </r>
  <r>
    <x v="1"/>
    <d v="2026-05-22T00:00:00"/>
    <n v="22"/>
    <x v="251"/>
    <s v="Kamani Bush"/>
    <n v="12"/>
    <n v="45"/>
    <n v="96"/>
    <n v="1152"/>
    <x v="6"/>
    <x v="2"/>
  </r>
  <r>
    <x v="1"/>
    <d v="2026-05-22T00:00:00"/>
    <n v="22"/>
    <x v="252"/>
    <s v="Oil Seal"/>
    <n v="4"/>
    <n v="62"/>
    <n v="56"/>
    <n v="224"/>
    <x v="6"/>
    <x v="2"/>
  </r>
  <r>
    <x v="1"/>
    <d v="2026-05-22T00:00:00"/>
    <n v="22"/>
    <x v="318"/>
    <s v="Nut Screw 8 No."/>
    <n v="10"/>
    <s v="35M"/>
    <n v="2"/>
    <n v="20"/>
    <x v="6"/>
    <x v="2"/>
  </r>
  <r>
    <x v="1"/>
    <d v="2026-05-22T00:00:00"/>
    <n v="22"/>
    <x v="35"/>
    <s v="Connecting Link (Judo DLX)"/>
    <n v="2"/>
    <n v="29"/>
    <n v="1259"/>
    <n v="2518"/>
    <x v="6"/>
    <x v="2"/>
  </r>
  <r>
    <x v="1"/>
    <d v="2026-05-22T00:00:00"/>
    <n v="22"/>
    <x v="34"/>
    <s v="Track Rod Assly.  (Talbros-Greaserless)"/>
    <n v="3"/>
    <s v="34C"/>
    <n v="1211"/>
    <n v="3633"/>
    <x v="6"/>
    <x v="2"/>
  </r>
  <r>
    <x v="1"/>
    <d v="2026-05-22T00:00:00"/>
    <n v="22"/>
    <x v="28"/>
    <s v="FRONT SHOKER "/>
    <n v="2"/>
    <n v="58"/>
    <n v="1000"/>
    <n v="2000"/>
    <x v="6"/>
    <x v="2"/>
  </r>
  <r>
    <x v="1"/>
    <d v="2026-05-22T00:00:00"/>
    <n v="22"/>
    <x v="319"/>
    <s v="Rear SHOKER "/>
    <n v="2"/>
    <n v="58"/>
    <n v="1023"/>
    <n v="2046"/>
    <x v="6"/>
    <x v="2"/>
  </r>
  <r>
    <x v="1"/>
    <d v="2026-05-22T00:00:00"/>
    <n v="22"/>
    <x v="253"/>
    <s v="Oil Seal"/>
    <n v="4"/>
    <n v="62"/>
    <n v="67"/>
    <n v="268"/>
    <x v="6"/>
    <x v="2"/>
  </r>
  <r>
    <x v="1"/>
    <d v="2026-05-22T00:00:00"/>
    <n v="22"/>
    <x v="31"/>
    <s v="Wheel Joint assly"/>
    <n v="8"/>
    <n v="38"/>
    <n v="641"/>
    <n v="5128"/>
    <x v="6"/>
    <x v="2"/>
  </r>
  <r>
    <x v="1"/>
    <d v="2026-05-22T00:00:00"/>
    <n v="22"/>
    <x v="32"/>
    <s v="Silent Block"/>
    <n v="4"/>
    <s v="35S"/>
    <n v="113"/>
    <n v="452"/>
    <x v="6"/>
    <x v="2"/>
  </r>
  <r>
    <x v="3"/>
    <d v="2026-05-26T00:00:00"/>
    <n v="0"/>
    <x v="320"/>
    <s v="Nut Bolt 24 No."/>
    <n v="4"/>
    <n v="40"/>
    <n v="90"/>
    <n v="360"/>
    <x v="6"/>
    <x v="2"/>
  </r>
  <r>
    <x v="3"/>
    <d v="2026-05-26T00:00:00"/>
    <n v="0"/>
    <x v="321"/>
    <s v="Washer 24 No."/>
    <n v="8"/>
    <n v="40"/>
    <n v="5"/>
    <n v="40"/>
    <x v="6"/>
    <x v="2"/>
  </r>
  <r>
    <x v="1"/>
    <d v="2026-05-29T00:00:00"/>
    <n v="23"/>
    <x v="9"/>
    <s v="Gulf Force BS VI (6.5L)"/>
    <n v="20"/>
    <n v="1"/>
    <n v="2080"/>
    <n v="41600"/>
    <x v="6"/>
    <x v="2"/>
  </r>
  <r>
    <x v="1"/>
    <d v="2026-05-29T00:00:00"/>
    <n v="23"/>
    <x v="280"/>
    <s v="Oil Seal For Fr. Exle"/>
    <n v="12"/>
    <n v="62"/>
    <n v="85"/>
    <n v="1020"/>
    <x v="6"/>
    <x v="2"/>
  </r>
  <r>
    <x v="1"/>
    <d v="2026-05-29T00:00:00"/>
    <n v="23"/>
    <x v="322"/>
    <s v="Wheel Cyl Assly"/>
    <n v="2"/>
    <n v="42"/>
    <n v="1163"/>
    <n v="2326"/>
    <x v="6"/>
    <x v="2"/>
  </r>
  <r>
    <x v="1"/>
    <d v="2026-05-29T00:00:00"/>
    <n v="23"/>
    <x v="27"/>
    <s v="BRAKE PAD "/>
    <n v="3"/>
    <n v="44"/>
    <n v="2296"/>
    <n v="6888"/>
    <x v="6"/>
    <x v="2"/>
  </r>
  <r>
    <x v="1"/>
    <d v="2026-05-29T00:00:00"/>
    <n v="23"/>
    <x v="7"/>
    <s v="Oil Filter"/>
    <n v="24"/>
    <n v="18"/>
    <n v="359"/>
    <n v="8616"/>
    <x v="6"/>
    <x v="2"/>
  </r>
  <r>
    <x v="1"/>
    <d v="2026-06-01T00:00:00"/>
    <n v="24"/>
    <x v="244"/>
    <s v="GREASE"/>
    <n v="5"/>
    <n v="14"/>
    <n v="258"/>
    <n v="1290"/>
    <x v="7"/>
    <x v="2"/>
  </r>
  <r>
    <x v="1"/>
    <d v="2026-06-01T00:00:00"/>
    <n v="24"/>
    <x v="323"/>
    <s v="Tapper Roller Bearing 32210"/>
    <n v="2"/>
    <n v="49"/>
    <n v="842"/>
    <n v="1684"/>
    <x v="7"/>
    <x v="2"/>
  </r>
  <r>
    <x v="1"/>
    <d v="2026-06-01T00:00:00"/>
    <n v="24"/>
    <x v="324"/>
    <s v="Tapper Roller Bearing 33111"/>
    <n v="2"/>
    <n v="49"/>
    <n v="1204"/>
    <n v="2408"/>
    <x v="7"/>
    <x v="2"/>
  </r>
  <r>
    <x v="1"/>
    <d v="2026-06-01T00:00:00"/>
    <n v="24"/>
    <x v="325"/>
    <s v="Cross Assy Kit"/>
    <n v="3"/>
    <n v="42"/>
    <n v="1821"/>
    <n v="5463"/>
    <x v="7"/>
    <x v="2"/>
  </r>
  <r>
    <x v="1"/>
    <d v="2026-06-01T00:00:00"/>
    <n v="24"/>
    <x v="86"/>
    <s v="KING PIN SET"/>
    <n v="5"/>
    <n v="44"/>
    <n v="2247"/>
    <n v="11235"/>
    <x v="7"/>
    <x v="2"/>
  </r>
  <r>
    <x v="1"/>
    <d v="2026-06-01T00:00:00"/>
    <n v="24"/>
    <x v="103"/>
    <s v="RUBBER BUSH"/>
    <n v="10"/>
    <s v="50A"/>
    <n v="63"/>
    <n v="630"/>
    <x v="7"/>
    <x v="2"/>
  </r>
  <r>
    <x v="1"/>
    <d v="2026-06-01T00:00:00"/>
    <n v="24"/>
    <x v="164"/>
    <s v="Nut 17 No."/>
    <n v="20"/>
    <s v="35J"/>
    <n v="8"/>
    <n v="160"/>
    <x v="7"/>
    <x v="2"/>
  </r>
  <r>
    <x v="1"/>
    <d v="2026-06-01T00:00:00"/>
    <n v="24"/>
    <x v="326"/>
    <s v="Oil Seal T2"/>
    <n v="4"/>
    <n v="63"/>
    <n v="143"/>
    <n v="572"/>
    <x v="7"/>
    <x v="2"/>
  </r>
  <r>
    <x v="1"/>
    <d v="2026-06-01T00:00:00"/>
    <n v="24"/>
    <x v="327"/>
    <s v="Oil Seal T2"/>
    <n v="4"/>
    <n v="63"/>
    <n v="170"/>
    <n v="680"/>
    <x v="7"/>
    <x v="2"/>
  </r>
  <r>
    <x v="1"/>
    <d v="2026-06-01T00:00:00"/>
    <n v="24"/>
    <x v="263"/>
    <s v="OIL SEAL KIT "/>
    <n v="4"/>
    <n v="63"/>
    <n v="72"/>
    <n v="288"/>
    <x v="7"/>
    <x v="2"/>
  </r>
  <r>
    <x v="1"/>
    <d v="2026-06-01T00:00:00"/>
    <n v="24"/>
    <x v="264"/>
    <s v="OIL SEAL KIT "/>
    <n v="4"/>
    <n v="63"/>
    <n v="53"/>
    <n v="212"/>
    <x v="7"/>
    <x v="2"/>
  </r>
  <r>
    <x v="1"/>
    <d v="2026-06-08T00:00:00"/>
    <n v="28"/>
    <x v="15"/>
    <s v="FUEL FILTER "/>
    <n v="15"/>
    <n v="12"/>
    <n v="1575"/>
    <n v="23625"/>
    <x v="7"/>
    <x v="2"/>
  </r>
  <r>
    <x v="1"/>
    <d v="2026-06-08T00:00:00"/>
    <n v="28"/>
    <x v="117"/>
    <s v="Lube Oil Filter"/>
    <n v="5"/>
    <n v="13"/>
    <n v="1411"/>
    <n v="7055"/>
    <x v="7"/>
    <x v="2"/>
  </r>
  <r>
    <x v="1"/>
    <d v="2026-06-08T00:00:00"/>
    <n v="28"/>
    <x v="115"/>
    <s v="AIR FILTER ELEMENT "/>
    <n v="8"/>
    <n v="11"/>
    <n v="489"/>
    <n v="3912"/>
    <x v="7"/>
    <x v="2"/>
  </r>
  <r>
    <x v="1"/>
    <d v="2026-06-08T00:00:00"/>
    <n v="28"/>
    <x v="106"/>
    <s v="Clamp For Stebilizer"/>
    <n v="20"/>
    <s v="35R"/>
    <n v="47"/>
    <n v="940"/>
    <x v="7"/>
    <x v="2"/>
  </r>
  <r>
    <x v="1"/>
    <d v="2026-06-08T00:00:00"/>
    <n v="28"/>
    <x v="104"/>
    <s v="CLAMP"/>
    <n v="20"/>
    <s v="35R"/>
    <n v="43"/>
    <n v="860"/>
    <x v="7"/>
    <x v="2"/>
  </r>
  <r>
    <x v="1"/>
    <d v="2026-06-08T00:00:00"/>
    <n v="28"/>
    <x v="19"/>
    <s v="AIR FILTER "/>
    <n v="5"/>
    <n v="11"/>
    <n v="693"/>
    <n v="3465"/>
    <x v="7"/>
    <x v="2"/>
  </r>
  <r>
    <x v="1"/>
    <d v="2026-06-08T00:00:00"/>
    <n v="28"/>
    <x v="157"/>
    <s v="UJ Kit"/>
    <n v="5"/>
    <n v="63"/>
    <n v="648"/>
    <n v="3240"/>
    <x v="7"/>
    <x v="2"/>
  </r>
  <r>
    <x v="1"/>
    <d v="2026-06-08T00:00:00"/>
    <n v="28"/>
    <x v="328"/>
    <s v="Fr. Socker Assly T1 BS-4 "/>
    <n v="2"/>
    <n v="58"/>
    <n v="1090"/>
    <n v="2180"/>
    <x v="7"/>
    <x v="2"/>
  </r>
  <r>
    <x v="1"/>
    <d v="2026-06-08T00:00:00"/>
    <n v="28"/>
    <x v="260"/>
    <s v="Rear Socker Assly T1 BS-4 "/>
    <n v="2"/>
    <n v="58"/>
    <n v="1215"/>
    <n v="2430"/>
    <x v="7"/>
    <x v="2"/>
  </r>
  <r>
    <x v="1"/>
    <d v="2026-06-08T00:00:00"/>
    <n v="28"/>
    <x v="247"/>
    <s v="Side Blinker RH"/>
    <n v="2"/>
    <n v="64"/>
    <n v="318"/>
    <n v="636"/>
    <x v="7"/>
    <x v="2"/>
  </r>
  <r>
    <x v="1"/>
    <d v="2026-06-08T00:00:00"/>
    <n v="28"/>
    <x v="246"/>
    <s v="Side Blinker LH"/>
    <n v="2"/>
    <n v="64"/>
    <n v="318"/>
    <n v="636"/>
    <x v="7"/>
    <x v="2"/>
  </r>
  <r>
    <x v="1"/>
    <d v="2026-06-08T00:00:00"/>
    <n v="28"/>
    <x v="329"/>
    <s v="Pin For Clutch Master Cylinder"/>
    <n v="5"/>
    <n v="63"/>
    <n v="15"/>
    <n v="75"/>
    <x v="7"/>
    <x v="2"/>
  </r>
  <r>
    <x v="1"/>
    <d v="2026-06-08T00:00:00"/>
    <n v="28"/>
    <x v="234"/>
    <s v="RR Bumper Corner LH"/>
    <n v="1"/>
    <n v="36"/>
    <n v="141"/>
    <n v="141"/>
    <x v="7"/>
    <x v="2"/>
  </r>
  <r>
    <x v="1"/>
    <d v="2026-06-08T00:00:00"/>
    <n v="28"/>
    <x v="330"/>
    <s v="RR Bumper Corner LH"/>
    <n v="1"/>
    <n v="36"/>
    <n v="259"/>
    <n v="259"/>
    <x v="7"/>
    <x v="2"/>
  </r>
  <r>
    <x v="1"/>
    <d v="2026-06-08T00:00:00"/>
    <n v="28"/>
    <x v="41"/>
    <s v="Rear View Mirror LH"/>
    <n v="2"/>
    <n v="42"/>
    <n v="268"/>
    <n v="536"/>
    <x v="7"/>
    <x v="2"/>
  </r>
  <r>
    <x v="1"/>
    <d v="2026-06-08T00:00:00"/>
    <n v="28"/>
    <x v="331"/>
    <s v="Rear View Mirror RH"/>
    <n v="2"/>
    <n v="42"/>
    <n v="268"/>
    <n v="536"/>
    <x v="7"/>
    <x v="2"/>
  </r>
  <r>
    <x v="1"/>
    <d v="2026-06-08T00:00:00"/>
    <n v="28"/>
    <x v="332"/>
    <s v="Filter Element"/>
    <n v="10"/>
    <n v="12"/>
    <n v="115"/>
    <n v="1150"/>
    <x v="7"/>
    <x v="2"/>
  </r>
  <r>
    <x v="1"/>
    <d v="2026-06-08T00:00:00"/>
    <n v="28"/>
    <x v="20"/>
    <s v="AIR FILTER "/>
    <n v="2"/>
    <n v="21"/>
    <n v="994"/>
    <n v="1988"/>
    <x v="7"/>
    <x v="2"/>
  </r>
  <r>
    <x v="1"/>
    <d v="2026-06-08T00:00:00"/>
    <n v="28"/>
    <x v="18"/>
    <s v="AIR FILTER "/>
    <n v="10"/>
    <n v="6"/>
    <n v="1388"/>
    <n v="13880"/>
    <x v="7"/>
    <x v="2"/>
  </r>
  <r>
    <x v="1"/>
    <d v="2026-06-08T00:00:00"/>
    <n v="28"/>
    <x v="244"/>
    <s v="Grease"/>
    <n v="5"/>
    <n v="14"/>
    <n v="258"/>
    <n v="1290"/>
    <x v="7"/>
    <x v="2"/>
  </r>
  <r>
    <x v="1"/>
    <d v="2026-06-08T00:00:00"/>
    <n v="28"/>
    <x v="333"/>
    <s v="Grease 01Kg"/>
    <n v="3"/>
    <n v="14"/>
    <n v="555"/>
    <n v="1665"/>
    <x v="7"/>
    <x v="2"/>
  </r>
  <r>
    <x v="1"/>
    <d v="2026-06-08T00:00:00"/>
    <n v="28"/>
    <x v="142"/>
    <s v="SIDE RETRO REFLECTOR "/>
    <n v="10"/>
    <n v="64"/>
    <n v="204"/>
    <n v="2040"/>
    <x v="7"/>
    <x v="2"/>
  </r>
  <r>
    <x v="1"/>
    <d v="2026-06-08T00:00:00"/>
    <n v="28"/>
    <x v="116"/>
    <s v="FILTER ASSY (SPIN ON TYPE) PIP 153300"/>
    <n v="5"/>
    <n v="13"/>
    <n v="308"/>
    <n v="1540"/>
    <x v="7"/>
    <x v="2"/>
  </r>
  <r>
    <x v="1"/>
    <d v="2026-06-08T00:00:00"/>
    <n v="28"/>
    <x v="7"/>
    <s v="Oil Filter"/>
    <n v="24"/>
    <n v="18"/>
    <n v="359"/>
    <n v="8616"/>
    <x v="7"/>
    <x v="2"/>
  </r>
  <r>
    <x v="1"/>
    <d v="2026-06-08T00:00:00"/>
    <n v="28"/>
    <x v="69"/>
    <s v="T R BEARING"/>
    <n v="5"/>
    <s v="50B"/>
    <n v="527"/>
    <n v="2635"/>
    <x v="7"/>
    <x v="2"/>
  </r>
  <r>
    <x v="1"/>
    <d v="2026-06-08T00:00:00"/>
    <n v="28"/>
    <x v="29"/>
    <s v="Taper Roller Bearing"/>
    <n v="5"/>
    <n v="50"/>
    <n v="405"/>
    <n v="2025"/>
    <x v="7"/>
    <x v="2"/>
  </r>
  <r>
    <x v="1"/>
    <d v="2026-06-08T00:00:00"/>
    <n v="28"/>
    <x v="3"/>
    <s v="CLUTCH SPRING"/>
    <n v="10"/>
    <n v="63"/>
    <n v="17"/>
    <n v="170"/>
    <x v="7"/>
    <x v="2"/>
  </r>
  <r>
    <x v="1"/>
    <d v="2026-06-08T00:00:00"/>
    <n v="28"/>
    <x v="30"/>
    <s v="Bimetal Bush with Oil-Groove"/>
    <n v="8"/>
    <n v="43"/>
    <n v="295"/>
    <n v="2360"/>
    <x v="7"/>
    <x v="2"/>
  </r>
  <r>
    <x v="1"/>
    <d v="2026-06-12T00:00:00"/>
    <n v="28"/>
    <x v="334"/>
    <s v="Battery Cut Of Switch"/>
    <n v="1"/>
    <n v="27"/>
    <n v="808"/>
    <n v="808"/>
    <x v="7"/>
    <x v="2"/>
  </r>
  <r>
    <x v="1"/>
    <d v="2026-06-12T00:00:00"/>
    <n v="28"/>
    <x v="335"/>
    <s v="Battery Fuse Box Assy"/>
    <n v="1"/>
    <n v="27"/>
    <n v="2195"/>
    <n v="2195"/>
    <x v="7"/>
    <x v="2"/>
  </r>
  <r>
    <x v="1"/>
    <d v="2026-06-12T00:00:00"/>
    <n v="28"/>
    <x v="152"/>
    <s v="Tail Lamp LH"/>
    <n v="1"/>
    <n v="53"/>
    <n v="1202"/>
    <n v="1202"/>
    <x v="7"/>
    <x v="2"/>
  </r>
  <r>
    <x v="1"/>
    <d v="2026-06-12T00:00:00"/>
    <n v="28"/>
    <x v="151"/>
    <s v="Tail Lamp RH"/>
    <n v="1"/>
    <n v="53"/>
    <n v="1202"/>
    <n v="1202"/>
    <x v="7"/>
    <x v="2"/>
  </r>
  <r>
    <x v="1"/>
    <d v="2026-06-12T00:00:00"/>
    <n v="28"/>
    <x v="100"/>
    <s v="ELECTRICAL SPARY"/>
    <n v="10"/>
    <s v="34B"/>
    <n v="190"/>
    <n v="1900"/>
    <x v="7"/>
    <x v="2"/>
  </r>
  <r>
    <x v="1"/>
    <d v="2026-06-12T00:00:00"/>
    <n v="28"/>
    <x v="200"/>
    <s v="Wiring Clip (3)"/>
    <n v="100"/>
    <n v="28"/>
    <n v="3"/>
    <n v="300"/>
    <x v="7"/>
    <x v="2"/>
  </r>
  <r>
    <x v="1"/>
    <d v="2026-06-12T00:00:00"/>
    <n v="28"/>
    <x v="336"/>
    <s v="Cyplan Tape"/>
    <n v="5"/>
    <s v="28A"/>
    <n v="8"/>
    <n v="40"/>
    <x v="7"/>
    <x v="2"/>
  </r>
  <r>
    <x v="1"/>
    <d v="2026-06-12T00:00:00"/>
    <n v="28"/>
    <x v="337"/>
    <s v="Wire 08 MM"/>
    <n v="25"/>
    <n v="28"/>
    <n v="18"/>
    <n v="450"/>
    <x v="7"/>
    <x v="2"/>
  </r>
  <r>
    <x v="1"/>
    <d v="2026-06-12T00:00:00"/>
    <n v="28"/>
    <x v="338"/>
    <s v="Fuse 60 Amp"/>
    <n v="4"/>
    <n v="28"/>
    <n v="50"/>
    <n v="200"/>
    <x v="7"/>
    <x v="2"/>
  </r>
  <r>
    <x v="1"/>
    <d v="2026-06-12T00:00:00"/>
    <n v="28"/>
    <x v="339"/>
    <s v="King Pin Bush T3"/>
    <n v="4"/>
    <s v="29C"/>
    <n v="331"/>
    <n v="1324"/>
    <x v="7"/>
    <x v="2"/>
  </r>
  <r>
    <x v="1"/>
    <d v="2026-06-12T00:00:00"/>
    <n v="28"/>
    <x v="117"/>
    <s v="Lube Oil Filter"/>
    <n v="4"/>
    <n v="13"/>
    <n v="1411"/>
    <n v="5644"/>
    <x v="7"/>
    <x v="2"/>
  </r>
  <r>
    <x v="3"/>
    <d v="2026-06-15T00:00:00"/>
    <n v="0"/>
    <x v="340"/>
    <s v="Joka 19 No."/>
    <n v="4"/>
    <n v="1"/>
    <n v="110"/>
    <n v="440"/>
    <x v="7"/>
    <x v="2"/>
  </r>
  <r>
    <x v="3"/>
    <d v="2026-06-15T00:00:00"/>
    <n v="0"/>
    <x v="341"/>
    <s v="Gittak Washar"/>
    <n v="16"/>
    <s v="69A"/>
    <n v="10"/>
    <n v="160"/>
    <x v="7"/>
    <x v="2"/>
  </r>
  <r>
    <x v="1"/>
    <d v="2026-06-15T00:00:00"/>
    <n v="30"/>
    <x v="87"/>
    <s v="OIL SEAL KIT "/>
    <n v="5"/>
    <n v="49"/>
    <n v="301"/>
    <n v="1505"/>
    <x v="7"/>
    <x v="2"/>
  </r>
  <r>
    <x v="1"/>
    <d v="2026-06-15T00:00:00"/>
    <n v="30"/>
    <x v="280"/>
    <s v="Oil Seal For Fr. Exle"/>
    <n v="20"/>
    <n v="62"/>
    <n v="85"/>
    <n v="1700"/>
    <x v="7"/>
    <x v="2"/>
  </r>
  <r>
    <x v="1"/>
    <d v="2026-06-15T00:00:00"/>
    <n v="30"/>
    <x v="27"/>
    <s v="BRAKE PAD "/>
    <n v="5"/>
    <n v="44"/>
    <n v="2296"/>
    <n v="11480"/>
    <x v="7"/>
    <x v="2"/>
  </r>
  <r>
    <x v="1"/>
    <d v="2026-06-15T00:00:00"/>
    <n v="30"/>
    <x v="118"/>
    <s v="FILTER ASSY (FLEETGUARD )2650CRDI"/>
    <n v="10"/>
    <n v="14"/>
    <n v="428"/>
    <n v="4280"/>
    <x v="7"/>
    <x v="2"/>
  </r>
  <r>
    <x v="1"/>
    <d v="2026-06-15T00:00:00"/>
    <n v="30"/>
    <x v="209"/>
    <s v="Fuel Filter assly"/>
    <n v="2"/>
    <n v="39"/>
    <n v="3264"/>
    <n v="6528"/>
    <x v="7"/>
    <x v="2"/>
  </r>
  <r>
    <x v="1"/>
    <d v="2026-06-15T00:00:00"/>
    <n v="30"/>
    <x v="149"/>
    <s v="Horn Replay MS Wimson"/>
    <n v="5"/>
    <s v="33G"/>
    <n v="96"/>
    <n v="480"/>
    <x v="7"/>
    <x v="2"/>
  </r>
  <r>
    <x v="1"/>
    <d v="2026-06-15T00:00:00"/>
    <n v="30"/>
    <x v="160"/>
    <s v="Ele. Flasher Unit"/>
    <n v="10"/>
    <s v="33D"/>
    <n v="124"/>
    <n v="1240"/>
    <x v="7"/>
    <x v="2"/>
  </r>
  <r>
    <x v="1"/>
    <d v="2026-06-15T00:00:00"/>
    <n v="30"/>
    <x v="29"/>
    <s v="Taper Roller Bearing"/>
    <n v="10"/>
    <n v="50"/>
    <n v="405"/>
    <n v="4050"/>
    <x v="7"/>
    <x v="2"/>
  </r>
  <r>
    <x v="1"/>
    <d v="2026-06-15T00:00:00"/>
    <n v="30"/>
    <x v="182"/>
    <s v="Nut 10 No."/>
    <n v="20"/>
    <s v="35B"/>
    <n v="8"/>
    <n v="160"/>
    <x v="7"/>
    <x v="2"/>
  </r>
  <r>
    <x v="4"/>
    <d v="2026-06-10T00:00:00"/>
    <n v="0"/>
    <x v="342"/>
    <s v="Indicator Fuse Clip"/>
    <n v="1"/>
    <n v="1"/>
    <n v="65"/>
    <n v="65"/>
    <x v="7"/>
    <x v="2"/>
  </r>
  <r>
    <x v="3"/>
    <d v="2026-06-15T00:00:00"/>
    <n v="0"/>
    <x v="343"/>
    <s v="Plane Tape"/>
    <n v="1"/>
    <n v="28"/>
    <n v="40"/>
    <n v="40"/>
    <x v="7"/>
    <x v="2"/>
  </r>
  <r>
    <x v="1"/>
    <d v="2026-06-16T00:00:00"/>
    <n v="31"/>
    <x v="138"/>
    <s v="Mounting for Gear Shift Lever"/>
    <n v="4"/>
    <s v="35H"/>
    <n v="44"/>
    <n v="176"/>
    <x v="7"/>
    <x v="2"/>
  </r>
  <r>
    <x v="1"/>
    <d v="2026-06-16T00:00:00"/>
    <n v="31"/>
    <x v="139"/>
    <s v="Bushing"/>
    <n v="4"/>
    <s v="35H"/>
    <n v="11"/>
    <n v="44"/>
    <x v="7"/>
    <x v="2"/>
  </r>
  <r>
    <x v="1"/>
    <d v="2026-06-16T00:00:00"/>
    <n v="31"/>
    <x v="86"/>
    <s v="KING PIN SET"/>
    <n v="2"/>
    <n v="44"/>
    <n v="2247"/>
    <n v="4494"/>
    <x v="7"/>
    <x v="2"/>
  </r>
  <r>
    <x v="1"/>
    <d v="2026-06-16T00:00:00"/>
    <n v="31"/>
    <x v="344"/>
    <s v="Engine Mounting Rear"/>
    <n v="2"/>
    <n v="48"/>
    <n v="578"/>
    <n v="1156"/>
    <x v="7"/>
    <x v="2"/>
  </r>
  <r>
    <x v="1"/>
    <d v="2026-06-16T00:00:00"/>
    <n v="31"/>
    <x v="152"/>
    <s v="Tail Lamp LH"/>
    <n v="1"/>
    <n v="53"/>
    <n v="1202"/>
    <n v="1202"/>
    <x v="7"/>
    <x v="2"/>
  </r>
  <r>
    <x v="1"/>
    <d v="2026-06-16T00:00:00"/>
    <n v="31"/>
    <x v="129"/>
    <s v="ENGINE OIL"/>
    <n v="12"/>
    <n v="1"/>
    <n v="2288"/>
    <n v="27456"/>
    <x v="7"/>
    <x v="2"/>
  </r>
  <r>
    <x v="1"/>
    <d v="2026-06-18T00:00:00"/>
    <n v="32"/>
    <x v="244"/>
    <s v="Grease"/>
    <n v="10"/>
    <n v="14"/>
    <n v="258"/>
    <n v="2580"/>
    <x v="7"/>
    <x v="2"/>
  </r>
  <r>
    <x v="1"/>
    <d v="2026-06-18T00:00:00"/>
    <n v="32"/>
    <x v="24"/>
    <s v="KIT LINING  SET"/>
    <n v="1"/>
    <n v="49"/>
    <n v="1215"/>
    <n v="1215"/>
    <x v="7"/>
    <x v="2"/>
  </r>
  <r>
    <x v="1"/>
    <d v="2026-06-18T00:00:00"/>
    <n v="32"/>
    <x v="327"/>
    <s v="Oil Seal T2"/>
    <n v="10"/>
    <n v="63"/>
    <n v="170"/>
    <n v="1700"/>
    <x v="7"/>
    <x v="2"/>
  </r>
  <r>
    <x v="1"/>
    <d v="2026-06-18T00:00:00"/>
    <n v="32"/>
    <x v="326"/>
    <s v="Oil Seal T2"/>
    <n v="10"/>
    <n v="63"/>
    <n v="143"/>
    <n v="1430"/>
    <x v="7"/>
    <x v="2"/>
  </r>
  <r>
    <x v="1"/>
    <d v="2026-06-18T00:00:00"/>
    <n v="32"/>
    <x v="345"/>
    <s v="Oil Seal T3 Rear"/>
    <n v="2"/>
    <n v="63"/>
    <n v="180"/>
    <n v="360"/>
    <x v="7"/>
    <x v="2"/>
  </r>
  <r>
    <x v="1"/>
    <d v="2026-06-18T00:00:00"/>
    <n v="32"/>
    <x v="346"/>
    <s v="Oil Seal T3 Front"/>
    <n v="2"/>
    <n v="63"/>
    <n v="355"/>
    <n v="710"/>
    <x v="7"/>
    <x v="2"/>
  </r>
  <r>
    <x v="1"/>
    <d v="2026-06-18T00:00:00"/>
    <n v="32"/>
    <x v="347"/>
    <s v="Oil Seal T3 Rear"/>
    <n v="2"/>
    <n v="63"/>
    <n v="120"/>
    <n v="240"/>
    <x v="7"/>
    <x v="2"/>
  </r>
  <r>
    <x v="1"/>
    <d v="2026-06-18T00:00:00"/>
    <n v="32"/>
    <x v="157"/>
    <s v="UJ Kit"/>
    <n v="2"/>
    <n v="63"/>
    <n v="648"/>
    <n v="1296"/>
    <x v="7"/>
    <x v="2"/>
  </r>
  <r>
    <x v="1"/>
    <d v="2026-06-18T00:00:00"/>
    <n v="32"/>
    <x v="348"/>
    <s v="Kit Shoe Hold down"/>
    <n v="4"/>
    <n v="63"/>
    <n v="123"/>
    <n v="492"/>
    <x v="7"/>
    <x v="2"/>
  </r>
  <r>
    <x v="1"/>
    <d v="2026-06-18T00:00:00"/>
    <n v="32"/>
    <x v="349"/>
    <s v="U Bolt For Rear T1"/>
    <n v="5"/>
    <s v="69D"/>
    <n v="60"/>
    <n v="300"/>
    <x v="7"/>
    <x v="2"/>
  </r>
  <r>
    <x v="1"/>
    <d v="2026-06-18T00:00:00"/>
    <n v="32"/>
    <x v="341"/>
    <s v="Gittak Washar"/>
    <n v="50"/>
    <s v="69A"/>
    <n v="10"/>
    <n v="500"/>
    <x v="7"/>
    <x v="2"/>
  </r>
  <r>
    <x v="1"/>
    <d v="2026-06-18T00:00:00"/>
    <n v="32"/>
    <x v="350"/>
    <s v="Plain Washer 19 No."/>
    <n v="50"/>
    <s v="69B"/>
    <n v="7"/>
    <n v="350"/>
    <x v="7"/>
    <x v="2"/>
  </r>
  <r>
    <x v="1"/>
    <d v="2026-06-18T00:00:00"/>
    <n v="32"/>
    <x v="351"/>
    <s v="Plain Washer 17 No."/>
    <n v="50"/>
    <s v="69C"/>
    <n v="7"/>
    <n v="350"/>
    <x v="7"/>
    <x v="2"/>
  </r>
  <r>
    <x v="1"/>
    <d v="2026-06-19T00:00:00"/>
    <n v="33"/>
    <x v="345"/>
    <s v="Oil Seal T3 Rear"/>
    <n v="6"/>
    <n v="63"/>
    <n v="180"/>
    <n v="1080"/>
    <x v="7"/>
    <x v="2"/>
  </r>
  <r>
    <x v="1"/>
    <d v="2026-06-19T00:00:00"/>
    <n v="33"/>
    <x v="346"/>
    <s v="Oil Seal T3 Front"/>
    <n v="6"/>
    <n v="63"/>
    <n v="355"/>
    <n v="2130"/>
    <x v="7"/>
    <x v="2"/>
  </r>
  <r>
    <x v="1"/>
    <d v="2026-06-19T00:00:00"/>
    <n v="33"/>
    <x v="347"/>
    <s v="Oil Seal T3 Rear"/>
    <n v="6"/>
    <n v="63"/>
    <n v="120"/>
    <n v="720"/>
    <x v="7"/>
    <x v="2"/>
  </r>
  <r>
    <x v="3"/>
    <d v="2026-06-21T00:00:00"/>
    <n v="0"/>
    <x v="352"/>
    <s v="Gear Lever Minor Kit"/>
    <n v="1"/>
    <n v="1"/>
    <n v="200"/>
    <n v="200"/>
    <x v="7"/>
    <x v="2"/>
  </r>
  <r>
    <x v="1"/>
    <d v="2026-06-24T00:00:00"/>
    <n v="34"/>
    <x v="9"/>
    <s v="Gulf Force BS VI (6.5L)"/>
    <n v="15"/>
    <n v="1"/>
    <n v="2080"/>
    <n v="31200"/>
    <x v="7"/>
    <x v="2"/>
  </r>
  <r>
    <x v="1"/>
    <d v="2026-06-24T00:00:00"/>
    <n v="34"/>
    <x v="283"/>
    <s v="Front Blinker L.H."/>
    <n v="1"/>
    <n v="64"/>
    <n v="279"/>
    <n v="279"/>
    <x v="7"/>
    <x v="2"/>
  </r>
  <r>
    <x v="1"/>
    <d v="2026-06-24T00:00:00"/>
    <n v="34"/>
    <x v="353"/>
    <s v="Front Blinker R.H."/>
    <n v="1"/>
    <n v="64"/>
    <n v="279"/>
    <n v="279"/>
    <x v="7"/>
    <x v="2"/>
  </r>
  <r>
    <x v="1"/>
    <d v="2026-06-25T00:00:00"/>
    <n v="35"/>
    <x v="354"/>
    <s v="Kit Pressure switch"/>
    <n v="1"/>
    <n v="28"/>
    <n v="588"/>
    <n v="588"/>
    <x v="7"/>
    <x v="2"/>
  </r>
  <r>
    <x v="1"/>
    <d v="2026-06-25T00:00:00"/>
    <n v="35"/>
    <x v="355"/>
    <s v="Assy Gear Shift Block T1"/>
    <n v="1"/>
    <n v="43"/>
    <n v="7227"/>
    <n v="7227"/>
    <x v="7"/>
    <x v="2"/>
  </r>
  <r>
    <x v="1"/>
    <d v="2026-06-26T00:00:00"/>
    <n v="35"/>
    <x v="246"/>
    <s v="Side Blinker LH"/>
    <n v="4"/>
    <n v="64"/>
    <n v="318"/>
    <n v="1272"/>
    <x v="7"/>
    <x v="2"/>
  </r>
  <r>
    <x v="1"/>
    <d v="2026-06-26T00:00:00"/>
    <n v="35"/>
    <x v="247"/>
    <s v="Side Blinker RH"/>
    <n v="4"/>
    <n v="64"/>
    <n v="318"/>
    <n v="1272"/>
    <x v="7"/>
    <x v="2"/>
  </r>
  <r>
    <x v="1"/>
    <d v="2026-06-26T00:00:00"/>
    <n v="35"/>
    <x v="191"/>
    <s v="Electronic Flasher T3"/>
    <n v="2"/>
    <n v="27"/>
    <n v="1617"/>
    <n v="3234"/>
    <x v="7"/>
    <x v="2"/>
  </r>
  <r>
    <x v="1"/>
    <d v="2026-06-26T00:00:00"/>
    <n v="35"/>
    <x v="151"/>
    <s v="Tail Lamp RH"/>
    <n v="1"/>
    <n v="53"/>
    <n v="1202"/>
    <n v="1202"/>
    <x v="7"/>
    <x v="2"/>
  </r>
  <r>
    <x v="1"/>
    <d v="2026-06-28T00:00:00"/>
    <n v="36"/>
    <x v="278"/>
    <s v="Rear View Mirror LH"/>
    <n v="2"/>
    <n v="37"/>
    <n v="250"/>
    <n v="500"/>
    <x v="7"/>
    <x v="2"/>
  </r>
  <r>
    <x v="1"/>
    <d v="2026-06-28T00:00:00"/>
    <n v="36"/>
    <x v="27"/>
    <s v="BRAKE PAD "/>
    <n v="4"/>
    <n v="44"/>
    <n v="2296"/>
    <n v="9184"/>
    <x v="7"/>
    <x v="2"/>
  </r>
  <r>
    <x v="1"/>
    <d v="2026-06-28T00:00:00"/>
    <n v="36"/>
    <x v="32"/>
    <s v="Silent Block"/>
    <n v="8"/>
    <s v="35S"/>
    <n v="113"/>
    <n v="904"/>
    <x v="7"/>
    <x v="2"/>
  </r>
  <r>
    <x v="1"/>
    <d v="2026-06-28T00:00:00"/>
    <n v="36"/>
    <x v="33"/>
    <s v="Drag Link Assembly (Greaserless TALBROS)"/>
    <n v="2"/>
    <s v="34C"/>
    <n v="1203"/>
    <n v="2406"/>
    <x v="7"/>
    <x v="2"/>
  </r>
  <r>
    <x v="1"/>
    <d v="2026-06-28T00:00:00"/>
    <n v="36"/>
    <x v="87"/>
    <s v="OIL SEAL KIT "/>
    <n v="4"/>
    <n v="49"/>
    <n v="301"/>
    <n v="1204"/>
    <x v="7"/>
    <x v="2"/>
  </r>
  <r>
    <x v="1"/>
    <d v="2026-06-28T00:00:00"/>
    <n v="36"/>
    <x v="356"/>
    <s v="Bosch Fuel Filter BS-3"/>
    <n v="6"/>
    <n v="6"/>
    <n v="97"/>
    <n v="582"/>
    <x v="7"/>
    <x v="2"/>
  </r>
  <r>
    <x v="1"/>
    <d v="2026-06-28T00:00:00"/>
    <n v="36"/>
    <x v="24"/>
    <s v="KIT LINING  SET"/>
    <n v="1"/>
    <n v="49"/>
    <n v="1215"/>
    <n v="1215"/>
    <x v="7"/>
    <x v="2"/>
  </r>
  <r>
    <x v="1"/>
    <d v="2026-06-28T00:00:00"/>
    <n v="36"/>
    <x v="357"/>
    <s v="Foot Pedal Cover"/>
    <n v="8"/>
    <s v="32 C"/>
    <n v="20"/>
    <n v="160"/>
    <x v="7"/>
    <x v="2"/>
  </r>
  <r>
    <x v="1"/>
    <d v="2026-06-28T00:00:00"/>
    <n v="36"/>
    <x v="157"/>
    <s v="UJ Kit"/>
    <n v="5"/>
    <n v="63"/>
    <n v="648"/>
    <n v="3240"/>
    <x v="7"/>
    <x v="2"/>
  </r>
  <r>
    <x v="1"/>
    <d v="2026-06-28T00:00:00"/>
    <n v="36"/>
    <x v="103"/>
    <s v="RUBBER BUSH"/>
    <n v="20"/>
    <s v="50A"/>
    <n v="63"/>
    <n v="1260"/>
    <x v="7"/>
    <x v="2"/>
  </r>
  <r>
    <x v="1"/>
    <d v="2026-06-28T00:00:00"/>
    <n v="36"/>
    <x v="36"/>
    <s v="Bearing Bushes"/>
    <n v="4"/>
    <s v="29C"/>
    <n v="368"/>
    <n v="1472"/>
    <x v="7"/>
    <x v="2"/>
  </r>
  <r>
    <x v="1"/>
    <d v="2026-06-28T00:00:00"/>
    <n v="36"/>
    <x v="130"/>
    <s v="Gear Assmbely"/>
    <n v="1"/>
    <n v="66"/>
    <n v="3496"/>
    <n v="3496"/>
    <x v="7"/>
    <x v="2"/>
  </r>
  <r>
    <x v="1"/>
    <d v="2026-06-30T00:00:00"/>
    <n v="37"/>
    <x v="44"/>
    <s v="Tail Lamp Assembly LH"/>
    <n v="1"/>
    <n v="48"/>
    <n v="388"/>
    <n v="388"/>
    <x v="7"/>
    <x v="2"/>
  </r>
  <r>
    <x v="1"/>
    <d v="2026-06-30T00:00:00"/>
    <n v="37"/>
    <x v="358"/>
    <s v="Side Blinkar Trax"/>
    <n v="2"/>
    <n v="28"/>
    <n v="35"/>
    <n v="70"/>
    <x v="7"/>
    <x v="2"/>
  </r>
  <r>
    <x v="1"/>
    <d v="2026-06-30T00:00:00"/>
    <n v="37"/>
    <x v="359"/>
    <s v="Door Stopper Belt"/>
    <n v="2"/>
    <s v="22F"/>
    <n v="128"/>
    <n v="256"/>
    <x v="7"/>
    <x v="2"/>
  </r>
  <r>
    <x v="1"/>
    <d v="2026-06-30T00:00:00"/>
    <n v="37"/>
    <x v="353"/>
    <s v="Front Blinker R.H."/>
    <n v="1"/>
    <n v="64"/>
    <n v="279"/>
    <n v="279"/>
    <x v="7"/>
    <x v="2"/>
  </r>
  <r>
    <x v="1"/>
    <d v="2026-06-30T00:00:00"/>
    <n v="37"/>
    <x v="360"/>
    <s v="Door Inner Pad"/>
    <n v="1"/>
    <n v="1"/>
    <n v="377"/>
    <n v="377"/>
    <x v="7"/>
    <x v="2"/>
  </r>
  <r>
    <x v="1"/>
    <d v="2026-06-30T00:00:00"/>
    <n v="37"/>
    <x v="361"/>
    <s v="Head Lamp Assly"/>
    <n v="2"/>
    <n v="61"/>
    <n v="1360"/>
    <n v="2720"/>
    <x v="7"/>
    <x v="2"/>
  </r>
  <r>
    <x v="1"/>
    <d v="2026-06-30T00:00:00"/>
    <n v="37"/>
    <x v="362"/>
    <s v="Bonnet Opening Cable"/>
    <n v="1"/>
    <s v="22F"/>
    <n v="216"/>
    <n v="216"/>
    <x v="7"/>
    <x v="2"/>
  </r>
  <r>
    <x v="1"/>
    <d v="2026-06-30T00:00:00"/>
    <n v="37"/>
    <x v="286"/>
    <s v="Boot"/>
    <n v="1"/>
    <s v="29D"/>
    <n v="197"/>
    <n v="197"/>
    <x v="7"/>
    <x v="2"/>
  </r>
  <r>
    <x v="1"/>
    <d v="2026-07-01T00:00:00"/>
    <s v="13965 Gulf"/>
    <x v="129"/>
    <s v="ENGINE OIL"/>
    <n v="34"/>
    <n v="1"/>
    <n v="2400"/>
    <n v="81600"/>
    <x v="8"/>
    <x v="2"/>
  </r>
  <r>
    <x v="1"/>
    <d v="2026-07-01T00:00:00"/>
    <s v="13965 Gulf"/>
    <x v="9"/>
    <s v="Gulf Force BS VI (6.5L)"/>
    <n v="70"/>
    <n v="1"/>
    <n v="2243"/>
    <n v="157010"/>
    <x v="8"/>
    <x v="2"/>
  </r>
  <r>
    <x v="1"/>
    <d v="2026-07-01T00:00:00"/>
    <s v="13965 Gulf"/>
    <x v="363"/>
    <s v="Green Engine Oil (6.5L)"/>
    <n v="4"/>
    <n v="1"/>
    <n v="1853"/>
    <n v="7412"/>
    <x v="8"/>
    <x v="2"/>
  </r>
  <r>
    <x v="1"/>
    <d v="2026-07-02T00:00:00"/>
    <n v="38"/>
    <x v="364"/>
    <s v="Linear Bearing "/>
    <n v="2"/>
    <s v="45C"/>
    <n v="142"/>
    <n v="284"/>
    <x v="8"/>
    <x v="2"/>
  </r>
  <r>
    <x v="1"/>
    <d v="2026-07-02T00:00:00"/>
    <n v="38"/>
    <x v="43"/>
    <s v="Latch assly with link RH ( side door)"/>
    <n v="3"/>
    <s v="55A"/>
    <n v="309"/>
    <n v="927"/>
    <x v="8"/>
    <x v="2"/>
  </r>
  <r>
    <x v="1"/>
    <d v="2026-07-02T00:00:00"/>
    <n v="38"/>
    <x v="270"/>
    <s v="Gear Shift Cable"/>
    <n v="2"/>
    <s v="25B"/>
    <n v="1109"/>
    <n v="2218"/>
    <x v="8"/>
    <x v="2"/>
  </r>
  <r>
    <x v="1"/>
    <d v="2026-07-02T00:00:00"/>
    <n v="38"/>
    <x v="272"/>
    <s v="Gear Select Cable"/>
    <n v="2"/>
    <s v="25B"/>
    <n v="993"/>
    <n v="1986"/>
    <x v="8"/>
    <x v="2"/>
  </r>
  <r>
    <x v="1"/>
    <d v="2026-07-02T00:00:00"/>
    <n v="38"/>
    <x v="365"/>
    <s v="Drive shoft Oil Seal"/>
    <n v="2"/>
    <s v="45C"/>
    <n v="32"/>
    <n v="64"/>
    <x v="8"/>
    <x v="2"/>
  </r>
  <r>
    <x v="4"/>
    <d v="2026-07-03T00:00:00"/>
    <n v="0"/>
    <x v="366"/>
    <s v="Shifting Dome oil seal kit"/>
    <n v="1"/>
    <n v="1"/>
    <n v="106"/>
    <n v="106"/>
    <x v="8"/>
    <x v="2"/>
  </r>
  <r>
    <x v="1"/>
    <d v="2026-07-04T00:00:00"/>
    <s v="14022 Gulf"/>
    <x v="63"/>
    <s v="Gulf Force AdBlue (10)"/>
    <n v="50"/>
    <n v="1"/>
    <n v="990"/>
    <n v="49500"/>
    <x v="8"/>
    <x v="2"/>
  </r>
  <r>
    <x v="1"/>
    <d v="2026-07-04T00:00:00"/>
    <s v="14022 Gulf"/>
    <x v="62"/>
    <s v="Gulf Force AdBlue (20 L)"/>
    <n v="50"/>
    <n v="1"/>
    <n v="1920"/>
    <n v="96000"/>
    <x v="8"/>
    <x v="2"/>
  </r>
  <r>
    <x v="1"/>
    <d v="2026-07-04T00:00:00"/>
    <s v="14022 Gulf"/>
    <x v="129"/>
    <s v="ENGINE OIL"/>
    <n v="16"/>
    <n v="1"/>
    <n v="2400"/>
    <n v="38400"/>
    <x v="8"/>
    <x v="2"/>
  </r>
  <r>
    <x v="4"/>
    <d v="2026-07-06T00:00:00"/>
    <n v="0"/>
    <x v="367"/>
    <s v="Clutch Release Bearing"/>
    <n v="1"/>
    <s v="50C"/>
    <n v="1369"/>
    <n v="1369"/>
    <x v="8"/>
    <x v="2"/>
  </r>
  <r>
    <x v="3"/>
    <d v="2026-07-06T00:00:00"/>
    <n v="0"/>
    <x v="368"/>
    <s v="Deep Groove Ball Bearing T2"/>
    <n v="1"/>
    <s v="50C"/>
    <n v="330"/>
    <n v="330"/>
    <x v="8"/>
    <x v="2"/>
  </r>
  <r>
    <x v="1"/>
    <d v="2026-07-08T00:00:00"/>
    <n v="39"/>
    <x v="369"/>
    <s v="Balance Rod Anti Roll Spring Front"/>
    <n v="1"/>
    <n v="30"/>
    <n v="2771"/>
    <n v="2771"/>
    <x v="8"/>
    <x v="2"/>
  </r>
  <r>
    <x v="1"/>
    <d v="2026-07-08T00:00:00"/>
    <n v="39"/>
    <x v="370"/>
    <s v="Bundy Tube"/>
    <n v="1"/>
    <s v="32A"/>
    <n v="74"/>
    <n v="74"/>
    <x v="8"/>
    <x v="2"/>
  </r>
  <r>
    <x v="1"/>
    <d v="2026-07-08T00:00:00"/>
    <n v="39"/>
    <x v="294"/>
    <s v="Bundy Tube 365 L.G."/>
    <n v="2"/>
    <s v="32A"/>
    <n v="60"/>
    <n v="120"/>
    <x v="8"/>
    <x v="2"/>
  </r>
  <r>
    <x v="1"/>
    <d v="2026-07-08T00:00:00"/>
    <n v="39"/>
    <x v="371"/>
    <s v="Bundy Tube"/>
    <n v="2"/>
    <s v="32A"/>
    <n v="154"/>
    <n v="308"/>
    <x v="8"/>
    <x v="2"/>
  </r>
  <r>
    <x v="1"/>
    <d v="2026-07-08T00:00:00"/>
    <n v="39"/>
    <x v="293"/>
    <s v="Bundy Tube 1200 L.G."/>
    <n v="2"/>
    <n v="30"/>
    <n v="108"/>
    <n v="216"/>
    <x v="8"/>
    <x v="2"/>
  </r>
  <r>
    <x v="1"/>
    <d v="2026-07-08T00:00:00"/>
    <n v="39"/>
    <x v="101"/>
    <s v="MECHENICAL SPRAY"/>
    <n v="50"/>
    <s v="34A"/>
    <n v="160"/>
    <n v="8000"/>
    <x v="8"/>
    <x v="2"/>
  </r>
  <r>
    <x v="1"/>
    <d v="2026-07-08T00:00:00"/>
    <n v="39"/>
    <x v="206"/>
    <s v="ATF (Auto Trans Fluid) HP_1-Ltr"/>
    <n v="10"/>
    <n v="8"/>
    <n v="341"/>
    <n v="3410"/>
    <x v="8"/>
    <x v="2"/>
  </r>
  <r>
    <x v="1"/>
    <d v="2026-07-08T00:00:00"/>
    <n v="39"/>
    <x v="115"/>
    <s v="AIR FILTER ELEMENT "/>
    <n v="5"/>
    <n v="11"/>
    <n v="489"/>
    <n v="2445"/>
    <x v="8"/>
    <x v="2"/>
  </r>
  <r>
    <x v="1"/>
    <d v="2026-07-08T00:00:00"/>
    <n v="39"/>
    <x v="19"/>
    <s v="AIR FILTER "/>
    <n v="5"/>
    <n v="11"/>
    <n v="693"/>
    <n v="3465"/>
    <x v="8"/>
    <x v="2"/>
  </r>
  <r>
    <x v="1"/>
    <d v="2026-07-08T00:00:00"/>
    <n v="39"/>
    <x v="368"/>
    <s v="Deep Groove Ball Bearing T2"/>
    <n v="2"/>
    <s v="50C"/>
    <n v="330"/>
    <n v="660"/>
    <x v="8"/>
    <x v="2"/>
  </r>
  <r>
    <x v="1"/>
    <d v="2026-07-08T00:00:00"/>
    <n v="39"/>
    <x v="367"/>
    <s v="Clutch Release Bearing"/>
    <n v="1"/>
    <s v="50C"/>
    <n v="1369"/>
    <n v="1369"/>
    <x v="8"/>
    <x v="2"/>
  </r>
  <r>
    <x v="1"/>
    <d v="2026-07-08T00:00:00"/>
    <n v="39"/>
    <x v="372"/>
    <s v="ACCELERATOR CABLE FOR TRAX"/>
    <n v="3"/>
    <s v="22G"/>
    <n v="170"/>
    <n v="510"/>
    <x v="8"/>
    <x v="2"/>
  </r>
  <r>
    <x v="1"/>
    <d v="2026-07-08T00:00:00"/>
    <n v="39"/>
    <x v="373"/>
    <s v="ACCELERATOR CABLE"/>
    <n v="3"/>
    <s v="22G"/>
    <n v="78"/>
    <n v="234"/>
    <x v="8"/>
    <x v="2"/>
  </r>
  <r>
    <x v="1"/>
    <d v="2026-07-08T00:00:00"/>
    <n v="39"/>
    <x v="374"/>
    <s v="BRAKE HOSE MADE FROM IMPORTED TUBE"/>
    <n v="1"/>
    <s v="25A"/>
    <n v="302"/>
    <n v="302"/>
    <x v="8"/>
    <x v="2"/>
  </r>
  <r>
    <x v="1"/>
    <d v="2026-07-08T00:00:00"/>
    <n v="39"/>
    <x v="375"/>
    <s v="BRAKE HOSE  (TRAX WI  RIGID FR AXLE)"/>
    <n v="1"/>
    <s v="25A"/>
    <n v="214"/>
    <n v="214"/>
    <x v="8"/>
    <x v="2"/>
  </r>
  <r>
    <x v="1"/>
    <d v="2026-07-08T00:00:00"/>
    <n v="39"/>
    <x v="376"/>
    <s v="CHANNEL ASSY REAR LH"/>
    <n v="1"/>
    <n v="60"/>
    <n v="129"/>
    <n v="129"/>
    <x v="8"/>
    <x v="2"/>
  </r>
  <r>
    <x v="1"/>
    <d v="2026-07-08T00:00:00"/>
    <n v="39"/>
    <x v="377"/>
    <s v="CHANNEL ASSY REARL RH"/>
    <n v="1"/>
    <n v="60"/>
    <n v="129"/>
    <n v="129"/>
    <x v="8"/>
    <x v="2"/>
  </r>
  <r>
    <x v="1"/>
    <d v="2026-07-08T00:00:00"/>
    <n v="39"/>
    <x v="378"/>
    <s v="ASSY WINDOW REGULATOR MECH RH"/>
    <n v="1"/>
    <n v="60"/>
    <n v="773"/>
    <n v="773"/>
    <x v="8"/>
    <x v="2"/>
  </r>
  <r>
    <x v="1"/>
    <d v="2026-07-08T00:00:00"/>
    <n v="39"/>
    <x v="241"/>
    <s v="Bundy Tube Assly"/>
    <n v="4"/>
    <s v="32A"/>
    <n v="52"/>
    <n v="208"/>
    <x v="8"/>
    <x v="2"/>
  </r>
  <r>
    <x v="1"/>
    <d v="2026-07-08T00:00:00"/>
    <n v="39"/>
    <x v="379"/>
    <s v="SPEEDOMETER CABLE "/>
    <n v="3"/>
    <s v="24B"/>
    <n v="372"/>
    <n v="1116"/>
    <x v="8"/>
    <x v="2"/>
  </r>
  <r>
    <x v="1"/>
    <d v="2026-07-08T00:00:00"/>
    <n v="39"/>
    <x v="380"/>
    <s v="FLEXIBLE EXTENSION WI HOLDER T2"/>
    <n v="6"/>
    <s v="32G"/>
    <n v="214"/>
    <n v="1284"/>
    <x v="8"/>
    <x v="2"/>
  </r>
  <r>
    <x v="1"/>
    <d v="2026-07-09T00:00:00"/>
    <n v="42"/>
    <x v="244"/>
    <s v="GREASE"/>
    <n v="8"/>
    <n v="14"/>
    <n v="258"/>
    <n v="2064"/>
    <x v="8"/>
    <x v="2"/>
  </r>
  <r>
    <x v="1"/>
    <d v="2026-07-09T00:00:00"/>
    <n v="42"/>
    <x v="15"/>
    <s v="FUEL FILTER "/>
    <n v="15"/>
    <n v="12"/>
    <n v="1575"/>
    <n v="23625"/>
    <x v="8"/>
    <x v="2"/>
  </r>
  <r>
    <x v="1"/>
    <d v="2026-07-09T00:00:00"/>
    <n v="42"/>
    <x v="7"/>
    <s v="Oil Filter"/>
    <n v="20"/>
    <n v="18"/>
    <n v="359"/>
    <n v="7180"/>
    <x v="8"/>
    <x v="2"/>
  </r>
  <r>
    <x v="1"/>
    <d v="2026-07-09T00:00:00"/>
    <n v="42"/>
    <x v="31"/>
    <s v="Wheel Joint assly"/>
    <n v="8"/>
    <n v="38"/>
    <n v="641"/>
    <n v="5128"/>
    <x v="8"/>
    <x v="2"/>
  </r>
  <r>
    <x v="1"/>
    <d v="2026-07-09T00:00:00"/>
    <n v="42"/>
    <x v="151"/>
    <s v="Tail Lamp RH"/>
    <n v="1"/>
    <n v="53"/>
    <n v="1202"/>
    <n v="1202"/>
    <x v="8"/>
    <x v="2"/>
  </r>
  <r>
    <x v="1"/>
    <d v="2026-07-09T00:00:00"/>
    <n v="42"/>
    <x v="152"/>
    <s v="Tail Lamp LH"/>
    <n v="2"/>
    <n v="53"/>
    <n v="1202"/>
    <n v="2404"/>
    <x v="8"/>
    <x v="2"/>
  </r>
  <r>
    <x v="1"/>
    <d v="2026-07-09T00:00:00"/>
    <n v="42"/>
    <x v="117"/>
    <s v="Lube Oil Filter"/>
    <n v="5"/>
    <n v="13"/>
    <n v="1411"/>
    <n v="7055"/>
    <x v="8"/>
    <x v="2"/>
  </r>
  <r>
    <x v="1"/>
    <d v="2026-07-09T00:00:00"/>
    <n v="42"/>
    <x v="16"/>
    <s v="FUEL FILTER "/>
    <n v="6"/>
    <n v="14"/>
    <n v="1060"/>
    <n v="6360"/>
    <x v="8"/>
    <x v="2"/>
  </r>
  <r>
    <x v="1"/>
    <d v="2026-07-09T00:00:00"/>
    <n v="42"/>
    <x v="17"/>
    <s v="FUEL FILTER "/>
    <n v="6"/>
    <n v="14"/>
    <n v="711"/>
    <n v="4266"/>
    <x v="8"/>
    <x v="2"/>
  </r>
  <r>
    <x v="1"/>
    <d v="2026-07-09T00:00:00"/>
    <n v="42"/>
    <x v="100"/>
    <s v="ELECTRICAL SPARY"/>
    <n v="12"/>
    <s v="34B"/>
    <n v="190"/>
    <n v="2280"/>
    <x v="8"/>
    <x v="2"/>
  </r>
  <r>
    <x v="1"/>
    <d v="2026-07-09T00:00:00"/>
    <n v="42"/>
    <x v="164"/>
    <s v="Nut 17 No."/>
    <n v="40"/>
    <s v="35J"/>
    <n v="8"/>
    <n v="320"/>
    <x v="8"/>
    <x v="2"/>
  </r>
  <r>
    <x v="1"/>
    <d v="2026-07-09T00:00:00"/>
    <n v="42"/>
    <x v="353"/>
    <s v="Front Blinker R.H."/>
    <n v="1"/>
    <n v="64"/>
    <n v="279"/>
    <n v="279"/>
    <x v="8"/>
    <x v="2"/>
  </r>
  <r>
    <x v="1"/>
    <d v="2026-07-09T00:00:00"/>
    <n v="42"/>
    <x v="283"/>
    <s v="Front Blinker L.H."/>
    <n v="1"/>
    <n v="64"/>
    <n v="279"/>
    <n v="279"/>
    <x v="8"/>
    <x v="2"/>
  </r>
  <r>
    <x v="1"/>
    <d v="2026-07-09T00:00:00"/>
    <n v="42"/>
    <x v="163"/>
    <s v="Drain Plug assly"/>
    <n v="5"/>
    <s v="35G"/>
    <n v="60"/>
    <n v="300"/>
    <x v="8"/>
    <x v="2"/>
  </r>
  <r>
    <x v="1"/>
    <d v="2026-07-09T00:00:00"/>
    <n v="42"/>
    <x v="381"/>
    <s v="COVER RING"/>
    <n v="8"/>
    <s v="35G"/>
    <n v="11"/>
    <n v="88"/>
    <x v="8"/>
    <x v="2"/>
  </r>
  <r>
    <x v="1"/>
    <d v="2026-07-09T00:00:00"/>
    <n v="42"/>
    <x v="18"/>
    <s v="AIR FILTER "/>
    <n v="8"/>
    <n v="6"/>
    <n v="1388"/>
    <n v="11104"/>
    <x v="8"/>
    <x v="2"/>
  </r>
  <r>
    <x v="1"/>
    <d v="2026-07-09T00:00:00"/>
    <n v="42"/>
    <x v="20"/>
    <s v="AIR FILTER "/>
    <n v="4"/>
    <n v="21"/>
    <n v="994"/>
    <n v="3976"/>
    <x v="8"/>
    <x v="2"/>
  </r>
  <r>
    <x v="1"/>
    <d v="2026-07-13T00:00:00"/>
    <n v="43"/>
    <x v="125"/>
    <s v="Water Pump Assly With Drain Port"/>
    <n v="1"/>
    <n v="52"/>
    <n v="4818"/>
    <n v="4818"/>
    <x v="8"/>
    <x v="2"/>
  </r>
  <r>
    <x v="1"/>
    <d v="2026-07-13T00:00:00"/>
    <n v="43"/>
    <x v="275"/>
    <s v="Poly V Belt 2190"/>
    <n v="3"/>
    <s v="23A"/>
    <n v="1165"/>
    <n v="3495"/>
    <x v="8"/>
    <x v="2"/>
  </r>
  <r>
    <x v="1"/>
    <d v="2026-07-13T00:00:00"/>
    <n v="43"/>
    <x v="124"/>
    <s v="Water Pump"/>
    <n v="1"/>
    <n v="53"/>
    <n v="3783"/>
    <n v="3783"/>
    <x v="8"/>
    <x v="2"/>
  </r>
  <r>
    <x v="1"/>
    <d v="2026-07-13T00:00:00"/>
    <n v="43"/>
    <x v="382"/>
    <s v="BQS(UREA CONCENTRATION SENSOR"/>
    <n v="1"/>
    <n v="42"/>
    <n v="7713"/>
    <n v="7713"/>
    <x v="8"/>
    <x v="2"/>
  </r>
  <r>
    <x v="1"/>
    <d v="2026-07-13T00:00:00"/>
    <n v="43"/>
    <x v="362"/>
    <s v="Bonnet Opening Cable"/>
    <n v="3"/>
    <s v="22F"/>
    <n v="216"/>
    <n v="648"/>
    <x v="8"/>
    <x v="2"/>
  </r>
  <r>
    <x v="1"/>
    <d v="2026-07-13T00:00:00"/>
    <n v="43"/>
    <x v="383"/>
    <s v="KNOB FOR SPRING HOLDER"/>
    <n v="10"/>
    <s v="69F"/>
    <n v="8"/>
    <n v="80"/>
    <x v="8"/>
    <x v="2"/>
  </r>
  <r>
    <x v="1"/>
    <d v="2026-07-13T00:00:00"/>
    <n v="43"/>
    <x v="384"/>
    <s v="SPRING"/>
    <n v="5"/>
    <s v="69E"/>
    <n v="37"/>
    <n v="185"/>
    <x v="8"/>
    <x v="2"/>
  </r>
  <r>
    <x v="1"/>
    <d v="2026-07-13T00:00:00"/>
    <n v="43"/>
    <x v="385"/>
    <s v="SPRING HOLDER"/>
    <n v="10"/>
    <s v="69E"/>
    <n v="18"/>
    <n v="180"/>
    <x v="8"/>
    <x v="2"/>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n v="0"/>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2"/>
    <x v="3"/>
  </r>
  <r>
    <x v="0"/>
    <m/>
    <m/>
    <x v="0"/>
    <m/>
    <m/>
    <m/>
    <m/>
    <m/>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69">
  <r>
    <s v="21/12/2025"/>
    <x v="0"/>
    <n v="2051"/>
    <s v="THAKUR G PUBLIC SCHOOL NANDGANJ"/>
    <n v="7317881004"/>
    <s v="UP61BT3894"/>
    <s v="T2"/>
    <s v="School"/>
    <x v="0"/>
    <x v="0"/>
    <s v="Gulf Force BS VI (6.5L)"/>
    <n v="1"/>
    <n v="2080"/>
    <x v="0"/>
    <n v="950"/>
    <m/>
    <m/>
    <s v=" "/>
    <m/>
    <m/>
    <x v="0"/>
    <n v="171"/>
    <m/>
    <n v="3201"/>
    <m/>
    <m/>
    <x v="0"/>
    <x v="0"/>
    <x v="0"/>
  </r>
  <r>
    <m/>
    <x v="0"/>
    <m/>
    <m/>
    <m/>
    <m/>
    <m/>
    <m/>
    <x v="0"/>
    <x v="1"/>
    <s v="Oil Filter"/>
    <n v="1"/>
    <n v="359"/>
    <x v="1"/>
    <m/>
    <m/>
    <m/>
    <m/>
    <m/>
    <m/>
    <x v="1"/>
    <n v="0"/>
    <m/>
    <n v="359"/>
    <m/>
    <m/>
    <x v="0"/>
    <x v="0"/>
    <x v="0"/>
  </r>
  <r>
    <m/>
    <x v="0"/>
    <m/>
    <m/>
    <m/>
    <m/>
    <m/>
    <m/>
    <x v="0"/>
    <x v="2"/>
    <s v="FUEL FILTER"/>
    <n v="1"/>
    <n v="1575"/>
    <x v="2"/>
    <m/>
    <m/>
    <m/>
    <m/>
    <m/>
    <m/>
    <x v="1"/>
    <n v="0"/>
    <m/>
    <n v="1575"/>
    <m/>
    <m/>
    <x v="0"/>
    <x v="0"/>
    <x v="0"/>
  </r>
  <r>
    <m/>
    <x v="0"/>
    <m/>
    <m/>
    <m/>
    <m/>
    <m/>
    <m/>
    <x v="0"/>
    <x v="3"/>
    <s v="Gulf Force AdBlue (20 L)"/>
    <n v="1"/>
    <n v="1480"/>
    <x v="3"/>
    <m/>
    <m/>
    <m/>
    <m/>
    <m/>
    <m/>
    <x v="1"/>
    <n v="0"/>
    <m/>
    <n v="1480"/>
    <m/>
    <m/>
    <x v="0"/>
    <x v="0"/>
    <x v="0"/>
  </r>
  <r>
    <m/>
    <x v="0"/>
    <m/>
    <m/>
    <m/>
    <m/>
    <m/>
    <m/>
    <x v="0"/>
    <x v="4"/>
    <s v="AIR FILTER"/>
    <n v="1"/>
    <n v="1388"/>
    <x v="4"/>
    <m/>
    <m/>
    <m/>
    <m/>
    <m/>
    <m/>
    <x v="1"/>
    <n v="0"/>
    <m/>
    <n v="1388"/>
    <m/>
    <m/>
    <x v="0"/>
    <x v="0"/>
    <x v="0"/>
  </r>
  <r>
    <s v="21/12/2025"/>
    <x v="1"/>
    <n v="2052"/>
    <s v=" SUNBEAM SCHOOL DILDAR NAGAR"/>
    <n v="8545824480"/>
    <s v="UP61BT3610"/>
    <s v="T1"/>
    <s v="School"/>
    <x v="0"/>
    <x v="0"/>
    <s v="Gulf Force BS VI (6.5L)"/>
    <n v="1"/>
    <n v="2080"/>
    <x v="0"/>
    <n v="850"/>
    <m/>
    <m/>
    <m/>
    <m/>
    <m/>
    <x v="2"/>
    <n v="153"/>
    <m/>
    <n v="3083"/>
    <m/>
    <m/>
    <x v="1"/>
    <x v="0"/>
    <x v="0"/>
  </r>
  <r>
    <m/>
    <x v="1"/>
    <m/>
    <m/>
    <m/>
    <m/>
    <m/>
    <m/>
    <x v="0"/>
    <x v="1"/>
    <s v="Oil Filter"/>
    <n v="1"/>
    <n v="359"/>
    <x v="1"/>
    <m/>
    <m/>
    <m/>
    <m/>
    <m/>
    <m/>
    <x v="1"/>
    <n v="0"/>
    <m/>
    <n v="359"/>
    <m/>
    <m/>
    <x v="1"/>
    <x v="0"/>
    <x v="0"/>
  </r>
  <r>
    <s v="21/12/2025"/>
    <x v="1"/>
    <n v="2053"/>
    <s v="SUNBEAM SCHOOL DILDAR NAGER"/>
    <n v="8545824480"/>
    <s v="UP61AT9745"/>
    <s v="T1"/>
    <s v="School"/>
    <x v="0"/>
    <x v="0"/>
    <s v="Gulf Force BS VI (6.5L)"/>
    <n v="1"/>
    <n v="2080"/>
    <x v="0"/>
    <n v="850"/>
    <m/>
    <m/>
    <m/>
    <m/>
    <m/>
    <x v="2"/>
    <n v="153"/>
    <m/>
    <n v="3083"/>
    <m/>
    <m/>
    <x v="1"/>
    <x v="0"/>
    <x v="0"/>
  </r>
  <r>
    <m/>
    <x v="1"/>
    <m/>
    <m/>
    <m/>
    <m/>
    <m/>
    <m/>
    <x v="0"/>
    <x v="1"/>
    <s v="Oil Filter"/>
    <n v="1"/>
    <n v="359"/>
    <x v="1"/>
    <m/>
    <m/>
    <m/>
    <m/>
    <m/>
    <m/>
    <x v="1"/>
    <n v="0"/>
    <m/>
    <n v="359"/>
    <m/>
    <m/>
    <x v="1"/>
    <x v="0"/>
    <x v="0"/>
  </r>
  <r>
    <m/>
    <x v="1"/>
    <m/>
    <m/>
    <m/>
    <m/>
    <m/>
    <m/>
    <x v="0"/>
    <x v="2"/>
    <s v="FUEL FILTER"/>
    <n v="1"/>
    <n v="1575"/>
    <x v="2"/>
    <m/>
    <m/>
    <m/>
    <m/>
    <m/>
    <m/>
    <x v="1"/>
    <n v="0"/>
    <m/>
    <n v="1575"/>
    <m/>
    <m/>
    <x v="1"/>
    <x v="0"/>
    <x v="0"/>
  </r>
  <r>
    <s v="21/12/2025"/>
    <x v="0"/>
    <n v="2054"/>
    <s v="MRP PUBLIC SCHOOL SINGERA MARDAH"/>
    <n v="9214250492"/>
    <s v="UP61BT6637"/>
    <s v="T1"/>
    <s v="School"/>
    <x v="0"/>
    <x v="5"/>
    <m/>
    <m/>
    <m/>
    <x v="5"/>
    <m/>
    <n v="500"/>
    <m/>
    <m/>
    <m/>
    <m/>
    <x v="3"/>
    <n v="90"/>
    <m/>
    <n v="590"/>
    <m/>
    <m/>
    <x v="0"/>
    <x v="0"/>
    <x v="0"/>
  </r>
  <r>
    <s v="23/12/2025"/>
    <x v="2"/>
    <n v="2055"/>
    <s v="SUNBEAM SCHOOL MAHARAJGANJ"/>
    <n v="9839174305"/>
    <s v="UP61BT6560"/>
    <s v="T1"/>
    <s v="School"/>
    <x v="0"/>
    <x v="1"/>
    <s v="Oil Filter"/>
    <n v="1"/>
    <n v="359"/>
    <x v="1"/>
    <n v="900"/>
    <m/>
    <m/>
    <m/>
    <m/>
    <m/>
    <x v="4"/>
    <n v="162"/>
    <m/>
    <n v="1421"/>
    <m/>
    <m/>
    <x v="2"/>
    <x v="0"/>
    <x v="0"/>
  </r>
  <r>
    <m/>
    <x v="2"/>
    <m/>
    <m/>
    <m/>
    <m/>
    <m/>
    <m/>
    <x v="0"/>
    <x v="0"/>
    <s v="Gulf Force BS VI (6.5L)"/>
    <n v="1"/>
    <n v="2080"/>
    <x v="0"/>
    <m/>
    <m/>
    <m/>
    <m/>
    <m/>
    <m/>
    <x v="1"/>
    <n v="0"/>
    <m/>
    <n v="2080"/>
    <m/>
    <m/>
    <x v="2"/>
    <x v="0"/>
    <x v="0"/>
  </r>
  <r>
    <s v="23/12/2025"/>
    <x v="2"/>
    <n v="2056"/>
    <s v="SUNBEAM SCHOOL DILDAR NAGAR GZP"/>
    <n v="7267059150"/>
    <s v="UP61AT9814"/>
    <s v="T1"/>
    <s v="School"/>
    <x v="0"/>
    <x v="1"/>
    <s v="Oil Filter"/>
    <n v="1"/>
    <n v="359"/>
    <x v="1"/>
    <n v="900"/>
    <m/>
    <m/>
    <m/>
    <m/>
    <m/>
    <x v="4"/>
    <n v="162"/>
    <m/>
    <n v="1421"/>
    <m/>
    <m/>
    <x v="2"/>
    <x v="0"/>
    <x v="0"/>
  </r>
  <r>
    <m/>
    <x v="2"/>
    <m/>
    <m/>
    <m/>
    <m/>
    <m/>
    <m/>
    <x v="0"/>
    <x v="0"/>
    <s v="Gulf Force BS VI (6.5L)"/>
    <n v="1"/>
    <n v="2080"/>
    <x v="0"/>
    <m/>
    <m/>
    <m/>
    <m/>
    <m/>
    <m/>
    <x v="1"/>
    <n v="0"/>
    <m/>
    <n v="2080"/>
    <m/>
    <m/>
    <x v="2"/>
    <x v="0"/>
    <x v="0"/>
  </r>
  <r>
    <m/>
    <x v="2"/>
    <m/>
    <m/>
    <m/>
    <m/>
    <m/>
    <m/>
    <x v="0"/>
    <x v="2"/>
    <s v="FUEL FILTER"/>
    <n v="1"/>
    <n v="1575"/>
    <x v="2"/>
    <m/>
    <m/>
    <m/>
    <m/>
    <m/>
    <m/>
    <x v="1"/>
    <n v="0"/>
    <m/>
    <n v="1575"/>
    <m/>
    <m/>
    <x v="2"/>
    <x v="0"/>
    <x v="0"/>
  </r>
  <r>
    <s v="24/12/2025"/>
    <x v="3"/>
    <n v="2057"/>
    <s v="GRUKUL INTER COLLEGE ZAMANIYA "/>
    <m/>
    <m/>
    <s v="T1"/>
    <s v="School"/>
    <x v="1"/>
    <x v="3"/>
    <s v="Gulf Force AdBlue (20 L)"/>
    <n v="1"/>
    <n v="1480"/>
    <x v="3"/>
    <m/>
    <m/>
    <m/>
    <m/>
    <m/>
    <m/>
    <x v="1"/>
    <n v="0"/>
    <m/>
    <n v="1480"/>
    <m/>
    <m/>
    <x v="3"/>
    <x v="0"/>
    <x v="0"/>
  </r>
  <r>
    <m/>
    <x v="3"/>
    <m/>
    <m/>
    <m/>
    <m/>
    <m/>
    <m/>
    <x v="1"/>
    <x v="6"/>
    <s v="Gulf Force AdBlue (10)"/>
    <n v="1"/>
    <n v="770"/>
    <x v="6"/>
    <m/>
    <m/>
    <m/>
    <m/>
    <m/>
    <m/>
    <x v="1"/>
    <n v="0"/>
    <m/>
    <n v="770"/>
    <m/>
    <m/>
    <x v="3"/>
    <x v="0"/>
    <x v="0"/>
  </r>
  <r>
    <m/>
    <x v="3"/>
    <m/>
    <m/>
    <m/>
    <m/>
    <m/>
    <m/>
    <x v="1"/>
    <x v="7"/>
    <s v="CLUTCH SPRING"/>
    <n v="1"/>
    <n v="17"/>
    <x v="7"/>
    <m/>
    <m/>
    <m/>
    <m/>
    <m/>
    <m/>
    <x v="1"/>
    <n v="0"/>
    <m/>
    <n v="17"/>
    <m/>
    <m/>
    <x v="3"/>
    <x v="0"/>
    <x v="0"/>
  </r>
  <r>
    <m/>
    <x v="3"/>
    <m/>
    <m/>
    <m/>
    <m/>
    <m/>
    <m/>
    <x v="1"/>
    <x v="8"/>
    <s v="Bumper Rubber"/>
    <n v="1"/>
    <n v="142"/>
    <x v="8"/>
    <m/>
    <m/>
    <m/>
    <m/>
    <m/>
    <m/>
    <x v="1"/>
    <n v="0"/>
    <m/>
    <n v="142"/>
    <m/>
    <m/>
    <x v="3"/>
    <x v="0"/>
    <x v="0"/>
  </r>
  <r>
    <s v="25/12/2025"/>
    <x v="4"/>
    <n v="2058"/>
    <s v="PRAMANAND MANORMA DEVI KASHIMABAD"/>
    <n v="9415970915"/>
    <s v="UP61BT0206"/>
    <s v="T1"/>
    <s v="School"/>
    <x v="0"/>
    <x v="0"/>
    <s v="Gulf Force BS VI (6.5L)"/>
    <n v="1"/>
    <n v="2080"/>
    <x v="0"/>
    <n v="850"/>
    <m/>
    <m/>
    <m/>
    <m/>
    <m/>
    <x v="2"/>
    <n v="153"/>
    <m/>
    <n v="3083"/>
    <m/>
    <m/>
    <x v="4"/>
    <x v="0"/>
    <x v="0"/>
  </r>
  <r>
    <m/>
    <x v="4"/>
    <m/>
    <m/>
    <m/>
    <m/>
    <m/>
    <m/>
    <x v="0"/>
    <x v="1"/>
    <s v="Oil Filter"/>
    <n v="1"/>
    <n v="359"/>
    <x v="1"/>
    <m/>
    <m/>
    <m/>
    <m/>
    <m/>
    <m/>
    <x v="1"/>
    <n v="0"/>
    <m/>
    <n v="359"/>
    <m/>
    <m/>
    <x v="4"/>
    <x v="0"/>
    <x v="0"/>
  </r>
  <r>
    <s v="25/12/2025"/>
    <x v="4"/>
    <n v="2059"/>
    <s v="SHAVITRI BALIKA INTER COLLEGE"/>
    <n v="6306615783"/>
    <s v="UP67AT6861"/>
    <s v="T1"/>
    <s v="School"/>
    <x v="0"/>
    <x v="9"/>
    <s v="Electric Fuse"/>
    <n v="2"/>
    <n v="140"/>
    <x v="9"/>
    <n v="250"/>
    <m/>
    <m/>
    <m/>
    <m/>
    <m/>
    <x v="5"/>
    <n v="45"/>
    <m/>
    <n v="575"/>
    <m/>
    <m/>
    <x v="4"/>
    <x v="0"/>
    <x v="0"/>
  </r>
  <r>
    <s v="25/12/2025"/>
    <x v="4"/>
    <n v="2060"/>
    <s v="LITTE BALLASOME  SCHOOL "/>
    <n v="9565916094"/>
    <s v="UP61CT3487"/>
    <s v="Trax"/>
    <s v="School"/>
    <x v="2"/>
    <x v="0"/>
    <s v="Gulf Force BS VI (6.5L)"/>
    <n v="1"/>
    <n v="2080"/>
    <x v="0"/>
    <m/>
    <m/>
    <m/>
    <m/>
    <m/>
    <m/>
    <x v="1"/>
    <n v="0"/>
    <m/>
    <n v="2080"/>
    <m/>
    <m/>
    <x v="4"/>
    <x v="0"/>
    <x v="0"/>
  </r>
  <r>
    <m/>
    <x v="4"/>
    <m/>
    <m/>
    <m/>
    <m/>
    <m/>
    <m/>
    <x v="2"/>
    <x v="1"/>
    <s v="Oil Filter"/>
    <n v="1"/>
    <n v="359"/>
    <x v="1"/>
    <m/>
    <m/>
    <m/>
    <m/>
    <m/>
    <m/>
    <x v="1"/>
    <n v="0"/>
    <m/>
    <n v="359"/>
    <m/>
    <m/>
    <x v="4"/>
    <x v="0"/>
    <x v="0"/>
  </r>
  <r>
    <s v="28/12/2025"/>
    <x v="5"/>
    <n v="2061"/>
    <s v="RAGHUNANDAN KUSHANDEV PG COLLEGE "/>
    <n v="9415870147"/>
    <s v="UP61BT7549"/>
    <s v="T1"/>
    <s v="School"/>
    <x v="0"/>
    <x v="10"/>
    <s v="KING PIN SET"/>
    <n v="1"/>
    <n v="2438"/>
    <x v="10"/>
    <n v="2900"/>
    <n v="150"/>
    <m/>
    <m/>
    <m/>
    <m/>
    <x v="6"/>
    <n v="549"/>
    <m/>
    <n v="6037"/>
    <m/>
    <m/>
    <x v="5"/>
    <x v="0"/>
    <x v="0"/>
  </r>
  <r>
    <m/>
    <x v="5"/>
    <m/>
    <m/>
    <m/>
    <m/>
    <m/>
    <m/>
    <x v="0"/>
    <x v="11"/>
    <s v="GREASE"/>
    <n v="1"/>
    <n v="555"/>
    <x v="11"/>
    <m/>
    <m/>
    <m/>
    <m/>
    <m/>
    <m/>
    <x v="1"/>
    <n v="0"/>
    <m/>
    <n v="555"/>
    <m/>
    <m/>
    <x v="5"/>
    <x v="0"/>
    <x v="0"/>
  </r>
  <r>
    <m/>
    <x v="5"/>
    <m/>
    <m/>
    <m/>
    <m/>
    <m/>
    <m/>
    <x v="0"/>
    <x v="12"/>
    <s v="Oil Seal For Fr. Exle"/>
    <n v="2"/>
    <n v="85"/>
    <x v="12"/>
    <m/>
    <m/>
    <m/>
    <m/>
    <m/>
    <m/>
    <x v="1"/>
    <n v="0"/>
    <m/>
    <n v="170"/>
    <m/>
    <m/>
    <x v="5"/>
    <x v="0"/>
    <x v="0"/>
  </r>
  <r>
    <m/>
    <x v="5"/>
    <m/>
    <m/>
    <m/>
    <m/>
    <m/>
    <m/>
    <x v="0"/>
    <x v="13"/>
    <s v="WRONG Code"/>
    <n v="1"/>
    <n v="2809"/>
    <x v="13"/>
    <m/>
    <m/>
    <m/>
    <m/>
    <m/>
    <m/>
    <x v="1"/>
    <n v="0"/>
    <m/>
    <n v="2809"/>
    <m/>
    <m/>
    <x v="5"/>
    <x v="0"/>
    <x v="0"/>
  </r>
  <r>
    <m/>
    <x v="5"/>
    <m/>
    <m/>
    <m/>
    <m/>
    <m/>
    <m/>
    <x v="0"/>
    <x v="14"/>
    <s v="Taper Roller Bearing"/>
    <n v="1"/>
    <n v="450"/>
    <x v="14"/>
    <m/>
    <m/>
    <m/>
    <m/>
    <m/>
    <m/>
    <x v="1"/>
    <n v="0"/>
    <m/>
    <n v="450"/>
    <m/>
    <m/>
    <x v="5"/>
    <x v="0"/>
    <x v="0"/>
  </r>
  <r>
    <m/>
    <x v="5"/>
    <m/>
    <m/>
    <m/>
    <m/>
    <m/>
    <m/>
    <x v="0"/>
    <x v="15"/>
    <s v="WRONG Code"/>
    <n v="1"/>
    <n v="675"/>
    <x v="15"/>
    <m/>
    <m/>
    <m/>
    <m/>
    <m/>
    <m/>
    <x v="1"/>
    <n v="0"/>
    <m/>
    <n v="675"/>
    <m/>
    <n v="550"/>
    <x v="5"/>
    <x v="0"/>
    <x v="0"/>
  </r>
  <r>
    <m/>
    <x v="5"/>
    <m/>
    <m/>
    <m/>
    <m/>
    <m/>
    <m/>
    <x v="0"/>
    <x v="16"/>
    <s v="OIL SEAL KIT"/>
    <n v="1"/>
    <n v="492"/>
    <x v="16"/>
    <m/>
    <m/>
    <m/>
    <m/>
    <m/>
    <m/>
    <x v="1"/>
    <n v="0"/>
    <m/>
    <n v="492"/>
    <m/>
    <m/>
    <x v="5"/>
    <x v="0"/>
    <x v="0"/>
  </r>
  <r>
    <m/>
    <x v="5"/>
    <m/>
    <m/>
    <m/>
    <m/>
    <m/>
    <m/>
    <x v="0"/>
    <x v="9"/>
    <s v="Electric Fuse"/>
    <n v="1"/>
    <n v="80"/>
    <x v="17"/>
    <m/>
    <m/>
    <m/>
    <m/>
    <m/>
    <m/>
    <x v="1"/>
    <n v="0"/>
    <m/>
    <n v="80"/>
    <m/>
    <m/>
    <x v="5"/>
    <x v="0"/>
    <x v="0"/>
  </r>
  <r>
    <s v="29/12/2025"/>
    <x v="6"/>
    <n v="2062"/>
    <s v="G. R. Tour &amp; Travels"/>
    <n v="7800392363"/>
    <s v="UP61CT1985"/>
    <s v="T1"/>
    <s v="Taxi"/>
    <x v="0"/>
    <x v="17"/>
    <s v="FUEL FILTER"/>
    <n v="1"/>
    <n v="1060"/>
    <x v="18"/>
    <n v="850"/>
    <m/>
    <m/>
    <m/>
    <m/>
    <m/>
    <x v="2"/>
    <n v="153"/>
    <m/>
    <n v="2063"/>
    <m/>
    <m/>
    <x v="6"/>
    <x v="0"/>
    <x v="0"/>
  </r>
  <r>
    <m/>
    <x v="6"/>
    <m/>
    <m/>
    <m/>
    <m/>
    <m/>
    <m/>
    <x v="0"/>
    <x v="18"/>
    <s v="FUEL FILTER"/>
    <n v="1"/>
    <n v="711"/>
    <x v="19"/>
    <m/>
    <m/>
    <m/>
    <m/>
    <m/>
    <m/>
    <x v="1"/>
    <n v="0"/>
    <m/>
    <n v="711"/>
    <m/>
    <m/>
    <x v="6"/>
    <x v="0"/>
    <x v="0"/>
  </r>
  <r>
    <m/>
    <x v="6"/>
    <m/>
    <m/>
    <m/>
    <m/>
    <m/>
    <m/>
    <x v="0"/>
    <x v="1"/>
    <s v="Oil Filter"/>
    <n v="1"/>
    <n v="359"/>
    <x v="1"/>
    <m/>
    <m/>
    <m/>
    <m/>
    <m/>
    <m/>
    <x v="1"/>
    <n v="0"/>
    <m/>
    <n v="359"/>
    <m/>
    <m/>
    <x v="6"/>
    <x v="0"/>
    <x v="0"/>
  </r>
  <r>
    <m/>
    <x v="6"/>
    <m/>
    <m/>
    <m/>
    <m/>
    <m/>
    <m/>
    <x v="0"/>
    <x v="3"/>
    <s v="Gulf Force AdBlue (20 L)"/>
    <n v="1"/>
    <n v="1480"/>
    <x v="3"/>
    <m/>
    <m/>
    <m/>
    <m/>
    <m/>
    <m/>
    <x v="1"/>
    <n v="0"/>
    <m/>
    <n v="1480"/>
    <m/>
    <m/>
    <x v="6"/>
    <x v="0"/>
    <x v="0"/>
  </r>
  <r>
    <m/>
    <x v="6"/>
    <m/>
    <m/>
    <m/>
    <m/>
    <m/>
    <m/>
    <x v="0"/>
    <x v="0"/>
    <s v="Gulf Force BS VI (6.5L)"/>
    <n v="1"/>
    <n v="2080"/>
    <x v="0"/>
    <m/>
    <m/>
    <m/>
    <m/>
    <m/>
    <m/>
    <x v="1"/>
    <n v="0"/>
    <m/>
    <n v="2080"/>
    <m/>
    <m/>
    <x v="6"/>
    <x v="0"/>
    <x v="0"/>
  </r>
  <r>
    <s v="29/12/2025"/>
    <x v="6"/>
    <n v="2063"/>
    <s v="Sunbeem School Dehwal Dildarnagar"/>
    <n v="8545824480"/>
    <s v="UP61CT2705"/>
    <s v="T1"/>
    <s v="School"/>
    <x v="2"/>
    <x v="0"/>
    <s v="Gulf Force BS VI (6.5L)"/>
    <n v="1"/>
    <n v="2080"/>
    <x v="0"/>
    <m/>
    <m/>
    <m/>
    <m/>
    <m/>
    <m/>
    <x v="1"/>
    <n v="0"/>
    <m/>
    <n v="2080"/>
    <m/>
    <m/>
    <x v="6"/>
    <x v="0"/>
    <x v="0"/>
  </r>
  <r>
    <m/>
    <x v="6"/>
    <m/>
    <m/>
    <m/>
    <m/>
    <m/>
    <m/>
    <x v="2"/>
    <x v="1"/>
    <s v="Oil Filter"/>
    <n v="1"/>
    <n v="359"/>
    <x v="1"/>
    <m/>
    <m/>
    <m/>
    <m/>
    <m/>
    <m/>
    <x v="1"/>
    <n v="0"/>
    <m/>
    <n v="359"/>
    <m/>
    <m/>
    <x v="6"/>
    <x v="0"/>
    <x v="0"/>
  </r>
  <r>
    <s v="30/12/2025"/>
    <x v="7"/>
    <n v="2064"/>
    <s v="Shashikant Chourasiya durga chowk ghazipur"/>
    <n v="7084503332"/>
    <s v="UP61CT1984"/>
    <s v="T1"/>
    <s v="Others"/>
    <x v="0"/>
    <x v="1"/>
    <s v="Oil Filter"/>
    <n v="1"/>
    <n v="359"/>
    <x v="1"/>
    <n v="650"/>
    <m/>
    <m/>
    <n v="550"/>
    <m/>
    <m/>
    <x v="7"/>
    <n v="216"/>
    <m/>
    <n v="1775"/>
    <m/>
    <n v="300"/>
    <x v="7"/>
    <x v="0"/>
    <x v="0"/>
  </r>
  <r>
    <m/>
    <x v="7"/>
    <m/>
    <m/>
    <m/>
    <m/>
    <m/>
    <m/>
    <x v="0"/>
    <x v="0"/>
    <s v="Gulf Force BS VI (6.5L)"/>
    <n v="1"/>
    <n v="2080"/>
    <x v="0"/>
    <m/>
    <m/>
    <m/>
    <m/>
    <m/>
    <m/>
    <x v="1"/>
    <n v="0"/>
    <m/>
    <n v="2080"/>
    <m/>
    <m/>
    <x v="7"/>
    <x v="0"/>
    <x v="0"/>
  </r>
  <r>
    <d v="2026-02-01T00:00:00"/>
    <x v="8"/>
    <n v="2065"/>
    <s v="BBD Public School Kashmabad Ghazipur"/>
    <m/>
    <m/>
    <m/>
    <s v="School"/>
    <x v="1"/>
    <x v="6"/>
    <s v="Gulf Force AdBlue (10)"/>
    <n v="1"/>
    <n v="770"/>
    <x v="6"/>
    <m/>
    <m/>
    <m/>
    <m/>
    <m/>
    <m/>
    <x v="1"/>
    <n v="0"/>
    <m/>
    <n v="770"/>
    <m/>
    <m/>
    <x v="8"/>
    <x v="1"/>
    <x v="1"/>
  </r>
  <r>
    <d v="2026-05-01T00:00:00"/>
    <x v="9"/>
    <n v="2066"/>
    <s v="LNT International School Kashmabad Ghazipur"/>
    <m/>
    <s v="UP61BT7587"/>
    <m/>
    <s v="School"/>
    <x v="0"/>
    <x v="19"/>
    <s v="Bimetal Bush with Oil-Groove"/>
    <n v="4"/>
    <n v="320"/>
    <x v="20"/>
    <n v="2500"/>
    <m/>
    <m/>
    <m/>
    <m/>
    <m/>
    <x v="8"/>
    <n v="450"/>
    <m/>
    <n v="4230"/>
    <m/>
    <m/>
    <x v="9"/>
    <x v="1"/>
    <x v="1"/>
  </r>
  <r>
    <m/>
    <x v="9"/>
    <m/>
    <m/>
    <m/>
    <m/>
    <m/>
    <m/>
    <x v="0"/>
    <x v="20"/>
    <s v="Wheel Joint assly"/>
    <n v="1"/>
    <n v="2564"/>
    <x v="21"/>
    <m/>
    <m/>
    <m/>
    <m/>
    <m/>
    <m/>
    <x v="1"/>
    <n v="0"/>
    <m/>
    <n v="2564"/>
    <m/>
    <m/>
    <x v="9"/>
    <x v="1"/>
    <x v="1"/>
  </r>
  <r>
    <m/>
    <x v="9"/>
    <m/>
    <m/>
    <m/>
    <m/>
    <m/>
    <m/>
    <x v="0"/>
    <x v="21"/>
    <s v="Link for anti roll bar"/>
    <n v="2"/>
    <n v="334"/>
    <x v="22"/>
    <m/>
    <m/>
    <m/>
    <m/>
    <m/>
    <m/>
    <x v="1"/>
    <n v="0"/>
    <m/>
    <n v="668"/>
    <m/>
    <m/>
    <x v="9"/>
    <x v="1"/>
    <x v="1"/>
  </r>
  <r>
    <m/>
    <x v="9"/>
    <m/>
    <m/>
    <m/>
    <m/>
    <m/>
    <m/>
    <x v="0"/>
    <x v="12"/>
    <s v="Oil Seal For Fr. Exle"/>
    <n v="2"/>
    <n v="85"/>
    <x v="12"/>
    <m/>
    <m/>
    <m/>
    <m/>
    <m/>
    <m/>
    <x v="1"/>
    <n v="0"/>
    <m/>
    <n v="170"/>
    <m/>
    <m/>
    <x v="9"/>
    <x v="1"/>
    <x v="1"/>
  </r>
  <r>
    <m/>
    <x v="9"/>
    <m/>
    <m/>
    <m/>
    <m/>
    <m/>
    <m/>
    <x v="0"/>
    <x v="22"/>
    <s v="WRONG Code"/>
    <n v="2"/>
    <n v="2517"/>
    <x v="23"/>
    <m/>
    <m/>
    <m/>
    <m/>
    <m/>
    <m/>
    <x v="1"/>
    <n v="0"/>
    <m/>
    <n v="5034"/>
    <m/>
    <m/>
    <x v="9"/>
    <x v="1"/>
    <x v="1"/>
  </r>
  <r>
    <m/>
    <x v="9"/>
    <m/>
    <m/>
    <m/>
    <m/>
    <m/>
    <m/>
    <x v="0"/>
    <x v="23"/>
    <s v="BRAKE PAD"/>
    <n v="1"/>
    <n v="2491"/>
    <x v="24"/>
    <m/>
    <m/>
    <m/>
    <m/>
    <m/>
    <m/>
    <x v="1"/>
    <n v="0"/>
    <m/>
    <n v="2491"/>
    <m/>
    <m/>
    <x v="9"/>
    <x v="1"/>
    <x v="1"/>
  </r>
  <r>
    <m/>
    <x v="9"/>
    <m/>
    <m/>
    <m/>
    <m/>
    <m/>
    <m/>
    <x v="0"/>
    <x v="24"/>
    <s v="WRONG Code"/>
    <n v="2"/>
    <n v="255"/>
    <x v="25"/>
    <m/>
    <m/>
    <m/>
    <m/>
    <m/>
    <m/>
    <x v="1"/>
    <n v="0"/>
    <m/>
    <n v="510"/>
    <m/>
    <m/>
    <x v="9"/>
    <x v="1"/>
    <x v="1"/>
  </r>
  <r>
    <m/>
    <x v="9"/>
    <m/>
    <m/>
    <m/>
    <m/>
    <m/>
    <m/>
    <x v="0"/>
    <x v="25"/>
    <s v="WRONG Code"/>
    <n v="2"/>
    <n v="50"/>
    <x v="26"/>
    <m/>
    <m/>
    <m/>
    <m/>
    <m/>
    <m/>
    <x v="1"/>
    <n v="0"/>
    <m/>
    <n v="100"/>
    <m/>
    <m/>
    <x v="9"/>
    <x v="1"/>
    <x v="1"/>
  </r>
  <r>
    <m/>
    <x v="9"/>
    <m/>
    <m/>
    <m/>
    <m/>
    <m/>
    <m/>
    <x v="0"/>
    <x v="26"/>
    <s v="WRONG Code"/>
    <n v="2"/>
    <n v="40"/>
    <x v="17"/>
    <m/>
    <m/>
    <m/>
    <m/>
    <m/>
    <m/>
    <x v="1"/>
    <n v="0"/>
    <m/>
    <n v="80"/>
    <m/>
    <m/>
    <x v="9"/>
    <x v="1"/>
    <x v="1"/>
  </r>
  <r>
    <m/>
    <x v="9"/>
    <m/>
    <m/>
    <m/>
    <m/>
    <m/>
    <m/>
    <x v="0"/>
    <x v="27"/>
    <s v="Plain Washer 10 No."/>
    <n v="4"/>
    <n v="20"/>
    <x v="17"/>
    <m/>
    <m/>
    <m/>
    <m/>
    <m/>
    <m/>
    <x v="1"/>
    <n v="0"/>
    <m/>
    <n v="80"/>
    <m/>
    <m/>
    <x v="9"/>
    <x v="1"/>
    <x v="1"/>
  </r>
  <r>
    <m/>
    <x v="9"/>
    <m/>
    <m/>
    <m/>
    <m/>
    <m/>
    <m/>
    <x v="0"/>
    <x v="11"/>
    <s v="GREASE"/>
    <n v="1"/>
    <n v="288"/>
    <x v="27"/>
    <m/>
    <m/>
    <m/>
    <m/>
    <m/>
    <m/>
    <x v="1"/>
    <n v="0"/>
    <m/>
    <n v="288"/>
    <m/>
    <m/>
    <x v="9"/>
    <x v="1"/>
    <x v="1"/>
  </r>
  <r>
    <m/>
    <x v="9"/>
    <m/>
    <m/>
    <m/>
    <m/>
    <m/>
    <m/>
    <x v="0"/>
    <x v="28"/>
    <s v="Brake Oil"/>
    <n v="1"/>
    <n v="149"/>
    <x v="28"/>
    <m/>
    <m/>
    <m/>
    <m/>
    <m/>
    <m/>
    <x v="1"/>
    <n v="0"/>
    <m/>
    <n v="149"/>
    <m/>
    <m/>
    <x v="9"/>
    <x v="1"/>
    <x v="1"/>
  </r>
  <r>
    <d v="2026-07-01T00:00:00"/>
    <x v="10"/>
    <n v="2067"/>
    <s v="Woek Hardt Foundation HFCL Ghazipur"/>
    <n v="6392824424"/>
    <s v="UP70FT9974"/>
    <s v="T3"/>
    <s v="Taxi"/>
    <x v="0"/>
    <x v="29"/>
    <s v="MECHENICAL SPRAY"/>
    <n v="1"/>
    <n v="160"/>
    <x v="29"/>
    <n v="3800"/>
    <n v="900"/>
    <n v="5900"/>
    <m/>
    <m/>
    <m/>
    <x v="9"/>
    <n v="1908"/>
    <m/>
    <n v="12668"/>
    <m/>
    <m/>
    <x v="10"/>
    <x v="1"/>
    <x v="1"/>
  </r>
  <r>
    <m/>
    <x v="10"/>
    <m/>
    <m/>
    <m/>
    <m/>
    <m/>
    <m/>
    <x v="0"/>
    <x v="10"/>
    <s v="KING PIN SET"/>
    <n v="1"/>
    <n v="2438"/>
    <x v="10"/>
    <m/>
    <m/>
    <m/>
    <m/>
    <m/>
    <m/>
    <x v="1"/>
    <n v="0"/>
    <m/>
    <n v="2438"/>
    <m/>
    <m/>
    <x v="10"/>
    <x v="1"/>
    <x v="1"/>
  </r>
  <r>
    <m/>
    <x v="10"/>
    <m/>
    <m/>
    <m/>
    <m/>
    <m/>
    <m/>
    <x v="0"/>
    <x v="30"/>
    <s v="T R BEARING"/>
    <n v="1"/>
    <n v="527"/>
    <x v="30"/>
    <m/>
    <m/>
    <m/>
    <m/>
    <m/>
    <m/>
    <x v="1"/>
    <n v="0"/>
    <m/>
    <n v="527"/>
    <m/>
    <m/>
    <x v="10"/>
    <x v="1"/>
    <x v="1"/>
  </r>
  <r>
    <m/>
    <x v="10"/>
    <m/>
    <m/>
    <m/>
    <m/>
    <m/>
    <m/>
    <x v="0"/>
    <x v="14"/>
    <s v="Taper Roller Bearing"/>
    <n v="1"/>
    <n v="405"/>
    <x v="31"/>
    <m/>
    <m/>
    <m/>
    <m/>
    <m/>
    <m/>
    <x v="1"/>
    <n v="0"/>
    <m/>
    <n v="405"/>
    <m/>
    <m/>
    <x v="10"/>
    <x v="1"/>
    <x v="1"/>
  </r>
  <r>
    <m/>
    <x v="10"/>
    <m/>
    <m/>
    <m/>
    <m/>
    <m/>
    <m/>
    <x v="0"/>
    <x v="16"/>
    <s v="OIL SEAL KIT"/>
    <n v="1"/>
    <n v="453"/>
    <x v="32"/>
    <m/>
    <m/>
    <m/>
    <m/>
    <m/>
    <m/>
    <x v="1"/>
    <n v="0"/>
    <m/>
    <n v="453"/>
    <m/>
    <m/>
    <x v="10"/>
    <x v="1"/>
    <x v="1"/>
  </r>
  <r>
    <m/>
    <x v="10"/>
    <m/>
    <m/>
    <m/>
    <m/>
    <m/>
    <m/>
    <x v="0"/>
    <x v="11"/>
    <s v="GREASE"/>
    <n v="1"/>
    <n v="288"/>
    <x v="27"/>
    <m/>
    <m/>
    <m/>
    <m/>
    <m/>
    <m/>
    <x v="1"/>
    <n v="0"/>
    <m/>
    <n v="288"/>
    <m/>
    <m/>
    <x v="10"/>
    <x v="1"/>
    <x v="1"/>
  </r>
  <r>
    <m/>
    <x v="10"/>
    <m/>
    <m/>
    <m/>
    <m/>
    <m/>
    <m/>
    <x v="0"/>
    <x v="28"/>
    <s v="Brake Oil"/>
    <n v="1"/>
    <n v="149"/>
    <x v="28"/>
    <m/>
    <m/>
    <m/>
    <m/>
    <m/>
    <m/>
    <x v="1"/>
    <n v="0"/>
    <m/>
    <n v="149"/>
    <m/>
    <m/>
    <x v="10"/>
    <x v="1"/>
    <x v="1"/>
  </r>
  <r>
    <m/>
    <x v="10"/>
    <m/>
    <m/>
    <m/>
    <m/>
    <m/>
    <m/>
    <x v="0"/>
    <x v="31"/>
    <s v="Rubber Seal"/>
    <n v="4"/>
    <n v="45"/>
    <x v="33"/>
    <m/>
    <m/>
    <m/>
    <m/>
    <m/>
    <m/>
    <x v="1"/>
    <n v="0"/>
    <m/>
    <n v="180"/>
    <m/>
    <m/>
    <x v="10"/>
    <x v="1"/>
    <x v="1"/>
  </r>
  <r>
    <m/>
    <x v="10"/>
    <m/>
    <m/>
    <m/>
    <m/>
    <m/>
    <m/>
    <x v="0"/>
    <x v="32"/>
    <s v="SHOCKAR BUSH 19 NO."/>
    <n v="2"/>
    <n v="90"/>
    <x v="33"/>
    <m/>
    <m/>
    <m/>
    <m/>
    <m/>
    <m/>
    <x v="1"/>
    <n v="0"/>
    <m/>
    <n v="180"/>
    <m/>
    <m/>
    <x v="10"/>
    <x v="1"/>
    <x v="1"/>
  </r>
  <r>
    <m/>
    <x v="10"/>
    <m/>
    <m/>
    <m/>
    <m/>
    <m/>
    <m/>
    <x v="0"/>
    <x v="33"/>
    <s v="BALANCING BUSH 19 NO."/>
    <n v="2"/>
    <n v="90"/>
    <x v="33"/>
    <m/>
    <m/>
    <m/>
    <m/>
    <m/>
    <m/>
    <x v="1"/>
    <n v="0"/>
    <m/>
    <n v="180"/>
    <m/>
    <m/>
    <x v="10"/>
    <x v="1"/>
    <x v="1"/>
  </r>
  <r>
    <m/>
    <x v="10"/>
    <m/>
    <m/>
    <m/>
    <m/>
    <m/>
    <m/>
    <x v="0"/>
    <x v="34"/>
    <s v="BIG"/>
    <n v="3"/>
    <n v="25"/>
    <x v="34"/>
    <m/>
    <m/>
    <m/>
    <m/>
    <m/>
    <m/>
    <x v="1"/>
    <n v="0"/>
    <m/>
    <n v="75"/>
    <m/>
    <m/>
    <x v="10"/>
    <x v="1"/>
    <x v="1"/>
  </r>
  <r>
    <m/>
    <x v="10"/>
    <m/>
    <m/>
    <m/>
    <m/>
    <m/>
    <m/>
    <x v="0"/>
    <x v="35"/>
    <s v="ENGINE OIL"/>
    <n v="1"/>
    <n v="2288"/>
    <x v="35"/>
    <m/>
    <m/>
    <m/>
    <m/>
    <m/>
    <m/>
    <x v="1"/>
    <n v="0"/>
    <m/>
    <n v="2288"/>
    <m/>
    <m/>
    <x v="10"/>
    <x v="1"/>
    <x v="1"/>
  </r>
  <r>
    <m/>
    <x v="10"/>
    <m/>
    <m/>
    <m/>
    <m/>
    <m/>
    <m/>
    <x v="0"/>
    <x v="36"/>
    <s v="AIR FILTER"/>
    <n v="1"/>
    <n v="693"/>
    <x v="36"/>
    <m/>
    <m/>
    <m/>
    <m/>
    <m/>
    <m/>
    <x v="1"/>
    <n v="0"/>
    <m/>
    <n v="693"/>
    <m/>
    <m/>
    <x v="10"/>
    <x v="1"/>
    <x v="1"/>
  </r>
  <r>
    <m/>
    <x v="10"/>
    <m/>
    <m/>
    <m/>
    <m/>
    <m/>
    <m/>
    <x v="0"/>
    <x v="37"/>
    <s v="FUEL FILTER"/>
    <n v="1"/>
    <n v="1631"/>
    <x v="37"/>
    <m/>
    <m/>
    <m/>
    <m/>
    <m/>
    <m/>
    <x v="1"/>
    <n v="0"/>
    <m/>
    <n v="1631"/>
    <m/>
    <m/>
    <x v="10"/>
    <x v="1"/>
    <x v="1"/>
  </r>
  <r>
    <m/>
    <x v="10"/>
    <m/>
    <m/>
    <m/>
    <m/>
    <m/>
    <m/>
    <x v="0"/>
    <x v="38"/>
    <s v="OIL FILTER ELEMENT (TD 2200 ) (R-5)"/>
    <n v="1"/>
    <n v="156"/>
    <x v="38"/>
    <m/>
    <m/>
    <m/>
    <m/>
    <m/>
    <m/>
    <x v="1"/>
    <n v="0"/>
    <m/>
    <n v="156"/>
    <m/>
    <m/>
    <x v="10"/>
    <x v="1"/>
    <x v="1"/>
  </r>
  <r>
    <m/>
    <x v="10"/>
    <m/>
    <m/>
    <m/>
    <m/>
    <m/>
    <m/>
    <x v="0"/>
    <x v="9"/>
    <s v="Electric Fuse"/>
    <n v="1"/>
    <n v="80"/>
    <x v="17"/>
    <m/>
    <m/>
    <m/>
    <m/>
    <m/>
    <m/>
    <x v="1"/>
    <n v="0"/>
    <m/>
    <n v="80"/>
    <m/>
    <m/>
    <x v="10"/>
    <x v="1"/>
    <x v="1"/>
  </r>
  <r>
    <m/>
    <x v="10"/>
    <m/>
    <m/>
    <m/>
    <m/>
    <m/>
    <m/>
    <x v="0"/>
    <x v="39"/>
    <s v="Suletion Tap"/>
    <n v="1"/>
    <n v="25"/>
    <x v="39"/>
    <m/>
    <m/>
    <m/>
    <m/>
    <m/>
    <m/>
    <x v="1"/>
    <n v="0"/>
    <m/>
    <n v="25"/>
    <m/>
    <m/>
    <x v="10"/>
    <x v="1"/>
    <x v="1"/>
  </r>
  <r>
    <m/>
    <x v="10"/>
    <m/>
    <m/>
    <m/>
    <m/>
    <m/>
    <m/>
    <x v="0"/>
    <x v="40"/>
    <s v="Wire 04mm"/>
    <n v="3"/>
    <n v="20"/>
    <x v="40"/>
    <m/>
    <m/>
    <m/>
    <m/>
    <m/>
    <m/>
    <x v="1"/>
    <n v="0"/>
    <m/>
    <n v="60"/>
    <m/>
    <m/>
    <x v="10"/>
    <x v="1"/>
    <x v="1"/>
  </r>
  <r>
    <d v="2026-09-01T00:00:00"/>
    <x v="11"/>
    <n v="2069"/>
    <s v="Devbhumi Public School Gopalpur Ghazipur"/>
    <m/>
    <m/>
    <s v="T1"/>
    <s v="School"/>
    <x v="1"/>
    <x v="41"/>
    <s v="WRONG Code"/>
    <n v="1"/>
    <n v="1537"/>
    <x v="41"/>
    <m/>
    <m/>
    <m/>
    <m/>
    <m/>
    <m/>
    <x v="1"/>
    <n v="0"/>
    <m/>
    <n v="1537"/>
    <m/>
    <m/>
    <x v="11"/>
    <x v="1"/>
    <x v="1"/>
  </r>
  <r>
    <d v="2026-09-01T00:00:00"/>
    <x v="11"/>
    <n v="2070"/>
    <s v="Dinapur Public School Dinapur Ghazipur"/>
    <m/>
    <m/>
    <m/>
    <s v="School"/>
    <x v="1"/>
    <x v="42"/>
    <s v="WRONG Code"/>
    <n v="1"/>
    <n v="175"/>
    <x v="42"/>
    <m/>
    <m/>
    <m/>
    <m/>
    <m/>
    <m/>
    <x v="1"/>
    <n v="0"/>
    <m/>
    <n v="175"/>
    <m/>
    <m/>
    <x v="11"/>
    <x v="1"/>
    <x v="1"/>
  </r>
  <r>
    <d v="2026-11-01T00:00:00"/>
    <x v="12"/>
    <n v="2071"/>
    <s v="Sunbeem School Dildarnagar Ghazipur"/>
    <n v="8545824480"/>
    <s v="UP61BT6932"/>
    <s v="T1"/>
    <s v="School"/>
    <x v="0"/>
    <x v="43"/>
    <s v="Gear Oil XP 80W90  HP 1Ltr"/>
    <n v="3"/>
    <n v="470"/>
    <x v="43"/>
    <n v="1000"/>
    <n v="120"/>
    <m/>
    <m/>
    <m/>
    <m/>
    <x v="10"/>
    <n v="201.6"/>
    <m/>
    <n v="2731.6"/>
    <m/>
    <m/>
    <x v="12"/>
    <x v="1"/>
    <x v="1"/>
  </r>
  <r>
    <m/>
    <x v="12"/>
    <m/>
    <m/>
    <m/>
    <m/>
    <m/>
    <m/>
    <x v="0"/>
    <x v="44"/>
    <s v="SHIFTING DOM KIT"/>
    <n v="1"/>
    <n v="15335"/>
    <x v="44"/>
    <m/>
    <m/>
    <m/>
    <m/>
    <m/>
    <m/>
    <x v="1"/>
    <n v="0"/>
    <m/>
    <n v="15335"/>
    <m/>
    <m/>
    <x v="12"/>
    <x v="1"/>
    <x v="1"/>
  </r>
  <r>
    <d v="2026-12-01T00:00:00"/>
    <x v="13"/>
    <n v="2072"/>
    <s v="Sunbeem School Dildarnagar Ghazipur"/>
    <n v="8545824480"/>
    <m/>
    <s v="T1"/>
    <s v="School"/>
    <x v="1"/>
    <x v="3"/>
    <s v="Gulf Force AdBlue (20 L)"/>
    <n v="5"/>
    <n v="1480"/>
    <x v="45"/>
    <m/>
    <m/>
    <m/>
    <m/>
    <m/>
    <m/>
    <x v="1"/>
    <n v="0"/>
    <m/>
    <n v="7400"/>
    <m/>
    <m/>
    <x v="13"/>
    <x v="1"/>
    <x v="1"/>
  </r>
  <r>
    <m/>
    <x v="13"/>
    <m/>
    <m/>
    <m/>
    <m/>
    <m/>
    <m/>
    <x v="1"/>
    <x v="45"/>
    <s v="Force Motors Antifreeze Coolant 1 L"/>
    <n v="1"/>
    <n v="325"/>
    <x v="46"/>
    <m/>
    <m/>
    <m/>
    <m/>
    <m/>
    <m/>
    <x v="1"/>
    <n v="0"/>
    <m/>
    <n v="325"/>
    <m/>
    <m/>
    <x v="13"/>
    <x v="1"/>
    <x v="1"/>
  </r>
  <r>
    <s v="13/1/2026"/>
    <x v="14"/>
    <n v="2073"/>
    <s v="Sai Ram Techno pvt ltd Ghazipur"/>
    <n v="9889377772"/>
    <s v="MP17DA0784"/>
    <s v="T1"/>
    <s v="Others"/>
    <x v="0"/>
    <x v="28"/>
    <s v="Brake Oil"/>
    <n v="1"/>
    <n v="298"/>
    <x v="47"/>
    <n v="250"/>
    <m/>
    <m/>
    <m/>
    <m/>
    <m/>
    <x v="5"/>
    <n v="45"/>
    <m/>
    <n v="593"/>
    <m/>
    <m/>
    <x v="14"/>
    <x v="1"/>
    <x v="1"/>
  </r>
  <r>
    <s v="13/01/2026"/>
    <x v="14"/>
    <n v="2074"/>
    <s v="Evergreen Public School"/>
    <n v="7379606363"/>
    <s v="UP61AT5027"/>
    <s v="T1"/>
    <s v="School"/>
    <x v="0"/>
    <x v="36"/>
    <s v="AIR FILTER"/>
    <n v="1"/>
    <n v="693"/>
    <x v="36"/>
    <n v="500"/>
    <m/>
    <m/>
    <m/>
    <m/>
    <m/>
    <x v="3"/>
    <n v="90"/>
    <m/>
    <n v="1283"/>
    <m/>
    <m/>
    <x v="14"/>
    <x v="1"/>
    <x v="1"/>
  </r>
  <r>
    <m/>
    <x v="14"/>
    <m/>
    <m/>
    <m/>
    <m/>
    <m/>
    <m/>
    <x v="0"/>
    <x v="28"/>
    <s v="Brake Oil"/>
    <n v="1"/>
    <n v="149"/>
    <x v="28"/>
    <m/>
    <m/>
    <m/>
    <m/>
    <m/>
    <m/>
    <x v="1"/>
    <n v="0"/>
    <m/>
    <n v="149"/>
    <m/>
    <m/>
    <x v="14"/>
    <x v="1"/>
    <x v="1"/>
  </r>
  <r>
    <m/>
    <x v="14"/>
    <m/>
    <m/>
    <m/>
    <m/>
    <m/>
    <m/>
    <x v="0"/>
    <x v="46"/>
    <s v="BRAKE SEAL KIT"/>
    <n v="1"/>
    <n v="3398"/>
    <x v="48"/>
    <m/>
    <m/>
    <m/>
    <m/>
    <m/>
    <m/>
    <x v="1"/>
    <n v="0"/>
    <m/>
    <n v="3398"/>
    <m/>
    <m/>
    <x v="14"/>
    <x v="1"/>
    <x v="1"/>
  </r>
  <r>
    <m/>
    <x v="14"/>
    <m/>
    <m/>
    <m/>
    <m/>
    <m/>
    <m/>
    <x v="0"/>
    <x v="29"/>
    <s v="MECHENICAL SPRAY"/>
    <n v="1"/>
    <n v="160"/>
    <x v="29"/>
    <m/>
    <m/>
    <m/>
    <m/>
    <m/>
    <m/>
    <x v="1"/>
    <n v="0"/>
    <m/>
    <n v="160"/>
    <m/>
    <m/>
    <x v="14"/>
    <x v="1"/>
    <x v="1"/>
  </r>
  <r>
    <s v="13/01/2026"/>
    <x v="14"/>
    <n v="2075"/>
    <s v="Dinapur Public School Dinapur Ghazipur"/>
    <m/>
    <m/>
    <s v="T1"/>
    <s v="School"/>
    <x v="1"/>
    <x v="6"/>
    <s v="Gulf Force AdBlue (10)"/>
    <n v="1"/>
    <n v="770"/>
    <x v="6"/>
    <m/>
    <m/>
    <m/>
    <m/>
    <m/>
    <m/>
    <x v="1"/>
    <n v="0"/>
    <m/>
    <n v="770"/>
    <m/>
    <m/>
    <x v="14"/>
    <x v="1"/>
    <x v="1"/>
  </r>
  <r>
    <s v="13/01/2026"/>
    <x v="14"/>
    <n v="2076"/>
    <s v="Oxford English School Dulahpur Ghazipur"/>
    <n v="7800773499"/>
    <s v="UP61CT4018"/>
    <s v="T2"/>
    <s v="School"/>
    <x v="2"/>
    <x v="0"/>
    <s v="Gulf Force BS VI (6.5L)"/>
    <n v="1"/>
    <n v="2080"/>
    <x v="0"/>
    <m/>
    <m/>
    <s v="  "/>
    <m/>
    <m/>
    <m/>
    <x v="1"/>
    <n v="0"/>
    <m/>
    <n v="2080"/>
    <m/>
    <m/>
    <x v="14"/>
    <x v="1"/>
    <x v="1"/>
  </r>
  <r>
    <m/>
    <x v="14"/>
    <m/>
    <m/>
    <m/>
    <m/>
    <m/>
    <m/>
    <x v="2"/>
    <x v="1"/>
    <s v="Oil Filter"/>
    <n v="1"/>
    <n v="359"/>
    <x v="1"/>
    <m/>
    <m/>
    <m/>
    <m/>
    <m/>
    <m/>
    <x v="1"/>
    <n v="0"/>
    <m/>
    <n v="359"/>
    <m/>
    <m/>
    <x v="14"/>
    <x v="1"/>
    <x v="1"/>
  </r>
  <r>
    <s v="13/01/2026"/>
    <x v="14"/>
    <n v="2077"/>
    <s v="Nagina Goeer Jakhaniya Ghazipur"/>
    <n v="9506882184"/>
    <s v="UP61CT2281"/>
    <s v="T2"/>
    <s v="Others"/>
    <x v="2"/>
    <x v="0"/>
    <s v="Gulf Force BS VI (6.5L)"/>
    <n v="1"/>
    <n v="2080"/>
    <x v="0"/>
    <m/>
    <m/>
    <m/>
    <m/>
    <m/>
    <m/>
    <x v="1"/>
    <n v="0"/>
    <m/>
    <n v="2080"/>
    <m/>
    <m/>
    <x v="14"/>
    <x v="1"/>
    <x v="1"/>
  </r>
  <r>
    <m/>
    <x v="14"/>
    <m/>
    <m/>
    <m/>
    <m/>
    <m/>
    <m/>
    <x v="2"/>
    <x v="1"/>
    <s v="Oil Filter"/>
    <n v="1"/>
    <n v="359"/>
    <x v="1"/>
    <m/>
    <m/>
    <m/>
    <m/>
    <m/>
    <m/>
    <x v="1"/>
    <n v="0"/>
    <m/>
    <n v="359"/>
    <m/>
    <m/>
    <x v="14"/>
    <x v="1"/>
    <x v="1"/>
  </r>
  <r>
    <s v="13/01/2026"/>
    <x v="14"/>
    <n v="2078"/>
    <s v="Little Blosome MT  School Bahariyabad Ghazipur"/>
    <m/>
    <s v="UP61BT8236"/>
    <s v="T1"/>
    <s v="School"/>
    <x v="2"/>
    <x v="0"/>
    <s v="Gulf Force BS VI (6.5L)"/>
    <n v="1"/>
    <n v="2080"/>
    <x v="0"/>
    <m/>
    <m/>
    <m/>
    <m/>
    <m/>
    <m/>
    <x v="1"/>
    <n v="0"/>
    <m/>
    <n v="2080"/>
    <m/>
    <m/>
    <x v="14"/>
    <x v="1"/>
    <x v="1"/>
  </r>
  <r>
    <m/>
    <x v="14"/>
    <m/>
    <m/>
    <m/>
    <m/>
    <m/>
    <m/>
    <x v="2"/>
    <x v="1"/>
    <s v="Oil Filter"/>
    <n v="1"/>
    <n v="359"/>
    <x v="1"/>
    <m/>
    <m/>
    <m/>
    <m/>
    <m/>
    <m/>
    <x v="1"/>
    <n v="0"/>
    <m/>
    <n v="359"/>
    <m/>
    <m/>
    <x v="14"/>
    <x v="1"/>
    <x v="1"/>
  </r>
  <r>
    <m/>
    <x v="14"/>
    <m/>
    <m/>
    <m/>
    <m/>
    <m/>
    <m/>
    <x v="2"/>
    <x v="2"/>
    <s v="FUEL FILTER"/>
    <n v="1"/>
    <n v="1575"/>
    <x v="2"/>
    <m/>
    <m/>
    <m/>
    <m/>
    <m/>
    <m/>
    <x v="1"/>
    <n v="0"/>
    <m/>
    <n v="1575"/>
    <m/>
    <m/>
    <x v="14"/>
    <x v="1"/>
    <x v="1"/>
  </r>
  <r>
    <m/>
    <x v="14"/>
    <m/>
    <m/>
    <m/>
    <m/>
    <m/>
    <m/>
    <x v="2"/>
    <x v="28"/>
    <s v="Brake Oil"/>
    <n v="1"/>
    <n v="149"/>
    <x v="28"/>
    <m/>
    <m/>
    <m/>
    <m/>
    <m/>
    <m/>
    <x v="1"/>
    <n v="0"/>
    <m/>
    <n v="149"/>
    <m/>
    <m/>
    <x v="14"/>
    <x v="1"/>
    <x v="1"/>
  </r>
  <r>
    <m/>
    <x v="14"/>
    <m/>
    <m/>
    <m/>
    <m/>
    <m/>
    <m/>
    <x v="2"/>
    <x v="45"/>
    <s v="Force Motors Antifreeze Coolant 1 L"/>
    <n v="1"/>
    <n v="325"/>
    <x v="46"/>
    <m/>
    <m/>
    <m/>
    <m/>
    <m/>
    <m/>
    <x v="1"/>
    <n v="0"/>
    <m/>
    <n v="325"/>
    <m/>
    <m/>
    <x v="14"/>
    <x v="1"/>
    <x v="1"/>
  </r>
  <r>
    <m/>
    <x v="14"/>
    <m/>
    <m/>
    <m/>
    <m/>
    <m/>
    <m/>
    <x v="2"/>
    <x v="3"/>
    <s v="Gulf Force AdBlue (20 L)"/>
    <n v="1"/>
    <n v="1480"/>
    <x v="3"/>
    <m/>
    <m/>
    <m/>
    <m/>
    <m/>
    <m/>
    <x v="1"/>
    <n v="0"/>
    <m/>
    <n v="1480"/>
    <m/>
    <m/>
    <x v="14"/>
    <x v="1"/>
    <x v="1"/>
  </r>
  <r>
    <s v="13/01/2026"/>
    <x v="14"/>
    <n v="2079"/>
    <s v="Pramod Kushwaha J.K. Memorial School "/>
    <m/>
    <s v="UP61CT1473"/>
    <s v="T1"/>
    <s v="School"/>
    <x v="0"/>
    <x v="0"/>
    <s v="Gulf Force BS VI (6.5L)"/>
    <n v="1"/>
    <n v="2080"/>
    <x v="0"/>
    <n v="650"/>
    <m/>
    <m/>
    <m/>
    <m/>
    <m/>
    <x v="11"/>
    <n v="117"/>
    <m/>
    <n v="2847"/>
    <m/>
    <m/>
    <x v="14"/>
    <x v="1"/>
    <x v="1"/>
  </r>
  <r>
    <m/>
    <x v="14"/>
    <m/>
    <m/>
    <m/>
    <m/>
    <m/>
    <m/>
    <x v="0"/>
    <x v="1"/>
    <s v="Oil Filter"/>
    <n v="1"/>
    <n v="359"/>
    <x v="1"/>
    <m/>
    <m/>
    <m/>
    <m/>
    <m/>
    <m/>
    <x v="1"/>
    <n v="0"/>
    <m/>
    <n v="359"/>
    <m/>
    <m/>
    <x v="14"/>
    <x v="1"/>
    <x v="1"/>
  </r>
  <r>
    <m/>
    <x v="14"/>
    <m/>
    <m/>
    <m/>
    <m/>
    <m/>
    <m/>
    <x v="0"/>
    <x v="45"/>
    <s v="Force Motors Antifreeze Coolant 1 L"/>
    <n v="1"/>
    <n v="325"/>
    <x v="46"/>
    <m/>
    <m/>
    <m/>
    <m/>
    <m/>
    <m/>
    <x v="1"/>
    <n v="0"/>
    <m/>
    <n v="325"/>
    <m/>
    <m/>
    <x v="14"/>
    <x v="1"/>
    <x v="1"/>
  </r>
  <r>
    <m/>
    <x v="14"/>
    <m/>
    <m/>
    <m/>
    <m/>
    <m/>
    <m/>
    <x v="0"/>
    <x v="18"/>
    <s v="FUEL FILTER"/>
    <n v="1"/>
    <n v="711"/>
    <x v="19"/>
    <m/>
    <m/>
    <m/>
    <m/>
    <m/>
    <m/>
    <x v="1"/>
    <n v="0"/>
    <m/>
    <n v="711"/>
    <m/>
    <m/>
    <x v="14"/>
    <x v="1"/>
    <x v="1"/>
  </r>
  <r>
    <m/>
    <x v="14"/>
    <m/>
    <m/>
    <m/>
    <m/>
    <m/>
    <m/>
    <x v="0"/>
    <x v="17"/>
    <s v="FUEL FILTER"/>
    <n v="1"/>
    <n v="1060"/>
    <x v="18"/>
    <m/>
    <m/>
    <m/>
    <m/>
    <m/>
    <m/>
    <x v="1"/>
    <n v="0"/>
    <m/>
    <n v="1060"/>
    <m/>
    <m/>
    <x v="14"/>
    <x v="1"/>
    <x v="1"/>
  </r>
  <r>
    <s v="14/01/2026"/>
    <x v="15"/>
    <n v="2080"/>
    <s v="Swami Vivekanand School Nandganj Ghazipur"/>
    <m/>
    <m/>
    <s v="T2"/>
    <s v="School"/>
    <x v="1"/>
    <x v="47"/>
    <s v="Force Motors Antifreeze Coolant 5 L"/>
    <n v="1"/>
    <n v="1425"/>
    <x v="49"/>
    <m/>
    <m/>
    <m/>
    <m/>
    <m/>
    <m/>
    <x v="1"/>
    <n v="0"/>
    <m/>
    <n v="1425"/>
    <m/>
    <m/>
    <x v="15"/>
    <x v="1"/>
    <x v="1"/>
  </r>
  <r>
    <m/>
    <x v="15"/>
    <m/>
    <m/>
    <m/>
    <m/>
    <m/>
    <m/>
    <x v="1"/>
    <x v="7"/>
    <s v="CLUTCH SPRING"/>
    <n v="1"/>
    <n v="25"/>
    <x v="39"/>
    <m/>
    <m/>
    <m/>
    <m/>
    <m/>
    <m/>
    <x v="1"/>
    <n v="0"/>
    <m/>
    <n v="25"/>
    <m/>
    <m/>
    <x v="15"/>
    <x v="1"/>
    <x v="1"/>
  </r>
  <r>
    <s v="15/01/2026"/>
    <x v="16"/>
    <n v="2081"/>
    <s v="Santosh Kushwaha Hansipara Ghazipur"/>
    <n v="8922834478"/>
    <m/>
    <s v="T2"/>
    <s v="Others"/>
    <x v="1"/>
    <x v="0"/>
    <s v="Gulf Force BS VI (6.5L)"/>
    <n v="1"/>
    <n v="2080"/>
    <x v="0"/>
    <m/>
    <m/>
    <m/>
    <m/>
    <m/>
    <m/>
    <x v="1"/>
    <n v="0"/>
    <m/>
    <n v="2080"/>
    <m/>
    <m/>
    <x v="16"/>
    <x v="1"/>
    <x v="1"/>
  </r>
  <r>
    <m/>
    <x v="16"/>
    <m/>
    <m/>
    <m/>
    <m/>
    <m/>
    <m/>
    <x v="1"/>
    <x v="1"/>
    <s v="Oil Filter"/>
    <n v="1"/>
    <n v="359"/>
    <x v="1"/>
    <m/>
    <m/>
    <m/>
    <m/>
    <m/>
    <m/>
    <x v="1"/>
    <n v="0"/>
    <m/>
    <n v="359"/>
    <m/>
    <m/>
    <x v="16"/>
    <x v="1"/>
    <x v="1"/>
  </r>
  <r>
    <m/>
    <x v="16"/>
    <m/>
    <m/>
    <m/>
    <m/>
    <m/>
    <m/>
    <x v="1"/>
    <x v="2"/>
    <s v="FUEL FILTER"/>
    <n v="1"/>
    <n v="1575"/>
    <x v="2"/>
    <m/>
    <m/>
    <m/>
    <m/>
    <m/>
    <m/>
    <x v="1"/>
    <n v="0"/>
    <m/>
    <n v="1575"/>
    <m/>
    <m/>
    <x v="16"/>
    <x v="1"/>
    <x v="1"/>
  </r>
  <r>
    <s v="17/01/2026"/>
    <x v="17"/>
    <n v="2082"/>
    <s v="Parmanand PG Collage Kashimabad"/>
    <n v="9169335599"/>
    <m/>
    <s v="T1"/>
    <s v="School"/>
    <x v="1"/>
    <x v="3"/>
    <s v="Gulf Force AdBlue (20 L)"/>
    <n v="1"/>
    <n v="1480"/>
    <x v="3"/>
    <m/>
    <m/>
    <m/>
    <m/>
    <m/>
    <m/>
    <x v="1"/>
    <n v="0"/>
    <m/>
    <n v="1480"/>
    <m/>
    <m/>
    <x v="17"/>
    <x v="1"/>
    <x v="1"/>
  </r>
  <r>
    <m/>
    <x v="17"/>
    <m/>
    <m/>
    <m/>
    <m/>
    <m/>
    <m/>
    <x v="1"/>
    <x v="48"/>
    <s v="WRONG Code"/>
    <n v="1"/>
    <n v="470"/>
    <x v="50"/>
    <m/>
    <m/>
    <m/>
    <m/>
    <m/>
    <m/>
    <x v="1"/>
    <n v="0"/>
    <m/>
    <n v="470"/>
    <m/>
    <m/>
    <x v="17"/>
    <x v="1"/>
    <x v="1"/>
  </r>
  <r>
    <s v="18/01/2026"/>
    <x v="18"/>
    <n v="2083"/>
    <s v="S. S. Dev Public School HatimPur Zamania Ghazipur"/>
    <n v="9118082047"/>
    <s v="UP61CT0127"/>
    <s v="Trax"/>
    <s v="School"/>
    <x v="0"/>
    <x v="0"/>
    <s v="Gulf Force BS VI (6.5L)"/>
    <n v="1"/>
    <n v="2080"/>
    <x v="0"/>
    <n v="650"/>
    <m/>
    <m/>
    <m/>
    <m/>
    <m/>
    <x v="11"/>
    <n v="117"/>
    <m/>
    <n v="2847"/>
    <m/>
    <m/>
    <x v="18"/>
    <x v="1"/>
    <x v="1"/>
  </r>
  <r>
    <m/>
    <x v="18"/>
    <m/>
    <m/>
    <m/>
    <m/>
    <m/>
    <m/>
    <x v="0"/>
    <x v="1"/>
    <s v="Oil Filter"/>
    <n v="1"/>
    <n v="359"/>
    <x v="1"/>
    <m/>
    <m/>
    <m/>
    <m/>
    <m/>
    <m/>
    <x v="1"/>
    <n v="0"/>
    <m/>
    <n v="359"/>
    <m/>
    <m/>
    <x v="18"/>
    <x v="1"/>
    <x v="1"/>
  </r>
  <r>
    <m/>
    <x v="18"/>
    <m/>
    <m/>
    <m/>
    <m/>
    <m/>
    <m/>
    <x v="0"/>
    <x v="45"/>
    <s v="Force Motors Antifreeze Coolant 1 L"/>
    <n v="2"/>
    <n v="325"/>
    <x v="51"/>
    <m/>
    <m/>
    <m/>
    <m/>
    <m/>
    <m/>
    <x v="1"/>
    <n v="0"/>
    <m/>
    <n v="650"/>
    <m/>
    <m/>
    <x v="18"/>
    <x v="1"/>
    <x v="1"/>
  </r>
  <r>
    <m/>
    <x v="18"/>
    <m/>
    <m/>
    <m/>
    <m/>
    <m/>
    <m/>
    <x v="0"/>
    <x v="3"/>
    <s v="Gulf Force AdBlue (20 L)"/>
    <n v="1"/>
    <n v="1480"/>
    <x v="3"/>
    <m/>
    <m/>
    <m/>
    <m/>
    <m/>
    <m/>
    <x v="1"/>
    <n v="0"/>
    <m/>
    <n v="1480"/>
    <m/>
    <m/>
    <x v="18"/>
    <x v="1"/>
    <x v="1"/>
  </r>
  <r>
    <s v="18/01/2026"/>
    <x v="18"/>
    <n v="2084"/>
    <s v="MD Memorial  Tajpur Ghazipur"/>
    <m/>
    <m/>
    <m/>
    <s v="School"/>
    <x v="1"/>
    <x v="49"/>
    <s v="Gear Seaft"/>
    <n v="1"/>
    <n v="4433"/>
    <x v="52"/>
    <m/>
    <m/>
    <m/>
    <m/>
    <m/>
    <m/>
    <x v="1"/>
    <n v="0"/>
    <m/>
    <n v="4433"/>
    <m/>
    <m/>
    <x v="18"/>
    <x v="1"/>
    <x v="1"/>
  </r>
  <r>
    <m/>
    <x v="18"/>
    <m/>
    <m/>
    <m/>
    <m/>
    <m/>
    <m/>
    <x v="1"/>
    <x v="6"/>
    <s v="Gulf Force AdBlue (10)"/>
    <n v="1"/>
    <n v="770"/>
    <x v="6"/>
    <m/>
    <m/>
    <m/>
    <m/>
    <m/>
    <m/>
    <x v="1"/>
    <n v="0"/>
    <m/>
    <n v="770"/>
    <m/>
    <m/>
    <x v="18"/>
    <x v="1"/>
    <x v="1"/>
  </r>
  <r>
    <s v="19/01/2026"/>
    <x v="19"/>
    <n v="2085"/>
    <s v="Sidhev international School Gandhipur Gzp"/>
    <m/>
    <m/>
    <s v="T2"/>
    <s v="School"/>
    <x v="1"/>
    <x v="6"/>
    <s v="Gulf Force AdBlue (10)"/>
    <n v="1"/>
    <n v="770"/>
    <x v="6"/>
    <m/>
    <m/>
    <m/>
    <m/>
    <m/>
    <m/>
    <x v="1"/>
    <n v="0"/>
    <m/>
    <n v="770"/>
    <m/>
    <m/>
    <x v="19"/>
    <x v="1"/>
    <x v="1"/>
  </r>
  <r>
    <s v="19/01/2026"/>
    <x v="19"/>
    <n v="2086"/>
    <s v="Sai Ram Teero Pvt. Ltd. Ghazipur"/>
    <n v="8726861393"/>
    <s v="MP17DA0783"/>
    <s v="T3"/>
    <s v="Taxi"/>
    <x v="0"/>
    <x v="5"/>
    <s v="WRONG Code"/>
    <m/>
    <m/>
    <x v="5"/>
    <n v="650"/>
    <m/>
    <m/>
    <m/>
    <m/>
    <m/>
    <x v="11"/>
    <n v="117"/>
    <m/>
    <n v="767"/>
    <m/>
    <m/>
    <x v="19"/>
    <x v="1"/>
    <x v="1"/>
  </r>
  <r>
    <s v="19/01/2026"/>
    <x v="19"/>
    <n v="2087"/>
    <s v="Khaki Baba Shidharth Convent School Nasirpur Gzp"/>
    <n v="9415953103"/>
    <m/>
    <s v="T2"/>
    <s v="School"/>
    <x v="1"/>
    <x v="3"/>
    <s v="Gulf Force AdBlue (20 L)"/>
    <n v="1"/>
    <n v="1480"/>
    <x v="3"/>
    <m/>
    <m/>
    <m/>
    <m/>
    <m/>
    <m/>
    <x v="1"/>
    <n v="0"/>
    <m/>
    <n v="1480"/>
    <m/>
    <m/>
    <x v="19"/>
    <x v="1"/>
    <x v="1"/>
  </r>
  <r>
    <s v="23/01/2026"/>
    <x v="20"/>
    <n v="2088"/>
    <s v="MJRP Acadami Tiwaripur Ghazipur"/>
    <n v="9415890085"/>
    <s v="UP61CT0203"/>
    <s v="Trax"/>
    <s v="School"/>
    <x v="0"/>
    <x v="0"/>
    <s v="Gulf Force BS VI (6.5L)"/>
    <n v="1"/>
    <n v="2080"/>
    <x v="0"/>
    <n v="650"/>
    <m/>
    <m/>
    <m/>
    <m/>
    <m/>
    <x v="11"/>
    <n v="117"/>
    <m/>
    <n v="2847"/>
    <m/>
    <m/>
    <x v="2"/>
    <x v="1"/>
    <x v="1"/>
  </r>
  <r>
    <m/>
    <x v="20"/>
    <m/>
    <m/>
    <m/>
    <m/>
    <m/>
    <m/>
    <x v="0"/>
    <x v="1"/>
    <s v="Oil Filter"/>
    <n v="1"/>
    <n v="359"/>
    <x v="1"/>
    <m/>
    <m/>
    <m/>
    <m/>
    <m/>
    <m/>
    <x v="1"/>
    <n v="0"/>
    <m/>
    <n v="359"/>
    <m/>
    <m/>
    <x v="2"/>
    <x v="1"/>
    <x v="1"/>
  </r>
  <r>
    <m/>
    <x v="20"/>
    <m/>
    <m/>
    <m/>
    <m/>
    <m/>
    <m/>
    <x v="0"/>
    <x v="17"/>
    <s v="FUEL FILTER"/>
    <n v="1"/>
    <n v="1060"/>
    <x v="18"/>
    <m/>
    <m/>
    <m/>
    <m/>
    <m/>
    <m/>
    <x v="1"/>
    <n v="0"/>
    <m/>
    <n v="1060"/>
    <m/>
    <m/>
    <x v="2"/>
    <x v="1"/>
    <x v="1"/>
  </r>
  <r>
    <m/>
    <x v="20"/>
    <m/>
    <m/>
    <m/>
    <m/>
    <m/>
    <m/>
    <x v="0"/>
    <x v="18"/>
    <s v="FUEL FILTER"/>
    <n v="1"/>
    <n v="711"/>
    <x v="19"/>
    <m/>
    <m/>
    <m/>
    <m/>
    <m/>
    <m/>
    <x v="1"/>
    <n v="0"/>
    <m/>
    <n v="711"/>
    <m/>
    <m/>
    <x v="2"/>
    <x v="1"/>
    <x v="1"/>
  </r>
  <r>
    <m/>
    <x v="20"/>
    <m/>
    <m/>
    <m/>
    <m/>
    <m/>
    <m/>
    <x v="0"/>
    <x v="28"/>
    <s v="Brake Oil"/>
    <n v="1"/>
    <n v="149"/>
    <x v="28"/>
    <m/>
    <m/>
    <m/>
    <m/>
    <m/>
    <m/>
    <x v="1"/>
    <n v="0"/>
    <m/>
    <n v="149"/>
    <m/>
    <m/>
    <x v="2"/>
    <x v="1"/>
    <x v="1"/>
  </r>
  <r>
    <m/>
    <x v="20"/>
    <m/>
    <m/>
    <m/>
    <m/>
    <m/>
    <m/>
    <x v="0"/>
    <x v="50"/>
    <s v="AIR FILTER"/>
    <n v="1"/>
    <n v="994"/>
    <x v="53"/>
    <m/>
    <m/>
    <m/>
    <m/>
    <m/>
    <m/>
    <x v="1"/>
    <n v="0"/>
    <m/>
    <n v="994"/>
    <m/>
    <m/>
    <x v="2"/>
    <x v="1"/>
    <x v="1"/>
  </r>
  <r>
    <s v="23/01/2026"/>
    <x v="20"/>
    <n v="2089"/>
    <s v="Sri Super Today Public School Bhurkura Gzp"/>
    <n v="9648494155"/>
    <s v="UP61CT4099"/>
    <s v="T3"/>
    <s v="School"/>
    <x v="2"/>
    <x v="0"/>
    <s v="Gulf Force BS VI (6.5L)"/>
    <n v="1"/>
    <n v="2080"/>
    <x v="0"/>
    <m/>
    <m/>
    <m/>
    <m/>
    <m/>
    <m/>
    <x v="1"/>
    <n v="0"/>
    <m/>
    <n v="2080"/>
    <m/>
    <m/>
    <x v="2"/>
    <x v="1"/>
    <x v="1"/>
  </r>
  <r>
    <m/>
    <x v="20"/>
    <m/>
    <m/>
    <m/>
    <m/>
    <m/>
    <m/>
    <x v="2"/>
    <x v="1"/>
    <s v="Oil Filter"/>
    <n v="1"/>
    <n v="359"/>
    <x v="1"/>
    <m/>
    <m/>
    <m/>
    <m/>
    <m/>
    <m/>
    <x v="1"/>
    <n v="0"/>
    <m/>
    <n v="359"/>
    <m/>
    <m/>
    <x v="2"/>
    <x v="1"/>
    <x v="1"/>
  </r>
  <r>
    <s v="23/01/2026"/>
    <x v="20"/>
    <n v="2090"/>
    <s v="Sri Super Today Public School Bhurkura Gzp"/>
    <n v="9648494155"/>
    <s v="UP61CT9412"/>
    <s v="T2"/>
    <s v="School"/>
    <x v="0"/>
    <x v="35"/>
    <s v="ENGINE OIL"/>
    <n v="1"/>
    <n v="2288"/>
    <x v="35"/>
    <n v="650"/>
    <m/>
    <m/>
    <m/>
    <m/>
    <m/>
    <x v="11"/>
    <n v="117"/>
    <m/>
    <n v="3055"/>
    <m/>
    <m/>
    <x v="2"/>
    <x v="1"/>
    <x v="1"/>
  </r>
  <r>
    <m/>
    <x v="20"/>
    <m/>
    <m/>
    <m/>
    <m/>
    <m/>
    <m/>
    <x v="0"/>
    <x v="1"/>
    <s v="Oil Filter"/>
    <n v="1"/>
    <n v="359"/>
    <x v="1"/>
    <m/>
    <m/>
    <m/>
    <m/>
    <m/>
    <m/>
    <x v="1"/>
    <n v="0"/>
    <m/>
    <n v="359"/>
    <m/>
    <m/>
    <x v="2"/>
    <x v="1"/>
    <x v="1"/>
  </r>
  <r>
    <s v="25/01/2026"/>
    <x v="21"/>
    <n v="2091"/>
    <s v="Iqra Model School Bara Ghazipur"/>
    <n v="8318179783"/>
    <s v="UP61CT2428"/>
    <s v="T2"/>
    <s v="School"/>
    <x v="2"/>
    <x v="0"/>
    <s v="Gulf Force BS VI (6.5L)"/>
    <n v="1"/>
    <n v="2080"/>
    <x v="0"/>
    <m/>
    <m/>
    <m/>
    <m/>
    <m/>
    <m/>
    <x v="1"/>
    <n v="0"/>
    <m/>
    <n v="2080"/>
    <m/>
    <m/>
    <x v="4"/>
    <x v="1"/>
    <x v="1"/>
  </r>
  <r>
    <m/>
    <x v="21"/>
    <m/>
    <m/>
    <m/>
    <m/>
    <m/>
    <m/>
    <x v="2"/>
    <x v="1"/>
    <s v="Oil Filter"/>
    <n v="1"/>
    <n v="359"/>
    <x v="1"/>
    <m/>
    <m/>
    <m/>
    <m/>
    <m/>
    <m/>
    <x v="1"/>
    <n v="0"/>
    <m/>
    <n v="359"/>
    <m/>
    <m/>
    <x v="4"/>
    <x v="1"/>
    <x v="1"/>
  </r>
  <r>
    <s v="25/01/2026"/>
    <x v="21"/>
    <n v="2092"/>
    <s v="Shiv Shakti Public School Nevada Lawa Ghazipur"/>
    <m/>
    <m/>
    <s v="T2"/>
    <s v="School"/>
    <x v="1"/>
    <x v="51"/>
    <s v="CLUTCH PLATE (T1 5 CYL)"/>
    <n v="1"/>
    <n v="4100"/>
    <x v="54"/>
    <m/>
    <m/>
    <m/>
    <m/>
    <m/>
    <m/>
    <x v="1"/>
    <n v="0"/>
    <m/>
    <n v="4100"/>
    <m/>
    <m/>
    <x v="4"/>
    <x v="1"/>
    <x v="1"/>
  </r>
  <r>
    <m/>
    <x v="21"/>
    <m/>
    <m/>
    <m/>
    <m/>
    <m/>
    <m/>
    <x v="1"/>
    <x v="52"/>
    <s v="Clutch Cover Assly. Dia 240 mm."/>
    <n v="1"/>
    <n v="6206"/>
    <x v="55"/>
    <m/>
    <m/>
    <m/>
    <m/>
    <m/>
    <m/>
    <x v="1"/>
    <n v="0"/>
    <m/>
    <n v="6206"/>
    <m/>
    <m/>
    <x v="4"/>
    <x v="1"/>
    <x v="1"/>
  </r>
  <r>
    <s v="27/01/2026"/>
    <x v="22"/>
    <n v="2093"/>
    <s v="Nagina Gour Zakhania Ghazipur"/>
    <m/>
    <m/>
    <m/>
    <m/>
    <x v="1"/>
    <x v="6"/>
    <s v="Gulf Force AdBlue (10)"/>
    <n v="1"/>
    <n v="770"/>
    <x v="6"/>
    <m/>
    <m/>
    <m/>
    <m/>
    <m/>
    <m/>
    <x v="1"/>
    <n v="0"/>
    <m/>
    <n v="770"/>
    <m/>
    <m/>
    <x v="20"/>
    <x v="1"/>
    <x v="1"/>
  </r>
  <r>
    <s v="27/01/2026"/>
    <x v="22"/>
    <n v="2094"/>
    <s v="Dalimas Sunbeem school Gandhinagar "/>
    <n v="6387525281"/>
    <s v="UP61CT0447"/>
    <s v="Trax"/>
    <s v="School"/>
    <x v="0"/>
    <x v="53"/>
    <s v="Water Pump Assly With Drain Port"/>
    <n v="1"/>
    <n v="4818"/>
    <x v="56"/>
    <n v="1350"/>
    <m/>
    <m/>
    <m/>
    <m/>
    <m/>
    <x v="12"/>
    <n v="243"/>
    <m/>
    <n v="6411"/>
    <m/>
    <m/>
    <x v="20"/>
    <x v="1"/>
    <x v="1"/>
  </r>
  <r>
    <m/>
    <x v="22"/>
    <m/>
    <m/>
    <m/>
    <m/>
    <m/>
    <m/>
    <x v="0"/>
    <x v="54"/>
    <s v="Gasket Water Pump"/>
    <n v="1"/>
    <n v="10"/>
    <x v="57"/>
    <m/>
    <m/>
    <m/>
    <m/>
    <m/>
    <m/>
    <x v="1"/>
    <n v="0"/>
    <m/>
    <n v="10"/>
    <m/>
    <m/>
    <x v="20"/>
    <x v="1"/>
    <x v="1"/>
  </r>
  <r>
    <m/>
    <x v="22"/>
    <m/>
    <m/>
    <m/>
    <m/>
    <m/>
    <m/>
    <x v="0"/>
    <x v="55"/>
    <s v="Anabond"/>
    <n v="1"/>
    <n v="70"/>
    <x v="58"/>
    <m/>
    <m/>
    <m/>
    <m/>
    <m/>
    <m/>
    <x v="1"/>
    <n v="0"/>
    <m/>
    <n v="70"/>
    <m/>
    <m/>
    <x v="20"/>
    <x v="1"/>
    <x v="1"/>
  </r>
  <r>
    <m/>
    <x v="22"/>
    <m/>
    <m/>
    <m/>
    <m/>
    <m/>
    <m/>
    <x v="0"/>
    <x v="47"/>
    <s v="Force Motors Antifreeze Coolant 5 L"/>
    <n v="2"/>
    <n v="1425"/>
    <x v="59"/>
    <m/>
    <m/>
    <m/>
    <m/>
    <m/>
    <m/>
    <x v="1"/>
    <n v="0"/>
    <m/>
    <n v="2850"/>
    <m/>
    <m/>
    <x v="20"/>
    <x v="1"/>
    <x v="1"/>
  </r>
  <r>
    <m/>
    <x v="22"/>
    <m/>
    <m/>
    <m/>
    <m/>
    <m/>
    <m/>
    <x v="0"/>
    <x v="45"/>
    <s v="Force Motors Antifreeze Coolant 1 L"/>
    <n v="1"/>
    <n v="325"/>
    <x v="46"/>
    <m/>
    <m/>
    <m/>
    <m/>
    <m/>
    <m/>
    <x v="1"/>
    <n v="0"/>
    <m/>
    <n v="325"/>
    <m/>
    <m/>
    <x v="20"/>
    <x v="1"/>
    <x v="1"/>
  </r>
  <r>
    <d v="2025-04-12T00:00:00"/>
    <x v="23"/>
    <s v="Rag Gvk- 1"/>
    <s v="108 Emergency Medical Transport Sarvice"/>
    <m/>
    <s v="UP32FG2625"/>
    <s v="T1"/>
    <s v="Ambulance"/>
    <x v="2"/>
    <x v="0"/>
    <s v="Gulf Force BS VI (6.5L)"/>
    <n v="1"/>
    <n v="2080"/>
    <x v="0"/>
    <m/>
    <m/>
    <m/>
    <m/>
    <m/>
    <m/>
    <x v="1"/>
    <n v="0"/>
    <m/>
    <n v="2080"/>
    <m/>
    <m/>
    <x v="21"/>
    <x v="0"/>
    <x v="0"/>
  </r>
  <r>
    <m/>
    <x v="23"/>
    <m/>
    <m/>
    <m/>
    <m/>
    <m/>
    <m/>
    <x v="2"/>
    <x v="1"/>
    <s v="Oil Filter"/>
    <n v="1"/>
    <n v="359"/>
    <x v="1"/>
    <m/>
    <m/>
    <m/>
    <m/>
    <m/>
    <m/>
    <x v="1"/>
    <n v="0"/>
    <m/>
    <n v="359"/>
    <m/>
    <m/>
    <x v="21"/>
    <x v="0"/>
    <x v="0"/>
  </r>
  <r>
    <m/>
    <x v="23"/>
    <m/>
    <m/>
    <m/>
    <m/>
    <m/>
    <m/>
    <x v="2"/>
    <x v="56"/>
    <s v="SPIN-ON FILTER"/>
    <n v="1"/>
    <n v="655"/>
    <x v="60"/>
    <m/>
    <m/>
    <m/>
    <m/>
    <m/>
    <m/>
    <x v="1"/>
    <n v="0"/>
    <m/>
    <n v="655"/>
    <m/>
    <m/>
    <x v="21"/>
    <x v="0"/>
    <x v="0"/>
  </r>
  <r>
    <d v="2025-07-12T00:00:00"/>
    <x v="24"/>
    <s v="Rag Gvk- 2"/>
    <s v="102 Mother  Child Sarvice"/>
    <m/>
    <s v="UP32FG2625"/>
    <s v="T1"/>
    <s v="Ambulance"/>
    <x v="2"/>
    <x v="0"/>
    <s v="Gulf Force BS VI (6.5L)"/>
    <n v="1"/>
    <n v="2080"/>
    <x v="0"/>
    <m/>
    <m/>
    <m/>
    <m/>
    <m/>
    <m/>
    <x v="1"/>
    <n v="0"/>
    <m/>
    <n v="2080"/>
    <m/>
    <m/>
    <x v="22"/>
    <x v="0"/>
    <x v="0"/>
  </r>
  <r>
    <m/>
    <x v="24"/>
    <m/>
    <m/>
    <m/>
    <m/>
    <m/>
    <m/>
    <x v="2"/>
    <x v="1"/>
    <s v="Oil Filter"/>
    <n v="1"/>
    <n v="359"/>
    <x v="1"/>
    <m/>
    <m/>
    <m/>
    <m/>
    <m/>
    <m/>
    <x v="1"/>
    <n v="0"/>
    <m/>
    <n v="359"/>
    <m/>
    <m/>
    <x v="22"/>
    <x v="0"/>
    <x v="0"/>
  </r>
  <r>
    <m/>
    <x v="24"/>
    <m/>
    <m/>
    <m/>
    <m/>
    <m/>
    <m/>
    <x v="2"/>
    <x v="56"/>
    <s v="SPIN-ON FILTER"/>
    <n v="1"/>
    <n v="655"/>
    <x v="60"/>
    <m/>
    <m/>
    <m/>
    <m/>
    <m/>
    <m/>
    <x v="1"/>
    <n v="0"/>
    <m/>
    <n v="655"/>
    <m/>
    <m/>
    <x v="22"/>
    <x v="0"/>
    <x v="0"/>
  </r>
  <r>
    <d v="2025-07-12T00:00:00"/>
    <x v="24"/>
    <s v="Rag Gvk- 3"/>
    <s v="102 Mother  Child Sarvice"/>
    <m/>
    <s v="UP32FG1536"/>
    <s v="T1"/>
    <s v="Ambulance"/>
    <x v="2"/>
    <x v="0"/>
    <s v="Gulf Force BS VI (6.5L)"/>
    <n v="1"/>
    <n v="2080"/>
    <x v="0"/>
    <m/>
    <m/>
    <m/>
    <m/>
    <m/>
    <m/>
    <x v="1"/>
    <n v="0"/>
    <m/>
    <n v="2080"/>
    <m/>
    <m/>
    <x v="22"/>
    <x v="0"/>
    <x v="0"/>
  </r>
  <r>
    <m/>
    <x v="24"/>
    <m/>
    <m/>
    <m/>
    <m/>
    <m/>
    <m/>
    <x v="2"/>
    <x v="1"/>
    <s v="Oil Filter"/>
    <n v="1"/>
    <n v="359"/>
    <x v="1"/>
    <m/>
    <m/>
    <m/>
    <m/>
    <m/>
    <m/>
    <x v="1"/>
    <n v="0"/>
    <m/>
    <n v="359"/>
    <m/>
    <m/>
    <x v="22"/>
    <x v="0"/>
    <x v="0"/>
  </r>
  <r>
    <m/>
    <x v="24"/>
    <m/>
    <m/>
    <m/>
    <m/>
    <m/>
    <m/>
    <x v="2"/>
    <x v="56"/>
    <s v="SPIN-ON FILTER"/>
    <n v="1"/>
    <n v="655"/>
    <x v="60"/>
    <m/>
    <m/>
    <m/>
    <m/>
    <m/>
    <m/>
    <x v="1"/>
    <n v="0"/>
    <m/>
    <n v="655"/>
    <m/>
    <m/>
    <x v="22"/>
    <x v="0"/>
    <x v="0"/>
  </r>
  <r>
    <d v="2025-07-12T00:00:00"/>
    <x v="24"/>
    <s v="Rag Gvk- 4"/>
    <s v="102 Mother  Child Sarvice"/>
    <m/>
    <s v="UP32FG0454"/>
    <s v="T1"/>
    <s v="Ambulance"/>
    <x v="2"/>
    <x v="0"/>
    <s v="Gulf Force BS VI (6.5L)"/>
    <n v="1"/>
    <n v="2080"/>
    <x v="0"/>
    <m/>
    <m/>
    <m/>
    <m/>
    <m/>
    <m/>
    <x v="1"/>
    <n v="0"/>
    <m/>
    <n v="2080"/>
    <m/>
    <m/>
    <x v="22"/>
    <x v="0"/>
    <x v="0"/>
  </r>
  <r>
    <m/>
    <x v="24"/>
    <m/>
    <m/>
    <m/>
    <m/>
    <m/>
    <m/>
    <x v="2"/>
    <x v="1"/>
    <s v="Oil Filter"/>
    <n v="1"/>
    <n v="359"/>
    <x v="1"/>
    <m/>
    <m/>
    <m/>
    <m/>
    <m/>
    <m/>
    <x v="1"/>
    <n v="0"/>
    <m/>
    <n v="359"/>
    <m/>
    <m/>
    <x v="22"/>
    <x v="0"/>
    <x v="0"/>
  </r>
  <r>
    <m/>
    <x v="24"/>
    <m/>
    <m/>
    <m/>
    <m/>
    <m/>
    <m/>
    <x v="2"/>
    <x v="56"/>
    <s v="SPIN-ON FILTER"/>
    <n v="1"/>
    <n v="655"/>
    <x v="60"/>
    <m/>
    <m/>
    <m/>
    <m/>
    <m/>
    <m/>
    <x v="1"/>
    <n v="0"/>
    <m/>
    <n v="655"/>
    <m/>
    <m/>
    <x v="22"/>
    <x v="0"/>
    <x v="0"/>
  </r>
  <r>
    <d v="2025-07-12T00:00:00"/>
    <x v="24"/>
    <s v="Rag Gvk- 5"/>
    <s v="102 Mother  Child Sarvice"/>
    <m/>
    <s v="UP32FG2076"/>
    <s v="T1"/>
    <s v="Ambulance"/>
    <x v="2"/>
    <x v="0"/>
    <s v="Gulf Force BS VI (6.5L)"/>
    <n v="1"/>
    <n v="2080"/>
    <x v="0"/>
    <m/>
    <m/>
    <m/>
    <m/>
    <m/>
    <m/>
    <x v="1"/>
    <n v="0"/>
    <m/>
    <n v="2080"/>
    <m/>
    <m/>
    <x v="22"/>
    <x v="0"/>
    <x v="0"/>
  </r>
  <r>
    <m/>
    <x v="24"/>
    <m/>
    <m/>
    <m/>
    <m/>
    <m/>
    <m/>
    <x v="2"/>
    <x v="1"/>
    <s v="Oil Filter"/>
    <n v="1"/>
    <n v="359"/>
    <x v="1"/>
    <m/>
    <m/>
    <m/>
    <m/>
    <m/>
    <m/>
    <x v="1"/>
    <n v="0"/>
    <m/>
    <n v="359"/>
    <m/>
    <m/>
    <x v="22"/>
    <x v="0"/>
    <x v="0"/>
  </r>
  <r>
    <m/>
    <x v="24"/>
    <m/>
    <m/>
    <m/>
    <m/>
    <m/>
    <m/>
    <x v="2"/>
    <x v="56"/>
    <s v="SPIN-ON FILTER"/>
    <n v="1"/>
    <n v="655"/>
    <x v="60"/>
    <m/>
    <m/>
    <m/>
    <m/>
    <m/>
    <m/>
    <x v="1"/>
    <n v="0"/>
    <m/>
    <n v="655"/>
    <m/>
    <m/>
    <x v="22"/>
    <x v="0"/>
    <x v="0"/>
  </r>
  <r>
    <d v="2025-07-12T00:00:00"/>
    <x v="24"/>
    <s v="Rag Gvk- 6"/>
    <s v="102 Mother  Child Sarvice"/>
    <m/>
    <s v="UP32FG0762"/>
    <s v="T1"/>
    <s v="Ambulance"/>
    <x v="2"/>
    <x v="0"/>
    <s v="Gulf Force BS VI (6.5L)"/>
    <n v="1"/>
    <n v="2080"/>
    <x v="0"/>
    <m/>
    <m/>
    <m/>
    <m/>
    <m/>
    <m/>
    <x v="1"/>
    <n v="0"/>
    <m/>
    <n v="2080"/>
    <m/>
    <m/>
    <x v="22"/>
    <x v="0"/>
    <x v="0"/>
  </r>
  <r>
    <m/>
    <x v="24"/>
    <m/>
    <m/>
    <m/>
    <m/>
    <m/>
    <m/>
    <x v="2"/>
    <x v="1"/>
    <s v="Oil Filter"/>
    <n v="1"/>
    <n v="359"/>
    <x v="1"/>
    <m/>
    <m/>
    <m/>
    <m/>
    <m/>
    <m/>
    <x v="1"/>
    <n v="0"/>
    <m/>
    <n v="359"/>
    <m/>
    <m/>
    <x v="22"/>
    <x v="0"/>
    <x v="0"/>
  </r>
  <r>
    <m/>
    <x v="24"/>
    <m/>
    <m/>
    <m/>
    <m/>
    <m/>
    <m/>
    <x v="2"/>
    <x v="56"/>
    <s v="SPIN-ON FILTER"/>
    <n v="1"/>
    <n v="655"/>
    <x v="60"/>
    <m/>
    <m/>
    <m/>
    <m/>
    <m/>
    <m/>
    <x v="1"/>
    <n v="0"/>
    <m/>
    <n v="655"/>
    <m/>
    <m/>
    <x v="22"/>
    <x v="0"/>
    <x v="0"/>
  </r>
  <r>
    <d v="2025-07-12T00:00:00"/>
    <x v="24"/>
    <s v="Rag Gvk- 7"/>
    <s v="108 Emergency Medical Transport Sarvice"/>
    <m/>
    <s v="UP32FG0650"/>
    <s v="T1"/>
    <s v="Ambulance"/>
    <x v="2"/>
    <x v="0"/>
    <s v="Gulf Force BS VI (6.5L)"/>
    <n v="1"/>
    <n v="2080"/>
    <x v="0"/>
    <m/>
    <m/>
    <m/>
    <m/>
    <m/>
    <m/>
    <x v="1"/>
    <n v="0"/>
    <m/>
    <n v="2080"/>
    <m/>
    <m/>
    <x v="22"/>
    <x v="0"/>
    <x v="0"/>
  </r>
  <r>
    <m/>
    <x v="24"/>
    <m/>
    <m/>
    <m/>
    <m/>
    <m/>
    <m/>
    <x v="2"/>
    <x v="1"/>
    <s v="Oil Filter"/>
    <n v="1"/>
    <n v="359"/>
    <x v="1"/>
    <m/>
    <m/>
    <m/>
    <m/>
    <m/>
    <m/>
    <x v="1"/>
    <n v="0"/>
    <m/>
    <n v="359"/>
    <m/>
    <m/>
    <x v="22"/>
    <x v="0"/>
    <x v="0"/>
  </r>
  <r>
    <m/>
    <x v="24"/>
    <m/>
    <m/>
    <m/>
    <m/>
    <m/>
    <m/>
    <x v="2"/>
    <x v="56"/>
    <s v="SPIN-ON FILTER"/>
    <n v="1"/>
    <n v="655"/>
    <x v="60"/>
    <m/>
    <m/>
    <m/>
    <m/>
    <m/>
    <m/>
    <x v="1"/>
    <n v="0"/>
    <m/>
    <n v="655"/>
    <m/>
    <m/>
    <x v="22"/>
    <x v="0"/>
    <x v="0"/>
  </r>
  <r>
    <s v="14/12/2025"/>
    <x v="25"/>
    <s v="Rag Gvk- 8"/>
    <s v="102 Mother Child Sarvice"/>
    <m/>
    <s v="UP32FG0315"/>
    <s v="T1"/>
    <s v="Ambulance"/>
    <x v="2"/>
    <x v="0"/>
    <s v="Gulf Force BS VI (6.5L)"/>
    <n v="1"/>
    <n v="2080"/>
    <x v="0"/>
    <m/>
    <m/>
    <m/>
    <m/>
    <m/>
    <m/>
    <x v="1"/>
    <n v="0"/>
    <m/>
    <n v="2080"/>
    <m/>
    <m/>
    <x v="15"/>
    <x v="0"/>
    <x v="0"/>
  </r>
  <r>
    <m/>
    <x v="25"/>
    <m/>
    <m/>
    <m/>
    <m/>
    <m/>
    <m/>
    <x v="2"/>
    <x v="1"/>
    <s v="Oil Filter"/>
    <n v="1"/>
    <n v="359"/>
    <x v="1"/>
    <m/>
    <m/>
    <m/>
    <m/>
    <m/>
    <m/>
    <x v="1"/>
    <n v="0"/>
    <m/>
    <n v="359"/>
    <m/>
    <m/>
    <x v="15"/>
    <x v="0"/>
    <x v="0"/>
  </r>
  <r>
    <m/>
    <x v="25"/>
    <m/>
    <m/>
    <m/>
    <m/>
    <m/>
    <m/>
    <x v="2"/>
    <x v="56"/>
    <s v="SPIN-ON FILTER"/>
    <n v="1"/>
    <n v="655"/>
    <x v="60"/>
    <m/>
    <m/>
    <m/>
    <m/>
    <m/>
    <m/>
    <x v="1"/>
    <n v="0"/>
    <m/>
    <n v="655"/>
    <m/>
    <m/>
    <x v="15"/>
    <x v="0"/>
    <x v="0"/>
  </r>
  <r>
    <s v="14/12/2025"/>
    <x v="25"/>
    <s v="Rag Gvk- 9"/>
    <s v="108 Emergency Medical Transport Sarvice"/>
    <m/>
    <s v="UP32FG2683"/>
    <s v="T1"/>
    <s v="Ambulance"/>
    <x v="2"/>
    <x v="0"/>
    <s v="Gulf Force BS VI (6.5L)"/>
    <n v="1"/>
    <n v="2080"/>
    <x v="0"/>
    <m/>
    <m/>
    <m/>
    <m/>
    <m/>
    <m/>
    <x v="1"/>
    <n v="0"/>
    <m/>
    <n v="2080"/>
    <m/>
    <m/>
    <x v="15"/>
    <x v="0"/>
    <x v="0"/>
  </r>
  <r>
    <m/>
    <x v="25"/>
    <m/>
    <m/>
    <m/>
    <m/>
    <m/>
    <m/>
    <x v="2"/>
    <x v="1"/>
    <s v="Oil Filter"/>
    <n v="1"/>
    <n v="359"/>
    <x v="1"/>
    <m/>
    <m/>
    <m/>
    <m/>
    <m/>
    <m/>
    <x v="1"/>
    <n v="0"/>
    <m/>
    <n v="359"/>
    <m/>
    <m/>
    <x v="15"/>
    <x v="0"/>
    <x v="0"/>
  </r>
  <r>
    <m/>
    <x v="25"/>
    <m/>
    <m/>
    <m/>
    <m/>
    <m/>
    <m/>
    <x v="2"/>
    <x v="56"/>
    <s v="SPIN-ON FILTER"/>
    <n v="1"/>
    <n v="655"/>
    <x v="60"/>
    <m/>
    <m/>
    <m/>
    <m/>
    <m/>
    <m/>
    <x v="1"/>
    <n v="0"/>
    <m/>
    <n v="655"/>
    <m/>
    <m/>
    <x v="15"/>
    <x v="0"/>
    <x v="0"/>
  </r>
  <r>
    <s v="14/12/2025"/>
    <x v="25"/>
    <s v="Rag Gvk- 10"/>
    <s v="108 Emergency Medical Transport Sarvice"/>
    <m/>
    <s v="UP32FG0616"/>
    <s v="T1"/>
    <s v="Ambulance"/>
    <x v="2"/>
    <x v="0"/>
    <s v="Gulf Force BS VI (6.5L)"/>
    <n v="1"/>
    <n v="2080"/>
    <x v="0"/>
    <m/>
    <m/>
    <m/>
    <m/>
    <m/>
    <m/>
    <x v="1"/>
    <n v="0"/>
    <m/>
    <n v="2080"/>
    <m/>
    <m/>
    <x v="15"/>
    <x v="0"/>
    <x v="0"/>
  </r>
  <r>
    <m/>
    <x v="25"/>
    <m/>
    <m/>
    <m/>
    <m/>
    <m/>
    <m/>
    <x v="2"/>
    <x v="1"/>
    <s v="Oil Filter"/>
    <n v="1"/>
    <n v="359"/>
    <x v="1"/>
    <m/>
    <m/>
    <m/>
    <m/>
    <m/>
    <m/>
    <x v="1"/>
    <n v="0"/>
    <m/>
    <n v="359"/>
    <m/>
    <m/>
    <x v="15"/>
    <x v="0"/>
    <x v="0"/>
  </r>
  <r>
    <m/>
    <x v="25"/>
    <m/>
    <m/>
    <m/>
    <m/>
    <m/>
    <m/>
    <x v="2"/>
    <x v="56"/>
    <s v="SPIN-ON FILTER"/>
    <n v="1"/>
    <n v="655"/>
    <x v="60"/>
    <m/>
    <m/>
    <m/>
    <m/>
    <m/>
    <m/>
    <x v="1"/>
    <n v="0"/>
    <m/>
    <n v="655"/>
    <m/>
    <m/>
    <x v="15"/>
    <x v="0"/>
    <x v="0"/>
  </r>
  <r>
    <s v="14/12/2025"/>
    <x v="25"/>
    <s v="Rag Gvk- 11"/>
    <s v="102 Mother Child Sarvice"/>
    <m/>
    <s v="UP32FG1792"/>
    <s v="T1"/>
    <s v="Ambulance"/>
    <x v="2"/>
    <x v="0"/>
    <s v="Gulf Force BS VI (6.5L)"/>
    <n v="1"/>
    <n v="2080"/>
    <x v="0"/>
    <m/>
    <m/>
    <m/>
    <m/>
    <m/>
    <m/>
    <x v="1"/>
    <n v="0"/>
    <m/>
    <n v="2080"/>
    <m/>
    <m/>
    <x v="15"/>
    <x v="0"/>
    <x v="0"/>
  </r>
  <r>
    <m/>
    <x v="25"/>
    <m/>
    <m/>
    <m/>
    <m/>
    <m/>
    <m/>
    <x v="2"/>
    <x v="1"/>
    <s v="Oil Filter"/>
    <n v="1"/>
    <n v="359"/>
    <x v="1"/>
    <m/>
    <m/>
    <m/>
    <m/>
    <m/>
    <m/>
    <x v="1"/>
    <n v="0"/>
    <m/>
    <n v="359"/>
    <m/>
    <m/>
    <x v="15"/>
    <x v="0"/>
    <x v="0"/>
  </r>
  <r>
    <m/>
    <x v="25"/>
    <m/>
    <m/>
    <m/>
    <m/>
    <m/>
    <m/>
    <x v="2"/>
    <x v="56"/>
    <s v="SPIN-ON FILTER"/>
    <n v="1"/>
    <n v="655"/>
    <x v="60"/>
    <m/>
    <m/>
    <m/>
    <m/>
    <m/>
    <m/>
    <x v="1"/>
    <n v="0"/>
    <m/>
    <n v="655"/>
    <m/>
    <m/>
    <x v="15"/>
    <x v="0"/>
    <x v="0"/>
  </r>
  <r>
    <s v="23/12/2025"/>
    <x v="2"/>
    <s v="Rag Gvk- 12"/>
    <s v="102 Mother Child Sarvice"/>
    <m/>
    <s v="UP32FG1513"/>
    <s v="T1"/>
    <s v="Ambulance"/>
    <x v="2"/>
    <x v="0"/>
    <s v="Gulf Force BS VI (6.5L)"/>
    <n v="1"/>
    <n v="2080"/>
    <x v="0"/>
    <m/>
    <m/>
    <m/>
    <m/>
    <m/>
    <m/>
    <x v="1"/>
    <n v="0"/>
    <m/>
    <n v="2080"/>
    <m/>
    <m/>
    <x v="2"/>
    <x v="0"/>
    <x v="0"/>
  </r>
  <r>
    <m/>
    <x v="2"/>
    <m/>
    <m/>
    <m/>
    <m/>
    <m/>
    <m/>
    <x v="2"/>
    <x v="1"/>
    <s v="Oil Filter"/>
    <n v="1"/>
    <n v="359"/>
    <x v="1"/>
    <m/>
    <m/>
    <m/>
    <m/>
    <m/>
    <m/>
    <x v="1"/>
    <n v="0"/>
    <m/>
    <n v="359"/>
    <m/>
    <m/>
    <x v="2"/>
    <x v="0"/>
    <x v="0"/>
  </r>
  <r>
    <m/>
    <x v="2"/>
    <m/>
    <m/>
    <m/>
    <m/>
    <m/>
    <m/>
    <x v="2"/>
    <x v="56"/>
    <s v="SPIN-ON FILTER"/>
    <n v="1"/>
    <n v="655"/>
    <x v="60"/>
    <m/>
    <m/>
    <m/>
    <m/>
    <m/>
    <m/>
    <x v="1"/>
    <n v="0"/>
    <m/>
    <n v="655"/>
    <m/>
    <m/>
    <x v="2"/>
    <x v="0"/>
    <x v="0"/>
  </r>
  <r>
    <s v="23/12/2025"/>
    <x v="2"/>
    <s v="Rag Gvk- 13"/>
    <s v="102 Mother Child Sarvice"/>
    <m/>
    <s v="UP32FG0429"/>
    <s v="T1"/>
    <s v="Ambulance"/>
    <x v="2"/>
    <x v="0"/>
    <s v="Gulf Force BS VI (6.5L)"/>
    <n v="1"/>
    <n v="2080"/>
    <x v="0"/>
    <m/>
    <m/>
    <m/>
    <m/>
    <m/>
    <m/>
    <x v="1"/>
    <n v="0"/>
    <m/>
    <n v="2080"/>
    <m/>
    <m/>
    <x v="2"/>
    <x v="0"/>
    <x v="0"/>
  </r>
  <r>
    <m/>
    <x v="2"/>
    <m/>
    <m/>
    <m/>
    <m/>
    <m/>
    <m/>
    <x v="2"/>
    <x v="1"/>
    <s v="Oil Filter"/>
    <n v="1"/>
    <n v="359"/>
    <x v="1"/>
    <m/>
    <m/>
    <m/>
    <m/>
    <m/>
    <m/>
    <x v="1"/>
    <n v="0"/>
    <m/>
    <n v="359"/>
    <m/>
    <m/>
    <x v="2"/>
    <x v="0"/>
    <x v="0"/>
  </r>
  <r>
    <m/>
    <x v="2"/>
    <m/>
    <m/>
    <m/>
    <m/>
    <m/>
    <m/>
    <x v="2"/>
    <x v="56"/>
    <s v="SPIN-ON FILTER"/>
    <n v="1"/>
    <n v="655"/>
    <x v="60"/>
    <m/>
    <m/>
    <m/>
    <m/>
    <m/>
    <m/>
    <x v="1"/>
    <n v="0"/>
    <m/>
    <n v="655"/>
    <m/>
    <m/>
    <x v="2"/>
    <x v="0"/>
    <x v="0"/>
  </r>
  <r>
    <s v="23/12/2025"/>
    <x v="2"/>
    <s v="Rag Gvk- 14"/>
    <s v="102 Mother Child Sarvice"/>
    <m/>
    <s v="UP32FG1518"/>
    <s v="T1"/>
    <s v="Ambulance"/>
    <x v="2"/>
    <x v="0"/>
    <s v="Gulf Force BS VI (6.5L)"/>
    <n v="1"/>
    <n v="2080"/>
    <x v="0"/>
    <m/>
    <m/>
    <m/>
    <m/>
    <m/>
    <m/>
    <x v="1"/>
    <n v="0"/>
    <m/>
    <n v="2080"/>
    <m/>
    <m/>
    <x v="2"/>
    <x v="0"/>
    <x v="0"/>
  </r>
  <r>
    <m/>
    <x v="2"/>
    <m/>
    <m/>
    <m/>
    <m/>
    <m/>
    <m/>
    <x v="2"/>
    <x v="1"/>
    <s v="Oil Filter"/>
    <n v="1"/>
    <n v="359"/>
    <x v="1"/>
    <m/>
    <m/>
    <m/>
    <m/>
    <m/>
    <m/>
    <x v="1"/>
    <n v="0"/>
    <m/>
    <n v="359"/>
    <m/>
    <m/>
    <x v="2"/>
    <x v="0"/>
    <x v="0"/>
  </r>
  <r>
    <m/>
    <x v="2"/>
    <m/>
    <m/>
    <m/>
    <m/>
    <m/>
    <m/>
    <x v="2"/>
    <x v="56"/>
    <s v="SPIN-ON FILTER"/>
    <n v="1"/>
    <n v="655"/>
    <x v="60"/>
    <m/>
    <m/>
    <m/>
    <m/>
    <m/>
    <m/>
    <x v="1"/>
    <n v="0"/>
    <m/>
    <n v="655"/>
    <m/>
    <m/>
    <x v="2"/>
    <x v="0"/>
    <x v="0"/>
  </r>
  <r>
    <s v="24/12/2025"/>
    <x v="3"/>
    <s v="Rag Gvk- 15"/>
    <s v="108 Emergency Medical Transport Sarvice"/>
    <m/>
    <s v="UP32FG0628"/>
    <s v="T1"/>
    <s v="Ambulance"/>
    <x v="2"/>
    <x v="0"/>
    <s v="Gulf Force BS VI (6.5L)"/>
    <n v="1"/>
    <n v="2080"/>
    <x v="0"/>
    <m/>
    <m/>
    <m/>
    <m/>
    <m/>
    <m/>
    <x v="1"/>
    <n v="0"/>
    <m/>
    <n v="2080"/>
    <m/>
    <m/>
    <x v="3"/>
    <x v="0"/>
    <x v="0"/>
  </r>
  <r>
    <m/>
    <x v="3"/>
    <m/>
    <m/>
    <m/>
    <m/>
    <m/>
    <m/>
    <x v="2"/>
    <x v="1"/>
    <s v="Oil Filter"/>
    <n v="1"/>
    <n v="359"/>
    <x v="1"/>
    <m/>
    <m/>
    <m/>
    <m/>
    <m/>
    <m/>
    <x v="1"/>
    <n v="0"/>
    <m/>
    <n v="359"/>
    <m/>
    <m/>
    <x v="3"/>
    <x v="0"/>
    <x v="0"/>
  </r>
  <r>
    <m/>
    <x v="3"/>
    <m/>
    <m/>
    <m/>
    <m/>
    <m/>
    <m/>
    <x v="2"/>
    <x v="56"/>
    <s v="SPIN-ON FILTER"/>
    <n v="1"/>
    <n v="655"/>
    <x v="60"/>
    <m/>
    <m/>
    <m/>
    <m/>
    <m/>
    <m/>
    <x v="1"/>
    <n v="0"/>
    <m/>
    <n v="655"/>
    <m/>
    <m/>
    <x v="3"/>
    <x v="0"/>
    <x v="0"/>
  </r>
  <r>
    <s v="26/12/2025"/>
    <x v="1"/>
    <s v="Rag Gvk- 16"/>
    <s v="102 Mother Child Sarvice"/>
    <m/>
    <s v="UP32FG0323"/>
    <s v="T1"/>
    <s v="Ambulance"/>
    <x v="2"/>
    <x v="0"/>
    <s v="Gulf Force BS VI (6.5L)"/>
    <n v="1"/>
    <n v="2080"/>
    <x v="0"/>
    <m/>
    <m/>
    <m/>
    <m/>
    <m/>
    <m/>
    <x v="1"/>
    <n v="0"/>
    <m/>
    <n v="2080"/>
    <m/>
    <m/>
    <x v="1"/>
    <x v="0"/>
    <x v="0"/>
  </r>
  <r>
    <m/>
    <x v="1"/>
    <m/>
    <m/>
    <m/>
    <m/>
    <m/>
    <m/>
    <x v="2"/>
    <x v="1"/>
    <s v="Oil Filter"/>
    <n v="1"/>
    <n v="359"/>
    <x v="1"/>
    <m/>
    <m/>
    <m/>
    <m/>
    <m/>
    <m/>
    <x v="1"/>
    <n v="0"/>
    <m/>
    <n v="359"/>
    <m/>
    <m/>
    <x v="1"/>
    <x v="0"/>
    <x v="0"/>
  </r>
  <r>
    <m/>
    <x v="1"/>
    <m/>
    <m/>
    <m/>
    <m/>
    <m/>
    <m/>
    <x v="2"/>
    <x v="56"/>
    <s v="SPIN-ON FILTER"/>
    <n v="1"/>
    <n v="655"/>
    <x v="60"/>
    <m/>
    <m/>
    <m/>
    <m/>
    <m/>
    <m/>
    <x v="1"/>
    <n v="0"/>
    <m/>
    <n v="655"/>
    <m/>
    <m/>
    <x v="1"/>
    <x v="0"/>
    <x v="0"/>
  </r>
  <r>
    <s v="30/12/2025"/>
    <x v="7"/>
    <s v="Rag Gvk- 17"/>
    <s v="108 Emergency Medical Transport Sarvice"/>
    <m/>
    <s v="UP32FG1033"/>
    <s v="T1"/>
    <s v="Ambulance"/>
    <x v="2"/>
    <x v="0"/>
    <s v="Gulf Force BS VI (6.5L)"/>
    <n v="1"/>
    <n v="2080"/>
    <x v="0"/>
    <m/>
    <m/>
    <m/>
    <m/>
    <m/>
    <m/>
    <x v="1"/>
    <n v="0"/>
    <m/>
    <n v="2080"/>
    <m/>
    <m/>
    <x v="7"/>
    <x v="0"/>
    <x v="0"/>
  </r>
  <r>
    <m/>
    <x v="7"/>
    <m/>
    <m/>
    <m/>
    <m/>
    <m/>
    <m/>
    <x v="2"/>
    <x v="1"/>
    <s v="Oil Filter"/>
    <n v="1"/>
    <n v="359"/>
    <x v="1"/>
    <m/>
    <m/>
    <m/>
    <m/>
    <m/>
    <m/>
    <x v="1"/>
    <n v="0"/>
    <m/>
    <n v="359"/>
    <m/>
    <m/>
    <x v="7"/>
    <x v="0"/>
    <x v="0"/>
  </r>
  <r>
    <m/>
    <x v="7"/>
    <m/>
    <m/>
    <m/>
    <m/>
    <m/>
    <m/>
    <x v="2"/>
    <x v="56"/>
    <s v="SPIN-ON FILTER"/>
    <n v="1"/>
    <n v="655"/>
    <x v="60"/>
    <m/>
    <m/>
    <m/>
    <m/>
    <m/>
    <m/>
    <x v="1"/>
    <n v="0"/>
    <m/>
    <n v="655"/>
    <m/>
    <m/>
    <x v="7"/>
    <x v="0"/>
    <x v="0"/>
  </r>
  <r>
    <m/>
    <x v="7"/>
    <m/>
    <m/>
    <m/>
    <m/>
    <m/>
    <m/>
    <x v="2"/>
    <x v="4"/>
    <s v="AIR FILTER"/>
    <n v="1"/>
    <n v="1388"/>
    <x v="4"/>
    <m/>
    <m/>
    <m/>
    <m/>
    <m/>
    <m/>
    <x v="1"/>
    <n v="0"/>
    <m/>
    <n v="1388"/>
    <m/>
    <m/>
    <x v="7"/>
    <x v="0"/>
    <x v="0"/>
  </r>
  <r>
    <s v="31/12/2025"/>
    <x v="26"/>
    <s v="Rag Gvk- 18"/>
    <s v="102 Mother Child Sarvice"/>
    <m/>
    <s v="UP32FG1573"/>
    <s v="T1"/>
    <s v="Ambulance"/>
    <x v="2"/>
    <x v="0"/>
    <s v="Gulf Force BS VI (6.5L)"/>
    <n v="1"/>
    <n v="2080"/>
    <x v="0"/>
    <m/>
    <m/>
    <m/>
    <m/>
    <m/>
    <m/>
    <x v="1"/>
    <n v="0"/>
    <m/>
    <n v="2080"/>
    <m/>
    <m/>
    <x v="23"/>
    <x v="0"/>
    <x v="0"/>
  </r>
  <r>
    <m/>
    <x v="26"/>
    <m/>
    <m/>
    <m/>
    <m/>
    <m/>
    <m/>
    <x v="2"/>
    <x v="1"/>
    <s v="Oil Filter"/>
    <n v="1"/>
    <n v="359"/>
    <x v="1"/>
    <m/>
    <m/>
    <m/>
    <m/>
    <m/>
    <m/>
    <x v="1"/>
    <n v="0"/>
    <m/>
    <n v="359"/>
    <m/>
    <m/>
    <x v="23"/>
    <x v="0"/>
    <x v="0"/>
  </r>
  <r>
    <m/>
    <x v="26"/>
    <m/>
    <m/>
    <m/>
    <m/>
    <m/>
    <m/>
    <x v="2"/>
    <x v="56"/>
    <s v="SPIN-ON FILTER"/>
    <n v="1"/>
    <n v="655"/>
    <x v="60"/>
    <m/>
    <m/>
    <m/>
    <m/>
    <m/>
    <m/>
    <x v="1"/>
    <n v="0"/>
    <m/>
    <n v="655"/>
    <m/>
    <m/>
    <x v="23"/>
    <x v="0"/>
    <x v="0"/>
  </r>
  <r>
    <m/>
    <x v="26"/>
    <m/>
    <m/>
    <m/>
    <m/>
    <m/>
    <m/>
    <x v="2"/>
    <x v="4"/>
    <s v="AIR FILTER"/>
    <n v="1"/>
    <n v="1388"/>
    <x v="4"/>
    <m/>
    <m/>
    <m/>
    <m/>
    <m/>
    <m/>
    <x v="1"/>
    <n v="0"/>
    <m/>
    <n v="1388"/>
    <m/>
    <m/>
    <x v="23"/>
    <x v="0"/>
    <x v="0"/>
  </r>
  <r>
    <d v="2026-04-01T00:00:00"/>
    <x v="27"/>
    <s v="Rag Gvk- 19"/>
    <s v="GVK"/>
    <m/>
    <s v="UP32FG0645"/>
    <s v="T1"/>
    <s v="Ambulance"/>
    <x v="2"/>
    <x v="0"/>
    <s v="Gulf Force BS VI (6.5L)"/>
    <n v="1"/>
    <n v="2080"/>
    <x v="0"/>
    <m/>
    <m/>
    <m/>
    <m/>
    <m/>
    <m/>
    <x v="1"/>
    <n v="0"/>
    <m/>
    <n v="2080"/>
    <m/>
    <m/>
    <x v="21"/>
    <x v="1"/>
    <x v="1"/>
  </r>
  <r>
    <m/>
    <x v="27"/>
    <m/>
    <m/>
    <m/>
    <m/>
    <m/>
    <m/>
    <x v="2"/>
    <x v="1"/>
    <s v="Oil Filter"/>
    <n v="1"/>
    <n v="359"/>
    <x v="1"/>
    <m/>
    <m/>
    <m/>
    <m/>
    <m/>
    <m/>
    <x v="1"/>
    <n v="0"/>
    <m/>
    <n v="359"/>
    <m/>
    <m/>
    <x v="21"/>
    <x v="1"/>
    <x v="1"/>
  </r>
  <r>
    <m/>
    <x v="27"/>
    <m/>
    <m/>
    <m/>
    <m/>
    <m/>
    <m/>
    <x v="2"/>
    <x v="56"/>
    <s v="SPIN-ON FILTER"/>
    <n v="1"/>
    <n v="655"/>
    <x v="60"/>
    <m/>
    <m/>
    <m/>
    <m/>
    <m/>
    <m/>
    <x v="1"/>
    <n v="0"/>
    <m/>
    <n v="655"/>
    <m/>
    <m/>
    <x v="21"/>
    <x v="1"/>
    <x v="1"/>
  </r>
  <r>
    <m/>
    <x v="27"/>
    <m/>
    <m/>
    <m/>
    <m/>
    <m/>
    <m/>
    <x v="2"/>
    <x v="4"/>
    <s v="AIR FILTER"/>
    <n v="1"/>
    <n v="1388"/>
    <x v="4"/>
    <m/>
    <m/>
    <m/>
    <m/>
    <m/>
    <m/>
    <x v="1"/>
    <n v="0"/>
    <m/>
    <n v="1388"/>
    <m/>
    <m/>
    <x v="21"/>
    <x v="1"/>
    <x v="1"/>
  </r>
  <r>
    <d v="2026-04-01T00:00:00"/>
    <x v="27"/>
    <s v="Rag Gvk- 20"/>
    <s v="GVK"/>
    <m/>
    <s v="UP32FG1036"/>
    <s v="T1"/>
    <s v="Ambulance"/>
    <x v="2"/>
    <x v="0"/>
    <s v="Gulf Force BS VI (6.5L)"/>
    <n v="1"/>
    <n v="2080"/>
    <x v="0"/>
    <m/>
    <m/>
    <m/>
    <m/>
    <m/>
    <m/>
    <x v="1"/>
    <n v="0"/>
    <m/>
    <n v="2080"/>
    <m/>
    <m/>
    <x v="21"/>
    <x v="1"/>
    <x v="1"/>
  </r>
  <r>
    <m/>
    <x v="27"/>
    <m/>
    <m/>
    <m/>
    <m/>
    <m/>
    <m/>
    <x v="2"/>
    <x v="1"/>
    <s v="Oil Filter"/>
    <n v="1"/>
    <n v="359"/>
    <x v="1"/>
    <m/>
    <m/>
    <m/>
    <m/>
    <m/>
    <m/>
    <x v="1"/>
    <n v="0"/>
    <m/>
    <n v="359"/>
    <m/>
    <m/>
    <x v="21"/>
    <x v="1"/>
    <x v="1"/>
  </r>
  <r>
    <m/>
    <x v="27"/>
    <m/>
    <m/>
    <m/>
    <m/>
    <m/>
    <m/>
    <x v="2"/>
    <x v="56"/>
    <s v="SPIN-ON FILTER"/>
    <n v="1"/>
    <n v="655"/>
    <x v="60"/>
    <m/>
    <m/>
    <m/>
    <m/>
    <m/>
    <m/>
    <x v="1"/>
    <n v="0"/>
    <m/>
    <n v="655"/>
    <m/>
    <m/>
    <x v="21"/>
    <x v="1"/>
    <x v="1"/>
  </r>
  <r>
    <m/>
    <x v="27"/>
    <m/>
    <m/>
    <m/>
    <m/>
    <m/>
    <m/>
    <x v="2"/>
    <x v="4"/>
    <s v="AIR FILTER"/>
    <n v="1"/>
    <n v="1388"/>
    <x v="4"/>
    <m/>
    <m/>
    <m/>
    <m/>
    <m/>
    <m/>
    <x v="1"/>
    <n v="0"/>
    <m/>
    <n v="1388"/>
    <m/>
    <m/>
    <x v="21"/>
    <x v="1"/>
    <x v="1"/>
  </r>
  <r>
    <d v="2026-11-01T00:00:00"/>
    <x v="12"/>
    <s v="Rag Gvk- 21"/>
    <s v="GVK"/>
    <m/>
    <s v="UP32FG2665"/>
    <s v="T1"/>
    <s v="Ambulance"/>
    <x v="2"/>
    <x v="0"/>
    <s v="Gulf Force BS VI (6.5L)"/>
    <n v="1"/>
    <n v="2080"/>
    <x v="0"/>
    <m/>
    <m/>
    <m/>
    <m/>
    <m/>
    <m/>
    <x v="1"/>
    <n v="0"/>
    <m/>
    <n v="2080"/>
    <m/>
    <m/>
    <x v="12"/>
    <x v="1"/>
    <x v="1"/>
  </r>
  <r>
    <m/>
    <x v="12"/>
    <m/>
    <m/>
    <m/>
    <m/>
    <m/>
    <m/>
    <x v="2"/>
    <x v="1"/>
    <s v="Oil Filter"/>
    <n v="1"/>
    <n v="359"/>
    <x v="1"/>
    <m/>
    <m/>
    <m/>
    <m/>
    <m/>
    <m/>
    <x v="1"/>
    <n v="0"/>
    <m/>
    <n v="359"/>
    <m/>
    <m/>
    <x v="12"/>
    <x v="1"/>
    <x v="1"/>
  </r>
  <r>
    <m/>
    <x v="12"/>
    <m/>
    <m/>
    <m/>
    <m/>
    <m/>
    <m/>
    <x v="2"/>
    <x v="56"/>
    <s v="SPIN-ON FILTER"/>
    <n v="1"/>
    <n v="655"/>
    <x v="60"/>
    <m/>
    <m/>
    <m/>
    <m/>
    <m/>
    <m/>
    <x v="1"/>
    <n v="0"/>
    <m/>
    <n v="655"/>
    <m/>
    <m/>
    <x v="12"/>
    <x v="1"/>
    <x v="1"/>
  </r>
  <r>
    <m/>
    <x v="12"/>
    <m/>
    <m/>
    <m/>
    <m/>
    <m/>
    <m/>
    <x v="2"/>
    <x v="4"/>
    <s v="AIR FILTER"/>
    <n v="1"/>
    <n v="1388"/>
    <x v="4"/>
    <m/>
    <m/>
    <m/>
    <m/>
    <m/>
    <m/>
    <x v="1"/>
    <n v="0"/>
    <m/>
    <n v="1388"/>
    <m/>
    <m/>
    <x v="12"/>
    <x v="1"/>
    <x v="1"/>
  </r>
  <r>
    <s v="20/01/2026"/>
    <x v="28"/>
    <s v="Rag Gvk- 22"/>
    <s v="GVK"/>
    <m/>
    <s v="UP32FG1038"/>
    <s v="T1"/>
    <s v="Ambulance"/>
    <x v="2"/>
    <x v="0"/>
    <s v="Gulf Force BS VI (6.5L)"/>
    <n v="1"/>
    <n v="2080"/>
    <x v="0"/>
    <m/>
    <m/>
    <m/>
    <m/>
    <m/>
    <m/>
    <x v="1"/>
    <n v="0"/>
    <m/>
    <n v="2080"/>
    <m/>
    <m/>
    <x v="24"/>
    <x v="1"/>
    <x v="1"/>
  </r>
  <r>
    <m/>
    <x v="28"/>
    <m/>
    <m/>
    <m/>
    <m/>
    <m/>
    <m/>
    <x v="2"/>
    <x v="1"/>
    <s v="Oil Filter"/>
    <n v="1"/>
    <n v="359"/>
    <x v="1"/>
    <m/>
    <m/>
    <m/>
    <m/>
    <m/>
    <m/>
    <x v="1"/>
    <n v="0"/>
    <m/>
    <n v="359"/>
    <m/>
    <m/>
    <x v="24"/>
    <x v="1"/>
    <x v="1"/>
  </r>
  <r>
    <m/>
    <x v="28"/>
    <m/>
    <m/>
    <m/>
    <m/>
    <m/>
    <m/>
    <x v="2"/>
    <x v="56"/>
    <s v="SPIN-ON FILTER"/>
    <n v="1"/>
    <n v="655"/>
    <x v="60"/>
    <m/>
    <m/>
    <m/>
    <m/>
    <m/>
    <m/>
    <x v="1"/>
    <n v="0"/>
    <m/>
    <n v="655"/>
    <m/>
    <m/>
    <x v="24"/>
    <x v="1"/>
    <x v="1"/>
  </r>
  <r>
    <m/>
    <x v="28"/>
    <m/>
    <m/>
    <m/>
    <m/>
    <m/>
    <m/>
    <x v="2"/>
    <x v="4"/>
    <s v="AIR FILTER"/>
    <n v="1"/>
    <n v="1388"/>
    <x v="4"/>
    <m/>
    <m/>
    <m/>
    <m/>
    <m/>
    <m/>
    <x v="1"/>
    <n v="0"/>
    <m/>
    <n v="1388"/>
    <m/>
    <m/>
    <x v="24"/>
    <x v="1"/>
    <x v="1"/>
  </r>
  <r>
    <s v="20/01/2026"/>
    <x v="28"/>
    <s v="Rag Gvk- 23"/>
    <s v="GVK"/>
    <m/>
    <s v="UP32FG0643"/>
    <s v="T1"/>
    <s v="Ambulance"/>
    <x v="2"/>
    <x v="0"/>
    <s v="Gulf Force BS VI (6.5L)"/>
    <n v="1"/>
    <n v="2080"/>
    <x v="0"/>
    <m/>
    <m/>
    <m/>
    <m/>
    <m/>
    <m/>
    <x v="1"/>
    <n v="0"/>
    <m/>
    <n v="2080"/>
    <m/>
    <m/>
    <x v="24"/>
    <x v="1"/>
    <x v="1"/>
  </r>
  <r>
    <m/>
    <x v="28"/>
    <m/>
    <m/>
    <m/>
    <m/>
    <m/>
    <m/>
    <x v="2"/>
    <x v="1"/>
    <s v="Oil Filter"/>
    <n v="1"/>
    <n v="359"/>
    <x v="1"/>
    <m/>
    <m/>
    <m/>
    <m/>
    <m/>
    <m/>
    <x v="1"/>
    <n v="0"/>
    <m/>
    <n v="359"/>
    <m/>
    <m/>
    <x v="24"/>
    <x v="1"/>
    <x v="1"/>
  </r>
  <r>
    <m/>
    <x v="28"/>
    <m/>
    <m/>
    <m/>
    <m/>
    <m/>
    <m/>
    <x v="2"/>
    <x v="56"/>
    <s v="SPIN-ON FILTER"/>
    <n v="1"/>
    <n v="655"/>
    <x v="60"/>
    <m/>
    <m/>
    <m/>
    <m/>
    <m/>
    <m/>
    <x v="1"/>
    <n v="0"/>
    <m/>
    <n v="655"/>
    <m/>
    <m/>
    <x v="24"/>
    <x v="1"/>
    <x v="1"/>
  </r>
  <r>
    <m/>
    <x v="28"/>
    <m/>
    <m/>
    <m/>
    <m/>
    <m/>
    <m/>
    <x v="2"/>
    <x v="4"/>
    <s v="AIR FILTER"/>
    <n v="1"/>
    <n v="1388"/>
    <x v="4"/>
    <m/>
    <m/>
    <m/>
    <m/>
    <m/>
    <m/>
    <x v="1"/>
    <n v="0"/>
    <m/>
    <n v="1388"/>
    <m/>
    <m/>
    <x v="24"/>
    <x v="1"/>
    <x v="1"/>
  </r>
  <r>
    <s v="21/01/2026"/>
    <x v="29"/>
    <s v="Rag Gvk- 24"/>
    <s v="GVK"/>
    <m/>
    <s v="UP32FG2672"/>
    <s v="T1"/>
    <s v="Ambulance"/>
    <x v="2"/>
    <x v="0"/>
    <s v="Gulf Force BS VI (6.5L)"/>
    <n v="1"/>
    <n v="2080"/>
    <x v="0"/>
    <m/>
    <m/>
    <m/>
    <m/>
    <m/>
    <m/>
    <x v="1"/>
    <n v="0"/>
    <m/>
    <n v="2080"/>
    <m/>
    <m/>
    <x v="0"/>
    <x v="1"/>
    <x v="1"/>
  </r>
  <r>
    <m/>
    <x v="29"/>
    <m/>
    <m/>
    <m/>
    <m/>
    <m/>
    <m/>
    <x v="2"/>
    <x v="1"/>
    <s v="Oil Filter"/>
    <n v="1"/>
    <n v="359"/>
    <x v="1"/>
    <m/>
    <m/>
    <m/>
    <m/>
    <m/>
    <m/>
    <x v="1"/>
    <n v="0"/>
    <m/>
    <n v="359"/>
    <m/>
    <m/>
    <x v="0"/>
    <x v="1"/>
    <x v="1"/>
  </r>
  <r>
    <m/>
    <x v="29"/>
    <m/>
    <m/>
    <m/>
    <m/>
    <m/>
    <m/>
    <x v="2"/>
    <x v="56"/>
    <s v="SPIN-ON FILTER"/>
    <n v="1"/>
    <n v="655"/>
    <x v="60"/>
    <m/>
    <m/>
    <m/>
    <m/>
    <m/>
    <m/>
    <x v="1"/>
    <n v="0"/>
    <m/>
    <n v="655"/>
    <m/>
    <m/>
    <x v="0"/>
    <x v="1"/>
    <x v="1"/>
  </r>
  <r>
    <m/>
    <x v="29"/>
    <m/>
    <m/>
    <m/>
    <m/>
    <m/>
    <m/>
    <x v="2"/>
    <x v="4"/>
    <s v="AIR FILTER"/>
    <n v="1"/>
    <n v="1388"/>
    <x v="4"/>
    <m/>
    <m/>
    <m/>
    <m/>
    <m/>
    <m/>
    <x v="1"/>
    <n v="0"/>
    <m/>
    <n v="1388"/>
    <m/>
    <m/>
    <x v="0"/>
    <x v="1"/>
    <x v="1"/>
  </r>
  <r>
    <s v="25/01/2026"/>
    <x v="21"/>
    <s v="Rag Gvk- 25"/>
    <s v="GVK"/>
    <m/>
    <s v="UP32FG0622"/>
    <s v="T1"/>
    <s v="Ambulance"/>
    <x v="2"/>
    <x v="0"/>
    <s v="Gulf Force BS VI (6.5L)"/>
    <n v="1"/>
    <n v="2080"/>
    <x v="0"/>
    <m/>
    <m/>
    <m/>
    <m/>
    <m/>
    <m/>
    <x v="1"/>
    <n v="0"/>
    <m/>
    <n v="2080"/>
    <m/>
    <m/>
    <x v="4"/>
    <x v="1"/>
    <x v="1"/>
  </r>
  <r>
    <m/>
    <x v="21"/>
    <m/>
    <m/>
    <m/>
    <m/>
    <m/>
    <m/>
    <x v="2"/>
    <x v="1"/>
    <s v="Oil Filter"/>
    <n v="1"/>
    <n v="359"/>
    <x v="1"/>
    <m/>
    <m/>
    <m/>
    <m/>
    <m/>
    <m/>
    <x v="1"/>
    <n v="0"/>
    <m/>
    <n v="359"/>
    <m/>
    <m/>
    <x v="4"/>
    <x v="1"/>
    <x v="1"/>
  </r>
  <r>
    <m/>
    <x v="21"/>
    <m/>
    <m/>
    <m/>
    <m/>
    <m/>
    <m/>
    <x v="2"/>
    <x v="56"/>
    <s v="SPIN-ON FILTER"/>
    <n v="1"/>
    <n v="655"/>
    <x v="60"/>
    <m/>
    <m/>
    <m/>
    <m/>
    <m/>
    <m/>
    <x v="1"/>
    <n v="0"/>
    <m/>
    <n v="655"/>
    <m/>
    <m/>
    <x v="4"/>
    <x v="1"/>
    <x v="1"/>
  </r>
  <r>
    <m/>
    <x v="21"/>
    <m/>
    <m/>
    <m/>
    <m/>
    <m/>
    <m/>
    <x v="2"/>
    <x v="57"/>
    <s v="Gear Oil XP 85W140  HP 1Ltr"/>
    <n v="2"/>
    <n v="475"/>
    <x v="61"/>
    <m/>
    <m/>
    <m/>
    <m/>
    <m/>
    <m/>
    <x v="1"/>
    <n v="0"/>
    <m/>
    <n v="950"/>
    <m/>
    <m/>
    <x v="4"/>
    <x v="1"/>
    <x v="1"/>
  </r>
  <r>
    <m/>
    <x v="21"/>
    <m/>
    <m/>
    <m/>
    <m/>
    <m/>
    <m/>
    <x v="2"/>
    <x v="43"/>
    <s v="Gear Oil XP 80W90  HP 1Ltr"/>
    <n v="2.5"/>
    <n v="470"/>
    <x v="62"/>
    <m/>
    <m/>
    <m/>
    <m/>
    <m/>
    <m/>
    <x v="1"/>
    <n v="0"/>
    <m/>
    <n v="1175"/>
    <m/>
    <m/>
    <x v="4"/>
    <x v="1"/>
    <x v="1"/>
  </r>
  <r>
    <s v="30/01/2026"/>
    <x v="30"/>
    <n v="2095"/>
    <s v="Sunbeem School Maharajganj Gzp"/>
    <m/>
    <s v="UP61AT7461"/>
    <s v="T1"/>
    <s v="School"/>
    <x v="1"/>
    <x v="58"/>
    <s v="Latch assly with link LH ( Side door)"/>
    <n v="2"/>
    <n v="336"/>
    <x v="63"/>
    <m/>
    <m/>
    <m/>
    <m/>
    <m/>
    <m/>
    <x v="1"/>
    <n v="0"/>
    <m/>
    <n v="672"/>
    <m/>
    <m/>
    <x v="7"/>
    <x v="1"/>
    <x v="1"/>
  </r>
  <r>
    <m/>
    <x v="30"/>
    <m/>
    <m/>
    <m/>
    <m/>
    <m/>
    <m/>
    <x v="1"/>
    <x v="59"/>
    <s v="Latch assly with link RH ( side door)"/>
    <n v="1"/>
    <n v="336"/>
    <x v="64"/>
    <m/>
    <m/>
    <m/>
    <m/>
    <m/>
    <m/>
    <x v="1"/>
    <n v="0"/>
    <m/>
    <n v="336"/>
    <m/>
    <m/>
    <x v="7"/>
    <x v="1"/>
    <x v="1"/>
  </r>
  <r>
    <m/>
    <x v="30"/>
    <m/>
    <m/>
    <m/>
    <m/>
    <m/>
    <m/>
    <x v="1"/>
    <x v="60"/>
    <s v="Wiper Motar"/>
    <n v="1"/>
    <n v="2134"/>
    <x v="65"/>
    <m/>
    <m/>
    <m/>
    <m/>
    <m/>
    <m/>
    <x v="1"/>
    <n v="0"/>
    <m/>
    <n v="2134"/>
    <m/>
    <m/>
    <x v="7"/>
    <x v="1"/>
    <x v="1"/>
  </r>
  <r>
    <s v="30/01/2026"/>
    <x v="30"/>
    <n v="2096"/>
    <s v="Sunbeem School Maharajganj Gzp"/>
    <n v="8855847311"/>
    <s v="UP61BT6561"/>
    <s v="T1"/>
    <s v="School"/>
    <x v="2"/>
    <x v="0"/>
    <s v="Gulf Force BS VI (6.5L)"/>
    <n v="1"/>
    <n v="2080"/>
    <x v="0"/>
    <n v="600"/>
    <m/>
    <m/>
    <m/>
    <m/>
    <m/>
    <x v="13"/>
    <n v="108"/>
    <m/>
    <n v="2788"/>
    <m/>
    <m/>
    <x v="7"/>
    <x v="1"/>
    <x v="1"/>
  </r>
  <r>
    <m/>
    <x v="30"/>
    <m/>
    <m/>
    <m/>
    <m/>
    <m/>
    <m/>
    <x v="2"/>
    <x v="2"/>
    <s v="FUEL FILTER"/>
    <n v="1"/>
    <n v="1575"/>
    <x v="2"/>
    <m/>
    <m/>
    <m/>
    <m/>
    <m/>
    <m/>
    <x v="1"/>
    <n v="0"/>
    <m/>
    <n v="1575"/>
    <m/>
    <m/>
    <x v="7"/>
    <x v="1"/>
    <x v="1"/>
  </r>
  <r>
    <m/>
    <x v="30"/>
    <m/>
    <m/>
    <m/>
    <m/>
    <m/>
    <m/>
    <x v="2"/>
    <x v="4"/>
    <s v="AIR FILTER"/>
    <n v="1"/>
    <n v="1388"/>
    <x v="4"/>
    <m/>
    <m/>
    <m/>
    <m/>
    <m/>
    <m/>
    <x v="1"/>
    <n v="0"/>
    <m/>
    <n v="1388"/>
    <m/>
    <m/>
    <x v="7"/>
    <x v="1"/>
    <x v="1"/>
  </r>
  <r>
    <m/>
    <x v="30"/>
    <m/>
    <m/>
    <m/>
    <m/>
    <m/>
    <m/>
    <x v="2"/>
    <x v="1"/>
    <s v="Oil Filter"/>
    <n v="1"/>
    <n v="359"/>
    <x v="1"/>
    <m/>
    <m/>
    <m/>
    <m/>
    <m/>
    <m/>
    <x v="1"/>
    <n v="0"/>
    <m/>
    <n v="359"/>
    <m/>
    <m/>
    <x v="7"/>
    <x v="1"/>
    <x v="1"/>
  </r>
  <r>
    <m/>
    <x v="30"/>
    <m/>
    <m/>
    <m/>
    <m/>
    <m/>
    <m/>
    <x v="2"/>
    <x v="23"/>
    <s v="BRAKE PAD"/>
    <n v="1"/>
    <n v="2491"/>
    <x v="24"/>
    <m/>
    <m/>
    <m/>
    <m/>
    <m/>
    <m/>
    <x v="1"/>
    <n v="0"/>
    <m/>
    <n v="2491"/>
    <m/>
    <m/>
    <x v="7"/>
    <x v="1"/>
    <x v="1"/>
  </r>
  <r>
    <m/>
    <x v="30"/>
    <m/>
    <m/>
    <m/>
    <m/>
    <m/>
    <m/>
    <x v="2"/>
    <x v="7"/>
    <s v="CLUTCH SPRING"/>
    <n v="1"/>
    <n v="25"/>
    <x v="39"/>
    <m/>
    <m/>
    <m/>
    <m/>
    <m/>
    <m/>
    <x v="1"/>
    <n v="0"/>
    <m/>
    <n v="25"/>
    <m/>
    <m/>
    <x v="7"/>
    <x v="1"/>
    <x v="1"/>
  </r>
  <r>
    <d v="2026-01-02T00:00:00"/>
    <x v="31"/>
    <n v="2097"/>
    <s v="SS Dev Public School Zamania Gzp"/>
    <n v="7388998519"/>
    <s v="UP61BT1450"/>
    <s v="T1"/>
    <s v="School"/>
    <x v="0"/>
    <x v="50"/>
    <s v="AIR FILTER"/>
    <n v="1"/>
    <n v="994"/>
    <x v="53"/>
    <n v="850"/>
    <m/>
    <m/>
    <m/>
    <m/>
    <m/>
    <x v="2"/>
    <n v="153"/>
    <m/>
    <n v="1997"/>
    <m/>
    <m/>
    <x v="25"/>
    <x v="2"/>
    <x v="1"/>
  </r>
  <r>
    <m/>
    <x v="31"/>
    <m/>
    <m/>
    <m/>
    <m/>
    <m/>
    <m/>
    <x v="0"/>
    <x v="1"/>
    <s v="Oil Filter"/>
    <n v="1"/>
    <n v="359"/>
    <x v="1"/>
    <m/>
    <m/>
    <m/>
    <m/>
    <m/>
    <m/>
    <x v="1"/>
    <n v="0"/>
    <m/>
    <n v="359"/>
    <m/>
    <m/>
    <x v="25"/>
    <x v="2"/>
    <x v="1"/>
  </r>
  <r>
    <m/>
    <x v="31"/>
    <m/>
    <m/>
    <m/>
    <m/>
    <m/>
    <m/>
    <x v="0"/>
    <x v="0"/>
    <s v="Gulf Force BS VI (6.5L)"/>
    <n v="1"/>
    <n v="2080"/>
    <x v="0"/>
    <m/>
    <m/>
    <m/>
    <m/>
    <m/>
    <m/>
    <x v="1"/>
    <n v="0"/>
    <m/>
    <n v="2080"/>
    <m/>
    <m/>
    <x v="25"/>
    <x v="2"/>
    <x v="1"/>
  </r>
  <r>
    <d v="2026-01-02T00:00:00"/>
    <x v="31"/>
    <n v="2098"/>
    <s v="MRD Public School Singera Gzp"/>
    <n v="9918991527"/>
    <s v="UP61BT6632"/>
    <s v="T1"/>
    <s v="School"/>
    <x v="0"/>
    <x v="61"/>
    <s v="R L Bumper Corner"/>
    <n v="1"/>
    <n v="259"/>
    <x v="66"/>
    <n v="450"/>
    <m/>
    <n v="200"/>
    <m/>
    <m/>
    <m/>
    <x v="11"/>
    <n v="117"/>
    <m/>
    <n v="1026"/>
    <m/>
    <m/>
    <x v="25"/>
    <x v="2"/>
    <x v="1"/>
  </r>
  <r>
    <m/>
    <x v="31"/>
    <m/>
    <m/>
    <m/>
    <m/>
    <m/>
    <m/>
    <x v="0"/>
    <x v="62"/>
    <s v="Reverse Neutral Gear Sensor T1 N BS"/>
    <n v="1"/>
    <n v="2456"/>
    <x v="67"/>
    <m/>
    <m/>
    <m/>
    <m/>
    <m/>
    <m/>
    <x v="1"/>
    <n v="0"/>
    <m/>
    <n v="2456"/>
    <m/>
    <m/>
    <x v="25"/>
    <x v="2"/>
    <x v="1"/>
  </r>
  <r>
    <m/>
    <x v="31"/>
    <m/>
    <m/>
    <m/>
    <m/>
    <m/>
    <m/>
    <x v="0"/>
    <x v="63"/>
    <s v="Electric Bush"/>
    <n v="2"/>
    <n v="35"/>
    <x v="58"/>
    <m/>
    <m/>
    <m/>
    <m/>
    <m/>
    <m/>
    <x v="1"/>
    <n v="0"/>
    <m/>
    <n v="70"/>
    <m/>
    <m/>
    <x v="25"/>
    <x v="2"/>
    <x v="1"/>
  </r>
  <r>
    <d v="2026-01-02T00:00:00"/>
    <x v="31"/>
    <n v="2099"/>
    <s v="Satish Yadav Raipur Ghazipur"/>
    <m/>
    <m/>
    <m/>
    <m/>
    <x v="1"/>
    <x v="3"/>
    <s v="Gulf Force AdBlue (20 L)"/>
    <n v="1"/>
    <n v="1480"/>
    <x v="3"/>
    <m/>
    <m/>
    <m/>
    <m/>
    <m/>
    <m/>
    <x v="1"/>
    <n v="0"/>
    <m/>
    <n v="1480"/>
    <m/>
    <m/>
    <x v="25"/>
    <x v="2"/>
    <x v="1"/>
  </r>
  <r>
    <d v="2026-01-02T00:00:00"/>
    <x v="31"/>
    <n v="2100"/>
    <s v="Sunbeem School Dildarnagar Gzp"/>
    <n v="8081347373"/>
    <s v="UP61AT9746"/>
    <s v="T1"/>
    <s v="School"/>
    <x v="0"/>
    <x v="0"/>
    <s v="Gulf Force BS VI (6.5L)"/>
    <n v="1"/>
    <n v="2080"/>
    <x v="0"/>
    <n v="850"/>
    <n v="200"/>
    <m/>
    <m/>
    <m/>
    <m/>
    <x v="14"/>
    <n v="189"/>
    <m/>
    <n v="3319"/>
    <m/>
    <m/>
    <x v="25"/>
    <x v="2"/>
    <x v="1"/>
  </r>
  <r>
    <m/>
    <x v="31"/>
    <m/>
    <m/>
    <m/>
    <m/>
    <m/>
    <m/>
    <x v="0"/>
    <x v="1"/>
    <s v="Oil Filter"/>
    <n v="1"/>
    <n v="359"/>
    <x v="1"/>
    <m/>
    <m/>
    <m/>
    <m/>
    <m/>
    <m/>
    <x v="1"/>
    <n v="0"/>
    <m/>
    <n v="359"/>
    <m/>
    <m/>
    <x v="25"/>
    <x v="2"/>
    <x v="1"/>
  </r>
  <r>
    <m/>
    <x v="31"/>
    <m/>
    <m/>
    <m/>
    <m/>
    <m/>
    <m/>
    <x v="0"/>
    <x v="2"/>
    <s v="FUEL FILTER"/>
    <n v="1"/>
    <n v="1575"/>
    <x v="2"/>
    <m/>
    <m/>
    <m/>
    <m/>
    <m/>
    <m/>
    <x v="1"/>
    <n v="0"/>
    <m/>
    <n v="1575"/>
    <m/>
    <m/>
    <x v="25"/>
    <x v="2"/>
    <x v="1"/>
  </r>
  <r>
    <m/>
    <x v="31"/>
    <m/>
    <m/>
    <m/>
    <m/>
    <m/>
    <m/>
    <x v="0"/>
    <x v="4"/>
    <s v="AIR FILTER"/>
    <n v="1"/>
    <n v="1388"/>
    <x v="4"/>
    <m/>
    <m/>
    <m/>
    <m/>
    <m/>
    <m/>
    <x v="1"/>
    <n v="0"/>
    <m/>
    <n v="1388"/>
    <m/>
    <m/>
    <x v="25"/>
    <x v="2"/>
    <x v="1"/>
  </r>
  <r>
    <m/>
    <x v="31"/>
    <m/>
    <m/>
    <m/>
    <m/>
    <m/>
    <m/>
    <x v="0"/>
    <x v="29"/>
    <s v="MECHENICAL SPRAY"/>
    <n v="1"/>
    <n v="160"/>
    <x v="29"/>
    <m/>
    <m/>
    <m/>
    <m/>
    <m/>
    <m/>
    <x v="1"/>
    <n v="0"/>
    <m/>
    <n v="160"/>
    <m/>
    <m/>
    <x v="25"/>
    <x v="2"/>
    <x v="1"/>
  </r>
  <r>
    <m/>
    <x v="31"/>
    <m/>
    <m/>
    <m/>
    <m/>
    <m/>
    <m/>
    <x v="0"/>
    <x v="31"/>
    <s v="Rubber Seal"/>
    <n v="1"/>
    <n v="50"/>
    <x v="68"/>
    <m/>
    <m/>
    <m/>
    <m/>
    <m/>
    <m/>
    <x v="1"/>
    <n v="0"/>
    <m/>
    <n v="50"/>
    <m/>
    <m/>
    <x v="25"/>
    <x v="2"/>
    <x v="1"/>
  </r>
  <r>
    <m/>
    <x v="31"/>
    <m/>
    <m/>
    <m/>
    <m/>
    <m/>
    <m/>
    <x v="0"/>
    <x v="64"/>
    <s v="BRACKET"/>
    <n v="1"/>
    <n v="40"/>
    <x v="69"/>
    <m/>
    <m/>
    <m/>
    <m/>
    <m/>
    <m/>
    <x v="1"/>
    <n v="0"/>
    <m/>
    <n v="40"/>
    <m/>
    <m/>
    <x v="25"/>
    <x v="2"/>
    <x v="1"/>
  </r>
  <r>
    <m/>
    <x v="31"/>
    <m/>
    <m/>
    <m/>
    <m/>
    <m/>
    <m/>
    <x v="0"/>
    <x v="33"/>
    <s v="BALANCING BUSH 19 NO."/>
    <n v="2"/>
    <n v="90"/>
    <x v="33"/>
    <m/>
    <m/>
    <m/>
    <m/>
    <m/>
    <m/>
    <x v="1"/>
    <n v="0"/>
    <m/>
    <n v="180"/>
    <m/>
    <m/>
    <x v="25"/>
    <x v="2"/>
    <x v="1"/>
  </r>
  <r>
    <d v="2026-01-02T00:00:00"/>
    <x v="31"/>
    <n v="1901"/>
    <s v="Sunbeem School Dildarnagar Gzp"/>
    <n v="8545824480"/>
    <s v="UP61BT3609"/>
    <s v="T1"/>
    <s v="School"/>
    <x v="0"/>
    <x v="0"/>
    <s v="Gulf Force BS VI (6.5L)"/>
    <n v="1"/>
    <n v="2080"/>
    <x v="0"/>
    <n v="850"/>
    <n v="200"/>
    <m/>
    <m/>
    <m/>
    <m/>
    <x v="14"/>
    <n v="189"/>
    <m/>
    <n v="3319"/>
    <m/>
    <m/>
    <x v="25"/>
    <x v="2"/>
    <x v="1"/>
  </r>
  <r>
    <m/>
    <x v="31"/>
    <m/>
    <m/>
    <m/>
    <m/>
    <m/>
    <m/>
    <x v="0"/>
    <x v="1"/>
    <s v="Oil Filter"/>
    <n v="1"/>
    <n v="359"/>
    <x v="1"/>
    <m/>
    <m/>
    <m/>
    <m/>
    <m/>
    <m/>
    <x v="1"/>
    <n v="0"/>
    <m/>
    <n v="359"/>
    <m/>
    <m/>
    <x v="25"/>
    <x v="2"/>
    <x v="1"/>
  </r>
  <r>
    <m/>
    <x v="31"/>
    <m/>
    <m/>
    <m/>
    <m/>
    <m/>
    <m/>
    <x v="0"/>
    <x v="2"/>
    <s v="FUEL FILTER"/>
    <n v="1"/>
    <n v="1575"/>
    <x v="2"/>
    <m/>
    <m/>
    <m/>
    <m/>
    <m/>
    <m/>
    <x v="1"/>
    <n v="0"/>
    <m/>
    <n v="1575"/>
    <m/>
    <m/>
    <x v="25"/>
    <x v="2"/>
    <x v="1"/>
  </r>
  <r>
    <m/>
    <x v="31"/>
    <m/>
    <m/>
    <m/>
    <m/>
    <m/>
    <m/>
    <x v="0"/>
    <x v="65"/>
    <s v="Wiper Blade"/>
    <n v="2"/>
    <n v="222"/>
    <x v="70"/>
    <m/>
    <m/>
    <m/>
    <m/>
    <m/>
    <m/>
    <x v="1"/>
    <n v="0"/>
    <m/>
    <n v="444"/>
    <m/>
    <m/>
    <x v="25"/>
    <x v="2"/>
    <x v="1"/>
  </r>
  <r>
    <d v="2026-01-02T00:00:00"/>
    <x v="31"/>
    <n v="1902"/>
    <s v="Divine Flute Int School Nasirpur Gzp"/>
    <n v="8879396004"/>
    <s v="UP61CT2427"/>
    <s v="T1"/>
    <s v="School"/>
    <x v="2"/>
    <x v="0"/>
    <s v="Gulf Force BS VI (6.5L)"/>
    <n v="1"/>
    <n v="2080"/>
    <x v="0"/>
    <m/>
    <m/>
    <m/>
    <m/>
    <m/>
    <m/>
    <x v="1"/>
    <n v="0"/>
    <m/>
    <n v="2080"/>
    <m/>
    <m/>
    <x v="25"/>
    <x v="2"/>
    <x v="1"/>
  </r>
  <r>
    <m/>
    <x v="31"/>
    <m/>
    <m/>
    <m/>
    <m/>
    <m/>
    <m/>
    <x v="2"/>
    <x v="1"/>
    <s v="Oil Filter"/>
    <n v="1"/>
    <n v="359"/>
    <x v="1"/>
    <m/>
    <m/>
    <m/>
    <m/>
    <m/>
    <m/>
    <x v="1"/>
    <n v="0"/>
    <m/>
    <n v="359"/>
    <m/>
    <m/>
    <x v="25"/>
    <x v="2"/>
    <x v="1"/>
  </r>
  <r>
    <m/>
    <x v="31"/>
    <m/>
    <m/>
    <m/>
    <m/>
    <m/>
    <m/>
    <x v="2"/>
    <x v="45"/>
    <s v="Force Motors Antifreeze Coolant 1 L"/>
    <n v="1"/>
    <n v="325"/>
    <x v="46"/>
    <m/>
    <m/>
    <m/>
    <m/>
    <m/>
    <m/>
    <x v="1"/>
    <n v="0"/>
    <m/>
    <n v="325"/>
    <m/>
    <m/>
    <x v="25"/>
    <x v="2"/>
    <x v="1"/>
  </r>
  <r>
    <d v="2026-01-02T00:00:00"/>
    <x v="31"/>
    <n v="1903"/>
    <s v="RD Mourya Pb School   Alawalpur Gzp"/>
    <n v="9984269860"/>
    <s v="UP61BT2059"/>
    <s v="T1"/>
    <s v="School"/>
    <x v="0"/>
    <x v="0"/>
    <s v="Gulf Force BS VI (6.5L)"/>
    <n v="1"/>
    <n v="2080"/>
    <x v="0"/>
    <n v="850"/>
    <m/>
    <m/>
    <m/>
    <m/>
    <m/>
    <x v="2"/>
    <n v="153"/>
    <m/>
    <n v="3083"/>
    <m/>
    <m/>
    <x v="25"/>
    <x v="2"/>
    <x v="1"/>
  </r>
  <r>
    <m/>
    <x v="31"/>
    <m/>
    <m/>
    <m/>
    <m/>
    <m/>
    <m/>
    <x v="0"/>
    <x v="1"/>
    <s v="Oil Filter"/>
    <n v="1"/>
    <n v="359"/>
    <x v="1"/>
    <m/>
    <m/>
    <m/>
    <m/>
    <m/>
    <m/>
    <x v="1"/>
    <n v="0"/>
    <m/>
    <n v="359"/>
    <m/>
    <m/>
    <x v="25"/>
    <x v="2"/>
    <x v="1"/>
  </r>
  <r>
    <m/>
    <x v="31"/>
    <m/>
    <m/>
    <m/>
    <m/>
    <m/>
    <m/>
    <x v="0"/>
    <x v="2"/>
    <s v="FUEL FILTER"/>
    <n v="1"/>
    <n v="1575"/>
    <x v="2"/>
    <m/>
    <m/>
    <m/>
    <m/>
    <m/>
    <m/>
    <x v="1"/>
    <n v="0"/>
    <m/>
    <n v="1575"/>
    <m/>
    <m/>
    <x v="25"/>
    <x v="2"/>
    <x v="1"/>
  </r>
  <r>
    <m/>
    <x v="31"/>
    <m/>
    <m/>
    <m/>
    <m/>
    <m/>
    <m/>
    <x v="0"/>
    <x v="45"/>
    <s v="Force Motors Antifreeze Coolant 1 L"/>
    <n v="1"/>
    <n v="325"/>
    <x v="46"/>
    <m/>
    <m/>
    <m/>
    <m/>
    <m/>
    <m/>
    <x v="1"/>
    <n v="0"/>
    <m/>
    <n v="325"/>
    <m/>
    <m/>
    <x v="25"/>
    <x v="2"/>
    <x v="1"/>
  </r>
  <r>
    <d v="2026-02-02T00:00:00"/>
    <x v="32"/>
    <n v="1904"/>
    <s v="S S Public school Bawara Gzp"/>
    <m/>
    <s v="UP61BT6542"/>
    <s v="T1"/>
    <s v="School"/>
    <x v="0"/>
    <x v="55"/>
    <s v="Anabond"/>
    <n v="1"/>
    <n v="30"/>
    <x v="71"/>
    <n v="1000"/>
    <n v="120"/>
    <m/>
    <m/>
    <m/>
    <m/>
    <x v="10"/>
    <n v="201.6"/>
    <m/>
    <n v="1351.6"/>
    <m/>
    <m/>
    <x v="8"/>
    <x v="2"/>
    <x v="1"/>
  </r>
  <r>
    <m/>
    <x v="32"/>
    <m/>
    <m/>
    <m/>
    <m/>
    <m/>
    <m/>
    <x v="0"/>
    <x v="66"/>
    <s v="Indicater Bulb"/>
    <n v="1"/>
    <n v="20"/>
    <x v="72"/>
    <m/>
    <m/>
    <m/>
    <m/>
    <m/>
    <m/>
    <x v="1"/>
    <n v="0"/>
    <m/>
    <n v="20"/>
    <m/>
    <m/>
    <x v="8"/>
    <x v="2"/>
    <x v="1"/>
  </r>
  <r>
    <m/>
    <x v="32"/>
    <m/>
    <m/>
    <m/>
    <m/>
    <m/>
    <m/>
    <x v="0"/>
    <x v="43"/>
    <s v="Gear Oil XP 80W90  HP 1Ltr"/>
    <n v="3"/>
    <n v="470"/>
    <x v="43"/>
    <m/>
    <m/>
    <m/>
    <m/>
    <m/>
    <m/>
    <x v="1"/>
    <n v="0"/>
    <m/>
    <n v="1410"/>
    <m/>
    <m/>
    <x v="8"/>
    <x v="2"/>
    <x v="1"/>
  </r>
  <r>
    <d v="2026-02-02T00:00:00"/>
    <x v="32"/>
    <n v="1905"/>
    <s v="Sunbeem School Maharajganj Gzp"/>
    <n v="8858847311"/>
    <s v="UP61AT4808"/>
    <s v="T1"/>
    <s v="School"/>
    <x v="0"/>
    <x v="67"/>
    <s v="ELECTRICAL SPARY"/>
    <n v="1"/>
    <n v="190"/>
    <x v="73"/>
    <n v="400"/>
    <n v="450"/>
    <m/>
    <m/>
    <m/>
    <m/>
    <x v="2"/>
    <n v="153"/>
    <m/>
    <n v="1193"/>
    <m/>
    <m/>
    <x v="8"/>
    <x v="2"/>
    <x v="1"/>
  </r>
  <r>
    <m/>
    <x v="32"/>
    <m/>
    <m/>
    <m/>
    <m/>
    <m/>
    <m/>
    <x v="0"/>
    <x v="68"/>
    <s v="SHOCKAR BUSH 22 NO."/>
    <n v="1"/>
    <n v="90"/>
    <x v="74"/>
    <m/>
    <m/>
    <m/>
    <m/>
    <m/>
    <m/>
    <x v="1"/>
    <n v="0"/>
    <m/>
    <n v="90"/>
    <m/>
    <m/>
    <x v="8"/>
    <x v="2"/>
    <x v="1"/>
  </r>
  <r>
    <m/>
    <x v="32"/>
    <m/>
    <m/>
    <m/>
    <m/>
    <m/>
    <m/>
    <x v="0"/>
    <x v="32"/>
    <s v="SHOCKAR BUSH 19 NO."/>
    <n v="5"/>
    <n v="80"/>
    <x v="75"/>
    <m/>
    <m/>
    <m/>
    <m/>
    <m/>
    <m/>
    <x v="1"/>
    <n v="0"/>
    <m/>
    <n v="400"/>
    <m/>
    <m/>
    <x v="8"/>
    <x v="2"/>
    <x v="1"/>
  </r>
  <r>
    <m/>
    <x v="32"/>
    <m/>
    <m/>
    <m/>
    <m/>
    <m/>
    <m/>
    <x v="0"/>
    <x v="69"/>
    <s v="Wiper Linkage"/>
    <n v="1"/>
    <n v="582"/>
    <x v="76"/>
    <m/>
    <m/>
    <m/>
    <m/>
    <m/>
    <m/>
    <x v="1"/>
    <n v="0"/>
    <m/>
    <n v="582"/>
    <m/>
    <m/>
    <x v="8"/>
    <x v="2"/>
    <x v="1"/>
  </r>
  <r>
    <m/>
    <x v="32"/>
    <m/>
    <m/>
    <m/>
    <m/>
    <m/>
    <m/>
    <x v="0"/>
    <x v="9"/>
    <s v="Electric Fuse"/>
    <n v="4"/>
    <n v="50"/>
    <x v="77"/>
    <m/>
    <m/>
    <m/>
    <m/>
    <m/>
    <m/>
    <x v="1"/>
    <n v="0"/>
    <m/>
    <n v="200"/>
    <m/>
    <m/>
    <x v="8"/>
    <x v="2"/>
    <x v="1"/>
  </r>
  <r>
    <d v="2026-03-02T00:00:00"/>
    <x v="33"/>
    <n v="1906"/>
    <s v="Sunda Pal Laldarwaja Gzp"/>
    <n v="8181819293"/>
    <s v="UP61AT6732"/>
    <s v="T1"/>
    <s v="Others"/>
    <x v="0"/>
    <x v="35"/>
    <s v="ENGINE OIL"/>
    <n v="1"/>
    <n v="2288"/>
    <x v="35"/>
    <n v="900"/>
    <m/>
    <m/>
    <m/>
    <m/>
    <m/>
    <x v="4"/>
    <n v="162"/>
    <m/>
    <n v="3350"/>
    <m/>
    <m/>
    <x v="26"/>
    <x v="2"/>
    <x v="1"/>
  </r>
  <r>
    <m/>
    <x v="33"/>
    <m/>
    <m/>
    <m/>
    <m/>
    <m/>
    <m/>
    <x v="0"/>
    <x v="70"/>
    <s v="Lube Oil Filter"/>
    <n v="1"/>
    <n v="1411"/>
    <x v="78"/>
    <m/>
    <m/>
    <m/>
    <m/>
    <m/>
    <m/>
    <x v="1"/>
    <n v="0"/>
    <m/>
    <n v="1411"/>
    <m/>
    <m/>
    <x v="26"/>
    <x v="2"/>
    <x v="1"/>
  </r>
  <r>
    <m/>
    <x v="33"/>
    <m/>
    <m/>
    <m/>
    <m/>
    <m/>
    <m/>
    <x v="0"/>
    <x v="36"/>
    <s v="AIR FILTER"/>
    <n v="1"/>
    <n v="693"/>
    <x v="36"/>
    <m/>
    <m/>
    <m/>
    <m/>
    <m/>
    <m/>
    <x v="1"/>
    <n v="0"/>
    <m/>
    <n v="693"/>
    <m/>
    <m/>
    <x v="26"/>
    <x v="2"/>
    <x v="1"/>
  </r>
  <r>
    <m/>
    <x v="33"/>
    <m/>
    <m/>
    <m/>
    <m/>
    <m/>
    <m/>
    <x v="0"/>
    <x v="45"/>
    <s v="Force Motors Antifreeze Coolant 1 L"/>
    <n v="1"/>
    <n v="325"/>
    <x v="46"/>
    <m/>
    <m/>
    <m/>
    <m/>
    <m/>
    <m/>
    <x v="1"/>
    <n v="0"/>
    <m/>
    <n v="325"/>
    <m/>
    <m/>
    <x v="26"/>
    <x v="2"/>
    <x v="1"/>
  </r>
  <r>
    <m/>
    <x v="33"/>
    <m/>
    <m/>
    <m/>
    <m/>
    <m/>
    <m/>
    <x v="0"/>
    <x v="47"/>
    <s v="Force Motors Antifreeze Coolant 5 L"/>
    <n v="1"/>
    <n v="1425"/>
    <x v="49"/>
    <m/>
    <m/>
    <m/>
    <m/>
    <m/>
    <m/>
    <x v="1"/>
    <n v="0"/>
    <m/>
    <n v="1425"/>
    <m/>
    <m/>
    <x v="26"/>
    <x v="2"/>
    <x v="1"/>
  </r>
  <r>
    <d v="2026-04-02T00:00:00"/>
    <x v="34"/>
    <n v="1907"/>
    <s v="BSC. Int. School Mahror Gzp"/>
    <m/>
    <m/>
    <m/>
    <m/>
    <x v="1"/>
    <x v="45"/>
    <s v="Force Motors Antifreeze Coolant 1 L"/>
    <n v="2"/>
    <n v="325"/>
    <x v="51"/>
    <m/>
    <m/>
    <m/>
    <m/>
    <m/>
    <m/>
    <x v="1"/>
    <n v="0"/>
    <m/>
    <n v="650"/>
    <m/>
    <m/>
    <x v="21"/>
    <x v="2"/>
    <x v="1"/>
  </r>
  <r>
    <d v="2026-06-02T00:00:00"/>
    <x v="35"/>
    <n v="1908"/>
    <s v="Sunbeem school Dildar  Nagar Gzp"/>
    <m/>
    <s v="UP61AT6720"/>
    <s v="T1"/>
    <s v="School"/>
    <x v="0"/>
    <x v="29"/>
    <s v="MECHENICAL SPRAY"/>
    <n v="1"/>
    <n v="160"/>
    <x v="29"/>
    <n v="800"/>
    <m/>
    <m/>
    <m/>
    <m/>
    <m/>
    <x v="15"/>
    <n v="144"/>
    <m/>
    <n v="1104"/>
    <m/>
    <m/>
    <x v="9"/>
    <x v="2"/>
    <x v="1"/>
  </r>
  <r>
    <m/>
    <x v="35"/>
    <m/>
    <m/>
    <m/>
    <m/>
    <m/>
    <m/>
    <x v="0"/>
    <x v="71"/>
    <s v="Mounting for Gear Shift Lever"/>
    <n v="1"/>
    <n v="47"/>
    <x v="79"/>
    <m/>
    <m/>
    <m/>
    <m/>
    <m/>
    <m/>
    <x v="1"/>
    <n v="0"/>
    <m/>
    <n v="47"/>
    <m/>
    <m/>
    <x v="9"/>
    <x v="2"/>
    <x v="1"/>
  </r>
  <r>
    <m/>
    <x v="35"/>
    <m/>
    <m/>
    <m/>
    <m/>
    <m/>
    <m/>
    <x v="0"/>
    <x v="72"/>
    <s v="G.L. Bush"/>
    <n v="3"/>
    <n v="19"/>
    <x v="80"/>
    <m/>
    <m/>
    <m/>
    <m/>
    <m/>
    <m/>
    <x v="1"/>
    <n v="0"/>
    <m/>
    <n v="57"/>
    <m/>
    <m/>
    <x v="9"/>
    <x v="2"/>
    <x v="1"/>
  </r>
  <r>
    <m/>
    <x v="35"/>
    <m/>
    <m/>
    <m/>
    <m/>
    <m/>
    <m/>
    <x v="0"/>
    <x v="73"/>
    <s v="Gear Shifting Lever For 2nd &amp; 5th Gear"/>
    <n v="2"/>
    <n v="94"/>
    <x v="81"/>
    <m/>
    <m/>
    <m/>
    <m/>
    <m/>
    <m/>
    <x v="1"/>
    <n v="0"/>
    <m/>
    <n v="188"/>
    <m/>
    <m/>
    <x v="9"/>
    <x v="2"/>
    <x v="1"/>
  </r>
  <r>
    <m/>
    <x v="35"/>
    <m/>
    <m/>
    <m/>
    <m/>
    <m/>
    <m/>
    <x v="0"/>
    <x v="28"/>
    <s v="Brake Oil"/>
    <n v="1"/>
    <n v="149"/>
    <x v="28"/>
    <m/>
    <m/>
    <m/>
    <m/>
    <m/>
    <m/>
    <x v="1"/>
    <n v="0"/>
    <m/>
    <n v="149"/>
    <m/>
    <m/>
    <x v="9"/>
    <x v="2"/>
    <x v="1"/>
  </r>
  <r>
    <m/>
    <x v="35"/>
    <m/>
    <m/>
    <m/>
    <m/>
    <m/>
    <m/>
    <x v="0"/>
    <x v="74"/>
    <s v="WRONG Code"/>
    <n v="1"/>
    <n v="50"/>
    <x v="68"/>
    <m/>
    <m/>
    <m/>
    <m/>
    <m/>
    <m/>
    <x v="1"/>
    <n v="0"/>
    <m/>
    <n v="50"/>
    <m/>
    <m/>
    <x v="9"/>
    <x v="2"/>
    <x v="1"/>
  </r>
  <r>
    <m/>
    <x v="35"/>
    <m/>
    <m/>
    <m/>
    <m/>
    <m/>
    <m/>
    <x v="0"/>
    <x v="75"/>
    <s v="Securing Washer"/>
    <n v="3"/>
    <n v="50"/>
    <x v="82"/>
    <m/>
    <m/>
    <m/>
    <m/>
    <m/>
    <m/>
    <x v="1"/>
    <n v="0"/>
    <m/>
    <n v="150"/>
    <m/>
    <m/>
    <x v="9"/>
    <x v="2"/>
    <x v="1"/>
  </r>
  <r>
    <m/>
    <x v="35"/>
    <m/>
    <m/>
    <m/>
    <m/>
    <m/>
    <m/>
    <x v="0"/>
    <x v="76"/>
    <s v="WRONG Code"/>
    <n v="3"/>
    <n v="50"/>
    <x v="82"/>
    <m/>
    <m/>
    <m/>
    <m/>
    <m/>
    <m/>
    <x v="1"/>
    <n v="0"/>
    <m/>
    <n v="150"/>
    <m/>
    <m/>
    <x v="9"/>
    <x v="2"/>
    <x v="1"/>
  </r>
  <r>
    <d v="2026-08-02T00:00:00"/>
    <x v="36"/>
    <n v="1909"/>
    <s v="MRD Pb School Singera Gzp"/>
    <m/>
    <m/>
    <m/>
    <m/>
    <x v="1"/>
    <x v="77"/>
    <s v="Wheel Cap Front"/>
    <n v="1"/>
    <n v="90"/>
    <x v="74"/>
    <m/>
    <m/>
    <m/>
    <m/>
    <m/>
    <m/>
    <x v="1"/>
    <n v="0"/>
    <m/>
    <n v="90"/>
    <m/>
    <m/>
    <x v="27"/>
    <x v="2"/>
    <x v="1"/>
  </r>
  <r>
    <d v="2026-08-02T00:00:00"/>
    <x v="36"/>
    <n v="1910"/>
    <s v="Satyadev Int School Sagapali Gzp"/>
    <m/>
    <m/>
    <s v="T1"/>
    <s v="School"/>
    <x v="0"/>
    <x v="51"/>
    <s v="CLUTCH PLATE (T1 5 CYL)"/>
    <n v="1"/>
    <n v="4100"/>
    <x v="54"/>
    <n v="650"/>
    <m/>
    <m/>
    <m/>
    <m/>
    <n v="2800"/>
    <x v="16"/>
    <n v="621"/>
    <m/>
    <n v="8171"/>
    <m/>
    <m/>
    <x v="27"/>
    <x v="2"/>
    <x v="1"/>
  </r>
  <r>
    <m/>
    <x v="36"/>
    <m/>
    <m/>
    <m/>
    <m/>
    <m/>
    <m/>
    <x v="0"/>
    <x v="52"/>
    <s v="Clutch Cover Assly. Dia 240 mm."/>
    <n v="1"/>
    <n v="6733"/>
    <x v="83"/>
    <m/>
    <m/>
    <m/>
    <m/>
    <m/>
    <m/>
    <x v="1"/>
    <n v="0"/>
    <m/>
    <n v="6733"/>
    <m/>
    <m/>
    <x v="27"/>
    <x v="2"/>
    <x v="1"/>
  </r>
  <r>
    <m/>
    <x v="36"/>
    <m/>
    <m/>
    <m/>
    <m/>
    <m/>
    <m/>
    <x v="0"/>
    <x v="1"/>
    <s v="Oil Filter"/>
    <n v="1"/>
    <n v="359"/>
    <x v="1"/>
    <m/>
    <m/>
    <m/>
    <m/>
    <m/>
    <m/>
    <x v="1"/>
    <n v="0"/>
    <m/>
    <n v="359"/>
    <m/>
    <m/>
    <x v="27"/>
    <x v="2"/>
    <x v="1"/>
  </r>
  <r>
    <m/>
    <x v="36"/>
    <m/>
    <m/>
    <m/>
    <m/>
    <m/>
    <m/>
    <x v="0"/>
    <x v="0"/>
    <s v="Gulf Force BS VI (6.5L)"/>
    <n v="1"/>
    <n v="2080"/>
    <x v="0"/>
    <m/>
    <m/>
    <m/>
    <m/>
    <m/>
    <m/>
    <x v="1"/>
    <n v="0"/>
    <m/>
    <n v="2080"/>
    <m/>
    <m/>
    <x v="27"/>
    <x v="2"/>
    <x v="1"/>
  </r>
  <r>
    <m/>
    <x v="36"/>
    <m/>
    <m/>
    <m/>
    <m/>
    <m/>
    <m/>
    <x v="0"/>
    <x v="28"/>
    <s v="Brake Oil"/>
    <n v="1"/>
    <n v="149"/>
    <x v="28"/>
    <m/>
    <m/>
    <m/>
    <m/>
    <m/>
    <m/>
    <x v="1"/>
    <n v="0"/>
    <m/>
    <n v="149"/>
    <m/>
    <m/>
    <x v="27"/>
    <x v="2"/>
    <x v="1"/>
  </r>
  <r>
    <d v="2026-08-02T00:00:00"/>
    <x v="36"/>
    <n v="1911"/>
    <s v="Khaki baba Int Collage Dildar Nagar  Gzp"/>
    <m/>
    <m/>
    <m/>
    <m/>
    <x v="1"/>
    <x v="45"/>
    <s v="Force Motors Antifreeze Coolant 1 L"/>
    <n v="1"/>
    <n v="325"/>
    <x v="46"/>
    <m/>
    <m/>
    <m/>
    <m/>
    <m/>
    <m/>
    <x v="1"/>
    <n v="0"/>
    <m/>
    <n v="325"/>
    <m/>
    <m/>
    <x v="27"/>
    <x v="2"/>
    <x v="1"/>
  </r>
  <r>
    <d v="2026-08-02T00:00:00"/>
    <x v="36"/>
    <n v="1912"/>
    <s v="Satyadev Int School Sagapali Gzp"/>
    <m/>
    <m/>
    <m/>
    <m/>
    <x v="1"/>
    <x v="3"/>
    <s v="Gulf Force AdBlue (20 L)"/>
    <n v="1"/>
    <n v="1480"/>
    <x v="3"/>
    <m/>
    <m/>
    <m/>
    <m/>
    <m/>
    <m/>
    <x v="1"/>
    <n v="0"/>
    <m/>
    <n v="1480"/>
    <m/>
    <m/>
    <x v="27"/>
    <x v="2"/>
    <x v="1"/>
  </r>
  <r>
    <d v="2026-08-02T00:00:00"/>
    <x v="36"/>
    <n v="1913"/>
    <s v="Sri Rajai Kishan Int Collage Barova Gzp"/>
    <n v="9598509586"/>
    <s v="UP61BT2589"/>
    <s v="T1"/>
    <s v="School"/>
    <x v="0"/>
    <x v="0"/>
    <s v="Gulf Force BS VI (6.5L)"/>
    <n v="1"/>
    <n v="2080"/>
    <x v="0"/>
    <n v="850"/>
    <n v="350"/>
    <m/>
    <m/>
    <m/>
    <m/>
    <x v="7"/>
    <n v="216"/>
    <m/>
    <n v="3496"/>
    <m/>
    <m/>
    <x v="27"/>
    <x v="2"/>
    <x v="1"/>
  </r>
  <r>
    <m/>
    <x v="36"/>
    <m/>
    <m/>
    <m/>
    <m/>
    <m/>
    <m/>
    <x v="0"/>
    <x v="1"/>
    <s v="Oil Filter"/>
    <n v="1"/>
    <n v="359"/>
    <x v="1"/>
    <m/>
    <m/>
    <m/>
    <m/>
    <m/>
    <m/>
    <x v="1"/>
    <n v="0"/>
    <m/>
    <n v="359"/>
    <m/>
    <m/>
    <x v="27"/>
    <x v="2"/>
    <x v="1"/>
  </r>
  <r>
    <m/>
    <x v="36"/>
    <m/>
    <m/>
    <m/>
    <m/>
    <m/>
    <m/>
    <x v="0"/>
    <x v="4"/>
    <s v="AIR FILTER"/>
    <n v="1"/>
    <n v="1388"/>
    <x v="4"/>
    <m/>
    <m/>
    <m/>
    <m/>
    <m/>
    <m/>
    <x v="1"/>
    <n v="0"/>
    <m/>
    <n v="1388"/>
    <m/>
    <m/>
    <x v="27"/>
    <x v="2"/>
    <x v="1"/>
  </r>
  <r>
    <m/>
    <x v="36"/>
    <m/>
    <m/>
    <m/>
    <m/>
    <m/>
    <m/>
    <x v="0"/>
    <x v="78"/>
    <s v="Drain Plug assly"/>
    <n v="1"/>
    <n v="90"/>
    <x v="74"/>
    <m/>
    <m/>
    <m/>
    <m/>
    <m/>
    <m/>
    <x v="1"/>
    <n v="0"/>
    <m/>
    <n v="90"/>
    <m/>
    <m/>
    <x v="27"/>
    <x v="2"/>
    <x v="1"/>
  </r>
  <r>
    <m/>
    <x v="36"/>
    <m/>
    <m/>
    <m/>
    <m/>
    <m/>
    <m/>
    <x v="0"/>
    <x v="45"/>
    <s v="Force Motors Antifreeze Coolant 1 L"/>
    <n v="1"/>
    <n v="325"/>
    <x v="46"/>
    <m/>
    <m/>
    <m/>
    <m/>
    <m/>
    <m/>
    <x v="1"/>
    <n v="0"/>
    <m/>
    <n v="325"/>
    <m/>
    <m/>
    <x v="27"/>
    <x v="2"/>
    <x v="1"/>
  </r>
  <r>
    <m/>
    <x v="36"/>
    <m/>
    <m/>
    <m/>
    <m/>
    <m/>
    <m/>
    <x v="0"/>
    <x v="33"/>
    <s v="BALANCING BUSH 19 NO."/>
    <n v="2"/>
    <n v="90"/>
    <x v="33"/>
    <m/>
    <m/>
    <m/>
    <m/>
    <m/>
    <m/>
    <x v="1"/>
    <n v="0"/>
    <m/>
    <n v="180"/>
    <m/>
    <m/>
    <x v="27"/>
    <x v="2"/>
    <x v="1"/>
  </r>
  <r>
    <m/>
    <x v="36"/>
    <m/>
    <m/>
    <m/>
    <m/>
    <m/>
    <m/>
    <x v="0"/>
    <x v="79"/>
    <s v="BALANCING BUSH 22 NO."/>
    <n v="2"/>
    <n v="90"/>
    <x v="33"/>
    <m/>
    <m/>
    <m/>
    <m/>
    <m/>
    <m/>
    <x v="1"/>
    <n v="0"/>
    <m/>
    <n v="180"/>
    <m/>
    <m/>
    <x v="27"/>
    <x v="2"/>
    <x v="1"/>
  </r>
  <r>
    <d v="2026-08-02T00:00:00"/>
    <x v="36"/>
    <n v="1914"/>
    <s v="Ashok Kumar Singh"/>
    <m/>
    <m/>
    <m/>
    <m/>
    <x v="1"/>
    <x v="29"/>
    <s v="MECHENICAL SPRAY"/>
    <n v="1"/>
    <n v="160"/>
    <x v="29"/>
    <m/>
    <m/>
    <m/>
    <m/>
    <m/>
    <m/>
    <x v="1"/>
    <n v="0"/>
    <m/>
    <n v="160"/>
    <m/>
    <m/>
    <x v="27"/>
    <x v="2"/>
    <x v="1"/>
  </r>
  <r>
    <d v="2026-09-02T00:00:00"/>
    <x v="37"/>
    <n v="1915"/>
    <s v="Sunbeem School Dildarnagar Gzp"/>
    <n v="9454072179"/>
    <s v="UP61AT6720"/>
    <s v="T1"/>
    <s v="School"/>
    <x v="0"/>
    <x v="80"/>
    <s v="Brake Booster assly"/>
    <n v="1"/>
    <n v="9451"/>
    <x v="84"/>
    <n v="900"/>
    <m/>
    <m/>
    <m/>
    <m/>
    <m/>
    <x v="4"/>
    <n v="162"/>
    <m/>
    <n v="10513"/>
    <m/>
    <m/>
    <x v="11"/>
    <x v="2"/>
    <x v="1"/>
  </r>
  <r>
    <m/>
    <x v="37"/>
    <m/>
    <m/>
    <m/>
    <m/>
    <m/>
    <m/>
    <x v="0"/>
    <x v="28"/>
    <s v="Brake Oil"/>
    <n v="1"/>
    <n v="149"/>
    <x v="28"/>
    <m/>
    <m/>
    <m/>
    <m/>
    <m/>
    <m/>
    <x v="1"/>
    <n v="0"/>
    <m/>
    <n v="149"/>
    <m/>
    <m/>
    <x v="11"/>
    <x v="2"/>
    <x v="1"/>
  </r>
  <r>
    <d v="2026-12-02T00:00:00"/>
    <x v="38"/>
    <n v="1916"/>
    <s v="Pankaj Dubey Ghazipur"/>
    <n v="9889102654"/>
    <m/>
    <m/>
    <m/>
    <x v="1"/>
    <x v="3"/>
    <s v="Gulf Force AdBlue (20 L)"/>
    <n v="1"/>
    <n v="1480"/>
    <x v="3"/>
    <m/>
    <m/>
    <m/>
    <m/>
    <m/>
    <m/>
    <x v="1"/>
    <n v="0"/>
    <m/>
    <n v="1480"/>
    <m/>
    <m/>
    <x v="13"/>
    <x v="2"/>
    <x v="1"/>
  </r>
  <r>
    <d v="2026-12-02T00:00:00"/>
    <x v="38"/>
    <n v="1917"/>
    <s v="Evergreen Pb School Mirnapur Gzp"/>
    <n v="9129838647"/>
    <s v="UP61AT5027"/>
    <s v="T1"/>
    <s v="School"/>
    <x v="0"/>
    <x v="81"/>
    <s v="Horn Clip"/>
    <n v="4"/>
    <n v="12"/>
    <x v="85"/>
    <n v="850"/>
    <n v="500"/>
    <m/>
    <m/>
    <m/>
    <m/>
    <x v="12"/>
    <n v="243"/>
    <m/>
    <n v="1641"/>
    <m/>
    <m/>
    <x v="13"/>
    <x v="2"/>
    <x v="1"/>
  </r>
  <r>
    <m/>
    <x v="38"/>
    <m/>
    <m/>
    <m/>
    <m/>
    <m/>
    <m/>
    <x v="0"/>
    <x v="27"/>
    <s v="Plain Washer 10 No."/>
    <n v="3"/>
    <n v="10"/>
    <x v="71"/>
    <m/>
    <m/>
    <m/>
    <m/>
    <m/>
    <m/>
    <x v="1"/>
    <n v="0"/>
    <m/>
    <n v="30"/>
    <m/>
    <m/>
    <x v="13"/>
    <x v="2"/>
    <x v="1"/>
  </r>
  <r>
    <m/>
    <x v="38"/>
    <m/>
    <m/>
    <m/>
    <m/>
    <m/>
    <m/>
    <x v="0"/>
    <x v="82"/>
    <s v="China Pech."/>
    <n v="5"/>
    <n v="5"/>
    <x v="39"/>
    <m/>
    <m/>
    <m/>
    <m/>
    <m/>
    <m/>
    <x v="1"/>
    <n v="0"/>
    <m/>
    <n v="25"/>
    <m/>
    <m/>
    <x v="13"/>
    <x v="2"/>
    <x v="1"/>
  </r>
  <r>
    <m/>
    <x v="38"/>
    <m/>
    <m/>
    <m/>
    <m/>
    <m/>
    <m/>
    <x v="0"/>
    <x v="39"/>
    <s v="Suletion Tap"/>
    <n v="1"/>
    <n v="25"/>
    <x v="39"/>
    <m/>
    <m/>
    <m/>
    <m/>
    <m/>
    <m/>
    <x v="1"/>
    <n v="0"/>
    <m/>
    <n v="25"/>
    <m/>
    <m/>
    <x v="13"/>
    <x v="2"/>
    <x v="1"/>
  </r>
  <r>
    <m/>
    <x v="38"/>
    <m/>
    <m/>
    <m/>
    <m/>
    <m/>
    <m/>
    <x v="0"/>
    <x v="70"/>
    <s v="Lube Oil Filter"/>
    <n v="1"/>
    <n v="1411"/>
    <x v="78"/>
    <m/>
    <m/>
    <m/>
    <m/>
    <m/>
    <m/>
    <x v="1"/>
    <n v="0"/>
    <m/>
    <n v="1411"/>
    <m/>
    <m/>
    <x v="13"/>
    <x v="2"/>
    <x v="1"/>
  </r>
  <r>
    <m/>
    <x v="38"/>
    <m/>
    <m/>
    <m/>
    <m/>
    <m/>
    <m/>
    <x v="0"/>
    <x v="35"/>
    <s v="ENGINE OIL"/>
    <n v="1"/>
    <n v="2288"/>
    <x v="35"/>
    <m/>
    <m/>
    <m/>
    <m/>
    <m/>
    <m/>
    <x v="1"/>
    <n v="0"/>
    <m/>
    <n v="2288"/>
    <m/>
    <m/>
    <x v="13"/>
    <x v="2"/>
    <x v="1"/>
  </r>
  <r>
    <m/>
    <x v="38"/>
    <m/>
    <m/>
    <m/>
    <m/>
    <m/>
    <m/>
    <x v="0"/>
    <x v="83"/>
    <s v="Horn Kit Capacitor Low Tone"/>
    <n v="1"/>
    <n v="257"/>
    <x v="86"/>
    <m/>
    <m/>
    <m/>
    <m/>
    <m/>
    <m/>
    <x v="1"/>
    <n v="0"/>
    <m/>
    <n v="257"/>
    <m/>
    <m/>
    <x v="13"/>
    <x v="2"/>
    <x v="1"/>
  </r>
  <r>
    <m/>
    <x v="38"/>
    <m/>
    <m/>
    <m/>
    <m/>
    <m/>
    <m/>
    <x v="0"/>
    <x v="43"/>
    <s v="Gear Oil XP 80W90  HP 1Ltr"/>
    <n v="2"/>
    <n v="470"/>
    <x v="87"/>
    <m/>
    <m/>
    <m/>
    <m/>
    <m/>
    <m/>
    <x v="1"/>
    <n v="0"/>
    <m/>
    <n v="940"/>
    <m/>
    <m/>
    <x v="13"/>
    <x v="2"/>
    <x v="1"/>
  </r>
  <r>
    <m/>
    <x v="38"/>
    <m/>
    <m/>
    <m/>
    <m/>
    <m/>
    <m/>
    <x v="0"/>
    <x v="57"/>
    <s v="Gear Oil XP 85W140  HP 1Ltr"/>
    <n v="1"/>
    <n v="475"/>
    <x v="88"/>
    <m/>
    <m/>
    <m/>
    <m/>
    <m/>
    <m/>
    <x v="1"/>
    <n v="0"/>
    <m/>
    <n v="475"/>
    <m/>
    <m/>
    <x v="13"/>
    <x v="2"/>
    <x v="1"/>
  </r>
  <r>
    <m/>
    <x v="38"/>
    <m/>
    <m/>
    <m/>
    <m/>
    <m/>
    <m/>
    <x v="0"/>
    <x v="33"/>
    <s v="BALANCING BUSH 19 NO."/>
    <n v="1"/>
    <n v="80"/>
    <x v="17"/>
    <m/>
    <m/>
    <m/>
    <m/>
    <m/>
    <m/>
    <x v="1"/>
    <n v="0"/>
    <m/>
    <n v="80"/>
    <m/>
    <m/>
    <x v="13"/>
    <x v="2"/>
    <x v="1"/>
  </r>
  <r>
    <m/>
    <x v="38"/>
    <m/>
    <m/>
    <m/>
    <m/>
    <m/>
    <m/>
    <x v="0"/>
    <x v="84"/>
    <s v="Nut 10 No."/>
    <n v="2"/>
    <n v="25"/>
    <x v="68"/>
    <m/>
    <m/>
    <m/>
    <m/>
    <m/>
    <m/>
    <x v="1"/>
    <n v="0"/>
    <m/>
    <n v="50"/>
    <m/>
    <m/>
    <x v="13"/>
    <x v="2"/>
    <x v="1"/>
  </r>
  <r>
    <m/>
    <x v="38"/>
    <m/>
    <m/>
    <m/>
    <m/>
    <m/>
    <m/>
    <x v="0"/>
    <x v="40"/>
    <s v="Wire 04mm"/>
    <n v="1"/>
    <n v="25"/>
    <x v="39"/>
    <m/>
    <m/>
    <m/>
    <m/>
    <m/>
    <m/>
    <x v="1"/>
    <n v="0"/>
    <m/>
    <n v="25"/>
    <m/>
    <m/>
    <x v="13"/>
    <x v="2"/>
    <x v="1"/>
  </r>
  <r>
    <d v="2026-12-02T00:00:00"/>
    <x v="38"/>
    <s v="Reg. GVK 9"/>
    <s v="GVK"/>
    <m/>
    <s v="UP32FG1607"/>
    <s v="T1"/>
    <s v="Ambulance"/>
    <x v="2"/>
    <x v="0"/>
    <s v="Gulf Force BS VI (6.5L)"/>
    <n v="1"/>
    <n v="2080"/>
    <x v="0"/>
    <m/>
    <m/>
    <m/>
    <m/>
    <m/>
    <m/>
    <x v="1"/>
    <n v="0"/>
    <m/>
    <n v="2080"/>
    <m/>
    <m/>
    <x v="13"/>
    <x v="2"/>
    <x v="1"/>
  </r>
  <r>
    <m/>
    <x v="38"/>
    <m/>
    <m/>
    <m/>
    <m/>
    <m/>
    <m/>
    <x v="2"/>
    <x v="1"/>
    <s v="Oil Filter"/>
    <n v="1"/>
    <n v="359"/>
    <x v="1"/>
    <m/>
    <m/>
    <m/>
    <m/>
    <m/>
    <m/>
    <x v="1"/>
    <n v="0"/>
    <m/>
    <n v="359"/>
    <m/>
    <m/>
    <x v="13"/>
    <x v="2"/>
    <x v="1"/>
  </r>
  <r>
    <m/>
    <x v="38"/>
    <m/>
    <m/>
    <m/>
    <m/>
    <m/>
    <m/>
    <x v="2"/>
    <x v="56"/>
    <s v="SPIN-ON FILTER"/>
    <n v="1"/>
    <n v="655"/>
    <x v="60"/>
    <m/>
    <m/>
    <m/>
    <m/>
    <m/>
    <m/>
    <x v="1"/>
    <n v="0"/>
    <m/>
    <n v="655"/>
    <m/>
    <m/>
    <x v="13"/>
    <x v="2"/>
    <x v="1"/>
  </r>
  <r>
    <m/>
    <x v="38"/>
    <m/>
    <m/>
    <m/>
    <m/>
    <m/>
    <m/>
    <x v="2"/>
    <x v="4"/>
    <s v="AIR FILTER"/>
    <n v="1"/>
    <n v="1388"/>
    <x v="4"/>
    <m/>
    <m/>
    <m/>
    <m/>
    <m/>
    <m/>
    <x v="1"/>
    <n v="0"/>
    <m/>
    <n v="1388"/>
    <m/>
    <m/>
    <x v="13"/>
    <x v="2"/>
    <x v="1"/>
  </r>
  <r>
    <d v="2026-12-02T00:00:00"/>
    <x v="38"/>
    <s v="Reg. GVK 10"/>
    <s v="GVK"/>
    <m/>
    <s v="UP32FG1028"/>
    <s v="T1"/>
    <s v="Ambulance"/>
    <x v="2"/>
    <x v="0"/>
    <s v="Gulf Force BS VI (6.5L)"/>
    <n v="1"/>
    <n v="2080"/>
    <x v="0"/>
    <m/>
    <m/>
    <m/>
    <m/>
    <m/>
    <m/>
    <x v="1"/>
    <n v="0"/>
    <m/>
    <n v="2080"/>
    <m/>
    <m/>
    <x v="13"/>
    <x v="2"/>
    <x v="1"/>
  </r>
  <r>
    <m/>
    <x v="38"/>
    <m/>
    <m/>
    <m/>
    <m/>
    <m/>
    <m/>
    <x v="2"/>
    <x v="1"/>
    <s v="Oil Filter"/>
    <n v="1"/>
    <n v="359"/>
    <x v="1"/>
    <m/>
    <m/>
    <m/>
    <m/>
    <m/>
    <m/>
    <x v="1"/>
    <n v="0"/>
    <m/>
    <n v="359"/>
    <m/>
    <m/>
    <x v="13"/>
    <x v="2"/>
    <x v="1"/>
  </r>
  <r>
    <m/>
    <x v="38"/>
    <m/>
    <m/>
    <m/>
    <m/>
    <m/>
    <m/>
    <x v="2"/>
    <x v="56"/>
    <s v="SPIN-ON FILTER"/>
    <n v="1"/>
    <n v="655"/>
    <x v="60"/>
    <m/>
    <m/>
    <m/>
    <m/>
    <m/>
    <m/>
    <x v="1"/>
    <n v="0"/>
    <m/>
    <n v="655"/>
    <m/>
    <m/>
    <x v="13"/>
    <x v="2"/>
    <x v="1"/>
  </r>
  <r>
    <d v="2026-02-13T00:00:00"/>
    <x v="39"/>
    <n v="1918"/>
    <s v="AW int. Academy Mahend Gzp"/>
    <n v="6388572283"/>
    <s v="UP61CT0448"/>
    <m/>
    <m/>
    <x v="2"/>
    <x v="0"/>
    <s v="Gulf Force BS VI (6.5L)"/>
    <n v="1"/>
    <n v="2080"/>
    <x v="0"/>
    <m/>
    <m/>
    <m/>
    <m/>
    <n v="678"/>
    <m/>
    <x v="17"/>
    <n v="122.03999999999999"/>
    <m/>
    <n v="2880.04"/>
    <m/>
    <m/>
    <x v="14"/>
    <x v="2"/>
    <x v="1"/>
  </r>
  <r>
    <m/>
    <x v="39"/>
    <m/>
    <m/>
    <m/>
    <m/>
    <m/>
    <m/>
    <x v="2"/>
    <x v="4"/>
    <s v="AIR FILTER"/>
    <n v="1"/>
    <n v="1388"/>
    <x v="4"/>
    <m/>
    <m/>
    <m/>
    <m/>
    <m/>
    <m/>
    <x v="1"/>
    <n v="0"/>
    <m/>
    <n v="1388"/>
    <m/>
    <m/>
    <x v="14"/>
    <x v="2"/>
    <x v="1"/>
  </r>
  <r>
    <m/>
    <x v="39"/>
    <m/>
    <m/>
    <m/>
    <m/>
    <m/>
    <m/>
    <x v="2"/>
    <x v="2"/>
    <s v="FUEL FILTER"/>
    <n v="1"/>
    <n v="1575"/>
    <x v="2"/>
    <m/>
    <m/>
    <m/>
    <m/>
    <m/>
    <m/>
    <x v="1"/>
    <n v="0"/>
    <m/>
    <n v="1575"/>
    <m/>
    <m/>
    <x v="14"/>
    <x v="2"/>
    <x v="1"/>
  </r>
  <r>
    <m/>
    <x v="39"/>
    <m/>
    <m/>
    <m/>
    <m/>
    <m/>
    <m/>
    <x v="2"/>
    <x v="1"/>
    <s v="Oil Filter"/>
    <n v="1"/>
    <n v="359"/>
    <x v="1"/>
    <m/>
    <m/>
    <m/>
    <m/>
    <m/>
    <m/>
    <x v="1"/>
    <n v="0"/>
    <m/>
    <n v="359"/>
    <m/>
    <m/>
    <x v="14"/>
    <x v="2"/>
    <x v="1"/>
  </r>
  <r>
    <d v="2026-02-15T00:00:00"/>
    <x v="40"/>
    <n v="1919"/>
    <s v="Maa Sharda childrenCollage Jalalabad Gzp"/>
    <n v="9415809099"/>
    <s v="UP61CT1051"/>
    <s v="Trax"/>
    <s v="School"/>
    <x v="0"/>
    <x v="0"/>
    <s v="Gulf Force BS VI (6.5L)"/>
    <n v="1"/>
    <n v="2080"/>
    <x v="0"/>
    <n v="650"/>
    <m/>
    <m/>
    <m/>
    <m/>
    <m/>
    <x v="11"/>
    <n v="117"/>
    <m/>
    <n v="2847"/>
    <m/>
    <m/>
    <x v="16"/>
    <x v="2"/>
    <x v="1"/>
  </r>
  <r>
    <m/>
    <x v="40"/>
    <m/>
    <m/>
    <m/>
    <m/>
    <m/>
    <m/>
    <x v="0"/>
    <x v="1"/>
    <s v="Oil Filter"/>
    <n v="1"/>
    <n v="359"/>
    <x v="1"/>
    <m/>
    <m/>
    <m/>
    <m/>
    <m/>
    <m/>
    <x v="1"/>
    <n v="0"/>
    <m/>
    <n v="359"/>
    <m/>
    <m/>
    <x v="16"/>
    <x v="2"/>
    <x v="1"/>
  </r>
  <r>
    <m/>
    <x v="40"/>
    <m/>
    <m/>
    <m/>
    <m/>
    <m/>
    <m/>
    <x v="0"/>
    <x v="18"/>
    <s v="FUEL FILTER"/>
    <n v="1"/>
    <n v="711"/>
    <x v="19"/>
    <m/>
    <m/>
    <m/>
    <m/>
    <m/>
    <m/>
    <x v="1"/>
    <n v="0"/>
    <m/>
    <n v="711"/>
    <m/>
    <m/>
    <x v="16"/>
    <x v="2"/>
    <x v="1"/>
  </r>
  <r>
    <m/>
    <x v="40"/>
    <m/>
    <m/>
    <m/>
    <m/>
    <m/>
    <m/>
    <x v="0"/>
    <x v="17"/>
    <s v="FUEL FILTER"/>
    <n v="1"/>
    <n v="1060"/>
    <x v="18"/>
    <m/>
    <m/>
    <m/>
    <m/>
    <m/>
    <m/>
    <x v="1"/>
    <n v="0"/>
    <m/>
    <n v="1060"/>
    <m/>
    <m/>
    <x v="16"/>
    <x v="2"/>
    <x v="1"/>
  </r>
  <r>
    <m/>
    <x v="40"/>
    <m/>
    <m/>
    <m/>
    <m/>
    <m/>
    <m/>
    <x v="0"/>
    <x v="50"/>
    <s v="AIR FILTER"/>
    <n v="1"/>
    <n v="994"/>
    <x v="53"/>
    <m/>
    <m/>
    <m/>
    <m/>
    <m/>
    <m/>
    <x v="1"/>
    <n v="0"/>
    <m/>
    <n v="994"/>
    <m/>
    <m/>
    <x v="16"/>
    <x v="2"/>
    <x v="1"/>
  </r>
  <r>
    <d v="2026-02-15T00:00:00"/>
    <x v="40"/>
    <n v="1920"/>
    <s v="S.S. Dev Pb School Hetimpur Gzp"/>
    <n v="8572915750"/>
    <s v="UP61BT6543"/>
    <s v="T3"/>
    <s v="School"/>
    <x v="0"/>
    <x v="0"/>
    <s v="Gulf Force BS VI (6.5L)"/>
    <n v="1"/>
    <n v="2080"/>
    <x v="0"/>
    <n v="1350"/>
    <m/>
    <m/>
    <m/>
    <m/>
    <m/>
    <x v="12"/>
    <n v="243"/>
    <m/>
    <n v="3673"/>
    <m/>
    <m/>
    <x v="16"/>
    <x v="2"/>
    <x v="1"/>
  </r>
  <r>
    <m/>
    <x v="40"/>
    <m/>
    <m/>
    <m/>
    <m/>
    <m/>
    <m/>
    <x v="0"/>
    <x v="1"/>
    <s v="Oil Filter"/>
    <n v="1"/>
    <n v="359"/>
    <x v="1"/>
    <m/>
    <m/>
    <m/>
    <m/>
    <m/>
    <m/>
    <x v="1"/>
    <n v="0"/>
    <m/>
    <n v="359"/>
    <m/>
    <m/>
    <x v="16"/>
    <x v="2"/>
    <x v="1"/>
  </r>
  <r>
    <d v="2026-02-16T00:00:00"/>
    <x v="41"/>
    <n v="1921"/>
    <s v="Asha PG Collage Shikhari Gzp"/>
    <n v="9792089569"/>
    <s v="UP61CT3221"/>
    <s v="T3"/>
    <s v="School"/>
    <x v="2"/>
    <x v="0"/>
    <s v="Gulf Force BS VI (6.5L)"/>
    <n v="1"/>
    <n v="2080"/>
    <x v="0"/>
    <m/>
    <n v="200"/>
    <m/>
    <m/>
    <n v="424"/>
    <m/>
    <x v="18"/>
    <n v="112.32"/>
    <m/>
    <n v="2816.3199999999997"/>
    <m/>
    <m/>
    <x v="10"/>
    <x v="2"/>
    <x v="1"/>
  </r>
  <r>
    <m/>
    <x v="41"/>
    <m/>
    <m/>
    <m/>
    <m/>
    <m/>
    <m/>
    <x v="2"/>
    <x v="1"/>
    <s v="Oil Filter"/>
    <n v="1"/>
    <n v="359"/>
    <x v="1"/>
    <m/>
    <m/>
    <m/>
    <m/>
    <m/>
    <m/>
    <x v="1"/>
    <n v="0"/>
    <m/>
    <n v="359"/>
    <m/>
    <m/>
    <x v="10"/>
    <x v="2"/>
    <x v="1"/>
  </r>
  <r>
    <m/>
    <x v="41"/>
    <m/>
    <m/>
    <m/>
    <m/>
    <m/>
    <m/>
    <x v="2"/>
    <x v="45"/>
    <s v="Force Motors Antifreeze Coolant 1 L"/>
    <n v="2"/>
    <n v="325"/>
    <x v="51"/>
    <m/>
    <m/>
    <m/>
    <m/>
    <m/>
    <m/>
    <x v="1"/>
    <n v="0"/>
    <m/>
    <n v="650"/>
    <m/>
    <m/>
    <x v="10"/>
    <x v="2"/>
    <x v="1"/>
  </r>
  <r>
    <m/>
    <x v="41"/>
    <m/>
    <m/>
    <m/>
    <m/>
    <m/>
    <m/>
    <x v="2"/>
    <x v="67"/>
    <s v="ELECTRICAL SPARY"/>
    <n v="1"/>
    <n v="190"/>
    <x v="73"/>
    <m/>
    <m/>
    <m/>
    <m/>
    <m/>
    <m/>
    <x v="1"/>
    <n v="0"/>
    <m/>
    <n v="190"/>
    <m/>
    <m/>
    <x v="10"/>
    <x v="2"/>
    <x v="1"/>
  </r>
  <r>
    <d v="2026-02-16T00:00:00"/>
    <x v="41"/>
    <n v="1922"/>
    <s v="Asha PG Collage Shikhari Gzp"/>
    <n v="9792089569"/>
    <s v="UP61CT5002"/>
    <s v="T3"/>
    <s v="School"/>
    <x v="2"/>
    <x v="0"/>
    <s v="Gulf Force BS VI (6.5L)"/>
    <n v="1"/>
    <n v="2080"/>
    <x v="0"/>
    <m/>
    <m/>
    <m/>
    <m/>
    <n v="424"/>
    <m/>
    <x v="19"/>
    <n v="76.319999999999993"/>
    <m/>
    <n v="2580.3200000000002"/>
    <m/>
    <m/>
    <x v="10"/>
    <x v="2"/>
    <x v="1"/>
  </r>
  <r>
    <m/>
    <x v="41"/>
    <m/>
    <m/>
    <m/>
    <m/>
    <m/>
    <m/>
    <x v="2"/>
    <x v="1"/>
    <s v="Oil Filter"/>
    <n v="1"/>
    <n v="359"/>
    <x v="1"/>
    <m/>
    <m/>
    <m/>
    <m/>
    <m/>
    <m/>
    <x v="1"/>
    <n v="0"/>
    <m/>
    <n v="359"/>
    <m/>
    <m/>
    <x v="10"/>
    <x v="2"/>
    <x v="1"/>
  </r>
  <r>
    <d v="2026-02-16T00:00:00"/>
    <x v="41"/>
    <n v="1923"/>
    <s v="Asha PG Collage Shikhari Gzp"/>
    <n v="9792089569"/>
    <s v="UP61CT5001"/>
    <s v="T3"/>
    <s v="School"/>
    <x v="2"/>
    <x v="0"/>
    <s v="Gulf Force BS VI (6.5L)"/>
    <n v="1"/>
    <n v="2080"/>
    <x v="0"/>
    <m/>
    <m/>
    <m/>
    <m/>
    <n v="424"/>
    <m/>
    <x v="19"/>
    <n v="76.319999999999993"/>
    <m/>
    <n v="2580.3200000000002"/>
    <m/>
    <m/>
    <x v="10"/>
    <x v="2"/>
    <x v="1"/>
  </r>
  <r>
    <m/>
    <x v="41"/>
    <m/>
    <m/>
    <m/>
    <m/>
    <m/>
    <m/>
    <x v="2"/>
    <x v="1"/>
    <s v="Oil Filter"/>
    <n v="1"/>
    <n v="359"/>
    <x v="1"/>
    <m/>
    <m/>
    <m/>
    <m/>
    <m/>
    <m/>
    <x v="1"/>
    <n v="0"/>
    <m/>
    <n v="359"/>
    <m/>
    <m/>
    <x v="10"/>
    <x v="2"/>
    <x v="1"/>
  </r>
  <r>
    <m/>
    <x v="41"/>
    <m/>
    <m/>
    <m/>
    <m/>
    <m/>
    <m/>
    <x v="2"/>
    <x v="45"/>
    <s v="Force Motors Antifreeze Coolant 1 L"/>
    <n v="1"/>
    <n v="325"/>
    <x v="46"/>
    <m/>
    <m/>
    <m/>
    <m/>
    <m/>
    <m/>
    <x v="1"/>
    <n v="0"/>
    <m/>
    <n v="325"/>
    <m/>
    <m/>
    <x v="10"/>
    <x v="2"/>
    <x v="1"/>
  </r>
  <r>
    <m/>
    <x v="41"/>
    <m/>
    <m/>
    <m/>
    <m/>
    <m/>
    <m/>
    <x v="2"/>
    <x v="28"/>
    <s v="Brake Oil"/>
    <n v="1"/>
    <n v="149"/>
    <x v="28"/>
    <m/>
    <m/>
    <m/>
    <m/>
    <m/>
    <m/>
    <x v="1"/>
    <n v="0"/>
    <m/>
    <n v="149"/>
    <m/>
    <m/>
    <x v="10"/>
    <x v="2"/>
    <x v="1"/>
  </r>
  <r>
    <d v="2026-02-16T00:00:00"/>
    <x v="41"/>
    <n v="1924"/>
    <s v="Asha PG Collage Shikhari Gzp"/>
    <n v="9792089569"/>
    <s v="UP61CT3222"/>
    <s v="T3"/>
    <s v="School"/>
    <x v="2"/>
    <x v="0"/>
    <s v="Gulf Force BS VI (6.5L)"/>
    <n v="1"/>
    <n v="2080"/>
    <x v="0"/>
    <m/>
    <m/>
    <m/>
    <m/>
    <n v="424"/>
    <m/>
    <x v="19"/>
    <n v="76.319999999999993"/>
    <m/>
    <n v="2580.3200000000002"/>
    <m/>
    <m/>
    <x v="10"/>
    <x v="2"/>
    <x v="1"/>
  </r>
  <r>
    <m/>
    <x v="41"/>
    <m/>
    <m/>
    <m/>
    <m/>
    <m/>
    <m/>
    <x v="2"/>
    <x v="1"/>
    <s v="Oil Filter"/>
    <n v="1"/>
    <n v="359"/>
    <x v="1"/>
    <m/>
    <m/>
    <m/>
    <m/>
    <m/>
    <m/>
    <x v="1"/>
    <n v="0"/>
    <m/>
    <n v="359"/>
    <m/>
    <m/>
    <x v="10"/>
    <x v="2"/>
    <x v="1"/>
  </r>
  <r>
    <m/>
    <x v="41"/>
    <m/>
    <m/>
    <m/>
    <m/>
    <m/>
    <m/>
    <x v="2"/>
    <x v="85"/>
    <s v="Fuse 15 Amp"/>
    <n v="1"/>
    <n v="25"/>
    <x v="39"/>
    <m/>
    <m/>
    <m/>
    <m/>
    <m/>
    <m/>
    <x v="1"/>
    <n v="0"/>
    <m/>
    <n v="25"/>
    <m/>
    <m/>
    <x v="10"/>
    <x v="2"/>
    <x v="1"/>
  </r>
  <r>
    <m/>
    <x v="41"/>
    <m/>
    <m/>
    <m/>
    <m/>
    <m/>
    <m/>
    <x v="2"/>
    <x v="86"/>
    <s v="Bulb-1016 Double Point"/>
    <n v="1"/>
    <n v="50"/>
    <x v="68"/>
    <m/>
    <m/>
    <m/>
    <m/>
    <m/>
    <m/>
    <x v="1"/>
    <n v="0"/>
    <m/>
    <n v="50"/>
    <m/>
    <m/>
    <x v="10"/>
    <x v="2"/>
    <x v="1"/>
  </r>
  <r>
    <m/>
    <x v="41"/>
    <m/>
    <m/>
    <m/>
    <m/>
    <m/>
    <m/>
    <x v="2"/>
    <x v="45"/>
    <s v="Force Motors Antifreeze Coolant 1 L"/>
    <n v="1"/>
    <n v="325"/>
    <x v="46"/>
    <m/>
    <m/>
    <m/>
    <m/>
    <m/>
    <m/>
    <x v="1"/>
    <n v="0"/>
    <m/>
    <n v="325"/>
    <m/>
    <m/>
    <x v="10"/>
    <x v="2"/>
    <x v="1"/>
  </r>
  <r>
    <d v="2026-02-16T00:00:00"/>
    <x v="41"/>
    <n v="1925"/>
    <s v="Asha PG Collage Shikhari Gzp"/>
    <n v="9792089569"/>
    <s v="UP61AT2802"/>
    <s v="T3"/>
    <s v="School"/>
    <x v="0"/>
    <x v="67"/>
    <s v="ELECTRICAL SPARY"/>
    <n v="1"/>
    <n v="190"/>
    <x v="73"/>
    <m/>
    <n v="250"/>
    <m/>
    <m/>
    <n v="424"/>
    <m/>
    <x v="20"/>
    <n v="121.32"/>
    <m/>
    <n v="985.31999999999994"/>
    <m/>
    <m/>
    <x v="10"/>
    <x v="2"/>
    <x v="1"/>
  </r>
  <r>
    <m/>
    <x v="41"/>
    <m/>
    <m/>
    <m/>
    <m/>
    <m/>
    <m/>
    <x v="0"/>
    <x v="40"/>
    <s v="Wire 04mm"/>
    <n v="2"/>
    <n v="35"/>
    <x v="58"/>
    <m/>
    <m/>
    <m/>
    <m/>
    <m/>
    <m/>
    <x v="1"/>
    <n v="0"/>
    <m/>
    <n v="70"/>
    <m/>
    <m/>
    <x v="10"/>
    <x v="2"/>
    <x v="1"/>
  </r>
  <r>
    <m/>
    <x v="41"/>
    <m/>
    <m/>
    <m/>
    <m/>
    <m/>
    <m/>
    <x v="0"/>
    <x v="39"/>
    <s v="Suletion Tap"/>
    <n v="1"/>
    <n v="25"/>
    <x v="39"/>
    <m/>
    <m/>
    <m/>
    <m/>
    <m/>
    <m/>
    <x v="1"/>
    <n v="0"/>
    <m/>
    <n v="25"/>
    <m/>
    <m/>
    <x v="10"/>
    <x v="2"/>
    <x v="1"/>
  </r>
  <r>
    <d v="2026-02-17T00:00:00"/>
    <x v="42"/>
    <s v="Reg. GVK 11"/>
    <s v="GVK"/>
    <m/>
    <s v="UP32FG1029"/>
    <s v="T1"/>
    <s v="Ambulance"/>
    <x v="2"/>
    <x v="0"/>
    <s v="Gulf Force BS VI (6.5L)"/>
    <n v="1"/>
    <n v="2080"/>
    <x v="0"/>
    <m/>
    <m/>
    <m/>
    <m/>
    <m/>
    <m/>
    <x v="1"/>
    <n v="0"/>
    <m/>
    <n v="2080"/>
    <m/>
    <m/>
    <x v="17"/>
    <x v="2"/>
    <x v="1"/>
  </r>
  <r>
    <m/>
    <x v="42"/>
    <m/>
    <m/>
    <m/>
    <m/>
    <m/>
    <m/>
    <x v="2"/>
    <x v="1"/>
    <s v="Oil Filter"/>
    <n v="1"/>
    <n v="359"/>
    <x v="1"/>
    <m/>
    <m/>
    <m/>
    <m/>
    <m/>
    <m/>
    <x v="1"/>
    <n v="0"/>
    <m/>
    <n v="359"/>
    <m/>
    <m/>
    <x v="17"/>
    <x v="2"/>
    <x v="1"/>
  </r>
  <r>
    <m/>
    <x v="42"/>
    <m/>
    <m/>
    <m/>
    <m/>
    <m/>
    <m/>
    <x v="2"/>
    <x v="56"/>
    <s v="SPIN-ON FILTER"/>
    <n v="1"/>
    <n v="655"/>
    <x v="60"/>
    <m/>
    <m/>
    <m/>
    <m/>
    <m/>
    <m/>
    <x v="1"/>
    <n v="0"/>
    <m/>
    <n v="655"/>
    <m/>
    <m/>
    <x v="17"/>
    <x v="2"/>
    <x v="1"/>
  </r>
  <r>
    <d v="2026-02-17T00:00:00"/>
    <x v="42"/>
    <n v="1926"/>
    <s v="G.R. Transport"/>
    <m/>
    <m/>
    <m/>
    <m/>
    <x v="1"/>
    <x v="3"/>
    <s v="Gulf Force AdBlue (20 L)"/>
    <n v="1"/>
    <n v="1480"/>
    <x v="3"/>
    <m/>
    <m/>
    <m/>
    <m/>
    <m/>
    <m/>
    <x v="1"/>
    <n v="0"/>
    <m/>
    <n v="1480"/>
    <m/>
    <m/>
    <x v="17"/>
    <x v="2"/>
    <x v="1"/>
  </r>
  <r>
    <d v="2026-02-17T00:00:00"/>
    <x v="42"/>
    <n v="1927"/>
    <s v="Dina Pur Pb School Dina Pur Gzp"/>
    <m/>
    <m/>
    <m/>
    <m/>
    <x v="1"/>
    <x v="87"/>
    <s v="Oil Pressure Switch"/>
    <n v="1"/>
    <n v="110"/>
    <x v="89"/>
    <m/>
    <m/>
    <m/>
    <m/>
    <m/>
    <m/>
    <x v="1"/>
    <n v="0"/>
    <m/>
    <n v="110"/>
    <m/>
    <m/>
    <x v="17"/>
    <x v="2"/>
    <x v="1"/>
  </r>
  <r>
    <d v="2026-02-19T00:00:00"/>
    <x v="43"/>
    <n v="1928"/>
    <s v="S.S Pb School Baghav Gzp"/>
    <m/>
    <m/>
    <m/>
    <s v="School"/>
    <x v="1"/>
    <x v="88"/>
    <s v="Fuel Return Pipe"/>
    <n v="1"/>
    <n v="402"/>
    <x v="90"/>
    <m/>
    <m/>
    <m/>
    <m/>
    <m/>
    <m/>
    <x v="1"/>
    <n v="0"/>
    <m/>
    <n v="402"/>
    <m/>
    <m/>
    <x v="19"/>
    <x v="2"/>
    <x v="1"/>
  </r>
  <r>
    <d v="2026-02-19T00:00:00"/>
    <x v="43"/>
    <n v="1929"/>
    <s v="ST. Xavier School Jamlapur Gzp"/>
    <m/>
    <m/>
    <m/>
    <s v="School"/>
    <x v="1"/>
    <x v="3"/>
    <s v="Gulf Force AdBlue (20 L)"/>
    <n v="1"/>
    <n v="1480"/>
    <x v="3"/>
    <m/>
    <m/>
    <m/>
    <m/>
    <m/>
    <m/>
    <x v="1"/>
    <n v="0"/>
    <m/>
    <n v="1480"/>
    <m/>
    <m/>
    <x v="19"/>
    <x v="2"/>
    <x v="1"/>
  </r>
  <r>
    <d v="2026-02-19T00:00:00"/>
    <x v="43"/>
    <n v="1930"/>
    <s v="Sunita devi Karhara Gzp"/>
    <m/>
    <m/>
    <m/>
    <s v="Others"/>
    <x v="1"/>
    <x v="3"/>
    <s v="Gulf Force AdBlue (20 L)"/>
    <n v="1"/>
    <n v="1480"/>
    <x v="3"/>
    <m/>
    <m/>
    <m/>
    <m/>
    <m/>
    <m/>
    <x v="1"/>
    <n v="0"/>
    <m/>
    <n v="1480"/>
    <m/>
    <m/>
    <x v="19"/>
    <x v="2"/>
    <x v="1"/>
  </r>
  <r>
    <d v="2026-02-19T00:00:00"/>
    <x v="43"/>
    <n v="1931"/>
    <s v="Evergreen Pb. School Mirnapur Gzp"/>
    <n v="9831390911"/>
    <s v="UP61T9342"/>
    <s v="Trax"/>
    <s v="School"/>
    <x v="0"/>
    <x v="17"/>
    <s v="FUEL FILTER"/>
    <n v="1"/>
    <n v="1060"/>
    <x v="18"/>
    <n v="650"/>
    <n v="500"/>
    <m/>
    <m/>
    <m/>
    <m/>
    <x v="21"/>
    <n v="207"/>
    <m/>
    <n v="2417"/>
    <m/>
    <m/>
    <x v="19"/>
    <x v="2"/>
    <x v="1"/>
  </r>
  <r>
    <m/>
    <x v="43"/>
    <m/>
    <m/>
    <m/>
    <m/>
    <m/>
    <m/>
    <x v="0"/>
    <x v="18"/>
    <s v="FUEL FILTER"/>
    <n v="1"/>
    <n v="711"/>
    <x v="19"/>
    <m/>
    <m/>
    <m/>
    <m/>
    <m/>
    <m/>
    <x v="1"/>
    <n v="0"/>
    <m/>
    <n v="711"/>
    <m/>
    <m/>
    <x v="19"/>
    <x v="2"/>
    <x v="1"/>
  </r>
  <r>
    <m/>
    <x v="43"/>
    <m/>
    <m/>
    <m/>
    <m/>
    <m/>
    <m/>
    <x v="0"/>
    <x v="89"/>
    <s v="FILTER ASSY (FLEETGUARD )2650CRDI"/>
    <n v="1"/>
    <n v="428"/>
    <x v="91"/>
    <m/>
    <m/>
    <m/>
    <m/>
    <m/>
    <m/>
    <x v="1"/>
    <n v="0"/>
    <m/>
    <n v="428"/>
    <m/>
    <m/>
    <x v="19"/>
    <x v="2"/>
    <x v="1"/>
  </r>
  <r>
    <m/>
    <x v="43"/>
    <m/>
    <m/>
    <m/>
    <m/>
    <m/>
    <m/>
    <x v="0"/>
    <x v="35"/>
    <s v="ENGINE OIL"/>
    <n v="1"/>
    <n v="2288"/>
    <x v="35"/>
    <m/>
    <m/>
    <m/>
    <m/>
    <m/>
    <m/>
    <x v="1"/>
    <n v="0"/>
    <m/>
    <n v="2288"/>
    <m/>
    <m/>
    <x v="19"/>
    <x v="2"/>
    <x v="1"/>
  </r>
  <r>
    <m/>
    <x v="43"/>
    <m/>
    <m/>
    <m/>
    <m/>
    <m/>
    <m/>
    <x v="0"/>
    <x v="83"/>
    <s v="Horn Kit Capacitor Low Tone"/>
    <n v="1"/>
    <n v="257"/>
    <x v="86"/>
    <m/>
    <m/>
    <m/>
    <m/>
    <m/>
    <m/>
    <x v="1"/>
    <n v="0"/>
    <m/>
    <n v="257"/>
    <m/>
    <m/>
    <x v="19"/>
    <x v="2"/>
    <x v="1"/>
  </r>
  <r>
    <m/>
    <x v="43"/>
    <m/>
    <m/>
    <m/>
    <m/>
    <m/>
    <m/>
    <x v="0"/>
    <x v="90"/>
    <s v="AIR FILTER ELEMENT"/>
    <n v="1"/>
    <n v="489"/>
    <x v="92"/>
    <m/>
    <m/>
    <m/>
    <m/>
    <m/>
    <m/>
    <x v="1"/>
    <n v="0"/>
    <m/>
    <n v="489"/>
    <m/>
    <m/>
    <x v="19"/>
    <x v="2"/>
    <x v="1"/>
  </r>
  <r>
    <m/>
    <x v="43"/>
    <m/>
    <m/>
    <m/>
    <m/>
    <m/>
    <m/>
    <x v="0"/>
    <x v="91"/>
    <s v="Horn Kit Capacitor High Tone"/>
    <n v="1"/>
    <n v="257"/>
    <x v="86"/>
    <m/>
    <m/>
    <m/>
    <m/>
    <m/>
    <m/>
    <x v="1"/>
    <n v="0"/>
    <m/>
    <n v="257"/>
    <m/>
    <m/>
    <x v="19"/>
    <x v="2"/>
    <x v="1"/>
  </r>
  <r>
    <m/>
    <x v="43"/>
    <m/>
    <m/>
    <m/>
    <m/>
    <m/>
    <m/>
    <x v="0"/>
    <x v="92"/>
    <s v="Horn Replay MS Wimson"/>
    <n v="1"/>
    <n v="150"/>
    <x v="82"/>
    <m/>
    <m/>
    <m/>
    <m/>
    <m/>
    <m/>
    <x v="1"/>
    <n v="0"/>
    <m/>
    <n v="150"/>
    <m/>
    <m/>
    <x v="19"/>
    <x v="2"/>
    <x v="1"/>
  </r>
  <r>
    <m/>
    <x v="43"/>
    <m/>
    <m/>
    <m/>
    <m/>
    <m/>
    <m/>
    <x v="0"/>
    <x v="81"/>
    <s v="Horn Clip"/>
    <n v="6"/>
    <n v="10"/>
    <x v="40"/>
    <m/>
    <m/>
    <m/>
    <m/>
    <m/>
    <m/>
    <x v="1"/>
    <n v="0"/>
    <m/>
    <n v="60"/>
    <m/>
    <m/>
    <x v="19"/>
    <x v="2"/>
    <x v="1"/>
  </r>
  <r>
    <m/>
    <x v="43"/>
    <m/>
    <m/>
    <m/>
    <m/>
    <m/>
    <m/>
    <x v="0"/>
    <x v="40"/>
    <s v="Wire 04mm"/>
    <n v="2.5"/>
    <n v="25"/>
    <x v="93"/>
    <m/>
    <m/>
    <m/>
    <m/>
    <m/>
    <m/>
    <x v="1"/>
    <n v="0"/>
    <m/>
    <n v="62.5"/>
    <m/>
    <m/>
    <x v="19"/>
    <x v="2"/>
    <x v="1"/>
  </r>
  <r>
    <m/>
    <x v="43"/>
    <m/>
    <m/>
    <m/>
    <m/>
    <m/>
    <m/>
    <x v="0"/>
    <x v="93"/>
    <s v="Wiring Clip (3)"/>
    <n v="1"/>
    <n v="10"/>
    <x v="57"/>
    <m/>
    <m/>
    <m/>
    <m/>
    <m/>
    <m/>
    <x v="1"/>
    <n v="0"/>
    <m/>
    <n v="10"/>
    <m/>
    <m/>
    <x v="19"/>
    <x v="2"/>
    <x v="1"/>
  </r>
  <r>
    <d v="2026-02-19T00:00:00"/>
    <x v="43"/>
    <n v="1932"/>
    <s v="Evergreen Pb. School Mirnapur Gzp"/>
    <n v="9831390911"/>
    <s v="UP61T9346"/>
    <s v="Trax"/>
    <s v="School"/>
    <x v="0"/>
    <x v="29"/>
    <s v="MECHENICAL SPRAY"/>
    <n v="1"/>
    <n v="160"/>
    <x v="29"/>
    <n v="600"/>
    <m/>
    <m/>
    <m/>
    <m/>
    <m/>
    <x v="13"/>
    <n v="108"/>
    <m/>
    <n v="868"/>
    <m/>
    <m/>
    <x v="19"/>
    <x v="2"/>
    <x v="1"/>
  </r>
  <r>
    <m/>
    <x v="43"/>
    <m/>
    <m/>
    <m/>
    <m/>
    <m/>
    <m/>
    <x v="0"/>
    <x v="94"/>
    <s v="UJ Kit"/>
    <n v="1"/>
    <n v="703"/>
    <x v="94"/>
    <m/>
    <m/>
    <m/>
    <m/>
    <m/>
    <m/>
    <x v="1"/>
    <n v="0"/>
    <m/>
    <n v="703"/>
    <m/>
    <m/>
    <x v="19"/>
    <x v="2"/>
    <x v="1"/>
  </r>
  <r>
    <m/>
    <x v="43"/>
    <m/>
    <m/>
    <m/>
    <m/>
    <m/>
    <m/>
    <x v="0"/>
    <x v="95"/>
    <s v="Centre BRG Kit"/>
    <n v="1"/>
    <n v="1309"/>
    <x v="95"/>
    <m/>
    <m/>
    <m/>
    <m/>
    <m/>
    <m/>
    <x v="1"/>
    <n v="0"/>
    <m/>
    <n v="1309"/>
    <m/>
    <m/>
    <x v="19"/>
    <x v="2"/>
    <x v="1"/>
  </r>
  <r>
    <d v="2026-02-19T00:00:00"/>
    <x v="43"/>
    <s v="GVK Reg-12"/>
    <s v="GVK"/>
    <m/>
    <s v="UP32FG1035"/>
    <s v="T1"/>
    <s v="Ambulance"/>
    <x v="2"/>
    <x v="0"/>
    <s v="Gulf Force BS VI (6.5L)"/>
    <n v="1"/>
    <n v="2080"/>
    <x v="0"/>
    <m/>
    <m/>
    <m/>
    <m/>
    <m/>
    <m/>
    <x v="1"/>
    <n v="0"/>
    <m/>
    <n v="2080"/>
    <m/>
    <m/>
    <x v="19"/>
    <x v="2"/>
    <x v="1"/>
  </r>
  <r>
    <m/>
    <x v="43"/>
    <m/>
    <m/>
    <m/>
    <m/>
    <m/>
    <m/>
    <x v="2"/>
    <x v="1"/>
    <s v="Oil Filter"/>
    <n v="1"/>
    <n v="359"/>
    <x v="1"/>
    <m/>
    <m/>
    <m/>
    <m/>
    <m/>
    <m/>
    <x v="1"/>
    <n v="0"/>
    <m/>
    <n v="359"/>
    <m/>
    <m/>
    <x v="19"/>
    <x v="2"/>
    <x v="1"/>
  </r>
  <r>
    <m/>
    <x v="43"/>
    <m/>
    <m/>
    <m/>
    <m/>
    <m/>
    <m/>
    <x v="2"/>
    <x v="56"/>
    <s v="SPIN-ON FILTER"/>
    <n v="1"/>
    <n v="655"/>
    <x v="60"/>
    <m/>
    <m/>
    <m/>
    <m/>
    <m/>
    <m/>
    <x v="1"/>
    <n v="0"/>
    <m/>
    <n v="655"/>
    <m/>
    <m/>
    <x v="19"/>
    <x v="2"/>
    <x v="1"/>
  </r>
  <r>
    <d v="2026-02-19T00:00:00"/>
    <x v="43"/>
    <s v="GVK Reg-13"/>
    <s v="GVK"/>
    <m/>
    <s v="UP32FG1034"/>
    <s v="T1"/>
    <s v="Ambulance"/>
    <x v="2"/>
    <x v="0"/>
    <s v="Gulf Force BS VI (6.5L)"/>
    <n v="1"/>
    <n v="2080"/>
    <x v="0"/>
    <m/>
    <m/>
    <m/>
    <m/>
    <m/>
    <m/>
    <x v="1"/>
    <n v="0"/>
    <m/>
    <n v="2080"/>
    <m/>
    <m/>
    <x v="19"/>
    <x v="2"/>
    <x v="1"/>
  </r>
  <r>
    <m/>
    <x v="43"/>
    <m/>
    <m/>
    <m/>
    <m/>
    <m/>
    <m/>
    <x v="2"/>
    <x v="1"/>
    <s v="Oil Filter"/>
    <n v="1"/>
    <n v="359"/>
    <x v="1"/>
    <m/>
    <m/>
    <m/>
    <m/>
    <m/>
    <m/>
    <x v="1"/>
    <n v="0"/>
    <m/>
    <n v="359"/>
    <m/>
    <m/>
    <x v="19"/>
    <x v="2"/>
    <x v="1"/>
  </r>
  <r>
    <m/>
    <x v="43"/>
    <m/>
    <m/>
    <m/>
    <m/>
    <m/>
    <m/>
    <x v="2"/>
    <x v="56"/>
    <s v="SPIN-ON FILTER"/>
    <n v="1"/>
    <n v="655"/>
    <x v="60"/>
    <m/>
    <m/>
    <m/>
    <m/>
    <m/>
    <m/>
    <x v="1"/>
    <n v="0"/>
    <m/>
    <n v="655"/>
    <m/>
    <m/>
    <x v="19"/>
    <x v="2"/>
    <x v="1"/>
  </r>
  <r>
    <d v="2026-02-19T00:00:00"/>
    <x v="43"/>
    <s v="GVK Reg-14"/>
    <s v="GVK"/>
    <m/>
    <s v="UP32FG0723"/>
    <s v="T1"/>
    <s v="Ambulance"/>
    <x v="2"/>
    <x v="0"/>
    <s v="Gulf Force BS VI (6.5L)"/>
    <n v="1"/>
    <n v="2080"/>
    <x v="0"/>
    <m/>
    <m/>
    <m/>
    <m/>
    <m/>
    <m/>
    <x v="1"/>
    <n v="0"/>
    <m/>
    <n v="2080"/>
    <m/>
    <m/>
    <x v="19"/>
    <x v="2"/>
    <x v="1"/>
  </r>
  <r>
    <m/>
    <x v="43"/>
    <m/>
    <m/>
    <m/>
    <m/>
    <m/>
    <m/>
    <x v="2"/>
    <x v="1"/>
    <s v="Oil Filter"/>
    <n v="1"/>
    <n v="359"/>
    <x v="1"/>
    <m/>
    <m/>
    <m/>
    <m/>
    <m/>
    <m/>
    <x v="1"/>
    <n v="0"/>
    <m/>
    <n v="359"/>
    <m/>
    <m/>
    <x v="19"/>
    <x v="2"/>
    <x v="1"/>
  </r>
  <r>
    <m/>
    <x v="43"/>
    <m/>
    <m/>
    <m/>
    <m/>
    <m/>
    <m/>
    <x v="2"/>
    <x v="56"/>
    <s v="SPIN-ON FILTER"/>
    <n v="1"/>
    <n v="655"/>
    <x v="60"/>
    <m/>
    <m/>
    <m/>
    <m/>
    <m/>
    <m/>
    <x v="1"/>
    <n v="0"/>
    <m/>
    <n v="655"/>
    <m/>
    <m/>
    <x v="19"/>
    <x v="2"/>
    <x v="1"/>
  </r>
  <r>
    <d v="2026-02-20T00:00:00"/>
    <x v="44"/>
    <n v="1933"/>
    <s v="Evergreen Pb school Mirnapur Gzp"/>
    <n v="7379606363"/>
    <s v="UP61T9343"/>
    <s v="Trax"/>
    <s v="School"/>
    <x v="0"/>
    <x v="35"/>
    <s v="ENGINE OIL"/>
    <n v="1"/>
    <n v="2288"/>
    <x v="35"/>
    <n v="650"/>
    <m/>
    <m/>
    <m/>
    <m/>
    <m/>
    <x v="11"/>
    <n v="117"/>
    <m/>
    <n v="3055"/>
    <m/>
    <m/>
    <x v="24"/>
    <x v="2"/>
    <x v="1"/>
  </r>
  <r>
    <m/>
    <x v="44"/>
    <m/>
    <m/>
    <m/>
    <m/>
    <m/>
    <m/>
    <x v="0"/>
    <x v="90"/>
    <s v="AIR FILTER ELEMENT"/>
    <n v="1"/>
    <n v="489"/>
    <x v="92"/>
    <m/>
    <m/>
    <m/>
    <m/>
    <m/>
    <m/>
    <x v="1"/>
    <n v="0"/>
    <m/>
    <n v="489"/>
    <m/>
    <m/>
    <x v="24"/>
    <x v="2"/>
    <x v="1"/>
  </r>
  <r>
    <m/>
    <x v="44"/>
    <m/>
    <m/>
    <m/>
    <m/>
    <m/>
    <m/>
    <x v="0"/>
    <x v="89"/>
    <s v="FILTER ASSY (FLEETGUARD )2650CRDI"/>
    <n v="1"/>
    <n v="428"/>
    <x v="91"/>
    <m/>
    <m/>
    <m/>
    <m/>
    <m/>
    <m/>
    <x v="1"/>
    <n v="0"/>
    <m/>
    <n v="428"/>
    <m/>
    <m/>
    <x v="24"/>
    <x v="2"/>
    <x v="1"/>
  </r>
  <r>
    <m/>
    <x v="44"/>
    <m/>
    <m/>
    <m/>
    <m/>
    <m/>
    <m/>
    <x v="0"/>
    <x v="17"/>
    <s v="FUEL FILTER"/>
    <n v="1"/>
    <n v="1060"/>
    <x v="18"/>
    <m/>
    <m/>
    <m/>
    <m/>
    <m/>
    <m/>
    <x v="1"/>
    <n v="0"/>
    <m/>
    <n v="1060"/>
    <m/>
    <m/>
    <x v="24"/>
    <x v="2"/>
    <x v="1"/>
  </r>
  <r>
    <m/>
    <x v="44"/>
    <m/>
    <m/>
    <m/>
    <m/>
    <m/>
    <m/>
    <x v="0"/>
    <x v="18"/>
    <s v="FUEL FILTER"/>
    <n v="1"/>
    <n v="711"/>
    <x v="19"/>
    <m/>
    <m/>
    <m/>
    <m/>
    <m/>
    <m/>
    <x v="1"/>
    <n v="0"/>
    <m/>
    <n v="711"/>
    <m/>
    <m/>
    <x v="24"/>
    <x v="2"/>
    <x v="1"/>
  </r>
  <r>
    <d v="2026-02-20T00:00:00"/>
    <x v="44"/>
    <n v="1934"/>
    <s v="Super Current Children School Lahurapur Gzp"/>
    <m/>
    <m/>
    <m/>
    <m/>
    <x v="1"/>
    <x v="36"/>
    <s v="AIR FILTER"/>
    <n v="1"/>
    <n v="693"/>
    <x v="36"/>
    <m/>
    <m/>
    <m/>
    <m/>
    <m/>
    <m/>
    <x v="1"/>
    <n v="0"/>
    <m/>
    <n v="693"/>
    <m/>
    <m/>
    <x v="24"/>
    <x v="2"/>
    <x v="1"/>
  </r>
  <r>
    <m/>
    <x v="44"/>
    <m/>
    <m/>
    <m/>
    <m/>
    <m/>
    <m/>
    <x v="1"/>
    <x v="38"/>
    <s v="OIL FILTER ELEMENT (TD 2200 ) (R-5)"/>
    <n v="1"/>
    <n v="156"/>
    <x v="38"/>
    <m/>
    <m/>
    <m/>
    <m/>
    <m/>
    <m/>
    <x v="1"/>
    <n v="0"/>
    <m/>
    <n v="156"/>
    <m/>
    <m/>
    <x v="24"/>
    <x v="2"/>
    <x v="1"/>
  </r>
  <r>
    <d v="2026-02-20T00:00:00"/>
    <x v="44"/>
    <n v="1935"/>
    <s v="Evergreen Pb school Mirnapur Gzp"/>
    <n v="7379606363"/>
    <s v="UP61AT5025"/>
    <s v="T1"/>
    <s v="School"/>
    <x v="0"/>
    <x v="94"/>
    <s v="UJ Kit"/>
    <n v="1"/>
    <n v="648"/>
    <x v="96"/>
    <n v="850"/>
    <m/>
    <m/>
    <m/>
    <m/>
    <n v="350"/>
    <x v="7"/>
    <n v="216"/>
    <m/>
    <n v="2064"/>
    <m/>
    <m/>
    <x v="24"/>
    <x v="2"/>
    <x v="1"/>
  </r>
  <r>
    <m/>
    <x v="44"/>
    <m/>
    <m/>
    <m/>
    <m/>
    <m/>
    <m/>
    <x v="0"/>
    <x v="2"/>
    <s v="FUEL FILTER"/>
    <n v="1"/>
    <n v="1575"/>
    <x v="2"/>
    <m/>
    <m/>
    <m/>
    <m/>
    <m/>
    <m/>
    <x v="1"/>
    <n v="0"/>
    <m/>
    <n v="1575"/>
    <m/>
    <m/>
    <x v="24"/>
    <x v="2"/>
    <x v="1"/>
  </r>
  <r>
    <m/>
    <x v="44"/>
    <m/>
    <m/>
    <m/>
    <m/>
    <m/>
    <m/>
    <x v="0"/>
    <x v="70"/>
    <s v="Lube Oil Filter"/>
    <n v="1"/>
    <n v="1411"/>
    <x v="78"/>
    <m/>
    <m/>
    <m/>
    <m/>
    <m/>
    <m/>
    <x v="1"/>
    <n v="0"/>
    <m/>
    <n v="1411"/>
    <m/>
    <m/>
    <x v="24"/>
    <x v="2"/>
    <x v="1"/>
  </r>
  <r>
    <m/>
    <x v="44"/>
    <m/>
    <m/>
    <m/>
    <m/>
    <m/>
    <m/>
    <x v="0"/>
    <x v="36"/>
    <s v="AIR FILTER"/>
    <n v="1"/>
    <n v="693"/>
    <x v="36"/>
    <m/>
    <m/>
    <m/>
    <m/>
    <m/>
    <m/>
    <x v="1"/>
    <n v="0"/>
    <m/>
    <n v="693"/>
    <m/>
    <m/>
    <x v="24"/>
    <x v="2"/>
    <x v="1"/>
  </r>
  <r>
    <m/>
    <x v="44"/>
    <m/>
    <m/>
    <m/>
    <m/>
    <m/>
    <m/>
    <x v="0"/>
    <x v="35"/>
    <s v="ENGINE OIL"/>
    <n v="1"/>
    <n v="2288"/>
    <x v="35"/>
    <m/>
    <m/>
    <m/>
    <m/>
    <m/>
    <m/>
    <x v="1"/>
    <n v="0"/>
    <m/>
    <n v="2288"/>
    <m/>
    <m/>
    <x v="24"/>
    <x v="2"/>
    <x v="1"/>
  </r>
  <r>
    <d v="2026-02-22T00:00:00"/>
    <x v="45"/>
    <n v="1936"/>
    <s v="Satyam Int. School Lodipur Zamania Gzp"/>
    <n v="9336950476"/>
    <s v="UP61BT6483"/>
    <s v="T1"/>
    <s v="School"/>
    <x v="2"/>
    <x v="1"/>
    <s v="Oil Filter"/>
    <n v="1"/>
    <n v="359"/>
    <x v="1"/>
    <m/>
    <m/>
    <m/>
    <m/>
    <m/>
    <m/>
    <x v="1"/>
    <n v="0"/>
    <m/>
    <n v="359"/>
    <m/>
    <m/>
    <x v="28"/>
    <x v="2"/>
    <x v="1"/>
  </r>
  <r>
    <m/>
    <x v="45"/>
    <m/>
    <m/>
    <m/>
    <m/>
    <m/>
    <m/>
    <x v="2"/>
    <x v="2"/>
    <s v="FUEL FILTER"/>
    <n v="1"/>
    <n v="1575"/>
    <x v="2"/>
    <m/>
    <m/>
    <m/>
    <m/>
    <m/>
    <m/>
    <x v="1"/>
    <n v="0"/>
    <m/>
    <n v="1575"/>
    <m/>
    <m/>
    <x v="28"/>
    <x v="2"/>
    <x v="1"/>
  </r>
  <r>
    <m/>
    <x v="45"/>
    <m/>
    <m/>
    <m/>
    <m/>
    <m/>
    <m/>
    <x v="2"/>
    <x v="0"/>
    <s v="Gulf Force BS VI (6.5L)"/>
    <n v="1"/>
    <n v="2080"/>
    <x v="0"/>
    <m/>
    <m/>
    <m/>
    <m/>
    <m/>
    <m/>
    <x v="1"/>
    <n v="0"/>
    <m/>
    <n v="2080"/>
    <m/>
    <m/>
    <x v="28"/>
    <x v="2"/>
    <x v="1"/>
  </r>
  <r>
    <m/>
    <x v="45"/>
    <m/>
    <m/>
    <m/>
    <m/>
    <m/>
    <m/>
    <x v="2"/>
    <x v="43"/>
    <s v="Gear Oil XP 80W90  HP 1Ltr"/>
    <n v="3"/>
    <n v="470"/>
    <x v="43"/>
    <m/>
    <m/>
    <m/>
    <m/>
    <m/>
    <m/>
    <x v="1"/>
    <n v="0"/>
    <m/>
    <n v="1410"/>
    <m/>
    <m/>
    <x v="28"/>
    <x v="2"/>
    <x v="1"/>
  </r>
  <r>
    <m/>
    <x v="45"/>
    <m/>
    <m/>
    <m/>
    <m/>
    <m/>
    <m/>
    <x v="2"/>
    <x v="57"/>
    <s v="Gear Oil XP 85W140  HP 1Ltr"/>
    <n v="2"/>
    <n v="475"/>
    <x v="61"/>
    <m/>
    <m/>
    <m/>
    <m/>
    <m/>
    <m/>
    <x v="1"/>
    <n v="0"/>
    <m/>
    <n v="950"/>
    <m/>
    <m/>
    <x v="28"/>
    <x v="2"/>
    <x v="1"/>
  </r>
  <r>
    <m/>
    <x v="45"/>
    <m/>
    <m/>
    <m/>
    <m/>
    <m/>
    <m/>
    <x v="2"/>
    <x v="45"/>
    <s v="Force Motors Antifreeze Coolant 1 L"/>
    <n v="1"/>
    <n v="325"/>
    <x v="46"/>
    <m/>
    <m/>
    <m/>
    <m/>
    <m/>
    <m/>
    <x v="1"/>
    <n v="0"/>
    <m/>
    <n v="325"/>
    <m/>
    <m/>
    <x v="28"/>
    <x v="2"/>
    <x v="1"/>
  </r>
  <r>
    <d v="2026-02-22T00:00:00"/>
    <x v="45"/>
    <n v="1937"/>
    <s v="P.S. Pb School Jamalpur Ghazipur"/>
    <n v="9598762024"/>
    <s v="UP61BT6789"/>
    <s v="T1"/>
    <s v="School"/>
    <x v="0"/>
    <x v="33"/>
    <s v="BALANCING BUSH 19 NO."/>
    <n v="2"/>
    <n v="90"/>
    <x v="33"/>
    <n v="350"/>
    <m/>
    <m/>
    <m/>
    <m/>
    <m/>
    <x v="22"/>
    <n v="63"/>
    <m/>
    <n v="593"/>
    <m/>
    <m/>
    <x v="28"/>
    <x v="2"/>
    <x v="1"/>
  </r>
  <r>
    <m/>
    <x v="45"/>
    <m/>
    <m/>
    <m/>
    <m/>
    <m/>
    <m/>
    <x v="0"/>
    <x v="79"/>
    <s v="BALANCING BUSH 22 NO."/>
    <n v="2"/>
    <n v="80"/>
    <x v="29"/>
    <m/>
    <m/>
    <m/>
    <m/>
    <m/>
    <m/>
    <x v="1"/>
    <n v="0"/>
    <m/>
    <n v="160"/>
    <m/>
    <m/>
    <x v="28"/>
    <x v="2"/>
    <x v="1"/>
  </r>
  <r>
    <m/>
    <x v="45"/>
    <m/>
    <m/>
    <m/>
    <m/>
    <m/>
    <m/>
    <x v="0"/>
    <x v="3"/>
    <s v="Gulf Force AdBlue (20 L)"/>
    <n v="1"/>
    <n v="1480"/>
    <x v="3"/>
    <m/>
    <m/>
    <m/>
    <m/>
    <m/>
    <m/>
    <x v="1"/>
    <n v="0"/>
    <m/>
    <n v="1480"/>
    <m/>
    <m/>
    <x v="28"/>
    <x v="2"/>
    <x v="1"/>
  </r>
  <r>
    <d v="2026-02-22T00:00:00"/>
    <x v="45"/>
    <s v="GVK. Reg- 15"/>
    <s v="GVK"/>
    <m/>
    <s v="UP32FG0647"/>
    <s v="T1"/>
    <s v="Ambulance"/>
    <x v="2"/>
    <x v="0"/>
    <s v="Gulf Force BS VI (6.5L)"/>
    <n v="1"/>
    <n v="2080"/>
    <x v="0"/>
    <m/>
    <m/>
    <m/>
    <m/>
    <m/>
    <m/>
    <x v="1"/>
    <n v="0"/>
    <m/>
    <n v="2080"/>
    <m/>
    <m/>
    <x v="28"/>
    <x v="2"/>
    <x v="1"/>
  </r>
  <r>
    <m/>
    <x v="45"/>
    <m/>
    <m/>
    <m/>
    <m/>
    <m/>
    <m/>
    <x v="2"/>
    <x v="1"/>
    <s v="Oil Filter"/>
    <n v="1"/>
    <n v="359"/>
    <x v="1"/>
    <m/>
    <m/>
    <m/>
    <m/>
    <m/>
    <m/>
    <x v="1"/>
    <n v="0"/>
    <m/>
    <n v="359"/>
    <m/>
    <m/>
    <x v="28"/>
    <x v="2"/>
    <x v="1"/>
  </r>
  <r>
    <m/>
    <x v="45"/>
    <m/>
    <m/>
    <m/>
    <m/>
    <m/>
    <m/>
    <x v="2"/>
    <x v="56"/>
    <s v="SPIN-ON FILTER"/>
    <n v="1"/>
    <n v="655"/>
    <x v="60"/>
    <m/>
    <m/>
    <m/>
    <m/>
    <m/>
    <m/>
    <x v="1"/>
    <n v="0"/>
    <m/>
    <n v="655"/>
    <m/>
    <m/>
    <x v="28"/>
    <x v="2"/>
    <x v="1"/>
  </r>
  <r>
    <d v="2026-02-22T00:00:00"/>
    <x v="45"/>
    <s v="GVK. Reg- 16"/>
    <s v="GVK"/>
    <m/>
    <s v="UP32FG0644"/>
    <s v="T1"/>
    <s v="Ambulance"/>
    <x v="2"/>
    <x v="0"/>
    <s v="Gulf Force BS VI (6.5L)"/>
    <n v="1"/>
    <n v="2080"/>
    <x v="0"/>
    <m/>
    <m/>
    <m/>
    <m/>
    <m/>
    <m/>
    <x v="1"/>
    <n v="0"/>
    <m/>
    <n v="2080"/>
    <m/>
    <m/>
    <x v="28"/>
    <x v="2"/>
    <x v="1"/>
  </r>
  <r>
    <m/>
    <x v="45"/>
    <m/>
    <m/>
    <m/>
    <m/>
    <m/>
    <m/>
    <x v="2"/>
    <x v="1"/>
    <s v="Oil Filter"/>
    <n v="1"/>
    <n v="359"/>
    <x v="1"/>
    <m/>
    <m/>
    <m/>
    <m/>
    <m/>
    <m/>
    <x v="1"/>
    <n v="0"/>
    <m/>
    <n v="359"/>
    <m/>
    <m/>
    <x v="28"/>
    <x v="2"/>
    <x v="1"/>
  </r>
  <r>
    <m/>
    <x v="45"/>
    <m/>
    <m/>
    <m/>
    <m/>
    <m/>
    <m/>
    <x v="2"/>
    <x v="56"/>
    <s v="SPIN-ON FILTER"/>
    <n v="1"/>
    <n v="655"/>
    <x v="60"/>
    <m/>
    <m/>
    <m/>
    <m/>
    <m/>
    <m/>
    <x v="1"/>
    <n v="0"/>
    <m/>
    <n v="655"/>
    <m/>
    <m/>
    <x v="28"/>
    <x v="2"/>
    <x v="1"/>
  </r>
  <r>
    <d v="2026-02-22T00:00:00"/>
    <x v="45"/>
    <s v="GVK. Reg- 17"/>
    <s v="GVK"/>
    <m/>
    <s v="UP32FG0380"/>
    <s v="T1"/>
    <s v="Ambulance"/>
    <x v="2"/>
    <x v="0"/>
    <s v="Gulf Force BS VI (6.5L)"/>
    <n v="1"/>
    <n v="2080"/>
    <x v="0"/>
    <m/>
    <m/>
    <m/>
    <m/>
    <m/>
    <m/>
    <x v="1"/>
    <n v="0"/>
    <m/>
    <n v="2080"/>
    <m/>
    <m/>
    <x v="28"/>
    <x v="2"/>
    <x v="1"/>
  </r>
  <r>
    <m/>
    <x v="45"/>
    <m/>
    <m/>
    <m/>
    <m/>
    <m/>
    <m/>
    <x v="2"/>
    <x v="1"/>
    <s v="Oil Filter"/>
    <n v="1"/>
    <n v="359"/>
    <x v="1"/>
    <m/>
    <m/>
    <m/>
    <m/>
    <m/>
    <m/>
    <x v="1"/>
    <n v="0"/>
    <m/>
    <n v="359"/>
    <m/>
    <m/>
    <x v="28"/>
    <x v="2"/>
    <x v="1"/>
  </r>
  <r>
    <m/>
    <x v="45"/>
    <m/>
    <m/>
    <m/>
    <m/>
    <m/>
    <m/>
    <x v="2"/>
    <x v="56"/>
    <s v="SPIN-ON FILTER"/>
    <n v="1"/>
    <n v="655"/>
    <x v="60"/>
    <m/>
    <m/>
    <m/>
    <m/>
    <m/>
    <m/>
    <x v="1"/>
    <n v="0"/>
    <m/>
    <n v="655"/>
    <m/>
    <m/>
    <x v="28"/>
    <x v="2"/>
    <x v="1"/>
  </r>
  <r>
    <d v="2026-02-22T00:00:00"/>
    <x v="45"/>
    <s v="GVK. Reg- 18"/>
    <s v="GVK"/>
    <m/>
    <s v="UP32FG1984"/>
    <s v="T1"/>
    <s v="Ambulance"/>
    <x v="2"/>
    <x v="0"/>
    <s v="Gulf Force BS VI (6.5L)"/>
    <n v="1"/>
    <n v="2080"/>
    <x v="0"/>
    <m/>
    <m/>
    <m/>
    <m/>
    <m/>
    <m/>
    <x v="1"/>
    <n v="0"/>
    <m/>
    <n v="2080"/>
    <m/>
    <m/>
    <x v="28"/>
    <x v="2"/>
    <x v="1"/>
  </r>
  <r>
    <m/>
    <x v="45"/>
    <m/>
    <m/>
    <m/>
    <m/>
    <m/>
    <m/>
    <x v="2"/>
    <x v="1"/>
    <s v="Oil Filter"/>
    <n v="1"/>
    <n v="359"/>
    <x v="1"/>
    <m/>
    <m/>
    <m/>
    <m/>
    <m/>
    <m/>
    <x v="1"/>
    <n v="0"/>
    <m/>
    <n v="359"/>
    <m/>
    <m/>
    <x v="28"/>
    <x v="2"/>
    <x v="1"/>
  </r>
  <r>
    <m/>
    <x v="45"/>
    <m/>
    <m/>
    <m/>
    <m/>
    <m/>
    <m/>
    <x v="2"/>
    <x v="56"/>
    <s v="SPIN-ON FILTER"/>
    <n v="1"/>
    <n v="655"/>
    <x v="60"/>
    <m/>
    <m/>
    <m/>
    <m/>
    <m/>
    <m/>
    <x v="1"/>
    <n v="0"/>
    <m/>
    <n v="655"/>
    <m/>
    <m/>
    <x v="28"/>
    <x v="2"/>
    <x v="1"/>
  </r>
  <r>
    <d v="2026-02-22T00:00:00"/>
    <x v="45"/>
    <s v="GVK. Reg- 19"/>
    <s v="GVK"/>
    <m/>
    <s v="UP32FG0615"/>
    <s v="T1"/>
    <s v="Ambulance"/>
    <x v="2"/>
    <x v="0"/>
    <s v="Gulf Force BS VI (6.5L)"/>
    <n v="1"/>
    <n v="2080"/>
    <x v="0"/>
    <m/>
    <m/>
    <m/>
    <m/>
    <m/>
    <m/>
    <x v="1"/>
    <n v="0"/>
    <m/>
    <n v="2080"/>
    <m/>
    <m/>
    <x v="28"/>
    <x v="2"/>
    <x v="1"/>
  </r>
  <r>
    <m/>
    <x v="45"/>
    <m/>
    <m/>
    <m/>
    <m/>
    <m/>
    <m/>
    <x v="2"/>
    <x v="1"/>
    <s v="Oil Filter"/>
    <n v="1"/>
    <n v="359"/>
    <x v="1"/>
    <m/>
    <m/>
    <m/>
    <m/>
    <m/>
    <m/>
    <x v="1"/>
    <n v="0"/>
    <m/>
    <n v="359"/>
    <m/>
    <m/>
    <x v="28"/>
    <x v="2"/>
    <x v="1"/>
  </r>
  <r>
    <m/>
    <x v="45"/>
    <m/>
    <m/>
    <m/>
    <m/>
    <m/>
    <m/>
    <x v="2"/>
    <x v="56"/>
    <s v="SPIN-ON FILTER"/>
    <n v="1"/>
    <n v="655"/>
    <x v="60"/>
    <m/>
    <m/>
    <m/>
    <m/>
    <m/>
    <m/>
    <x v="1"/>
    <n v="0"/>
    <m/>
    <n v="655"/>
    <m/>
    <m/>
    <x v="28"/>
    <x v="2"/>
    <x v="1"/>
  </r>
  <r>
    <d v="2026-02-23T00:00:00"/>
    <x v="46"/>
    <s v="GVK. Reg- 20"/>
    <s v="GVK"/>
    <m/>
    <s v="UP32FG2739"/>
    <s v="T1"/>
    <s v="Ambulance"/>
    <x v="2"/>
    <x v="0"/>
    <s v="Gulf Force BS VI (6.5L)"/>
    <n v="1"/>
    <n v="2080"/>
    <x v="0"/>
    <m/>
    <m/>
    <m/>
    <m/>
    <m/>
    <m/>
    <x v="1"/>
    <n v="0"/>
    <m/>
    <n v="2080"/>
    <m/>
    <m/>
    <x v="2"/>
    <x v="2"/>
    <x v="1"/>
  </r>
  <r>
    <m/>
    <x v="46"/>
    <m/>
    <m/>
    <m/>
    <m/>
    <m/>
    <m/>
    <x v="2"/>
    <x v="1"/>
    <s v="Oil Filter"/>
    <n v="1"/>
    <n v="359"/>
    <x v="1"/>
    <m/>
    <m/>
    <m/>
    <m/>
    <m/>
    <m/>
    <x v="1"/>
    <n v="0"/>
    <m/>
    <n v="359"/>
    <m/>
    <m/>
    <x v="2"/>
    <x v="2"/>
    <x v="1"/>
  </r>
  <r>
    <m/>
    <x v="46"/>
    <m/>
    <m/>
    <m/>
    <m/>
    <m/>
    <m/>
    <x v="2"/>
    <x v="56"/>
    <s v="SPIN-ON FILTER"/>
    <n v="1"/>
    <n v="655"/>
    <x v="60"/>
    <m/>
    <m/>
    <m/>
    <m/>
    <m/>
    <m/>
    <x v="1"/>
    <n v="0"/>
    <m/>
    <n v="655"/>
    <m/>
    <m/>
    <x v="2"/>
    <x v="2"/>
    <x v="1"/>
  </r>
  <r>
    <d v="2026-02-23T00:00:00"/>
    <x v="46"/>
    <s v="GVK. Reg- 21"/>
    <s v="GVK"/>
    <m/>
    <s v="UP32FG0977"/>
    <s v="T1"/>
    <s v="Ambulance"/>
    <x v="2"/>
    <x v="0"/>
    <s v="Gulf Force BS VI (6.5L)"/>
    <n v="1"/>
    <n v="2080"/>
    <x v="0"/>
    <m/>
    <m/>
    <m/>
    <m/>
    <m/>
    <m/>
    <x v="1"/>
    <n v="0"/>
    <m/>
    <n v="2080"/>
    <m/>
    <m/>
    <x v="2"/>
    <x v="2"/>
    <x v="1"/>
  </r>
  <r>
    <m/>
    <x v="46"/>
    <m/>
    <m/>
    <m/>
    <m/>
    <m/>
    <m/>
    <x v="2"/>
    <x v="1"/>
    <s v="Oil Filter"/>
    <n v="1"/>
    <n v="359"/>
    <x v="1"/>
    <m/>
    <m/>
    <m/>
    <m/>
    <m/>
    <m/>
    <x v="1"/>
    <n v="0"/>
    <m/>
    <n v="359"/>
    <m/>
    <m/>
    <x v="2"/>
    <x v="2"/>
    <x v="1"/>
  </r>
  <r>
    <m/>
    <x v="46"/>
    <m/>
    <m/>
    <m/>
    <m/>
    <m/>
    <m/>
    <x v="2"/>
    <x v="56"/>
    <s v="SPIN-ON FILTER"/>
    <n v="1"/>
    <n v="655"/>
    <x v="60"/>
    <m/>
    <m/>
    <m/>
    <m/>
    <m/>
    <m/>
    <x v="1"/>
    <n v="0"/>
    <m/>
    <n v="655"/>
    <m/>
    <m/>
    <x v="2"/>
    <x v="2"/>
    <x v="1"/>
  </r>
  <r>
    <d v="2026-02-23T00:00:00"/>
    <x v="46"/>
    <s v="GVK. Reg- 22"/>
    <s v="GVK"/>
    <m/>
    <s v="UP32FG0421"/>
    <s v="T1"/>
    <s v="Ambulance"/>
    <x v="2"/>
    <x v="0"/>
    <s v="Gulf Force BS VI (6.5L)"/>
    <n v="1"/>
    <n v="2080"/>
    <x v="0"/>
    <m/>
    <m/>
    <m/>
    <m/>
    <m/>
    <m/>
    <x v="1"/>
    <n v="0"/>
    <m/>
    <n v="2080"/>
    <m/>
    <m/>
    <x v="2"/>
    <x v="2"/>
    <x v="1"/>
  </r>
  <r>
    <m/>
    <x v="46"/>
    <m/>
    <m/>
    <m/>
    <m/>
    <m/>
    <m/>
    <x v="2"/>
    <x v="1"/>
    <s v="Oil Filter"/>
    <n v="1"/>
    <n v="359"/>
    <x v="1"/>
    <m/>
    <m/>
    <m/>
    <m/>
    <m/>
    <m/>
    <x v="1"/>
    <n v="0"/>
    <m/>
    <n v="359"/>
    <m/>
    <m/>
    <x v="2"/>
    <x v="2"/>
    <x v="1"/>
  </r>
  <r>
    <m/>
    <x v="46"/>
    <m/>
    <m/>
    <m/>
    <m/>
    <m/>
    <m/>
    <x v="2"/>
    <x v="56"/>
    <s v="SPIN-ON FILTER"/>
    <n v="1"/>
    <n v="655"/>
    <x v="60"/>
    <m/>
    <m/>
    <m/>
    <m/>
    <m/>
    <m/>
    <x v="1"/>
    <n v="0"/>
    <m/>
    <n v="655"/>
    <m/>
    <m/>
    <x v="2"/>
    <x v="2"/>
    <x v="1"/>
  </r>
  <r>
    <d v="2026-02-23T00:00:00"/>
    <x v="46"/>
    <s v="GVK. Reg- 23"/>
    <s v="GVK"/>
    <m/>
    <s v="UP32FG1032"/>
    <s v="T1"/>
    <s v="Ambulance"/>
    <x v="2"/>
    <x v="0"/>
    <s v="Gulf Force BS VI (6.5L)"/>
    <n v="1"/>
    <n v="2080"/>
    <x v="0"/>
    <m/>
    <m/>
    <m/>
    <m/>
    <m/>
    <m/>
    <x v="1"/>
    <n v="0"/>
    <m/>
    <n v="2080"/>
    <m/>
    <m/>
    <x v="2"/>
    <x v="2"/>
    <x v="1"/>
  </r>
  <r>
    <m/>
    <x v="46"/>
    <m/>
    <m/>
    <m/>
    <m/>
    <m/>
    <m/>
    <x v="2"/>
    <x v="1"/>
    <s v="Oil Filter"/>
    <n v="1"/>
    <n v="359"/>
    <x v="1"/>
    <m/>
    <m/>
    <m/>
    <m/>
    <m/>
    <m/>
    <x v="1"/>
    <n v="0"/>
    <m/>
    <n v="359"/>
    <m/>
    <m/>
    <x v="2"/>
    <x v="2"/>
    <x v="1"/>
  </r>
  <r>
    <m/>
    <x v="46"/>
    <m/>
    <m/>
    <m/>
    <m/>
    <m/>
    <m/>
    <x v="2"/>
    <x v="56"/>
    <s v="SPIN-ON FILTER"/>
    <n v="1"/>
    <n v="655"/>
    <x v="60"/>
    <m/>
    <m/>
    <m/>
    <m/>
    <m/>
    <m/>
    <x v="1"/>
    <n v="0"/>
    <m/>
    <n v="655"/>
    <m/>
    <m/>
    <x v="2"/>
    <x v="2"/>
    <x v="1"/>
  </r>
  <r>
    <d v="2026-02-24T00:00:00"/>
    <x v="47"/>
    <s v="GVK. Reg- 24"/>
    <s v="GVK"/>
    <m/>
    <s v="UP32FG0621"/>
    <s v="T1"/>
    <s v="Ambulance"/>
    <x v="2"/>
    <x v="0"/>
    <s v="Gulf Force BS VI (6.5L)"/>
    <n v="1"/>
    <n v="2080"/>
    <x v="0"/>
    <m/>
    <m/>
    <m/>
    <m/>
    <m/>
    <m/>
    <x v="1"/>
    <n v="0"/>
    <m/>
    <n v="2080"/>
    <m/>
    <m/>
    <x v="3"/>
    <x v="2"/>
    <x v="1"/>
  </r>
  <r>
    <m/>
    <x v="47"/>
    <m/>
    <m/>
    <m/>
    <m/>
    <m/>
    <m/>
    <x v="2"/>
    <x v="1"/>
    <s v="Oil Filter"/>
    <n v="1"/>
    <n v="359"/>
    <x v="1"/>
    <m/>
    <m/>
    <m/>
    <m/>
    <m/>
    <m/>
    <x v="1"/>
    <n v="0"/>
    <m/>
    <n v="359"/>
    <m/>
    <m/>
    <x v="3"/>
    <x v="2"/>
    <x v="1"/>
  </r>
  <r>
    <m/>
    <x v="47"/>
    <m/>
    <m/>
    <m/>
    <m/>
    <m/>
    <m/>
    <x v="2"/>
    <x v="56"/>
    <s v="SPIN-ON FILTER"/>
    <n v="1"/>
    <n v="655"/>
    <x v="60"/>
    <m/>
    <m/>
    <m/>
    <m/>
    <m/>
    <m/>
    <x v="1"/>
    <n v="0"/>
    <m/>
    <n v="655"/>
    <m/>
    <m/>
    <x v="3"/>
    <x v="2"/>
    <x v="1"/>
  </r>
  <r>
    <d v="2026-02-24T00:00:00"/>
    <x v="47"/>
    <s v="GVK. Reg- 25"/>
    <s v="GVK"/>
    <m/>
    <s v="UP32FG1031"/>
    <s v="T1"/>
    <s v="Ambulance"/>
    <x v="2"/>
    <x v="0"/>
    <s v="Gulf Force BS VI (6.5L)"/>
    <n v="1"/>
    <n v="2080"/>
    <x v="0"/>
    <m/>
    <m/>
    <m/>
    <m/>
    <m/>
    <m/>
    <x v="1"/>
    <n v="0"/>
    <m/>
    <n v="2080"/>
    <m/>
    <m/>
    <x v="3"/>
    <x v="2"/>
    <x v="1"/>
  </r>
  <r>
    <m/>
    <x v="47"/>
    <m/>
    <m/>
    <m/>
    <m/>
    <m/>
    <m/>
    <x v="2"/>
    <x v="1"/>
    <s v="Oil Filter"/>
    <n v="1"/>
    <n v="359"/>
    <x v="1"/>
    <m/>
    <m/>
    <m/>
    <m/>
    <m/>
    <m/>
    <x v="1"/>
    <n v="0"/>
    <m/>
    <n v="359"/>
    <m/>
    <m/>
    <x v="3"/>
    <x v="2"/>
    <x v="1"/>
  </r>
  <r>
    <m/>
    <x v="47"/>
    <m/>
    <m/>
    <m/>
    <m/>
    <m/>
    <m/>
    <x v="2"/>
    <x v="56"/>
    <s v="SPIN-ON FILTER"/>
    <n v="1"/>
    <n v="655"/>
    <x v="60"/>
    <m/>
    <m/>
    <m/>
    <m/>
    <m/>
    <m/>
    <x v="1"/>
    <n v="0"/>
    <m/>
    <n v="655"/>
    <m/>
    <m/>
    <x v="3"/>
    <x v="2"/>
    <x v="1"/>
  </r>
  <r>
    <d v="2026-02-24T00:00:00"/>
    <x v="47"/>
    <s v="GVK. Reg- 26"/>
    <s v="GVK"/>
    <m/>
    <s v="UP32FG0646"/>
    <m/>
    <m/>
    <x v="1"/>
    <x v="0"/>
    <s v="Gulf Force BS VI (6.5L)"/>
    <n v="1"/>
    <n v="2080"/>
    <x v="0"/>
    <m/>
    <m/>
    <m/>
    <m/>
    <m/>
    <m/>
    <x v="1"/>
    <n v="0"/>
    <m/>
    <n v="2080"/>
    <m/>
    <m/>
    <x v="3"/>
    <x v="2"/>
    <x v="1"/>
  </r>
  <r>
    <m/>
    <x v="47"/>
    <m/>
    <m/>
    <m/>
    <m/>
    <m/>
    <m/>
    <x v="1"/>
    <x v="1"/>
    <s v="Oil Filter"/>
    <n v="1"/>
    <n v="359"/>
    <x v="1"/>
    <m/>
    <m/>
    <m/>
    <m/>
    <m/>
    <m/>
    <x v="1"/>
    <n v="0"/>
    <m/>
    <n v="359"/>
    <m/>
    <m/>
    <x v="3"/>
    <x v="2"/>
    <x v="1"/>
  </r>
  <r>
    <m/>
    <x v="47"/>
    <m/>
    <m/>
    <m/>
    <m/>
    <m/>
    <m/>
    <x v="1"/>
    <x v="56"/>
    <s v="SPIN-ON FILTER"/>
    <n v="1"/>
    <n v="655"/>
    <x v="60"/>
    <m/>
    <m/>
    <m/>
    <m/>
    <m/>
    <m/>
    <x v="1"/>
    <n v="0"/>
    <m/>
    <n v="655"/>
    <m/>
    <m/>
    <x v="3"/>
    <x v="2"/>
    <x v="1"/>
  </r>
  <r>
    <d v="2026-02-24T00:00:00"/>
    <x v="47"/>
    <n v="1938"/>
    <s v="New Mordern Children School Dullahpur Gzp"/>
    <m/>
    <s v="UP61BT4553"/>
    <s v="T1"/>
    <s v="School"/>
    <x v="0"/>
    <x v="7"/>
    <s v="CLUTCH SPRING"/>
    <n v="1"/>
    <n v="50"/>
    <x v="68"/>
    <n v="1650"/>
    <m/>
    <m/>
    <m/>
    <m/>
    <m/>
    <x v="23"/>
    <n v="297"/>
    <m/>
    <n v="1997"/>
    <m/>
    <m/>
    <x v="3"/>
    <x v="2"/>
    <x v="1"/>
  </r>
  <r>
    <d v="2026-02-25T00:00:00"/>
    <x v="48"/>
    <n v="1939"/>
    <s v="St. Joseph Pb School Kashimabad Gzp"/>
    <n v="9555042626"/>
    <m/>
    <m/>
    <s v="School"/>
    <x v="1"/>
    <x v="47"/>
    <s v="Force Motors Antifreeze Coolant 5 L"/>
    <n v="1"/>
    <n v="1425"/>
    <x v="49"/>
    <m/>
    <m/>
    <m/>
    <m/>
    <m/>
    <m/>
    <x v="1"/>
    <n v="0"/>
    <m/>
    <n v="1425"/>
    <m/>
    <m/>
    <x v="4"/>
    <x v="2"/>
    <x v="1"/>
  </r>
  <r>
    <d v="2026-02-25T00:00:00"/>
    <x v="48"/>
    <n v="1940"/>
    <s v="P S Pb School Kashimabad Gzp"/>
    <n v="9565622746"/>
    <s v="UP61T9388"/>
    <s v="T1"/>
    <s v="School"/>
    <x v="0"/>
    <x v="29"/>
    <s v="MECHENICAL SPRAY"/>
    <n v="1"/>
    <n v="160"/>
    <x v="29"/>
    <n v="800"/>
    <m/>
    <m/>
    <m/>
    <m/>
    <m/>
    <x v="15"/>
    <n v="144"/>
    <m/>
    <n v="1104"/>
    <m/>
    <m/>
    <x v="4"/>
    <x v="2"/>
    <x v="1"/>
  </r>
  <r>
    <m/>
    <x v="48"/>
    <m/>
    <m/>
    <m/>
    <m/>
    <m/>
    <m/>
    <x v="0"/>
    <x v="96"/>
    <s v="BRAKE DISC. (VENTILATED)"/>
    <n v="1"/>
    <n v="5906"/>
    <x v="97"/>
    <m/>
    <m/>
    <m/>
    <m/>
    <m/>
    <m/>
    <x v="1"/>
    <n v="0"/>
    <m/>
    <n v="5906"/>
    <m/>
    <m/>
    <x v="4"/>
    <x v="2"/>
    <x v="1"/>
  </r>
  <r>
    <m/>
    <x v="48"/>
    <m/>
    <m/>
    <m/>
    <m/>
    <m/>
    <m/>
    <x v="0"/>
    <x v="28"/>
    <s v="Brake Oil"/>
    <n v="1"/>
    <n v="149"/>
    <x v="28"/>
    <m/>
    <m/>
    <m/>
    <m/>
    <m/>
    <m/>
    <x v="1"/>
    <n v="0"/>
    <m/>
    <n v="149"/>
    <m/>
    <m/>
    <x v="4"/>
    <x v="2"/>
    <x v="1"/>
  </r>
  <r>
    <m/>
    <x v="48"/>
    <m/>
    <m/>
    <m/>
    <m/>
    <m/>
    <m/>
    <x v="0"/>
    <x v="23"/>
    <s v="BRAKE PAD"/>
    <n v="1"/>
    <n v="2296"/>
    <x v="98"/>
    <m/>
    <m/>
    <m/>
    <m/>
    <m/>
    <m/>
    <x v="1"/>
    <n v="0"/>
    <m/>
    <n v="2296"/>
    <m/>
    <m/>
    <x v="4"/>
    <x v="2"/>
    <x v="1"/>
  </r>
  <r>
    <d v="2026-02-25T00:00:00"/>
    <x v="48"/>
    <n v="1941"/>
    <s v="Evergreen Pb School Miranpur Gzp"/>
    <n v="7379606363"/>
    <s v="UP65FT3722"/>
    <s v="T1"/>
    <s v="School"/>
    <x v="0"/>
    <x v="70"/>
    <s v="Lube Oil Filter"/>
    <n v="1"/>
    <n v="1411"/>
    <x v="78"/>
    <n v="850"/>
    <m/>
    <m/>
    <m/>
    <m/>
    <m/>
    <x v="2"/>
    <n v="153"/>
    <m/>
    <n v="2414"/>
    <m/>
    <m/>
    <x v="4"/>
    <x v="2"/>
    <x v="1"/>
  </r>
  <r>
    <m/>
    <x v="48"/>
    <m/>
    <m/>
    <m/>
    <m/>
    <m/>
    <m/>
    <x v="0"/>
    <x v="35"/>
    <s v="ENGINE OIL"/>
    <n v="1"/>
    <n v="2288"/>
    <x v="35"/>
    <m/>
    <m/>
    <m/>
    <m/>
    <m/>
    <m/>
    <x v="1"/>
    <n v="0"/>
    <m/>
    <n v="2288"/>
    <m/>
    <m/>
    <x v="4"/>
    <x v="2"/>
    <x v="1"/>
  </r>
  <r>
    <m/>
    <x v="48"/>
    <m/>
    <m/>
    <m/>
    <m/>
    <m/>
    <m/>
    <x v="0"/>
    <x v="36"/>
    <s v="AIR FILTER"/>
    <n v="1"/>
    <n v="693"/>
    <x v="36"/>
    <m/>
    <m/>
    <m/>
    <m/>
    <m/>
    <m/>
    <x v="1"/>
    <n v="0"/>
    <m/>
    <n v="693"/>
    <m/>
    <m/>
    <x v="4"/>
    <x v="2"/>
    <x v="1"/>
  </r>
  <r>
    <m/>
    <x v="48"/>
    <m/>
    <m/>
    <m/>
    <m/>
    <m/>
    <m/>
    <x v="0"/>
    <x v="97"/>
    <s v="Fuel Filter assly"/>
    <n v="1"/>
    <n v="3264"/>
    <x v="99"/>
    <m/>
    <m/>
    <m/>
    <m/>
    <m/>
    <m/>
    <x v="1"/>
    <n v="0"/>
    <m/>
    <n v="3264"/>
    <m/>
    <m/>
    <x v="4"/>
    <x v="2"/>
    <x v="1"/>
  </r>
  <r>
    <d v="2026-02-25T00:00:00"/>
    <x v="48"/>
    <s v="GVK. Reg- 27"/>
    <s v="GVK"/>
    <m/>
    <s v="UP32FG0955"/>
    <s v="T1"/>
    <s v="Ambulance"/>
    <x v="2"/>
    <x v="0"/>
    <s v="Gulf Force BS VI (6.5L)"/>
    <n v="1"/>
    <n v="2080"/>
    <x v="0"/>
    <m/>
    <m/>
    <m/>
    <m/>
    <m/>
    <m/>
    <x v="1"/>
    <n v="0"/>
    <m/>
    <n v="2080"/>
    <m/>
    <m/>
    <x v="4"/>
    <x v="2"/>
    <x v="1"/>
  </r>
  <r>
    <m/>
    <x v="48"/>
    <m/>
    <m/>
    <m/>
    <m/>
    <m/>
    <m/>
    <x v="2"/>
    <x v="1"/>
    <s v="Oil Filter"/>
    <n v="1"/>
    <n v="359"/>
    <x v="1"/>
    <m/>
    <m/>
    <m/>
    <m/>
    <m/>
    <m/>
    <x v="1"/>
    <n v="0"/>
    <m/>
    <n v="359"/>
    <m/>
    <m/>
    <x v="4"/>
    <x v="2"/>
    <x v="1"/>
  </r>
  <r>
    <m/>
    <x v="48"/>
    <m/>
    <m/>
    <m/>
    <m/>
    <m/>
    <m/>
    <x v="2"/>
    <x v="56"/>
    <s v="SPIN-ON FILTER"/>
    <n v="1"/>
    <n v="655"/>
    <x v="60"/>
    <m/>
    <m/>
    <m/>
    <m/>
    <m/>
    <m/>
    <x v="1"/>
    <n v="0"/>
    <m/>
    <n v="655"/>
    <m/>
    <m/>
    <x v="4"/>
    <x v="2"/>
    <x v="1"/>
  </r>
  <r>
    <d v="2026-02-25T00:00:00"/>
    <x v="48"/>
    <s v="GVK. Reg- 28"/>
    <s v="GVK"/>
    <m/>
    <s v="UP32FG0617"/>
    <s v="T1"/>
    <s v="Ambulance"/>
    <x v="2"/>
    <x v="0"/>
    <s v="Gulf Force BS VI (6.5L)"/>
    <n v="1"/>
    <n v="2080"/>
    <x v="0"/>
    <m/>
    <m/>
    <m/>
    <m/>
    <m/>
    <m/>
    <x v="1"/>
    <n v="0"/>
    <m/>
    <n v="2080"/>
    <m/>
    <m/>
    <x v="4"/>
    <x v="2"/>
    <x v="1"/>
  </r>
  <r>
    <m/>
    <x v="48"/>
    <m/>
    <m/>
    <m/>
    <m/>
    <m/>
    <m/>
    <x v="2"/>
    <x v="1"/>
    <s v="Oil Filter"/>
    <n v="1"/>
    <n v="359"/>
    <x v="1"/>
    <m/>
    <m/>
    <m/>
    <m/>
    <m/>
    <m/>
    <x v="1"/>
    <n v="0"/>
    <m/>
    <n v="359"/>
    <m/>
    <m/>
    <x v="4"/>
    <x v="2"/>
    <x v="1"/>
  </r>
  <r>
    <m/>
    <x v="48"/>
    <m/>
    <m/>
    <m/>
    <m/>
    <m/>
    <m/>
    <x v="2"/>
    <x v="56"/>
    <s v="SPIN-ON FILTER"/>
    <n v="1"/>
    <n v="655"/>
    <x v="60"/>
    <m/>
    <m/>
    <m/>
    <m/>
    <m/>
    <m/>
    <x v="1"/>
    <n v="0"/>
    <m/>
    <n v="655"/>
    <m/>
    <m/>
    <x v="4"/>
    <x v="2"/>
    <x v="1"/>
  </r>
  <r>
    <d v="2026-02-25T00:00:00"/>
    <x v="48"/>
    <s v="GVK. Reg- 28"/>
    <s v="GVK"/>
    <m/>
    <s v="UP32FG0649"/>
    <s v="T1"/>
    <s v="Ambulance"/>
    <x v="2"/>
    <x v="0"/>
    <s v="Gulf Force BS VI (6.5L)"/>
    <n v="1"/>
    <n v="2080"/>
    <x v="0"/>
    <m/>
    <m/>
    <m/>
    <m/>
    <m/>
    <m/>
    <x v="1"/>
    <n v="0"/>
    <m/>
    <n v="2080"/>
    <m/>
    <m/>
    <x v="4"/>
    <x v="2"/>
    <x v="1"/>
  </r>
  <r>
    <m/>
    <x v="48"/>
    <m/>
    <m/>
    <m/>
    <m/>
    <m/>
    <m/>
    <x v="2"/>
    <x v="1"/>
    <s v="Oil Filter"/>
    <n v="1"/>
    <n v="359"/>
    <x v="1"/>
    <m/>
    <m/>
    <m/>
    <m/>
    <m/>
    <m/>
    <x v="1"/>
    <n v="0"/>
    <m/>
    <n v="359"/>
    <m/>
    <m/>
    <x v="4"/>
    <x v="2"/>
    <x v="1"/>
  </r>
  <r>
    <m/>
    <x v="48"/>
    <m/>
    <m/>
    <m/>
    <m/>
    <m/>
    <m/>
    <x v="2"/>
    <x v="56"/>
    <s v="SPIN-ON FILTER"/>
    <n v="1"/>
    <n v="655"/>
    <x v="60"/>
    <m/>
    <m/>
    <m/>
    <m/>
    <m/>
    <m/>
    <x v="1"/>
    <n v="0"/>
    <m/>
    <n v="655"/>
    <m/>
    <m/>
    <x v="4"/>
    <x v="2"/>
    <x v="1"/>
  </r>
  <r>
    <d v="2026-02-27T00:00:00"/>
    <x v="49"/>
    <n v="1942"/>
    <s v="Abhishek Kumar Singh Barachawar Gzp"/>
    <m/>
    <m/>
    <m/>
    <m/>
    <x v="1"/>
    <x v="3"/>
    <s v="Gulf Force AdBlue (20 L)"/>
    <n v="1"/>
    <n v="1480"/>
    <x v="3"/>
    <m/>
    <m/>
    <m/>
    <m/>
    <m/>
    <m/>
    <x v="1"/>
    <n v="0"/>
    <m/>
    <n v="1480"/>
    <m/>
    <m/>
    <x v="20"/>
    <x v="2"/>
    <x v="1"/>
  </r>
  <r>
    <d v="2026-02-27T00:00:00"/>
    <x v="49"/>
    <n v="1943"/>
    <s v="Lalita Devi Md School"/>
    <n v="8960919125"/>
    <m/>
    <m/>
    <m/>
    <x v="1"/>
    <x v="98"/>
    <s v="Poly V Belt 5 Pk 1549"/>
    <n v="1"/>
    <n v="623"/>
    <x v="100"/>
    <m/>
    <m/>
    <m/>
    <m/>
    <m/>
    <m/>
    <x v="1"/>
    <n v="0"/>
    <m/>
    <n v="623"/>
    <m/>
    <m/>
    <x v="20"/>
    <x v="2"/>
    <x v="1"/>
  </r>
  <r>
    <d v="2026-03-02T00:00:00"/>
    <x v="50"/>
    <n v="1944"/>
    <s v="M.S.D. Pb School Shahbazkuli Gzp"/>
    <n v="9125441113"/>
    <s v="UP65ET8124"/>
    <s v="T1"/>
    <s v="School"/>
    <x v="0"/>
    <x v="29"/>
    <s v="MECHENICAL SPRAY"/>
    <n v="1"/>
    <n v="160"/>
    <x v="29"/>
    <n v="2050"/>
    <m/>
    <m/>
    <m/>
    <m/>
    <m/>
    <x v="24"/>
    <n v="369"/>
    <m/>
    <n v="2579"/>
    <m/>
    <m/>
    <x v="8"/>
    <x v="3"/>
    <x v="1"/>
  </r>
  <r>
    <m/>
    <x v="50"/>
    <m/>
    <m/>
    <m/>
    <m/>
    <m/>
    <m/>
    <x v="0"/>
    <x v="10"/>
    <s v="KING PIN SET"/>
    <n v="1"/>
    <n v="2438"/>
    <x v="10"/>
    <m/>
    <m/>
    <m/>
    <m/>
    <m/>
    <m/>
    <x v="1"/>
    <n v="0"/>
    <m/>
    <n v="2438"/>
    <m/>
    <m/>
    <x v="8"/>
    <x v="3"/>
    <x v="1"/>
  </r>
  <r>
    <d v="2026-03-06T00:00:00"/>
    <x v="51"/>
    <n v="1945"/>
    <s v="Ashok Kumar Rai Ghazipur"/>
    <m/>
    <m/>
    <m/>
    <m/>
    <x v="1"/>
    <x v="96"/>
    <s v="BRAKE DISC. (VENTILATED)"/>
    <n v="1"/>
    <n v="5906"/>
    <x v="97"/>
    <m/>
    <m/>
    <m/>
    <m/>
    <m/>
    <m/>
    <x v="1"/>
    <n v="0"/>
    <m/>
    <n v="5906"/>
    <m/>
    <m/>
    <x v="9"/>
    <x v="3"/>
    <x v="1"/>
  </r>
  <r>
    <d v="2026-03-08T00:00:00"/>
    <x v="52"/>
    <n v="1946"/>
    <s v="Asha Pg College Shikhari Gzp"/>
    <n v="9415988231"/>
    <s v="UP61CT3220"/>
    <s v="T3"/>
    <s v="School"/>
    <x v="2"/>
    <x v="99"/>
    <s v="SIDE RETRO REFLECTOR"/>
    <n v="2"/>
    <n v="188"/>
    <x v="101"/>
    <n v="300"/>
    <m/>
    <m/>
    <m/>
    <m/>
    <m/>
    <x v="25"/>
    <n v="54"/>
    <m/>
    <n v="730"/>
    <m/>
    <m/>
    <x v="27"/>
    <x v="3"/>
    <x v="1"/>
  </r>
  <r>
    <m/>
    <x v="52"/>
    <m/>
    <m/>
    <m/>
    <m/>
    <m/>
    <m/>
    <x v="2"/>
    <x v="0"/>
    <s v="Gulf Force BS VI (6.5L)"/>
    <n v="1"/>
    <n v="2080"/>
    <x v="0"/>
    <m/>
    <m/>
    <m/>
    <m/>
    <m/>
    <m/>
    <x v="1"/>
    <n v="0"/>
    <m/>
    <n v="2080"/>
    <m/>
    <m/>
    <x v="27"/>
    <x v="3"/>
    <x v="1"/>
  </r>
  <r>
    <m/>
    <x v="52"/>
    <m/>
    <m/>
    <m/>
    <m/>
    <m/>
    <m/>
    <x v="2"/>
    <x v="1"/>
    <s v="Oil Filter"/>
    <n v="1"/>
    <n v="359"/>
    <x v="1"/>
    <m/>
    <m/>
    <m/>
    <m/>
    <m/>
    <m/>
    <x v="1"/>
    <n v="0"/>
    <m/>
    <n v="359"/>
    <m/>
    <m/>
    <x v="27"/>
    <x v="3"/>
    <x v="1"/>
  </r>
  <r>
    <m/>
    <x v="52"/>
    <m/>
    <m/>
    <m/>
    <m/>
    <m/>
    <m/>
    <x v="2"/>
    <x v="56"/>
    <s v="SPIN-ON FILTER"/>
    <n v="1"/>
    <n v="655"/>
    <x v="60"/>
    <m/>
    <m/>
    <m/>
    <m/>
    <m/>
    <m/>
    <x v="1"/>
    <n v="0"/>
    <m/>
    <n v="655"/>
    <m/>
    <m/>
    <x v="27"/>
    <x v="3"/>
    <x v="1"/>
  </r>
  <r>
    <m/>
    <x v="52"/>
    <m/>
    <m/>
    <m/>
    <m/>
    <m/>
    <m/>
    <x v="2"/>
    <x v="100"/>
    <s v="Fuse 10 Amp"/>
    <n v="1"/>
    <n v="25"/>
    <x v="39"/>
    <m/>
    <m/>
    <m/>
    <m/>
    <m/>
    <m/>
    <x v="1"/>
    <n v="0"/>
    <m/>
    <n v="25"/>
    <m/>
    <m/>
    <x v="27"/>
    <x v="3"/>
    <x v="1"/>
  </r>
  <r>
    <m/>
    <x v="52"/>
    <m/>
    <m/>
    <m/>
    <m/>
    <m/>
    <m/>
    <x v="2"/>
    <x v="43"/>
    <s v="Gear Oil XP 80W90  HP 1Ltr"/>
    <n v="3"/>
    <n v="470"/>
    <x v="43"/>
    <m/>
    <m/>
    <m/>
    <m/>
    <m/>
    <m/>
    <x v="1"/>
    <n v="0"/>
    <m/>
    <n v="1410"/>
    <m/>
    <m/>
    <x v="27"/>
    <x v="3"/>
    <x v="1"/>
  </r>
  <r>
    <m/>
    <x v="52"/>
    <m/>
    <m/>
    <m/>
    <m/>
    <m/>
    <m/>
    <x v="2"/>
    <x v="57"/>
    <s v="Gear Oil XP 85W140  HP 1Ltr"/>
    <n v="1"/>
    <n v="475"/>
    <x v="88"/>
    <m/>
    <m/>
    <m/>
    <m/>
    <m/>
    <m/>
    <x v="1"/>
    <n v="0"/>
    <m/>
    <n v="475"/>
    <m/>
    <m/>
    <x v="27"/>
    <x v="3"/>
    <x v="1"/>
  </r>
  <r>
    <m/>
    <x v="52"/>
    <m/>
    <m/>
    <m/>
    <m/>
    <m/>
    <m/>
    <x v="2"/>
    <x v="101"/>
    <s v="Electronic Flasher T3"/>
    <n v="1"/>
    <n v="1617"/>
    <x v="102"/>
    <m/>
    <m/>
    <m/>
    <m/>
    <m/>
    <m/>
    <x v="1"/>
    <n v="0"/>
    <m/>
    <n v="1617"/>
    <m/>
    <m/>
    <x v="27"/>
    <x v="3"/>
    <x v="1"/>
  </r>
  <r>
    <m/>
    <x v="52"/>
    <m/>
    <m/>
    <m/>
    <m/>
    <m/>
    <m/>
    <x v="2"/>
    <x v="93"/>
    <s v="Wiring Clip (3)"/>
    <n v="2"/>
    <n v="10"/>
    <x v="72"/>
    <m/>
    <m/>
    <m/>
    <m/>
    <m/>
    <m/>
    <x v="1"/>
    <n v="0"/>
    <m/>
    <n v="20"/>
    <m/>
    <m/>
    <x v="27"/>
    <x v="3"/>
    <x v="1"/>
  </r>
  <r>
    <d v="2026-03-08T00:00:00"/>
    <x v="52"/>
    <n v="1947"/>
    <s v="M.L. Pb School Saidpur Gzp"/>
    <n v="7905046601"/>
    <s v="UP61BT6701"/>
    <s v="T1"/>
    <s v="School"/>
    <x v="0"/>
    <x v="99"/>
    <s v="SIDE RETRO REFLECTOR"/>
    <n v="2"/>
    <n v="188"/>
    <x v="101"/>
    <n v="850"/>
    <n v="300"/>
    <m/>
    <m/>
    <m/>
    <m/>
    <x v="21"/>
    <n v="207"/>
    <m/>
    <n v="1733"/>
    <m/>
    <m/>
    <x v="27"/>
    <x v="3"/>
    <x v="1"/>
  </r>
  <r>
    <m/>
    <x v="52"/>
    <m/>
    <m/>
    <m/>
    <m/>
    <m/>
    <m/>
    <x v="0"/>
    <x v="102"/>
    <s v="Side Miror RH"/>
    <n v="1"/>
    <n v="2936"/>
    <x v="103"/>
    <m/>
    <m/>
    <m/>
    <m/>
    <m/>
    <m/>
    <x v="1"/>
    <n v="0"/>
    <m/>
    <n v="2936"/>
    <m/>
    <m/>
    <x v="27"/>
    <x v="3"/>
    <x v="1"/>
  </r>
  <r>
    <m/>
    <x v="52"/>
    <m/>
    <m/>
    <m/>
    <m/>
    <m/>
    <m/>
    <x v="0"/>
    <x v="103"/>
    <s v="External Rear View Mirror Lh."/>
    <n v="1"/>
    <n v="2818"/>
    <x v="104"/>
    <m/>
    <m/>
    <m/>
    <m/>
    <m/>
    <m/>
    <x v="1"/>
    <n v="0"/>
    <m/>
    <n v="2818"/>
    <m/>
    <m/>
    <x v="27"/>
    <x v="3"/>
    <x v="1"/>
  </r>
  <r>
    <m/>
    <x v="52"/>
    <m/>
    <m/>
    <m/>
    <m/>
    <m/>
    <m/>
    <x v="0"/>
    <x v="7"/>
    <s v="CLUTCH SPRING"/>
    <n v="1"/>
    <n v="40"/>
    <x v="69"/>
    <m/>
    <m/>
    <m/>
    <m/>
    <m/>
    <m/>
    <x v="1"/>
    <n v="0"/>
    <m/>
    <n v="40"/>
    <m/>
    <m/>
    <x v="27"/>
    <x v="3"/>
    <x v="1"/>
  </r>
  <r>
    <m/>
    <x v="52"/>
    <m/>
    <m/>
    <m/>
    <m/>
    <m/>
    <m/>
    <x v="0"/>
    <x v="1"/>
    <s v="Oil Filter"/>
    <n v="1"/>
    <n v="359"/>
    <x v="1"/>
    <m/>
    <m/>
    <m/>
    <m/>
    <m/>
    <m/>
    <x v="1"/>
    <n v="0"/>
    <m/>
    <n v="359"/>
    <m/>
    <m/>
    <x v="27"/>
    <x v="3"/>
    <x v="1"/>
  </r>
  <r>
    <m/>
    <x v="52"/>
    <m/>
    <m/>
    <m/>
    <m/>
    <m/>
    <m/>
    <x v="0"/>
    <x v="0"/>
    <s v="Gulf Force BS VI (6.5L)"/>
    <n v="1"/>
    <n v="2080"/>
    <x v="0"/>
    <m/>
    <m/>
    <m/>
    <m/>
    <m/>
    <m/>
    <x v="1"/>
    <n v="0"/>
    <m/>
    <n v="2080"/>
    <m/>
    <m/>
    <x v="27"/>
    <x v="3"/>
    <x v="1"/>
  </r>
  <r>
    <m/>
    <x v="52"/>
    <m/>
    <m/>
    <m/>
    <m/>
    <m/>
    <m/>
    <x v="0"/>
    <x v="3"/>
    <s v="Gulf Force AdBlue (20 L)"/>
    <n v="1"/>
    <n v="1480"/>
    <x v="3"/>
    <m/>
    <m/>
    <m/>
    <m/>
    <m/>
    <m/>
    <x v="1"/>
    <n v="0"/>
    <m/>
    <n v="1480"/>
    <m/>
    <m/>
    <x v="27"/>
    <x v="3"/>
    <x v="1"/>
  </r>
  <r>
    <d v="2026-03-08T00:00:00"/>
    <x v="52"/>
    <n v="1948"/>
    <s v="Inder Singh Kushwaha Sayar Gzp"/>
    <n v="9721525438"/>
    <s v="UP61CT4350"/>
    <s v="T2"/>
    <s v="Others"/>
    <x v="2"/>
    <x v="1"/>
    <s v="Oil Filter"/>
    <n v="1"/>
    <n v="359"/>
    <x v="1"/>
    <m/>
    <m/>
    <m/>
    <m/>
    <m/>
    <m/>
    <x v="1"/>
    <n v="0"/>
    <m/>
    <n v="359"/>
    <m/>
    <m/>
    <x v="27"/>
    <x v="3"/>
    <x v="1"/>
  </r>
  <r>
    <m/>
    <x v="52"/>
    <m/>
    <m/>
    <m/>
    <m/>
    <m/>
    <m/>
    <x v="2"/>
    <x v="0"/>
    <s v="Gulf Force BS VI (6.5L)"/>
    <n v="1"/>
    <n v="2080"/>
    <x v="0"/>
    <m/>
    <m/>
    <m/>
    <m/>
    <m/>
    <m/>
    <x v="1"/>
    <n v="0"/>
    <m/>
    <n v="2080"/>
    <m/>
    <m/>
    <x v="27"/>
    <x v="3"/>
    <x v="1"/>
  </r>
  <r>
    <d v="2026-03-08T00:00:00"/>
    <x v="52"/>
    <n v="1949"/>
    <s v="N.M.C. School Dullahpur Gzp"/>
    <n v="7081958546"/>
    <s v="UP61BT4554"/>
    <s v="T1"/>
    <s v="School"/>
    <x v="0"/>
    <x v="65"/>
    <s v="Wiper Blade"/>
    <n v="2"/>
    <n v="222"/>
    <x v="70"/>
    <n v="2200"/>
    <n v="100"/>
    <m/>
    <m/>
    <m/>
    <m/>
    <x v="26"/>
    <n v="414"/>
    <m/>
    <n v="3158"/>
    <m/>
    <m/>
    <x v="27"/>
    <x v="3"/>
    <x v="1"/>
  </r>
  <r>
    <m/>
    <x v="52"/>
    <m/>
    <m/>
    <m/>
    <m/>
    <m/>
    <m/>
    <x v="0"/>
    <x v="14"/>
    <s v="Taper Roller Bearing"/>
    <n v="1"/>
    <n v="405"/>
    <x v="31"/>
    <m/>
    <m/>
    <m/>
    <m/>
    <m/>
    <m/>
    <x v="1"/>
    <n v="0"/>
    <m/>
    <n v="405"/>
    <m/>
    <m/>
    <x v="27"/>
    <x v="3"/>
    <x v="1"/>
  </r>
  <r>
    <m/>
    <x v="52"/>
    <m/>
    <m/>
    <m/>
    <m/>
    <m/>
    <m/>
    <x v="0"/>
    <x v="16"/>
    <s v="OIL SEAL KIT"/>
    <n v="1"/>
    <n v="453"/>
    <x v="32"/>
    <m/>
    <m/>
    <m/>
    <m/>
    <m/>
    <m/>
    <x v="1"/>
    <n v="0"/>
    <m/>
    <n v="453"/>
    <m/>
    <m/>
    <x v="27"/>
    <x v="3"/>
    <x v="1"/>
  </r>
  <r>
    <m/>
    <x v="52"/>
    <m/>
    <m/>
    <m/>
    <m/>
    <m/>
    <m/>
    <x v="0"/>
    <x v="11"/>
    <s v="GREASE"/>
    <n v="1"/>
    <n v="288"/>
    <x v="27"/>
    <m/>
    <m/>
    <m/>
    <m/>
    <m/>
    <m/>
    <x v="1"/>
    <n v="0"/>
    <m/>
    <n v="288"/>
    <m/>
    <m/>
    <x v="27"/>
    <x v="3"/>
    <x v="1"/>
  </r>
  <r>
    <m/>
    <x v="52"/>
    <m/>
    <m/>
    <m/>
    <m/>
    <m/>
    <m/>
    <x v="0"/>
    <x v="23"/>
    <s v="BRAKE PAD"/>
    <n v="1"/>
    <n v="2296"/>
    <x v="98"/>
    <m/>
    <m/>
    <m/>
    <m/>
    <m/>
    <m/>
    <x v="1"/>
    <n v="0"/>
    <m/>
    <n v="2296"/>
    <m/>
    <m/>
    <x v="27"/>
    <x v="3"/>
    <x v="1"/>
  </r>
  <r>
    <m/>
    <x v="52"/>
    <m/>
    <m/>
    <m/>
    <m/>
    <m/>
    <m/>
    <x v="0"/>
    <x v="45"/>
    <s v="Force Motors Antifreeze Coolant 1 L"/>
    <n v="1"/>
    <n v="325"/>
    <x v="46"/>
    <m/>
    <m/>
    <m/>
    <m/>
    <m/>
    <m/>
    <x v="1"/>
    <n v="0"/>
    <m/>
    <n v="325"/>
    <m/>
    <m/>
    <x v="27"/>
    <x v="3"/>
    <x v="1"/>
  </r>
  <r>
    <m/>
    <x v="52"/>
    <m/>
    <m/>
    <m/>
    <m/>
    <m/>
    <m/>
    <x v="0"/>
    <x v="28"/>
    <s v="Brake Oil"/>
    <n v="1"/>
    <n v="149"/>
    <x v="28"/>
    <m/>
    <m/>
    <m/>
    <m/>
    <m/>
    <m/>
    <x v="1"/>
    <n v="0"/>
    <m/>
    <n v="149"/>
    <m/>
    <m/>
    <x v="27"/>
    <x v="3"/>
    <x v="1"/>
  </r>
  <r>
    <m/>
    <x v="52"/>
    <m/>
    <m/>
    <m/>
    <m/>
    <m/>
    <m/>
    <x v="0"/>
    <x v="104"/>
    <s v="Tie Rod Assy Rane"/>
    <n v="1"/>
    <n v="3468"/>
    <x v="105"/>
    <m/>
    <m/>
    <m/>
    <m/>
    <m/>
    <m/>
    <x v="1"/>
    <n v="0"/>
    <m/>
    <n v="3468"/>
    <m/>
    <m/>
    <x v="27"/>
    <x v="3"/>
    <x v="1"/>
  </r>
  <r>
    <m/>
    <x v="52"/>
    <m/>
    <m/>
    <m/>
    <m/>
    <m/>
    <m/>
    <x v="0"/>
    <x v="7"/>
    <s v="CLUTCH SPRING"/>
    <n v="1"/>
    <n v="40"/>
    <x v="69"/>
    <m/>
    <m/>
    <m/>
    <m/>
    <m/>
    <m/>
    <x v="1"/>
    <n v="0"/>
    <m/>
    <n v="40"/>
    <m/>
    <m/>
    <x v="27"/>
    <x v="3"/>
    <x v="1"/>
  </r>
  <r>
    <m/>
    <x v="52"/>
    <m/>
    <m/>
    <m/>
    <m/>
    <m/>
    <m/>
    <x v="0"/>
    <x v="6"/>
    <s v="Gulf Force AdBlue (10)"/>
    <n v="1"/>
    <n v="770"/>
    <x v="6"/>
    <m/>
    <m/>
    <m/>
    <m/>
    <m/>
    <m/>
    <x v="1"/>
    <n v="0"/>
    <m/>
    <n v="770"/>
    <m/>
    <m/>
    <x v="27"/>
    <x v="3"/>
    <x v="1"/>
  </r>
  <r>
    <m/>
    <x v="52"/>
    <m/>
    <m/>
    <m/>
    <m/>
    <m/>
    <m/>
    <x v="0"/>
    <x v="29"/>
    <s v="MECHENICAL SPRAY"/>
    <n v="1"/>
    <n v="160"/>
    <x v="29"/>
    <m/>
    <m/>
    <m/>
    <m/>
    <m/>
    <m/>
    <x v="1"/>
    <n v="0"/>
    <m/>
    <n v="160"/>
    <m/>
    <m/>
    <x v="27"/>
    <x v="3"/>
    <x v="1"/>
  </r>
  <r>
    <m/>
    <x v="52"/>
    <m/>
    <m/>
    <m/>
    <m/>
    <m/>
    <m/>
    <x v="0"/>
    <x v="32"/>
    <s v="SHOCKAR BUSH 19 NO."/>
    <n v="2"/>
    <n v="90"/>
    <x v="33"/>
    <m/>
    <m/>
    <m/>
    <m/>
    <m/>
    <m/>
    <x v="1"/>
    <n v="0"/>
    <m/>
    <n v="180"/>
    <m/>
    <m/>
    <x v="27"/>
    <x v="3"/>
    <x v="1"/>
  </r>
  <r>
    <d v="2026-03-08T00:00:00"/>
    <x v="52"/>
    <n v="1950"/>
    <s v="St. Joseph Pb School Kashimabad Gzp"/>
    <n v="9839502840"/>
    <s v="UP61BT8389"/>
    <s v="T1"/>
    <s v="School"/>
    <x v="0"/>
    <x v="105"/>
    <s v="Thermostat Valve Assly"/>
    <n v="1"/>
    <n v="514"/>
    <x v="106"/>
    <n v="1200"/>
    <m/>
    <m/>
    <m/>
    <m/>
    <m/>
    <x v="7"/>
    <n v="216"/>
    <m/>
    <n v="1930"/>
    <m/>
    <m/>
    <x v="27"/>
    <x v="3"/>
    <x v="1"/>
  </r>
  <r>
    <m/>
    <x v="52"/>
    <m/>
    <m/>
    <m/>
    <m/>
    <m/>
    <m/>
    <x v="0"/>
    <x v="106"/>
    <s v="Anabond1"/>
    <n v="1"/>
    <n v="90"/>
    <x v="74"/>
    <m/>
    <m/>
    <m/>
    <m/>
    <m/>
    <m/>
    <x v="1"/>
    <n v="0"/>
    <m/>
    <n v="90"/>
    <m/>
    <m/>
    <x v="27"/>
    <x v="3"/>
    <x v="1"/>
  </r>
  <r>
    <m/>
    <x v="52"/>
    <m/>
    <m/>
    <m/>
    <m/>
    <m/>
    <m/>
    <x v="0"/>
    <x v="45"/>
    <s v="Force Motors Antifreeze Coolant 1 L"/>
    <n v="1"/>
    <n v="325"/>
    <x v="46"/>
    <m/>
    <m/>
    <m/>
    <m/>
    <m/>
    <m/>
    <x v="1"/>
    <n v="0"/>
    <m/>
    <n v="325"/>
    <m/>
    <m/>
    <x v="27"/>
    <x v="3"/>
    <x v="1"/>
  </r>
  <r>
    <m/>
    <x v="52"/>
    <m/>
    <m/>
    <m/>
    <m/>
    <m/>
    <m/>
    <x v="0"/>
    <x v="59"/>
    <s v="Latch assly with link RH ( side door)"/>
    <n v="1"/>
    <n v="336"/>
    <x v="64"/>
    <m/>
    <m/>
    <m/>
    <m/>
    <m/>
    <m/>
    <x v="1"/>
    <n v="0"/>
    <m/>
    <n v="336"/>
    <m/>
    <m/>
    <x v="27"/>
    <x v="3"/>
    <x v="1"/>
  </r>
  <r>
    <m/>
    <x v="52"/>
    <m/>
    <m/>
    <m/>
    <m/>
    <m/>
    <m/>
    <x v="0"/>
    <x v="107"/>
    <s v="Handle Glass Regulator"/>
    <n v="2"/>
    <n v="70"/>
    <x v="107"/>
    <m/>
    <m/>
    <m/>
    <m/>
    <m/>
    <m/>
    <x v="1"/>
    <n v="0"/>
    <m/>
    <n v="140"/>
    <m/>
    <m/>
    <x v="27"/>
    <x v="3"/>
    <x v="1"/>
  </r>
  <r>
    <m/>
    <x v="52"/>
    <m/>
    <m/>
    <m/>
    <m/>
    <m/>
    <m/>
    <x v="0"/>
    <x v="108"/>
    <s v="Slide For Door Lock"/>
    <n v="2"/>
    <n v="20"/>
    <x v="69"/>
    <m/>
    <m/>
    <m/>
    <m/>
    <m/>
    <m/>
    <x v="1"/>
    <n v="0"/>
    <m/>
    <n v="40"/>
    <m/>
    <m/>
    <x v="27"/>
    <x v="3"/>
    <x v="1"/>
  </r>
  <r>
    <d v="2026-03-08T00:00:00"/>
    <x v="52"/>
    <s v="Gvk Reg 01"/>
    <s v="GVK"/>
    <m/>
    <s v="UP32FG0255"/>
    <s v="T1"/>
    <s v="Ambulance"/>
    <x v="2"/>
    <x v="0"/>
    <s v="Gulf Force BS VI (6.5L)"/>
    <n v="1"/>
    <n v="2080"/>
    <x v="0"/>
    <m/>
    <m/>
    <m/>
    <m/>
    <m/>
    <m/>
    <x v="1"/>
    <n v="0"/>
    <m/>
    <n v="2080"/>
    <m/>
    <m/>
    <x v="27"/>
    <x v="3"/>
    <x v="1"/>
  </r>
  <r>
    <m/>
    <x v="52"/>
    <m/>
    <m/>
    <m/>
    <m/>
    <m/>
    <m/>
    <x v="2"/>
    <x v="1"/>
    <s v="Oil Filter"/>
    <n v="1"/>
    <n v="359"/>
    <x v="1"/>
    <m/>
    <m/>
    <m/>
    <m/>
    <m/>
    <m/>
    <x v="1"/>
    <n v="0"/>
    <m/>
    <n v="359"/>
    <m/>
    <m/>
    <x v="27"/>
    <x v="3"/>
    <x v="1"/>
  </r>
  <r>
    <m/>
    <x v="52"/>
    <m/>
    <m/>
    <m/>
    <m/>
    <m/>
    <m/>
    <x v="2"/>
    <x v="56"/>
    <s v="SPIN-ON FILTER"/>
    <n v="1"/>
    <n v="655"/>
    <x v="60"/>
    <m/>
    <m/>
    <m/>
    <m/>
    <m/>
    <m/>
    <x v="1"/>
    <n v="0"/>
    <m/>
    <n v="655"/>
    <m/>
    <m/>
    <x v="27"/>
    <x v="3"/>
    <x v="1"/>
  </r>
  <r>
    <d v="2026-03-08T00:00:00"/>
    <x v="52"/>
    <s v="Gvk Reg 02"/>
    <s v="GVK"/>
    <m/>
    <s v="UP32FG0454"/>
    <s v="T1"/>
    <s v="Ambulance"/>
    <x v="2"/>
    <x v="0"/>
    <s v="Gulf Force BS VI (6.5L)"/>
    <n v="1"/>
    <n v="2080"/>
    <x v="0"/>
    <m/>
    <m/>
    <m/>
    <m/>
    <m/>
    <m/>
    <x v="1"/>
    <n v="0"/>
    <m/>
    <n v="2080"/>
    <m/>
    <m/>
    <x v="27"/>
    <x v="3"/>
    <x v="1"/>
  </r>
  <r>
    <m/>
    <x v="52"/>
    <m/>
    <m/>
    <m/>
    <m/>
    <m/>
    <m/>
    <x v="2"/>
    <x v="1"/>
    <s v="Oil Filter"/>
    <n v="1"/>
    <n v="359"/>
    <x v="1"/>
    <m/>
    <m/>
    <m/>
    <m/>
    <m/>
    <m/>
    <x v="1"/>
    <n v="0"/>
    <m/>
    <n v="359"/>
    <m/>
    <m/>
    <x v="27"/>
    <x v="3"/>
    <x v="1"/>
  </r>
  <r>
    <m/>
    <x v="52"/>
    <m/>
    <m/>
    <m/>
    <m/>
    <m/>
    <m/>
    <x v="2"/>
    <x v="56"/>
    <s v="SPIN-ON FILTER"/>
    <n v="1"/>
    <n v="655"/>
    <x v="60"/>
    <m/>
    <m/>
    <m/>
    <m/>
    <m/>
    <m/>
    <x v="1"/>
    <n v="0"/>
    <m/>
    <n v="655"/>
    <m/>
    <m/>
    <x v="27"/>
    <x v="3"/>
    <x v="1"/>
  </r>
  <r>
    <d v="2026-03-09T00:00:00"/>
    <x v="53"/>
    <n v="1"/>
    <s v="Sunbeem School Dildar Nagar Gzp"/>
    <n v="8933030805"/>
    <m/>
    <m/>
    <m/>
    <x v="1"/>
    <x v="3"/>
    <s v="Gulf Force AdBlue (20 L)"/>
    <n v="5"/>
    <n v="1480"/>
    <x v="45"/>
    <m/>
    <m/>
    <m/>
    <m/>
    <m/>
    <m/>
    <x v="1"/>
    <n v="0"/>
    <m/>
    <n v="7400"/>
    <m/>
    <m/>
    <x v="11"/>
    <x v="3"/>
    <x v="1"/>
  </r>
  <r>
    <d v="2026-03-11T00:00:00"/>
    <x v="54"/>
    <s v="Gvk Reg 03"/>
    <s v="GVK"/>
    <m/>
    <s v="UP32FG0628"/>
    <s v="T1"/>
    <s v="Ambulance"/>
    <x v="2"/>
    <x v="0"/>
    <s v="Gulf Force BS VI (6.5L)"/>
    <n v="1"/>
    <n v="2080"/>
    <x v="0"/>
    <m/>
    <m/>
    <m/>
    <m/>
    <m/>
    <m/>
    <x v="1"/>
    <n v="0"/>
    <m/>
    <n v="2080"/>
    <m/>
    <m/>
    <x v="12"/>
    <x v="3"/>
    <x v="1"/>
  </r>
  <r>
    <m/>
    <x v="54"/>
    <m/>
    <m/>
    <m/>
    <m/>
    <m/>
    <m/>
    <x v="2"/>
    <x v="1"/>
    <s v="Oil Filter"/>
    <n v="1"/>
    <n v="359"/>
    <x v="1"/>
    <m/>
    <m/>
    <m/>
    <m/>
    <m/>
    <m/>
    <x v="1"/>
    <n v="0"/>
    <m/>
    <n v="359"/>
    <m/>
    <m/>
    <x v="12"/>
    <x v="3"/>
    <x v="1"/>
  </r>
  <r>
    <m/>
    <x v="54"/>
    <m/>
    <m/>
    <m/>
    <m/>
    <m/>
    <m/>
    <x v="2"/>
    <x v="56"/>
    <s v="SPIN-ON FILTER"/>
    <n v="1"/>
    <n v="655"/>
    <x v="60"/>
    <m/>
    <m/>
    <m/>
    <m/>
    <m/>
    <m/>
    <x v="1"/>
    <n v="0"/>
    <m/>
    <n v="655"/>
    <m/>
    <m/>
    <x v="12"/>
    <x v="3"/>
    <x v="1"/>
  </r>
  <r>
    <d v="2026-03-12T00:00:00"/>
    <x v="55"/>
    <n v="2"/>
    <s v="Nagina Gour Ramsinghpur Gzp"/>
    <n v="9506882184"/>
    <m/>
    <m/>
    <m/>
    <x v="1"/>
    <x v="6"/>
    <s v="Gulf Force AdBlue (10)"/>
    <n v="1"/>
    <n v="770"/>
    <x v="6"/>
    <m/>
    <m/>
    <m/>
    <m/>
    <m/>
    <m/>
    <x v="1"/>
    <n v="0"/>
    <m/>
    <n v="770"/>
    <m/>
    <m/>
    <x v="13"/>
    <x v="3"/>
    <x v="1"/>
  </r>
  <r>
    <d v="2026-03-12T00:00:00"/>
    <x v="55"/>
    <n v="3"/>
    <s v="Maa Sharda Children collage Jalalabad Gzp "/>
    <n v="7398821421"/>
    <s v="UP61CT2575"/>
    <s v="T2"/>
    <s v="School"/>
    <x v="2"/>
    <x v="0"/>
    <s v="Gulf Force BS VI (6.5L)"/>
    <n v="1"/>
    <n v="2080"/>
    <x v="0"/>
    <n v="200"/>
    <n v="300"/>
    <m/>
    <m/>
    <m/>
    <m/>
    <x v="3"/>
    <n v="90"/>
    <m/>
    <n v="2670"/>
    <m/>
    <m/>
    <x v="13"/>
    <x v="3"/>
    <x v="1"/>
  </r>
  <r>
    <m/>
    <x v="55"/>
    <m/>
    <m/>
    <m/>
    <m/>
    <m/>
    <m/>
    <x v="2"/>
    <x v="1"/>
    <s v="Oil Filter"/>
    <n v="1"/>
    <n v="359"/>
    <x v="1"/>
    <m/>
    <m/>
    <m/>
    <m/>
    <m/>
    <m/>
    <x v="1"/>
    <n v="0"/>
    <m/>
    <n v="359"/>
    <m/>
    <m/>
    <x v="13"/>
    <x v="3"/>
    <x v="1"/>
  </r>
  <r>
    <m/>
    <x v="55"/>
    <m/>
    <m/>
    <m/>
    <m/>
    <m/>
    <m/>
    <x v="2"/>
    <x v="2"/>
    <s v="FUEL FILTER"/>
    <n v="1"/>
    <n v="1575"/>
    <x v="2"/>
    <m/>
    <m/>
    <m/>
    <m/>
    <m/>
    <m/>
    <x v="1"/>
    <n v="0"/>
    <m/>
    <n v="1575"/>
    <m/>
    <m/>
    <x v="13"/>
    <x v="3"/>
    <x v="1"/>
  </r>
  <r>
    <m/>
    <x v="55"/>
    <m/>
    <m/>
    <m/>
    <m/>
    <m/>
    <m/>
    <x v="2"/>
    <x v="39"/>
    <s v="Suletion Tap"/>
    <n v="1"/>
    <n v="25"/>
    <x v="39"/>
    <m/>
    <m/>
    <m/>
    <m/>
    <m/>
    <m/>
    <x v="1"/>
    <n v="0"/>
    <m/>
    <n v="25"/>
    <m/>
    <m/>
    <x v="13"/>
    <x v="3"/>
    <x v="1"/>
  </r>
  <r>
    <m/>
    <x v="55"/>
    <m/>
    <m/>
    <m/>
    <m/>
    <m/>
    <m/>
    <x v="2"/>
    <x v="33"/>
    <s v="BALANCING BUSH 19 NO."/>
    <n v="2"/>
    <n v="80"/>
    <x v="29"/>
    <m/>
    <m/>
    <m/>
    <m/>
    <m/>
    <m/>
    <x v="1"/>
    <n v="0"/>
    <m/>
    <n v="160"/>
    <m/>
    <m/>
    <x v="13"/>
    <x v="3"/>
    <x v="1"/>
  </r>
  <r>
    <d v="2026-03-12T00:00:00"/>
    <x v="55"/>
    <n v="4"/>
    <s v="Ashok Kumar Rai Matsa Jeevpur"/>
    <n v="7905701008"/>
    <s v="UP61CT2049"/>
    <s v="T1"/>
    <s v="Others"/>
    <x v="0"/>
    <x v="0"/>
    <s v="Gulf Force BS VI (6.5L)"/>
    <n v="1"/>
    <n v="2080"/>
    <x v="0"/>
    <n v="900"/>
    <m/>
    <m/>
    <m/>
    <m/>
    <m/>
    <x v="4"/>
    <n v="162"/>
    <m/>
    <n v="3142"/>
    <m/>
    <m/>
    <x v="13"/>
    <x v="3"/>
    <x v="1"/>
  </r>
  <r>
    <m/>
    <x v="55"/>
    <m/>
    <m/>
    <m/>
    <m/>
    <m/>
    <m/>
    <x v="0"/>
    <x v="1"/>
    <s v="Oil Filter"/>
    <n v="1"/>
    <n v="359"/>
    <x v="1"/>
    <m/>
    <m/>
    <m/>
    <m/>
    <m/>
    <m/>
    <x v="1"/>
    <n v="0"/>
    <m/>
    <n v="359"/>
    <m/>
    <m/>
    <x v="13"/>
    <x v="3"/>
    <x v="1"/>
  </r>
  <r>
    <m/>
    <x v="55"/>
    <m/>
    <m/>
    <m/>
    <m/>
    <m/>
    <m/>
    <x v="0"/>
    <x v="2"/>
    <s v="FUEL FILTER"/>
    <n v="1"/>
    <n v="1575"/>
    <x v="2"/>
    <m/>
    <m/>
    <m/>
    <m/>
    <m/>
    <m/>
    <x v="1"/>
    <n v="0"/>
    <m/>
    <n v="1575"/>
    <m/>
    <m/>
    <x v="13"/>
    <x v="3"/>
    <x v="1"/>
  </r>
  <r>
    <m/>
    <x v="55"/>
    <m/>
    <m/>
    <m/>
    <m/>
    <m/>
    <m/>
    <x v="0"/>
    <x v="45"/>
    <s v="Force Motors Antifreeze Coolant 1 L"/>
    <n v="1"/>
    <n v="325"/>
    <x v="46"/>
    <m/>
    <m/>
    <m/>
    <m/>
    <m/>
    <m/>
    <x v="1"/>
    <n v="0"/>
    <m/>
    <n v="325"/>
    <m/>
    <m/>
    <x v="13"/>
    <x v="3"/>
    <x v="1"/>
  </r>
  <r>
    <m/>
    <x v="55"/>
    <m/>
    <m/>
    <m/>
    <m/>
    <m/>
    <m/>
    <x v="0"/>
    <x v="4"/>
    <s v="AIR FILTER"/>
    <n v="1"/>
    <n v="1388"/>
    <x v="4"/>
    <m/>
    <m/>
    <m/>
    <m/>
    <m/>
    <m/>
    <x v="1"/>
    <n v="0"/>
    <m/>
    <n v="1388"/>
    <m/>
    <m/>
    <x v="13"/>
    <x v="3"/>
    <x v="1"/>
  </r>
  <r>
    <d v="2026-03-12T00:00:00"/>
    <x v="55"/>
    <n v="5"/>
    <s v="LAC Laghu Md Vidyalaya Sadat Gzp"/>
    <n v="8052713770"/>
    <s v="UP61BT3788"/>
    <s v="T1"/>
    <s v="School"/>
    <x v="0"/>
    <x v="0"/>
    <s v="Gulf Force BS VI (6.5L)"/>
    <n v="1"/>
    <n v="2080"/>
    <x v="0"/>
    <n v="900"/>
    <n v="200"/>
    <m/>
    <m/>
    <m/>
    <m/>
    <x v="27"/>
    <n v="198"/>
    <m/>
    <n v="3378"/>
    <m/>
    <m/>
    <x v="13"/>
    <x v="3"/>
    <x v="1"/>
  </r>
  <r>
    <m/>
    <x v="55"/>
    <m/>
    <m/>
    <m/>
    <m/>
    <m/>
    <m/>
    <x v="0"/>
    <x v="1"/>
    <s v="Oil Filter"/>
    <n v="1"/>
    <n v="359"/>
    <x v="1"/>
    <m/>
    <m/>
    <m/>
    <m/>
    <m/>
    <m/>
    <x v="1"/>
    <n v="0"/>
    <m/>
    <n v="359"/>
    <m/>
    <m/>
    <x v="13"/>
    <x v="3"/>
    <x v="1"/>
  </r>
  <r>
    <m/>
    <x v="55"/>
    <m/>
    <m/>
    <m/>
    <m/>
    <m/>
    <m/>
    <x v="0"/>
    <x v="2"/>
    <s v="FUEL FILTER"/>
    <n v="1"/>
    <n v="1575"/>
    <x v="2"/>
    <m/>
    <m/>
    <m/>
    <m/>
    <m/>
    <m/>
    <x v="1"/>
    <n v="0"/>
    <m/>
    <n v="1575"/>
    <m/>
    <m/>
    <x v="13"/>
    <x v="3"/>
    <x v="1"/>
  </r>
  <r>
    <m/>
    <x v="55"/>
    <m/>
    <m/>
    <m/>
    <m/>
    <m/>
    <m/>
    <x v="0"/>
    <x v="99"/>
    <s v="SIDE RETRO REFLECTOR"/>
    <n v="1"/>
    <n v="188"/>
    <x v="81"/>
    <m/>
    <m/>
    <m/>
    <m/>
    <m/>
    <m/>
    <x v="1"/>
    <n v="0"/>
    <m/>
    <n v="188"/>
    <m/>
    <m/>
    <x v="13"/>
    <x v="3"/>
    <x v="1"/>
  </r>
  <r>
    <m/>
    <x v="55"/>
    <m/>
    <m/>
    <m/>
    <m/>
    <m/>
    <m/>
    <x v="0"/>
    <x v="109"/>
    <s v="Head Light Bulb"/>
    <n v="2"/>
    <n v="210"/>
    <x v="108"/>
    <m/>
    <m/>
    <m/>
    <m/>
    <m/>
    <m/>
    <x v="1"/>
    <n v="0"/>
    <m/>
    <n v="420"/>
    <m/>
    <m/>
    <x v="13"/>
    <x v="3"/>
    <x v="1"/>
  </r>
  <r>
    <d v="2026-03-15T00:00:00"/>
    <x v="56"/>
    <n v="6"/>
    <s v="Pramod ku. Kushwaha J.K. Memo.Pb School Gahmar Gzp"/>
    <n v="9889029574"/>
    <s v="UP61CT1473"/>
    <s v="Trax"/>
    <s v="School"/>
    <x v="0"/>
    <x v="3"/>
    <s v="Gulf Force AdBlue (20 L)"/>
    <n v="1"/>
    <n v="1480"/>
    <x v="3"/>
    <n v="50"/>
    <m/>
    <m/>
    <m/>
    <m/>
    <m/>
    <x v="28"/>
    <n v="9"/>
    <m/>
    <n v="1539"/>
    <m/>
    <m/>
    <x v="16"/>
    <x v="3"/>
    <x v="1"/>
  </r>
  <r>
    <m/>
    <x v="56"/>
    <m/>
    <m/>
    <m/>
    <m/>
    <m/>
    <m/>
    <x v="0"/>
    <x v="110"/>
    <s v="ATF (Auto Trans Fluid) HP_1-Ltr"/>
    <n v="1"/>
    <n v="341"/>
    <x v="109"/>
    <m/>
    <m/>
    <m/>
    <m/>
    <m/>
    <m/>
    <x v="1"/>
    <n v="0"/>
    <m/>
    <n v="341"/>
    <m/>
    <m/>
    <x v="16"/>
    <x v="3"/>
    <x v="1"/>
  </r>
  <r>
    <d v="2026-03-15T00:00:00"/>
    <x v="56"/>
    <s v="GVk 04"/>
    <s v="GVK"/>
    <m/>
    <s v="UP32FG0432"/>
    <s v="T1"/>
    <s v="Ambulance"/>
    <x v="2"/>
    <x v="0"/>
    <s v="Gulf Force BS VI (6.5L)"/>
    <n v="1"/>
    <n v="2080"/>
    <x v="0"/>
    <m/>
    <m/>
    <m/>
    <m/>
    <m/>
    <m/>
    <x v="1"/>
    <n v="0"/>
    <m/>
    <n v="2080"/>
    <m/>
    <m/>
    <x v="16"/>
    <x v="3"/>
    <x v="1"/>
  </r>
  <r>
    <m/>
    <x v="56"/>
    <m/>
    <m/>
    <m/>
    <m/>
    <m/>
    <m/>
    <x v="2"/>
    <x v="1"/>
    <s v="Oil Filter"/>
    <n v="1"/>
    <n v="359"/>
    <x v="1"/>
    <m/>
    <m/>
    <m/>
    <m/>
    <m/>
    <m/>
    <x v="1"/>
    <n v="0"/>
    <m/>
    <n v="359"/>
    <m/>
    <m/>
    <x v="16"/>
    <x v="3"/>
    <x v="1"/>
  </r>
  <r>
    <m/>
    <x v="56"/>
    <m/>
    <m/>
    <m/>
    <m/>
    <m/>
    <m/>
    <x v="2"/>
    <x v="56"/>
    <s v="SPIN-ON FILTER"/>
    <n v="1"/>
    <n v="655"/>
    <x v="60"/>
    <m/>
    <m/>
    <m/>
    <m/>
    <m/>
    <m/>
    <x v="1"/>
    <n v="0"/>
    <m/>
    <n v="655"/>
    <m/>
    <m/>
    <x v="16"/>
    <x v="3"/>
    <x v="1"/>
  </r>
  <r>
    <m/>
    <x v="56"/>
    <m/>
    <m/>
    <m/>
    <m/>
    <m/>
    <m/>
    <x v="2"/>
    <x v="4"/>
    <s v="AIR FILTER"/>
    <n v="1"/>
    <n v="1388"/>
    <x v="4"/>
    <m/>
    <m/>
    <m/>
    <m/>
    <m/>
    <m/>
    <x v="1"/>
    <n v="0"/>
    <m/>
    <n v="1388"/>
    <m/>
    <m/>
    <x v="16"/>
    <x v="3"/>
    <x v="1"/>
  </r>
  <r>
    <d v="2026-03-15T00:00:00"/>
    <x v="56"/>
    <s v="GVk 05"/>
    <s v="GVK"/>
    <m/>
    <s v="UP32FG1037"/>
    <s v="T1"/>
    <s v="Ambulance"/>
    <x v="2"/>
    <x v="0"/>
    <s v="Gulf Force BS VI (6.5L)"/>
    <n v="1"/>
    <n v="2080"/>
    <x v="0"/>
    <m/>
    <m/>
    <m/>
    <m/>
    <m/>
    <m/>
    <x v="1"/>
    <n v="0"/>
    <m/>
    <n v="2080"/>
    <m/>
    <m/>
    <x v="16"/>
    <x v="3"/>
    <x v="1"/>
  </r>
  <r>
    <m/>
    <x v="56"/>
    <m/>
    <m/>
    <m/>
    <m/>
    <m/>
    <m/>
    <x v="2"/>
    <x v="1"/>
    <s v="Oil Filter"/>
    <n v="1"/>
    <n v="359"/>
    <x v="1"/>
    <m/>
    <m/>
    <m/>
    <m/>
    <m/>
    <m/>
    <x v="1"/>
    <n v="0"/>
    <m/>
    <n v="359"/>
    <m/>
    <m/>
    <x v="16"/>
    <x v="3"/>
    <x v="1"/>
  </r>
  <r>
    <m/>
    <x v="56"/>
    <m/>
    <m/>
    <m/>
    <m/>
    <m/>
    <m/>
    <x v="2"/>
    <x v="56"/>
    <s v="SPIN-ON FILTER"/>
    <n v="1"/>
    <n v="655"/>
    <x v="60"/>
    <m/>
    <m/>
    <m/>
    <m/>
    <m/>
    <m/>
    <x v="1"/>
    <n v="0"/>
    <m/>
    <n v="655"/>
    <m/>
    <m/>
    <x v="16"/>
    <x v="3"/>
    <x v="1"/>
  </r>
  <r>
    <m/>
    <x v="56"/>
    <m/>
    <m/>
    <m/>
    <m/>
    <m/>
    <m/>
    <x v="2"/>
    <x v="4"/>
    <s v="AIR FILTER"/>
    <n v="1"/>
    <n v="1388"/>
    <x v="4"/>
    <m/>
    <m/>
    <m/>
    <m/>
    <m/>
    <m/>
    <x v="1"/>
    <n v="0"/>
    <m/>
    <n v="1388"/>
    <m/>
    <m/>
    <x v="16"/>
    <x v="3"/>
    <x v="1"/>
  </r>
  <r>
    <d v="2026-03-15T00:00:00"/>
    <x v="56"/>
    <s v="GVk 06"/>
    <s v="GVK"/>
    <m/>
    <s v="UP32FG1540"/>
    <s v="T1"/>
    <s v="Ambulance"/>
    <x v="2"/>
    <x v="0"/>
    <s v="Gulf Force BS VI (6.5L)"/>
    <n v="1"/>
    <n v="2080"/>
    <x v="0"/>
    <m/>
    <m/>
    <m/>
    <m/>
    <m/>
    <m/>
    <x v="1"/>
    <n v="0"/>
    <m/>
    <n v="2080"/>
    <m/>
    <m/>
    <x v="16"/>
    <x v="3"/>
    <x v="1"/>
  </r>
  <r>
    <m/>
    <x v="56"/>
    <m/>
    <m/>
    <m/>
    <m/>
    <m/>
    <m/>
    <x v="2"/>
    <x v="1"/>
    <s v="Oil Filter"/>
    <n v="1"/>
    <n v="359"/>
    <x v="1"/>
    <m/>
    <m/>
    <m/>
    <m/>
    <m/>
    <m/>
    <x v="1"/>
    <n v="0"/>
    <m/>
    <n v="359"/>
    <m/>
    <m/>
    <x v="16"/>
    <x v="3"/>
    <x v="1"/>
  </r>
  <r>
    <m/>
    <x v="56"/>
    <m/>
    <m/>
    <m/>
    <m/>
    <m/>
    <m/>
    <x v="2"/>
    <x v="56"/>
    <s v="SPIN-ON FILTER"/>
    <n v="1"/>
    <n v="655"/>
    <x v="60"/>
    <m/>
    <m/>
    <m/>
    <m/>
    <m/>
    <m/>
    <x v="1"/>
    <n v="0"/>
    <m/>
    <n v="655"/>
    <m/>
    <m/>
    <x v="16"/>
    <x v="3"/>
    <x v="1"/>
  </r>
  <r>
    <m/>
    <x v="56"/>
    <m/>
    <m/>
    <m/>
    <m/>
    <m/>
    <m/>
    <x v="2"/>
    <x v="4"/>
    <s v="AIR FILTER"/>
    <n v="1"/>
    <n v="1388"/>
    <x v="4"/>
    <m/>
    <m/>
    <m/>
    <m/>
    <m/>
    <m/>
    <x v="1"/>
    <n v="0"/>
    <m/>
    <n v="1388"/>
    <m/>
    <m/>
    <x v="16"/>
    <x v="3"/>
    <x v="1"/>
  </r>
  <r>
    <d v="2026-03-16T00:00:00"/>
    <x v="57"/>
    <n v="7"/>
    <s v="Satyadeo Int. School Borsiya Gzp"/>
    <n v="7318000112"/>
    <s v="UP61BT8469"/>
    <s v="T1"/>
    <s v="School"/>
    <x v="0"/>
    <x v="92"/>
    <s v="Horn Replay MS Wimson"/>
    <n v="1"/>
    <n v="150"/>
    <x v="82"/>
    <n v="900"/>
    <n v="250"/>
    <m/>
    <m/>
    <m/>
    <m/>
    <x v="21"/>
    <n v="207"/>
    <m/>
    <n v="1507"/>
    <m/>
    <m/>
    <x v="10"/>
    <x v="3"/>
    <x v="1"/>
  </r>
  <r>
    <m/>
    <x v="57"/>
    <m/>
    <m/>
    <m/>
    <m/>
    <m/>
    <m/>
    <x v="0"/>
    <x v="4"/>
    <s v="AIR FILTER"/>
    <n v="1"/>
    <n v="1388"/>
    <x v="4"/>
    <m/>
    <m/>
    <m/>
    <m/>
    <m/>
    <m/>
    <x v="1"/>
    <n v="0"/>
    <m/>
    <n v="1388"/>
    <m/>
    <m/>
    <x v="10"/>
    <x v="3"/>
    <x v="1"/>
  </r>
  <r>
    <m/>
    <x v="57"/>
    <m/>
    <m/>
    <m/>
    <m/>
    <m/>
    <m/>
    <x v="0"/>
    <x v="2"/>
    <s v="FUEL FILTER"/>
    <n v="1"/>
    <n v="1575"/>
    <x v="2"/>
    <m/>
    <m/>
    <m/>
    <m/>
    <m/>
    <m/>
    <x v="1"/>
    <n v="0"/>
    <m/>
    <n v="1575"/>
    <m/>
    <m/>
    <x v="10"/>
    <x v="3"/>
    <x v="1"/>
  </r>
  <r>
    <m/>
    <x v="57"/>
    <m/>
    <m/>
    <m/>
    <m/>
    <m/>
    <m/>
    <x v="0"/>
    <x v="1"/>
    <s v="Oil Filter"/>
    <n v="1"/>
    <n v="359"/>
    <x v="1"/>
    <m/>
    <m/>
    <m/>
    <m/>
    <m/>
    <m/>
    <x v="1"/>
    <n v="0"/>
    <m/>
    <n v="359"/>
    <m/>
    <m/>
    <x v="10"/>
    <x v="3"/>
    <x v="1"/>
  </r>
  <r>
    <m/>
    <x v="57"/>
    <m/>
    <m/>
    <m/>
    <m/>
    <m/>
    <m/>
    <x v="0"/>
    <x v="0"/>
    <s v="Gulf Force BS VI (6.5L)"/>
    <n v="1"/>
    <n v="2080"/>
    <x v="0"/>
    <m/>
    <m/>
    <m/>
    <m/>
    <m/>
    <m/>
    <x v="1"/>
    <n v="0"/>
    <m/>
    <n v="2080"/>
    <m/>
    <m/>
    <x v="10"/>
    <x v="3"/>
    <x v="1"/>
  </r>
  <r>
    <m/>
    <x v="57"/>
    <m/>
    <m/>
    <m/>
    <m/>
    <m/>
    <m/>
    <x v="0"/>
    <x v="28"/>
    <s v="Brake Oil"/>
    <n v="1"/>
    <n v="149"/>
    <x v="28"/>
    <m/>
    <m/>
    <m/>
    <m/>
    <m/>
    <m/>
    <x v="1"/>
    <n v="0"/>
    <m/>
    <n v="149"/>
    <m/>
    <m/>
    <x v="10"/>
    <x v="3"/>
    <x v="1"/>
  </r>
  <r>
    <d v="2026-03-16T00:00:00"/>
    <x v="57"/>
    <n v="8"/>
    <s v="OM Sai Pb School Kasimabad Gzp"/>
    <n v="8308983644"/>
    <s v="UP61CT2454"/>
    <s v="Trax"/>
    <s v="School"/>
    <x v="2"/>
    <x v="0"/>
    <s v="Gulf Force BS VI (6.5L)"/>
    <n v="1"/>
    <n v="2080"/>
    <x v="0"/>
    <n v="200"/>
    <m/>
    <m/>
    <m/>
    <m/>
    <m/>
    <x v="29"/>
    <n v="36"/>
    <m/>
    <n v="2316"/>
    <m/>
    <m/>
    <x v="10"/>
    <x v="3"/>
    <x v="1"/>
  </r>
  <r>
    <m/>
    <x v="57"/>
    <m/>
    <m/>
    <m/>
    <m/>
    <m/>
    <m/>
    <x v="2"/>
    <x v="1"/>
    <s v="Oil Filter"/>
    <n v="1"/>
    <n v="359"/>
    <x v="1"/>
    <m/>
    <m/>
    <m/>
    <m/>
    <m/>
    <m/>
    <x v="1"/>
    <n v="0"/>
    <m/>
    <n v="359"/>
    <m/>
    <m/>
    <x v="10"/>
    <x v="3"/>
    <x v="1"/>
  </r>
  <r>
    <m/>
    <x v="57"/>
    <m/>
    <m/>
    <m/>
    <m/>
    <m/>
    <m/>
    <x v="2"/>
    <x v="45"/>
    <s v="Force Motors Antifreeze Coolant 1 L"/>
    <n v="1"/>
    <n v="325"/>
    <x v="46"/>
    <m/>
    <m/>
    <m/>
    <m/>
    <m/>
    <m/>
    <x v="1"/>
    <n v="0"/>
    <m/>
    <n v="325"/>
    <m/>
    <m/>
    <x v="10"/>
    <x v="3"/>
    <x v="1"/>
  </r>
  <r>
    <m/>
    <x v="57"/>
    <m/>
    <m/>
    <m/>
    <m/>
    <m/>
    <m/>
    <x v="2"/>
    <x v="43"/>
    <s v="Gear Oil XP 80W90  HP 1Ltr"/>
    <n v="2"/>
    <n v="470"/>
    <x v="87"/>
    <m/>
    <m/>
    <m/>
    <m/>
    <m/>
    <m/>
    <x v="1"/>
    <n v="0"/>
    <m/>
    <n v="940"/>
    <m/>
    <m/>
    <x v="10"/>
    <x v="3"/>
    <x v="1"/>
  </r>
  <r>
    <d v="2026-03-16T00:00:00"/>
    <x v="57"/>
    <n v="9"/>
    <s v="Aarti Pandey"/>
    <m/>
    <m/>
    <m/>
    <m/>
    <x v="1"/>
    <x v="111"/>
    <s v="WHEEL BOLT FOR T1 DW (T2)"/>
    <n v="4"/>
    <n v="44"/>
    <x v="110"/>
    <m/>
    <m/>
    <m/>
    <m/>
    <m/>
    <m/>
    <x v="1"/>
    <n v="0"/>
    <m/>
    <n v="176"/>
    <m/>
    <m/>
    <x v="10"/>
    <x v="3"/>
    <x v="1"/>
  </r>
  <r>
    <m/>
    <x v="57"/>
    <m/>
    <m/>
    <m/>
    <m/>
    <m/>
    <m/>
    <x v="1"/>
    <x v="112"/>
    <s v="WHEEL BOLT (DUAL WHEEL"/>
    <n v="6"/>
    <n v="52"/>
    <x v="111"/>
    <m/>
    <m/>
    <m/>
    <m/>
    <m/>
    <m/>
    <x v="1"/>
    <n v="0"/>
    <m/>
    <n v="312"/>
    <m/>
    <m/>
    <x v="10"/>
    <x v="3"/>
    <x v="1"/>
  </r>
  <r>
    <m/>
    <x v="57"/>
    <m/>
    <m/>
    <m/>
    <m/>
    <m/>
    <m/>
    <x v="1"/>
    <x v="113"/>
    <s v="WHEEL NUT   (T1DW) T2"/>
    <n v="10"/>
    <n v="26"/>
    <x v="112"/>
    <m/>
    <m/>
    <m/>
    <m/>
    <m/>
    <m/>
    <x v="1"/>
    <n v="0"/>
    <m/>
    <n v="260"/>
    <m/>
    <m/>
    <x v="10"/>
    <x v="3"/>
    <x v="1"/>
  </r>
  <r>
    <m/>
    <x v="57"/>
    <m/>
    <m/>
    <m/>
    <m/>
    <m/>
    <m/>
    <x v="1"/>
    <x v="114"/>
    <s v="Tail Lamp Assembly. LH With Bulb"/>
    <n v="1"/>
    <n v="1060"/>
    <x v="18"/>
    <m/>
    <m/>
    <m/>
    <m/>
    <m/>
    <m/>
    <x v="1"/>
    <n v="0"/>
    <m/>
    <n v="1060"/>
    <m/>
    <m/>
    <x v="10"/>
    <x v="3"/>
    <x v="1"/>
  </r>
  <r>
    <d v="2026-03-17T00:00:00"/>
    <x v="58"/>
    <n v="10"/>
    <s v="Satyadev Int. School Gandhipur Gzp"/>
    <n v="7318000112"/>
    <s v="UP61AT6730"/>
    <s v="Trax"/>
    <s v="School"/>
    <x v="0"/>
    <x v="35"/>
    <s v="ENGINE OIL"/>
    <n v="1"/>
    <n v="2288"/>
    <x v="35"/>
    <n v="1000"/>
    <n v="200"/>
    <m/>
    <m/>
    <m/>
    <m/>
    <x v="7"/>
    <n v="216"/>
    <m/>
    <n v="3704"/>
    <m/>
    <m/>
    <x v="17"/>
    <x v="3"/>
    <x v="1"/>
  </r>
  <r>
    <m/>
    <x v="58"/>
    <m/>
    <m/>
    <m/>
    <m/>
    <m/>
    <m/>
    <x v="0"/>
    <x v="89"/>
    <s v="FILTER ASSY (FLEETGUARD )2650CRDI"/>
    <n v="1"/>
    <n v="428"/>
    <x v="91"/>
    <m/>
    <m/>
    <m/>
    <m/>
    <m/>
    <m/>
    <x v="1"/>
    <n v="0"/>
    <m/>
    <n v="428"/>
    <m/>
    <m/>
    <x v="17"/>
    <x v="3"/>
    <x v="1"/>
  </r>
  <r>
    <m/>
    <x v="58"/>
    <m/>
    <m/>
    <m/>
    <m/>
    <m/>
    <m/>
    <x v="0"/>
    <x v="18"/>
    <s v="FUEL FILTER"/>
    <n v="1"/>
    <n v="711"/>
    <x v="19"/>
    <m/>
    <m/>
    <m/>
    <m/>
    <m/>
    <m/>
    <x v="1"/>
    <n v="0"/>
    <m/>
    <n v="711"/>
    <m/>
    <m/>
    <x v="17"/>
    <x v="3"/>
    <x v="1"/>
  </r>
  <r>
    <m/>
    <x v="58"/>
    <m/>
    <m/>
    <m/>
    <m/>
    <m/>
    <m/>
    <x v="0"/>
    <x v="17"/>
    <s v="FUEL FILTER"/>
    <n v="1"/>
    <n v="1060"/>
    <x v="18"/>
    <m/>
    <m/>
    <m/>
    <m/>
    <m/>
    <m/>
    <x v="1"/>
    <n v="0"/>
    <m/>
    <n v="1060"/>
    <m/>
    <m/>
    <x v="17"/>
    <x v="3"/>
    <x v="1"/>
  </r>
  <r>
    <m/>
    <x v="58"/>
    <m/>
    <m/>
    <m/>
    <m/>
    <m/>
    <m/>
    <x v="0"/>
    <x v="90"/>
    <s v="AIR FILTER ELEMENT"/>
    <n v="1"/>
    <n v="489"/>
    <x v="92"/>
    <m/>
    <m/>
    <m/>
    <m/>
    <m/>
    <m/>
    <x v="1"/>
    <n v="0"/>
    <m/>
    <n v="489"/>
    <m/>
    <m/>
    <x v="17"/>
    <x v="3"/>
    <x v="1"/>
  </r>
  <r>
    <m/>
    <x v="58"/>
    <m/>
    <m/>
    <m/>
    <m/>
    <m/>
    <m/>
    <x v="0"/>
    <x v="115"/>
    <s v="New type DOOR HANDLE LH"/>
    <n v="1"/>
    <n v="332"/>
    <x v="113"/>
    <m/>
    <m/>
    <m/>
    <m/>
    <m/>
    <m/>
    <x v="1"/>
    <n v="0"/>
    <m/>
    <n v="332"/>
    <m/>
    <m/>
    <x v="17"/>
    <x v="3"/>
    <x v="1"/>
  </r>
  <r>
    <m/>
    <x v="58"/>
    <m/>
    <m/>
    <m/>
    <m/>
    <m/>
    <m/>
    <x v="0"/>
    <x v="116"/>
    <s v="Wiper Blade"/>
    <n v="2"/>
    <n v="176"/>
    <x v="114"/>
    <m/>
    <m/>
    <m/>
    <m/>
    <m/>
    <m/>
    <x v="1"/>
    <n v="0"/>
    <m/>
    <n v="352"/>
    <m/>
    <m/>
    <x v="17"/>
    <x v="3"/>
    <x v="1"/>
  </r>
  <r>
    <m/>
    <x v="58"/>
    <m/>
    <m/>
    <m/>
    <m/>
    <m/>
    <m/>
    <x v="0"/>
    <x v="86"/>
    <s v="Bulb-1016 Double Point"/>
    <n v="1"/>
    <n v="50"/>
    <x v="68"/>
    <m/>
    <m/>
    <m/>
    <m/>
    <m/>
    <m/>
    <x v="1"/>
    <n v="0"/>
    <m/>
    <n v="50"/>
    <m/>
    <m/>
    <x v="17"/>
    <x v="3"/>
    <x v="1"/>
  </r>
  <r>
    <m/>
    <x v="58"/>
    <m/>
    <m/>
    <m/>
    <m/>
    <m/>
    <m/>
    <x v="0"/>
    <x v="78"/>
    <s v="Drain Plug assly"/>
    <n v="1"/>
    <n v="90"/>
    <x v="74"/>
    <m/>
    <m/>
    <m/>
    <m/>
    <m/>
    <m/>
    <x v="1"/>
    <n v="0"/>
    <m/>
    <n v="90"/>
    <m/>
    <m/>
    <x v="17"/>
    <x v="3"/>
    <x v="1"/>
  </r>
  <r>
    <m/>
    <x v="58"/>
    <m/>
    <m/>
    <m/>
    <m/>
    <m/>
    <m/>
    <x v="0"/>
    <x v="93"/>
    <s v="Wiring Clip (3)"/>
    <n v="4"/>
    <n v="5"/>
    <x v="72"/>
    <m/>
    <m/>
    <m/>
    <m/>
    <m/>
    <m/>
    <x v="1"/>
    <n v="0"/>
    <m/>
    <n v="20"/>
    <m/>
    <m/>
    <x v="17"/>
    <x v="3"/>
    <x v="1"/>
  </r>
  <r>
    <d v="2026-03-17T00:00:00"/>
    <x v="58"/>
    <n v="11"/>
    <s v="Rakesh Tiwari"/>
    <m/>
    <m/>
    <m/>
    <m/>
    <x v="1"/>
    <x v="117"/>
    <s v="Plate For Rear Door T1"/>
    <n v="2"/>
    <n v="87"/>
    <x v="115"/>
    <m/>
    <m/>
    <m/>
    <m/>
    <m/>
    <m/>
    <x v="1"/>
    <n v="0"/>
    <m/>
    <n v="174"/>
    <m/>
    <m/>
    <x v="17"/>
    <x v="3"/>
    <x v="1"/>
  </r>
  <r>
    <m/>
    <x v="58"/>
    <m/>
    <m/>
    <m/>
    <m/>
    <m/>
    <m/>
    <x v="1"/>
    <x v="118"/>
    <s v="Assly. Locking Mech. / Rear Wall Door"/>
    <n v="1"/>
    <n v="735"/>
    <x v="116"/>
    <m/>
    <m/>
    <m/>
    <m/>
    <m/>
    <m/>
    <x v="1"/>
    <n v="0"/>
    <m/>
    <n v="735"/>
    <m/>
    <m/>
    <x v="17"/>
    <x v="3"/>
    <x v="1"/>
  </r>
  <r>
    <m/>
    <x v="58"/>
    <m/>
    <m/>
    <m/>
    <m/>
    <m/>
    <m/>
    <x v="1"/>
    <x v="119"/>
    <s v="Door Handle With Key R-151"/>
    <n v="1"/>
    <n v="1829"/>
    <x v="117"/>
    <m/>
    <m/>
    <m/>
    <m/>
    <m/>
    <m/>
    <x v="1"/>
    <n v="0"/>
    <m/>
    <n v="1829"/>
    <m/>
    <m/>
    <x v="17"/>
    <x v="3"/>
    <x v="1"/>
  </r>
  <r>
    <m/>
    <x v="58"/>
    <m/>
    <m/>
    <m/>
    <m/>
    <m/>
    <m/>
    <x v="1"/>
    <x v="120"/>
    <s v="Door Lock RH"/>
    <n v="1"/>
    <n v="516"/>
    <x v="118"/>
    <m/>
    <m/>
    <m/>
    <m/>
    <m/>
    <m/>
    <x v="1"/>
    <n v="0"/>
    <m/>
    <n v="516"/>
    <m/>
    <m/>
    <x v="17"/>
    <x v="3"/>
    <x v="1"/>
  </r>
  <r>
    <m/>
    <x v="58"/>
    <m/>
    <m/>
    <m/>
    <m/>
    <m/>
    <m/>
    <x v="1"/>
    <x v="121"/>
    <s v="ASSLY.STRIKER PLATE RH."/>
    <n v="1"/>
    <n v="112"/>
    <x v="119"/>
    <m/>
    <m/>
    <m/>
    <m/>
    <m/>
    <m/>
    <x v="1"/>
    <n v="0"/>
    <m/>
    <n v="112"/>
    <m/>
    <m/>
    <x v="17"/>
    <x v="3"/>
    <x v="1"/>
  </r>
  <r>
    <m/>
    <x v="58"/>
    <m/>
    <m/>
    <m/>
    <m/>
    <m/>
    <m/>
    <x v="1"/>
    <x v="122"/>
    <s v="HINGE ASSLY STOPPER ( Kabza)"/>
    <n v="2"/>
    <n v="1579"/>
    <x v="120"/>
    <m/>
    <m/>
    <m/>
    <m/>
    <m/>
    <m/>
    <x v="1"/>
    <n v="0"/>
    <m/>
    <n v="3158"/>
    <m/>
    <m/>
    <x v="17"/>
    <x v="3"/>
    <x v="1"/>
  </r>
  <r>
    <d v="2026-03-18T00:00:00"/>
    <x v="59"/>
    <n v="12"/>
    <s v="Dalims Sunbeem School Jakhania Gzp"/>
    <n v="9415280786"/>
    <s v="UP61CT1288"/>
    <s v="T1"/>
    <s v="School"/>
    <x v="2"/>
    <x v="0"/>
    <s v="Gulf Force BS VI (6.5L)"/>
    <n v="1"/>
    <n v="2080"/>
    <x v="0"/>
    <n v="650"/>
    <n v="500"/>
    <m/>
    <m/>
    <m/>
    <m/>
    <x v="21"/>
    <n v="207"/>
    <m/>
    <n v="3437"/>
    <m/>
    <m/>
    <x v="18"/>
    <x v="3"/>
    <x v="1"/>
  </r>
  <r>
    <m/>
    <x v="59"/>
    <m/>
    <m/>
    <m/>
    <m/>
    <m/>
    <m/>
    <x v="2"/>
    <x v="2"/>
    <s v="FUEL FILTER"/>
    <n v="1"/>
    <n v="1575"/>
    <x v="2"/>
    <m/>
    <m/>
    <m/>
    <m/>
    <m/>
    <m/>
    <x v="1"/>
    <n v="0"/>
    <m/>
    <n v="1575"/>
    <m/>
    <m/>
    <x v="18"/>
    <x v="3"/>
    <x v="1"/>
  </r>
  <r>
    <m/>
    <x v="59"/>
    <m/>
    <m/>
    <m/>
    <m/>
    <m/>
    <m/>
    <x v="2"/>
    <x v="1"/>
    <s v="Oil Filter"/>
    <n v="1"/>
    <n v="359"/>
    <x v="1"/>
    <m/>
    <m/>
    <m/>
    <m/>
    <m/>
    <m/>
    <x v="1"/>
    <n v="0"/>
    <m/>
    <n v="359"/>
    <m/>
    <m/>
    <x v="18"/>
    <x v="3"/>
    <x v="1"/>
  </r>
  <r>
    <m/>
    <x v="59"/>
    <m/>
    <m/>
    <m/>
    <m/>
    <m/>
    <m/>
    <x v="2"/>
    <x v="4"/>
    <s v="AIR FILTER"/>
    <n v="1"/>
    <n v="1388"/>
    <x v="4"/>
    <m/>
    <m/>
    <m/>
    <m/>
    <m/>
    <m/>
    <x v="1"/>
    <n v="0"/>
    <m/>
    <n v="1388"/>
    <m/>
    <m/>
    <x v="18"/>
    <x v="3"/>
    <x v="1"/>
  </r>
  <r>
    <m/>
    <x v="59"/>
    <m/>
    <m/>
    <m/>
    <m/>
    <m/>
    <m/>
    <x v="2"/>
    <x v="45"/>
    <s v="Force Motors Antifreeze Coolant 1 L"/>
    <n v="1"/>
    <n v="325"/>
    <x v="46"/>
    <m/>
    <m/>
    <m/>
    <m/>
    <m/>
    <m/>
    <x v="1"/>
    <n v="0"/>
    <m/>
    <n v="325"/>
    <m/>
    <m/>
    <x v="18"/>
    <x v="3"/>
    <x v="1"/>
  </r>
  <r>
    <m/>
    <x v="59"/>
    <m/>
    <m/>
    <m/>
    <m/>
    <m/>
    <m/>
    <x v="2"/>
    <x v="57"/>
    <s v="Gear Oil XP 85W140  HP 1Ltr"/>
    <n v="2"/>
    <n v="475"/>
    <x v="61"/>
    <m/>
    <m/>
    <m/>
    <m/>
    <m/>
    <m/>
    <x v="1"/>
    <n v="0"/>
    <m/>
    <n v="950"/>
    <m/>
    <m/>
    <x v="18"/>
    <x v="3"/>
    <x v="1"/>
  </r>
  <r>
    <m/>
    <x v="59"/>
    <m/>
    <m/>
    <m/>
    <m/>
    <m/>
    <m/>
    <x v="2"/>
    <x v="43"/>
    <s v="Gear Oil XP 80W90  HP 1Ltr"/>
    <n v="3"/>
    <n v="470"/>
    <x v="43"/>
    <m/>
    <m/>
    <m/>
    <m/>
    <m/>
    <m/>
    <x v="1"/>
    <n v="0"/>
    <m/>
    <n v="1410"/>
    <m/>
    <m/>
    <x v="18"/>
    <x v="3"/>
    <x v="1"/>
  </r>
  <r>
    <m/>
    <x v="59"/>
    <m/>
    <m/>
    <m/>
    <m/>
    <m/>
    <m/>
    <x v="2"/>
    <x v="40"/>
    <s v="Wire 04mm"/>
    <n v="4"/>
    <n v="25"/>
    <x v="26"/>
    <m/>
    <m/>
    <m/>
    <m/>
    <m/>
    <m/>
    <x v="1"/>
    <n v="0"/>
    <m/>
    <n v="100"/>
    <m/>
    <m/>
    <x v="18"/>
    <x v="3"/>
    <x v="1"/>
  </r>
  <r>
    <m/>
    <x v="59"/>
    <m/>
    <m/>
    <m/>
    <m/>
    <m/>
    <m/>
    <x v="2"/>
    <x v="93"/>
    <s v="Wiring Clip (3)"/>
    <n v="10"/>
    <n v="5"/>
    <x v="68"/>
    <m/>
    <m/>
    <m/>
    <m/>
    <m/>
    <m/>
    <x v="1"/>
    <n v="0"/>
    <m/>
    <n v="50"/>
    <m/>
    <m/>
    <x v="18"/>
    <x v="3"/>
    <x v="1"/>
  </r>
  <r>
    <m/>
    <x v="59"/>
    <m/>
    <m/>
    <m/>
    <m/>
    <m/>
    <m/>
    <x v="2"/>
    <x v="39"/>
    <s v="Suletion Tap"/>
    <n v="1"/>
    <n v="25"/>
    <x v="39"/>
    <m/>
    <m/>
    <m/>
    <m/>
    <m/>
    <m/>
    <x v="1"/>
    <n v="0"/>
    <m/>
    <n v="25"/>
    <m/>
    <m/>
    <x v="18"/>
    <x v="3"/>
    <x v="1"/>
  </r>
  <r>
    <m/>
    <x v="59"/>
    <m/>
    <m/>
    <m/>
    <m/>
    <m/>
    <m/>
    <x v="2"/>
    <x v="33"/>
    <s v="BALANCING BUSH 19 NO."/>
    <n v="2"/>
    <n v="90"/>
    <x v="33"/>
    <m/>
    <m/>
    <m/>
    <m/>
    <m/>
    <m/>
    <x v="1"/>
    <n v="0"/>
    <m/>
    <n v="180"/>
    <m/>
    <m/>
    <x v="18"/>
    <x v="3"/>
    <x v="1"/>
  </r>
  <r>
    <d v="2026-03-18T00:00:00"/>
    <x v="59"/>
    <n v="13"/>
    <s v="Army Public School Kashimabad Gzp"/>
    <m/>
    <m/>
    <m/>
    <m/>
    <x v="1"/>
    <x v="3"/>
    <s v="Gulf Force AdBlue (20 L)"/>
    <n v="1"/>
    <n v="1480"/>
    <x v="3"/>
    <m/>
    <m/>
    <m/>
    <m/>
    <m/>
    <m/>
    <x v="1"/>
    <n v="0"/>
    <m/>
    <n v="1480"/>
    <m/>
    <m/>
    <x v="18"/>
    <x v="3"/>
    <x v="1"/>
  </r>
  <r>
    <d v="2026-03-19T00:00:00"/>
    <x v="60"/>
    <n v="14"/>
    <s v="Satyadev Int. School Gandhipur Gzp"/>
    <n v="7318000112"/>
    <s v="UP61AT9110"/>
    <s v="T1"/>
    <s v="School"/>
    <x v="0"/>
    <x v="0"/>
    <s v="Gulf Force BS VI (6.5L)"/>
    <n v="1"/>
    <n v="2080"/>
    <x v="0"/>
    <n v="900"/>
    <m/>
    <m/>
    <m/>
    <m/>
    <m/>
    <x v="4"/>
    <n v="162"/>
    <m/>
    <n v="3142"/>
    <m/>
    <m/>
    <x v="19"/>
    <x v="3"/>
    <x v="1"/>
  </r>
  <r>
    <m/>
    <x v="60"/>
    <m/>
    <m/>
    <m/>
    <m/>
    <m/>
    <m/>
    <x v="0"/>
    <x v="1"/>
    <s v="Oil Filter"/>
    <n v="1"/>
    <n v="359"/>
    <x v="1"/>
    <m/>
    <m/>
    <m/>
    <m/>
    <m/>
    <m/>
    <x v="1"/>
    <n v="0"/>
    <m/>
    <n v="359"/>
    <m/>
    <m/>
    <x v="19"/>
    <x v="3"/>
    <x v="1"/>
  </r>
  <r>
    <d v="2026-03-19T00:00:00"/>
    <x v="60"/>
    <n v="15"/>
    <s v="Evergreen Pb School Miranpur Gzp"/>
    <n v="9831390911"/>
    <s v="UP61T9346"/>
    <s v="Trax"/>
    <s v="School"/>
    <x v="0"/>
    <x v="35"/>
    <s v="ENGINE OIL"/>
    <n v="1"/>
    <n v="2288"/>
    <x v="35"/>
    <n v="800"/>
    <n v="100"/>
    <m/>
    <m/>
    <m/>
    <m/>
    <x v="4"/>
    <n v="162"/>
    <m/>
    <n v="3350"/>
    <m/>
    <m/>
    <x v="19"/>
    <x v="3"/>
    <x v="1"/>
  </r>
  <r>
    <m/>
    <x v="60"/>
    <m/>
    <m/>
    <m/>
    <m/>
    <m/>
    <m/>
    <x v="0"/>
    <x v="89"/>
    <s v="FILTER ASSY (FLEETGUARD )2650CRDI"/>
    <n v="1"/>
    <n v="428"/>
    <x v="91"/>
    <m/>
    <m/>
    <m/>
    <m/>
    <m/>
    <m/>
    <x v="1"/>
    <n v="0"/>
    <m/>
    <n v="428"/>
    <m/>
    <m/>
    <x v="19"/>
    <x v="3"/>
    <x v="1"/>
  </r>
  <r>
    <m/>
    <x v="60"/>
    <m/>
    <m/>
    <m/>
    <m/>
    <m/>
    <m/>
    <x v="0"/>
    <x v="123"/>
    <s v="WF Sensor For Pre Filter"/>
    <n v="1"/>
    <n v="896"/>
    <x v="121"/>
    <m/>
    <m/>
    <m/>
    <m/>
    <m/>
    <m/>
    <x v="1"/>
    <n v="0"/>
    <m/>
    <n v="896"/>
    <m/>
    <m/>
    <x v="19"/>
    <x v="3"/>
    <x v="1"/>
  </r>
  <r>
    <m/>
    <x v="60"/>
    <m/>
    <m/>
    <m/>
    <m/>
    <m/>
    <m/>
    <x v="0"/>
    <x v="45"/>
    <s v="Force Motors Antifreeze Coolant 1 L"/>
    <n v="1"/>
    <n v="325"/>
    <x v="46"/>
    <m/>
    <m/>
    <m/>
    <m/>
    <m/>
    <m/>
    <x v="1"/>
    <n v="0"/>
    <m/>
    <n v="325"/>
    <m/>
    <m/>
    <x v="19"/>
    <x v="3"/>
    <x v="1"/>
  </r>
  <r>
    <m/>
    <x v="60"/>
    <m/>
    <m/>
    <m/>
    <m/>
    <m/>
    <m/>
    <x v="0"/>
    <x v="47"/>
    <s v="Force Motors Antifreeze Coolant 5 L"/>
    <n v="1"/>
    <n v="1425"/>
    <x v="49"/>
    <m/>
    <m/>
    <m/>
    <m/>
    <m/>
    <m/>
    <x v="1"/>
    <n v="0"/>
    <m/>
    <n v="1425"/>
    <m/>
    <m/>
    <x v="19"/>
    <x v="3"/>
    <x v="1"/>
  </r>
  <r>
    <m/>
    <x v="60"/>
    <m/>
    <m/>
    <m/>
    <m/>
    <m/>
    <m/>
    <x v="0"/>
    <x v="90"/>
    <s v="AIR FILTER ELEMENT"/>
    <n v="1"/>
    <n v="489"/>
    <x v="92"/>
    <m/>
    <m/>
    <m/>
    <m/>
    <m/>
    <m/>
    <x v="1"/>
    <n v="0"/>
    <m/>
    <n v="489"/>
    <m/>
    <m/>
    <x v="19"/>
    <x v="3"/>
    <x v="1"/>
  </r>
  <r>
    <m/>
    <x v="60"/>
    <m/>
    <m/>
    <m/>
    <m/>
    <m/>
    <m/>
    <x v="0"/>
    <x v="124"/>
    <s v="Wiper Blade Assembly (Trax RFR)"/>
    <n v="1"/>
    <n v="204"/>
    <x v="122"/>
    <m/>
    <m/>
    <m/>
    <m/>
    <m/>
    <m/>
    <x v="1"/>
    <n v="0"/>
    <m/>
    <n v="204"/>
    <m/>
    <m/>
    <x v="19"/>
    <x v="3"/>
    <x v="1"/>
  </r>
  <r>
    <d v="2026-03-19T00:00:00"/>
    <x v="60"/>
    <n v="16"/>
    <s v="Evergreen Pb School Miranpur Gzp"/>
    <n v="9336131011"/>
    <s v="UP61T9344"/>
    <s v="T1"/>
    <s v="School"/>
    <x v="0"/>
    <x v="35"/>
    <s v="ENGINE OIL"/>
    <n v="1"/>
    <n v="2288"/>
    <x v="35"/>
    <n v="900"/>
    <m/>
    <m/>
    <m/>
    <m/>
    <m/>
    <x v="4"/>
    <n v="162"/>
    <m/>
    <n v="3350"/>
    <m/>
    <m/>
    <x v="19"/>
    <x v="3"/>
    <x v="1"/>
  </r>
  <r>
    <m/>
    <x v="60"/>
    <m/>
    <m/>
    <m/>
    <m/>
    <m/>
    <m/>
    <x v="0"/>
    <x v="70"/>
    <s v="Lube Oil Filter"/>
    <n v="1"/>
    <n v="1411"/>
    <x v="78"/>
    <m/>
    <m/>
    <m/>
    <m/>
    <m/>
    <m/>
    <x v="1"/>
    <n v="0"/>
    <m/>
    <n v="1411"/>
    <m/>
    <m/>
    <x v="19"/>
    <x v="3"/>
    <x v="1"/>
  </r>
  <r>
    <m/>
    <x v="60"/>
    <m/>
    <m/>
    <m/>
    <m/>
    <m/>
    <m/>
    <x v="0"/>
    <x v="2"/>
    <s v="FUEL FILTER"/>
    <n v="1"/>
    <n v="1575"/>
    <x v="2"/>
    <m/>
    <m/>
    <m/>
    <m/>
    <m/>
    <m/>
    <x v="1"/>
    <n v="0"/>
    <m/>
    <n v="1575"/>
    <m/>
    <m/>
    <x v="19"/>
    <x v="3"/>
    <x v="1"/>
  </r>
  <r>
    <d v="2026-03-20T00:00:00"/>
    <x v="61"/>
    <n v="17"/>
    <s v="Agrasen Pb School Andhau Ghazipur"/>
    <n v="8004372673"/>
    <s v="UP61T7444"/>
    <s v="T1"/>
    <s v="School"/>
    <x v="0"/>
    <x v="125"/>
    <s v="Belt 919"/>
    <n v="1"/>
    <n v="241"/>
    <x v="123"/>
    <n v="200"/>
    <m/>
    <m/>
    <m/>
    <m/>
    <m/>
    <x v="29"/>
    <n v="36"/>
    <m/>
    <n v="477"/>
    <m/>
    <m/>
    <x v="24"/>
    <x v="3"/>
    <x v="1"/>
  </r>
  <r>
    <d v="2026-03-20T00:00:00"/>
    <x v="61"/>
    <n v="18"/>
    <s v="Satyadev Int. School Gandhipur Gzp"/>
    <n v="7318000112"/>
    <s v="UP61AT6731"/>
    <s v="Trax"/>
    <s v="School"/>
    <x v="0"/>
    <x v="35"/>
    <s v="ENGINE OIL"/>
    <n v="1"/>
    <n v="2288"/>
    <x v="35"/>
    <n v="2400"/>
    <n v="400"/>
    <m/>
    <m/>
    <m/>
    <m/>
    <x v="30"/>
    <n v="504"/>
    <m/>
    <n v="5592"/>
    <m/>
    <m/>
    <x v="24"/>
    <x v="3"/>
    <x v="1"/>
  </r>
  <r>
    <m/>
    <x v="61"/>
    <m/>
    <m/>
    <m/>
    <m/>
    <m/>
    <m/>
    <x v="0"/>
    <x v="89"/>
    <s v="FILTER ASSY (FLEETGUARD )2650CRDI"/>
    <n v="1"/>
    <n v="428"/>
    <x v="91"/>
    <m/>
    <m/>
    <m/>
    <m/>
    <m/>
    <m/>
    <x v="1"/>
    <n v="0"/>
    <m/>
    <n v="428"/>
    <m/>
    <m/>
    <x v="24"/>
    <x v="3"/>
    <x v="1"/>
  </r>
  <r>
    <m/>
    <x v="61"/>
    <m/>
    <m/>
    <m/>
    <m/>
    <m/>
    <m/>
    <x v="0"/>
    <x v="18"/>
    <s v="FUEL FILTER"/>
    <n v="1"/>
    <n v="711"/>
    <x v="19"/>
    <m/>
    <m/>
    <m/>
    <m/>
    <m/>
    <m/>
    <x v="1"/>
    <n v="0"/>
    <m/>
    <n v="711"/>
    <m/>
    <m/>
    <x v="24"/>
    <x v="3"/>
    <x v="1"/>
  </r>
  <r>
    <m/>
    <x v="61"/>
    <m/>
    <m/>
    <m/>
    <m/>
    <m/>
    <m/>
    <x v="0"/>
    <x v="17"/>
    <s v="FUEL FILTER"/>
    <n v="1"/>
    <n v="1060"/>
    <x v="18"/>
    <m/>
    <m/>
    <m/>
    <m/>
    <m/>
    <m/>
    <x v="1"/>
    <n v="0"/>
    <m/>
    <n v="1060"/>
    <m/>
    <m/>
    <x v="24"/>
    <x v="3"/>
    <x v="1"/>
  </r>
  <r>
    <m/>
    <x v="61"/>
    <m/>
    <m/>
    <m/>
    <m/>
    <m/>
    <m/>
    <x v="0"/>
    <x v="90"/>
    <s v="AIR FILTER ELEMENT"/>
    <n v="1"/>
    <n v="489"/>
    <x v="92"/>
    <m/>
    <m/>
    <m/>
    <m/>
    <m/>
    <m/>
    <x v="1"/>
    <n v="0"/>
    <m/>
    <n v="489"/>
    <m/>
    <m/>
    <x v="24"/>
    <x v="3"/>
    <x v="1"/>
  </r>
  <r>
    <m/>
    <x v="61"/>
    <m/>
    <m/>
    <m/>
    <m/>
    <m/>
    <m/>
    <x v="0"/>
    <x v="29"/>
    <s v="MECHENICAL SPRAY"/>
    <n v="1"/>
    <n v="160"/>
    <x v="29"/>
    <m/>
    <m/>
    <m/>
    <m/>
    <m/>
    <m/>
    <x v="1"/>
    <n v="0"/>
    <m/>
    <n v="160"/>
    <m/>
    <m/>
    <x v="24"/>
    <x v="3"/>
    <x v="1"/>
  </r>
  <r>
    <m/>
    <x v="61"/>
    <m/>
    <m/>
    <m/>
    <m/>
    <m/>
    <m/>
    <x v="0"/>
    <x v="20"/>
    <s v="Wheel Joint assly"/>
    <n v="4"/>
    <n v="641"/>
    <x v="21"/>
    <m/>
    <m/>
    <m/>
    <m/>
    <m/>
    <m/>
    <x v="1"/>
    <n v="0"/>
    <m/>
    <n v="2564"/>
    <m/>
    <m/>
    <x v="24"/>
    <x v="3"/>
    <x v="1"/>
  </r>
  <r>
    <m/>
    <x v="61"/>
    <m/>
    <m/>
    <m/>
    <m/>
    <m/>
    <m/>
    <x v="0"/>
    <x v="126"/>
    <s v="SMALL"/>
    <n v="10"/>
    <n v="10"/>
    <x v="26"/>
    <m/>
    <m/>
    <m/>
    <m/>
    <m/>
    <m/>
    <x v="1"/>
    <n v="0"/>
    <m/>
    <n v="100"/>
    <m/>
    <m/>
    <x v="24"/>
    <x v="3"/>
    <x v="1"/>
  </r>
  <r>
    <m/>
    <x v="61"/>
    <m/>
    <m/>
    <m/>
    <m/>
    <m/>
    <m/>
    <x v="0"/>
    <x v="127"/>
    <s v="Bearing Bushes"/>
    <n v="2"/>
    <n v="399"/>
    <x v="124"/>
    <m/>
    <m/>
    <m/>
    <m/>
    <m/>
    <m/>
    <x v="1"/>
    <n v="0"/>
    <m/>
    <n v="798"/>
    <m/>
    <m/>
    <x v="24"/>
    <x v="3"/>
    <x v="1"/>
  </r>
  <r>
    <m/>
    <x v="61"/>
    <m/>
    <m/>
    <m/>
    <m/>
    <m/>
    <m/>
    <x v="0"/>
    <x v="11"/>
    <s v="GREASE"/>
    <n v="1"/>
    <n v="288"/>
    <x v="27"/>
    <m/>
    <m/>
    <m/>
    <m/>
    <m/>
    <m/>
    <x v="1"/>
    <n v="0"/>
    <m/>
    <n v="288"/>
    <m/>
    <m/>
    <x v="24"/>
    <x v="3"/>
    <x v="1"/>
  </r>
  <r>
    <m/>
    <x v="61"/>
    <m/>
    <m/>
    <m/>
    <m/>
    <m/>
    <m/>
    <x v="0"/>
    <x v="128"/>
    <s v="Drag Link Assembly (Greaserless TALBROS)"/>
    <n v="1"/>
    <n v="1060"/>
    <x v="18"/>
    <m/>
    <m/>
    <m/>
    <m/>
    <m/>
    <m/>
    <x v="1"/>
    <n v="0"/>
    <m/>
    <n v="1060"/>
    <m/>
    <m/>
    <x v="24"/>
    <x v="3"/>
    <x v="1"/>
  </r>
  <r>
    <m/>
    <x v="61"/>
    <m/>
    <m/>
    <m/>
    <m/>
    <m/>
    <m/>
    <x v="0"/>
    <x v="129"/>
    <s v="Track Rod Assly.  (Talbros-Greaserless)"/>
    <n v="2"/>
    <n v="1211"/>
    <x v="125"/>
    <m/>
    <m/>
    <m/>
    <m/>
    <m/>
    <m/>
    <x v="1"/>
    <n v="0"/>
    <m/>
    <n v="2422"/>
    <m/>
    <m/>
    <x v="24"/>
    <x v="3"/>
    <x v="1"/>
  </r>
  <r>
    <m/>
    <x v="61"/>
    <m/>
    <m/>
    <m/>
    <m/>
    <m/>
    <m/>
    <x v="0"/>
    <x v="130"/>
    <s v="Connecting Link (Judo DLX)"/>
    <n v="1"/>
    <n v="1699"/>
    <x v="126"/>
    <m/>
    <m/>
    <m/>
    <m/>
    <m/>
    <m/>
    <x v="1"/>
    <n v="0"/>
    <m/>
    <n v="1699"/>
    <m/>
    <m/>
    <x v="24"/>
    <x v="3"/>
    <x v="1"/>
  </r>
  <r>
    <m/>
    <x v="61"/>
    <m/>
    <m/>
    <m/>
    <m/>
    <m/>
    <m/>
    <x v="0"/>
    <x v="78"/>
    <s v="Drain Plug assly"/>
    <n v="1"/>
    <n v="90"/>
    <x v="74"/>
    <m/>
    <m/>
    <m/>
    <m/>
    <m/>
    <m/>
    <x v="1"/>
    <n v="0"/>
    <m/>
    <n v="90"/>
    <m/>
    <m/>
    <x v="24"/>
    <x v="3"/>
    <x v="1"/>
  </r>
  <r>
    <m/>
    <x v="61"/>
    <m/>
    <m/>
    <m/>
    <m/>
    <m/>
    <m/>
    <x v="0"/>
    <x v="45"/>
    <s v="Force Motors Antifreeze Coolant 1 L"/>
    <n v="1"/>
    <n v="325"/>
    <x v="46"/>
    <m/>
    <m/>
    <m/>
    <m/>
    <m/>
    <m/>
    <x v="1"/>
    <n v="0"/>
    <m/>
    <n v="325"/>
    <m/>
    <m/>
    <x v="24"/>
    <x v="3"/>
    <x v="1"/>
  </r>
  <r>
    <m/>
    <x v="61"/>
    <m/>
    <m/>
    <m/>
    <m/>
    <m/>
    <m/>
    <x v="0"/>
    <x v="84"/>
    <s v="Nut 10 No."/>
    <n v="3"/>
    <n v="10"/>
    <x v="71"/>
    <m/>
    <m/>
    <m/>
    <m/>
    <m/>
    <m/>
    <x v="1"/>
    <n v="0"/>
    <m/>
    <n v="30"/>
    <m/>
    <m/>
    <x v="24"/>
    <x v="3"/>
    <x v="1"/>
  </r>
  <r>
    <d v="2026-03-20T00:00:00"/>
    <x v="61"/>
    <n v="19"/>
    <s v="Arvind Kumar Vikapur Gzp"/>
    <m/>
    <m/>
    <m/>
    <m/>
    <x v="1"/>
    <x v="131"/>
    <s v="Fuel Tank Cap"/>
    <n v="1"/>
    <n v="415"/>
    <x v="127"/>
    <m/>
    <m/>
    <m/>
    <m/>
    <m/>
    <m/>
    <x v="1"/>
    <n v="0"/>
    <m/>
    <n v="415"/>
    <m/>
    <m/>
    <x v="24"/>
    <x v="3"/>
    <x v="1"/>
  </r>
  <r>
    <m/>
    <x v="61"/>
    <m/>
    <m/>
    <m/>
    <m/>
    <m/>
    <m/>
    <x v="1"/>
    <x v="65"/>
    <s v="Wiper Blade"/>
    <n v="2"/>
    <n v="222"/>
    <x v="70"/>
    <m/>
    <m/>
    <m/>
    <m/>
    <m/>
    <m/>
    <x v="1"/>
    <n v="0"/>
    <m/>
    <n v="444"/>
    <m/>
    <m/>
    <x v="24"/>
    <x v="3"/>
    <x v="1"/>
  </r>
  <r>
    <d v="2026-03-22T00:00:00"/>
    <x v="62"/>
    <s v="GVk 07"/>
    <s v="GVK"/>
    <m/>
    <s v="UP32FG0297"/>
    <s v="T1"/>
    <s v="Ambulance"/>
    <x v="2"/>
    <x v="0"/>
    <s v="Gulf Force BS VI (6.5L)"/>
    <n v="1"/>
    <n v="2080"/>
    <x v="0"/>
    <m/>
    <m/>
    <m/>
    <m/>
    <m/>
    <m/>
    <x v="1"/>
    <n v="0"/>
    <m/>
    <n v="2080"/>
    <m/>
    <m/>
    <x v="28"/>
    <x v="3"/>
    <x v="1"/>
  </r>
  <r>
    <m/>
    <x v="62"/>
    <m/>
    <m/>
    <m/>
    <m/>
    <m/>
    <m/>
    <x v="2"/>
    <x v="1"/>
    <s v="Oil Filter"/>
    <n v="1"/>
    <n v="359"/>
    <x v="1"/>
    <m/>
    <m/>
    <m/>
    <m/>
    <m/>
    <m/>
    <x v="1"/>
    <n v="0"/>
    <m/>
    <n v="359"/>
    <m/>
    <m/>
    <x v="28"/>
    <x v="3"/>
    <x v="1"/>
  </r>
  <r>
    <m/>
    <x v="62"/>
    <m/>
    <m/>
    <m/>
    <m/>
    <m/>
    <m/>
    <x v="2"/>
    <x v="56"/>
    <s v="SPIN-ON FILTER"/>
    <n v="1"/>
    <n v="655"/>
    <x v="60"/>
    <m/>
    <m/>
    <m/>
    <m/>
    <m/>
    <m/>
    <x v="1"/>
    <n v="0"/>
    <m/>
    <n v="655"/>
    <m/>
    <m/>
    <x v="28"/>
    <x v="3"/>
    <x v="1"/>
  </r>
  <r>
    <m/>
    <x v="62"/>
    <m/>
    <m/>
    <m/>
    <m/>
    <m/>
    <m/>
    <x v="2"/>
    <x v="4"/>
    <s v="AIR FILTER"/>
    <n v="1"/>
    <n v="1388"/>
    <x v="4"/>
    <m/>
    <m/>
    <m/>
    <m/>
    <m/>
    <m/>
    <x v="1"/>
    <n v="0"/>
    <m/>
    <n v="1388"/>
    <m/>
    <m/>
    <x v="28"/>
    <x v="3"/>
    <x v="1"/>
  </r>
  <r>
    <m/>
    <x v="62"/>
    <m/>
    <m/>
    <m/>
    <m/>
    <m/>
    <m/>
    <x v="2"/>
    <x v="28"/>
    <s v="Brake Oil"/>
    <n v="1"/>
    <n v="149"/>
    <x v="28"/>
    <m/>
    <m/>
    <m/>
    <m/>
    <m/>
    <m/>
    <x v="1"/>
    <n v="0"/>
    <m/>
    <n v="149"/>
    <m/>
    <m/>
    <x v="28"/>
    <x v="3"/>
    <x v="1"/>
  </r>
  <r>
    <d v="2026-03-22T00:00:00"/>
    <x v="62"/>
    <s v="GVk 08"/>
    <s v="GVK"/>
    <m/>
    <s v="UP32FG0418"/>
    <s v="T1"/>
    <s v="Ambulance"/>
    <x v="2"/>
    <x v="0"/>
    <s v="Gulf Force BS VI (6.5L)"/>
    <n v="1"/>
    <n v="2080"/>
    <x v="0"/>
    <m/>
    <m/>
    <m/>
    <m/>
    <m/>
    <m/>
    <x v="1"/>
    <n v="0"/>
    <m/>
    <n v="2080"/>
    <m/>
    <m/>
    <x v="28"/>
    <x v="3"/>
    <x v="1"/>
  </r>
  <r>
    <m/>
    <x v="62"/>
    <m/>
    <m/>
    <m/>
    <m/>
    <m/>
    <m/>
    <x v="2"/>
    <x v="1"/>
    <s v="Oil Filter"/>
    <n v="1"/>
    <n v="359"/>
    <x v="1"/>
    <m/>
    <m/>
    <m/>
    <m/>
    <m/>
    <m/>
    <x v="1"/>
    <n v="0"/>
    <m/>
    <n v="359"/>
    <m/>
    <m/>
    <x v="28"/>
    <x v="3"/>
    <x v="1"/>
  </r>
  <r>
    <m/>
    <x v="62"/>
    <m/>
    <m/>
    <m/>
    <m/>
    <m/>
    <m/>
    <x v="2"/>
    <x v="56"/>
    <s v="SPIN-ON FILTER"/>
    <n v="1"/>
    <n v="655"/>
    <x v="60"/>
    <m/>
    <m/>
    <m/>
    <m/>
    <m/>
    <m/>
    <x v="1"/>
    <n v="0"/>
    <m/>
    <n v="655"/>
    <m/>
    <m/>
    <x v="28"/>
    <x v="3"/>
    <x v="1"/>
  </r>
  <r>
    <m/>
    <x v="62"/>
    <m/>
    <m/>
    <m/>
    <m/>
    <m/>
    <m/>
    <x v="2"/>
    <x v="4"/>
    <s v="AIR FILTER"/>
    <n v="1"/>
    <n v="1388"/>
    <x v="4"/>
    <m/>
    <m/>
    <m/>
    <m/>
    <m/>
    <m/>
    <x v="1"/>
    <n v="0"/>
    <m/>
    <n v="1388"/>
    <m/>
    <m/>
    <x v="28"/>
    <x v="3"/>
    <x v="1"/>
  </r>
  <r>
    <m/>
    <x v="62"/>
    <m/>
    <m/>
    <m/>
    <m/>
    <m/>
    <m/>
    <x v="2"/>
    <x v="28"/>
    <s v="Brake Oil"/>
    <n v="1"/>
    <n v="149"/>
    <x v="28"/>
    <m/>
    <m/>
    <m/>
    <m/>
    <m/>
    <m/>
    <x v="1"/>
    <n v="0"/>
    <m/>
    <n v="149"/>
    <m/>
    <m/>
    <x v="28"/>
    <x v="3"/>
    <x v="1"/>
  </r>
  <r>
    <d v="2026-03-22T00:00:00"/>
    <x v="62"/>
    <s v="GVk 09"/>
    <s v="GVK"/>
    <m/>
    <s v="UP32FG0650"/>
    <s v="T1"/>
    <s v="Ambulance"/>
    <x v="2"/>
    <x v="0"/>
    <s v="Gulf Force BS VI (6.5L)"/>
    <n v="1"/>
    <n v="2080"/>
    <x v="0"/>
    <m/>
    <m/>
    <m/>
    <m/>
    <m/>
    <m/>
    <x v="1"/>
    <n v="0"/>
    <m/>
    <n v="2080"/>
    <m/>
    <m/>
    <x v="28"/>
    <x v="3"/>
    <x v="1"/>
  </r>
  <r>
    <m/>
    <x v="62"/>
    <m/>
    <m/>
    <m/>
    <m/>
    <m/>
    <m/>
    <x v="2"/>
    <x v="1"/>
    <s v="Oil Filter"/>
    <n v="1"/>
    <n v="359"/>
    <x v="1"/>
    <m/>
    <m/>
    <m/>
    <m/>
    <m/>
    <m/>
    <x v="1"/>
    <n v="0"/>
    <m/>
    <n v="359"/>
    <m/>
    <m/>
    <x v="28"/>
    <x v="3"/>
    <x v="1"/>
  </r>
  <r>
    <m/>
    <x v="62"/>
    <m/>
    <m/>
    <m/>
    <m/>
    <m/>
    <m/>
    <x v="2"/>
    <x v="56"/>
    <s v="SPIN-ON FILTER"/>
    <n v="1"/>
    <n v="655"/>
    <x v="60"/>
    <m/>
    <m/>
    <m/>
    <m/>
    <m/>
    <m/>
    <x v="1"/>
    <n v="0"/>
    <m/>
    <n v="655"/>
    <m/>
    <m/>
    <x v="28"/>
    <x v="3"/>
    <x v="1"/>
  </r>
  <r>
    <m/>
    <x v="62"/>
    <m/>
    <m/>
    <m/>
    <m/>
    <m/>
    <m/>
    <x v="2"/>
    <x v="4"/>
    <s v="AIR FILTER"/>
    <n v="1"/>
    <n v="1388"/>
    <x v="4"/>
    <m/>
    <m/>
    <m/>
    <m/>
    <m/>
    <m/>
    <x v="1"/>
    <n v="0"/>
    <m/>
    <n v="1388"/>
    <m/>
    <m/>
    <x v="28"/>
    <x v="3"/>
    <x v="1"/>
  </r>
  <r>
    <m/>
    <x v="62"/>
    <m/>
    <m/>
    <m/>
    <m/>
    <m/>
    <m/>
    <x v="2"/>
    <x v="28"/>
    <s v="Brake Oil"/>
    <n v="1"/>
    <n v="149"/>
    <x v="28"/>
    <m/>
    <m/>
    <m/>
    <m/>
    <m/>
    <m/>
    <x v="1"/>
    <n v="0"/>
    <m/>
    <n v="149"/>
    <m/>
    <m/>
    <x v="28"/>
    <x v="3"/>
    <x v="1"/>
  </r>
  <r>
    <d v="2026-03-22T00:00:00"/>
    <x v="62"/>
    <n v="20"/>
    <s v="Evergreen Pb School Miranpur Gzp"/>
    <n v="7379606363"/>
    <s v="UP65FT3722"/>
    <s v="T1"/>
    <s v="School"/>
    <x v="0"/>
    <x v="11"/>
    <s v="GREASE"/>
    <n v="1"/>
    <n v="288"/>
    <x v="27"/>
    <n v="4100"/>
    <m/>
    <m/>
    <m/>
    <m/>
    <m/>
    <x v="31"/>
    <n v="738"/>
    <m/>
    <n v="5126"/>
    <m/>
    <m/>
    <x v="28"/>
    <x v="3"/>
    <x v="1"/>
  </r>
  <r>
    <m/>
    <x v="62"/>
    <m/>
    <m/>
    <m/>
    <m/>
    <m/>
    <m/>
    <x v="0"/>
    <x v="23"/>
    <s v="BRAKE PAD"/>
    <n v="1"/>
    <n v="2296"/>
    <x v="98"/>
    <m/>
    <m/>
    <m/>
    <m/>
    <m/>
    <m/>
    <x v="1"/>
    <n v="0"/>
    <m/>
    <n v="2296"/>
    <m/>
    <m/>
    <x v="28"/>
    <x v="3"/>
    <x v="1"/>
  </r>
  <r>
    <m/>
    <x v="62"/>
    <m/>
    <m/>
    <m/>
    <m/>
    <m/>
    <m/>
    <x v="0"/>
    <x v="132"/>
    <s v="RUBBER BUSH"/>
    <n v="1"/>
    <n v="68"/>
    <x v="128"/>
    <m/>
    <m/>
    <m/>
    <m/>
    <m/>
    <m/>
    <x v="1"/>
    <n v="0"/>
    <m/>
    <n v="68"/>
    <m/>
    <m/>
    <x v="28"/>
    <x v="3"/>
    <x v="1"/>
  </r>
  <r>
    <m/>
    <x v="62"/>
    <m/>
    <m/>
    <m/>
    <m/>
    <m/>
    <m/>
    <x v="0"/>
    <x v="55"/>
    <s v="Anabond"/>
    <n v="1"/>
    <n v="90"/>
    <x v="74"/>
    <m/>
    <m/>
    <m/>
    <m/>
    <m/>
    <m/>
    <x v="1"/>
    <n v="0"/>
    <m/>
    <n v="90"/>
    <m/>
    <m/>
    <x v="28"/>
    <x v="3"/>
    <x v="1"/>
  </r>
  <r>
    <m/>
    <x v="62"/>
    <m/>
    <m/>
    <m/>
    <m/>
    <m/>
    <m/>
    <x v="0"/>
    <x v="29"/>
    <s v="MECHENICAL SPRAY"/>
    <n v="1"/>
    <n v="160"/>
    <x v="29"/>
    <m/>
    <m/>
    <m/>
    <m/>
    <m/>
    <m/>
    <x v="1"/>
    <n v="0"/>
    <m/>
    <n v="160"/>
    <m/>
    <m/>
    <x v="28"/>
    <x v="3"/>
    <x v="1"/>
  </r>
  <r>
    <m/>
    <x v="62"/>
    <m/>
    <m/>
    <m/>
    <m/>
    <m/>
    <m/>
    <x v="0"/>
    <x v="28"/>
    <s v="Brake Oil"/>
    <n v="2"/>
    <n v="149"/>
    <x v="47"/>
    <m/>
    <m/>
    <m/>
    <m/>
    <m/>
    <m/>
    <x v="1"/>
    <n v="0"/>
    <m/>
    <n v="298"/>
    <m/>
    <m/>
    <x v="28"/>
    <x v="3"/>
    <x v="1"/>
  </r>
  <r>
    <m/>
    <x v="62"/>
    <m/>
    <m/>
    <m/>
    <m/>
    <m/>
    <m/>
    <x v="0"/>
    <x v="10"/>
    <s v="KING PIN SET"/>
    <n v="1"/>
    <n v="2438"/>
    <x v="10"/>
    <m/>
    <m/>
    <m/>
    <m/>
    <m/>
    <m/>
    <x v="1"/>
    <n v="0"/>
    <m/>
    <n v="2438"/>
    <m/>
    <m/>
    <x v="28"/>
    <x v="3"/>
    <x v="1"/>
  </r>
  <r>
    <m/>
    <x v="62"/>
    <m/>
    <m/>
    <m/>
    <m/>
    <m/>
    <m/>
    <x v="0"/>
    <x v="133"/>
    <s v="5 no. LN key Bolt"/>
    <n v="1"/>
    <n v="50"/>
    <x v="68"/>
    <m/>
    <m/>
    <m/>
    <m/>
    <m/>
    <m/>
    <x v="1"/>
    <n v="0"/>
    <m/>
    <n v="50"/>
    <m/>
    <m/>
    <x v="28"/>
    <x v="3"/>
    <x v="1"/>
  </r>
  <r>
    <d v="2026-03-22T00:00:00"/>
    <x v="62"/>
    <n v="21"/>
    <s v="K. D. Public School SaidPur Gzp"/>
    <n v="9839737457"/>
    <s v="UP61BT6926"/>
    <s v="T1"/>
    <s v="School"/>
    <x v="2"/>
    <x v="0"/>
    <s v="Gulf Force BS VI (6.5L)"/>
    <n v="1"/>
    <n v="2080"/>
    <x v="0"/>
    <n v="200"/>
    <m/>
    <m/>
    <m/>
    <m/>
    <m/>
    <x v="29"/>
    <n v="36"/>
    <m/>
    <n v="2316"/>
    <m/>
    <m/>
    <x v="28"/>
    <x v="3"/>
    <x v="1"/>
  </r>
  <r>
    <m/>
    <x v="62"/>
    <m/>
    <m/>
    <m/>
    <m/>
    <m/>
    <m/>
    <x v="2"/>
    <x v="1"/>
    <s v="Oil Filter"/>
    <n v="1"/>
    <n v="359"/>
    <x v="1"/>
    <m/>
    <m/>
    <m/>
    <m/>
    <m/>
    <m/>
    <x v="1"/>
    <n v="0"/>
    <m/>
    <n v="359"/>
    <m/>
    <m/>
    <x v="28"/>
    <x v="3"/>
    <x v="1"/>
  </r>
  <r>
    <m/>
    <x v="62"/>
    <m/>
    <m/>
    <m/>
    <m/>
    <m/>
    <m/>
    <x v="2"/>
    <x v="4"/>
    <s v="AIR FILTER"/>
    <n v="1"/>
    <n v="1388"/>
    <x v="4"/>
    <m/>
    <m/>
    <m/>
    <m/>
    <m/>
    <m/>
    <x v="1"/>
    <n v="0"/>
    <m/>
    <n v="1388"/>
    <m/>
    <m/>
    <x v="28"/>
    <x v="3"/>
    <x v="1"/>
  </r>
  <r>
    <m/>
    <x v="62"/>
    <m/>
    <m/>
    <m/>
    <m/>
    <m/>
    <m/>
    <x v="2"/>
    <x v="64"/>
    <s v="BRACKET"/>
    <n v="1"/>
    <n v="40"/>
    <x v="69"/>
    <m/>
    <m/>
    <m/>
    <m/>
    <m/>
    <m/>
    <x v="1"/>
    <n v="0"/>
    <m/>
    <n v="40"/>
    <m/>
    <m/>
    <x v="28"/>
    <x v="3"/>
    <x v="1"/>
  </r>
  <r>
    <m/>
    <x v="62"/>
    <m/>
    <m/>
    <m/>
    <m/>
    <m/>
    <m/>
    <x v="2"/>
    <x v="33"/>
    <s v="BALANCING BUSH 19 NO."/>
    <n v="2"/>
    <n v="80"/>
    <x v="29"/>
    <m/>
    <m/>
    <m/>
    <m/>
    <m/>
    <m/>
    <x v="1"/>
    <n v="0"/>
    <m/>
    <n v="160"/>
    <m/>
    <m/>
    <x v="28"/>
    <x v="3"/>
    <x v="1"/>
  </r>
  <r>
    <m/>
    <x v="62"/>
    <m/>
    <m/>
    <m/>
    <m/>
    <m/>
    <m/>
    <x v="2"/>
    <x v="29"/>
    <s v="MECHENICAL SPRAY"/>
    <n v="1"/>
    <n v="160"/>
    <x v="29"/>
    <m/>
    <m/>
    <m/>
    <m/>
    <m/>
    <m/>
    <x v="1"/>
    <n v="0"/>
    <m/>
    <n v="160"/>
    <m/>
    <m/>
    <x v="28"/>
    <x v="3"/>
    <x v="1"/>
  </r>
  <r>
    <m/>
    <x v="62"/>
    <m/>
    <m/>
    <m/>
    <m/>
    <m/>
    <m/>
    <x v="2"/>
    <x v="84"/>
    <s v="Nut 10 No."/>
    <n v="2"/>
    <n v="15"/>
    <x v="71"/>
    <m/>
    <m/>
    <m/>
    <m/>
    <m/>
    <m/>
    <x v="1"/>
    <n v="0"/>
    <m/>
    <n v="30"/>
    <m/>
    <m/>
    <x v="28"/>
    <x v="3"/>
    <x v="1"/>
  </r>
  <r>
    <d v="2026-03-23T00:00:00"/>
    <x v="63"/>
    <n v="22"/>
    <s v="New Shah Faiz Public School Dildar Nagar Gzp"/>
    <n v="9451003171"/>
    <s v="UP61BT9884"/>
    <s v="T1"/>
    <s v="School"/>
    <x v="2"/>
    <x v="3"/>
    <s v="Gulf Force AdBlue (20 L)"/>
    <n v="1"/>
    <n v="1480"/>
    <x v="3"/>
    <m/>
    <m/>
    <m/>
    <m/>
    <n v="1000"/>
    <m/>
    <x v="32"/>
    <n v="180"/>
    <m/>
    <n v="2660"/>
    <m/>
    <m/>
    <x v="2"/>
    <x v="3"/>
    <x v="1"/>
  </r>
  <r>
    <m/>
    <x v="63"/>
    <m/>
    <m/>
    <m/>
    <m/>
    <m/>
    <m/>
    <x v="2"/>
    <x v="0"/>
    <s v="Gulf Force BS VI (6.5L)"/>
    <n v="1"/>
    <n v="2080"/>
    <x v="0"/>
    <m/>
    <m/>
    <m/>
    <m/>
    <m/>
    <m/>
    <x v="1"/>
    <n v="0"/>
    <m/>
    <n v="2080"/>
    <m/>
    <m/>
    <x v="2"/>
    <x v="3"/>
    <x v="1"/>
  </r>
  <r>
    <m/>
    <x v="63"/>
    <m/>
    <m/>
    <m/>
    <m/>
    <m/>
    <m/>
    <x v="2"/>
    <x v="1"/>
    <s v="Oil Filter"/>
    <n v="1"/>
    <n v="359"/>
    <x v="1"/>
    <m/>
    <m/>
    <m/>
    <m/>
    <m/>
    <m/>
    <x v="1"/>
    <n v="0"/>
    <m/>
    <n v="359"/>
    <m/>
    <m/>
    <x v="2"/>
    <x v="3"/>
    <x v="1"/>
  </r>
  <r>
    <m/>
    <x v="63"/>
    <m/>
    <m/>
    <m/>
    <m/>
    <m/>
    <m/>
    <x v="2"/>
    <x v="2"/>
    <s v="FUEL FILTER"/>
    <n v="1"/>
    <n v="1575"/>
    <x v="2"/>
    <m/>
    <m/>
    <m/>
    <m/>
    <m/>
    <m/>
    <x v="1"/>
    <n v="0"/>
    <m/>
    <n v="1575"/>
    <m/>
    <m/>
    <x v="2"/>
    <x v="3"/>
    <x v="1"/>
  </r>
  <r>
    <m/>
    <x v="63"/>
    <m/>
    <m/>
    <m/>
    <m/>
    <m/>
    <m/>
    <x v="2"/>
    <x v="45"/>
    <s v="Force Motors Antifreeze Coolant 1 L"/>
    <n v="1"/>
    <n v="325"/>
    <x v="46"/>
    <m/>
    <m/>
    <m/>
    <m/>
    <m/>
    <m/>
    <x v="1"/>
    <n v="0"/>
    <m/>
    <n v="325"/>
    <m/>
    <m/>
    <x v="2"/>
    <x v="3"/>
    <x v="1"/>
  </r>
  <r>
    <d v="2026-03-23T00:00:00"/>
    <x v="63"/>
    <s v="GVK 10"/>
    <s v="GVK"/>
    <m/>
    <s v="UP32FG2625"/>
    <s v="T1"/>
    <s v="Ambulance"/>
    <x v="2"/>
    <x v="0"/>
    <s v="Gulf Force BS VI (6.5L)"/>
    <n v="1"/>
    <n v="2080"/>
    <x v="0"/>
    <m/>
    <m/>
    <m/>
    <m/>
    <m/>
    <m/>
    <x v="1"/>
    <n v="0"/>
    <m/>
    <n v="2080"/>
    <m/>
    <m/>
    <x v="2"/>
    <x v="3"/>
    <x v="1"/>
  </r>
  <r>
    <m/>
    <x v="63"/>
    <m/>
    <m/>
    <m/>
    <m/>
    <m/>
    <m/>
    <x v="2"/>
    <x v="1"/>
    <s v="Oil Filter"/>
    <n v="1"/>
    <n v="359"/>
    <x v="1"/>
    <m/>
    <m/>
    <m/>
    <m/>
    <m/>
    <m/>
    <x v="1"/>
    <n v="0"/>
    <m/>
    <n v="359"/>
    <m/>
    <m/>
    <x v="2"/>
    <x v="3"/>
    <x v="1"/>
  </r>
  <r>
    <m/>
    <x v="63"/>
    <m/>
    <m/>
    <m/>
    <m/>
    <m/>
    <m/>
    <x v="2"/>
    <x v="56"/>
    <s v="SPIN-ON FILTER"/>
    <n v="1"/>
    <n v="655"/>
    <x v="60"/>
    <m/>
    <m/>
    <m/>
    <m/>
    <m/>
    <m/>
    <x v="1"/>
    <n v="0"/>
    <m/>
    <n v="655"/>
    <m/>
    <m/>
    <x v="2"/>
    <x v="3"/>
    <x v="1"/>
  </r>
  <r>
    <m/>
    <x v="63"/>
    <m/>
    <m/>
    <m/>
    <m/>
    <m/>
    <m/>
    <x v="2"/>
    <x v="4"/>
    <s v="AIR FILTER"/>
    <n v="1"/>
    <n v="1388"/>
    <x v="4"/>
    <m/>
    <m/>
    <m/>
    <m/>
    <m/>
    <m/>
    <x v="1"/>
    <n v="0"/>
    <m/>
    <n v="1388"/>
    <m/>
    <m/>
    <x v="2"/>
    <x v="3"/>
    <x v="1"/>
  </r>
  <r>
    <m/>
    <x v="63"/>
    <m/>
    <m/>
    <m/>
    <m/>
    <m/>
    <m/>
    <x v="2"/>
    <x v="28"/>
    <s v="Brake Oil"/>
    <n v="1"/>
    <n v="149"/>
    <x v="28"/>
    <m/>
    <m/>
    <m/>
    <m/>
    <m/>
    <m/>
    <x v="1"/>
    <n v="0"/>
    <m/>
    <n v="149"/>
    <m/>
    <m/>
    <x v="2"/>
    <x v="3"/>
    <x v="1"/>
  </r>
  <r>
    <d v="2026-03-24T00:00:00"/>
    <x v="64"/>
    <n v="23"/>
    <s v="Umesh Kumar Pandey Saidpur Gzp"/>
    <n v="6394738047"/>
    <m/>
    <m/>
    <m/>
    <x v="1"/>
    <x v="3"/>
    <s v="Gulf Force AdBlue (20 L)"/>
    <n v="1"/>
    <n v="1480"/>
    <x v="3"/>
    <m/>
    <m/>
    <m/>
    <m/>
    <m/>
    <m/>
    <x v="1"/>
    <n v="0"/>
    <m/>
    <n v="1480"/>
    <m/>
    <m/>
    <x v="3"/>
    <x v="3"/>
    <x v="1"/>
  </r>
  <r>
    <d v="2026-03-24T00:00:00"/>
    <x v="64"/>
    <n v="24"/>
    <s v="Sanjay tiwari Ramna Ghazipur"/>
    <n v="9451984505"/>
    <m/>
    <m/>
    <m/>
    <x v="1"/>
    <x v="3"/>
    <s v="Gulf Force AdBlue (20 L)"/>
    <n v="1"/>
    <n v="1480"/>
    <x v="3"/>
    <m/>
    <m/>
    <m/>
    <m/>
    <m/>
    <m/>
    <x v="1"/>
    <n v="0"/>
    <m/>
    <n v="1480"/>
    <m/>
    <m/>
    <x v="3"/>
    <x v="3"/>
    <x v="1"/>
  </r>
  <r>
    <d v="2026-03-24T00:00:00"/>
    <x v="64"/>
    <n v="25"/>
    <s v="Priyanka Memorial School Kharba Gzp"/>
    <n v="9332348115"/>
    <s v="UP61A4117"/>
    <s v="T2"/>
    <s v="School"/>
    <x v="0"/>
    <x v="29"/>
    <s v="MECHENICAL SPRAY"/>
    <n v="1"/>
    <n v="160"/>
    <x v="29"/>
    <n v="1800"/>
    <m/>
    <m/>
    <m/>
    <m/>
    <m/>
    <x v="33"/>
    <n v="324"/>
    <m/>
    <n v="2284"/>
    <m/>
    <m/>
    <x v="3"/>
    <x v="3"/>
    <x v="1"/>
  </r>
  <r>
    <m/>
    <x v="64"/>
    <m/>
    <m/>
    <m/>
    <m/>
    <m/>
    <m/>
    <x v="0"/>
    <x v="10"/>
    <s v="KING PIN SET"/>
    <n v="1"/>
    <n v="2438"/>
    <x v="10"/>
    <m/>
    <m/>
    <m/>
    <m/>
    <m/>
    <m/>
    <x v="1"/>
    <n v="0"/>
    <m/>
    <n v="2438"/>
    <m/>
    <m/>
    <x v="3"/>
    <x v="3"/>
    <x v="1"/>
  </r>
  <r>
    <m/>
    <x v="64"/>
    <m/>
    <m/>
    <m/>
    <m/>
    <m/>
    <m/>
    <x v="0"/>
    <x v="11"/>
    <s v="GREASE"/>
    <n v="1"/>
    <n v="288"/>
    <x v="27"/>
    <m/>
    <m/>
    <m/>
    <m/>
    <m/>
    <m/>
    <x v="1"/>
    <n v="0"/>
    <m/>
    <n v="288"/>
    <m/>
    <m/>
    <x v="3"/>
    <x v="3"/>
    <x v="1"/>
  </r>
  <r>
    <m/>
    <x v="64"/>
    <m/>
    <m/>
    <m/>
    <m/>
    <m/>
    <m/>
    <x v="0"/>
    <x v="134"/>
    <s v="T R BEARING"/>
    <n v="1"/>
    <n v="405"/>
    <x v="31"/>
    <m/>
    <m/>
    <m/>
    <m/>
    <m/>
    <m/>
    <x v="1"/>
    <n v="0"/>
    <m/>
    <n v="405"/>
    <m/>
    <m/>
    <x v="3"/>
    <x v="3"/>
    <x v="1"/>
  </r>
  <r>
    <m/>
    <x v="64"/>
    <m/>
    <m/>
    <m/>
    <m/>
    <m/>
    <m/>
    <x v="0"/>
    <x v="14"/>
    <s v="Taper Roller Bearing"/>
    <n v="1"/>
    <n v="405"/>
    <x v="31"/>
    <m/>
    <m/>
    <m/>
    <m/>
    <m/>
    <m/>
    <x v="1"/>
    <n v="0"/>
    <m/>
    <n v="405"/>
    <m/>
    <m/>
    <x v="3"/>
    <x v="3"/>
    <x v="1"/>
  </r>
  <r>
    <m/>
    <x v="64"/>
    <m/>
    <m/>
    <m/>
    <m/>
    <m/>
    <m/>
    <x v="0"/>
    <x v="12"/>
    <s v="Oil Seal For Fr. Exle"/>
    <n v="2"/>
    <n v="85"/>
    <x v="12"/>
    <m/>
    <m/>
    <m/>
    <m/>
    <m/>
    <m/>
    <x v="1"/>
    <n v="0"/>
    <m/>
    <n v="170"/>
    <m/>
    <m/>
    <x v="3"/>
    <x v="3"/>
    <x v="1"/>
  </r>
  <r>
    <m/>
    <x v="64"/>
    <m/>
    <m/>
    <m/>
    <m/>
    <m/>
    <m/>
    <x v="0"/>
    <x v="55"/>
    <s v="Anabond"/>
    <n v="1"/>
    <n v="90"/>
    <x v="74"/>
    <m/>
    <m/>
    <m/>
    <m/>
    <m/>
    <m/>
    <x v="1"/>
    <n v="0"/>
    <m/>
    <n v="90"/>
    <m/>
    <m/>
    <x v="3"/>
    <x v="3"/>
    <x v="1"/>
  </r>
  <r>
    <d v="2026-03-25T00:00:00"/>
    <x v="65"/>
    <n v="26"/>
    <s v="Sivam Public School Kashimabad Gzp"/>
    <m/>
    <s v="UP61AT6811"/>
    <s v="T1"/>
    <s v="School"/>
    <x v="0"/>
    <x v="29"/>
    <s v="MECHENICAL SPRAY"/>
    <n v="1"/>
    <n v="160"/>
    <x v="29"/>
    <n v="2000"/>
    <n v="500"/>
    <m/>
    <m/>
    <m/>
    <m/>
    <x v="8"/>
    <n v="450"/>
    <m/>
    <n v="3110"/>
    <m/>
    <m/>
    <x v="4"/>
    <x v="3"/>
    <x v="1"/>
  </r>
  <r>
    <m/>
    <x v="65"/>
    <m/>
    <m/>
    <m/>
    <m/>
    <m/>
    <m/>
    <x v="0"/>
    <x v="10"/>
    <s v="KING PIN SET"/>
    <n v="1"/>
    <n v="2438"/>
    <x v="10"/>
    <m/>
    <m/>
    <m/>
    <m/>
    <m/>
    <m/>
    <x v="1"/>
    <n v="0"/>
    <m/>
    <n v="2438"/>
    <m/>
    <m/>
    <x v="4"/>
    <x v="3"/>
    <x v="1"/>
  </r>
  <r>
    <m/>
    <x v="65"/>
    <m/>
    <m/>
    <m/>
    <m/>
    <m/>
    <m/>
    <x v="0"/>
    <x v="11"/>
    <s v="GREASE"/>
    <n v="1"/>
    <n v="288"/>
    <x v="27"/>
    <m/>
    <m/>
    <m/>
    <m/>
    <m/>
    <m/>
    <x v="1"/>
    <n v="0"/>
    <m/>
    <n v="288"/>
    <m/>
    <m/>
    <x v="4"/>
    <x v="3"/>
    <x v="1"/>
  </r>
  <r>
    <m/>
    <x v="65"/>
    <m/>
    <m/>
    <m/>
    <m/>
    <m/>
    <m/>
    <x v="0"/>
    <x v="12"/>
    <s v="Oil Seal For Fr. Exle"/>
    <n v="2"/>
    <n v="85"/>
    <x v="12"/>
    <m/>
    <m/>
    <m/>
    <m/>
    <m/>
    <m/>
    <x v="1"/>
    <n v="0"/>
    <m/>
    <n v="170"/>
    <m/>
    <m/>
    <x v="4"/>
    <x v="3"/>
    <x v="1"/>
  </r>
  <r>
    <m/>
    <x v="65"/>
    <m/>
    <m/>
    <m/>
    <m/>
    <m/>
    <m/>
    <x v="0"/>
    <x v="120"/>
    <s v="Door Lock RH"/>
    <n v="1"/>
    <n v="516"/>
    <x v="118"/>
    <m/>
    <m/>
    <m/>
    <m/>
    <m/>
    <m/>
    <x v="1"/>
    <n v="0"/>
    <m/>
    <n v="516"/>
    <m/>
    <m/>
    <x v="4"/>
    <x v="3"/>
    <x v="1"/>
  </r>
  <r>
    <d v="2026-03-25T00:00:00"/>
    <x v="65"/>
    <n v="27"/>
    <s v="Sanoj Gupta Jangipur Gzp"/>
    <m/>
    <m/>
    <m/>
    <m/>
    <x v="0"/>
    <x v="3"/>
    <s v="Gulf Force AdBlue (20 L)"/>
    <n v="1"/>
    <n v="1480"/>
    <x v="3"/>
    <m/>
    <m/>
    <m/>
    <m/>
    <m/>
    <m/>
    <x v="1"/>
    <n v="0"/>
    <m/>
    <n v="1480"/>
    <m/>
    <m/>
    <x v="4"/>
    <x v="3"/>
    <x v="1"/>
  </r>
  <r>
    <d v="2026-03-25T00:00:00"/>
    <x v="65"/>
    <s v="GVK 11"/>
    <s v="GVK"/>
    <m/>
    <s v="UP32FG1390"/>
    <s v="T1"/>
    <s v="Ambulance"/>
    <x v="2"/>
    <x v="0"/>
    <s v="Gulf Force BS VI (6.5L)"/>
    <n v="1"/>
    <n v="2080"/>
    <x v="0"/>
    <m/>
    <m/>
    <m/>
    <m/>
    <m/>
    <m/>
    <x v="1"/>
    <n v="0"/>
    <m/>
    <n v="2080"/>
    <m/>
    <m/>
    <x v="4"/>
    <x v="3"/>
    <x v="1"/>
  </r>
  <r>
    <m/>
    <x v="65"/>
    <m/>
    <m/>
    <m/>
    <m/>
    <m/>
    <m/>
    <x v="2"/>
    <x v="1"/>
    <s v="Oil Filter"/>
    <n v="1"/>
    <n v="359"/>
    <x v="1"/>
    <m/>
    <m/>
    <m/>
    <m/>
    <m/>
    <m/>
    <x v="1"/>
    <n v="0"/>
    <m/>
    <n v="359"/>
    <m/>
    <m/>
    <x v="4"/>
    <x v="3"/>
    <x v="1"/>
  </r>
  <r>
    <m/>
    <x v="65"/>
    <m/>
    <m/>
    <m/>
    <m/>
    <m/>
    <m/>
    <x v="2"/>
    <x v="56"/>
    <s v="SPIN-ON FILTER"/>
    <n v="1"/>
    <n v="655"/>
    <x v="60"/>
    <m/>
    <m/>
    <m/>
    <m/>
    <m/>
    <m/>
    <x v="1"/>
    <n v="0"/>
    <m/>
    <n v="655"/>
    <m/>
    <m/>
    <x v="4"/>
    <x v="3"/>
    <x v="1"/>
  </r>
  <r>
    <m/>
    <x v="65"/>
    <m/>
    <m/>
    <m/>
    <m/>
    <m/>
    <m/>
    <x v="2"/>
    <x v="4"/>
    <s v="AIR FILTER"/>
    <n v="1"/>
    <n v="1388"/>
    <x v="4"/>
    <m/>
    <m/>
    <m/>
    <m/>
    <m/>
    <m/>
    <x v="1"/>
    <n v="0"/>
    <m/>
    <n v="1388"/>
    <m/>
    <m/>
    <x v="4"/>
    <x v="3"/>
    <x v="1"/>
  </r>
  <r>
    <m/>
    <x v="65"/>
    <m/>
    <m/>
    <m/>
    <m/>
    <m/>
    <m/>
    <x v="2"/>
    <x v="28"/>
    <s v="Brake Oil"/>
    <n v="1"/>
    <n v="149"/>
    <x v="28"/>
    <m/>
    <m/>
    <m/>
    <m/>
    <m/>
    <m/>
    <x v="1"/>
    <n v="0"/>
    <m/>
    <n v="149"/>
    <m/>
    <m/>
    <x v="4"/>
    <x v="3"/>
    <x v="1"/>
  </r>
  <r>
    <d v="2026-03-25T00:00:00"/>
    <x v="65"/>
    <s v="GVK 12"/>
    <s v="GVK"/>
    <m/>
    <s v="UP32FG0998"/>
    <s v="T1"/>
    <s v="Ambulance"/>
    <x v="2"/>
    <x v="0"/>
    <s v="Gulf Force BS VI (6.5L)"/>
    <n v="1"/>
    <n v="2080"/>
    <x v="0"/>
    <m/>
    <m/>
    <m/>
    <m/>
    <m/>
    <m/>
    <x v="1"/>
    <n v="0"/>
    <m/>
    <n v="2080"/>
    <m/>
    <m/>
    <x v="4"/>
    <x v="3"/>
    <x v="1"/>
  </r>
  <r>
    <m/>
    <x v="65"/>
    <m/>
    <m/>
    <m/>
    <m/>
    <m/>
    <m/>
    <x v="2"/>
    <x v="1"/>
    <s v="Oil Filter"/>
    <n v="1"/>
    <n v="359"/>
    <x v="1"/>
    <m/>
    <m/>
    <m/>
    <m/>
    <m/>
    <m/>
    <x v="1"/>
    <n v="0"/>
    <m/>
    <n v="359"/>
    <m/>
    <m/>
    <x v="4"/>
    <x v="3"/>
    <x v="1"/>
  </r>
  <r>
    <m/>
    <x v="65"/>
    <m/>
    <m/>
    <m/>
    <m/>
    <m/>
    <m/>
    <x v="2"/>
    <x v="56"/>
    <s v="SPIN-ON FILTER"/>
    <n v="1"/>
    <n v="655"/>
    <x v="60"/>
    <m/>
    <m/>
    <m/>
    <m/>
    <m/>
    <m/>
    <x v="1"/>
    <n v="0"/>
    <m/>
    <n v="655"/>
    <m/>
    <m/>
    <x v="4"/>
    <x v="3"/>
    <x v="1"/>
  </r>
  <r>
    <m/>
    <x v="65"/>
    <m/>
    <m/>
    <m/>
    <m/>
    <m/>
    <m/>
    <x v="2"/>
    <x v="4"/>
    <s v="AIR FILTER"/>
    <n v="1"/>
    <n v="1388"/>
    <x v="4"/>
    <m/>
    <m/>
    <m/>
    <m/>
    <m/>
    <m/>
    <x v="1"/>
    <n v="0"/>
    <m/>
    <n v="1388"/>
    <m/>
    <m/>
    <x v="4"/>
    <x v="3"/>
    <x v="1"/>
  </r>
  <r>
    <m/>
    <x v="65"/>
    <m/>
    <m/>
    <m/>
    <m/>
    <m/>
    <m/>
    <x v="2"/>
    <x v="28"/>
    <s v="Brake Oil"/>
    <n v="1"/>
    <n v="149"/>
    <x v="28"/>
    <m/>
    <m/>
    <m/>
    <m/>
    <m/>
    <m/>
    <x v="1"/>
    <n v="0"/>
    <m/>
    <n v="149"/>
    <m/>
    <m/>
    <x v="4"/>
    <x v="3"/>
    <x v="1"/>
  </r>
  <r>
    <d v="2026-03-25T00:00:00"/>
    <x v="65"/>
    <s v="GVK 13"/>
    <s v="GVK"/>
    <m/>
    <s v="UP32FG1027"/>
    <s v="T1"/>
    <s v="Ambulance"/>
    <x v="2"/>
    <x v="0"/>
    <s v="Gulf Force BS VI (6.5L)"/>
    <n v="1"/>
    <n v="2080"/>
    <x v="0"/>
    <m/>
    <m/>
    <m/>
    <m/>
    <m/>
    <m/>
    <x v="1"/>
    <n v="0"/>
    <m/>
    <n v="2080"/>
    <m/>
    <m/>
    <x v="4"/>
    <x v="3"/>
    <x v="1"/>
  </r>
  <r>
    <m/>
    <x v="65"/>
    <m/>
    <m/>
    <m/>
    <m/>
    <m/>
    <m/>
    <x v="2"/>
    <x v="1"/>
    <s v="Oil Filter"/>
    <n v="1"/>
    <n v="359"/>
    <x v="1"/>
    <m/>
    <m/>
    <m/>
    <m/>
    <m/>
    <m/>
    <x v="1"/>
    <n v="0"/>
    <m/>
    <n v="359"/>
    <m/>
    <m/>
    <x v="4"/>
    <x v="3"/>
    <x v="1"/>
  </r>
  <r>
    <m/>
    <x v="65"/>
    <m/>
    <m/>
    <m/>
    <m/>
    <m/>
    <m/>
    <x v="2"/>
    <x v="56"/>
    <s v="SPIN-ON FILTER"/>
    <n v="1"/>
    <n v="655"/>
    <x v="60"/>
    <m/>
    <m/>
    <m/>
    <m/>
    <m/>
    <m/>
    <x v="1"/>
    <n v="0"/>
    <m/>
    <n v="655"/>
    <m/>
    <m/>
    <x v="4"/>
    <x v="3"/>
    <x v="1"/>
  </r>
  <r>
    <m/>
    <x v="65"/>
    <m/>
    <m/>
    <m/>
    <m/>
    <m/>
    <m/>
    <x v="2"/>
    <x v="4"/>
    <s v="AIR FILTER"/>
    <n v="1"/>
    <n v="1388"/>
    <x v="4"/>
    <m/>
    <m/>
    <m/>
    <m/>
    <m/>
    <m/>
    <x v="1"/>
    <n v="0"/>
    <m/>
    <n v="1388"/>
    <m/>
    <m/>
    <x v="4"/>
    <x v="3"/>
    <x v="1"/>
  </r>
  <r>
    <m/>
    <x v="65"/>
    <m/>
    <m/>
    <m/>
    <m/>
    <m/>
    <m/>
    <x v="2"/>
    <x v="28"/>
    <s v="Brake Oil"/>
    <n v="1"/>
    <n v="149"/>
    <x v="28"/>
    <m/>
    <m/>
    <m/>
    <m/>
    <m/>
    <m/>
    <x v="1"/>
    <n v="0"/>
    <m/>
    <n v="149"/>
    <m/>
    <m/>
    <x v="4"/>
    <x v="3"/>
    <x v="1"/>
  </r>
  <r>
    <d v="2026-03-26T00:00:00"/>
    <x v="66"/>
    <n v="28"/>
    <s v="Diving Global School Zamania Gzp"/>
    <n v="9335758173"/>
    <s v="UP61CT2755"/>
    <s v="T1"/>
    <s v="School"/>
    <x v="2"/>
    <x v="0"/>
    <s v="Gulf Force BS VI (6.5L)"/>
    <n v="1"/>
    <n v="2080"/>
    <x v="0"/>
    <m/>
    <m/>
    <m/>
    <m/>
    <m/>
    <m/>
    <x v="1"/>
    <n v="0"/>
    <m/>
    <n v="2080"/>
    <m/>
    <m/>
    <x v="1"/>
    <x v="3"/>
    <x v="1"/>
  </r>
  <r>
    <m/>
    <x v="66"/>
    <m/>
    <m/>
    <m/>
    <m/>
    <m/>
    <m/>
    <x v="2"/>
    <x v="1"/>
    <s v="Oil Filter"/>
    <n v="1"/>
    <n v="359"/>
    <x v="1"/>
    <m/>
    <m/>
    <m/>
    <m/>
    <m/>
    <m/>
    <x v="1"/>
    <n v="0"/>
    <m/>
    <n v="359"/>
    <m/>
    <m/>
    <x v="1"/>
    <x v="3"/>
    <x v="1"/>
  </r>
  <r>
    <m/>
    <x v="66"/>
    <m/>
    <m/>
    <m/>
    <m/>
    <m/>
    <m/>
    <x v="2"/>
    <x v="56"/>
    <s v="SPIN-ON FILTER"/>
    <n v="1"/>
    <n v="655"/>
    <x v="60"/>
    <m/>
    <m/>
    <m/>
    <m/>
    <m/>
    <m/>
    <x v="1"/>
    <n v="0"/>
    <m/>
    <n v="655"/>
    <m/>
    <m/>
    <x v="1"/>
    <x v="3"/>
    <x v="1"/>
  </r>
  <r>
    <d v="2026-03-26T00:00:00"/>
    <x v="66"/>
    <n v="29"/>
    <s v="Bala Ji College of Pharmecy  Aurihar Gzp"/>
    <n v="9839370625"/>
    <s v="UP61CT2751"/>
    <s v="T2"/>
    <s v="School"/>
    <x v="2"/>
    <x v="0"/>
    <s v="Gulf Force BS VI (6.5L)"/>
    <n v="1"/>
    <n v="2080"/>
    <x v="0"/>
    <n v="50"/>
    <m/>
    <m/>
    <m/>
    <m/>
    <m/>
    <x v="28"/>
    <n v="9"/>
    <m/>
    <n v="2139"/>
    <m/>
    <m/>
    <x v="1"/>
    <x v="3"/>
    <x v="1"/>
  </r>
  <r>
    <m/>
    <x v="66"/>
    <m/>
    <m/>
    <m/>
    <m/>
    <m/>
    <m/>
    <x v="2"/>
    <x v="1"/>
    <s v="Oil Filter"/>
    <n v="1"/>
    <n v="359"/>
    <x v="1"/>
    <m/>
    <m/>
    <m/>
    <m/>
    <m/>
    <m/>
    <x v="1"/>
    <n v="0"/>
    <m/>
    <n v="359"/>
    <m/>
    <m/>
    <x v="1"/>
    <x v="3"/>
    <x v="1"/>
  </r>
  <r>
    <m/>
    <x v="66"/>
    <m/>
    <m/>
    <m/>
    <m/>
    <m/>
    <m/>
    <x v="2"/>
    <x v="56"/>
    <s v="SPIN-ON FILTER"/>
    <n v="1"/>
    <n v="655"/>
    <x v="60"/>
    <m/>
    <m/>
    <m/>
    <m/>
    <m/>
    <m/>
    <x v="1"/>
    <n v="0"/>
    <m/>
    <n v="655"/>
    <m/>
    <m/>
    <x v="1"/>
    <x v="3"/>
    <x v="1"/>
  </r>
  <r>
    <m/>
    <x v="66"/>
    <m/>
    <m/>
    <m/>
    <m/>
    <m/>
    <m/>
    <x v="2"/>
    <x v="45"/>
    <s v="Force Motors Antifreeze Coolant 1 L"/>
    <n v="1"/>
    <n v="325"/>
    <x v="46"/>
    <m/>
    <m/>
    <m/>
    <m/>
    <m/>
    <m/>
    <x v="1"/>
    <n v="0"/>
    <m/>
    <n v="325"/>
    <m/>
    <m/>
    <x v="1"/>
    <x v="3"/>
    <x v="1"/>
  </r>
  <r>
    <d v="2026-03-26T00:00:00"/>
    <x v="66"/>
    <n v="30"/>
    <s v="Pappu Yadav Harpur Ghazipur"/>
    <n v="6306229891"/>
    <m/>
    <m/>
    <m/>
    <x v="1"/>
    <x v="110"/>
    <s v="ATF (Auto Trans Fluid) HP_1-Ltr"/>
    <n v="1"/>
    <n v="341"/>
    <x v="109"/>
    <m/>
    <m/>
    <m/>
    <m/>
    <m/>
    <m/>
    <x v="1"/>
    <n v="0"/>
    <m/>
    <n v="341"/>
    <m/>
    <m/>
    <x v="1"/>
    <x v="3"/>
    <x v="1"/>
  </r>
  <r>
    <d v="2026-03-26T00:00:00"/>
    <x v="66"/>
    <s v="GVK  14"/>
    <s v="GVK"/>
    <m/>
    <s v="UP32FG2015"/>
    <s v="T1"/>
    <s v="Ambulance"/>
    <x v="2"/>
    <x v="0"/>
    <s v="Gulf Force BS VI (6.5L)"/>
    <n v="1"/>
    <n v="2080"/>
    <x v="0"/>
    <m/>
    <m/>
    <m/>
    <m/>
    <m/>
    <m/>
    <x v="1"/>
    <n v="0"/>
    <m/>
    <n v="2080"/>
    <m/>
    <m/>
    <x v="1"/>
    <x v="3"/>
    <x v="1"/>
  </r>
  <r>
    <m/>
    <x v="66"/>
    <m/>
    <m/>
    <m/>
    <m/>
    <m/>
    <m/>
    <x v="2"/>
    <x v="1"/>
    <s v="Oil Filter"/>
    <n v="1"/>
    <n v="359"/>
    <x v="1"/>
    <m/>
    <m/>
    <m/>
    <m/>
    <m/>
    <m/>
    <x v="1"/>
    <n v="0"/>
    <m/>
    <n v="359"/>
    <m/>
    <m/>
    <x v="1"/>
    <x v="3"/>
    <x v="1"/>
  </r>
  <r>
    <m/>
    <x v="66"/>
    <m/>
    <m/>
    <m/>
    <m/>
    <m/>
    <m/>
    <x v="2"/>
    <x v="56"/>
    <s v="SPIN-ON FILTER"/>
    <n v="1"/>
    <n v="655"/>
    <x v="60"/>
    <m/>
    <m/>
    <m/>
    <m/>
    <m/>
    <m/>
    <x v="1"/>
    <n v="0"/>
    <m/>
    <n v="655"/>
    <m/>
    <m/>
    <x v="1"/>
    <x v="3"/>
    <x v="1"/>
  </r>
  <r>
    <m/>
    <x v="66"/>
    <m/>
    <m/>
    <m/>
    <m/>
    <m/>
    <m/>
    <x v="2"/>
    <x v="4"/>
    <s v="AIR FILTER"/>
    <n v="1"/>
    <n v="1388"/>
    <x v="4"/>
    <m/>
    <m/>
    <m/>
    <m/>
    <m/>
    <m/>
    <x v="1"/>
    <n v="0"/>
    <m/>
    <n v="1388"/>
    <m/>
    <m/>
    <x v="1"/>
    <x v="3"/>
    <x v="1"/>
  </r>
  <r>
    <m/>
    <x v="66"/>
    <m/>
    <m/>
    <m/>
    <m/>
    <m/>
    <m/>
    <x v="2"/>
    <x v="28"/>
    <s v="Brake Oil"/>
    <n v="1"/>
    <n v="149"/>
    <x v="28"/>
    <m/>
    <m/>
    <m/>
    <m/>
    <m/>
    <m/>
    <x v="1"/>
    <n v="0"/>
    <m/>
    <n v="149"/>
    <m/>
    <m/>
    <x v="1"/>
    <x v="3"/>
    <x v="1"/>
  </r>
  <r>
    <d v="2026-03-26T00:00:00"/>
    <x v="66"/>
    <s v="GVK 15"/>
    <s v="GVK"/>
    <m/>
    <s v="UP32FG0618"/>
    <s v="T1"/>
    <s v="Ambulance"/>
    <x v="2"/>
    <x v="0"/>
    <s v="Gulf Force BS VI (6.5L)"/>
    <n v="1"/>
    <n v="2080"/>
    <x v="0"/>
    <m/>
    <m/>
    <m/>
    <m/>
    <m/>
    <m/>
    <x v="1"/>
    <n v="0"/>
    <m/>
    <n v="2080"/>
    <m/>
    <m/>
    <x v="1"/>
    <x v="3"/>
    <x v="1"/>
  </r>
  <r>
    <m/>
    <x v="66"/>
    <m/>
    <m/>
    <m/>
    <m/>
    <m/>
    <m/>
    <x v="2"/>
    <x v="1"/>
    <s v="Oil Filter"/>
    <n v="1"/>
    <n v="359"/>
    <x v="1"/>
    <m/>
    <m/>
    <m/>
    <m/>
    <m/>
    <m/>
    <x v="1"/>
    <n v="0"/>
    <m/>
    <n v="359"/>
    <m/>
    <m/>
    <x v="1"/>
    <x v="3"/>
    <x v="1"/>
  </r>
  <r>
    <m/>
    <x v="66"/>
    <m/>
    <m/>
    <m/>
    <m/>
    <m/>
    <m/>
    <x v="2"/>
    <x v="56"/>
    <s v="SPIN-ON FILTER"/>
    <n v="1"/>
    <n v="655"/>
    <x v="60"/>
    <m/>
    <m/>
    <m/>
    <m/>
    <m/>
    <m/>
    <x v="1"/>
    <n v="0"/>
    <m/>
    <n v="655"/>
    <m/>
    <m/>
    <x v="1"/>
    <x v="3"/>
    <x v="1"/>
  </r>
  <r>
    <m/>
    <x v="66"/>
    <m/>
    <m/>
    <m/>
    <m/>
    <m/>
    <m/>
    <x v="2"/>
    <x v="4"/>
    <s v="AIR FILTER"/>
    <n v="1"/>
    <n v="1388"/>
    <x v="4"/>
    <m/>
    <m/>
    <m/>
    <m/>
    <m/>
    <m/>
    <x v="1"/>
    <n v="0"/>
    <m/>
    <n v="1388"/>
    <m/>
    <m/>
    <x v="1"/>
    <x v="3"/>
    <x v="1"/>
  </r>
  <r>
    <m/>
    <x v="66"/>
    <m/>
    <m/>
    <m/>
    <m/>
    <m/>
    <m/>
    <x v="2"/>
    <x v="28"/>
    <s v="Brake Oil"/>
    <n v="1"/>
    <n v="149"/>
    <x v="28"/>
    <m/>
    <m/>
    <m/>
    <m/>
    <m/>
    <m/>
    <x v="1"/>
    <n v="0"/>
    <m/>
    <n v="149"/>
    <m/>
    <m/>
    <x v="1"/>
    <x v="3"/>
    <x v="1"/>
  </r>
  <r>
    <d v="2026-03-26T00:00:00"/>
    <x v="66"/>
    <s v="GVK 16"/>
    <s v="GVK"/>
    <m/>
    <s v="UP32FG2076"/>
    <s v="T1"/>
    <s v="Ambulance"/>
    <x v="2"/>
    <x v="0"/>
    <s v="Gulf Force BS VI (6.5L)"/>
    <n v="1"/>
    <n v="2080"/>
    <x v="0"/>
    <m/>
    <m/>
    <m/>
    <m/>
    <m/>
    <m/>
    <x v="1"/>
    <n v="0"/>
    <m/>
    <n v="2080"/>
    <m/>
    <m/>
    <x v="1"/>
    <x v="3"/>
    <x v="1"/>
  </r>
  <r>
    <m/>
    <x v="66"/>
    <m/>
    <m/>
    <m/>
    <m/>
    <m/>
    <m/>
    <x v="2"/>
    <x v="1"/>
    <s v="Oil Filter"/>
    <n v="1"/>
    <n v="359"/>
    <x v="1"/>
    <m/>
    <m/>
    <m/>
    <m/>
    <m/>
    <m/>
    <x v="1"/>
    <n v="0"/>
    <m/>
    <n v="359"/>
    <m/>
    <m/>
    <x v="1"/>
    <x v="3"/>
    <x v="1"/>
  </r>
  <r>
    <m/>
    <x v="66"/>
    <m/>
    <m/>
    <m/>
    <m/>
    <m/>
    <m/>
    <x v="2"/>
    <x v="56"/>
    <s v="SPIN-ON FILTER"/>
    <n v="1"/>
    <n v="655"/>
    <x v="60"/>
    <m/>
    <m/>
    <m/>
    <m/>
    <m/>
    <m/>
    <x v="1"/>
    <n v="0"/>
    <m/>
    <n v="655"/>
    <m/>
    <m/>
    <x v="1"/>
    <x v="3"/>
    <x v="1"/>
  </r>
  <r>
    <m/>
    <x v="66"/>
    <m/>
    <m/>
    <m/>
    <m/>
    <m/>
    <m/>
    <x v="2"/>
    <x v="4"/>
    <s v="AIR FILTER"/>
    <n v="1"/>
    <n v="1388"/>
    <x v="4"/>
    <m/>
    <m/>
    <m/>
    <m/>
    <m/>
    <m/>
    <x v="1"/>
    <n v="0"/>
    <m/>
    <n v="1388"/>
    <m/>
    <m/>
    <x v="1"/>
    <x v="3"/>
    <x v="1"/>
  </r>
  <r>
    <m/>
    <x v="66"/>
    <m/>
    <m/>
    <m/>
    <m/>
    <m/>
    <m/>
    <x v="2"/>
    <x v="28"/>
    <s v="Brake Oil"/>
    <n v="1"/>
    <n v="149"/>
    <x v="28"/>
    <m/>
    <m/>
    <m/>
    <m/>
    <m/>
    <m/>
    <x v="1"/>
    <n v="0"/>
    <m/>
    <n v="149"/>
    <m/>
    <m/>
    <x v="1"/>
    <x v="3"/>
    <x v="1"/>
  </r>
  <r>
    <d v="2026-03-27T00:00:00"/>
    <x v="67"/>
    <n v="31"/>
    <s v="Asha  PG College Shikhari Gzp"/>
    <n v="7392957322"/>
    <m/>
    <m/>
    <m/>
    <x v="1"/>
    <x v="3"/>
    <s v="Gulf Force AdBlue (20 L)"/>
    <n v="2"/>
    <n v="1600"/>
    <x v="129"/>
    <m/>
    <m/>
    <m/>
    <m/>
    <m/>
    <m/>
    <x v="1"/>
    <n v="0"/>
    <m/>
    <n v="3200"/>
    <m/>
    <m/>
    <x v="20"/>
    <x v="3"/>
    <x v="1"/>
  </r>
  <r>
    <m/>
    <x v="67"/>
    <m/>
    <m/>
    <m/>
    <m/>
    <m/>
    <m/>
    <x v="1"/>
    <x v="45"/>
    <s v="Force Motors Antifreeze Coolant 1 L"/>
    <n v="4"/>
    <n v="325"/>
    <x v="130"/>
    <m/>
    <m/>
    <m/>
    <m/>
    <m/>
    <m/>
    <x v="1"/>
    <n v="0"/>
    <m/>
    <n v="1300"/>
    <m/>
    <m/>
    <x v="20"/>
    <x v="3"/>
    <x v="1"/>
  </r>
  <r>
    <m/>
    <x v="67"/>
    <m/>
    <m/>
    <m/>
    <m/>
    <m/>
    <m/>
    <x v="1"/>
    <x v="110"/>
    <s v="ATF (Auto Trans Fluid) HP_1-Ltr"/>
    <n v="2"/>
    <n v="341"/>
    <x v="131"/>
    <m/>
    <m/>
    <m/>
    <m/>
    <m/>
    <m/>
    <x v="1"/>
    <n v="0"/>
    <m/>
    <n v="682"/>
    <m/>
    <m/>
    <x v="20"/>
    <x v="3"/>
    <x v="1"/>
  </r>
  <r>
    <d v="2026-03-27T00:00:00"/>
    <x v="67"/>
    <n v="32"/>
    <s v="Ajay Kumar Singh Husainpur Gzp"/>
    <n v="7004735635"/>
    <s v="UP65QT2123"/>
    <m/>
    <m/>
    <x v="1"/>
    <x v="3"/>
    <s v="Gulf Force AdBlue (20 L)"/>
    <n v="1"/>
    <n v="1800"/>
    <x v="132"/>
    <m/>
    <m/>
    <m/>
    <m/>
    <m/>
    <m/>
    <x v="1"/>
    <n v="0"/>
    <m/>
    <n v="1800"/>
    <m/>
    <m/>
    <x v="20"/>
    <x v="3"/>
    <x v="1"/>
  </r>
  <r>
    <d v="2026-03-29T00:00:00"/>
    <x v="68"/>
    <s v="GVK 17"/>
    <s v="GVK"/>
    <m/>
    <s v="UP32FG1662"/>
    <s v="T1"/>
    <s v="Ambulance"/>
    <x v="2"/>
    <x v="0"/>
    <s v="Gulf Force BS VI (6.5L)"/>
    <n v="1"/>
    <n v="2080"/>
    <x v="0"/>
    <m/>
    <m/>
    <m/>
    <m/>
    <m/>
    <m/>
    <x v="1"/>
    <n v="0"/>
    <m/>
    <n v="2080"/>
    <m/>
    <m/>
    <x v="6"/>
    <x v="3"/>
    <x v="1"/>
  </r>
  <r>
    <m/>
    <x v="68"/>
    <m/>
    <m/>
    <m/>
    <m/>
    <m/>
    <m/>
    <x v="2"/>
    <x v="1"/>
    <s v="Oil Filter"/>
    <n v="1"/>
    <n v="359"/>
    <x v="1"/>
    <m/>
    <m/>
    <m/>
    <m/>
    <m/>
    <m/>
    <x v="1"/>
    <n v="0"/>
    <m/>
    <n v="359"/>
    <m/>
    <m/>
    <x v="6"/>
    <x v="3"/>
    <x v="1"/>
  </r>
  <r>
    <m/>
    <x v="68"/>
    <m/>
    <m/>
    <m/>
    <m/>
    <m/>
    <m/>
    <x v="2"/>
    <x v="56"/>
    <s v="SPIN-ON FILTER"/>
    <n v="1"/>
    <n v="655"/>
    <x v="60"/>
    <m/>
    <m/>
    <m/>
    <m/>
    <m/>
    <m/>
    <x v="1"/>
    <n v="0"/>
    <m/>
    <n v="655"/>
    <m/>
    <m/>
    <x v="6"/>
    <x v="3"/>
    <x v="1"/>
  </r>
  <r>
    <m/>
    <x v="68"/>
    <m/>
    <m/>
    <m/>
    <m/>
    <m/>
    <m/>
    <x v="2"/>
    <x v="4"/>
    <s v="AIR FILTER"/>
    <n v="1"/>
    <n v="1388"/>
    <x v="4"/>
    <m/>
    <m/>
    <m/>
    <m/>
    <m/>
    <m/>
    <x v="1"/>
    <n v="0"/>
    <m/>
    <n v="1388"/>
    <m/>
    <m/>
    <x v="6"/>
    <x v="3"/>
    <x v="1"/>
  </r>
  <r>
    <m/>
    <x v="68"/>
    <m/>
    <m/>
    <m/>
    <m/>
    <m/>
    <m/>
    <x v="2"/>
    <x v="28"/>
    <s v="Brake Oil"/>
    <n v="1"/>
    <n v="149"/>
    <x v="28"/>
    <m/>
    <m/>
    <m/>
    <m/>
    <m/>
    <m/>
    <x v="1"/>
    <n v="0"/>
    <m/>
    <n v="149"/>
    <m/>
    <m/>
    <x v="6"/>
    <x v="3"/>
    <x v="1"/>
  </r>
  <r>
    <d v="2026-03-29T00:00:00"/>
    <x v="68"/>
    <s v="GVK 18"/>
    <s v="GVK"/>
    <m/>
    <s v="UP32FG0616"/>
    <s v="T1"/>
    <s v="Ambulance"/>
    <x v="2"/>
    <x v="0"/>
    <s v="Gulf Force BS VI (6.5L)"/>
    <n v="1"/>
    <n v="2080"/>
    <x v="0"/>
    <m/>
    <m/>
    <m/>
    <m/>
    <m/>
    <m/>
    <x v="1"/>
    <n v="0"/>
    <m/>
    <n v="2080"/>
    <m/>
    <m/>
    <x v="6"/>
    <x v="3"/>
    <x v="1"/>
  </r>
  <r>
    <m/>
    <x v="68"/>
    <m/>
    <m/>
    <m/>
    <m/>
    <m/>
    <m/>
    <x v="2"/>
    <x v="1"/>
    <s v="Oil Filter"/>
    <n v="1"/>
    <n v="359"/>
    <x v="1"/>
    <m/>
    <m/>
    <m/>
    <m/>
    <m/>
    <m/>
    <x v="1"/>
    <n v="0"/>
    <m/>
    <n v="359"/>
    <m/>
    <m/>
    <x v="6"/>
    <x v="3"/>
    <x v="1"/>
  </r>
  <r>
    <m/>
    <x v="68"/>
    <m/>
    <m/>
    <m/>
    <m/>
    <m/>
    <m/>
    <x v="2"/>
    <x v="56"/>
    <s v="SPIN-ON FILTER"/>
    <n v="1"/>
    <n v="655"/>
    <x v="60"/>
    <m/>
    <m/>
    <m/>
    <m/>
    <m/>
    <m/>
    <x v="1"/>
    <n v="0"/>
    <m/>
    <n v="655"/>
    <m/>
    <m/>
    <x v="6"/>
    <x v="3"/>
    <x v="1"/>
  </r>
  <r>
    <m/>
    <x v="68"/>
    <m/>
    <m/>
    <m/>
    <m/>
    <m/>
    <m/>
    <x v="2"/>
    <x v="4"/>
    <s v="AIR FILTER"/>
    <n v="1"/>
    <n v="1388"/>
    <x v="4"/>
    <m/>
    <m/>
    <m/>
    <m/>
    <m/>
    <m/>
    <x v="1"/>
    <n v="0"/>
    <m/>
    <n v="1388"/>
    <m/>
    <m/>
    <x v="6"/>
    <x v="3"/>
    <x v="1"/>
  </r>
  <r>
    <m/>
    <x v="68"/>
    <m/>
    <m/>
    <m/>
    <m/>
    <m/>
    <m/>
    <x v="2"/>
    <x v="28"/>
    <s v="Brake Oil"/>
    <n v="1"/>
    <n v="149"/>
    <x v="28"/>
    <m/>
    <m/>
    <m/>
    <m/>
    <m/>
    <m/>
    <x v="1"/>
    <n v="0"/>
    <m/>
    <n v="149"/>
    <m/>
    <m/>
    <x v="6"/>
    <x v="3"/>
    <x v="1"/>
  </r>
  <r>
    <d v="2026-03-29T00:00:00"/>
    <x v="68"/>
    <s v="GVK 19"/>
    <s v="GVK"/>
    <m/>
    <s v="UP32FG0762"/>
    <s v="T1"/>
    <s v="Ambulance"/>
    <x v="2"/>
    <x v="0"/>
    <s v="Gulf Force BS VI (6.5L)"/>
    <n v="1"/>
    <n v="2080"/>
    <x v="0"/>
    <m/>
    <m/>
    <m/>
    <m/>
    <m/>
    <m/>
    <x v="1"/>
    <n v="0"/>
    <m/>
    <n v="2080"/>
    <m/>
    <m/>
    <x v="6"/>
    <x v="3"/>
    <x v="1"/>
  </r>
  <r>
    <m/>
    <x v="68"/>
    <m/>
    <m/>
    <m/>
    <m/>
    <m/>
    <m/>
    <x v="2"/>
    <x v="1"/>
    <s v="Oil Filter"/>
    <n v="1"/>
    <n v="359"/>
    <x v="1"/>
    <m/>
    <m/>
    <m/>
    <m/>
    <m/>
    <m/>
    <x v="1"/>
    <n v="0"/>
    <m/>
    <n v="359"/>
    <m/>
    <m/>
    <x v="6"/>
    <x v="3"/>
    <x v="1"/>
  </r>
  <r>
    <m/>
    <x v="68"/>
    <m/>
    <m/>
    <m/>
    <m/>
    <m/>
    <m/>
    <x v="2"/>
    <x v="56"/>
    <s v="SPIN-ON FILTER"/>
    <n v="1"/>
    <n v="655"/>
    <x v="60"/>
    <m/>
    <m/>
    <m/>
    <m/>
    <m/>
    <m/>
    <x v="1"/>
    <n v="0"/>
    <m/>
    <n v="655"/>
    <m/>
    <m/>
    <x v="6"/>
    <x v="3"/>
    <x v="1"/>
  </r>
  <r>
    <m/>
    <x v="68"/>
    <m/>
    <m/>
    <m/>
    <m/>
    <m/>
    <m/>
    <x v="2"/>
    <x v="4"/>
    <s v="AIR FILTER"/>
    <n v="1"/>
    <n v="1388"/>
    <x v="4"/>
    <m/>
    <m/>
    <m/>
    <m/>
    <m/>
    <m/>
    <x v="1"/>
    <n v="0"/>
    <m/>
    <n v="1388"/>
    <m/>
    <m/>
    <x v="6"/>
    <x v="3"/>
    <x v="1"/>
  </r>
  <r>
    <m/>
    <x v="68"/>
    <m/>
    <m/>
    <m/>
    <m/>
    <m/>
    <m/>
    <x v="2"/>
    <x v="28"/>
    <s v="Brake Oil"/>
    <n v="1"/>
    <n v="149"/>
    <x v="28"/>
    <m/>
    <m/>
    <m/>
    <m/>
    <m/>
    <m/>
    <x v="1"/>
    <n v="0"/>
    <m/>
    <n v="149"/>
    <m/>
    <m/>
    <x v="6"/>
    <x v="3"/>
    <x v="1"/>
  </r>
  <r>
    <d v="2026-03-30T00:00:00"/>
    <x v="69"/>
    <n v="33"/>
    <s v="Chinmay Bharat Acadamy LakhanPur Gzp"/>
    <n v="9532460881"/>
    <s v="UP61CT1388"/>
    <s v="T1"/>
    <s v="School"/>
    <x v="2"/>
    <x v="0"/>
    <s v="Gulf Force BS VI (6.5L)"/>
    <n v="1"/>
    <n v="2080"/>
    <x v="0"/>
    <m/>
    <n v="200"/>
    <m/>
    <m/>
    <m/>
    <m/>
    <x v="29"/>
    <n v="36"/>
    <m/>
    <n v="2316"/>
    <m/>
    <m/>
    <x v="7"/>
    <x v="3"/>
    <x v="1"/>
  </r>
  <r>
    <m/>
    <x v="69"/>
    <m/>
    <m/>
    <m/>
    <m/>
    <m/>
    <m/>
    <x v="2"/>
    <x v="1"/>
    <s v="Oil Filter"/>
    <n v="1"/>
    <n v="359"/>
    <x v="1"/>
    <m/>
    <m/>
    <m/>
    <m/>
    <m/>
    <m/>
    <x v="1"/>
    <n v="0"/>
    <m/>
    <n v="359"/>
    <m/>
    <m/>
    <x v="7"/>
    <x v="3"/>
    <x v="1"/>
  </r>
  <r>
    <m/>
    <x v="69"/>
    <m/>
    <m/>
    <m/>
    <m/>
    <m/>
    <m/>
    <x v="2"/>
    <x v="56"/>
    <s v="SPIN-ON FILTER"/>
    <n v="1"/>
    <n v="655"/>
    <x v="60"/>
    <m/>
    <m/>
    <m/>
    <m/>
    <m/>
    <m/>
    <x v="1"/>
    <n v="0"/>
    <m/>
    <n v="655"/>
    <m/>
    <m/>
    <x v="7"/>
    <x v="3"/>
    <x v="1"/>
  </r>
  <r>
    <m/>
    <x v="69"/>
    <m/>
    <m/>
    <m/>
    <m/>
    <m/>
    <m/>
    <x v="2"/>
    <x v="3"/>
    <s v="Gulf Force AdBlue (20 L)"/>
    <n v="1"/>
    <n v="1800"/>
    <x v="132"/>
    <m/>
    <m/>
    <m/>
    <m/>
    <m/>
    <m/>
    <x v="1"/>
    <n v="0"/>
    <m/>
    <n v="1800"/>
    <m/>
    <m/>
    <x v="7"/>
    <x v="3"/>
    <x v="1"/>
  </r>
  <r>
    <d v="2026-03-30T00:00:00"/>
    <x v="69"/>
    <n v="34"/>
    <s v="Dheeraj Kumar Mardah Gzp"/>
    <n v="9354595675"/>
    <m/>
    <m/>
    <s v="Ambulance"/>
    <x v="1"/>
    <x v="6"/>
    <s v="Gulf Force AdBlue (10)"/>
    <n v="1"/>
    <n v="950"/>
    <x v="61"/>
    <m/>
    <m/>
    <m/>
    <m/>
    <m/>
    <m/>
    <x v="1"/>
    <n v="0"/>
    <m/>
    <n v="950"/>
    <m/>
    <m/>
    <x v="7"/>
    <x v="3"/>
    <x v="1"/>
  </r>
  <r>
    <d v="2026-03-30T00:00:00"/>
    <x v="69"/>
    <n v="35"/>
    <s v="Unique Pb School Sirgitha Gzp"/>
    <n v="9936170171"/>
    <s v="UP61A5967"/>
    <s v="T2"/>
    <s v="School"/>
    <x v="0"/>
    <x v="11"/>
    <s v="GREASE"/>
    <n v="1"/>
    <n v="288"/>
    <x v="27"/>
    <n v="900"/>
    <m/>
    <m/>
    <m/>
    <m/>
    <m/>
    <x v="4"/>
    <n v="162"/>
    <m/>
    <n v="1350"/>
    <m/>
    <m/>
    <x v="7"/>
    <x v="3"/>
    <x v="1"/>
  </r>
  <r>
    <m/>
    <x v="69"/>
    <m/>
    <m/>
    <m/>
    <m/>
    <m/>
    <m/>
    <x v="0"/>
    <x v="135"/>
    <s v="Brake Disc"/>
    <n v="1"/>
    <n v="4411"/>
    <x v="133"/>
    <m/>
    <m/>
    <m/>
    <m/>
    <m/>
    <m/>
    <x v="1"/>
    <n v="0"/>
    <m/>
    <n v="4411"/>
    <m/>
    <m/>
    <x v="7"/>
    <x v="3"/>
    <x v="1"/>
  </r>
  <r>
    <m/>
    <x v="69"/>
    <m/>
    <m/>
    <m/>
    <m/>
    <m/>
    <m/>
    <x v="0"/>
    <x v="136"/>
    <s v="Side Blinker LH"/>
    <n v="1"/>
    <n v="318"/>
    <x v="134"/>
    <m/>
    <m/>
    <m/>
    <m/>
    <m/>
    <m/>
    <x v="1"/>
    <n v="0"/>
    <m/>
    <n v="318"/>
    <m/>
    <m/>
    <x v="7"/>
    <x v="3"/>
    <x v="1"/>
  </r>
  <r>
    <m/>
    <x v="69"/>
    <m/>
    <m/>
    <m/>
    <m/>
    <m/>
    <m/>
    <x v="0"/>
    <x v="137"/>
    <s v="BRAKE PISTON KIT"/>
    <n v="1"/>
    <n v="3064"/>
    <x v="135"/>
    <m/>
    <m/>
    <m/>
    <m/>
    <m/>
    <m/>
    <x v="1"/>
    <n v="0"/>
    <m/>
    <n v="3064"/>
    <m/>
    <m/>
    <x v="7"/>
    <x v="3"/>
    <x v="1"/>
  </r>
  <r>
    <m/>
    <x v="69"/>
    <m/>
    <m/>
    <m/>
    <m/>
    <m/>
    <m/>
    <x v="0"/>
    <x v="46"/>
    <s v="BRAKE SEAL KIT"/>
    <n v="1"/>
    <n v="3132"/>
    <x v="136"/>
    <m/>
    <m/>
    <m/>
    <m/>
    <m/>
    <m/>
    <x v="1"/>
    <n v="0"/>
    <m/>
    <n v="3132"/>
    <m/>
    <m/>
    <x v="7"/>
    <x v="3"/>
    <x v="1"/>
  </r>
  <r>
    <m/>
    <x v="69"/>
    <m/>
    <m/>
    <m/>
    <m/>
    <m/>
    <m/>
    <x v="0"/>
    <x v="23"/>
    <s v="BRAKE PAD"/>
    <n v="1"/>
    <n v="2296"/>
    <x v="98"/>
    <m/>
    <m/>
    <m/>
    <m/>
    <m/>
    <m/>
    <x v="1"/>
    <n v="0"/>
    <m/>
    <n v="2296"/>
    <m/>
    <m/>
    <x v="7"/>
    <x v="3"/>
    <x v="1"/>
  </r>
  <r>
    <m/>
    <x v="69"/>
    <m/>
    <m/>
    <m/>
    <m/>
    <m/>
    <m/>
    <x v="0"/>
    <x v="64"/>
    <s v="BRACKET"/>
    <n v="1"/>
    <n v="40"/>
    <x v="69"/>
    <m/>
    <m/>
    <m/>
    <m/>
    <m/>
    <m/>
    <x v="1"/>
    <n v="0"/>
    <m/>
    <n v="40"/>
    <m/>
    <m/>
    <x v="7"/>
    <x v="3"/>
    <x v="1"/>
  </r>
  <r>
    <m/>
    <x v="69"/>
    <m/>
    <m/>
    <m/>
    <m/>
    <m/>
    <m/>
    <x v="0"/>
    <x v="132"/>
    <s v="RUBBER BUSH"/>
    <n v="1"/>
    <n v="63"/>
    <x v="137"/>
    <m/>
    <m/>
    <m/>
    <m/>
    <m/>
    <m/>
    <x v="1"/>
    <n v="0"/>
    <m/>
    <n v="63"/>
    <m/>
    <m/>
    <x v="7"/>
    <x v="3"/>
    <x v="1"/>
  </r>
  <r>
    <d v="2026-03-30T00:00:00"/>
    <x v="69"/>
    <n v="36"/>
    <s v="R.S. Pb. School Barachawer Gzp"/>
    <n v="9452205072"/>
    <s v="UP61BT3294"/>
    <s v="T1"/>
    <s v="School"/>
    <x v="0"/>
    <x v="0"/>
    <s v="Gulf Force BS VI (6.5L)"/>
    <n v="1"/>
    <n v="2080"/>
    <x v="0"/>
    <n v="900"/>
    <m/>
    <m/>
    <m/>
    <m/>
    <m/>
    <x v="4"/>
    <n v="162"/>
    <m/>
    <n v="3142"/>
    <m/>
    <m/>
    <x v="7"/>
    <x v="3"/>
    <x v="1"/>
  </r>
  <r>
    <m/>
    <x v="69"/>
    <m/>
    <m/>
    <m/>
    <m/>
    <m/>
    <m/>
    <x v="0"/>
    <x v="1"/>
    <s v="Oil Filter"/>
    <n v="1"/>
    <n v="359"/>
    <x v="1"/>
    <m/>
    <m/>
    <m/>
    <m/>
    <m/>
    <m/>
    <x v="1"/>
    <n v="0"/>
    <m/>
    <n v="359"/>
    <m/>
    <m/>
    <x v="7"/>
    <x v="3"/>
    <x v="1"/>
  </r>
  <r>
    <m/>
    <x v="69"/>
    <m/>
    <m/>
    <m/>
    <m/>
    <m/>
    <m/>
    <x v="0"/>
    <x v="3"/>
    <s v="Gulf Force AdBlue (20 L)"/>
    <n v="1"/>
    <n v="1800"/>
    <x v="132"/>
    <m/>
    <m/>
    <m/>
    <m/>
    <m/>
    <m/>
    <x v="1"/>
    <n v="0"/>
    <m/>
    <n v="1800"/>
    <m/>
    <m/>
    <x v="7"/>
    <x v="3"/>
    <x v="1"/>
  </r>
  <r>
    <d v="2026-03-30T00:00:00"/>
    <x v="69"/>
    <n v="37"/>
    <s v="R.S. Pb. School Barachawer Gzp"/>
    <n v="9452205072"/>
    <s v="UP61BT6070"/>
    <s v="T1"/>
    <s v="School"/>
    <x v="0"/>
    <x v="0"/>
    <s v="Gulf Force BS VI (6.5L)"/>
    <n v="1"/>
    <n v="2080"/>
    <x v="0"/>
    <n v="900"/>
    <m/>
    <m/>
    <m/>
    <m/>
    <m/>
    <x v="4"/>
    <n v="162"/>
    <m/>
    <n v="3142"/>
    <m/>
    <m/>
    <x v="7"/>
    <x v="3"/>
    <x v="1"/>
  </r>
  <r>
    <m/>
    <x v="69"/>
    <m/>
    <m/>
    <m/>
    <m/>
    <m/>
    <m/>
    <x v="0"/>
    <x v="1"/>
    <s v="Oil Filter"/>
    <n v="1"/>
    <n v="359"/>
    <x v="1"/>
    <m/>
    <m/>
    <m/>
    <m/>
    <m/>
    <m/>
    <x v="1"/>
    <n v="0"/>
    <m/>
    <n v="359"/>
    <m/>
    <m/>
    <x v="7"/>
    <x v="3"/>
    <x v="1"/>
  </r>
  <r>
    <d v="2026-03-30T00:00:00"/>
    <x v="69"/>
    <n v="38"/>
    <s v="Bakhari Baba PG College Birno Gzp"/>
    <n v="9450002828"/>
    <s v="HR69B8207"/>
    <s v="T1"/>
    <s v="School"/>
    <x v="0"/>
    <x v="35"/>
    <s v="ENGINE OIL"/>
    <n v="1"/>
    <n v="2288"/>
    <x v="35"/>
    <n v="1150"/>
    <m/>
    <m/>
    <m/>
    <m/>
    <m/>
    <x v="21"/>
    <n v="207"/>
    <m/>
    <n v="3645"/>
    <m/>
    <m/>
    <x v="7"/>
    <x v="3"/>
    <x v="1"/>
  </r>
  <r>
    <m/>
    <x v="69"/>
    <m/>
    <m/>
    <m/>
    <m/>
    <m/>
    <m/>
    <x v="0"/>
    <x v="38"/>
    <s v="OIL FILTER ELEMENT (TD 2200 ) (R-5)"/>
    <n v="1"/>
    <n v="156"/>
    <x v="38"/>
    <m/>
    <m/>
    <m/>
    <m/>
    <m/>
    <m/>
    <x v="1"/>
    <n v="0"/>
    <m/>
    <n v="156"/>
    <m/>
    <m/>
    <x v="7"/>
    <x v="3"/>
    <x v="1"/>
  </r>
  <r>
    <m/>
    <x v="69"/>
    <m/>
    <m/>
    <m/>
    <m/>
    <m/>
    <m/>
    <x v="0"/>
    <x v="32"/>
    <s v="SHOCKAR BUSH 19 NO."/>
    <n v="1"/>
    <n v="80"/>
    <x v="17"/>
    <m/>
    <m/>
    <m/>
    <m/>
    <m/>
    <m/>
    <x v="1"/>
    <n v="0"/>
    <m/>
    <n v="80"/>
    <m/>
    <m/>
    <x v="7"/>
    <x v="3"/>
    <x v="1"/>
  </r>
  <r>
    <m/>
    <x v="69"/>
    <m/>
    <m/>
    <m/>
    <m/>
    <m/>
    <m/>
    <x v="0"/>
    <x v="138"/>
    <s v="Shocker Bolt With Nut"/>
    <n v="1"/>
    <n v="90"/>
    <x v="74"/>
    <m/>
    <m/>
    <m/>
    <m/>
    <m/>
    <m/>
    <x v="1"/>
    <n v="0"/>
    <m/>
    <n v="90"/>
    <m/>
    <m/>
    <x v="7"/>
    <x v="3"/>
    <x v="1"/>
  </r>
  <r>
    <d v="2026-03-30T00:00:00"/>
    <x v="69"/>
    <n v="39"/>
    <s v="Sunbeem School Maharajganj"/>
    <m/>
    <s v="UP61AT4808"/>
    <s v="T1"/>
    <s v="School"/>
    <x v="0"/>
    <x v="139"/>
    <s v="Tendem Master Cyl"/>
    <n v="1"/>
    <n v="3910"/>
    <x v="138"/>
    <n v="600"/>
    <m/>
    <m/>
    <m/>
    <m/>
    <m/>
    <x v="13"/>
    <n v="108"/>
    <m/>
    <n v="4618"/>
    <m/>
    <m/>
    <x v="7"/>
    <x v="3"/>
    <x v="1"/>
  </r>
  <r>
    <m/>
    <x v="69"/>
    <m/>
    <m/>
    <m/>
    <m/>
    <m/>
    <m/>
    <x v="0"/>
    <x v="28"/>
    <s v="Brake Oil"/>
    <n v="2"/>
    <n v="149"/>
    <x v="47"/>
    <m/>
    <m/>
    <m/>
    <m/>
    <m/>
    <m/>
    <x v="1"/>
    <n v="0"/>
    <m/>
    <n v="298"/>
    <m/>
    <m/>
    <x v="7"/>
    <x v="3"/>
    <x v="1"/>
  </r>
  <r>
    <d v="2026-03-31T00:00:00"/>
    <x v="70"/>
    <n v="40"/>
    <s v="Evergreen Pb School Miranpur Gzp"/>
    <m/>
    <s v="UP61AT5027"/>
    <s v="T2"/>
    <s v="School"/>
    <x v="0"/>
    <x v="33"/>
    <s v="BALANCING BUSH 19 NO."/>
    <n v="2"/>
    <n v="80"/>
    <x v="29"/>
    <n v="600"/>
    <m/>
    <m/>
    <m/>
    <m/>
    <m/>
    <x v="13"/>
    <n v="108"/>
    <m/>
    <n v="868"/>
    <m/>
    <m/>
    <x v="23"/>
    <x v="3"/>
    <x v="1"/>
  </r>
  <r>
    <m/>
    <x v="70"/>
    <m/>
    <m/>
    <m/>
    <m/>
    <m/>
    <m/>
    <x v="0"/>
    <x v="32"/>
    <s v="SHOCKAR BUSH 19 NO."/>
    <n v="2"/>
    <n v="80"/>
    <x v="29"/>
    <m/>
    <m/>
    <m/>
    <m/>
    <m/>
    <m/>
    <x v="1"/>
    <n v="0"/>
    <m/>
    <n v="160"/>
    <m/>
    <m/>
    <x v="23"/>
    <x v="3"/>
    <x v="1"/>
  </r>
  <r>
    <m/>
    <x v="70"/>
    <m/>
    <m/>
    <m/>
    <m/>
    <m/>
    <m/>
    <x v="0"/>
    <x v="132"/>
    <s v="RUBBER BUSH"/>
    <n v="2"/>
    <n v="63"/>
    <x v="139"/>
    <m/>
    <m/>
    <m/>
    <m/>
    <m/>
    <m/>
    <x v="1"/>
    <n v="0"/>
    <m/>
    <n v="126"/>
    <m/>
    <m/>
    <x v="23"/>
    <x v="3"/>
    <x v="1"/>
  </r>
  <r>
    <d v="2026-03-31T00:00:00"/>
    <x v="70"/>
    <n v="41"/>
    <s v="Ajay Kumar Yadav Raipur Gzp"/>
    <n v="9348143325"/>
    <s v="UP61BT7427"/>
    <s v="Trax"/>
    <s v="Others"/>
    <x v="0"/>
    <x v="0"/>
    <s v="Gulf Force BS VI (6.5L)"/>
    <n v="1"/>
    <n v="2080"/>
    <x v="0"/>
    <n v="750"/>
    <m/>
    <m/>
    <m/>
    <m/>
    <m/>
    <x v="34"/>
    <n v="135"/>
    <m/>
    <n v="2965"/>
    <m/>
    <m/>
    <x v="23"/>
    <x v="3"/>
    <x v="1"/>
  </r>
  <r>
    <m/>
    <x v="70"/>
    <m/>
    <m/>
    <m/>
    <m/>
    <m/>
    <m/>
    <x v="0"/>
    <x v="18"/>
    <s v="FUEL FILTER"/>
    <n v="1"/>
    <n v="711"/>
    <x v="19"/>
    <m/>
    <m/>
    <m/>
    <m/>
    <m/>
    <m/>
    <x v="1"/>
    <n v="0"/>
    <m/>
    <n v="711"/>
    <m/>
    <m/>
    <x v="23"/>
    <x v="3"/>
    <x v="1"/>
  </r>
  <r>
    <m/>
    <x v="70"/>
    <m/>
    <m/>
    <m/>
    <m/>
    <m/>
    <m/>
    <x v="0"/>
    <x v="1"/>
    <s v="Oil Filter"/>
    <n v="1"/>
    <n v="359"/>
    <x v="1"/>
    <m/>
    <m/>
    <m/>
    <m/>
    <m/>
    <m/>
    <x v="1"/>
    <n v="0"/>
    <m/>
    <n v="359"/>
    <m/>
    <m/>
    <x v="23"/>
    <x v="3"/>
    <x v="1"/>
  </r>
  <r>
    <m/>
    <x v="70"/>
    <m/>
    <m/>
    <m/>
    <m/>
    <m/>
    <m/>
    <x v="0"/>
    <x v="17"/>
    <s v="FUEL FILTER"/>
    <n v="1"/>
    <n v="1060"/>
    <x v="18"/>
    <m/>
    <m/>
    <m/>
    <m/>
    <m/>
    <m/>
    <x v="1"/>
    <n v="0"/>
    <m/>
    <n v="1060"/>
    <m/>
    <m/>
    <x v="23"/>
    <x v="3"/>
    <x v="1"/>
  </r>
  <r>
    <d v="2026-03-31T00:00:00"/>
    <x v="70"/>
    <n v="42"/>
    <s v="Mukhram Kishan Pb School Saidpur Gzp"/>
    <n v="7081452718"/>
    <s v="UP61BT9545"/>
    <s v="T3"/>
    <s v="School"/>
    <x v="2"/>
    <x v="0"/>
    <s v="Gulf Force BS VI (6.5L)"/>
    <n v="1"/>
    <n v="2080"/>
    <x v="0"/>
    <m/>
    <m/>
    <m/>
    <m/>
    <m/>
    <m/>
    <x v="1"/>
    <n v="0"/>
    <m/>
    <n v="2080"/>
    <m/>
    <m/>
    <x v="23"/>
    <x v="3"/>
    <x v="1"/>
  </r>
  <r>
    <m/>
    <x v="70"/>
    <m/>
    <m/>
    <m/>
    <m/>
    <m/>
    <m/>
    <x v="2"/>
    <x v="1"/>
    <s v="Oil Filter"/>
    <n v="1"/>
    <n v="359"/>
    <x v="1"/>
    <m/>
    <m/>
    <m/>
    <m/>
    <m/>
    <m/>
    <x v="1"/>
    <n v="0"/>
    <m/>
    <n v="359"/>
    <m/>
    <m/>
    <x v="23"/>
    <x v="3"/>
    <x v="1"/>
  </r>
  <r>
    <m/>
    <x v="70"/>
    <m/>
    <m/>
    <m/>
    <m/>
    <m/>
    <m/>
    <x v="2"/>
    <x v="2"/>
    <s v="FUEL FILTER"/>
    <n v="1"/>
    <n v="1575"/>
    <x v="2"/>
    <m/>
    <m/>
    <m/>
    <m/>
    <m/>
    <m/>
    <x v="1"/>
    <n v="0"/>
    <m/>
    <n v="1575"/>
    <m/>
    <m/>
    <x v="23"/>
    <x v="3"/>
    <x v="1"/>
  </r>
  <r>
    <d v="2026-03-31T00:00:00"/>
    <x v="70"/>
    <n v="20"/>
    <s v="GVK"/>
    <m/>
    <s v="UP32FG0620"/>
    <s v="T1"/>
    <s v="Ambulance"/>
    <x v="2"/>
    <x v="0"/>
    <s v="Gulf Force BS VI (6.5L)"/>
    <n v="1"/>
    <n v="2080"/>
    <x v="0"/>
    <m/>
    <m/>
    <m/>
    <m/>
    <m/>
    <m/>
    <x v="1"/>
    <n v="0"/>
    <m/>
    <n v="2080"/>
    <m/>
    <m/>
    <x v="23"/>
    <x v="3"/>
    <x v="1"/>
  </r>
  <r>
    <m/>
    <x v="70"/>
    <m/>
    <m/>
    <m/>
    <m/>
    <m/>
    <m/>
    <x v="2"/>
    <x v="1"/>
    <s v="Oil Filter"/>
    <n v="1"/>
    <n v="359"/>
    <x v="1"/>
    <m/>
    <m/>
    <m/>
    <m/>
    <m/>
    <m/>
    <x v="1"/>
    <n v="0"/>
    <m/>
    <n v="359"/>
    <m/>
    <m/>
    <x v="23"/>
    <x v="3"/>
    <x v="1"/>
  </r>
  <r>
    <m/>
    <x v="70"/>
    <m/>
    <m/>
    <m/>
    <m/>
    <m/>
    <m/>
    <x v="2"/>
    <x v="56"/>
    <s v="SPIN-ON FILTER"/>
    <n v="1"/>
    <n v="655"/>
    <x v="60"/>
    <m/>
    <m/>
    <m/>
    <m/>
    <m/>
    <m/>
    <x v="1"/>
    <n v="0"/>
    <m/>
    <n v="655"/>
    <m/>
    <m/>
    <x v="23"/>
    <x v="3"/>
    <x v="1"/>
  </r>
  <r>
    <m/>
    <x v="70"/>
    <m/>
    <m/>
    <m/>
    <m/>
    <m/>
    <m/>
    <x v="2"/>
    <x v="4"/>
    <s v="AIR FILTER"/>
    <n v="1"/>
    <n v="1388"/>
    <x v="4"/>
    <m/>
    <m/>
    <m/>
    <m/>
    <m/>
    <m/>
    <x v="1"/>
    <n v="0"/>
    <m/>
    <n v="1388"/>
    <m/>
    <m/>
    <x v="23"/>
    <x v="3"/>
    <x v="1"/>
  </r>
  <r>
    <m/>
    <x v="70"/>
    <m/>
    <m/>
    <m/>
    <m/>
    <m/>
    <m/>
    <x v="2"/>
    <x v="28"/>
    <s v="Brake Oil"/>
    <n v="1"/>
    <n v="149"/>
    <x v="28"/>
    <m/>
    <m/>
    <m/>
    <m/>
    <m/>
    <m/>
    <x v="1"/>
    <n v="0"/>
    <m/>
    <n v="149"/>
    <m/>
    <m/>
    <x v="23"/>
    <x v="3"/>
    <x v="1"/>
  </r>
  <r>
    <d v="2026-03-31T00:00:00"/>
    <x v="70"/>
    <n v="43"/>
    <s v="Ajay Kumar Yadav Nandganj Gzp"/>
    <m/>
    <m/>
    <m/>
    <m/>
    <x v="1"/>
    <x v="3"/>
    <s v="Gulf Force AdBlue (20 L)"/>
    <n v="1"/>
    <n v="1800"/>
    <x v="132"/>
    <m/>
    <m/>
    <m/>
    <m/>
    <m/>
    <m/>
    <x v="1"/>
    <n v="0"/>
    <m/>
    <n v="1800"/>
    <m/>
    <m/>
    <x v="23"/>
    <x v="3"/>
    <x v="1"/>
  </r>
  <r>
    <d v="2026-04-01T00:00:00"/>
    <x v="71"/>
    <n v="44"/>
    <s v="Diving Heart Public School Agasta Gzp"/>
    <n v="9335032117"/>
    <m/>
    <m/>
    <m/>
    <x v="1"/>
    <x v="140"/>
    <s v="Bundy Tube Assly"/>
    <n v="8"/>
    <n v="52"/>
    <x v="140"/>
    <m/>
    <m/>
    <m/>
    <m/>
    <m/>
    <m/>
    <x v="1"/>
    <n v="0"/>
    <m/>
    <n v="416"/>
    <m/>
    <m/>
    <x v="25"/>
    <x v="4"/>
    <x v="1"/>
  </r>
  <r>
    <m/>
    <x v="71"/>
    <m/>
    <m/>
    <m/>
    <m/>
    <m/>
    <m/>
    <x v="1"/>
    <x v="141"/>
    <s v="Brake Booster"/>
    <n v="1"/>
    <n v="8093"/>
    <x v="141"/>
    <m/>
    <m/>
    <m/>
    <m/>
    <m/>
    <m/>
    <x v="1"/>
    <n v="0"/>
    <m/>
    <n v="8093"/>
    <m/>
    <m/>
    <x v="25"/>
    <x v="4"/>
    <x v="1"/>
  </r>
  <r>
    <m/>
    <x v="71"/>
    <m/>
    <m/>
    <m/>
    <m/>
    <m/>
    <m/>
    <x v="1"/>
    <x v="32"/>
    <s v="SHOCKAR BUSH 19 NO."/>
    <n v="20"/>
    <n v="75"/>
    <x v="142"/>
    <m/>
    <m/>
    <m/>
    <m/>
    <m/>
    <m/>
    <x v="1"/>
    <n v="0"/>
    <m/>
    <n v="1500"/>
    <m/>
    <m/>
    <x v="25"/>
    <x v="4"/>
    <x v="1"/>
  </r>
  <r>
    <m/>
    <x v="71"/>
    <m/>
    <m/>
    <m/>
    <m/>
    <m/>
    <m/>
    <x v="1"/>
    <x v="68"/>
    <s v="SHOCKAR BUSH 22 NO."/>
    <n v="10"/>
    <n v="80"/>
    <x v="143"/>
    <m/>
    <m/>
    <m/>
    <m/>
    <m/>
    <m/>
    <x v="1"/>
    <n v="0"/>
    <m/>
    <n v="800"/>
    <m/>
    <m/>
    <x v="25"/>
    <x v="4"/>
    <x v="1"/>
  </r>
  <r>
    <d v="2026-04-01T00:00:00"/>
    <x v="71"/>
    <n v="45"/>
    <s v="R.S.Convent School Barachawer Gzp"/>
    <n v="9454725383"/>
    <m/>
    <s v="Trax"/>
    <s v="School"/>
    <x v="3"/>
    <x v="142"/>
    <s v="Oil Seal"/>
    <n v="1"/>
    <n v="56"/>
    <x v="144"/>
    <m/>
    <m/>
    <m/>
    <m/>
    <m/>
    <m/>
    <x v="1"/>
    <n v="0"/>
    <m/>
    <n v="56"/>
    <m/>
    <m/>
    <x v="25"/>
    <x v="4"/>
    <x v="1"/>
  </r>
  <r>
    <m/>
    <x v="71"/>
    <m/>
    <m/>
    <m/>
    <m/>
    <m/>
    <m/>
    <x v="3"/>
    <x v="143"/>
    <s v="Oil Seal"/>
    <n v="1"/>
    <n v="67"/>
    <x v="145"/>
    <m/>
    <m/>
    <m/>
    <m/>
    <m/>
    <m/>
    <x v="1"/>
    <n v="0"/>
    <m/>
    <n v="67"/>
    <m/>
    <m/>
    <x v="25"/>
    <x v="4"/>
    <x v="1"/>
  </r>
  <r>
    <d v="2026-04-02T00:00:00"/>
    <x v="72"/>
    <n v="46"/>
    <s v="Monu Chouhan Mahrour Gzp"/>
    <n v="8840934925"/>
    <m/>
    <m/>
    <m/>
    <x v="1"/>
    <x v="3"/>
    <s v="Gulf Force AdBlue (20 L)"/>
    <n v="1"/>
    <n v="1800"/>
    <x v="132"/>
    <m/>
    <m/>
    <m/>
    <m/>
    <m/>
    <m/>
    <x v="1"/>
    <n v="0"/>
    <m/>
    <n v="1800"/>
    <m/>
    <m/>
    <x v="8"/>
    <x v="4"/>
    <x v="1"/>
  </r>
  <r>
    <d v="2026-04-05T00:00:00"/>
    <x v="73"/>
    <n v="47"/>
    <s v="International Pb School Sarhula Gzp"/>
    <n v="9198363406"/>
    <s v="UP61CT4870"/>
    <s v="Trax"/>
    <s v="School"/>
    <x v="2"/>
    <x v="0"/>
    <s v="Gulf Force BS VI (6.5L)"/>
    <n v="1"/>
    <n v="2080"/>
    <x v="0"/>
    <m/>
    <m/>
    <m/>
    <m/>
    <m/>
    <m/>
    <x v="1"/>
    <n v="0"/>
    <m/>
    <n v="2080"/>
    <m/>
    <m/>
    <x v="29"/>
    <x v="4"/>
    <x v="1"/>
  </r>
  <r>
    <m/>
    <x v="73"/>
    <m/>
    <m/>
    <m/>
    <m/>
    <m/>
    <m/>
    <x v="2"/>
    <x v="1"/>
    <s v="Oil Filter"/>
    <n v="1"/>
    <n v="359"/>
    <x v="1"/>
    <m/>
    <m/>
    <m/>
    <m/>
    <m/>
    <m/>
    <x v="1"/>
    <n v="0"/>
    <m/>
    <n v="359"/>
    <m/>
    <m/>
    <x v="29"/>
    <x v="4"/>
    <x v="1"/>
  </r>
  <r>
    <m/>
    <x v="73"/>
    <m/>
    <m/>
    <m/>
    <m/>
    <m/>
    <m/>
    <x v="2"/>
    <x v="18"/>
    <s v="FUEL FILTER"/>
    <n v="1"/>
    <n v="711"/>
    <x v="19"/>
    <m/>
    <m/>
    <m/>
    <m/>
    <m/>
    <m/>
    <x v="1"/>
    <n v="0"/>
    <m/>
    <n v="711"/>
    <m/>
    <m/>
    <x v="29"/>
    <x v="4"/>
    <x v="1"/>
  </r>
  <r>
    <m/>
    <x v="73"/>
    <m/>
    <m/>
    <m/>
    <m/>
    <m/>
    <m/>
    <x v="2"/>
    <x v="17"/>
    <s v="FUEL FILTER"/>
    <n v="1"/>
    <n v="1060"/>
    <x v="18"/>
    <m/>
    <m/>
    <m/>
    <m/>
    <m/>
    <m/>
    <x v="1"/>
    <n v="0"/>
    <m/>
    <n v="1060"/>
    <m/>
    <m/>
    <x v="29"/>
    <x v="4"/>
    <x v="1"/>
  </r>
  <r>
    <m/>
    <x v="73"/>
    <m/>
    <m/>
    <m/>
    <m/>
    <m/>
    <m/>
    <x v="2"/>
    <x v="28"/>
    <s v="Brake Oil"/>
    <n v="1"/>
    <n v="149"/>
    <x v="28"/>
    <m/>
    <m/>
    <m/>
    <m/>
    <m/>
    <m/>
    <x v="1"/>
    <n v="0"/>
    <m/>
    <n v="149"/>
    <m/>
    <m/>
    <x v="29"/>
    <x v="4"/>
    <x v="1"/>
  </r>
  <r>
    <d v="2026-04-05T00:00:00"/>
    <x v="73"/>
    <n v="48"/>
    <s v="City Montesari School Bhadaura Gzp"/>
    <n v="9453497791"/>
    <m/>
    <s v="Trax"/>
    <s v="School"/>
    <x v="2"/>
    <x v="0"/>
    <s v="Gulf Force BS VI (6.5L)"/>
    <n v="1"/>
    <n v="2080"/>
    <x v="0"/>
    <m/>
    <m/>
    <m/>
    <m/>
    <m/>
    <m/>
    <x v="1"/>
    <n v="0"/>
    <m/>
    <n v="2080"/>
    <m/>
    <m/>
    <x v="29"/>
    <x v="4"/>
    <x v="1"/>
  </r>
  <r>
    <m/>
    <x v="73"/>
    <m/>
    <m/>
    <m/>
    <m/>
    <m/>
    <m/>
    <x v="2"/>
    <x v="1"/>
    <s v="Oil Filter"/>
    <n v="1"/>
    <n v="359"/>
    <x v="1"/>
    <m/>
    <m/>
    <m/>
    <m/>
    <m/>
    <m/>
    <x v="1"/>
    <n v="0"/>
    <m/>
    <n v="359"/>
    <m/>
    <m/>
    <x v="29"/>
    <x v="4"/>
    <x v="1"/>
  </r>
  <r>
    <m/>
    <x v="73"/>
    <m/>
    <m/>
    <m/>
    <m/>
    <m/>
    <m/>
    <x v="2"/>
    <x v="18"/>
    <s v="FUEL FILTER"/>
    <n v="1"/>
    <n v="711"/>
    <x v="19"/>
    <m/>
    <m/>
    <m/>
    <m/>
    <m/>
    <m/>
    <x v="1"/>
    <n v="0"/>
    <m/>
    <n v="711"/>
    <m/>
    <m/>
    <x v="29"/>
    <x v="4"/>
    <x v="1"/>
  </r>
  <r>
    <m/>
    <x v="73"/>
    <m/>
    <m/>
    <m/>
    <m/>
    <m/>
    <m/>
    <x v="2"/>
    <x v="17"/>
    <s v="FUEL FILTER"/>
    <n v="1"/>
    <n v="1060"/>
    <x v="18"/>
    <m/>
    <m/>
    <m/>
    <m/>
    <m/>
    <m/>
    <x v="1"/>
    <n v="0"/>
    <m/>
    <n v="1060"/>
    <m/>
    <m/>
    <x v="29"/>
    <x v="4"/>
    <x v="1"/>
  </r>
  <r>
    <m/>
    <x v="73"/>
    <m/>
    <m/>
    <m/>
    <m/>
    <m/>
    <m/>
    <x v="2"/>
    <x v="45"/>
    <s v="Force Motors Antifreeze Coolant 1 L"/>
    <n v="1"/>
    <n v="325"/>
    <x v="46"/>
    <m/>
    <m/>
    <m/>
    <m/>
    <m/>
    <m/>
    <x v="1"/>
    <n v="0"/>
    <m/>
    <n v="325"/>
    <m/>
    <m/>
    <x v="29"/>
    <x v="4"/>
    <x v="1"/>
  </r>
  <r>
    <m/>
    <x v="73"/>
    <m/>
    <m/>
    <m/>
    <m/>
    <m/>
    <m/>
    <x v="2"/>
    <x v="28"/>
    <s v="Brake Oil"/>
    <n v="1"/>
    <n v="149"/>
    <x v="28"/>
    <m/>
    <m/>
    <m/>
    <m/>
    <m/>
    <m/>
    <x v="1"/>
    <n v="0"/>
    <m/>
    <n v="149"/>
    <m/>
    <m/>
    <x v="29"/>
    <x v="4"/>
    <x v="1"/>
  </r>
  <r>
    <d v="2026-04-05T00:00:00"/>
    <x v="73"/>
    <s v="GVK 1"/>
    <s v="GVK"/>
    <m/>
    <s v="UP32FG1536"/>
    <s v="T1"/>
    <s v="Ambulance"/>
    <x v="2"/>
    <x v="0"/>
    <s v="Gulf Force BS VI (6.5L)"/>
    <n v="1"/>
    <n v="2080"/>
    <x v="0"/>
    <m/>
    <m/>
    <m/>
    <m/>
    <m/>
    <m/>
    <x v="1"/>
    <n v="0"/>
    <m/>
    <n v="2080"/>
    <m/>
    <m/>
    <x v="29"/>
    <x v="4"/>
    <x v="1"/>
  </r>
  <r>
    <m/>
    <x v="73"/>
    <m/>
    <m/>
    <m/>
    <m/>
    <m/>
    <m/>
    <x v="2"/>
    <x v="1"/>
    <s v="Oil Filter"/>
    <n v="1"/>
    <n v="359"/>
    <x v="1"/>
    <m/>
    <m/>
    <m/>
    <m/>
    <m/>
    <m/>
    <x v="1"/>
    <n v="0"/>
    <m/>
    <n v="359"/>
    <m/>
    <m/>
    <x v="29"/>
    <x v="4"/>
    <x v="1"/>
  </r>
  <r>
    <m/>
    <x v="73"/>
    <m/>
    <m/>
    <m/>
    <m/>
    <m/>
    <m/>
    <x v="2"/>
    <x v="56"/>
    <s v="SPIN-ON FILTER"/>
    <n v="1"/>
    <n v="655"/>
    <x v="60"/>
    <m/>
    <m/>
    <m/>
    <m/>
    <m/>
    <m/>
    <x v="1"/>
    <n v="0"/>
    <m/>
    <n v="655"/>
    <m/>
    <m/>
    <x v="29"/>
    <x v="4"/>
    <x v="1"/>
  </r>
  <r>
    <m/>
    <x v="73"/>
    <m/>
    <m/>
    <m/>
    <m/>
    <m/>
    <m/>
    <x v="2"/>
    <x v="4"/>
    <s v="AIR FILTER"/>
    <n v="1"/>
    <n v="1388"/>
    <x v="4"/>
    <m/>
    <m/>
    <m/>
    <m/>
    <m/>
    <m/>
    <x v="1"/>
    <n v="0"/>
    <m/>
    <n v="1388"/>
    <m/>
    <m/>
    <x v="29"/>
    <x v="4"/>
    <x v="1"/>
  </r>
  <r>
    <m/>
    <x v="73"/>
    <m/>
    <m/>
    <m/>
    <m/>
    <m/>
    <m/>
    <x v="2"/>
    <x v="28"/>
    <s v="Brake Oil"/>
    <n v="1"/>
    <n v="149"/>
    <x v="28"/>
    <m/>
    <m/>
    <m/>
    <m/>
    <m/>
    <m/>
    <x v="1"/>
    <n v="0"/>
    <m/>
    <n v="149"/>
    <m/>
    <m/>
    <x v="29"/>
    <x v="4"/>
    <x v="1"/>
  </r>
  <r>
    <d v="2026-04-05T00:00:00"/>
    <x v="73"/>
    <s v="GVK 2"/>
    <s v="GVK"/>
    <m/>
    <s v="UP32FG0315"/>
    <s v="T1"/>
    <s v="Ambulance"/>
    <x v="2"/>
    <x v="0"/>
    <s v="Gulf Force BS VI (6.5L)"/>
    <n v="1"/>
    <n v="2080"/>
    <x v="0"/>
    <m/>
    <m/>
    <m/>
    <m/>
    <m/>
    <m/>
    <x v="1"/>
    <n v="0"/>
    <m/>
    <n v="2080"/>
    <m/>
    <m/>
    <x v="29"/>
    <x v="4"/>
    <x v="1"/>
  </r>
  <r>
    <m/>
    <x v="73"/>
    <m/>
    <m/>
    <m/>
    <m/>
    <m/>
    <m/>
    <x v="2"/>
    <x v="1"/>
    <s v="Oil Filter"/>
    <n v="1"/>
    <n v="359"/>
    <x v="1"/>
    <m/>
    <m/>
    <m/>
    <m/>
    <m/>
    <m/>
    <x v="1"/>
    <n v="0"/>
    <m/>
    <n v="359"/>
    <m/>
    <m/>
    <x v="29"/>
    <x v="4"/>
    <x v="1"/>
  </r>
  <r>
    <m/>
    <x v="73"/>
    <m/>
    <m/>
    <m/>
    <m/>
    <m/>
    <m/>
    <x v="2"/>
    <x v="56"/>
    <s v="SPIN-ON FILTER"/>
    <n v="1"/>
    <n v="655"/>
    <x v="60"/>
    <m/>
    <m/>
    <m/>
    <m/>
    <m/>
    <m/>
    <x v="1"/>
    <n v="0"/>
    <m/>
    <n v="655"/>
    <m/>
    <m/>
    <x v="29"/>
    <x v="4"/>
    <x v="1"/>
  </r>
  <r>
    <m/>
    <x v="73"/>
    <m/>
    <m/>
    <m/>
    <m/>
    <m/>
    <m/>
    <x v="2"/>
    <x v="4"/>
    <s v="AIR FILTER"/>
    <n v="1"/>
    <n v="1388"/>
    <x v="4"/>
    <m/>
    <m/>
    <m/>
    <m/>
    <m/>
    <m/>
    <x v="1"/>
    <n v="0"/>
    <m/>
    <n v="1388"/>
    <m/>
    <m/>
    <x v="29"/>
    <x v="4"/>
    <x v="1"/>
  </r>
  <r>
    <m/>
    <x v="73"/>
    <m/>
    <m/>
    <m/>
    <m/>
    <m/>
    <m/>
    <x v="2"/>
    <x v="28"/>
    <s v="Brake Oil"/>
    <n v="1"/>
    <n v="149"/>
    <x v="28"/>
    <m/>
    <m/>
    <m/>
    <m/>
    <m/>
    <m/>
    <x v="1"/>
    <n v="0"/>
    <m/>
    <n v="149"/>
    <m/>
    <m/>
    <x v="29"/>
    <x v="4"/>
    <x v="1"/>
  </r>
  <r>
    <d v="2026-04-05T00:00:00"/>
    <x v="73"/>
    <s v="GVK 3"/>
    <s v="GVK"/>
    <m/>
    <s v="UP32FG0413"/>
    <s v="T1"/>
    <s v="Ambulance"/>
    <x v="2"/>
    <x v="0"/>
    <s v="Gulf Force BS VI (6.5L)"/>
    <n v="1"/>
    <n v="2080"/>
    <x v="0"/>
    <m/>
    <m/>
    <m/>
    <m/>
    <m/>
    <m/>
    <x v="1"/>
    <n v="0"/>
    <m/>
    <n v="2080"/>
    <m/>
    <m/>
    <x v="29"/>
    <x v="4"/>
    <x v="1"/>
  </r>
  <r>
    <m/>
    <x v="73"/>
    <m/>
    <m/>
    <m/>
    <m/>
    <m/>
    <m/>
    <x v="2"/>
    <x v="1"/>
    <s v="Oil Filter"/>
    <n v="1"/>
    <n v="359"/>
    <x v="1"/>
    <m/>
    <m/>
    <m/>
    <m/>
    <m/>
    <m/>
    <x v="1"/>
    <n v="0"/>
    <m/>
    <n v="359"/>
    <m/>
    <m/>
    <x v="29"/>
    <x v="4"/>
    <x v="1"/>
  </r>
  <r>
    <m/>
    <x v="73"/>
    <m/>
    <m/>
    <m/>
    <m/>
    <m/>
    <m/>
    <x v="2"/>
    <x v="56"/>
    <s v="SPIN-ON FILTER"/>
    <n v="1"/>
    <n v="655"/>
    <x v="60"/>
    <m/>
    <m/>
    <m/>
    <m/>
    <m/>
    <m/>
    <x v="1"/>
    <n v="0"/>
    <m/>
    <n v="655"/>
    <m/>
    <m/>
    <x v="29"/>
    <x v="4"/>
    <x v="1"/>
  </r>
  <r>
    <m/>
    <x v="73"/>
    <m/>
    <m/>
    <m/>
    <m/>
    <m/>
    <m/>
    <x v="2"/>
    <x v="4"/>
    <s v="AIR FILTER"/>
    <n v="1"/>
    <n v="1388"/>
    <x v="4"/>
    <m/>
    <m/>
    <m/>
    <m/>
    <m/>
    <m/>
    <x v="1"/>
    <n v="0"/>
    <m/>
    <n v="1388"/>
    <m/>
    <m/>
    <x v="29"/>
    <x v="4"/>
    <x v="1"/>
  </r>
  <r>
    <m/>
    <x v="73"/>
    <m/>
    <m/>
    <m/>
    <m/>
    <m/>
    <m/>
    <x v="2"/>
    <x v="28"/>
    <s v="Brake Oil"/>
    <n v="1"/>
    <n v="149"/>
    <x v="28"/>
    <m/>
    <m/>
    <m/>
    <m/>
    <m/>
    <m/>
    <x v="1"/>
    <n v="0"/>
    <m/>
    <n v="149"/>
    <m/>
    <m/>
    <x v="29"/>
    <x v="4"/>
    <x v="1"/>
  </r>
  <r>
    <d v="2026-04-05T00:00:00"/>
    <x v="73"/>
    <n v="49"/>
    <s v="Aarti Pandey Chandrashekhar nagar Gzp"/>
    <n v="7905206852"/>
    <s v="UP61AT8292"/>
    <s v="Trax"/>
    <s v="Others"/>
    <x v="0"/>
    <x v="29"/>
    <s v="MECHENICAL SPRAY"/>
    <n v="1"/>
    <n v="160"/>
    <x v="29"/>
    <n v="800"/>
    <m/>
    <m/>
    <m/>
    <m/>
    <m/>
    <x v="15"/>
    <n v="144"/>
    <m/>
    <n v="1104"/>
    <m/>
    <m/>
    <x v="29"/>
    <x v="4"/>
    <x v="1"/>
  </r>
  <r>
    <m/>
    <x v="73"/>
    <m/>
    <m/>
    <m/>
    <m/>
    <m/>
    <m/>
    <x v="0"/>
    <x v="144"/>
    <s v="KIT LINING  SET"/>
    <n v="1"/>
    <n v="1318"/>
    <x v="146"/>
    <m/>
    <m/>
    <m/>
    <m/>
    <m/>
    <m/>
    <x v="1"/>
    <n v="0"/>
    <m/>
    <n v="1318"/>
    <m/>
    <m/>
    <x v="29"/>
    <x v="4"/>
    <x v="1"/>
  </r>
  <r>
    <m/>
    <x v="73"/>
    <m/>
    <m/>
    <m/>
    <m/>
    <m/>
    <m/>
    <x v="0"/>
    <x v="110"/>
    <s v="ATF (Auto Trans Fluid) HP_1-Ltr"/>
    <n v="1"/>
    <n v="341"/>
    <x v="109"/>
    <m/>
    <m/>
    <m/>
    <m/>
    <m/>
    <m/>
    <x v="1"/>
    <n v="0"/>
    <m/>
    <n v="341"/>
    <m/>
    <m/>
    <x v="29"/>
    <x v="4"/>
    <x v="1"/>
  </r>
  <r>
    <d v="2026-04-07T00:00:00"/>
    <x v="74"/>
    <n v="50"/>
    <s v="Abhishek Rai Malikpura Gzp"/>
    <n v="9919937421"/>
    <m/>
    <m/>
    <m/>
    <x v="1"/>
    <x v="6"/>
    <s v="Gulf Force AdBlue (10)"/>
    <n v="1"/>
    <n v="930"/>
    <x v="147"/>
    <m/>
    <m/>
    <m/>
    <m/>
    <m/>
    <m/>
    <x v="1"/>
    <n v="0"/>
    <m/>
    <n v="930"/>
    <m/>
    <m/>
    <x v="22"/>
    <x v="4"/>
    <x v="1"/>
  </r>
  <r>
    <d v="2026-04-07T00:00:00"/>
    <x v="74"/>
    <n v="51"/>
    <s v="Evergreen Pb School Miranpur Gzp"/>
    <m/>
    <s v="UP65FT3722"/>
    <s v="T1"/>
    <s v="School"/>
    <x v="0"/>
    <x v="28"/>
    <s v="Brake Oil"/>
    <n v="2"/>
    <n v="149"/>
    <x v="47"/>
    <n v="800"/>
    <m/>
    <m/>
    <m/>
    <m/>
    <m/>
    <x v="15"/>
    <n v="144"/>
    <m/>
    <n v="1242"/>
    <m/>
    <m/>
    <x v="22"/>
    <x v="4"/>
    <x v="1"/>
  </r>
  <r>
    <m/>
    <x v="74"/>
    <m/>
    <m/>
    <m/>
    <m/>
    <m/>
    <m/>
    <x v="0"/>
    <x v="29"/>
    <s v="MECHENICAL SPRAY"/>
    <n v="1"/>
    <n v="160"/>
    <x v="29"/>
    <m/>
    <m/>
    <m/>
    <m/>
    <m/>
    <m/>
    <x v="1"/>
    <n v="0"/>
    <m/>
    <n v="160"/>
    <m/>
    <m/>
    <x v="22"/>
    <x v="4"/>
    <x v="1"/>
  </r>
  <r>
    <m/>
    <x v="74"/>
    <m/>
    <m/>
    <m/>
    <m/>
    <m/>
    <m/>
    <x v="0"/>
    <x v="145"/>
    <s v="Caliper Body Assy Complete"/>
    <n v="1"/>
    <n v="8236"/>
    <x v="148"/>
    <m/>
    <m/>
    <m/>
    <m/>
    <m/>
    <m/>
    <x v="1"/>
    <n v="0"/>
    <m/>
    <n v="8236"/>
    <m/>
    <m/>
    <x v="22"/>
    <x v="4"/>
    <x v="1"/>
  </r>
  <r>
    <d v="2026-04-07T00:00:00"/>
    <x v="74"/>
    <n v="52"/>
    <s v="O.P. Pandey Ghazipur"/>
    <n v="7905206852"/>
    <m/>
    <m/>
    <m/>
    <x v="1"/>
    <x v="146"/>
    <s v="Poly V Belt 2190"/>
    <n v="1"/>
    <n v="1165"/>
    <x v="149"/>
    <m/>
    <m/>
    <m/>
    <m/>
    <m/>
    <m/>
    <x v="1"/>
    <n v="0"/>
    <m/>
    <n v="1165"/>
    <m/>
    <m/>
    <x v="22"/>
    <x v="4"/>
    <x v="1"/>
  </r>
  <r>
    <m/>
    <x v="74"/>
    <m/>
    <m/>
    <m/>
    <m/>
    <m/>
    <m/>
    <x v="1"/>
    <x v="147"/>
    <s v="Belt Tensioner"/>
    <n v="1"/>
    <n v="1919"/>
    <x v="150"/>
    <m/>
    <m/>
    <m/>
    <m/>
    <m/>
    <m/>
    <x v="1"/>
    <n v="0"/>
    <m/>
    <n v="1919"/>
    <m/>
    <m/>
    <x v="22"/>
    <x v="4"/>
    <x v="1"/>
  </r>
  <r>
    <d v="2026-04-08T00:00:00"/>
    <x v="75"/>
    <n v="53"/>
    <s v="Rajan Kumar Zamania Gzp"/>
    <m/>
    <s v="UP61CT5152"/>
    <s v="Trax"/>
    <s v="Taxi"/>
    <x v="0"/>
    <x v="148"/>
    <s v="Rear View Mirror LH"/>
    <n v="1"/>
    <n v="295"/>
    <x v="151"/>
    <n v="100"/>
    <m/>
    <m/>
    <m/>
    <m/>
    <m/>
    <x v="35"/>
    <n v="18"/>
    <m/>
    <n v="413"/>
    <m/>
    <m/>
    <x v="27"/>
    <x v="4"/>
    <x v="1"/>
  </r>
  <r>
    <d v="2026-04-08T00:00:00"/>
    <x v="75"/>
    <n v="54"/>
    <s v="Maa Parvati Shiksha Niketan Mardah GZP"/>
    <m/>
    <m/>
    <s v="Trax"/>
    <s v="School"/>
    <x v="3"/>
    <x v="149"/>
    <s v="Doser Coolant Pump"/>
    <n v="1"/>
    <n v="2656"/>
    <x v="152"/>
    <m/>
    <m/>
    <m/>
    <m/>
    <m/>
    <m/>
    <x v="1"/>
    <n v="0"/>
    <m/>
    <n v="2656"/>
    <m/>
    <m/>
    <x v="27"/>
    <x v="4"/>
    <x v="1"/>
  </r>
  <r>
    <d v="2026-04-09T00:00:00"/>
    <x v="76"/>
    <n v="55"/>
    <s v="O.P. Pandey Ghazipur"/>
    <n v="7905206852"/>
    <m/>
    <m/>
    <m/>
    <x v="1"/>
    <x v="73"/>
    <s v="Gear Shifting Lever For 2nd &amp; 5th Gear"/>
    <n v="3"/>
    <n v="94"/>
    <x v="153"/>
    <m/>
    <m/>
    <m/>
    <m/>
    <m/>
    <m/>
    <x v="1"/>
    <n v="0"/>
    <m/>
    <n v="282"/>
    <m/>
    <m/>
    <x v="11"/>
    <x v="4"/>
    <x v="1"/>
  </r>
  <r>
    <d v="2026-04-10T00:00:00"/>
    <x v="77"/>
    <n v="56"/>
    <s v="Aditya Narayan Kushwaha Ghazipur"/>
    <m/>
    <m/>
    <m/>
    <m/>
    <x v="1"/>
    <x v="103"/>
    <s v="External Rear View Mirror Lh."/>
    <n v="1"/>
    <n v="2818"/>
    <x v="104"/>
    <m/>
    <m/>
    <m/>
    <m/>
    <m/>
    <m/>
    <x v="1"/>
    <n v="0"/>
    <m/>
    <n v="2818"/>
    <m/>
    <m/>
    <x v="30"/>
    <x v="4"/>
    <x v="1"/>
  </r>
  <r>
    <d v="2026-04-10T00:00:00"/>
    <x v="77"/>
    <s v="GVK 4"/>
    <s v="GVK"/>
    <m/>
    <s v="UP32FG1513"/>
    <s v="T1"/>
    <s v="Ambulance"/>
    <x v="2"/>
    <x v="0"/>
    <s v="Gulf Force BS VI (6.5L)"/>
    <n v="1"/>
    <n v="2080"/>
    <x v="0"/>
    <m/>
    <m/>
    <m/>
    <m/>
    <m/>
    <m/>
    <x v="1"/>
    <n v="0"/>
    <m/>
    <n v="2080"/>
    <m/>
    <m/>
    <x v="30"/>
    <x v="4"/>
    <x v="1"/>
  </r>
  <r>
    <m/>
    <x v="77"/>
    <m/>
    <m/>
    <m/>
    <m/>
    <m/>
    <m/>
    <x v="2"/>
    <x v="1"/>
    <s v="Oil Filter"/>
    <n v="1"/>
    <n v="359"/>
    <x v="1"/>
    <m/>
    <m/>
    <m/>
    <m/>
    <m/>
    <m/>
    <x v="1"/>
    <n v="0"/>
    <m/>
    <n v="359"/>
    <m/>
    <m/>
    <x v="30"/>
    <x v="4"/>
    <x v="1"/>
  </r>
  <r>
    <m/>
    <x v="77"/>
    <m/>
    <m/>
    <m/>
    <m/>
    <m/>
    <m/>
    <x v="2"/>
    <x v="56"/>
    <s v="SPIN-ON FILTER"/>
    <n v="1"/>
    <n v="655"/>
    <x v="60"/>
    <m/>
    <m/>
    <m/>
    <m/>
    <m/>
    <m/>
    <x v="1"/>
    <n v="0"/>
    <m/>
    <n v="655"/>
    <m/>
    <m/>
    <x v="30"/>
    <x v="4"/>
    <x v="1"/>
  </r>
  <r>
    <m/>
    <x v="77"/>
    <m/>
    <m/>
    <m/>
    <m/>
    <m/>
    <m/>
    <x v="2"/>
    <x v="4"/>
    <s v="AIR FILTER"/>
    <n v="1"/>
    <n v="1388"/>
    <x v="4"/>
    <m/>
    <m/>
    <m/>
    <m/>
    <m/>
    <m/>
    <x v="1"/>
    <n v="0"/>
    <m/>
    <n v="1388"/>
    <m/>
    <m/>
    <x v="30"/>
    <x v="4"/>
    <x v="1"/>
  </r>
  <r>
    <m/>
    <x v="77"/>
    <m/>
    <m/>
    <m/>
    <m/>
    <m/>
    <m/>
    <x v="2"/>
    <x v="28"/>
    <s v="Brake Oil"/>
    <n v="1"/>
    <n v="149"/>
    <x v="28"/>
    <m/>
    <m/>
    <m/>
    <m/>
    <m/>
    <m/>
    <x v="1"/>
    <n v="0"/>
    <m/>
    <n v="149"/>
    <m/>
    <m/>
    <x v="30"/>
    <x v="4"/>
    <x v="1"/>
  </r>
  <r>
    <d v="2026-04-12T00:00:00"/>
    <x v="78"/>
    <n v="57"/>
    <s v="Rameshwaram Gurukulam Medinipur Gzp"/>
    <n v="7266929994"/>
    <s v="UP61CT0776"/>
    <s v="Trax"/>
    <s v="School"/>
    <x v="0"/>
    <x v="0"/>
    <s v="Gulf Force BS VI (6.5L)"/>
    <n v="1"/>
    <n v="2080"/>
    <x v="0"/>
    <n v="850"/>
    <m/>
    <m/>
    <m/>
    <m/>
    <m/>
    <x v="2"/>
    <n v="153"/>
    <m/>
    <n v="3083"/>
    <m/>
    <m/>
    <x v="13"/>
    <x v="4"/>
    <x v="1"/>
  </r>
  <r>
    <m/>
    <x v="78"/>
    <m/>
    <m/>
    <m/>
    <m/>
    <m/>
    <m/>
    <x v="0"/>
    <x v="1"/>
    <s v="Oil Filter"/>
    <n v="1"/>
    <n v="359"/>
    <x v="1"/>
    <m/>
    <m/>
    <m/>
    <m/>
    <m/>
    <m/>
    <x v="1"/>
    <n v="0"/>
    <m/>
    <n v="359"/>
    <m/>
    <m/>
    <x v="13"/>
    <x v="4"/>
    <x v="1"/>
  </r>
  <r>
    <m/>
    <x v="78"/>
    <m/>
    <m/>
    <m/>
    <m/>
    <m/>
    <m/>
    <x v="0"/>
    <x v="18"/>
    <s v="FUEL FILTER"/>
    <n v="1"/>
    <n v="711"/>
    <x v="19"/>
    <m/>
    <m/>
    <m/>
    <m/>
    <m/>
    <m/>
    <x v="1"/>
    <n v="0"/>
    <m/>
    <n v="711"/>
    <m/>
    <m/>
    <x v="13"/>
    <x v="4"/>
    <x v="1"/>
  </r>
  <r>
    <m/>
    <x v="78"/>
    <m/>
    <m/>
    <m/>
    <m/>
    <m/>
    <m/>
    <x v="0"/>
    <x v="17"/>
    <s v="FUEL FILTER"/>
    <n v="1"/>
    <n v="1060"/>
    <x v="18"/>
    <m/>
    <m/>
    <m/>
    <m/>
    <m/>
    <m/>
    <x v="1"/>
    <n v="0"/>
    <m/>
    <n v="1060"/>
    <m/>
    <m/>
    <x v="13"/>
    <x v="4"/>
    <x v="1"/>
  </r>
  <r>
    <d v="2026-04-12T00:00:00"/>
    <x v="78"/>
    <n v="58"/>
    <s v="Khaki Baba Sidharth Mahavidyalya Manihari Gzp "/>
    <n v="9415209202"/>
    <s v="UP61BT3523"/>
    <s v="T1"/>
    <s v="School"/>
    <x v="0"/>
    <x v="0"/>
    <s v="Gulf Force BS VI (6.5L)"/>
    <n v="1"/>
    <n v="2080"/>
    <x v="0"/>
    <n v="1000"/>
    <m/>
    <m/>
    <m/>
    <m/>
    <m/>
    <x v="32"/>
    <n v="180"/>
    <m/>
    <n v="3260"/>
    <m/>
    <m/>
    <x v="13"/>
    <x v="4"/>
    <x v="1"/>
  </r>
  <r>
    <m/>
    <x v="78"/>
    <m/>
    <m/>
    <m/>
    <m/>
    <m/>
    <m/>
    <x v="0"/>
    <x v="1"/>
    <s v="Oil Filter"/>
    <n v="1"/>
    <n v="359"/>
    <x v="1"/>
    <m/>
    <m/>
    <m/>
    <m/>
    <m/>
    <m/>
    <x v="1"/>
    <n v="0"/>
    <m/>
    <n v="359"/>
    <m/>
    <m/>
    <x v="13"/>
    <x v="4"/>
    <x v="1"/>
  </r>
  <r>
    <m/>
    <x v="78"/>
    <m/>
    <m/>
    <m/>
    <m/>
    <m/>
    <m/>
    <x v="0"/>
    <x v="29"/>
    <s v="MECHENICAL SPRAY"/>
    <n v="1"/>
    <n v="160"/>
    <x v="29"/>
    <m/>
    <m/>
    <m/>
    <m/>
    <m/>
    <m/>
    <x v="1"/>
    <n v="0"/>
    <m/>
    <n v="160"/>
    <m/>
    <m/>
    <x v="13"/>
    <x v="4"/>
    <x v="1"/>
  </r>
  <r>
    <m/>
    <x v="78"/>
    <m/>
    <m/>
    <m/>
    <m/>
    <m/>
    <m/>
    <x v="0"/>
    <x v="78"/>
    <s v="Drain Plug assly"/>
    <n v="1"/>
    <n v="60"/>
    <x v="40"/>
    <m/>
    <m/>
    <m/>
    <m/>
    <m/>
    <m/>
    <x v="1"/>
    <n v="0"/>
    <m/>
    <n v="60"/>
    <m/>
    <m/>
    <x v="13"/>
    <x v="4"/>
    <x v="1"/>
  </r>
  <r>
    <m/>
    <x v="78"/>
    <m/>
    <m/>
    <m/>
    <m/>
    <m/>
    <m/>
    <x v="0"/>
    <x v="3"/>
    <s v="Gulf Force AdBlue (20 L)"/>
    <n v="1"/>
    <n v="1800"/>
    <x v="132"/>
    <m/>
    <m/>
    <m/>
    <m/>
    <m/>
    <m/>
    <x v="1"/>
    <n v="0"/>
    <m/>
    <n v="1800"/>
    <m/>
    <m/>
    <x v="13"/>
    <x v="4"/>
    <x v="1"/>
  </r>
  <r>
    <m/>
    <x v="78"/>
    <m/>
    <m/>
    <m/>
    <m/>
    <m/>
    <m/>
    <x v="0"/>
    <x v="79"/>
    <s v="BALANCING BUSH 22 NO."/>
    <n v="1"/>
    <n v="90"/>
    <x v="74"/>
    <m/>
    <m/>
    <m/>
    <m/>
    <m/>
    <m/>
    <x v="1"/>
    <n v="0"/>
    <m/>
    <n v="90"/>
    <m/>
    <m/>
    <x v="13"/>
    <x v="4"/>
    <x v="1"/>
  </r>
  <r>
    <d v="2026-04-12T00:00:00"/>
    <x v="78"/>
    <n v="59"/>
    <s v="Little Blosam Int. School Larpur Gzp "/>
    <n v="7084893045"/>
    <s v="UP61CT3487"/>
    <s v="Trax"/>
    <s v="School"/>
    <x v="2"/>
    <x v="0"/>
    <s v="Gulf Force BS VI (6.5L)"/>
    <n v="1"/>
    <n v="2080"/>
    <x v="0"/>
    <m/>
    <m/>
    <m/>
    <n v="550"/>
    <m/>
    <m/>
    <x v="36"/>
    <n v="99"/>
    <m/>
    <n v="2729"/>
    <m/>
    <m/>
    <x v="13"/>
    <x v="4"/>
    <x v="1"/>
  </r>
  <r>
    <m/>
    <x v="78"/>
    <m/>
    <m/>
    <m/>
    <m/>
    <m/>
    <m/>
    <x v="2"/>
    <x v="1"/>
    <s v="Oil Filter"/>
    <n v="1"/>
    <n v="359"/>
    <x v="1"/>
    <m/>
    <m/>
    <m/>
    <m/>
    <m/>
    <m/>
    <x v="1"/>
    <n v="0"/>
    <m/>
    <n v="359"/>
    <m/>
    <m/>
    <x v="13"/>
    <x v="4"/>
    <x v="1"/>
  </r>
  <r>
    <m/>
    <x v="78"/>
    <m/>
    <m/>
    <m/>
    <m/>
    <m/>
    <m/>
    <x v="2"/>
    <x v="103"/>
    <s v="External Rear View Mirror Lh."/>
    <n v="1"/>
    <n v="2818"/>
    <x v="104"/>
    <m/>
    <m/>
    <m/>
    <m/>
    <m/>
    <m/>
    <x v="1"/>
    <n v="0"/>
    <m/>
    <n v="2818"/>
    <m/>
    <m/>
    <x v="13"/>
    <x v="4"/>
    <x v="1"/>
  </r>
  <r>
    <m/>
    <x v="78"/>
    <m/>
    <m/>
    <m/>
    <m/>
    <m/>
    <m/>
    <x v="2"/>
    <x v="33"/>
    <s v="BALANCING BUSH 19 NO."/>
    <n v="2"/>
    <n v="80"/>
    <x v="29"/>
    <m/>
    <m/>
    <m/>
    <m/>
    <m/>
    <m/>
    <x v="1"/>
    <n v="0"/>
    <m/>
    <n v="160"/>
    <m/>
    <m/>
    <x v="13"/>
    <x v="4"/>
    <x v="1"/>
  </r>
  <r>
    <d v="2026-04-12T00:00:00"/>
    <x v="78"/>
    <s v="GVK 5"/>
    <s v="GVK"/>
    <m/>
    <s v="UP32FG1518"/>
    <s v="T1"/>
    <s v="Ambulance"/>
    <x v="2"/>
    <x v="0"/>
    <s v="Gulf Force BS VI (6.5L)"/>
    <n v="1"/>
    <n v="2080"/>
    <x v="0"/>
    <m/>
    <m/>
    <m/>
    <m/>
    <m/>
    <m/>
    <x v="1"/>
    <n v="0"/>
    <m/>
    <n v="2080"/>
    <m/>
    <m/>
    <x v="13"/>
    <x v="4"/>
    <x v="1"/>
  </r>
  <r>
    <m/>
    <x v="78"/>
    <m/>
    <m/>
    <m/>
    <m/>
    <m/>
    <m/>
    <x v="2"/>
    <x v="1"/>
    <s v="Oil Filter"/>
    <n v="1"/>
    <n v="359"/>
    <x v="1"/>
    <m/>
    <m/>
    <m/>
    <m/>
    <m/>
    <m/>
    <x v="1"/>
    <n v="0"/>
    <m/>
    <n v="359"/>
    <m/>
    <m/>
    <x v="13"/>
    <x v="4"/>
    <x v="1"/>
  </r>
  <r>
    <m/>
    <x v="78"/>
    <m/>
    <m/>
    <m/>
    <m/>
    <m/>
    <m/>
    <x v="2"/>
    <x v="56"/>
    <s v="SPIN-ON FILTER"/>
    <n v="1"/>
    <n v="655"/>
    <x v="60"/>
    <m/>
    <m/>
    <m/>
    <m/>
    <m/>
    <m/>
    <x v="1"/>
    <n v="0"/>
    <m/>
    <n v="655"/>
    <m/>
    <m/>
    <x v="13"/>
    <x v="4"/>
    <x v="1"/>
  </r>
  <r>
    <m/>
    <x v="78"/>
    <m/>
    <m/>
    <m/>
    <m/>
    <m/>
    <m/>
    <x v="2"/>
    <x v="4"/>
    <s v="AIR FILTER"/>
    <n v="1"/>
    <n v="1388"/>
    <x v="4"/>
    <m/>
    <m/>
    <m/>
    <m/>
    <m/>
    <m/>
    <x v="1"/>
    <n v="0"/>
    <m/>
    <n v="1388"/>
    <m/>
    <m/>
    <x v="13"/>
    <x v="4"/>
    <x v="1"/>
  </r>
  <r>
    <m/>
    <x v="78"/>
    <m/>
    <m/>
    <m/>
    <m/>
    <m/>
    <m/>
    <x v="2"/>
    <x v="28"/>
    <s v="Brake Oil"/>
    <n v="1"/>
    <n v="149"/>
    <x v="28"/>
    <m/>
    <m/>
    <m/>
    <m/>
    <m/>
    <m/>
    <x v="1"/>
    <n v="0"/>
    <m/>
    <n v="149"/>
    <m/>
    <m/>
    <x v="13"/>
    <x v="4"/>
    <x v="1"/>
  </r>
  <r>
    <d v="2026-04-12T00:00:00"/>
    <x v="78"/>
    <s v="GVK 6"/>
    <s v="GVK"/>
    <m/>
    <s v="UP32FG2073"/>
    <s v="T1"/>
    <s v="Ambulance"/>
    <x v="2"/>
    <x v="0"/>
    <s v="Gulf Force BS VI (6.5L)"/>
    <n v="1"/>
    <n v="2080"/>
    <x v="0"/>
    <m/>
    <m/>
    <m/>
    <m/>
    <m/>
    <m/>
    <x v="1"/>
    <n v="0"/>
    <m/>
    <n v="2080"/>
    <m/>
    <m/>
    <x v="13"/>
    <x v="4"/>
    <x v="1"/>
  </r>
  <r>
    <m/>
    <x v="78"/>
    <m/>
    <m/>
    <m/>
    <m/>
    <m/>
    <m/>
    <x v="2"/>
    <x v="1"/>
    <s v="Oil Filter"/>
    <n v="1"/>
    <n v="359"/>
    <x v="1"/>
    <m/>
    <m/>
    <m/>
    <m/>
    <m/>
    <m/>
    <x v="1"/>
    <n v="0"/>
    <m/>
    <n v="359"/>
    <m/>
    <m/>
    <x v="13"/>
    <x v="4"/>
    <x v="1"/>
  </r>
  <r>
    <m/>
    <x v="78"/>
    <m/>
    <m/>
    <m/>
    <m/>
    <m/>
    <m/>
    <x v="2"/>
    <x v="56"/>
    <s v="SPIN-ON FILTER"/>
    <n v="1"/>
    <n v="655"/>
    <x v="60"/>
    <m/>
    <m/>
    <m/>
    <m/>
    <m/>
    <m/>
    <x v="1"/>
    <n v="0"/>
    <m/>
    <n v="655"/>
    <m/>
    <m/>
    <x v="13"/>
    <x v="4"/>
    <x v="1"/>
  </r>
  <r>
    <m/>
    <x v="78"/>
    <m/>
    <m/>
    <m/>
    <m/>
    <m/>
    <m/>
    <x v="2"/>
    <x v="4"/>
    <s v="AIR FILTER"/>
    <n v="1"/>
    <n v="1388"/>
    <x v="4"/>
    <m/>
    <m/>
    <m/>
    <m/>
    <m/>
    <m/>
    <x v="1"/>
    <n v="0"/>
    <m/>
    <n v="1388"/>
    <m/>
    <m/>
    <x v="13"/>
    <x v="4"/>
    <x v="1"/>
  </r>
  <r>
    <m/>
    <x v="78"/>
    <m/>
    <m/>
    <m/>
    <m/>
    <m/>
    <m/>
    <x v="2"/>
    <x v="28"/>
    <s v="Brake Oil"/>
    <n v="1"/>
    <n v="149"/>
    <x v="28"/>
    <m/>
    <m/>
    <m/>
    <m/>
    <m/>
    <m/>
    <x v="1"/>
    <n v="0"/>
    <m/>
    <n v="149"/>
    <m/>
    <m/>
    <x v="13"/>
    <x v="4"/>
    <x v="1"/>
  </r>
  <r>
    <d v="2026-04-12T00:00:00"/>
    <x v="78"/>
    <s v="GVK 7"/>
    <s v="GVK"/>
    <m/>
    <s v="UP32FG0262"/>
    <s v="T1"/>
    <s v="Ambulance"/>
    <x v="2"/>
    <x v="0"/>
    <s v="Gulf Force BS VI (6.5L)"/>
    <n v="1"/>
    <n v="2080"/>
    <x v="0"/>
    <m/>
    <m/>
    <m/>
    <m/>
    <m/>
    <m/>
    <x v="1"/>
    <n v="0"/>
    <m/>
    <n v="2080"/>
    <m/>
    <m/>
    <x v="13"/>
    <x v="4"/>
    <x v="1"/>
  </r>
  <r>
    <m/>
    <x v="78"/>
    <m/>
    <m/>
    <m/>
    <m/>
    <m/>
    <m/>
    <x v="2"/>
    <x v="1"/>
    <s v="Oil Filter"/>
    <n v="1"/>
    <n v="359"/>
    <x v="1"/>
    <m/>
    <m/>
    <m/>
    <m/>
    <m/>
    <m/>
    <x v="1"/>
    <n v="0"/>
    <m/>
    <n v="359"/>
    <m/>
    <m/>
    <x v="13"/>
    <x v="4"/>
    <x v="1"/>
  </r>
  <r>
    <m/>
    <x v="78"/>
    <m/>
    <m/>
    <m/>
    <m/>
    <m/>
    <m/>
    <x v="2"/>
    <x v="56"/>
    <s v="SPIN-ON FILTER"/>
    <n v="1"/>
    <n v="655"/>
    <x v="60"/>
    <m/>
    <m/>
    <m/>
    <m/>
    <m/>
    <m/>
    <x v="1"/>
    <n v="0"/>
    <m/>
    <n v="655"/>
    <m/>
    <m/>
    <x v="13"/>
    <x v="4"/>
    <x v="1"/>
  </r>
  <r>
    <m/>
    <x v="78"/>
    <m/>
    <m/>
    <m/>
    <m/>
    <m/>
    <m/>
    <x v="2"/>
    <x v="4"/>
    <s v="AIR FILTER"/>
    <n v="1"/>
    <n v="1388"/>
    <x v="4"/>
    <m/>
    <m/>
    <m/>
    <m/>
    <m/>
    <m/>
    <x v="1"/>
    <n v="0"/>
    <m/>
    <n v="1388"/>
    <m/>
    <m/>
    <x v="13"/>
    <x v="4"/>
    <x v="1"/>
  </r>
  <r>
    <m/>
    <x v="78"/>
    <m/>
    <m/>
    <m/>
    <m/>
    <m/>
    <m/>
    <x v="2"/>
    <x v="28"/>
    <s v="Brake Oil"/>
    <n v="1"/>
    <n v="149"/>
    <x v="28"/>
    <m/>
    <m/>
    <m/>
    <m/>
    <m/>
    <m/>
    <x v="1"/>
    <n v="0"/>
    <m/>
    <n v="149"/>
    <m/>
    <m/>
    <x v="13"/>
    <x v="4"/>
    <x v="1"/>
  </r>
  <r>
    <d v="2026-04-12T00:00:00"/>
    <x v="78"/>
    <s v="GVK 8"/>
    <s v="GVK"/>
    <m/>
    <s v="UP32FG0323"/>
    <s v="T1"/>
    <s v="Ambulance"/>
    <x v="2"/>
    <x v="0"/>
    <s v="Gulf Force BS VI (6.5L)"/>
    <n v="1"/>
    <n v="2080"/>
    <x v="0"/>
    <m/>
    <m/>
    <m/>
    <m/>
    <m/>
    <m/>
    <x v="1"/>
    <n v="0"/>
    <m/>
    <n v="2080"/>
    <m/>
    <m/>
    <x v="13"/>
    <x v="4"/>
    <x v="1"/>
  </r>
  <r>
    <m/>
    <x v="78"/>
    <m/>
    <m/>
    <m/>
    <m/>
    <m/>
    <m/>
    <x v="2"/>
    <x v="1"/>
    <s v="Oil Filter"/>
    <n v="1"/>
    <n v="359"/>
    <x v="1"/>
    <m/>
    <m/>
    <m/>
    <m/>
    <m/>
    <m/>
    <x v="1"/>
    <n v="0"/>
    <m/>
    <n v="359"/>
    <m/>
    <m/>
    <x v="13"/>
    <x v="4"/>
    <x v="1"/>
  </r>
  <r>
    <m/>
    <x v="78"/>
    <m/>
    <m/>
    <m/>
    <m/>
    <m/>
    <m/>
    <x v="2"/>
    <x v="56"/>
    <s v="SPIN-ON FILTER"/>
    <n v="1"/>
    <n v="655"/>
    <x v="60"/>
    <m/>
    <m/>
    <m/>
    <m/>
    <m/>
    <m/>
    <x v="1"/>
    <n v="0"/>
    <m/>
    <n v="655"/>
    <m/>
    <m/>
    <x v="13"/>
    <x v="4"/>
    <x v="1"/>
  </r>
  <r>
    <m/>
    <x v="78"/>
    <m/>
    <m/>
    <m/>
    <m/>
    <m/>
    <m/>
    <x v="2"/>
    <x v="4"/>
    <s v="AIR FILTER"/>
    <n v="1"/>
    <n v="1388"/>
    <x v="4"/>
    <m/>
    <m/>
    <m/>
    <m/>
    <m/>
    <m/>
    <x v="1"/>
    <n v="0"/>
    <m/>
    <n v="1388"/>
    <m/>
    <m/>
    <x v="13"/>
    <x v="4"/>
    <x v="1"/>
  </r>
  <r>
    <m/>
    <x v="78"/>
    <m/>
    <m/>
    <m/>
    <m/>
    <m/>
    <m/>
    <x v="2"/>
    <x v="28"/>
    <s v="Brake Oil"/>
    <n v="1"/>
    <n v="149"/>
    <x v="28"/>
    <m/>
    <m/>
    <m/>
    <m/>
    <m/>
    <m/>
    <x v="1"/>
    <n v="0"/>
    <m/>
    <n v="149"/>
    <m/>
    <m/>
    <x v="13"/>
    <x v="4"/>
    <x v="1"/>
  </r>
  <r>
    <d v="2026-04-13T00:00:00"/>
    <x v="79"/>
    <n v="60"/>
    <s v="Uma Shankar Public School Hasipara Gzp"/>
    <n v="8922834478"/>
    <m/>
    <m/>
    <m/>
    <x v="1"/>
    <x v="130"/>
    <s v="Connecting Link (Judo DLX)"/>
    <n v="1"/>
    <n v="1259"/>
    <x v="154"/>
    <m/>
    <m/>
    <m/>
    <m/>
    <m/>
    <m/>
    <x v="1"/>
    <n v="0"/>
    <m/>
    <n v="1259"/>
    <m/>
    <m/>
    <x v="14"/>
    <x v="4"/>
    <x v="1"/>
  </r>
  <r>
    <m/>
    <x v="79"/>
    <m/>
    <m/>
    <m/>
    <m/>
    <m/>
    <m/>
    <x v="1"/>
    <x v="128"/>
    <s v="Drag Link Assembly (Greaserless TALBROS)"/>
    <n v="1"/>
    <n v="1306"/>
    <x v="155"/>
    <m/>
    <m/>
    <m/>
    <m/>
    <m/>
    <m/>
    <x v="1"/>
    <n v="0"/>
    <m/>
    <n v="1306"/>
    <m/>
    <m/>
    <x v="14"/>
    <x v="4"/>
    <x v="1"/>
  </r>
  <r>
    <m/>
    <x v="79"/>
    <m/>
    <m/>
    <m/>
    <m/>
    <m/>
    <m/>
    <x v="1"/>
    <x v="150"/>
    <s v="Drag Link Assembly (Greaserless TALBROS)"/>
    <n v="2"/>
    <n v="1166"/>
    <x v="156"/>
    <m/>
    <m/>
    <m/>
    <m/>
    <m/>
    <m/>
    <x v="1"/>
    <n v="0"/>
    <m/>
    <n v="2332"/>
    <m/>
    <m/>
    <x v="14"/>
    <x v="4"/>
    <x v="1"/>
  </r>
  <r>
    <m/>
    <x v="79"/>
    <m/>
    <m/>
    <m/>
    <m/>
    <m/>
    <m/>
    <x v="1"/>
    <x v="151"/>
    <s v="Silent Block"/>
    <n v="4"/>
    <n v="104"/>
    <x v="140"/>
    <m/>
    <m/>
    <m/>
    <m/>
    <m/>
    <m/>
    <x v="1"/>
    <n v="0"/>
    <m/>
    <n v="416"/>
    <m/>
    <m/>
    <x v="14"/>
    <x v="4"/>
    <x v="1"/>
  </r>
  <r>
    <m/>
    <x v="79"/>
    <m/>
    <m/>
    <m/>
    <m/>
    <m/>
    <m/>
    <x v="1"/>
    <x v="68"/>
    <s v="SHOCKAR BUSH 22 NO."/>
    <n v="2"/>
    <n v="90"/>
    <x v="33"/>
    <m/>
    <m/>
    <m/>
    <m/>
    <m/>
    <m/>
    <x v="1"/>
    <n v="0"/>
    <m/>
    <n v="180"/>
    <m/>
    <m/>
    <x v="14"/>
    <x v="4"/>
    <x v="1"/>
  </r>
  <r>
    <m/>
    <x v="79"/>
    <m/>
    <m/>
    <m/>
    <m/>
    <m/>
    <m/>
    <x v="1"/>
    <x v="32"/>
    <s v="SHOCKAR BUSH 19 NO."/>
    <n v="2"/>
    <n v="80"/>
    <x v="29"/>
    <m/>
    <m/>
    <m/>
    <m/>
    <m/>
    <m/>
    <x v="1"/>
    <n v="0"/>
    <m/>
    <n v="160"/>
    <m/>
    <m/>
    <x v="14"/>
    <x v="4"/>
    <x v="1"/>
  </r>
  <r>
    <m/>
    <x v="79"/>
    <m/>
    <m/>
    <m/>
    <m/>
    <m/>
    <m/>
    <x v="1"/>
    <x v="33"/>
    <s v="BALANCING BUSH 19 NO."/>
    <n v="2"/>
    <n v="80"/>
    <x v="29"/>
    <m/>
    <m/>
    <m/>
    <m/>
    <m/>
    <m/>
    <x v="1"/>
    <n v="0"/>
    <m/>
    <n v="160"/>
    <m/>
    <m/>
    <x v="14"/>
    <x v="4"/>
    <x v="1"/>
  </r>
  <r>
    <m/>
    <x v="79"/>
    <m/>
    <m/>
    <m/>
    <m/>
    <m/>
    <m/>
    <x v="1"/>
    <x v="20"/>
    <s v="Wheel Joint assly"/>
    <n v="4"/>
    <n v="641"/>
    <x v="21"/>
    <m/>
    <m/>
    <m/>
    <m/>
    <m/>
    <m/>
    <x v="1"/>
    <n v="0"/>
    <m/>
    <n v="2564"/>
    <m/>
    <m/>
    <x v="14"/>
    <x v="4"/>
    <x v="1"/>
  </r>
  <r>
    <d v="2026-04-13T00:00:00"/>
    <x v="79"/>
    <n v="61"/>
    <s v="S.K. National School Mahen Gzp"/>
    <n v="7081907827"/>
    <m/>
    <m/>
    <m/>
    <x v="1"/>
    <x v="152"/>
    <s v="R R Bumper Corner"/>
    <n v="1"/>
    <n v="230"/>
    <x v="157"/>
    <m/>
    <m/>
    <m/>
    <m/>
    <m/>
    <m/>
    <x v="1"/>
    <n v="0"/>
    <m/>
    <n v="230"/>
    <m/>
    <m/>
    <x v="14"/>
    <x v="4"/>
    <x v="1"/>
  </r>
  <r>
    <d v="2026-04-15T00:00:00"/>
    <x v="80"/>
    <n v="62"/>
    <s v="Sunita Devi Kadahara Gzp"/>
    <n v="8858428426"/>
    <s v="UP61CT4720"/>
    <s v="Trax"/>
    <s v="Taxi"/>
    <x v="0"/>
    <x v="0"/>
    <s v="Gulf Force BS VI (6.5L)"/>
    <n v="1"/>
    <n v="2080"/>
    <x v="0"/>
    <n v="750"/>
    <m/>
    <m/>
    <m/>
    <m/>
    <m/>
    <x v="34"/>
    <n v="135"/>
    <m/>
    <n v="2965"/>
    <m/>
    <m/>
    <x v="16"/>
    <x v="4"/>
    <x v="1"/>
  </r>
  <r>
    <m/>
    <x v="80"/>
    <m/>
    <m/>
    <m/>
    <m/>
    <m/>
    <m/>
    <x v="0"/>
    <x v="1"/>
    <s v="Oil Filter"/>
    <n v="1"/>
    <n v="359"/>
    <x v="1"/>
    <m/>
    <m/>
    <m/>
    <m/>
    <m/>
    <m/>
    <x v="1"/>
    <n v="0"/>
    <m/>
    <n v="359"/>
    <m/>
    <m/>
    <x v="16"/>
    <x v="4"/>
    <x v="1"/>
  </r>
  <r>
    <d v="2026-04-15T00:00:00"/>
    <x v="80"/>
    <n v="63"/>
    <s v="Khaki Baba Sidharth Convent School Manihari Gzp "/>
    <n v="9415953103"/>
    <m/>
    <m/>
    <m/>
    <x v="1"/>
    <x v="3"/>
    <s v="Gulf Force AdBlue (20 L)"/>
    <n v="1"/>
    <n v="1800"/>
    <x v="132"/>
    <m/>
    <m/>
    <m/>
    <m/>
    <m/>
    <m/>
    <x v="1"/>
    <n v="0"/>
    <m/>
    <n v="1800"/>
    <m/>
    <m/>
    <x v="16"/>
    <x v="4"/>
    <x v="1"/>
  </r>
  <r>
    <d v="2026-04-16T00:00:00"/>
    <x v="81"/>
    <s v="GVK 9"/>
    <s v="GVK"/>
    <m/>
    <s v="UP32FG0426"/>
    <s v="T1"/>
    <s v="Ambulance"/>
    <x v="2"/>
    <x v="0"/>
    <s v="Gulf Force BS VI (6.5L)"/>
    <n v="1"/>
    <n v="2080"/>
    <x v="0"/>
    <m/>
    <m/>
    <m/>
    <m/>
    <m/>
    <m/>
    <x v="1"/>
    <n v="0"/>
    <m/>
    <n v="2080"/>
    <m/>
    <m/>
    <x v="10"/>
    <x v="4"/>
    <x v="1"/>
  </r>
  <r>
    <m/>
    <x v="81"/>
    <m/>
    <m/>
    <m/>
    <m/>
    <m/>
    <m/>
    <x v="2"/>
    <x v="1"/>
    <s v="Oil Filter"/>
    <n v="1"/>
    <n v="359"/>
    <x v="1"/>
    <m/>
    <m/>
    <m/>
    <m/>
    <m/>
    <m/>
    <x v="1"/>
    <n v="0"/>
    <m/>
    <n v="359"/>
    <m/>
    <m/>
    <x v="10"/>
    <x v="4"/>
    <x v="1"/>
  </r>
  <r>
    <m/>
    <x v="81"/>
    <m/>
    <m/>
    <m/>
    <m/>
    <m/>
    <m/>
    <x v="2"/>
    <x v="56"/>
    <s v="SPIN-ON FILTER"/>
    <n v="1"/>
    <n v="655"/>
    <x v="60"/>
    <m/>
    <m/>
    <m/>
    <m/>
    <m/>
    <m/>
    <x v="1"/>
    <n v="0"/>
    <m/>
    <n v="655"/>
    <m/>
    <m/>
    <x v="10"/>
    <x v="4"/>
    <x v="1"/>
  </r>
  <r>
    <m/>
    <x v="81"/>
    <m/>
    <m/>
    <m/>
    <m/>
    <m/>
    <m/>
    <x v="2"/>
    <x v="4"/>
    <s v="AIR FILTER"/>
    <n v="1"/>
    <n v="1388"/>
    <x v="4"/>
    <m/>
    <m/>
    <m/>
    <m/>
    <m/>
    <m/>
    <x v="1"/>
    <n v="0"/>
    <m/>
    <n v="1388"/>
    <m/>
    <m/>
    <x v="10"/>
    <x v="4"/>
    <x v="1"/>
  </r>
  <r>
    <m/>
    <x v="81"/>
    <m/>
    <m/>
    <m/>
    <m/>
    <m/>
    <m/>
    <x v="2"/>
    <x v="28"/>
    <s v="Brake Oil"/>
    <n v="1"/>
    <n v="149"/>
    <x v="28"/>
    <m/>
    <m/>
    <m/>
    <m/>
    <m/>
    <m/>
    <x v="1"/>
    <n v="0"/>
    <m/>
    <n v="149"/>
    <m/>
    <m/>
    <x v="10"/>
    <x v="4"/>
    <x v="1"/>
  </r>
  <r>
    <d v="2026-04-17T00:00:00"/>
    <x v="82"/>
    <n v="64"/>
    <s v="Satyadev Int. School Borsiya Gzp"/>
    <n v="7318000112"/>
    <s v="UP61BT8469"/>
    <s v="T1"/>
    <s v="School"/>
    <x v="0"/>
    <x v="3"/>
    <s v="Gulf Force AdBlue (20 L)"/>
    <n v="1"/>
    <n v="1800"/>
    <x v="132"/>
    <n v="200"/>
    <n v="200"/>
    <m/>
    <n v="550"/>
    <m/>
    <m/>
    <x v="0"/>
    <n v="171"/>
    <m/>
    <n v="2921"/>
    <m/>
    <m/>
    <x v="17"/>
    <x v="4"/>
    <x v="1"/>
  </r>
  <r>
    <m/>
    <x v="82"/>
    <m/>
    <m/>
    <m/>
    <m/>
    <m/>
    <m/>
    <x v="0"/>
    <x v="33"/>
    <s v="BALANCING BUSH 19 NO."/>
    <n v="2"/>
    <n v="80"/>
    <x v="29"/>
    <m/>
    <m/>
    <m/>
    <m/>
    <m/>
    <m/>
    <x v="1"/>
    <n v="0"/>
    <m/>
    <n v="160"/>
    <m/>
    <m/>
    <x v="17"/>
    <x v="4"/>
    <x v="1"/>
  </r>
  <r>
    <m/>
    <x v="82"/>
    <m/>
    <m/>
    <m/>
    <m/>
    <m/>
    <m/>
    <x v="0"/>
    <x v="29"/>
    <s v="MECHENICAL SPRAY"/>
    <n v="1"/>
    <n v="160"/>
    <x v="29"/>
    <m/>
    <m/>
    <m/>
    <m/>
    <m/>
    <m/>
    <x v="1"/>
    <n v="0"/>
    <m/>
    <n v="160"/>
    <m/>
    <m/>
    <x v="17"/>
    <x v="4"/>
    <x v="1"/>
  </r>
  <r>
    <d v="2026-04-17T00:00:00"/>
    <x v="82"/>
    <s v="GVK 10"/>
    <s v="GVK"/>
    <m/>
    <s v="UP32FG0429"/>
    <s v="T1"/>
    <s v="Ambulance"/>
    <x v="2"/>
    <x v="0"/>
    <s v="Gulf Force BS VI (6.5L)"/>
    <n v="1"/>
    <n v="2080"/>
    <x v="0"/>
    <m/>
    <m/>
    <m/>
    <m/>
    <m/>
    <m/>
    <x v="1"/>
    <n v="0"/>
    <m/>
    <n v="2080"/>
    <m/>
    <m/>
    <x v="17"/>
    <x v="4"/>
    <x v="1"/>
  </r>
  <r>
    <m/>
    <x v="82"/>
    <m/>
    <m/>
    <m/>
    <m/>
    <m/>
    <m/>
    <x v="2"/>
    <x v="1"/>
    <s v="Oil Filter"/>
    <n v="1"/>
    <n v="359"/>
    <x v="1"/>
    <m/>
    <m/>
    <m/>
    <m/>
    <m/>
    <m/>
    <x v="1"/>
    <n v="0"/>
    <m/>
    <n v="359"/>
    <m/>
    <m/>
    <x v="17"/>
    <x v="4"/>
    <x v="1"/>
  </r>
  <r>
    <m/>
    <x v="82"/>
    <m/>
    <m/>
    <m/>
    <m/>
    <m/>
    <m/>
    <x v="2"/>
    <x v="56"/>
    <s v="SPIN-ON FILTER"/>
    <n v="1"/>
    <n v="655"/>
    <x v="60"/>
    <m/>
    <m/>
    <m/>
    <m/>
    <m/>
    <m/>
    <x v="1"/>
    <n v="0"/>
    <m/>
    <n v="655"/>
    <m/>
    <m/>
    <x v="17"/>
    <x v="4"/>
    <x v="1"/>
  </r>
  <r>
    <m/>
    <x v="82"/>
    <m/>
    <m/>
    <m/>
    <m/>
    <m/>
    <m/>
    <x v="2"/>
    <x v="4"/>
    <s v="AIR FILTER"/>
    <n v="1"/>
    <n v="1388"/>
    <x v="4"/>
    <m/>
    <m/>
    <m/>
    <m/>
    <m/>
    <m/>
    <x v="1"/>
    <n v="0"/>
    <m/>
    <n v="1388"/>
    <m/>
    <m/>
    <x v="17"/>
    <x v="4"/>
    <x v="1"/>
  </r>
  <r>
    <m/>
    <x v="82"/>
    <m/>
    <m/>
    <m/>
    <m/>
    <m/>
    <m/>
    <x v="2"/>
    <x v="28"/>
    <s v="Brake Oil"/>
    <n v="1"/>
    <n v="149"/>
    <x v="28"/>
    <m/>
    <m/>
    <m/>
    <m/>
    <m/>
    <m/>
    <x v="1"/>
    <n v="0"/>
    <m/>
    <n v="149"/>
    <m/>
    <m/>
    <x v="17"/>
    <x v="4"/>
    <x v="1"/>
  </r>
  <r>
    <d v="2026-04-17T00:00:00"/>
    <x v="82"/>
    <n v="65"/>
    <s v="Munna Singh Birno Ghazipur"/>
    <m/>
    <m/>
    <m/>
    <m/>
    <x v="1"/>
    <x v="119"/>
    <s v="Door Handle With Key R-151"/>
    <n v="1"/>
    <n v="1829"/>
    <x v="117"/>
    <m/>
    <m/>
    <m/>
    <m/>
    <m/>
    <m/>
    <x v="1"/>
    <n v="0"/>
    <m/>
    <n v="1829"/>
    <m/>
    <m/>
    <x v="17"/>
    <x v="4"/>
    <x v="1"/>
  </r>
  <r>
    <m/>
    <x v="82"/>
    <m/>
    <m/>
    <m/>
    <m/>
    <m/>
    <m/>
    <x v="1"/>
    <x v="153"/>
    <s v="Tail Lamp LH"/>
    <n v="1"/>
    <n v="1202"/>
    <x v="158"/>
    <m/>
    <m/>
    <m/>
    <m/>
    <m/>
    <m/>
    <x v="1"/>
    <n v="0"/>
    <m/>
    <n v="1202"/>
    <m/>
    <m/>
    <x v="17"/>
    <x v="4"/>
    <x v="1"/>
  </r>
  <r>
    <m/>
    <x v="82"/>
    <m/>
    <m/>
    <m/>
    <m/>
    <m/>
    <m/>
    <x v="1"/>
    <x v="154"/>
    <s v="Fan Belt No. 960"/>
    <n v="1"/>
    <n v="319"/>
    <x v="159"/>
    <m/>
    <m/>
    <m/>
    <m/>
    <m/>
    <m/>
    <x v="1"/>
    <n v="0"/>
    <m/>
    <n v="319"/>
    <m/>
    <m/>
    <x v="17"/>
    <x v="4"/>
    <x v="1"/>
  </r>
  <r>
    <d v="2026-04-19T00:00:00"/>
    <x v="83"/>
    <n v="66"/>
    <s v="L.N.T. Int. School Jayrampur Gzp"/>
    <n v="9415887788"/>
    <s v="UP61BT3404"/>
    <s v="T1"/>
    <s v="School"/>
    <x v="0"/>
    <x v="39"/>
    <s v="Suletion Tap"/>
    <n v="1"/>
    <n v="25"/>
    <x v="39"/>
    <n v="750"/>
    <m/>
    <m/>
    <n v="550"/>
    <m/>
    <m/>
    <x v="37"/>
    <n v="234"/>
    <m/>
    <n v="1559"/>
    <m/>
    <m/>
    <x v="19"/>
    <x v="4"/>
    <x v="1"/>
  </r>
  <r>
    <m/>
    <x v="83"/>
    <m/>
    <m/>
    <m/>
    <m/>
    <m/>
    <m/>
    <x v="0"/>
    <x v="40"/>
    <s v="Wire 04mm"/>
    <n v="1"/>
    <n v="40"/>
    <x v="69"/>
    <m/>
    <m/>
    <m/>
    <m/>
    <m/>
    <m/>
    <x v="1"/>
    <n v="0"/>
    <m/>
    <n v="40"/>
    <m/>
    <m/>
    <x v="19"/>
    <x v="4"/>
    <x v="1"/>
  </r>
  <r>
    <m/>
    <x v="83"/>
    <m/>
    <m/>
    <m/>
    <m/>
    <m/>
    <m/>
    <x v="0"/>
    <x v="0"/>
    <s v="Gulf Force BS VI (6.5L)"/>
    <n v="1"/>
    <n v="2080"/>
    <x v="0"/>
    <m/>
    <m/>
    <m/>
    <m/>
    <m/>
    <m/>
    <x v="1"/>
    <n v="0"/>
    <m/>
    <n v="2080"/>
    <m/>
    <m/>
    <x v="19"/>
    <x v="4"/>
    <x v="1"/>
  </r>
  <r>
    <m/>
    <x v="83"/>
    <m/>
    <m/>
    <m/>
    <m/>
    <m/>
    <m/>
    <x v="0"/>
    <x v="1"/>
    <s v="Oil Filter"/>
    <n v="1"/>
    <n v="359"/>
    <x v="1"/>
    <m/>
    <m/>
    <m/>
    <m/>
    <m/>
    <m/>
    <x v="1"/>
    <n v="0"/>
    <m/>
    <n v="359"/>
    <m/>
    <m/>
    <x v="19"/>
    <x v="4"/>
    <x v="1"/>
  </r>
  <r>
    <m/>
    <x v="83"/>
    <m/>
    <m/>
    <m/>
    <m/>
    <m/>
    <m/>
    <x v="0"/>
    <x v="2"/>
    <s v="FUEL FILTER"/>
    <n v="1"/>
    <n v="1575"/>
    <x v="2"/>
    <m/>
    <m/>
    <m/>
    <m/>
    <m/>
    <m/>
    <x v="1"/>
    <n v="0"/>
    <m/>
    <n v="1575"/>
    <m/>
    <m/>
    <x v="19"/>
    <x v="4"/>
    <x v="1"/>
  </r>
  <r>
    <d v="2026-04-19T00:00:00"/>
    <x v="83"/>
    <n v="67"/>
    <s v="Sunbeem Academy Gangouli Gzp"/>
    <n v="9616256112"/>
    <s v="UP61CT0521"/>
    <s v="T1"/>
    <s v="School"/>
    <x v="2"/>
    <x v="103"/>
    <s v="External Rear View Mirror Lh."/>
    <n v="1"/>
    <n v="2818"/>
    <x v="104"/>
    <n v="150"/>
    <m/>
    <m/>
    <m/>
    <m/>
    <m/>
    <x v="38"/>
    <n v="27"/>
    <m/>
    <n v="2995"/>
    <m/>
    <m/>
    <x v="19"/>
    <x v="4"/>
    <x v="1"/>
  </r>
  <r>
    <m/>
    <x v="83"/>
    <m/>
    <m/>
    <m/>
    <m/>
    <m/>
    <m/>
    <x v="2"/>
    <x v="0"/>
    <s v="Gulf Force BS VI (6.5L)"/>
    <n v="1"/>
    <n v="2080"/>
    <x v="0"/>
    <m/>
    <m/>
    <m/>
    <m/>
    <m/>
    <m/>
    <x v="1"/>
    <n v="0"/>
    <m/>
    <n v="2080"/>
    <m/>
    <m/>
    <x v="19"/>
    <x v="4"/>
    <x v="1"/>
  </r>
  <r>
    <m/>
    <x v="83"/>
    <m/>
    <m/>
    <m/>
    <m/>
    <m/>
    <m/>
    <x v="2"/>
    <x v="1"/>
    <s v="Oil Filter"/>
    <n v="1"/>
    <n v="359"/>
    <x v="1"/>
    <m/>
    <m/>
    <m/>
    <m/>
    <m/>
    <m/>
    <x v="1"/>
    <n v="0"/>
    <m/>
    <n v="359"/>
    <m/>
    <m/>
    <x v="19"/>
    <x v="4"/>
    <x v="1"/>
  </r>
  <r>
    <m/>
    <x v="83"/>
    <m/>
    <m/>
    <m/>
    <m/>
    <m/>
    <m/>
    <x v="2"/>
    <x v="2"/>
    <s v="FUEL FILTER"/>
    <n v="1"/>
    <n v="1575"/>
    <x v="2"/>
    <m/>
    <m/>
    <m/>
    <m/>
    <m/>
    <m/>
    <x v="1"/>
    <n v="0"/>
    <m/>
    <n v="1575"/>
    <m/>
    <m/>
    <x v="19"/>
    <x v="4"/>
    <x v="1"/>
  </r>
  <r>
    <d v="2026-04-19T00:00:00"/>
    <x v="83"/>
    <n v="68"/>
    <s v="Satyadev Int. School Borsiya Gzp"/>
    <n v="7318000112"/>
    <s v="UP61AT9110"/>
    <s v="T1"/>
    <s v="School"/>
    <x v="0"/>
    <x v="29"/>
    <s v="MECHENICAL SPRAY"/>
    <n v="1"/>
    <n v="160"/>
    <x v="29"/>
    <n v="1300"/>
    <m/>
    <m/>
    <m/>
    <m/>
    <m/>
    <x v="37"/>
    <n v="234"/>
    <m/>
    <n v="1694"/>
    <m/>
    <m/>
    <x v="19"/>
    <x v="4"/>
    <x v="1"/>
  </r>
  <r>
    <m/>
    <x v="83"/>
    <m/>
    <m/>
    <m/>
    <m/>
    <m/>
    <m/>
    <x v="0"/>
    <x v="155"/>
    <s v="Water Pump"/>
    <n v="1"/>
    <n v="3783"/>
    <x v="160"/>
    <m/>
    <m/>
    <m/>
    <m/>
    <m/>
    <m/>
    <x v="1"/>
    <n v="0"/>
    <m/>
    <n v="3783"/>
    <m/>
    <m/>
    <x v="19"/>
    <x v="4"/>
    <x v="1"/>
  </r>
  <r>
    <m/>
    <x v="83"/>
    <m/>
    <m/>
    <m/>
    <m/>
    <m/>
    <m/>
    <x v="0"/>
    <x v="47"/>
    <s v="Force Motors Antifreeze Coolant 5 L"/>
    <n v="2"/>
    <n v="1425"/>
    <x v="59"/>
    <m/>
    <m/>
    <m/>
    <m/>
    <m/>
    <m/>
    <x v="1"/>
    <n v="0"/>
    <m/>
    <n v="2850"/>
    <m/>
    <m/>
    <x v="19"/>
    <x v="4"/>
    <x v="1"/>
  </r>
  <r>
    <m/>
    <x v="83"/>
    <m/>
    <m/>
    <m/>
    <m/>
    <m/>
    <m/>
    <x v="0"/>
    <x v="45"/>
    <s v="Force Motors Antifreeze Coolant 1 L"/>
    <n v="1"/>
    <n v="325"/>
    <x v="46"/>
    <m/>
    <m/>
    <m/>
    <m/>
    <m/>
    <m/>
    <x v="1"/>
    <n v="0"/>
    <m/>
    <n v="325"/>
    <m/>
    <m/>
    <x v="19"/>
    <x v="4"/>
    <x v="1"/>
  </r>
  <r>
    <d v="2026-04-19T00:00:00"/>
    <x v="83"/>
    <s v="GVK 11"/>
    <s v="GVK"/>
    <m/>
    <s v="UP32FG1675"/>
    <s v="T1"/>
    <s v="Ambulance"/>
    <x v="2"/>
    <x v="0"/>
    <s v="Gulf Force BS VI (6.5L)"/>
    <n v="1"/>
    <n v="2080"/>
    <x v="0"/>
    <m/>
    <m/>
    <m/>
    <m/>
    <m/>
    <m/>
    <x v="1"/>
    <n v="0"/>
    <m/>
    <n v="2080"/>
    <m/>
    <m/>
    <x v="19"/>
    <x v="4"/>
    <x v="1"/>
  </r>
  <r>
    <m/>
    <x v="83"/>
    <m/>
    <m/>
    <m/>
    <m/>
    <m/>
    <m/>
    <x v="2"/>
    <x v="1"/>
    <s v="Oil Filter"/>
    <n v="1"/>
    <n v="359"/>
    <x v="1"/>
    <m/>
    <m/>
    <m/>
    <m/>
    <m/>
    <m/>
    <x v="1"/>
    <n v="0"/>
    <m/>
    <n v="359"/>
    <m/>
    <m/>
    <x v="19"/>
    <x v="4"/>
    <x v="1"/>
  </r>
  <r>
    <m/>
    <x v="83"/>
    <m/>
    <m/>
    <m/>
    <m/>
    <m/>
    <m/>
    <x v="2"/>
    <x v="56"/>
    <s v="SPIN-ON FILTER"/>
    <n v="1"/>
    <n v="655"/>
    <x v="60"/>
    <m/>
    <m/>
    <m/>
    <m/>
    <m/>
    <m/>
    <x v="1"/>
    <n v="0"/>
    <m/>
    <n v="655"/>
    <m/>
    <m/>
    <x v="19"/>
    <x v="4"/>
    <x v="1"/>
  </r>
  <r>
    <m/>
    <x v="83"/>
    <m/>
    <m/>
    <m/>
    <m/>
    <m/>
    <m/>
    <x v="2"/>
    <x v="4"/>
    <s v="AIR FILTER"/>
    <n v="1"/>
    <n v="1388"/>
    <x v="4"/>
    <m/>
    <m/>
    <m/>
    <m/>
    <m/>
    <m/>
    <x v="1"/>
    <n v="0"/>
    <m/>
    <n v="1388"/>
    <m/>
    <m/>
    <x v="19"/>
    <x v="4"/>
    <x v="1"/>
  </r>
  <r>
    <m/>
    <x v="83"/>
    <m/>
    <m/>
    <m/>
    <m/>
    <m/>
    <m/>
    <x v="2"/>
    <x v="28"/>
    <s v="Brake Oil"/>
    <n v="1"/>
    <n v="149"/>
    <x v="28"/>
    <m/>
    <m/>
    <m/>
    <m/>
    <m/>
    <m/>
    <x v="1"/>
    <n v="0"/>
    <m/>
    <n v="149"/>
    <m/>
    <m/>
    <x v="19"/>
    <x v="4"/>
    <x v="1"/>
  </r>
  <r>
    <d v="2026-04-20T00:00:00"/>
    <x v="84"/>
    <n v="69"/>
    <s v="Evergreen Pb School Miranpur Gzp"/>
    <n v="7379606363"/>
    <s v="UP61T9342"/>
    <s v="Trax"/>
    <s v="School"/>
    <x v="0"/>
    <x v="29"/>
    <s v="MECHENICAL SPRAY"/>
    <n v="1"/>
    <n v="160"/>
    <x v="29"/>
    <n v="2500"/>
    <m/>
    <n v="4600"/>
    <m/>
    <m/>
    <m/>
    <x v="39"/>
    <n v="1278"/>
    <m/>
    <n v="8538"/>
    <m/>
    <m/>
    <x v="24"/>
    <x v="4"/>
    <x v="1"/>
  </r>
  <r>
    <m/>
    <x v="84"/>
    <m/>
    <m/>
    <m/>
    <m/>
    <m/>
    <m/>
    <x v="0"/>
    <x v="19"/>
    <s v="Bimetal Bush with Oil-Groove"/>
    <n v="4"/>
    <n v="320"/>
    <x v="20"/>
    <m/>
    <m/>
    <m/>
    <m/>
    <m/>
    <m/>
    <x v="1"/>
    <n v="0"/>
    <m/>
    <n v="1280"/>
    <m/>
    <m/>
    <x v="24"/>
    <x v="4"/>
    <x v="1"/>
  </r>
  <r>
    <m/>
    <x v="84"/>
    <m/>
    <m/>
    <m/>
    <m/>
    <m/>
    <m/>
    <x v="0"/>
    <x v="151"/>
    <s v="Silent Block"/>
    <n v="4"/>
    <n v="113"/>
    <x v="161"/>
    <m/>
    <m/>
    <m/>
    <m/>
    <m/>
    <m/>
    <x v="1"/>
    <n v="0"/>
    <m/>
    <n v="452"/>
    <m/>
    <m/>
    <x v="24"/>
    <x v="4"/>
    <x v="1"/>
  </r>
  <r>
    <m/>
    <x v="84"/>
    <m/>
    <m/>
    <m/>
    <m/>
    <m/>
    <m/>
    <x v="0"/>
    <x v="130"/>
    <s v="Connecting Link (Judo DLX)"/>
    <n v="1"/>
    <n v="1699"/>
    <x v="126"/>
    <m/>
    <m/>
    <m/>
    <m/>
    <m/>
    <m/>
    <x v="1"/>
    <n v="0"/>
    <m/>
    <n v="1699"/>
    <m/>
    <m/>
    <x v="24"/>
    <x v="4"/>
    <x v="1"/>
  </r>
  <r>
    <m/>
    <x v="84"/>
    <m/>
    <m/>
    <m/>
    <m/>
    <m/>
    <m/>
    <x v="0"/>
    <x v="129"/>
    <s v="Track Rod Assly.  (Talbros-Greaserless)"/>
    <n v="2"/>
    <n v="1211"/>
    <x v="125"/>
    <m/>
    <m/>
    <m/>
    <m/>
    <m/>
    <m/>
    <x v="1"/>
    <n v="0"/>
    <m/>
    <n v="2422"/>
    <m/>
    <m/>
    <x v="24"/>
    <x v="4"/>
    <x v="1"/>
  </r>
  <r>
    <m/>
    <x v="84"/>
    <m/>
    <m/>
    <m/>
    <m/>
    <m/>
    <m/>
    <x v="0"/>
    <x v="128"/>
    <s v="Drag Link Assembly (Greaserless TALBROS)"/>
    <n v="1"/>
    <n v="1306"/>
    <x v="155"/>
    <m/>
    <m/>
    <m/>
    <m/>
    <m/>
    <m/>
    <x v="1"/>
    <n v="0"/>
    <m/>
    <n v="1306"/>
    <m/>
    <m/>
    <x v="24"/>
    <x v="4"/>
    <x v="1"/>
  </r>
  <r>
    <m/>
    <x v="84"/>
    <m/>
    <m/>
    <m/>
    <m/>
    <m/>
    <m/>
    <x v="0"/>
    <x v="11"/>
    <s v="GREASE"/>
    <n v="1"/>
    <n v="288"/>
    <x v="27"/>
    <m/>
    <m/>
    <m/>
    <m/>
    <m/>
    <m/>
    <x v="1"/>
    <n v="0"/>
    <m/>
    <n v="288"/>
    <m/>
    <m/>
    <x v="24"/>
    <x v="4"/>
    <x v="1"/>
  </r>
  <r>
    <m/>
    <x v="84"/>
    <m/>
    <m/>
    <m/>
    <m/>
    <m/>
    <m/>
    <x v="0"/>
    <x v="20"/>
    <s v="Wheel Joint assly"/>
    <n v="4"/>
    <n v="641"/>
    <x v="21"/>
    <m/>
    <m/>
    <m/>
    <m/>
    <m/>
    <m/>
    <x v="1"/>
    <n v="0"/>
    <m/>
    <n v="2564"/>
    <m/>
    <m/>
    <x v="24"/>
    <x v="4"/>
    <x v="1"/>
  </r>
  <r>
    <m/>
    <x v="84"/>
    <m/>
    <m/>
    <m/>
    <m/>
    <m/>
    <m/>
    <x v="0"/>
    <x v="31"/>
    <s v="Rubber Seal"/>
    <n v="12"/>
    <n v="9"/>
    <x v="162"/>
    <m/>
    <m/>
    <m/>
    <m/>
    <m/>
    <m/>
    <x v="1"/>
    <n v="0"/>
    <m/>
    <n v="108"/>
    <m/>
    <m/>
    <x v="24"/>
    <x v="4"/>
    <x v="1"/>
  </r>
  <r>
    <m/>
    <x v="84"/>
    <m/>
    <m/>
    <m/>
    <m/>
    <m/>
    <m/>
    <x v="0"/>
    <x v="32"/>
    <s v="SHOCKAR BUSH 19 NO."/>
    <n v="2"/>
    <n v="80"/>
    <x v="29"/>
    <m/>
    <m/>
    <m/>
    <m/>
    <m/>
    <m/>
    <x v="1"/>
    <n v="0"/>
    <m/>
    <n v="160"/>
    <m/>
    <m/>
    <x v="24"/>
    <x v="4"/>
    <x v="1"/>
  </r>
  <r>
    <m/>
    <x v="84"/>
    <m/>
    <m/>
    <m/>
    <m/>
    <m/>
    <m/>
    <x v="0"/>
    <x v="55"/>
    <s v="Anabond"/>
    <n v="1"/>
    <n v="80"/>
    <x v="17"/>
    <m/>
    <m/>
    <m/>
    <m/>
    <m/>
    <m/>
    <x v="1"/>
    <n v="0"/>
    <m/>
    <n v="80"/>
    <m/>
    <m/>
    <x v="24"/>
    <x v="4"/>
    <x v="1"/>
  </r>
  <r>
    <m/>
    <x v="84"/>
    <m/>
    <m/>
    <m/>
    <m/>
    <m/>
    <m/>
    <x v="0"/>
    <x v="134"/>
    <s v="T R BEARING"/>
    <n v="1"/>
    <n v="369"/>
    <x v="163"/>
    <m/>
    <m/>
    <m/>
    <m/>
    <m/>
    <m/>
    <x v="1"/>
    <n v="0"/>
    <m/>
    <n v="369"/>
    <m/>
    <m/>
    <x v="24"/>
    <x v="4"/>
    <x v="1"/>
  </r>
  <r>
    <m/>
    <x v="84"/>
    <m/>
    <m/>
    <m/>
    <m/>
    <m/>
    <m/>
    <x v="0"/>
    <x v="12"/>
    <s v="Oil Seal For Fr. Exle"/>
    <n v="1"/>
    <n v="85"/>
    <x v="164"/>
    <m/>
    <m/>
    <m/>
    <m/>
    <m/>
    <m/>
    <x v="1"/>
    <n v="0"/>
    <m/>
    <n v="85"/>
    <m/>
    <m/>
    <x v="24"/>
    <x v="4"/>
    <x v="1"/>
  </r>
  <r>
    <m/>
    <x v="84"/>
    <m/>
    <m/>
    <m/>
    <m/>
    <m/>
    <m/>
    <x v="0"/>
    <x v="34"/>
    <s v="BIG"/>
    <n v="7"/>
    <n v="5"/>
    <x v="165"/>
    <m/>
    <m/>
    <m/>
    <m/>
    <m/>
    <m/>
    <x v="1"/>
    <n v="0"/>
    <m/>
    <n v="35"/>
    <m/>
    <m/>
    <x v="24"/>
    <x v="4"/>
    <x v="1"/>
  </r>
  <r>
    <d v="2026-04-20T00:00:00"/>
    <x v="84"/>
    <n v="70"/>
    <s v="BRD Public School Bikapur Gzp"/>
    <n v="7398529014"/>
    <s v="UP61CT1299"/>
    <s v="Trax"/>
    <s v="School"/>
    <x v="0"/>
    <x v="0"/>
    <s v="Gulf Force BS VI (6.5L)"/>
    <n v="1"/>
    <n v="2080"/>
    <x v="0"/>
    <n v="750"/>
    <m/>
    <m/>
    <m/>
    <m/>
    <m/>
    <x v="34"/>
    <n v="135"/>
    <m/>
    <n v="2965"/>
    <m/>
    <m/>
    <x v="24"/>
    <x v="4"/>
    <x v="1"/>
  </r>
  <r>
    <m/>
    <x v="84"/>
    <m/>
    <m/>
    <m/>
    <m/>
    <m/>
    <m/>
    <x v="0"/>
    <x v="1"/>
    <s v="Oil Filter"/>
    <n v="1"/>
    <n v="359"/>
    <x v="1"/>
    <m/>
    <m/>
    <m/>
    <m/>
    <m/>
    <m/>
    <x v="1"/>
    <n v="0"/>
    <m/>
    <n v="359"/>
    <m/>
    <m/>
    <x v="24"/>
    <x v="4"/>
    <x v="1"/>
  </r>
  <r>
    <m/>
    <x v="84"/>
    <m/>
    <m/>
    <m/>
    <m/>
    <m/>
    <m/>
    <x v="0"/>
    <x v="17"/>
    <s v="FUEL FILTER"/>
    <n v="1"/>
    <n v="1060"/>
    <x v="18"/>
    <m/>
    <m/>
    <m/>
    <m/>
    <m/>
    <m/>
    <x v="1"/>
    <n v="0"/>
    <m/>
    <n v="1060"/>
    <m/>
    <m/>
    <x v="24"/>
    <x v="4"/>
    <x v="1"/>
  </r>
  <r>
    <m/>
    <x v="84"/>
    <m/>
    <m/>
    <m/>
    <m/>
    <m/>
    <m/>
    <x v="0"/>
    <x v="18"/>
    <s v="FUEL FILTER"/>
    <n v="1"/>
    <n v="711"/>
    <x v="19"/>
    <m/>
    <m/>
    <m/>
    <m/>
    <m/>
    <m/>
    <x v="1"/>
    <n v="0"/>
    <m/>
    <n v="711"/>
    <m/>
    <m/>
    <x v="24"/>
    <x v="4"/>
    <x v="1"/>
  </r>
  <r>
    <m/>
    <x v="84"/>
    <m/>
    <m/>
    <m/>
    <m/>
    <m/>
    <m/>
    <x v="0"/>
    <x v="50"/>
    <s v="AIR FILTER"/>
    <n v="1"/>
    <n v="994"/>
    <x v="53"/>
    <m/>
    <m/>
    <m/>
    <m/>
    <m/>
    <m/>
    <x v="1"/>
    <n v="0"/>
    <m/>
    <n v="994"/>
    <m/>
    <m/>
    <x v="24"/>
    <x v="4"/>
    <x v="1"/>
  </r>
  <r>
    <d v="2026-04-20T00:00:00"/>
    <x v="84"/>
    <n v="71"/>
    <s v="Army Pb School Kashimabad Gzp"/>
    <n v="9567379177"/>
    <s v="UP61CT0928"/>
    <s v="Trax"/>
    <s v="School"/>
    <x v="0"/>
    <x v="0"/>
    <s v="Gulf Force BS VI (6.5L)"/>
    <n v="1"/>
    <n v="2080"/>
    <x v="0"/>
    <n v="560"/>
    <m/>
    <m/>
    <m/>
    <m/>
    <m/>
    <x v="40"/>
    <n v="100.8"/>
    <m/>
    <n v="2740.8"/>
    <m/>
    <m/>
    <x v="24"/>
    <x v="4"/>
    <x v="1"/>
  </r>
  <r>
    <m/>
    <x v="84"/>
    <m/>
    <m/>
    <m/>
    <m/>
    <m/>
    <m/>
    <x v="0"/>
    <x v="1"/>
    <s v="Oil Filter"/>
    <n v="1"/>
    <n v="359"/>
    <x v="1"/>
    <m/>
    <m/>
    <m/>
    <m/>
    <m/>
    <m/>
    <x v="1"/>
    <n v="0"/>
    <m/>
    <n v="359"/>
    <m/>
    <m/>
    <x v="24"/>
    <x v="4"/>
    <x v="1"/>
  </r>
  <r>
    <d v="2026-04-20T00:00:00"/>
    <x v="84"/>
    <n v="72"/>
    <s v="Army Pb School Kashimabad Gzp"/>
    <n v="9567379177"/>
    <s v="UP61CT0928"/>
    <s v="Trax"/>
    <s v="School"/>
    <x v="3"/>
    <x v="156"/>
    <s v="GASKET V-LAMP DIA185"/>
    <n v="2"/>
    <n v="495"/>
    <x v="166"/>
    <s v="FOC"/>
    <m/>
    <m/>
    <m/>
    <m/>
    <m/>
    <x v="1"/>
    <n v="0"/>
    <m/>
    <n v="990"/>
    <m/>
    <m/>
    <x v="24"/>
    <x v="4"/>
    <x v="1"/>
  </r>
  <r>
    <m/>
    <x v="84"/>
    <m/>
    <m/>
    <m/>
    <m/>
    <m/>
    <m/>
    <x v="3"/>
    <x v="157"/>
    <s v="GASKET V-LAMP DIA65"/>
    <n v="1"/>
    <n v="107"/>
    <x v="167"/>
    <s v="FOC"/>
    <m/>
    <m/>
    <m/>
    <m/>
    <m/>
    <x v="1"/>
    <n v="0"/>
    <m/>
    <n v="107"/>
    <m/>
    <m/>
    <x v="24"/>
    <x v="4"/>
    <x v="1"/>
  </r>
  <r>
    <d v="2026-04-20T00:00:00"/>
    <x v="84"/>
    <n v="73"/>
    <s v="Army Pb School Kashimabad Gzp"/>
    <n v="9567379177"/>
    <m/>
    <m/>
    <m/>
    <x v="1"/>
    <x v="158"/>
    <s v="Side Blinker RH"/>
    <n v="1"/>
    <n v="318"/>
    <x v="134"/>
    <m/>
    <m/>
    <m/>
    <m/>
    <m/>
    <m/>
    <x v="1"/>
    <n v="0"/>
    <m/>
    <n v="318"/>
    <m/>
    <m/>
    <x v="24"/>
    <x v="4"/>
    <x v="1"/>
  </r>
  <r>
    <m/>
    <x v="84"/>
    <m/>
    <m/>
    <m/>
    <m/>
    <m/>
    <m/>
    <x v="1"/>
    <x v="99"/>
    <s v="SIDE RETRO REFLECTOR"/>
    <n v="3"/>
    <n v="188"/>
    <x v="168"/>
    <m/>
    <m/>
    <m/>
    <m/>
    <m/>
    <m/>
    <x v="1"/>
    <n v="0"/>
    <m/>
    <n v="564"/>
    <m/>
    <m/>
    <x v="24"/>
    <x v="4"/>
    <x v="1"/>
  </r>
  <r>
    <m/>
    <x v="84"/>
    <m/>
    <m/>
    <m/>
    <m/>
    <m/>
    <m/>
    <x v="1"/>
    <x v="159"/>
    <s v="Tail Lamp RH"/>
    <n v="1"/>
    <n v="1202"/>
    <x v="158"/>
    <m/>
    <m/>
    <m/>
    <m/>
    <m/>
    <m/>
    <x v="1"/>
    <n v="0"/>
    <m/>
    <n v="1202"/>
    <m/>
    <m/>
    <x v="24"/>
    <x v="4"/>
    <x v="1"/>
  </r>
  <r>
    <d v="2026-04-22T00:00:00"/>
    <x v="85"/>
    <n v="74"/>
    <s v="Shams National School Dhawa Shareef Gzp"/>
    <n v="8707647883"/>
    <s v="UP61T7626"/>
    <s v="T1"/>
    <s v="School"/>
    <x v="0"/>
    <x v="32"/>
    <s v="SHOCKAR BUSH 19 NO."/>
    <n v="2"/>
    <n v="80"/>
    <x v="29"/>
    <n v="250"/>
    <m/>
    <m/>
    <m/>
    <m/>
    <m/>
    <x v="5"/>
    <n v="45"/>
    <m/>
    <n v="455"/>
    <m/>
    <m/>
    <x v="28"/>
    <x v="4"/>
    <x v="1"/>
  </r>
  <r>
    <m/>
    <x v="85"/>
    <m/>
    <m/>
    <m/>
    <m/>
    <m/>
    <m/>
    <x v="0"/>
    <x v="29"/>
    <s v="MECHENICAL SPRAY"/>
    <n v="1"/>
    <n v="160"/>
    <x v="29"/>
    <m/>
    <m/>
    <m/>
    <m/>
    <m/>
    <m/>
    <x v="1"/>
    <n v="0"/>
    <m/>
    <n v="160"/>
    <m/>
    <m/>
    <x v="28"/>
    <x v="4"/>
    <x v="1"/>
  </r>
  <r>
    <m/>
    <x v="85"/>
    <m/>
    <m/>
    <m/>
    <m/>
    <m/>
    <m/>
    <x v="0"/>
    <x v="132"/>
    <s v="RUBBER BUSH"/>
    <n v="2"/>
    <n v="63"/>
    <x v="139"/>
    <m/>
    <m/>
    <m/>
    <m/>
    <m/>
    <m/>
    <x v="1"/>
    <n v="0"/>
    <m/>
    <n v="126"/>
    <m/>
    <m/>
    <x v="28"/>
    <x v="4"/>
    <x v="1"/>
  </r>
  <r>
    <d v="2026-04-22T00:00:00"/>
    <x v="85"/>
    <n v="75"/>
    <s v="Madhuban Bal Gopal Inter College Malikpura Gzp"/>
    <n v="9696377900"/>
    <s v="UP61CT0775"/>
    <s v="Trax"/>
    <s v="School"/>
    <x v="0"/>
    <x v="47"/>
    <s v="Force Motors Antifreeze Coolant 5 L"/>
    <n v="2"/>
    <n v="1425"/>
    <x v="59"/>
    <n v="150"/>
    <m/>
    <m/>
    <m/>
    <m/>
    <m/>
    <x v="38"/>
    <n v="27"/>
    <m/>
    <n v="3027"/>
    <m/>
    <m/>
    <x v="28"/>
    <x v="4"/>
    <x v="1"/>
  </r>
  <r>
    <m/>
    <x v="85"/>
    <m/>
    <m/>
    <m/>
    <m/>
    <m/>
    <m/>
    <x v="0"/>
    <x v="148"/>
    <s v="Rear View Mirror LH"/>
    <n v="1"/>
    <n v="250"/>
    <x v="169"/>
    <m/>
    <m/>
    <m/>
    <m/>
    <m/>
    <m/>
    <x v="1"/>
    <n v="0"/>
    <m/>
    <n v="250"/>
    <m/>
    <m/>
    <x v="28"/>
    <x v="4"/>
    <x v="1"/>
  </r>
  <r>
    <d v="2026-04-23T00:00:00"/>
    <x v="86"/>
    <n v="76"/>
    <s v="Rameshwaram Gurukulam Medinipur Gzp"/>
    <n v="7266929994"/>
    <s v="UP61AT9663"/>
    <s v="T1"/>
    <s v="School"/>
    <x v="0"/>
    <x v="40"/>
    <s v="Wire 04mm"/>
    <n v="2"/>
    <n v="40"/>
    <x v="17"/>
    <n v="200"/>
    <n v="200"/>
    <m/>
    <n v="550"/>
    <m/>
    <m/>
    <x v="0"/>
    <n v="171"/>
    <m/>
    <n v="1201"/>
    <m/>
    <m/>
    <x v="2"/>
    <x v="4"/>
    <x v="1"/>
  </r>
  <r>
    <m/>
    <x v="86"/>
    <m/>
    <m/>
    <m/>
    <m/>
    <m/>
    <m/>
    <x v="0"/>
    <x v="2"/>
    <s v="FUEL FILTER"/>
    <n v="1"/>
    <n v="1575"/>
    <x v="2"/>
    <m/>
    <m/>
    <m/>
    <m/>
    <m/>
    <m/>
    <x v="1"/>
    <n v="0"/>
    <m/>
    <n v="1575"/>
    <m/>
    <m/>
    <x v="2"/>
    <x v="4"/>
    <x v="1"/>
  </r>
  <r>
    <m/>
    <x v="86"/>
    <m/>
    <m/>
    <m/>
    <m/>
    <m/>
    <m/>
    <x v="0"/>
    <x v="93"/>
    <s v="Wiring Clip (3)"/>
    <n v="2"/>
    <n v="10"/>
    <x v="72"/>
    <m/>
    <m/>
    <m/>
    <m/>
    <m/>
    <m/>
    <x v="1"/>
    <n v="0"/>
    <m/>
    <n v="20"/>
    <m/>
    <m/>
    <x v="2"/>
    <x v="4"/>
    <x v="1"/>
  </r>
  <r>
    <d v="2026-04-23T00:00:00"/>
    <x v="86"/>
    <n v="77"/>
    <s v="BRD Public School Bikapur Gzp"/>
    <n v="6306996052"/>
    <s v="UP61BT7367"/>
    <s v="T1"/>
    <s v="School"/>
    <x v="2"/>
    <x v="0"/>
    <s v="Gulf Force BS VI (6.5L)"/>
    <n v="1"/>
    <n v="2080"/>
    <x v="0"/>
    <m/>
    <n v="300"/>
    <m/>
    <n v="550"/>
    <m/>
    <m/>
    <x v="2"/>
    <n v="153"/>
    <m/>
    <n v="3083"/>
    <m/>
    <m/>
    <x v="2"/>
    <x v="4"/>
    <x v="1"/>
  </r>
  <r>
    <m/>
    <x v="86"/>
    <m/>
    <m/>
    <m/>
    <m/>
    <m/>
    <m/>
    <x v="2"/>
    <x v="1"/>
    <s v="Oil Filter"/>
    <n v="1"/>
    <n v="359"/>
    <x v="1"/>
    <m/>
    <m/>
    <m/>
    <m/>
    <m/>
    <m/>
    <x v="1"/>
    <n v="0"/>
    <m/>
    <n v="359"/>
    <m/>
    <m/>
    <x v="2"/>
    <x v="4"/>
    <x v="1"/>
  </r>
  <r>
    <m/>
    <x v="86"/>
    <m/>
    <m/>
    <m/>
    <m/>
    <m/>
    <m/>
    <x v="2"/>
    <x v="29"/>
    <s v="MECHENICAL SPRAY"/>
    <n v="1"/>
    <n v="160"/>
    <x v="29"/>
    <m/>
    <m/>
    <m/>
    <m/>
    <m/>
    <m/>
    <x v="1"/>
    <n v="0"/>
    <m/>
    <n v="160"/>
    <m/>
    <m/>
    <x v="2"/>
    <x v="4"/>
    <x v="1"/>
  </r>
  <r>
    <m/>
    <x v="86"/>
    <m/>
    <m/>
    <m/>
    <m/>
    <m/>
    <m/>
    <x v="2"/>
    <x v="43"/>
    <s v="Gear Oil XP 80W90  HP 1Ltr"/>
    <n v="3"/>
    <n v="396"/>
    <x v="170"/>
    <m/>
    <m/>
    <m/>
    <m/>
    <m/>
    <m/>
    <x v="1"/>
    <n v="0"/>
    <m/>
    <n v="1188"/>
    <m/>
    <m/>
    <x v="2"/>
    <x v="4"/>
    <x v="1"/>
  </r>
  <r>
    <m/>
    <x v="86"/>
    <m/>
    <m/>
    <m/>
    <m/>
    <m/>
    <m/>
    <x v="2"/>
    <x v="2"/>
    <s v="FUEL FILTER"/>
    <n v="1"/>
    <n v="1575"/>
    <x v="2"/>
    <m/>
    <m/>
    <m/>
    <m/>
    <m/>
    <m/>
    <x v="1"/>
    <n v="0"/>
    <m/>
    <n v="1575"/>
    <m/>
    <m/>
    <x v="2"/>
    <x v="4"/>
    <x v="1"/>
  </r>
  <r>
    <m/>
    <x v="86"/>
    <m/>
    <m/>
    <m/>
    <m/>
    <m/>
    <m/>
    <x v="2"/>
    <x v="93"/>
    <s v="Wiring Clip (3)"/>
    <n v="2"/>
    <n v="10"/>
    <x v="72"/>
    <m/>
    <m/>
    <m/>
    <m/>
    <m/>
    <m/>
    <x v="1"/>
    <n v="0"/>
    <m/>
    <n v="20"/>
    <m/>
    <m/>
    <x v="2"/>
    <x v="4"/>
    <x v="1"/>
  </r>
  <r>
    <d v="2026-04-24T00:00:00"/>
    <x v="87"/>
    <n v="78"/>
    <s v="S.S. International School Goura Makhadumpur Gzp"/>
    <n v="8707622558"/>
    <s v="UP61CT3553"/>
    <s v="T1"/>
    <s v="School"/>
    <x v="2"/>
    <x v="0"/>
    <s v="Gulf Force BS VI (6.5L)"/>
    <n v="1"/>
    <n v="2080"/>
    <x v="0"/>
    <n v="550"/>
    <m/>
    <m/>
    <m/>
    <m/>
    <m/>
    <x v="36"/>
    <n v="99"/>
    <m/>
    <n v="2729"/>
    <m/>
    <m/>
    <x v="3"/>
    <x v="4"/>
    <x v="1"/>
  </r>
  <r>
    <m/>
    <x v="87"/>
    <m/>
    <m/>
    <m/>
    <m/>
    <m/>
    <m/>
    <x v="2"/>
    <x v="1"/>
    <s v="Oil Filter"/>
    <n v="1"/>
    <n v="359"/>
    <x v="1"/>
    <m/>
    <m/>
    <m/>
    <m/>
    <m/>
    <m/>
    <x v="1"/>
    <n v="0"/>
    <m/>
    <n v="359"/>
    <m/>
    <m/>
    <x v="3"/>
    <x v="4"/>
    <x v="1"/>
  </r>
  <r>
    <d v="2026-04-26T00:00:00"/>
    <x v="88"/>
    <n v="79"/>
    <s v="A.H.M. Pb School Shadiabad Gzp"/>
    <n v="9918188429"/>
    <s v="UP61CT2268"/>
    <s v="T1"/>
    <s v="School"/>
    <x v="2"/>
    <x v="0"/>
    <s v="Gulf Force BS VI (6.5L)"/>
    <n v="1"/>
    <n v="2080"/>
    <x v="0"/>
    <m/>
    <m/>
    <m/>
    <m/>
    <m/>
    <m/>
    <x v="1"/>
    <n v="0"/>
    <m/>
    <n v="2080"/>
    <m/>
    <m/>
    <x v="1"/>
    <x v="4"/>
    <x v="1"/>
  </r>
  <r>
    <m/>
    <x v="88"/>
    <m/>
    <m/>
    <m/>
    <m/>
    <m/>
    <m/>
    <x v="2"/>
    <x v="1"/>
    <s v="Oil Filter"/>
    <n v="1"/>
    <n v="359"/>
    <x v="1"/>
    <m/>
    <m/>
    <m/>
    <m/>
    <m/>
    <m/>
    <x v="1"/>
    <n v="0"/>
    <m/>
    <n v="359"/>
    <m/>
    <m/>
    <x v="1"/>
    <x v="4"/>
    <x v="1"/>
  </r>
  <r>
    <m/>
    <x v="88"/>
    <m/>
    <m/>
    <m/>
    <m/>
    <m/>
    <m/>
    <x v="2"/>
    <x v="56"/>
    <s v="SPIN-ON FILTER"/>
    <n v="1"/>
    <n v="655"/>
    <x v="60"/>
    <m/>
    <m/>
    <m/>
    <m/>
    <m/>
    <m/>
    <x v="1"/>
    <n v="0"/>
    <m/>
    <n v="655"/>
    <m/>
    <m/>
    <x v="1"/>
    <x v="4"/>
    <x v="1"/>
  </r>
  <r>
    <m/>
    <x v="88"/>
    <m/>
    <m/>
    <m/>
    <m/>
    <m/>
    <m/>
    <x v="2"/>
    <x v="3"/>
    <s v="Gulf Force AdBlue (20 L)"/>
    <n v="1"/>
    <n v="1800"/>
    <x v="132"/>
    <m/>
    <m/>
    <m/>
    <m/>
    <m/>
    <m/>
    <x v="1"/>
    <n v="0"/>
    <m/>
    <n v="1800"/>
    <m/>
    <m/>
    <x v="1"/>
    <x v="4"/>
    <x v="1"/>
  </r>
  <r>
    <d v="2026-04-26T00:00:00"/>
    <x v="88"/>
    <n v="80"/>
    <s v="S.K. National School Mahen Gzp"/>
    <n v="7081907827"/>
    <m/>
    <m/>
    <s v="School"/>
    <x v="1"/>
    <x v="160"/>
    <s v="Boot"/>
    <n v="2"/>
    <n v="197"/>
    <x v="171"/>
    <m/>
    <m/>
    <m/>
    <m/>
    <m/>
    <m/>
    <x v="1"/>
    <n v="0"/>
    <m/>
    <n v="394"/>
    <m/>
    <m/>
    <x v="1"/>
    <x v="4"/>
    <x v="1"/>
  </r>
  <r>
    <d v="2026-04-26T00:00:00"/>
    <x v="88"/>
    <n v="81"/>
    <s v="Let. Jagmani Devi Inter College Bhadoura Gzp"/>
    <n v="9838982931"/>
    <s v="UP61CT3885"/>
    <s v="Trax"/>
    <s v="School"/>
    <x v="2"/>
    <x v="0"/>
    <s v="Gulf Force BS VI (6.5L)"/>
    <n v="1"/>
    <n v="2080"/>
    <x v="0"/>
    <m/>
    <m/>
    <m/>
    <m/>
    <m/>
    <m/>
    <x v="1"/>
    <n v="0"/>
    <m/>
    <n v="2080"/>
    <m/>
    <m/>
    <x v="1"/>
    <x v="4"/>
    <x v="1"/>
  </r>
  <r>
    <m/>
    <x v="88"/>
    <m/>
    <m/>
    <m/>
    <m/>
    <m/>
    <m/>
    <x v="2"/>
    <x v="1"/>
    <s v="Oil Filter"/>
    <n v="1"/>
    <n v="359"/>
    <x v="1"/>
    <m/>
    <m/>
    <m/>
    <m/>
    <m/>
    <m/>
    <x v="1"/>
    <n v="0"/>
    <m/>
    <n v="359"/>
    <m/>
    <m/>
    <x v="1"/>
    <x v="4"/>
    <x v="1"/>
  </r>
  <r>
    <m/>
    <x v="88"/>
    <m/>
    <m/>
    <m/>
    <m/>
    <m/>
    <m/>
    <x v="2"/>
    <x v="45"/>
    <s v="Force Motors Antifreeze Coolant 1 L"/>
    <n v="1"/>
    <n v="325"/>
    <x v="46"/>
    <m/>
    <m/>
    <m/>
    <m/>
    <m/>
    <m/>
    <x v="1"/>
    <n v="0"/>
    <m/>
    <n v="325"/>
    <m/>
    <m/>
    <x v="1"/>
    <x v="4"/>
    <x v="1"/>
  </r>
  <r>
    <m/>
    <x v="88"/>
    <m/>
    <m/>
    <m/>
    <m/>
    <m/>
    <m/>
    <x v="2"/>
    <x v="28"/>
    <s v="Brake Oil"/>
    <n v="1"/>
    <n v="149"/>
    <x v="28"/>
    <m/>
    <m/>
    <m/>
    <m/>
    <m/>
    <m/>
    <x v="1"/>
    <n v="0"/>
    <m/>
    <n v="149"/>
    <m/>
    <m/>
    <x v="1"/>
    <x v="4"/>
    <x v="1"/>
  </r>
  <r>
    <m/>
    <x v="88"/>
    <m/>
    <m/>
    <m/>
    <m/>
    <m/>
    <m/>
    <x v="2"/>
    <x v="161"/>
    <s v="Kamani Bush"/>
    <n v="4"/>
    <n v="96"/>
    <x v="172"/>
    <m/>
    <m/>
    <m/>
    <m/>
    <m/>
    <m/>
    <x v="1"/>
    <n v="0"/>
    <m/>
    <n v="384"/>
    <m/>
    <m/>
    <x v="1"/>
    <x v="4"/>
    <x v="1"/>
  </r>
  <r>
    <d v="2026-04-26T00:00:00"/>
    <x v="88"/>
    <n v="82"/>
    <s v="Lalji Yadav Kashimabad Ghazipur"/>
    <n v="7052963536"/>
    <m/>
    <m/>
    <m/>
    <x v="1"/>
    <x v="99"/>
    <s v="SIDE RETRO REFLECTOR"/>
    <n v="2"/>
    <n v="188"/>
    <x v="101"/>
    <m/>
    <m/>
    <m/>
    <m/>
    <m/>
    <m/>
    <x v="1"/>
    <n v="0"/>
    <m/>
    <n v="376"/>
    <m/>
    <m/>
    <x v="1"/>
    <x v="4"/>
    <x v="1"/>
  </r>
  <r>
    <d v="2026-04-27T00:00:00"/>
    <x v="89"/>
    <n v="83"/>
    <s v="Chinmay Bharat Acadamy Lakhimpur Gzp"/>
    <n v="9532460881"/>
    <s v="UP61AT9806"/>
    <s v="T1"/>
    <s v="School"/>
    <x v="0"/>
    <x v="0"/>
    <s v="Gulf Force BS VI (6.5L)"/>
    <n v="1"/>
    <n v="2080"/>
    <x v="0"/>
    <n v="900"/>
    <m/>
    <m/>
    <m/>
    <m/>
    <m/>
    <x v="4"/>
    <n v="162"/>
    <m/>
    <n v="3142"/>
    <m/>
    <m/>
    <x v="20"/>
    <x v="4"/>
    <x v="1"/>
  </r>
  <r>
    <m/>
    <x v="89"/>
    <m/>
    <m/>
    <m/>
    <m/>
    <m/>
    <m/>
    <x v="0"/>
    <x v="1"/>
    <s v="Oil Filter"/>
    <n v="1"/>
    <n v="359"/>
    <x v="1"/>
    <m/>
    <m/>
    <m/>
    <m/>
    <m/>
    <m/>
    <x v="1"/>
    <n v="0"/>
    <m/>
    <n v="359"/>
    <m/>
    <m/>
    <x v="20"/>
    <x v="4"/>
    <x v="1"/>
  </r>
  <r>
    <m/>
    <x v="89"/>
    <m/>
    <m/>
    <m/>
    <m/>
    <m/>
    <m/>
    <x v="0"/>
    <x v="2"/>
    <s v="FUEL FILTER"/>
    <n v="1"/>
    <n v="1575"/>
    <x v="2"/>
    <m/>
    <m/>
    <m/>
    <m/>
    <m/>
    <m/>
    <x v="1"/>
    <n v="0"/>
    <m/>
    <n v="1575"/>
    <m/>
    <m/>
    <x v="20"/>
    <x v="4"/>
    <x v="1"/>
  </r>
  <r>
    <m/>
    <x v="89"/>
    <m/>
    <m/>
    <m/>
    <m/>
    <m/>
    <m/>
    <x v="0"/>
    <x v="4"/>
    <s v="AIR FILTER"/>
    <n v="1"/>
    <n v="1388"/>
    <x v="4"/>
    <m/>
    <m/>
    <m/>
    <m/>
    <m/>
    <m/>
    <x v="1"/>
    <n v="0"/>
    <m/>
    <n v="1388"/>
    <m/>
    <m/>
    <x v="20"/>
    <x v="4"/>
    <x v="1"/>
  </r>
  <r>
    <m/>
    <x v="89"/>
    <m/>
    <m/>
    <m/>
    <m/>
    <m/>
    <m/>
    <x v="0"/>
    <x v="45"/>
    <s v="Force Motors Antifreeze Coolant 1 L"/>
    <n v="2"/>
    <n v="325"/>
    <x v="51"/>
    <m/>
    <m/>
    <m/>
    <m/>
    <m/>
    <m/>
    <x v="1"/>
    <n v="0"/>
    <m/>
    <n v="650"/>
    <m/>
    <m/>
    <x v="20"/>
    <x v="4"/>
    <x v="1"/>
  </r>
  <r>
    <d v="2026-04-27T00:00:00"/>
    <x v="89"/>
    <n v="84"/>
    <s v="Chinmay Bharat Acadamy Lakhimpur Gzp"/>
    <n v="9532460880"/>
    <s v="UP61BT1073"/>
    <s v="T2"/>
    <s v="School"/>
    <x v="0"/>
    <x v="0"/>
    <s v="Gulf Force BS VI (6.5L)"/>
    <n v="1"/>
    <n v="2080"/>
    <x v="0"/>
    <n v="900"/>
    <m/>
    <m/>
    <m/>
    <m/>
    <m/>
    <x v="4"/>
    <n v="162"/>
    <m/>
    <n v="3142"/>
    <m/>
    <m/>
    <x v="20"/>
    <x v="4"/>
    <x v="1"/>
  </r>
  <r>
    <m/>
    <x v="89"/>
    <m/>
    <m/>
    <m/>
    <m/>
    <m/>
    <m/>
    <x v="0"/>
    <x v="1"/>
    <s v="Oil Filter"/>
    <n v="1"/>
    <n v="359"/>
    <x v="1"/>
    <m/>
    <m/>
    <m/>
    <m/>
    <m/>
    <m/>
    <x v="1"/>
    <n v="0"/>
    <m/>
    <n v="359"/>
    <m/>
    <m/>
    <x v="20"/>
    <x v="4"/>
    <x v="1"/>
  </r>
  <r>
    <m/>
    <x v="89"/>
    <m/>
    <m/>
    <m/>
    <m/>
    <m/>
    <m/>
    <x v="0"/>
    <x v="2"/>
    <s v="FUEL FILTER"/>
    <n v="1"/>
    <n v="1575"/>
    <x v="2"/>
    <m/>
    <m/>
    <m/>
    <m/>
    <m/>
    <m/>
    <x v="1"/>
    <n v="0"/>
    <m/>
    <n v="1575"/>
    <m/>
    <m/>
    <x v="20"/>
    <x v="4"/>
    <x v="1"/>
  </r>
  <r>
    <m/>
    <x v="89"/>
    <m/>
    <m/>
    <m/>
    <m/>
    <m/>
    <m/>
    <x v="0"/>
    <x v="4"/>
    <s v="AIR FILTER"/>
    <n v="1"/>
    <n v="1388"/>
    <x v="4"/>
    <m/>
    <m/>
    <m/>
    <m/>
    <m/>
    <m/>
    <x v="1"/>
    <n v="0"/>
    <m/>
    <n v="1388"/>
    <m/>
    <m/>
    <x v="20"/>
    <x v="4"/>
    <x v="1"/>
  </r>
  <r>
    <m/>
    <x v="89"/>
    <m/>
    <m/>
    <m/>
    <m/>
    <m/>
    <m/>
    <x v="0"/>
    <x v="45"/>
    <s v="Force Motors Antifreeze Coolant 1 L"/>
    <n v="1"/>
    <n v="325"/>
    <x v="46"/>
    <m/>
    <m/>
    <m/>
    <m/>
    <m/>
    <m/>
    <x v="1"/>
    <n v="0"/>
    <m/>
    <n v="325"/>
    <m/>
    <m/>
    <x v="20"/>
    <x v="4"/>
    <x v="1"/>
  </r>
  <r>
    <d v="2026-04-27T00:00:00"/>
    <x v="89"/>
    <n v="85"/>
    <s v="Chinmay Bharat Acadamy Lakhimpur Gzp"/>
    <n v="7985124276"/>
    <m/>
    <m/>
    <s v="School"/>
    <x v="1"/>
    <x v="162"/>
    <s v="Front Blinker L.H."/>
    <n v="1"/>
    <n v="279"/>
    <x v="173"/>
    <m/>
    <m/>
    <m/>
    <m/>
    <m/>
    <m/>
    <x v="1"/>
    <n v="0"/>
    <m/>
    <n v="279"/>
    <m/>
    <m/>
    <x v="20"/>
    <x v="4"/>
    <x v="1"/>
  </r>
  <r>
    <m/>
    <x v="89"/>
    <m/>
    <m/>
    <m/>
    <m/>
    <m/>
    <m/>
    <x v="1"/>
    <x v="163"/>
    <s v="Side Panel F. Botom L.H."/>
    <n v="1"/>
    <n v="313"/>
    <x v="174"/>
    <m/>
    <m/>
    <m/>
    <m/>
    <m/>
    <m/>
    <x v="1"/>
    <n v="0"/>
    <m/>
    <n v="313"/>
    <m/>
    <m/>
    <x v="20"/>
    <x v="4"/>
    <x v="1"/>
  </r>
  <r>
    <d v="2026-04-27T00:00:00"/>
    <x v="89"/>
    <n v="86"/>
    <s v="S.S. International School Goura Makhadumpur Gzp"/>
    <n v="8423223234"/>
    <s v="UP61CT1493"/>
    <s v="T1"/>
    <s v="School"/>
    <x v="0"/>
    <x v="164"/>
    <s v="POWER STERING PUMP"/>
    <n v="1"/>
    <n v="6461"/>
    <x v="175"/>
    <n v="800"/>
    <n v="150"/>
    <m/>
    <m/>
    <m/>
    <m/>
    <x v="0"/>
    <n v="171"/>
    <m/>
    <n v="7582"/>
    <m/>
    <m/>
    <x v="20"/>
    <x v="4"/>
    <x v="1"/>
  </r>
  <r>
    <m/>
    <x v="89"/>
    <m/>
    <m/>
    <m/>
    <m/>
    <m/>
    <m/>
    <x v="0"/>
    <x v="110"/>
    <s v="ATF (Auto Trans Fluid) HP_1-Ltr"/>
    <n v="1"/>
    <n v="341"/>
    <x v="109"/>
    <m/>
    <m/>
    <m/>
    <m/>
    <m/>
    <m/>
    <x v="1"/>
    <n v="0"/>
    <m/>
    <n v="341"/>
    <m/>
    <m/>
    <x v="20"/>
    <x v="4"/>
    <x v="1"/>
  </r>
  <r>
    <m/>
    <x v="89"/>
    <m/>
    <m/>
    <m/>
    <m/>
    <m/>
    <m/>
    <x v="0"/>
    <x v="84"/>
    <s v="Nut 10 No."/>
    <n v="1"/>
    <n v="15"/>
    <x v="176"/>
    <m/>
    <m/>
    <m/>
    <m/>
    <m/>
    <m/>
    <x v="1"/>
    <n v="0"/>
    <m/>
    <n v="15"/>
    <m/>
    <m/>
    <x v="20"/>
    <x v="4"/>
    <x v="1"/>
  </r>
  <r>
    <d v="2026-04-28T00:00:00"/>
    <x v="90"/>
    <n v="87"/>
    <s v="Mordern Children Public School Sadiabad Gzp"/>
    <n v="9838416174"/>
    <s v="UP61AT5650"/>
    <s v="Trax"/>
    <s v="School"/>
    <x v="0"/>
    <x v="165"/>
    <s v="FRONT SHOKER"/>
    <n v="1"/>
    <n v="1000"/>
    <x v="177"/>
    <n v="900"/>
    <m/>
    <m/>
    <m/>
    <m/>
    <m/>
    <x v="4"/>
    <n v="162"/>
    <m/>
    <n v="2062"/>
    <m/>
    <m/>
    <x v="5"/>
    <x v="4"/>
    <x v="1"/>
  </r>
  <r>
    <m/>
    <x v="90"/>
    <m/>
    <m/>
    <m/>
    <m/>
    <m/>
    <m/>
    <x v="0"/>
    <x v="166"/>
    <s v="Torsion Bar L. H. (Green)"/>
    <n v="1"/>
    <n v="3680"/>
    <x v="178"/>
    <m/>
    <m/>
    <m/>
    <m/>
    <m/>
    <m/>
    <x v="1"/>
    <n v="0"/>
    <m/>
    <n v="3680"/>
    <m/>
    <m/>
    <x v="5"/>
    <x v="4"/>
    <x v="1"/>
  </r>
  <r>
    <m/>
    <x v="90"/>
    <m/>
    <m/>
    <m/>
    <m/>
    <m/>
    <m/>
    <x v="0"/>
    <x v="29"/>
    <s v="MECHENICAL SPRAY"/>
    <n v="1"/>
    <n v="160"/>
    <x v="29"/>
    <m/>
    <m/>
    <m/>
    <m/>
    <m/>
    <m/>
    <x v="1"/>
    <n v="0"/>
    <m/>
    <n v="160"/>
    <m/>
    <m/>
    <x v="5"/>
    <x v="4"/>
    <x v="1"/>
  </r>
  <r>
    <d v="2026-04-28T00:00:00"/>
    <x v="90"/>
    <n v="88"/>
    <s v="Inder singh Kushwaha Sayar Gzp"/>
    <n v="9721525438"/>
    <s v="UP61CT4350"/>
    <s v="Trax"/>
    <s v="School"/>
    <x v="0"/>
    <x v="0"/>
    <s v="Gulf Force BS VI (6.5L)"/>
    <n v="1"/>
    <n v="2243"/>
    <x v="179"/>
    <n v="750"/>
    <n v="100"/>
    <m/>
    <m/>
    <m/>
    <m/>
    <x v="2"/>
    <n v="153"/>
    <m/>
    <n v="3246"/>
    <m/>
    <m/>
    <x v="5"/>
    <x v="4"/>
    <x v="1"/>
  </r>
  <r>
    <m/>
    <x v="90"/>
    <m/>
    <m/>
    <m/>
    <m/>
    <m/>
    <m/>
    <x v="0"/>
    <x v="1"/>
    <s v="Oil Filter"/>
    <n v="1"/>
    <n v="359"/>
    <x v="1"/>
    <m/>
    <m/>
    <m/>
    <m/>
    <m/>
    <m/>
    <x v="1"/>
    <n v="0"/>
    <m/>
    <n v="359"/>
    <m/>
    <m/>
    <x v="5"/>
    <x v="4"/>
    <x v="1"/>
  </r>
  <r>
    <m/>
    <x v="90"/>
    <m/>
    <m/>
    <m/>
    <m/>
    <m/>
    <m/>
    <x v="0"/>
    <x v="86"/>
    <s v="Bulb-1016 Double Point"/>
    <n v="1"/>
    <n v="54"/>
    <x v="180"/>
    <m/>
    <m/>
    <m/>
    <m/>
    <m/>
    <m/>
    <x v="1"/>
    <n v="0"/>
    <m/>
    <n v="54"/>
    <m/>
    <m/>
    <x v="5"/>
    <x v="4"/>
    <x v="1"/>
  </r>
  <r>
    <m/>
    <x v="90"/>
    <m/>
    <m/>
    <m/>
    <m/>
    <m/>
    <m/>
    <x v="0"/>
    <x v="148"/>
    <s v="Rear View Mirror LH"/>
    <n v="1"/>
    <n v="250"/>
    <x v="169"/>
    <m/>
    <m/>
    <m/>
    <m/>
    <m/>
    <m/>
    <x v="1"/>
    <n v="0"/>
    <m/>
    <n v="250"/>
    <m/>
    <m/>
    <x v="5"/>
    <x v="4"/>
    <x v="1"/>
  </r>
  <r>
    <d v="2026-04-28T00:00:00"/>
    <x v="90"/>
    <s v="89/90"/>
    <s v="Lachchiram PG College Salikpur Gzp"/>
    <n v="9454277263"/>
    <s v="UP61AT2335"/>
    <s v="T1"/>
    <s v="School"/>
    <x v="0"/>
    <x v="67"/>
    <s v="ELECTRICAL SPARY"/>
    <n v="2"/>
    <n v="190"/>
    <x v="181"/>
    <n v="2800"/>
    <n v="750"/>
    <n v="2400"/>
    <m/>
    <m/>
    <m/>
    <x v="41"/>
    <n v="1071"/>
    <m/>
    <n v="7401"/>
    <m/>
    <m/>
    <x v="5"/>
    <x v="4"/>
    <x v="1"/>
  </r>
  <r>
    <m/>
    <x v="90"/>
    <m/>
    <m/>
    <m/>
    <m/>
    <m/>
    <m/>
    <x v="0"/>
    <x v="167"/>
    <s v="MAIN RELAY (2)"/>
    <n v="1"/>
    <n v="146"/>
    <x v="182"/>
    <m/>
    <m/>
    <m/>
    <m/>
    <m/>
    <m/>
    <x v="1"/>
    <n v="0"/>
    <m/>
    <n v="146"/>
    <m/>
    <m/>
    <x v="5"/>
    <x v="4"/>
    <x v="1"/>
  </r>
  <r>
    <m/>
    <x v="90"/>
    <m/>
    <m/>
    <m/>
    <m/>
    <m/>
    <m/>
    <x v="0"/>
    <x v="10"/>
    <s v="KING PIN SET"/>
    <n v="1"/>
    <n v="2247"/>
    <x v="183"/>
    <m/>
    <m/>
    <m/>
    <m/>
    <m/>
    <m/>
    <x v="1"/>
    <n v="0"/>
    <m/>
    <n v="2247"/>
    <m/>
    <m/>
    <x v="5"/>
    <x v="4"/>
    <x v="1"/>
  </r>
  <r>
    <m/>
    <x v="90"/>
    <m/>
    <m/>
    <m/>
    <m/>
    <m/>
    <m/>
    <x v="0"/>
    <x v="168"/>
    <s v="Ele. Flasher Unit"/>
    <n v="1"/>
    <n v="124"/>
    <x v="184"/>
    <m/>
    <m/>
    <m/>
    <m/>
    <m/>
    <m/>
    <x v="1"/>
    <n v="0"/>
    <m/>
    <n v="124"/>
    <m/>
    <m/>
    <x v="5"/>
    <x v="4"/>
    <x v="1"/>
  </r>
  <r>
    <m/>
    <x v="90"/>
    <m/>
    <m/>
    <m/>
    <m/>
    <m/>
    <m/>
    <x v="0"/>
    <x v="70"/>
    <s v="Lube Oil Filter"/>
    <n v="1"/>
    <n v="1411"/>
    <x v="78"/>
    <m/>
    <m/>
    <m/>
    <m/>
    <m/>
    <m/>
    <x v="1"/>
    <n v="0"/>
    <m/>
    <n v="1411"/>
    <m/>
    <m/>
    <x v="5"/>
    <x v="4"/>
    <x v="1"/>
  </r>
  <r>
    <m/>
    <x v="90"/>
    <m/>
    <m/>
    <m/>
    <m/>
    <m/>
    <m/>
    <x v="0"/>
    <x v="35"/>
    <s v="ENGINE OIL"/>
    <n v="1"/>
    <n v="2400"/>
    <x v="185"/>
    <m/>
    <m/>
    <m/>
    <m/>
    <m/>
    <m/>
    <x v="1"/>
    <n v="0"/>
    <m/>
    <n v="2400"/>
    <m/>
    <m/>
    <x v="5"/>
    <x v="4"/>
    <x v="1"/>
  </r>
  <r>
    <m/>
    <x v="90"/>
    <m/>
    <m/>
    <m/>
    <m/>
    <m/>
    <m/>
    <x v="0"/>
    <x v="2"/>
    <s v="FUEL FILTER"/>
    <n v="1"/>
    <n v="1575"/>
    <x v="2"/>
    <m/>
    <m/>
    <m/>
    <m/>
    <m/>
    <m/>
    <x v="1"/>
    <n v="0"/>
    <m/>
    <n v="1575"/>
    <m/>
    <m/>
    <x v="5"/>
    <x v="4"/>
    <x v="1"/>
  </r>
  <r>
    <m/>
    <x v="90"/>
    <m/>
    <m/>
    <m/>
    <m/>
    <m/>
    <m/>
    <x v="0"/>
    <x v="11"/>
    <s v="GREASE"/>
    <n v="1"/>
    <n v="288"/>
    <x v="27"/>
    <m/>
    <m/>
    <m/>
    <m/>
    <m/>
    <m/>
    <x v="1"/>
    <n v="0"/>
    <m/>
    <n v="288"/>
    <m/>
    <m/>
    <x v="5"/>
    <x v="4"/>
    <x v="1"/>
  </r>
  <r>
    <m/>
    <x v="90"/>
    <m/>
    <m/>
    <m/>
    <m/>
    <m/>
    <m/>
    <x v="0"/>
    <x v="64"/>
    <s v="BRACKET"/>
    <n v="2"/>
    <n v="40"/>
    <x v="17"/>
    <m/>
    <m/>
    <m/>
    <m/>
    <m/>
    <m/>
    <x v="1"/>
    <n v="0"/>
    <m/>
    <n v="80"/>
    <m/>
    <m/>
    <x v="5"/>
    <x v="4"/>
    <x v="1"/>
  </r>
  <r>
    <m/>
    <x v="90"/>
    <m/>
    <m/>
    <m/>
    <m/>
    <m/>
    <m/>
    <x v="0"/>
    <x v="132"/>
    <s v="RUBBER BUSH"/>
    <n v="2"/>
    <n v="63"/>
    <x v="139"/>
    <m/>
    <m/>
    <m/>
    <m/>
    <m/>
    <m/>
    <x v="1"/>
    <n v="0"/>
    <m/>
    <n v="126"/>
    <m/>
    <m/>
    <x v="5"/>
    <x v="4"/>
    <x v="1"/>
  </r>
  <r>
    <m/>
    <x v="90"/>
    <m/>
    <m/>
    <m/>
    <m/>
    <m/>
    <m/>
    <x v="0"/>
    <x v="33"/>
    <s v="BALANCING BUSH 19 NO."/>
    <n v="2"/>
    <n v="80"/>
    <x v="29"/>
    <m/>
    <m/>
    <m/>
    <m/>
    <m/>
    <m/>
    <x v="1"/>
    <n v="0"/>
    <m/>
    <n v="160"/>
    <m/>
    <m/>
    <x v="5"/>
    <x v="4"/>
    <x v="1"/>
  </r>
  <r>
    <m/>
    <x v="90"/>
    <m/>
    <m/>
    <m/>
    <m/>
    <m/>
    <m/>
    <x v="0"/>
    <x v="79"/>
    <s v="BALANCING BUSH 22 NO."/>
    <n v="2"/>
    <n v="90"/>
    <x v="33"/>
    <m/>
    <m/>
    <m/>
    <m/>
    <m/>
    <m/>
    <x v="1"/>
    <n v="0"/>
    <m/>
    <n v="180"/>
    <m/>
    <m/>
    <x v="5"/>
    <x v="4"/>
    <x v="1"/>
  </r>
  <r>
    <m/>
    <x v="90"/>
    <m/>
    <m/>
    <m/>
    <m/>
    <m/>
    <m/>
    <x v="0"/>
    <x v="169"/>
    <s v="Clamp For Stebilizer"/>
    <n v="2"/>
    <n v="47"/>
    <x v="186"/>
    <m/>
    <m/>
    <m/>
    <m/>
    <m/>
    <m/>
    <x v="1"/>
    <n v="0"/>
    <m/>
    <n v="94"/>
    <m/>
    <m/>
    <x v="5"/>
    <x v="4"/>
    <x v="1"/>
  </r>
  <r>
    <m/>
    <x v="90"/>
    <m/>
    <m/>
    <m/>
    <m/>
    <m/>
    <m/>
    <x v="0"/>
    <x v="170"/>
    <s v="CLAMP"/>
    <n v="2"/>
    <n v="43"/>
    <x v="187"/>
    <m/>
    <m/>
    <m/>
    <m/>
    <m/>
    <m/>
    <x v="1"/>
    <n v="0"/>
    <m/>
    <n v="86"/>
    <m/>
    <m/>
    <x v="5"/>
    <x v="4"/>
    <x v="1"/>
  </r>
  <r>
    <m/>
    <x v="90"/>
    <m/>
    <m/>
    <m/>
    <m/>
    <m/>
    <m/>
    <x v="0"/>
    <x v="171"/>
    <s v="Nut 17 No."/>
    <n v="4"/>
    <n v="26"/>
    <x v="188"/>
    <m/>
    <m/>
    <m/>
    <m/>
    <m/>
    <m/>
    <x v="1"/>
    <n v="0"/>
    <m/>
    <n v="104"/>
    <m/>
    <m/>
    <x v="5"/>
    <x v="4"/>
    <x v="1"/>
  </r>
  <r>
    <m/>
    <x v="90"/>
    <m/>
    <m/>
    <m/>
    <m/>
    <m/>
    <m/>
    <x v="0"/>
    <x v="12"/>
    <s v="Oil Seal For Fr. Exle"/>
    <n v="2"/>
    <n v="85"/>
    <x v="12"/>
    <m/>
    <m/>
    <m/>
    <m/>
    <m/>
    <m/>
    <x v="1"/>
    <n v="0"/>
    <m/>
    <n v="170"/>
    <m/>
    <m/>
    <x v="5"/>
    <x v="4"/>
    <x v="1"/>
  </r>
  <r>
    <m/>
    <x v="90"/>
    <m/>
    <m/>
    <m/>
    <m/>
    <m/>
    <m/>
    <x v="0"/>
    <x v="55"/>
    <s v="Anabond"/>
    <n v="1"/>
    <n v="80"/>
    <x v="17"/>
    <m/>
    <m/>
    <m/>
    <m/>
    <m/>
    <m/>
    <x v="1"/>
    <n v="0"/>
    <m/>
    <n v="80"/>
    <m/>
    <m/>
    <x v="5"/>
    <x v="4"/>
    <x v="1"/>
  </r>
  <r>
    <m/>
    <x v="90"/>
    <m/>
    <m/>
    <m/>
    <m/>
    <m/>
    <m/>
    <x v="0"/>
    <x v="172"/>
    <s v="Bundy Tube 365 L.G."/>
    <n v="1"/>
    <n v="60"/>
    <x v="40"/>
    <m/>
    <m/>
    <m/>
    <m/>
    <m/>
    <m/>
    <x v="1"/>
    <n v="0"/>
    <m/>
    <n v="60"/>
    <m/>
    <m/>
    <x v="5"/>
    <x v="4"/>
    <x v="1"/>
  </r>
  <r>
    <m/>
    <x v="90"/>
    <m/>
    <m/>
    <m/>
    <m/>
    <m/>
    <m/>
    <x v="0"/>
    <x v="28"/>
    <s v="Brake Oil"/>
    <n v="1"/>
    <n v="149"/>
    <x v="28"/>
    <m/>
    <m/>
    <m/>
    <m/>
    <m/>
    <m/>
    <x v="1"/>
    <n v="0"/>
    <m/>
    <n v="149"/>
    <m/>
    <m/>
    <x v="5"/>
    <x v="4"/>
    <x v="1"/>
  </r>
  <r>
    <m/>
    <x v="90"/>
    <m/>
    <m/>
    <m/>
    <m/>
    <m/>
    <m/>
    <x v="0"/>
    <x v="32"/>
    <s v="SHOCKAR BUSH 19 NO."/>
    <n v="2"/>
    <n v="80"/>
    <x v="29"/>
    <m/>
    <m/>
    <m/>
    <m/>
    <m/>
    <m/>
    <x v="1"/>
    <n v="0"/>
    <m/>
    <n v="160"/>
    <m/>
    <m/>
    <x v="5"/>
    <x v="4"/>
    <x v="1"/>
  </r>
  <r>
    <m/>
    <x v="90"/>
    <m/>
    <m/>
    <m/>
    <m/>
    <m/>
    <m/>
    <x v="0"/>
    <x v="36"/>
    <s v="AIR FILTER"/>
    <n v="1"/>
    <n v="693"/>
    <x v="36"/>
    <m/>
    <m/>
    <m/>
    <m/>
    <m/>
    <m/>
    <x v="1"/>
    <n v="0"/>
    <m/>
    <n v="693"/>
    <m/>
    <m/>
    <x v="5"/>
    <x v="4"/>
    <x v="1"/>
  </r>
  <r>
    <m/>
    <x v="90"/>
    <m/>
    <m/>
    <m/>
    <m/>
    <m/>
    <m/>
    <x v="0"/>
    <x v="173"/>
    <s v="Gear Shift Cable"/>
    <n v="1"/>
    <n v="1109"/>
    <x v="189"/>
    <m/>
    <m/>
    <m/>
    <m/>
    <m/>
    <m/>
    <x v="1"/>
    <n v="0"/>
    <m/>
    <n v="1109"/>
    <m/>
    <m/>
    <x v="5"/>
    <x v="4"/>
    <x v="1"/>
  </r>
  <r>
    <d v="2026-04-29T00:00:00"/>
    <x v="91"/>
    <n v="91"/>
    <s v="Lachchiram PG College Salikpur Gzp"/>
    <n v="9454277263"/>
    <s v="UP61AT2335"/>
    <s v="T1"/>
    <s v="School"/>
    <x v="0"/>
    <x v="131"/>
    <s v="Fuel Tank Cap"/>
    <n v="1"/>
    <n v="410"/>
    <x v="190"/>
    <n v="200"/>
    <m/>
    <m/>
    <m/>
    <m/>
    <m/>
    <x v="29"/>
    <n v="36"/>
    <m/>
    <n v="646"/>
    <m/>
    <m/>
    <x v="6"/>
    <x v="4"/>
    <x v="1"/>
  </r>
  <r>
    <m/>
    <x v="91"/>
    <m/>
    <m/>
    <m/>
    <m/>
    <m/>
    <m/>
    <x v="0"/>
    <x v="174"/>
    <s v="CONERING PANEL CAB DOOR LH."/>
    <n v="1"/>
    <n v="1383"/>
    <x v="191"/>
    <m/>
    <m/>
    <m/>
    <m/>
    <m/>
    <m/>
    <x v="1"/>
    <n v="0"/>
    <m/>
    <n v="1383"/>
    <m/>
    <m/>
    <x v="6"/>
    <x v="4"/>
    <x v="1"/>
  </r>
  <r>
    <m/>
    <x v="91"/>
    <m/>
    <m/>
    <m/>
    <m/>
    <m/>
    <m/>
    <x v="0"/>
    <x v="175"/>
    <s v="CONERING PANEL CAB DOOR RH."/>
    <n v="1"/>
    <n v="1383"/>
    <x v="191"/>
    <m/>
    <m/>
    <m/>
    <m/>
    <m/>
    <m/>
    <x v="1"/>
    <n v="0"/>
    <m/>
    <n v="1383"/>
    <m/>
    <m/>
    <x v="6"/>
    <x v="4"/>
    <x v="1"/>
  </r>
  <r>
    <d v="2026-04-29T00:00:00"/>
    <x v="91"/>
    <n v="92"/>
    <s v="Samta Pb School Kalupur Gzp"/>
    <n v="9236699266"/>
    <s v="UP61AT0416"/>
    <s v="T1"/>
    <s v="School"/>
    <x v="0"/>
    <x v="29"/>
    <s v="MECHENICAL SPRAY"/>
    <n v="1"/>
    <n v="160"/>
    <x v="29"/>
    <n v="1500"/>
    <n v="250"/>
    <m/>
    <m/>
    <m/>
    <m/>
    <x v="42"/>
    <n v="315"/>
    <m/>
    <n v="2225"/>
    <m/>
    <m/>
    <x v="6"/>
    <x v="4"/>
    <x v="1"/>
  </r>
  <r>
    <m/>
    <x v="91"/>
    <m/>
    <m/>
    <m/>
    <m/>
    <m/>
    <m/>
    <x v="0"/>
    <x v="67"/>
    <s v="ELECTRICAL SPARY"/>
    <n v="1"/>
    <n v="190"/>
    <x v="73"/>
    <m/>
    <m/>
    <m/>
    <m/>
    <m/>
    <m/>
    <x v="1"/>
    <n v="0"/>
    <m/>
    <n v="190"/>
    <m/>
    <m/>
    <x v="6"/>
    <x v="4"/>
    <x v="1"/>
  </r>
  <r>
    <m/>
    <x v="91"/>
    <m/>
    <m/>
    <m/>
    <m/>
    <m/>
    <m/>
    <x v="0"/>
    <x v="168"/>
    <s v="Ele. Flasher Unit"/>
    <n v="1"/>
    <n v="124"/>
    <x v="184"/>
    <m/>
    <m/>
    <m/>
    <m/>
    <m/>
    <m/>
    <x v="1"/>
    <n v="0"/>
    <m/>
    <n v="124"/>
    <m/>
    <m/>
    <x v="6"/>
    <x v="4"/>
    <x v="1"/>
  </r>
  <r>
    <m/>
    <x v="91"/>
    <m/>
    <m/>
    <m/>
    <m/>
    <m/>
    <m/>
    <x v="0"/>
    <x v="176"/>
    <s v="Head Light Bulb Force"/>
    <n v="1"/>
    <n v="100"/>
    <x v="26"/>
    <m/>
    <m/>
    <m/>
    <m/>
    <m/>
    <m/>
    <x v="1"/>
    <n v="0"/>
    <m/>
    <n v="100"/>
    <m/>
    <m/>
    <x v="6"/>
    <x v="4"/>
    <x v="1"/>
  </r>
  <r>
    <m/>
    <x v="91"/>
    <m/>
    <m/>
    <m/>
    <m/>
    <m/>
    <m/>
    <x v="0"/>
    <x v="177"/>
    <s v="Fuse 25 Amp"/>
    <n v="5"/>
    <n v="20"/>
    <x v="26"/>
    <m/>
    <m/>
    <m/>
    <m/>
    <m/>
    <m/>
    <x v="1"/>
    <n v="0"/>
    <m/>
    <n v="100"/>
    <m/>
    <m/>
    <x v="6"/>
    <x v="4"/>
    <x v="1"/>
  </r>
  <r>
    <m/>
    <x v="91"/>
    <m/>
    <m/>
    <m/>
    <m/>
    <m/>
    <m/>
    <x v="0"/>
    <x v="154"/>
    <s v="Fan Belt No. 960"/>
    <n v="1"/>
    <n v="319"/>
    <x v="159"/>
    <m/>
    <m/>
    <m/>
    <m/>
    <m/>
    <m/>
    <x v="1"/>
    <n v="0"/>
    <m/>
    <n v="319"/>
    <m/>
    <m/>
    <x v="6"/>
    <x v="4"/>
    <x v="1"/>
  </r>
  <r>
    <m/>
    <x v="91"/>
    <m/>
    <m/>
    <m/>
    <m/>
    <m/>
    <m/>
    <x v="0"/>
    <x v="125"/>
    <s v="Belt 919"/>
    <n v="1"/>
    <n v="241"/>
    <x v="123"/>
    <m/>
    <m/>
    <m/>
    <m/>
    <m/>
    <m/>
    <x v="1"/>
    <n v="0"/>
    <m/>
    <n v="241"/>
    <m/>
    <m/>
    <x v="6"/>
    <x v="4"/>
    <x v="1"/>
  </r>
  <r>
    <d v="2026-04-30T00:00:00"/>
    <x v="92"/>
    <n v="93"/>
    <s v="Nagina Gour Jakhania Ghazipur"/>
    <m/>
    <m/>
    <m/>
    <m/>
    <x v="1"/>
    <x v="6"/>
    <s v="Gulf Force AdBlue (10)"/>
    <n v="1"/>
    <n v="930"/>
    <x v="147"/>
    <m/>
    <m/>
    <m/>
    <m/>
    <m/>
    <m/>
    <x v="1"/>
    <n v="0"/>
    <m/>
    <n v="930"/>
    <m/>
    <m/>
    <x v="7"/>
    <x v="4"/>
    <x v="1"/>
  </r>
  <r>
    <d v="2026-04-30T00:00:00"/>
    <x v="92"/>
    <n v="94"/>
    <s v="Dinapur Public School Dinapur Ghazipur"/>
    <n v="9554791416"/>
    <s v="UP61AT4389"/>
    <s v="T1"/>
    <s v="School"/>
    <x v="0"/>
    <x v="29"/>
    <s v="MECHENICAL SPRAY"/>
    <n v="1"/>
    <n v="160"/>
    <x v="29"/>
    <n v="1200"/>
    <m/>
    <m/>
    <m/>
    <m/>
    <m/>
    <x v="7"/>
    <n v="216"/>
    <m/>
    <n v="1576"/>
    <m/>
    <m/>
    <x v="7"/>
    <x v="4"/>
    <x v="1"/>
  </r>
  <r>
    <m/>
    <x v="92"/>
    <m/>
    <m/>
    <m/>
    <m/>
    <m/>
    <m/>
    <x v="0"/>
    <x v="125"/>
    <s v="Belt 919"/>
    <n v="1"/>
    <n v="241"/>
    <x v="123"/>
    <m/>
    <m/>
    <m/>
    <m/>
    <m/>
    <m/>
    <x v="1"/>
    <n v="0"/>
    <m/>
    <n v="241"/>
    <m/>
    <m/>
    <x v="7"/>
    <x v="4"/>
    <x v="1"/>
  </r>
  <r>
    <m/>
    <x v="92"/>
    <m/>
    <m/>
    <m/>
    <m/>
    <m/>
    <m/>
    <x v="0"/>
    <x v="154"/>
    <s v="Fan Belt No. 960"/>
    <n v="1"/>
    <n v="319"/>
    <x v="159"/>
    <m/>
    <m/>
    <m/>
    <m/>
    <m/>
    <m/>
    <x v="1"/>
    <n v="0"/>
    <m/>
    <n v="319"/>
    <m/>
    <m/>
    <x v="7"/>
    <x v="4"/>
    <x v="1"/>
  </r>
  <r>
    <d v="2026-04-30T00:00:00"/>
    <x v="92"/>
    <n v="95"/>
    <s v="Rajkumar Gramin Vidyapith Inter College Kashimabad Gzp"/>
    <n v="9415861475"/>
    <s v="UP61CT2143"/>
    <s v="T1"/>
    <s v="School"/>
    <x v="0"/>
    <x v="0"/>
    <s v="Gulf Force BS VI (6.5L)"/>
    <n v="1"/>
    <n v="2243"/>
    <x v="179"/>
    <n v="800"/>
    <m/>
    <m/>
    <m/>
    <m/>
    <m/>
    <x v="15"/>
    <n v="144"/>
    <m/>
    <n v="3187"/>
    <m/>
    <m/>
    <x v="7"/>
    <x v="4"/>
    <x v="1"/>
  </r>
  <r>
    <m/>
    <x v="92"/>
    <m/>
    <m/>
    <m/>
    <m/>
    <m/>
    <m/>
    <x v="0"/>
    <x v="1"/>
    <s v="Oil Filter"/>
    <n v="1"/>
    <n v="359"/>
    <x v="1"/>
    <m/>
    <m/>
    <m/>
    <m/>
    <m/>
    <m/>
    <x v="1"/>
    <n v="0"/>
    <m/>
    <n v="359"/>
    <m/>
    <m/>
    <x v="7"/>
    <x v="4"/>
    <x v="1"/>
  </r>
  <r>
    <d v="2026-05-01T00:00:00"/>
    <x v="93"/>
    <n v="96"/>
    <s v="Dalimss Sunbeem School Gandinagar Gzp"/>
    <n v="7618093999"/>
    <s v="UP61CT0449"/>
    <s v="Trax"/>
    <s v="School"/>
    <x v="0"/>
    <x v="0"/>
    <s v="Gulf Force BS VI (6.5L)"/>
    <n v="1"/>
    <n v="2243"/>
    <x v="179"/>
    <n v="750"/>
    <m/>
    <m/>
    <m/>
    <m/>
    <m/>
    <x v="34"/>
    <n v="135"/>
    <m/>
    <n v="3128"/>
    <m/>
    <m/>
    <x v="25"/>
    <x v="5"/>
    <x v="1"/>
  </r>
  <r>
    <m/>
    <x v="93"/>
    <m/>
    <m/>
    <m/>
    <m/>
    <m/>
    <m/>
    <x v="0"/>
    <x v="1"/>
    <s v="Oil Filter"/>
    <n v="1"/>
    <n v="359"/>
    <x v="1"/>
    <m/>
    <m/>
    <m/>
    <m/>
    <m/>
    <m/>
    <x v="1"/>
    <n v="0"/>
    <m/>
    <n v="359"/>
    <m/>
    <m/>
    <x v="25"/>
    <x v="5"/>
    <x v="1"/>
  </r>
  <r>
    <m/>
    <x v="93"/>
    <m/>
    <m/>
    <m/>
    <m/>
    <m/>
    <m/>
    <x v="0"/>
    <x v="17"/>
    <s v="FUEL FILTER"/>
    <n v="1"/>
    <n v="1060"/>
    <x v="18"/>
    <m/>
    <m/>
    <m/>
    <m/>
    <m/>
    <m/>
    <x v="1"/>
    <n v="0"/>
    <m/>
    <n v="1060"/>
    <m/>
    <m/>
    <x v="25"/>
    <x v="5"/>
    <x v="1"/>
  </r>
  <r>
    <m/>
    <x v="93"/>
    <m/>
    <m/>
    <m/>
    <m/>
    <m/>
    <m/>
    <x v="0"/>
    <x v="18"/>
    <s v="FUEL FILTER"/>
    <n v="1"/>
    <n v="711"/>
    <x v="19"/>
    <m/>
    <m/>
    <m/>
    <m/>
    <m/>
    <m/>
    <x v="1"/>
    <n v="0"/>
    <m/>
    <n v="711"/>
    <m/>
    <m/>
    <x v="25"/>
    <x v="5"/>
    <x v="1"/>
  </r>
  <r>
    <m/>
    <x v="93"/>
    <m/>
    <m/>
    <m/>
    <m/>
    <m/>
    <m/>
    <x v="0"/>
    <x v="50"/>
    <s v="AIR FILTER"/>
    <n v="1"/>
    <n v="994"/>
    <x v="53"/>
    <m/>
    <m/>
    <m/>
    <m/>
    <m/>
    <m/>
    <x v="1"/>
    <n v="0"/>
    <m/>
    <n v="994"/>
    <m/>
    <m/>
    <x v="25"/>
    <x v="5"/>
    <x v="1"/>
  </r>
  <r>
    <m/>
    <x v="93"/>
    <m/>
    <m/>
    <m/>
    <m/>
    <m/>
    <m/>
    <x v="0"/>
    <x v="45"/>
    <s v="Force Motors Antifreeze Coolant 1 L"/>
    <n v="1"/>
    <n v="325"/>
    <x v="46"/>
    <m/>
    <m/>
    <m/>
    <m/>
    <m/>
    <m/>
    <x v="1"/>
    <n v="0"/>
    <m/>
    <n v="325"/>
    <m/>
    <m/>
    <x v="25"/>
    <x v="5"/>
    <x v="1"/>
  </r>
  <r>
    <d v="2026-05-01T00:00:00"/>
    <x v="93"/>
    <n v="97"/>
    <s v="Dalimss Sunbeem School Gandinagar Gzp"/>
    <n v="7618093999"/>
    <s v="UP61CT0447"/>
    <s v="Trax"/>
    <s v="School"/>
    <x v="0"/>
    <x v="0"/>
    <s v="Gulf Force BS VI (6.5L)"/>
    <n v="1"/>
    <n v="2243"/>
    <x v="179"/>
    <n v="750"/>
    <m/>
    <m/>
    <m/>
    <m/>
    <m/>
    <x v="34"/>
    <n v="135"/>
    <m/>
    <n v="3128"/>
    <m/>
    <m/>
    <x v="25"/>
    <x v="5"/>
    <x v="1"/>
  </r>
  <r>
    <m/>
    <x v="93"/>
    <m/>
    <m/>
    <m/>
    <m/>
    <m/>
    <m/>
    <x v="0"/>
    <x v="1"/>
    <s v="Oil Filter"/>
    <n v="1"/>
    <n v="359"/>
    <x v="1"/>
    <m/>
    <m/>
    <m/>
    <m/>
    <m/>
    <m/>
    <x v="1"/>
    <n v="0"/>
    <m/>
    <n v="359"/>
    <m/>
    <m/>
    <x v="25"/>
    <x v="5"/>
    <x v="1"/>
  </r>
  <r>
    <m/>
    <x v="93"/>
    <m/>
    <m/>
    <m/>
    <m/>
    <m/>
    <m/>
    <x v="0"/>
    <x v="17"/>
    <s v="FUEL FILTER"/>
    <n v="1"/>
    <n v="1060"/>
    <x v="18"/>
    <m/>
    <m/>
    <m/>
    <m/>
    <m/>
    <m/>
    <x v="1"/>
    <n v="0"/>
    <m/>
    <n v="1060"/>
    <m/>
    <m/>
    <x v="25"/>
    <x v="5"/>
    <x v="1"/>
  </r>
  <r>
    <m/>
    <x v="93"/>
    <m/>
    <m/>
    <m/>
    <m/>
    <m/>
    <m/>
    <x v="0"/>
    <x v="18"/>
    <s v="FUEL FILTER"/>
    <n v="1"/>
    <n v="711"/>
    <x v="19"/>
    <m/>
    <m/>
    <m/>
    <m/>
    <m/>
    <m/>
    <x v="1"/>
    <n v="0"/>
    <m/>
    <n v="711"/>
    <m/>
    <m/>
    <x v="25"/>
    <x v="5"/>
    <x v="1"/>
  </r>
  <r>
    <m/>
    <x v="93"/>
    <m/>
    <m/>
    <m/>
    <m/>
    <m/>
    <m/>
    <x v="0"/>
    <x v="50"/>
    <s v="AIR FILTER"/>
    <n v="1"/>
    <n v="994"/>
    <x v="53"/>
    <m/>
    <m/>
    <m/>
    <m/>
    <m/>
    <m/>
    <x v="1"/>
    <n v="0"/>
    <m/>
    <n v="994"/>
    <m/>
    <m/>
    <x v="25"/>
    <x v="5"/>
    <x v="1"/>
  </r>
  <r>
    <d v="2026-05-01T00:00:00"/>
    <x v="93"/>
    <n v="98"/>
    <s v="Satyadev International School Sagapali Gzp"/>
    <m/>
    <m/>
    <s v="Trax"/>
    <s v="School"/>
    <x v="0"/>
    <x v="178"/>
    <s v="Alternator"/>
    <n v="1"/>
    <m/>
    <x v="5"/>
    <n v="900"/>
    <m/>
    <m/>
    <m/>
    <m/>
    <m/>
    <x v="4"/>
    <n v="162"/>
    <m/>
    <n v="1062"/>
    <m/>
    <m/>
    <x v="25"/>
    <x v="5"/>
    <x v="1"/>
  </r>
  <r>
    <d v="2026-05-01T00:00:00"/>
    <x v="93"/>
    <n v="99"/>
    <s v="Baba Banarasi das Pb School Usari Shahpur Gzp"/>
    <n v="7007175408"/>
    <s v="UP61BT0389"/>
    <s v="T1"/>
    <s v="School"/>
    <x v="0"/>
    <x v="5"/>
    <n v="0"/>
    <m/>
    <m/>
    <x v="5"/>
    <m/>
    <m/>
    <m/>
    <n v="550"/>
    <m/>
    <m/>
    <x v="36"/>
    <n v="99"/>
    <m/>
    <n v="649"/>
    <m/>
    <m/>
    <x v="25"/>
    <x v="5"/>
    <x v="1"/>
  </r>
  <r>
    <d v="2026-05-03T00:00:00"/>
    <x v="94"/>
    <n v="100"/>
    <s v="Sri Rojai Uchchtar Madhyamic vidyalay Andhokar Gzp"/>
    <n v="9648499586"/>
    <m/>
    <m/>
    <s v="School"/>
    <x v="1"/>
    <x v="3"/>
    <s v="Gulf Force AdBlue (20 L)"/>
    <n v="1"/>
    <n v="1800"/>
    <x v="132"/>
    <m/>
    <m/>
    <m/>
    <m/>
    <m/>
    <m/>
    <x v="1"/>
    <n v="0"/>
    <m/>
    <n v="1800"/>
    <m/>
    <m/>
    <x v="26"/>
    <x v="5"/>
    <x v="1"/>
  </r>
  <r>
    <d v="2026-05-03T00:00:00"/>
    <x v="94"/>
    <n v="101"/>
    <s v="Asha PG College Shikari Ghazipur"/>
    <n v="8572910025"/>
    <s v="UP61CT3222"/>
    <s v="T3"/>
    <s v="School"/>
    <x v="0"/>
    <x v="99"/>
    <s v="SIDE RETRO REFLECTOR"/>
    <n v="1"/>
    <n v="188"/>
    <x v="81"/>
    <n v="400"/>
    <n v="200"/>
    <m/>
    <m/>
    <m/>
    <m/>
    <x v="13"/>
    <n v="108"/>
    <m/>
    <n v="896"/>
    <m/>
    <m/>
    <x v="26"/>
    <x v="5"/>
    <x v="1"/>
  </r>
  <r>
    <m/>
    <x v="94"/>
    <m/>
    <m/>
    <m/>
    <m/>
    <m/>
    <m/>
    <x v="0"/>
    <x v="179"/>
    <s v="Brake Hose Pipe T3"/>
    <n v="1"/>
    <n v="377"/>
    <x v="192"/>
    <m/>
    <m/>
    <m/>
    <m/>
    <m/>
    <m/>
    <x v="1"/>
    <n v="0"/>
    <m/>
    <n v="377"/>
    <m/>
    <m/>
    <x v="26"/>
    <x v="5"/>
    <x v="1"/>
  </r>
  <r>
    <m/>
    <x v="94"/>
    <m/>
    <m/>
    <m/>
    <m/>
    <m/>
    <m/>
    <x v="0"/>
    <x v="180"/>
    <s v="T-10 Bulb 12V 5W"/>
    <n v="2"/>
    <n v="24"/>
    <x v="85"/>
    <m/>
    <m/>
    <m/>
    <m/>
    <m/>
    <m/>
    <x v="1"/>
    <n v="0"/>
    <m/>
    <n v="48"/>
    <m/>
    <m/>
    <x v="26"/>
    <x v="5"/>
    <x v="1"/>
  </r>
  <r>
    <m/>
    <x v="94"/>
    <m/>
    <m/>
    <m/>
    <m/>
    <m/>
    <m/>
    <x v="0"/>
    <x v="93"/>
    <s v="Wiring Clip (3)"/>
    <n v="3"/>
    <n v="8"/>
    <x v="193"/>
    <m/>
    <m/>
    <m/>
    <m/>
    <m/>
    <m/>
    <x v="1"/>
    <n v="0"/>
    <m/>
    <n v="24"/>
    <m/>
    <m/>
    <x v="26"/>
    <x v="5"/>
    <x v="1"/>
  </r>
  <r>
    <m/>
    <x v="94"/>
    <m/>
    <m/>
    <m/>
    <m/>
    <m/>
    <m/>
    <x v="0"/>
    <x v="28"/>
    <s v="Brake Oil"/>
    <n v="2"/>
    <n v="149"/>
    <x v="47"/>
    <m/>
    <m/>
    <m/>
    <m/>
    <m/>
    <m/>
    <x v="1"/>
    <n v="0"/>
    <m/>
    <n v="298"/>
    <m/>
    <m/>
    <x v="26"/>
    <x v="5"/>
    <x v="1"/>
  </r>
  <r>
    <m/>
    <x v="94"/>
    <m/>
    <m/>
    <m/>
    <m/>
    <m/>
    <m/>
    <x v="0"/>
    <x v="84"/>
    <s v="Nut 10 No."/>
    <n v="1"/>
    <n v="15"/>
    <x v="176"/>
    <m/>
    <m/>
    <m/>
    <m/>
    <m/>
    <m/>
    <x v="1"/>
    <n v="0"/>
    <m/>
    <n v="15"/>
    <m/>
    <m/>
    <x v="26"/>
    <x v="5"/>
    <x v="1"/>
  </r>
  <r>
    <d v="2026-05-03T00:00:00"/>
    <x v="94"/>
    <n v="102"/>
    <s v="Asha PG College Shikari Ghazipur"/>
    <n v="9792089569"/>
    <s v="UP61CT3221"/>
    <s v="T3"/>
    <s v="School"/>
    <x v="0"/>
    <x v="99"/>
    <s v="SIDE RETRO REFLECTOR"/>
    <n v="1"/>
    <n v="188"/>
    <x v="81"/>
    <n v="200"/>
    <m/>
    <m/>
    <m/>
    <m/>
    <m/>
    <x v="29"/>
    <n v="36"/>
    <m/>
    <n v="424"/>
    <m/>
    <m/>
    <x v="26"/>
    <x v="5"/>
    <x v="1"/>
  </r>
  <r>
    <m/>
    <x v="94"/>
    <m/>
    <m/>
    <m/>
    <m/>
    <m/>
    <m/>
    <x v="0"/>
    <x v="39"/>
    <s v="Suletion Tap"/>
    <n v="1"/>
    <n v="25"/>
    <x v="39"/>
    <m/>
    <m/>
    <m/>
    <m/>
    <m/>
    <m/>
    <x v="1"/>
    <n v="0"/>
    <m/>
    <n v="25"/>
    <m/>
    <m/>
    <x v="26"/>
    <x v="5"/>
    <x v="1"/>
  </r>
  <r>
    <d v="2026-05-03T00:00:00"/>
    <x v="94"/>
    <n v="103"/>
    <s v="Sri Parmanand Manorama Devi Girls PG College Gangouli Gzp"/>
    <n v="9415970915"/>
    <s v="UP61BT0206"/>
    <s v="T1"/>
    <s v="School"/>
    <x v="0"/>
    <x v="78"/>
    <s v="Drain Plug assly"/>
    <n v="2"/>
    <n v="60"/>
    <x v="194"/>
    <n v="900"/>
    <m/>
    <m/>
    <m/>
    <m/>
    <m/>
    <x v="4"/>
    <n v="162"/>
    <m/>
    <n v="1182"/>
    <m/>
    <m/>
    <x v="26"/>
    <x v="5"/>
    <x v="1"/>
  </r>
  <r>
    <m/>
    <x v="94"/>
    <m/>
    <m/>
    <m/>
    <m/>
    <m/>
    <m/>
    <x v="0"/>
    <x v="0"/>
    <s v="Gulf Force BS VI (6.5L)"/>
    <n v="1"/>
    <n v="2243"/>
    <x v="179"/>
    <m/>
    <m/>
    <m/>
    <m/>
    <m/>
    <m/>
    <x v="1"/>
    <n v="0"/>
    <m/>
    <n v="2243"/>
    <m/>
    <m/>
    <x v="26"/>
    <x v="5"/>
    <x v="1"/>
  </r>
  <r>
    <m/>
    <x v="94"/>
    <m/>
    <m/>
    <m/>
    <m/>
    <m/>
    <m/>
    <x v="0"/>
    <x v="1"/>
    <s v="Oil Filter"/>
    <n v="1"/>
    <n v="359"/>
    <x v="1"/>
    <m/>
    <m/>
    <m/>
    <m/>
    <m/>
    <m/>
    <x v="1"/>
    <n v="0"/>
    <m/>
    <n v="359"/>
    <m/>
    <m/>
    <x v="26"/>
    <x v="5"/>
    <x v="1"/>
  </r>
  <r>
    <m/>
    <x v="94"/>
    <m/>
    <m/>
    <m/>
    <m/>
    <m/>
    <m/>
    <x v="0"/>
    <x v="56"/>
    <s v="SPIN-ON FILTER"/>
    <n v="1"/>
    <n v="655"/>
    <x v="60"/>
    <m/>
    <m/>
    <m/>
    <m/>
    <m/>
    <m/>
    <x v="1"/>
    <n v="0"/>
    <m/>
    <n v="655"/>
    <m/>
    <m/>
    <x v="26"/>
    <x v="5"/>
    <x v="1"/>
  </r>
  <r>
    <m/>
    <x v="94"/>
    <m/>
    <m/>
    <m/>
    <m/>
    <m/>
    <m/>
    <x v="0"/>
    <x v="6"/>
    <s v="Gulf Force AdBlue (10)"/>
    <n v="1"/>
    <n v="930"/>
    <x v="147"/>
    <m/>
    <m/>
    <m/>
    <m/>
    <m/>
    <m/>
    <x v="1"/>
    <n v="0"/>
    <m/>
    <n v="930"/>
    <m/>
    <m/>
    <x v="26"/>
    <x v="5"/>
    <x v="1"/>
  </r>
  <r>
    <d v="2026-05-04T00:00:00"/>
    <x v="95"/>
    <n v="104"/>
    <s v="Rameshwaram Gurukulam Medinipur Gzp"/>
    <n v="7266929994"/>
    <s v="UP61CT0776"/>
    <s v="Trax"/>
    <s v="School"/>
    <x v="0"/>
    <x v="29"/>
    <s v="MECHENICAL SPRAY"/>
    <n v="1"/>
    <n v="160"/>
    <x v="29"/>
    <n v="900"/>
    <m/>
    <m/>
    <n v="550"/>
    <m/>
    <m/>
    <x v="43"/>
    <n v="261"/>
    <m/>
    <n v="1871"/>
    <m/>
    <m/>
    <x v="21"/>
    <x v="5"/>
    <x v="1"/>
  </r>
  <r>
    <m/>
    <x v="95"/>
    <m/>
    <m/>
    <m/>
    <m/>
    <m/>
    <m/>
    <x v="0"/>
    <x v="157"/>
    <s v="GASKET V-LAMP DIA65"/>
    <n v="1"/>
    <n v="107"/>
    <x v="167"/>
    <m/>
    <m/>
    <m/>
    <m/>
    <m/>
    <m/>
    <x v="1"/>
    <n v="0"/>
    <m/>
    <n v="107"/>
    <m/>
    <m/>
    <x v="21"/>
    <x v="5"/>
    <x v="1"/>
  </r>
  <r>
    <m/>
    <x v="95"/>
    <m/>
    <m/>
    <m/>
    <m/>
    <m/>
    <m/>
    <x v="0"/>
    <x v="156"/>
    <s v="GASKET V-LAMP DIA185"/>
    <n v="2"/>
    <n v="538"/>
    <x v="195"/>
    <m/>
    <m/>
    <m/>
    <m/>
    <m/>
    <m/>
    <x v="1"/>
    <n v="0"/>
    <m/>
    <n v="1076"/>
    <m/>
    <m/>
    <x v="21"/>
    <x v="5"/>
    <x v="1"/>
  </r>
  <r>
    <d v="2026-05-04T00:00:00"/>
    <x v="95"/>
    <n v="105"/>
    <s v="Sri Sumer Gopal Inter College Durehara Gzp"/>
    <n v="9721263172"/>
    <m/>
    <s v="T1"/>
    <s v="School"/>
    <x v="1"/>
    <x v="6"/>
    <s v="Gulf Force AdBlue (10)"/>
    <n v="1"/>
    <n v="930"/>
    <x v="147"/>
    <m/>
    <m/>
    <m/>
    <m/>
    <m/>
    <m/>
    <x v="1"/>
    <n v="0"/>
    <m/>
    <n v="930"/>
    <m/>
    <m/>
    <x v="21"/>
    <x v="5"/>
    <x v="1"/>
  </r>
  <r>
    <d v="2026-05-05T00:00:00"/>
    <x v="96"/>
    <n v="106"/>
    <s v="Diving Fluit Int. School Nasirpur Ghazipur"/>
    <n v="8471062779"/>
    <m/>
    <m/>
    <s v="School"/>
    <x v="1"/>
    <x v="3"/>
    <s v="Gulf Force AdBlue (20 L)"/>
    <n v="1"/>
    <n v="1800"/>
    <x v="132"/>
    <m/>
    <m/>
    <m/>
    <m/>
    <m/>
    <m/>
    <x v="1"/>
    <n v="0"/>
    <m/>
    <n v="1800"/>
    <m/>
    <m/>
    <x v="29"/>
    <x v="5"/>
    <x v="1"/>
  </r>
  <r>
    <d v="2026-05-06T00:00:00"/>
    <x v="97"/>
    <n v="107"/>
    <s v="Ashok Bus Service Lanka Ghazipur"/>
    <n v="6388298871"/>
    <s v="UP65MT5014"/>
    <s v="T1"/>
    <s v="Taxi"/>
    <x v="0"/>
    <x v="6"/>
    <s v="Gulf Force AdBlue (10)"/>
    <n v="1"/>
    <n v="930"/>
    <x v="147"/>
    <m/>
    <m/>
    <m/>
    <n v="550"/>
    <m/>
    <m/>
    <x v="36"/>
    <n v="99"/>
    <m/>
    <n v="1579"/>
    <m/>
    <m/>
    <x v="9"/>
    <x v="5"/>
    <x v="1"/>
  </r>
  <r>
    <m/>
    <x v="97"/>
    <m/>
    <m/>
    <m/>
    <m/>
    <m/>
    <m/>
    <x v="0"/>
    <x v="45"/>
    <s v="Force Motors Antifreeze Coolant 1 L"/>
    <n v="1"/>
    <n v="325"/>
    <x v="46"/>
    <m/>
    <m/>
    <m/>
    <m/>
    <m/>
    <m/>
    <x v="1"/>
    <n v="0"/>
    <m/>
    <n v="325"/>
    <m/>
    <m/>
    <x v="9"/>
    <x v="5"/>
    <x v="1"/>
  </r>
  <r>
    <d v="2026-05-08T00:00:00"/>
    <x v="98"/>
    <n v="108"/>
    <s v="Jagriti Public School Yusufpur Gzp"/>
    <n v="9450237765"/>
    <s v="UP61CT5324"/>
    <s v="Trax"/>
    <s v="School"/>
    <x v="2"/>
    <x v="0"/>
    <s v="Gulf Force BS VI (6.5L)"/>
    <n v="1"/>
    <n v="2243"/>
    <x v="179"/>
    <m/>
    <m/>
    <m/>
    <m/>
    <m/>
    <m/>
    <x v="1"/>
    <n v="0"/>
    <m/>
    <n v="2243"/>
    <m/>
    <m/>
    <x v="27"/>
    <x v="5"/>
    <x v="1"/>
  </r>
  <r>
    <m/>
    <x v="98"/>
    <m/>
    <m/>
    <m/>
    <m/>
    <m/>
    <m/>
    <x v="2"/>
    <x v="1"/>
    <s v="Oil Filter"/>
    <n v="1"/>
    <n v="359"/>
    <x v="1"/>
    <m/>
    <m/>
    <m/>
    <m/>
    <m/>
    <m/>
    <x v="1"/>
    <n v="0"/>
    <m/>
    <n v="359"/>
    <m/>
    <m/>
    <x v="27"/>
    <x v="5"/>
    <x v="1"/>
  </r>
  <r>
    <d v="2026-05-08T00:00:00"/>
    <x v="98"/>
    <n v="109"/>
    <s v="P.R. International School Kashimabad Gzp"/>
    <n v="7007329925"/>
    <s v="UP61BT8457"/>
    <s v="Trax"/>
    <s v="School"/>
    <x v="0"/>
    <x v="0"/>
    <s v="Gulf Force BS VI (6.5L)"/>
    <n v="1"/>
    <n v="2243"/>
    <x v="179"/>
    <n v="1250"/>
    <m/>
    <m/>
    <n v="550"/>
    <m/>
    <m/>
    <x v="33"/>
    <n v="324"/>
    <m/>
    <n v="4367"/>
    <m/>
    <m/>
    <x v="27"/>
    <x v="5"/>
    <x v="1"/>
  </r>
  <r>
    <m/>
    <x v="98"/>
    <m/>
    <m/>
    <m/>
    <m/>
    <m/>
    <m/>
    <x v="0"/>
    <x v="1"/>
    <s v="Oil Filter"/>
    <n v="1"/>
    <n v="359"/>
    <x v="1"/>
    <m/>
    <m/>
    <m/>
    <m/>
    <m/>
    <m/>
    <x v="1"/>
    <n v="0"/>
    <m/>
    <n v="359"/>
    <m/>
    <m/>
    <x v="27"/>
    <x v="5"/>
    <x v="1"/>
  </r>
  <r>
    <m/>
    <x v="98"/>
    <m/>
    <m/>
    <m/>
    <m/>
    <m/>
    <m/>
    <x v="0"/>
    <x v="17"/>
    <s v="FUEL FILTER"/>
    <n v="1"/>
    <n v="1060"/>
    <x v="18"/>
    <m/>
    <m/>
    <m/>
    <m/>
    <m/>
    <m/>
    <x v="1"/>
    <n v="0"/>
    <m/>
    <n v="1060"/>
    <m/>
    <m/>
    <x v="27"/>
    <x v="5"/>
    <x v="1"/>
  </r>
  <r>
    <m/>
    <x v="98"/>
    <m/>
    <m/>
    <m/>
    <m/>
    <m/>
    <m/>
    <x v="0"/>
    <x v="18"/>
    <s v="FUEL FILTER"/>
    <n v="1"/>
    <n v="711"/>
    <x v="19"/>
    <m/>
    <m/>
    <m/>
    <m/>
    <m/>
    <m/>
    <x v="1"/>
    <n v="0"/>
    <m/>
    <n v="711"/>
    <m/>
    <m/>
    <x v="27"/>
    <x v="5"/>
    <x v="1"/>
  </r>
  <r>
    <m/>
    <x v="98"/>
    <m/>
    <m/>
    <m/>
    <m/>
    <m/>
    <m/>
    <x v="0"/>
    <x v="50"/>
    <s v="AIR FILTER"/>
    <n v="1"/>
    <n v="994"/>
    <x v="53"/>
    <m/>
    <m/>
    <m/>
    <m/>
    <m/>
    <m/>
    <x v="1"/>
    <n v="0"/>
    <m/>
    <n v="994"/>
    <m/>
    <m/>
    <x v="27"/>
    <x v="5"/>
    <x v="1"/>
  </r>
  <r>
    <m/>
    <x v="98"/>
    <m/>
    <m/>
    <m/>
    <m/>
    <m/>
    <m/>
    <x v="0"/>
    <x v="45"/>
    <s v="Force Motors Antifreeze Coolant 1 L"/>
    <n v="2"/>
    <n v="325"/>
    <x v="51"/>
    <m/>
    <m/>
    <m/>
    <m/>
    <m/>
    <m/>
    <x v="1"/>
    <n v="0"/>
    <m/>
    <n v="650"/>
    <m/>
    <m/>
    <x v="27"/>
    <x v="5"/>
    <x v="1"/>
  </r>
  <r>
    <m/>
    <x v="98"/>
    <m/>
    <m/>
    <m/>
    <m/>
    <m/>
    <m/>
    <x v="0"/>
    <x v="181"/>
    <s v="Anti Roll Bar Rubber Bush Rear"/>
    <n v="2"/>
    <n v="80"/>
    <x v="29"/>
    <m/>
    <m/>
    <m/>
    <m/>
    <m/>
    <m/>
    <x v="1"/>
    <n v="0"/>
    <m/>
    <n v="160"/>
    <m/>
    <m/>
    <x v="27"/>
    <x v="5"/>
    <x v="1"/>
  </r>
  <r>
    <m/>
    <x v="98"/>
    <m/>
    <m/>
    <m/>
    <m/>
    <m/>
    <m/>
    <x v="0"/>
    <x v="29"/>
    <s v="MECHENICAL SPRAY"/>
    <n v="2"/>
    <n v="160"/>
    <x v="196"/>
    <m/>
    <m/>
    <m/>
    <m/>
    <m/>
    <m/>
    <x v="1"/>
    <n v="0"/>
    <m/>
    <n v="320"/>
    <m/>
    <m/>
    <x v="27"/>
    <x v="5"/>
    <x v="1"/>
  </r>
  <r>
    <m/>
    <x v="98"/>
    <m/>
    <m/>
    <m/>
    <m/>
    <m/>
    <m/>
    <x v="0"/>
    <x v="12"/>
    <s v="Oil Seal For Fr. Exle"/>
    <n v="2"/>
    <n v="85"/>
    <x v="12"/>
    <m/>
    <m/>
    <m/>
    <m/>
    <m/>
    <m/>
    <x v="1"/>
    <n v="0"/>
    <m/>
    <n v="170"/>
    <m/>
    <m/>
    <x v="27"/>
    <x v="5"/>
    <x v="1"/>
  </r>
  <r>
    <m/>
    <x v="98"/>
    <m/>
    <m/>
    <m/>
    <m/>
    <m/>
    <m/>
    <x v="0"/>
    <x v="11"/>
    <s v="GREASE"/>
    <n v="1"/>
    <n v="288"/>
    <x v="27"/>
    <m/>
    <m/>
    <m/>
    <m/>
    <m/>
    <m/>
    <x v="1"/>
    <n v="0"/>
    <m/>
    <n v="288"/>
    <m/>
    <m/>
    <x v="27"/>
    <x v="5"/>
    <x v="1"/>
  </r>
  <r>
    <m/>
    <x v="98"/>
    <m/>
    <m/>
    <m/>
    <m/>
    <m/>
    <m/>
    <x v="0"/>
    <x v="23"/>
    <s v="BRAKE PAD"/>
    <n v="1"/>
    <n v="2296"/>
    <x v="98"/>
    <m/>
    <m/>
    <m/>
    <m/>
    <m/>
    <m/>
    <x v="1"/>
    <n v="0"/>
    <m/>
    <n v="2296"/>
    <m/>
    <m/>
    <x v="27"/>
    <x v="5"/>
    <x v="1"/>
  </r>
  <r>
    <m/>
    <x v="98"/>
    <m/>
    <m/>
    <m/>
    <m/>
    <m/>
    <m/>
    <x v="0"/>
    <x v="28"/>
    <s v="Brake Oil"/>
    <n v="1"/>
    <n v="149"/>
    <x v="28"/>
    <m/>
    <m/>
    <m/>
    <m/>
    <m/>
    <m/>
    <x v="1"/>
    <n v="0"/>
    <m/>
    <n v="149"/>
    <m/>
    <m/>
    <x v="27"/>
    <x v="5"/>
    <x v="1"/>
  </r>
  <r>
    <m/>
    <x v="98"/>
    <m/>
    <m/>
    <m/>
    <m/>
    <m/>
    <m/>
    <x v="0"/>
    <x v="55"/>
    <s v="Anabond"/>
    <n v="1"/>
    <n v="80"/>
    <x v="17"/>
    <m/>
    <m/>
    <m/>
    <m/>
    <m/>
    <m/>
    <x v="1"/>
    <n v="0"/>
    <m/>
    <n v="80"/>
    <m/>
    <m/>
    <x v="27"/>
    <x v="5"/>
    <x v="1"/>
  </r>
  <r>
    <d v="2026-05-08T00:00:00"/>
    <x v="98"/>
    <n v="110"/>
    <s v="Sri Thakur Ji Pb School Barahpur Nandganj Gzp"/>
    <n v="8004260820"/>
    <s v="UP61BT3896"/>
    <s v="T2"/>
    <s v="School"/>
    <x v="0"/>
    <x v="182"/>
    <s v="Hose Clip 04 inch"/>
    <n v="1"/>
    <n v="80"/>
    <x v="17"/>
    <m/>
    <m/>
    <m/>
    <n v="550"/>
    <m/>
    <m/>
    <x v="36"/>
    <n v="99"/>
    <m/>
    <n v="729"/>
    <m/>
    <m/>
    <x v="27"/>
    <x v="5"/>
    <x v="1"/>
  </r>
  <r>
    <d v="2026-05-08T00:00:00"/>
    <x v="98"/>
    <n v="111"/>
    <s v="Rajan Kumar Dhanvata Zamania Gzp"/>
    <n v="7398506226"/>
    <s v="UP61CT5152"/>
    <s v="Trax"/>
    <s v="Taxi"/>
    <x v="2"/>
    <x v="0"/>
    <s v="Gulf Force BS VI (6.5L)"/>
    <n v="1"/>
    <n v="2243"/>
    <x v="179"/>
    <m/>
    <m/>
    <m/>
    <m/>
    <m/>
    <m/>
    <x v="1"/>
    <n v="0"/>
    <m/>
    <n v="2243"/>
    <m/>
    <m/>
    <x v="27"/>
    <x v="5"/>
    <x v="1"/>
  </r>
  <r>
    <m/>
    <x v="98"/>
    <m/>
    <m/>
    <m/>
    <m/>
    <m/>
    <m/>
    <x v="2"/>
    <x v="1"/>
    <s v="Oil Filter"/>
    <n v="1"/>
    <n v="359"/>
    <x v="1"/>
    <m/>
    <m/>
    <m/>
    <m/>
    <m/>
    <m/>
    <x v="1"/>
    <n v="0"/>
    <m/>
    <n v="359"/>
    <m/>
    <m/>
    <x v="27"/>
    <x v="5"/>
    <x v="1"/>
  </r>
  <r>
    <d v="2026-05-08T00:00:00"/>
    <x v="98"/>
    <n v="112"/>
    <s v="Raghunandan Kishundev Narsing College Devchandpur Gzp"/>
    <n v="9415301935"/>
    <s v="UP61CT1298"/>
    <s v="T1"/>
    <s v="School"/>
    <x v="0"/>
    <x v="16"/>
    <s v="OIL SEAL KIT"/>
    <n v="1"/>
    <n v="492"/>
    <x v="16"/>
    <n v="2100"/>
    <n v="600"/>
    <m/>
    <m/>
    <m/>
    <m/>
    <x v="44"/>
    <n v="486"/>
    <m/>
    <n v="3678"/>
    <m/>
    <m/>
    <x v="27"/>
    <x v="5"/>
    <x v="1"/>
  </r>
  <r>
    <m/>
    <x v="98"/>
    <m/>
    <m/>
    <m/>
    <m/>
    <m/>
    <m/>
    <x v="0"/>
    <x v="11"/>
    <s v="GREASE"/>
    <n v="2"/>
    <n v="268"/>
    <x v="197"/>
    <m/>
    <m/>
    <m/>
    <m/>
    <m/>
    <m/>
    <x v="1"/>
    <n v="0"/>
    <m/>
    <n v="536"/>
    <m/>
    <m/>
    <x v="27"/>
    <x v="5"/>
    <x v="1"/>
  </r>
  <r>
    <m/>
    <x v="98"/>
    <m/>
    <m/>
    <m/>
    <m/>
    <m/>
    <m/>
    <x v="0"/>
    <x v="23"/>
    <s v="BRAKE PAD"/>
    <n v="1"/>
    <n v="2296"/>
    <x v="98"/>
    <m/>
    <m/>
    <m/>
    <m/>
    <m/>
    <m/>
    <x v="1"/>
    <n v="0"/>
    <m/>
    <n v="2296"/>
    <m/>
    <m/>
    <x v="27"/>
    <x v="5"/>
    <x v="1"/>
  </r>
  <r>
    <m/>
    <x v="98"/>
    <m/>
    <m/>
    <m/>
    <m/>
    <m/>
    <m/>
    <x v="0"/>
    <x v="67"/>
    <s v="ELECTRICAL SPARY"/>
    <n v="1"/>
    <n v="190"/>
    <x v="73"/>
    <m/>
    <m/>
    <m/>
    <m/>
    <m/>
    <m/>
    <x v="1"/>
    <n v="0"/>
    <m/>
    <n v="190"/>
    <m/>
    <m/>
    <x v="27"/>
    <x v="5"/>
    <x v="1"/>
  </r>
  <r>
    <m/>
    <x v="98"/>
    <m/>
    <m/>
    <m/>
    <m/>
    <m/>
    <m/>
    <x v="0"/>
    <x v="0"/>
    <s v="Gulf Force BS VI (6.5L)"/>
    <n v="1"/>
    <n v="2243"/>
    <x v="179"/>
    <m/>
    <m/>
    <m/>
    <m/>
    <m/>
    <m/>
    <x v="1"/>
    <n v="0"/>
    <m/>
    <n v="2243"/>
    <m/>
    <m/>
    <x v="27"/>
    <x v="5"/>
    <x v="1"/>
  </r>
  <r>
    <m/>
    <x v="98"/>
    <m/>
    <m/>
    <m/>
    <m/>
    <m/>
    <m/>
    <x v="0"/>
    <x v="1"/>
    <s v="Oil Filter"/>
    <n v="1"/>
    <n v="359"/>
    <x v="1"/>
    <m/>
    <m/>
    <m/>
    <m/>
    <m/>
    <m/>
    <x v="1"/>
    <n v="0"/>
    <m/>
    <n v="359"/>
    <m/>
    <m/>
    <x v="27"/>
    <x v="5"/>
    <x v="1"/>
  </r>
  <r>
    <m/>
    <x v="98"/>
    <m/>
    <m/>
    <m/>
    <m/>
    <m/>
    <m/>
    <x v="0"/>
    <x v="2"/>
    <s v="FUEL FILTER"/>
    <n v="1"/>
    <n v="1575"/>
    <x v="2"/>
    <m/>
    <m/>
    <m/>
    <m/>
    <m/>
    <m/>
    <x v="1"/>
    <n v="0"/>
    <m/>
    <n v="1575"/>
    <m/>
    <m/>
    <x v="27"/>
    <x v="5"/>
    <x v="1"/>
  </r>
  <r>
    <m/>
    <x v="98"/>
    <m/>
    <m/>
    <m/>
    <m/>
    <m/>
    <m/>
    <x v="0"/>
    <x v="100"/>
    <s v="Fuse 10 Amp"/>
    <n v="3"/>
    <n v="24"/>
    <x v="198"/>
    <m/>
    <m/>
    <m/>
    <m/>
    <m/>
    <m/>
    <x v="1"/>
    <n v="0"/>
    <m/>
    <n v="72"/>
    <m/>
    <m/>
    <x v="27"/>
    <x v="5"/>
    <x v="1"/>
  </r>
  <r>
    <m/>
    <x v="98"/>
    <m/>
    <m/>
    <m/>
    <m/>
    <m/>
    <m/>
    <x v="0"/>
    <x v="40"/>
    <s v="Wire 04mm"/>
    <n v="2"/>
    <n v="40"/>
    <x v="17"/>
    <m/>
    <m/>
    <m/>
    <m/>
    <m/>
    <m/>
    <x v="1"/>
    <n v="0"/>
    <m/>
    <n v="80"/>
    <m/>
    <m/>
    <x v="27"/>
    <x v="5"/>
    <x v="1"/>
  </r>
  <r>
    <m/>
    <x v="98"/>
    <m/>
    <m/>
    <m/>
    <m/>
    <m/>
    <m/>
    <x v="0"/>
    <x v="45"/>
    <s v="Force Motors Antifreeze Coolant 1 L"/>
    <n v="1"/>
    <n v="325"/>
    <x v="46"/>
    <m/>
    <m/>
    <m/>
    <m/>
    <m/>
    <m/>
    <x v="1"/>
    <n v="0"/>
    <m/>
    <n v="325"/>
    <m/>
    <m/>
    <x v="27"/>
    <x v="5"/>
    <x v="1"/>
  </r>
  <r>
    <m/>
    <x v="98"/>
    <m/>
    <m/>
    <m/>
    <m/>
    <m/>
    <m/>
    <x v="0"/>
    <x v="93"/>
    <s v="Wiring Clip (3)"/>
    <n v="2"/>
    <n v="8"/>
    <x v="199"/>
    <m/>
    <m/>
    <m/>
    <m/>
    <m/>
    <m/>
    <x v="1"/>
    <n v="0"/>
    <m/>
    <n v="16"/>
    <m/>
    <m/>
    <x v="27"/>
    <x v="5"/>
    <x v="1"/>
  </r>
  <r>
    <d v="2026-05-10T00:00:00"/>
    <x v="99"/>
    <n v="113"/>
    <s v="Ajay Kumar Yadav Raipur Ghazipur"/>
    <n v="9348143325"/>
    <s v="UP61BT7427"/>
    <s v="Trax"/>
    <s v="Taxi"/>
    <x v="0"/>
    <x v="5"/>
    <m/>
    <m/>
    <m/>
    <x v="5"/>
    <m/>
    <m/>
    <m/>
    <n v="550"/>
    <m/>
    <m/>
    <x v="36"/>
    <n v="99"/>
    <m/>
    <n v="649"/>
    <m/>
    <m/>
    <x v="30"/>
    <x v="5"/>
    <x v="1"/>
  </r>
  <r>
    <d v="2026-05-10T00:00:00"/>
    <x v="99"/>
    <n v="114"/>
    <s v="Maa Parvati Shiksha Niketan Mardah GZP"/>
    <n v="9918184511"/>
    <s v="UP61CT5173"/>
    <s v="Trax"/>
    <s v="School"/>
    <x v="2"/>
    <x v="0"/>
    <s v="Gulf Force BS VI (6.5L)"/>
    <n v="1"/>
    <n v="2243"/>
    <x v="179"/>
    <m/>
    <m/>
    <m/>
    <m/>
    <m/>
    <m/>
    <x v="1"/>
    <n v="0"/>
    <m/>
    <n v="2243"/>
    <m/>
    <m/>
    <x v="30"/>
    <x v="5"/>
    <x v="1"/>
  </r>
  <r>
    <m/>
    <x v="99"/>
    <m/>
    <m/>
    <m/>
    <m/>
    <m/>
    <m/>
    <x v="2"/>
    <x v="1"/>
    <s v="Oil Filter"/>
    <n v="1"/>
    <n v="359"/>
    <x v="1"/>
    <m/>
    <m/>
    <m/>
    <m/>
    <m/>
    <m/>
    <x v="1"/>
    <n v="0"/>
    <m/>
    <n v="359"/>
    <m/>
    <m/>
    <x v="30"/>
    <x v="5"/>
    <x v="1"/>
  </r>
  <r>
    <m/>
    <x v="99"/>
    <m/>
    <m/>
    <m/>
    <m/>
    <m/>
    <m/>
    <x v="2"/>
    <x v="28"/>
    <s v="Brake Oil"/>
    <n v="1"/>
    <n v="149"/>
    <x v="28"/>
    <m/>
    <m/>
    <m/>
    <m/>
    <m/>
    <m/>
    <x v="1"/>
    <n v="0"/>
    <m/>
    <n v="149"/>
    <m/>
    <m/>
    <x v="30"/>
    <x v="5"/>
    <x v="1"/>
  </r>
  <r>
    <d v="2026-05-10T00:00:00"/>
    <x v="99"/>
    <n v="115"/>
    <s v="Pramod Kumar Kushwaha Gahmar Ghazipur"/>
    <n v="9889029574"/>
    <s v="UP61CT1473"/>
    <s v="Trax"/>
    <s v="School"/>
    <x v="2"/>
    <x v="0"/>
    <s v="Gulf Force BS VI (6.5L)"/>
    <n v="1"/>
    <n v="2243"/>
    <x v="179"/>
    <m/>
    <m/>
    <m/>
    <m/>
    <m/>
    <m/>
    <x v="1"/>
    <n v="0"/>
    <m/>
    <n v="2243"/>
    <m/>
    <m/>
    <x v="30"/>
    <x v="5"/>
    <x v="1"/>
  </r>
  <r>
    <m/>
    <x v="99"/>
    <m/>
    <m/>
    <m/>
    <m/>
    <m/>
    <m/>
    <x v="2"/>
    <x v="1"/>
    <s v="Oil Filter"/>
    <n v="1"/>
    <n v="359"/>
    <x v="1"/>
    <m/>
    <m/>
    <m/>
    <m/>
    <m/>
    <m/>
    <x v="1"/>
    <n v="0"/>
    <m/>
    <n v="359"/>
    <m/>
    <m/>
    <x v="30"/>
    <x v="5"/>
    <x v="1"/>
  </r>
  <r>
    <d v="2026-05-10T00:00:00"/>
    <x v="99"/>
    <n v="116"/>
    <s v="S.S. Public School Deorhi Zamania Ghazipur"/>
    <n v="9415364768"/>
    <s v="UP61CT0291"/>
    <s v="T1"/>
    <s v="School"/>
    <x v="0"/>
    <x v="0"/>
    <s v="Gulf Force BS VI (6.5L)"/>
    <n v="1"/>
    <n v="2243"/>
    <x v="179"/>
    <n v="900"/>
    <n v="400"/>
    <m/>
    <n v="550"/>
    <m/>
    <m/>
    <x v="45"/>
    <n v="333"/>
    <m/>
    <n v="4426"/>
    <m/>
    <m/>
    <x v="30"/>
    <x v="5"/>
    <x v="1"/>
  </r>
  <r>
    <m/>
    <x v="99"/>
    <m/>
    <m/>
    <m/>
    <m/>
    <m/>
    <m/>
    <x v="0"/>
    <x v="1"/>
    <s v="Oil Filter"/>
    <n v="1"/>
    <n v="359"/>
    <x v="1"/>
    <m/>
    <m/>
    <m/>
    <m/>
    <m/>
    <m/>
    <x v="1"/>
    <n v="0"/>
    <m/>
    <n v="359"/>
    <m/>
    <m/>
    <x v="30"/>
    <x v="5"/>
    <x v="1"/>
  </r>
  <r>
    <m/>
    <x v="99"/>
    <m/>
    <m/>
    <m/>
    <m/>
    <m/>
    <m/>
    <x v="0"/>
    <x v="97"/>
    <s v="Fuel Filter assly"/>
    <n v="1"/>
    <n v="3264"/>
    <x v="99"/>
    <m/>
    <m/>
    <m/>
    <m/>
    <m/>
    <m/>
    <x v="1"/>
    <n v="0"/>
    <m/>
    <n v="3264"/>
    <m/>
    <m/>
    <x v="30"/>
    <x v="5"/>
    <x v="1"/>
  </r>
  <r>
    <m/>
    <x v="99"/>
    <m/>
    <m/>
    <m/>
    <m/>
    <m/>
    <m/>
    <x v="0"/>
    <x v="67"/>
    <s v="ELECTRICAL SPARY"/>
    <n v="1"/>
    <n v="190"/>
    <x v="73"/>
    <m/>
    <m/>
    <m/>
    <m/>
    <m/>
    <m/>
    <x v="1"/>
    <n v="0"/>
    <m/>
    <n v="190"/>
    <m/>
    <m/>
    <x v="30"/>
    <x v="5"/>
    <x v="1"/>
  </r>
  <r>
    <m/>
    <x v="99"/>
    <m/>
    <m/>
    <m/>
    <m/>
    <m/>
    <m/>
    <x v="0"/>
    <x v="100"/>
    <s v="Fuse 10 Amp"/>
    <n v="3"/>
    <n v="24"/>
    <x v="198"/>
    <m/>
    <m/>
    <m/>
    <m/>
    <m/>
    <m/>
    <x v="1"/>
    <n v="0"/>
    <m/>
    <n v="72"/>
    <m/>
    <m/>
    <x v="30"/>
    <x v="5"/>
    <x v="1"/>
  </r>
  <r>
    <d v="2026-05-11T00:00:00"/>
    <x v="100"/>
    <n v="117"/>
    <s v="Gurukul Int. Convent School Zamania Ghazipur"/>
    <n v="9452848484"/>
    <s v="UP61BT7548"/>
    <s v="T1"/>
    <s v="School"/>
    <x v="2"/>
    <x v="0"/>
    <s v="Gulf Force BS VI (6.5L)"/>
    <n v="1"/>
    <n v="2243"/>
    <x v="179"/>
    <m/>
    <n v="300"/>
    <m/>
    <n v="550"/>
    <m/>
    <m/>
    <x v="2"/>
    <n v="153"/>
    <m/>
    <n v="3246"/>
    <m/>
    <m/>
    <x v="12"/>
    <x v="5"/>
    <x v="1"/>
  </r>
  <r>
    <m/>
    <x v="100"/>
    <m/>
    <m/>
    <m/>
    <m/>
    <m/>
    <m/>
    <x v="2"/>
    <x v="1"/>
    <s v="Oil Filter"/>
    <n v="1"/>
    <n v="359"/>
    <x v="1"/>
    <m/>
    <m/>
    <m/>
    <m/>
    <m/>
    <m/>
    <x v="1"/>
    <n v="0"/>
    <m/>
    <n v="359"/>
    <m/>
    <m/>
    <x v="12"/>
    <x v="5"/>
    <x v="1"/>
  </r>
  <r>
    <m/>
    <x v="100"/>
    <m/>
    <m/>
    <m/>
    <m/>
    <m/>
    <m/>
    <x v="2"/>
    <x v="2"/>
    <s v="FUEL FILTER"/>
    <n v="1"/>
    <n v="1575"/>
    <x v="2"/>
    <m/>
    <m/>
    <m/>
    <m/>
    <m/>
    <m/>
    <x v="1"/>
    <n v="0"/>
    <m/>
    <n v="1575"/>
    <m/>
    <m/>
    <x v="12"/>
    <x v="5"/>
    <x v="1"/>
  </r>
  <r>
    <m/>
    <x v="100"/>
    <m/>
    <m/>
    <m/>
    <m/>
    <m/>
    <m/>
    <x v="2"/>
    <x v="83"/>
    <s v="Horn Kit Capacitor Low Tone"/>
    <n v="1"/>
    <n v="257"/>
    <x v="86"/>
    <m/>
    <m/>
    <m/>
    <m/>
    <m/>
    <m/>
    <x v="1"/>
    <n v="0"/>
    <m/>
    <n v="257"/>
    <m/>
    <m/>
    <x v="12"/>
    <x v="5"/>
    <x v="1"/>
  </r>
  <r>
    <d v="2026-05-11T00:00:00"/>
    <x v="100"/>
    <n v="118"/>
    <s v="St. Kabir Public School Tulsipur Gzp"/>
    <n v="8765546163"/>
    <s v="UP61BT6482"/>
    <s v="T1"/>
    <s v="School"/>
    <x v="0"/>
    <x v="6"/>
    <s v="Gulf Force AdBlue (10)"/>
    <n v="1"/>
    <n v="930"/>
    <x v="147"/>
    <m/>
    <n v="100"/>
    <m/>
    <m/>
    <m/>
    <m/>
    <x v="35"/>
    <n v="18"/>
    <m/>
    <n v="1048"/>
    <m/>
    <m/>
    <x v="12"/>
    <x v="5"/>
    <x v="1"/>
  </r>
  <r>
    <d v="2026-05-11T00:00:00"/>
    <x v="100"/>
    <n v="119"/>
    <s v="Satyadev International School Borsiya Gzp"/>
    <n v="7318000112"/>
    <s v="UP61AT9110"/>
    <s v="T1"/>
    <s v="School"/>
    <x v="0"/>
    <x v="5"/>
    <s v="WRONG Code"/>
    <m/>
    <m/>
    <x v="5"/>
    <m/>
    <n v="200"/>
    <m/>
    <n v="550"/>
    <m/>
    <m/>
    <x v="34"/>
    <n v="135"/>
    <m/>
    <n v="885"/>
    <m/>
    <m/>
    <x v="12"/>
    <x v="5"/>
    <x v="1"/>
  </r>
  <r>
    <d v="2026-05-11T00:00:00"/>
    <x v="100"/>
    <n v="120"/>
    <s v="Gurukul Int. Convent School Zamania Ghazipur"/>
    <n v="8542848484"/>
    <s v="UP61CT5209"/>
    <s v="Trax"/>
    <s v="School"/>
    <x v="2"/>
    <x v="0"/>
    <s v="Gulf Force BS VI (6.5L)"/>
    <n v="1"/>
    <n v="2243"/>
    <x v="179"/>
    <m/>
    <m/>
    <m/>
    <m/>
    <m/>
    <m/>
    <x v="1"/>
    <n v="0"/>
    <m/>
    <n v="2243"/>
    <m/>
    <m/>
    <x v="12"/>
    <x v="5"/>
    <x v="1"/>
  </r>
  <r>
    <m/>
    <x v="100"/>
    <m/>
    <m/>
    <m/>
    <m/>
    <m/>
    <m/>
    <x v="2"/>
    <x v="1"/>
    <s v="Oil Filter"/>
    <n v="1"/>
    <n v="359"/>
    <x v="1"/>
    <m/>
    <m/>
    <m/>
    <m/>
    <m/>
    <m/>
    <x v="1"/>
    <n v="0"/>
    <m/>
    <n v="359"/>
    <m/>
    <m/>
    <x v="12"/>
    <x v="5"/>
    <x v="1"/>
  </r>
  <r>
    <d v="2026-05-11T00:00:00"/>
    <x v="100"/>
    <n v="121"/>
    <s v="Gurukul Int. Convent School Zamania Ghazipur"/>
    <n v="9250948484"/>
    <s v="UP61CT5208"/>
    <s v="Trax"/>
    <s v="School"/>
    <x v="0"/>
    <x v="0"/>
    <s v="Gulf Force BS VI (6.5L)"/>
    <n v="1"/>
    <n v="2243"/>
    <x v="179"/>
    <n v="1650"/>
    <m/>
    <m/>
    <n v="550"/>
    <m/>
    <m/>
    <x v="46"/>
    <n v="396"/>
    <m/>
    <n v="4839"/>
    <m/>
    <m/>
    <x v="12"/>
    <x v="5"/>
    <x v="1"/>
  </r>
  <r>
    <m/>
    <x v="100"/>
    <m/>
    <m/>
    <m/>
    <m/>
    <m/>
    <m/>
    <x v="0"/>
    <x v="1"/>
    <s v="Oil Filter"/>
    <n v="1"/>
    <n v="359"/>
    <x v="1"/>
    <m/>
    <m/>
    <m/>
    <m/>
    <m/>
    <m/>
    <x v="1"/>
    <n v="0"/>
    <m/>
    <n v="359"/>
    <m/>
    <m/>
    <x v="12"/>
    <x v="5"/>
    <x v="1"/>
  </r>
  <r>
    <m/>
    <x v="100"/>
    <m/>
    <m/>
    <m/>
    <m/>
    <m/>
    <m/>
    <x v="0"/>
    <x v="29"/>
    <s v="MECHENICAL SPRAY"/>
    <n v="1"/>
    <n v="160"/>
    <x v="29"/>
    <m/>
    <m/>
    <m/>
    <m/>
    <m/>
    <m/>
    <x v="1"/>
    <n v="0"/>
    <m/>
    <n v="160"/>
    <m/>
    <m/>
    <x v="12"/>
    <x v="5"/>
    <x v="1"/>
  </r>
  <r>
    <m/>
    <x v="100"/>
    <m/>
    <m/>
    <m/>
    <m/>
    <m/>
    <m/>
    <x v="0"/>
    <x v="157"/>
    <s v="GASKET V-LAMP DIA65"/>
    <n v="1"/>
    <n v="107"/>
    <x v="167"/>
    <m/>
    <m/>
    <m/>
    <m/>
    <m/>
    <m/>
    <x v="1"/>
    <n v="0"/>
    <m/>
    <n v="107"/>
    <m/>
    <m/>
    <x v="12"/>
    <x v="5"/>
    <x v="1"/>
  </r>
  <r>
    <m/>
    <x v="100"/>
    <m/>
    <m/>
    <m/>
    <m/>
    <m/>
    <m/>
    <x v="0"/>
    <x v="156"/>
    <s v="GASKET V-LAMP DIA185"/>
    <n v="2"/>
    <n v="495"/>
    <x v="166"/>
    <m/>
    <m/>
    <m/>
    <m/>
    <m/>
    <m/>
    <x v="1"/>
    <n v="0"/>
    <m/>
    <n v="990"/>
    <m/>
    <m/>
    <x v="12"/>
    <x v="5"/>
    <x v="1"/>
  </r>
  <r>
    <d v="2026-05-11T00:00:00"/>
    <x v="100"/>
    <n v="122"/>
    <s v="Manik Chand Pb School Dildarnagar Gzp"/>
    <n v="9336491279"/>
    <s v="UP61CT0758"/>
    <s v="Trax"/>
    <s v="School"/>
    <x v="0"/>
    <x v="183"/>
    <s v="Micro Relay"/>
    <n v="1"/>
    <n v="118"/>
    <x v="200"/>
    <m/>
    <n v="300"/>
    <m/>
    <n v="550"/>
    <m/>
    <m/>
    <x v="2"/>
    <n v="153"/>
    <m/>
    <n v="1121"/>
    <m/>
    <m/>
    <x v="12"/>
    <x v="5"/>
    <x v="1"/>
  </r>
  <r>
    <m/>
    <x v="100"/>
    <m/>
    <m/>
    <m/>
    <m/>
    <m/>
    <m/>
    <x v="0"/>
    <x v="85"/>
    <s v="Fuse 15 Amp"/>
    <n v="2"/>
    <n v="24"/>
    <x v="85"/>
    <m/>
    <m/>
    <m/>
    <m/>
    <m/>
    <m/>
    <x v="1"/>
    <n v="0"/>
    <m/>
    <n v="48"/>
    <m/>
    <m/>
    <x v="12"/>
    <x v="5"/>
    <x v="1"/>
  </r>
  <r>
    <m/>
    <x v="100"/>
    <m/>
    <m/>
    <m/>
    <m/>
    <m/>
    <m/>
    <x v="0"/>
    <x v="184"/>
    <s v="Fuse 20 Amp"/>
    <n v="2"/>
    <n v="24"/>
    <x v="85"/>
    <m/>
    <m/>
    <m/>
    <m/>
    <m/>
    <m/>
    <x v="1"/>
    <n v="0"/>
    <m/>
    <n v="48"/>
    <m/>
    <m/>
    <x v="12"/>
    <x v="5"/>
    <x v="1"/>
  </r>
  <r>
    <m/>
    <x v="100"/>
    <m/>
    <m/>
    <m/>
    <m/>
    <m/>
    <m/>
    <x v="0"/>
    <x v="67"/>
    <s v="ELECTRICAL SPARY"/>
    <n v="1"/>
    <n v="190"/>
    <x v="73"/>
    <m/>
    <m/>
    <m/>
    <m/>
    <m/>
    <m/>
    <x v="1"/>
    <n v="0"/>
    <m/>
    <n v="190"/>
    <m/>
    <m/>
    <x v="12"/>
    <x v="5"/>
    <x v="1"/>
  </r>
  <r>
    <d v="2026-05-12T00:00:00"/>
    <x v="101"/>
    <n v="123"/>
    <s v="Nagina Gour Jakhania Ghazipur"/>
    <n v="9506882184"/>
    <s v="UP61CT2281"/>
    <s v="T1"/>
    <s v="Taxi"/>
    <x v="2"/>
    <x v="0"/>
    <s v="Gulf Force BS VI (6.5L)"/>
    <n v="1"/>
    <n v="2243"/>
    <x v="179"/>
    <m/>
    <m/>
    <m/>
    <m/>
    <m/>
    <m/>
    <x v="1"/>
    <n v="0"/>
    <m/>
    <n v="2243"/>
    <m/>
    <m/>
    <x v="13"/>
    <x v="5"/>
    <x v="1"/>
  </r>
  <r>
    <m/>
    <x v="101"/>
    <m/>
    <m/>
    <m/>
    <m/>
    <m/>
    <m/>
    <x v="2"/>
    <x v="1"/>
    <s v="Oil Filter"/>
    <n v="1"/>
    <n v="359"/>
    <x v="1"/>
    <m/>
    <m/>
    <m/>
    <m/>
    <m/>
    <m/>
    <x v="1"/>
    <n v="0"/>
    <m/>
    <n v="359"/>
    <m/>
    <m/>
    <x v="13"/>
    <x v="5"/>
    <x v="1"/>
  </r>
  <r>
    <m/>
    <x v="101"/>
    <m/>
    <m/>
    <m/>
    <m/>
    <m/>
    <m/>
    <x v="2"/>
    <x v="6"/>
    <s v="Gulf Force AdBlue (10)"/>
    <n v="1"/>
    <n v="930"/>
    <x v="147"/>
    <m/>
    <m/>
    <m/>
    <m/>
    <m/>
    <m/>
    <x v="1"/>
    <n v="0"/>
    <m/>
    <n v="930"/>
    <m/>
    <m/>
    <x v="13"/>
    <x v="5"/>
    <x v="1"/>
  </r>
  <r>
    <d v="2026-05-12T00:00:00"/>
    <x v="101"/>
    <n v="124"/>
    <s v="Chinmay Bharat Acadamy Lakhimpur Gzp"/>
    <n v="9696497010"/>
    <m/>
    <m/>
    <s v="School"/>
    <x v="1"/>
    <x v="3"/>
    <s v="Gulf Force AdBlue (20 L)"/>
    <n v="1"/>
    <n v="1800"/>
    <x v="132"/>
    <m/>
    <m/>
    <m/>
    <m/>
    <m/>
    <m/>
    <x v="1"/>
    <n v="0"/>
    <m/>
    <n v="1800"/>
    <m/>
    <m/>
    <x v="13"/>
    <x v="5"/>
    <x v="1"/>
  </r>
  <r>
    <d v="2026-05-12T00:00:00"/>
    <x v="101"/>
    <n v="125"/>
    <s v="New Shahfaiz Pb school Dildarnagar Gzp"/>
    <n v="9451003171"/>
    <s v="UP61BT9884"/>
    <s v="T1"/>
    <s v="School"/>
    <x v="0"/>
    <x v="29"/>
    <s v="MECHENICAL SPRAY"/>
    <n v="1"/>
    <n v="160"/>
    <x v="29"/>
    <n v="1200"/>
    <m/>
    <m/>
    <n v="550"/>
    <m/>
    <m/>
    <x v="42"/>
    <n v="315"/>
    <m/>
    <n v="2225"/>
    <m/>
    <m/>
    <x v="13"/>
    <x v="5"/>
    <x v="1"/>
  </r>
  <r>
    <m/>
    <x v="101"/>
    <m/>
    <m/>
    <m/>
    <m/>
    <m/>
    <m/>
    <x v="0"/>
    <x v="182"/>
    <s v="Hose Clip 04 inch"/>
    <n v="1"/>
    <n v="80"/>
    <x v="17"/>
    <m/>
    <m/>
    <m/>
    <m/>
    <m/>
    <m/>
    <x v="1"/>
    <n v="0"/>
    <m/>
    <n v="80"/>
    <m/>
    <m/>
    <x v="13"/>
    <x v="5"/>
    <x v="1"/>
  </r>
  <r>
    <m/>
    <x v="101"/>
    <m/>
    <m/>
    <m/>
    <m/>
    <m/>
    <m/>
    <x v="0"/>
    <x v="185"/>
    <s v="V Band Clamp Gasket ( Part Of )"/>
    <n v="2"/>
    <n v="580"/>
    <x v="201"/>
    <m/>
    <m/>
    <m/>
    <m/>
    <m/>
    <m/>
    <x v="1"/>
    <n v="0"/>
    <m/>
    <n v="1160"/>
    <m/>
    <m/>
    <x v="13"/>
    <x v="5"/>
    <x v="1"/>
  </r>
  <r>
    <d v="2026-05-13T00:00:00"/>
    <x v="102"/>
    <n v="126"/>
    <s v="Gurukul Int. Convent School Zamania Ghazipur"/>
    <n v="9452848484"/>
    <s v="UP61BT8238"/>
    <s v="Trax"/>
    <s v="School"/>
    <x v="0"/>
    <x v="51"/>
    <s v="CLUTCH PLATE (T1 5 CYL)"/>
    <n v="1"/>
    <n v="4100"/>
    <x v="54"/>
    <n v="1650"/>
    <m/>
    <m/>
    <n v="550"/>
    <m/>
    <m/>
    <x v="46"/>
    <n v="396"/>
    <m/>
    <n v="6696"/>
    <m/>
    <m/>
    <x v="14"/>
    <x v="5"/>
    <x v="1"/>
  </r>
  <r>
    <m/>
    <x v="102"/>
    <m/>
    <m/>
    <m/>
    <m/>
    <m/>
    <m/>
    <x v="0"/>
    <x v="52"/>
    <s v="Clutch Cover Assly. Dia 240 mm."/>
    <n v="1"/>
    <n v="6733"/>
    <x v="83"/>
    <m/>
    <m/>
    <m/>
    <m/>
    <m/>
    <m/>
    <x v="1"/>
    <n v="0"/>
    <m/>
    <n v="6733"/>
    <m/>
    <m/>
    <x v="14"/>
    <x v="5"/>
    <x v="1"/>
  </r>
  <r>
    <m/>
    <x v="102"/>
    <m/>
    <m/>
    <m/>
    <m/>
    <m/>
    <m/>
    <x v="0"/>
    <x v="28"/>
    <s v="Brake Oil"/>
    <n v="1"/>
    <n v="149"/>
    <x v="28"/>
    <m/>
    <m/>
    <m/>
    <m/>
    <m/>
    <m/>
    <x v="1"/>
    <n v="0"/>
    <m/>
    <n v="149"/>
    <m/>
    <m/>
    <x v="14"/>
    <x v="5"/>
    <x v="1"/>
  </r>
  <r>
    <m/>
    <x v="102"/>
    <m/>
    <m/>
    <m/>
    <m/>
    <m/>
    <m/>
    <x v="0"/>
    <x v="156"/>
    <s v="GASKET V-LAMP DIA185"/>
    <n v="2"/>
    <n v="538"/>
    <x v="195"/>
    <m/>
    <m/>
    <m/>
    <m/>
    <m/>
    <m/>
    <x v="1"/>
    <n v="0"/>
    <m/>
    <n v="1076"/>
    <m/>
    <m/>
    <x v="14"/>
    <x v="5"/>
    <x v="1"/>
  </r>
  <r>
    <m/>
    <x v="102"/>
    <m/>
    <m/>
    <m/>
    <m/>
    <m/>
    <m/>
    <x v="0"/>
    <x v="157"/>
    <s v="GASKET V-LAMP DIA65"/>
    <n v="1"/>
    <n v="107"/>
    <x v="167"/>
    <m/>
    <m/>
    <m/>
    <m/>
    <m/>
    <m/>
    <x v="1"/>
    <n v="0"/>
    <m/>
    <n v="107"/>
    <m/>
    <m/>
    <x v="14"/>
    <x v="5"/>
    <x v="1"/>
  </r>
  <r>
    <m/>
    <x v="102"/>
    <m/>
    <m/>
    <m/>
    <m/>
    <m/>
    <m/>
    <x v="0"/>
    <x v="0"/>
    <s v="Gulf Force BS VI (6.5L)"/>
    <n v="1"/>
    <n v="2243"/>
    <x v="179"/>
    <m/>
    <m/>
    <m/>
    <m/>
    <m/>
    <m/>
    <x v="1"/>
    <n v="0"/>
    <m/>
    <n v="2243"/>
    <m/>
    <m/>
    <x v="14"/>
    <x v="5"/>
    <x v="1"/>
  </r>
  <r>
    <m/>
    <x v="102"/>
    <m/>
    <m/>
    <m/>
    <m/>
    <m/>
    <m/>
    <x v="0"/>
    <x v="1"/>
    <s v="Oil Filter"/>
    <n v="1"/>
    <n v="359"/>
    <x v="1"/>
    <m/>
    <m/>
    <m/>
    <m/>
    <m/>
    <m/>
    <x v="1"/>
    <n v="0"/>
    <m/>
    <n v="359"/>
    <m/>
    <m/>
    <x v="14"/>
    <x v="5"/>
    <x v="1"/>
  </r>
  <r>
    <d v="2026-05-13T00:00:00"/>
    <x v="102"/>
    <n v="127"/>
    <s v="Divine Heart Pb School Augusta Ghazipur"/>
    <n v="9335032117"/>
    <s v="UP61BT1072"/>
    <s v="T2"/>
    <s v="School"/>
    <x v="0"/>
    <x v="5"/>
    <s v="WRONG Code"/>
    <m/>
    <m/>
    <x v="5"/>
    <m/>
    <n v="350"/>
    <m/>
    <n v="550"/>
    <m/>
    <m/>
    <x v="4"/>
    <n v="162"/>
    <m/>
    <n v="1062"/>
    <m/>
    <m/>
    <x v="14"/>
    <x v="5"/>
    <x v="1"/>
  </r>
  <r>
    <d v="2026-05-15T00:00:00"/>
    <x v="103"/>
    <n v="128"/>
    <s v="Arsh Public School Jalalabad Dullahpur Gzp"/>
    <n v="8181817173"/>
    <s v="UP61CT5240"/>
    <s v="Trax"/>
    <s v="School"/>
    <x v="2"/>
    <x v="0"/>
    <s v="Gulf Force BS VI (6.5L)"/>
    <n v="1"/>
    <n v="2243"/>
    <x v="179"/>
    <m/>
    <m/>
    <m/>
    <m/>
    <m/>
    <m/>
    <x v="1"/>
    <n v="0"/>
    <m/>
    <n v="2243"/>
    <m/>
    <m/>
    <x v="16"/>
    <x v="5"/>
    <x v="1"/>
  </r>
  <r>
    <m/>
    <x v="103"/>
    <m/>
    <m/>
    <m/>
    <m/>
    <m/>
    <m/>
    <x v="2"/>
    <x v="1"/>
    <s v="Oil Filter"/>
    <n v="1"/>
    <n v="359"/>
    <x v="1"/>
    <m/>
    <m/>
    <m/>
    <m/>
    <m/>
    <m/>
    <x v="1"/>
    <n v="0"/>
    <m/>
    <n v="359"/>
    <m/>
    <m/>
    <x v="16"/>
    <x v="5"/>
    <x v="1"/>
  </r>
  <r>
    <d v="2026-05-17T00:00:00"/>
    <x v="104"/>
    <n v="129"/>
    <s v="Little Blossem Int. School Larpur Ghazipur"/>
    <n v="7084893045"/>
    <s v="UP61CT3487"/>
    <s v="Trax"/>
    <s v="School"/>
    <x v="0"/>
    <x v="161"/>
    <s v="Kamani Bush"/>
    <n v="4"/>
    <n v="96"/>
    <x v="172"/>
    <m/>
    <m/>
    <m/>
    <n v="550"/>
    <m/>
    <m/>
    <x v="36"/>
    <n v="99"/>
    <m/>
    <n v="1033"/>
    <m/>
    <m/>
    <x v="17"/>
    <x v="5"/>
    <x v="1"/>
  </r>
  <r>
    <d v="2026-05-18T00:00:00"/>
    <x v="105"/>
    <n v="130"/>
    <s v="Ashok Bus Service Lanka Ghazipur"/>
    <n v="6388298871"/>
    <m/>
    <s v="T1"/>
    <s v="Taxi"/>
    <x v="1"/>
    <x v="6"/>
    <s v="Gulf Force AdBlue (10)"/>
    <n v="1"/>
    <n v="990"/>
    <x v="166"/>
    <m/>
    <m/>
    <m/>
    <m/>
    <m/>
    <m/>
    <x v="1"/>
    <n v="0"/>
    <m/>
    <n v="990"/>
    <m/>
    <m/>
    <x v="18"/>
    <x v="5"/>
    <x v="1"/>
  </r>
  <r>
    <d v="2026-05-19T00:00:00"/>
    <x v="106"/>
    <n v="131"/>
    <s v="R.S. Convent School Barachawer Gzp"/>
    <n v="9839408019"/>
    <s v="UP61CT5326"/>
    <s v="Trax"/>
    <s v="School"/>
    <x v="2"/>
    <x v="0"/>
    <s v="Gulf Force BS VI (6.5L)"/>
    <n v="1"/>
    <n v="2243"/>
    <x v="179"/>
    <m/>
    <m/>
    <m/>
    <m/>
    <m/>
    <m/>
    <x v="1"/>
    <n v="0"/>
    <m/>
    <n v="2243"/>
    <m/>
    <m/>
    <x v="19"/>
    <x v="5"/>
    <x v="1"/>
  </r>
  <r>
    <m/>
    <x v="106"/>
    <m/>
    <m/>
    <m/>
    <m/>
    <m/>
    <m/>
    <x v="2"/>
    <x v="1"/>
    <s v="Oil Filter"/>
    <n v="1"/>
    <n v="359"/>
    <x v="1"/>
    <m/>
    <m/>
    <m/>
    <m/>
    <m/>
    <m/>
    <x v="1"/>
    <n v="0"/>
    <m/>
    <n v="359"/>
    <m/>
    <m/>
    <x v="19"/>
    <x v="5"/>
    <x v="1"/>
  </r>
  <r>
    <d v="2026-05-20T00:00:00"/>
    <x v="107"/>
    <n v="132"/>
    <s v="City Montesary School Bhadoura Gzp"/>
    <n v="8577981013"/>
    <m/>
    <s v="T2"/>
    <s v="School"/>
    <x v="1"/>
    <x v="6"/>
    <s v="Gulf Force AdBlue (10)"/>
    <n v="1"/>
    <n v="990"/>
    <x v="166"/>
    <m/>
    <m/>
    <m/>
    <m/>
    <m/>
    <m/>
    <x v="1"/>
    <n v="0"/>
    <m/>
    <n v="990"/>
    <m/>
    <m/>
    <x v="24"/>
    <x v="5"/>
    <x v="1"/>
  </r>
  <r>
    <d v="2026-05-20T00:00:00"/>
    <x v="107"/>
    <n v="133"/>
    <s v="MRD Pb School Singera Ghazipur"/>
    <n v="9125902055"/>
    <s v="UP61BT6637"/>
    <s v="T1"/>
    <s v="School"/>
    <x v="0"/>
    <x v="186"/>
    <s v="ROOF LAMP SWITCH (T1&amp;T2 ALL) (2)_(R-195)"/>
    <n v="1"/>
    <n v="214"/>
    <x v="202"/>
    <n v="900"/>
    <n v="300"/>
    <m/>
    <m/>
    <m/>
    <m/>
    <x v="7"/>
    <n v="216"/>
    <m/>
    <n v="1630"/>
    <m/>
    <m/>
    <x v="24"/>
    <x v="5"/>
    <x v="1"/>
  </r>
  <r>
    <m/>
    <x v="107"/>
    <m/>
    <m/>
    <m/>
    <m/>
    <m/>
    <m/>
    <x v="0"/>
    <x v="0"/>
    <s v="Gulf Force BS VI (6.5L)"/>
    <n v="1"/>
    <n v="2243"/>
    <x v="179"/>
    <m/>
    <m/>
    <m/>
    <m/>
    <m/>
    <m/>
    <x v="1"/>
    <n v="0"/>
    <m/>
    <n v="2243"/>
    <m/>
    <m/>
    <x v="24"/>
    <x v="5"/>
    <x v="1"/>
  </r>
  <r>
    <m/>
    <x v="107"/>
    <m/>
    <m/>
    <m/>
    <m/>
    <m/>
    <m/>
    <x v="0"/>
    <x v="1"/>
    <s v="Oil Filter"/>
    <n v="1"/>
    <n v="359"/>
    <x v="1"/>
    <m/>
    <m/>
    <m/>
    <m/>
    <m/>
    <m/>
    <x v="1"/>
    <n v="0"/>
    <m/>
    <n v="359"/>
    <m/>
    <m/>
    <x v="24"/>
    <x v="5"/>
    <x v="1"/>
  </r>
  <r>
    <m/>
    <x v="107"/>
    <m/>
    <m/>
    <m/>
    <m/>
    <m/>
    <m/>
    <x v="0"/>
    <x v="83"/>
    <s v="Horn Kit Capacitor Low Tone"/>
    <n v="1"/>
    <n v="257"/>
    <x v="86"/>
    <m/>
    <m/>
    <m/>
    <m/>
    <m/>
    <m/>
    <x v="1"/>
    <n v="0"/>
    <m/>
    <n v="257"/>
    <m/>
    <m/>
    <x v="24"/>
    <x v="5"/>
    <x v="1"/>
  </r>
  <r>
    <m/>
    <x v="107"/>
    <m/>
    <m/>
    <m/>
    <m/>
    <m/>
    <m/>
    <x v="0"/>
    <x v="85"/>
    <s v="Fuse 15 Amp"/>
    <n v="1"/>
    <n v="20"/>
    <x v="72"/>
    <m/>
    <m/>
    <m/>
    <m/>
    <m/>
    <m/>
    <x v="1"/>
    <n v="0"/>
    <m/>
    <n v="20"/>
    <m/>
    <m/>
    <x v="24"/>
    <x v="5"/>
    <x v="1"/>
  </r>
  <r>
    <m/>
    <x v="107"/>
    <m/>
    <m/>
    <m/>
    <m/>
    <m/>
    <m/>
    <x v="0"/>
    <x v="99"/>
    <s v="SIDE RETRO REFLECTOR"/>
    <n v="2"/>
    <n v="204"/>
    <x v="203"/>
    <m/>
    <m/>
    <m/>
    <m/>
    <m/>
    <m/>
    <x v="1"/>
    <n v="0"/>
    <m/>
    <n v="408"/>
    <m/>
    <m/>
    <x v="24"/>
    <x v="5"/>
    <x v="1"/>
  </r>
  <r>
    <d v="2026-05-20T00:00:00"/>
    <x v="107"/>
    <n v="134"/>
    <s v="Ashok Kumar Rai Dadani Ghazipur"/>
    <m/>
    <m/>
    <m/>
    <m/>
    <x v="1"/>
    <x v="69"/>
    <s v="Wiper Linkage"/>
    <n v="1"/>
    <n v="582"/>
    <x v="76"/>
    <m/>
    <m/>
    <m/>
    <m/>
    <m/>
    <m/>
    <x v="1"/>
    <n v="0"/>
    <m/>
    <n v="582"/>
    <m/>
    <m/>
    <x v="24"/>
    <x v="5"/>
    <x v="1"/>
  </r>
  <r>
    <d v="2026-05-21T00:00:00"/>
    <x v="108"/>
    <n v="135"/>
    <s v="Divine Global School Harpur Zamania Gzp"/>
    <n v="7518111122"/>
    <s v="UP61CT0108"/>
    <s v="T1"/>
    <s v="School"/>
    <x v="2"/>
    <x v="0"/>
    <s v="Gulf Force BS VI (6.5L)"/>
    <n v="1"/>
    <n v="2243"/>
    <x v="179"/>
    <m/>
    <m/>
    <m/>
    <m/>
    <m/>
    <m/>
    <x v="1"/>
    <n v="0"/>
    <m/>
    <n v="2243"/>
    <m/>
    <m/>
    <x v="0"/>
    <x v="5"/>
    <x v="1"/>
  </r>
  <r>
    <m/>
    <x v="108"/>
    <m/>
    <m/>
    <m/>
    <m/>
    <m/>
    <m/>
    <x v="2"/>
    <x v="1"/>
    <s v="Oil Filter"/>
    <n v="1"/>
    <n v="359"/>
    <x v="1"/>
    <m/>
    <m/>
    <m/>
    <m/>
    <m/>
    <m/>
    <x v="1"/>
    <n v="0"/>
    <m/>
    <n v="359"/>
    <m/>
    <m/>
    <x v="0"/>
    <x v="5"/>
    <x v="1"/>
  </r>
  <r>
    <m/>
    <x v="108"/>
    <m/>
    <m/>
    <m/>
    <m/>
    <m/>
    <m/>
    <x v="2"/>
    <x v="6"/>
    <s v="Gulf Force AdBlue (10)"/>
    <n v="1"/>
    <n v="990"/>
    <x v="166"/>
    <m/>
    <m/>
    <m/>
    <m/>
    <m/>
    <m/>
    <x v="1"/>
    <n v="0"/>
    <m/>
    <n v="990"/>
    <m/>
    <m/>
    <x v="0"/>
    <x v="5"/>
    <x v="1"/>
  </r>
  <r>
    <d v="2026-05-21T00:00:00"/>
    <x v="108"/>
    <n v="136"/>
    <s v="Fatima Girls Inter College Zamania Gzp"/>
    <m/>
    <m/>
    <s v="T2"/>
    <s v="School"/>
    <x v="1"/>
    <x v="6"/>
    <s v="Gulf Force AdBlue (10)"/>
    <n v="1"/>
    <n v="990"/>
    <x v="166"/>
    <m/>
    <m/>
    <m/>
    <m/>
    <m/>
    <m/>
    <x v="1"/>
    <n v="0"/>
    <m/>
    <n v="990"/>
    <m/>
    <m/>
    <x v="0"/>
    <x v="5"/>
    <x v="1"/>
  </r>
  <r>
    <d v="2026-05-22T00:00:00"/>
    <x v="109"/>
    <n v="137"/>
    <s v="U.S. Public School Hainsipara Gzp"/>
    <n v="9451479773"/>
    <s v="UP61CT5239"/>
    <s v="Trax"/>
    <s v="School"/>
    <x v="2"/>
    <x v="0"/>
    <s v="Gulf Force BS VI (6.5L)"/>
    <n v="1"/>
    <n v="2243"/>
    <x v="179"/>
    <m/>
    <m/>
    <m/>
    <m/>
    <m/>
    <m/>
    <x v="1"/>
    <n v="0"/>
    <m/>
    <n v="2243"/>
    <m/>
    <m/>
    <x v="28"/>
    <x v="5"/>
    <x v="1"/>
  </r>
  <r>
    <m/>
    <x v="109"/>
    <m/>
    <m/>
    <m/>
    <m/>
    <m/>
    <m/>
    <x v="2"/>
    <x v="1"/>
    <s v="Oil Filter"/>
    <n v="1"/>
    <n v="359"/>
    <x v="1"/>
    <m/>
    <m/>
    <m/>
    <m/>
    <m/>
    <m/>
    <x v="1"/>
    <n v="0"/>
    <m/>
    <n v="359"/>
    <m/>
    <m/>
    <x v="28"/>
    <x v="5"/>
    <x v="1"/>
  </r>
  <r>
    <d v="2026-05-22T00:00:00"/>
    <x v="109"/>
    <n v="138"/>
    <s v="Sri Thakur Ji Pb School Barahpur Nandganj Gzp"/>
    <n v="8004260820"/>
    <s v="UP61T8468"/>
    <s v="Trax"/>
    <s v="School"/>
    <x v="0"/>
    <x v="29"/>
    <s v="MECHENICAL SPRAY"/>
    <n v="1"/>
    <n v="160"/>
    <x v="29"/>
    <n v="4250"/>
    <m/>
    <m/>
    <m/>
    <m/>
    <m/>
    <x v="47"/>
    <n v="765"/>
    <m/>
    <n v="5175"/>
    <m/>
    <m/>
    <x v="28"/>
    <x v="5"/>
    <x v="1"/>
  </r>
  <r>
    <m/>
    <x v="109"/>
    <m/>
    <m/>
    <m/>
    <m/>
    <m/>
    <m/>
    <x v="0"/>
    <x v="151"/>
    <s v="Silent Block"/>
    <n v="4"/>
    <n v="113"/>
    <x v="161"/>
    <m/>
    <m/>
    <m/>
    <m/>
    <m/>
    <m/>
    <x v="1"/>
    <n v="0"/>
    <m/>
    <n v="452"/>
    <m/>
    <m/>
    <x v="28"/>
    <x v="5"/>
    <x v="1"/>
  </r>
  <r>
    <m/>
    <x v="109"/>
    <m/>
    <m/>
    <m/>
    <m/>
    <m/>
    <m/>
    <x v="0"/>
    <x v="127"/>
    <s v="Bearing Bushes"/>
    <n v="4"/>
    <n v="434"/>
    <x v="204"/>
    <m/>
    <m/>
    <m/>
    <m/>
    <m/>
    <m/>
    <x v="1"/>
    <n v="0"/>
    <m/>
    <n v="1736"/>
    <m/>
    <m/>
    <x v="28"/>
    <x v="5"/>
    <x v="1"/>
  </r>
  <r>
    <m/>
    <x v="109"/>
    <m/>
    <m/>
    <m/>
    <m/>
    <m/>
    <m/>
    <x v="0"/>
    <x v="19"/>
    <s v="Bimetal Bush with Oil-Groove"/>
    <n v="4"/>
    <n v="295"/>
    <x v="205"/>
    <m/>
    <m/>
    <m/>
    <m/>
    <m/>
    <m/>
    <x v="1"/>
    <n v="0"/>
    <m/>
    <n v="1180"/>
    <m/>
    <m/>
    <x v="28"/>
    <x v="5"/>
    <x v="1"/>
  </r>
  <r>
    <m/>
    <x v="109"/>
    <m/>
    <m/>
    <m/>
    <m/>
    <m/>
    <m/>
    <x v="0"/>
    <x v="31"/>
    <s v="Rubber Seal"/>
    <n v="12"/>
    <n v="9"/>
    <x v="162"/>
    <m/>
    <m/>
    <m/>
    <m/>
    <m/>
    <m/>
    <x v="1"/>
    <n v="0"/>
    <m/>
    <n v="108"/>
    <m/>
    <m/>
    <x v="28"/>
    <x v="5"/>
    <x v="1"/>
  </r>
  <r>
    <m/>
    <x v="109"/>
    <m/>
    <m/>
    <m/>
    <m/>
    <m/>
    <m/>
    <x v="0"/>
    <x v="20"/>
    <s v="Wheel Joint assly"/>
    <n v="4"/>
    <n v="641"/>
    <x v="21"/>
    <m/>
    <m/>
    <m/>
    <m/>
    <m/>
    <m/>
    <x v="1"/>
    <n v="0"/>
    <m/>
    <n v="2564"/>
    <m/>
    <m/>
    <x v="28"/>
    <x v="5"/>
    <x v="1"/>
  </r>
  <r>
    <m/>
    <x v="109"/>
    <m/>
    <m/>
    <m/>
    <m/>
    <m/>
    <m/>
    <x v="0"/>
    <x v="12"/>
    <s v="Oil Seal For Fr. Exle"/>
    <n v="2"/>
    <n v="85"/>
    <x v="12"/>
    <m/>
    <m/>
    <m/>
    <m/>
    <m/>
    <m/>
    <x v="1"/>
    <n v="0"/>
    <m/>
    <n v="170"/>
    <m/>
    <m/>
    <x v="28"/>
    <x v="5"/>
    <x v="1"/>
  </r>
  <r>
    <m/>
    <x v="109"/>
    <m/>
    <m/>
    <m/>
    <m/>
    <m/>
    <m/>
    <x v="0"/>
    <x v="11"/>
    <s v="GREASE"/>
    <n v="1"/>
    <n v="268"/>
    <x v="206"/>
    <m/>
    <m/>
    <m/>
    <m/>
    <m/>
    <m/>
    <x v="1"/>
    <n v="0"/>
    <m/>
    <n v="268"/>
    <m/>
    <m/>
    <x v="28"/>
    <x v="5"/>
    <x v="1"/>
  </r>
  <r>
    <m/>
    <x v="109"/>
    <m/>
    <m/>
    <m/>
    <m/>
    <m/>
    <m/>
    <x v="0"/>
    <x v="134"/>
    <s v="T R BEARING"/>
    <n v="1"/>
    <n v="369"/>
    <x v="163"/>
    <m/>
    <m/>
    <m/>
    <m/>
    <m/>
    <m/>
    <x v="1"/>
    <n v="0"/>
    <m/>
    <n v="369"/>
    <m/>
    <m/>
    <x v="28"/>
    <x v="5"/>
    <x v="1"/>
  </r>
  <r>
    <m/>
    <x v="109"/>
    <m/>
    <m/>
    <m/>
    <m/>
    <m/>
    <m/>
    <x v="0"/>
    <x v="142"/>
    <s v="Oil Seal"/>
    <n v="1"/>
    <n v="85"/>
    <x v="164"/>
    <m/>
    <m/>
    <m/>
    <m/>
    <m/>
    <m/>
    <x v="1"/>
    <n v="0"/>
    <m/>
    <n v="85"/>
    <m/>
    <m/>
    <x v="28"/>
    <x v="5"/>
    <x v="1"/>
  </r>
  <r>
    <m/>
    <x v="109"/>
    <m/>
    <m/>
    <m/>
    <m/>
    <m/>
    <m/>
    <x v="0"/>
    <x v="143"/>
    <s v="Oil Seal"/>
    <n v="1"/>
    <n v="79"/>
    <x v="207"/>
    <m/>
    <m/>
    <m/>
    <m/>
    <m/>
    <m/>
    <x v="1"/>
    <n v="0"/>
    <m/>
    <n v="79"/>
    <m/>
    <m/>
    <x v="28"/>
    <x v="5"/>
    <x v="1"/>
  </r>
  <r>
    <m/>
    <x v="109"/>
    <m/>
    <m/>
    <m/>
    <m/>
    <m/>
    <m/>
    <x v="0"/>
    <x v="187"/>
    <s v="Fuel Filter &amp; Oil Filter Kit"/>
    <n v="1"/>
    <n v="534"/>
    <x v="208"/>
    <m/>
    <m/>
    <m/>
    <m/>
    <m/>
    <m/>
    <x v="1"/>
    <n v="0"/>
    <m/>
    <n v="534"/>
    <m/>
    <m/>
    <x v="28"/>
    <x v="5"/>
    <x v="1"/>
  </r>
  <r>
    <m/>
    <x v="109"/>
    <m/>
    <m/>
    <m/>
    <m/>
    <m/>
    <m/>
    <x v="0"/>
    <x v="35"/>
    <s v="ENGINE OIL"/>
    <n v="1"/>
    <n v="2400"/>
    <x v="185"/>
    <m/>
    <m/>
    <m/>
    <m/>
    <m/>
    <m/>
    <x v="1"/>
    <n v="0"/>
    <m/>
    <n v="2400"/>
    <m/>
    <m/>
    <x v="28"/>
    <x v="5"/>
    <x v="1"/>
  </r>
  <r>
    <m/>
    <x v="109"/>
    <m/>
    <m/>
    <m/>
    <m/>
    <m/>
    <m/>
    <x v="0"/>
    <x v="94"/>
    <s v="UJ Kit"/>
    <n v="1"/>
    <n v="648"/>
    <x v="96"/>
    <m/>
    <m/>
    <m/>
    <m/>
    <m/>
    <m/>
    <x v="1"/>
    <n v="0"/>
    <m/>
    <n v="648"/>
    <m/>
    <m/>
    <x v="28"/>
    <x v="5"/>
    <x v="1"/>
  </r>
  <r>
    <m/>
    <x v="109"/>
    <m/>
    <m/>
    <m/>
    <m/>
    <m/>
    <m/>
    <x v="0"/>
    <x v="57"/>
    <s v="Gear Oil XP 85W140  HP 1Ltr"/>
    <n v="1"/>
    <n v="485"/>
    <x v="209"/>
    <m/>
    <m/>
    <m/>
    <m/>
    <m/>
    <m/>
    <x v="1"/>
    <n v="0"/>
    <m/>
    <n v="485"/>
    <m/>
    <m/>
    <x v="28"/>
    <x v="5"/>
    <x v="1"/>
  </r>
  <r>
    <m/>
    <x v="109"/>
    <m/>
    <m/>
    <m/>
    <m/>
    <m/>
    <m/>
    <x v="0"/>
    <x v="7"/>
    <s v="CLUTCH SPRING"/>
    <n v="1"/>
    <n v="20"/>
    <x v="72"/>
    <m/>
    <m/>
    <m/>
    <m/>
    <m/>
    <m/>
    <x v="1"/>
    <n v="0"/>
    <m/>
    <n v="20"/>
    <m/>
    <m/>
    <x v="28"/>
    <x v="5"/>
    <x v="1"/>
  </r>
  <r>
    <m/>
    <x v="109"/>
    <m/>
    <m/>
    <m/>
    <m/>
    <m/>
    <m/>
    <x v="0"/>
    <x v="90"/>
    <s v="AIR FILTER ELEMENT"/>
    <n v="1"/>
    <n v="489"/>
    <x v="92"/>
    <m/>
    <m/>
    <m/>
    <m/>
    <m/>
    <m/>
    <x v="1"/>
    <n v="0"/>
    <m/>
    <n v="489"/>
    <m/>
    <m/>
    <x v="28"/>
    <x v="5"/>
    <x v="1"/>
  </r>
  <r>
    <d v="2026-05-24T00:00:00"/>
    <x v="110"/>
    <n v="139"/>
    <s v="Sunbeem School Dewal Dildarnagar Gzp"/>
    <n v="8081347373"/>
    <s v="UP61BT6933"/>
    <s v="T1"/>
    <s v="School"/>
    <x v="0"/>
    <x v="0"/>
    <s v="Gulf Force BS VI (6.5L)"/>
    <n v="1"/>
    <n v="2243"/>
    <x v="179"/>
    <n v="900"/>
    <m/>
    <m/>
    <m/>
    <m/>
    <m/>
    <x v="4"/>
    <n v="162"/>
    <m/>
    <n v="3305"/>
    <m/>
    <m/>
    <x v="3"/>
    <x v="5"/>
    <x v="1"/>
  </r>
  <r>
    <m/>
    <x v="110"/>
    <m/>
    <m/>
    <m/>
    <m/>
    <m/>
    <m/>
    <x v="0"/>
    <x v="1"/>
    <s v="Oil Filter"/>
    <n v="1"/>
    <n v="359"/>
    <x v="1"/>
    <m/>
    <m/>
    <m/>
    <m/>
    <m/>
    <m/>
    <x v="1"/>
    <n v="0"/>
    <m/>
    <n v="359"/>
    <m/>
    <m/>
    <x v="3"/>
    <x v="5"/>
    <x v="1"/>
  </r>
  <r>
    <m/>
    <x v="110"/>
    <m/>
    <m/>
    <m/>
    <m/>
    <m/>
    <m/>
    <x v="0"/>
    <x v="2"/>
    <s v="FUEL FILTER"/>
    <n v="1"/>
    <n v="1575"/>
    <x v="2"/>
    <m/>
    <m/>
    <m/>
    <m/>
    <m/>
    <m/>
    <x v="1"/>
    <n v="0"/>
    <m/>
    <n v="1575"/>
    <m/>
    <m/>
    <x v="3"/>
    <x v="5"/>
    <x v="1"/>
  </r>
  <r>
    <m/>
    <x v="110"/>
    <m/>
    <m/>
    <m/>
    <m/>
    <m/>
    <m/>
    <x v="0"/>
    <x v="4"/>
    <s v="AIR FILTER"/>
    <n v="1"/>
    <n v="1388"/>
    <x v="4"/>
    <m/>
    <m/>
    <m/>
    <m/>
    <m/>
    <m/>
    <x v="1"/>
    <n v="0"/>
    <m/>
    <n v="1388"/>
    <m/>
    <m/>
    <x v="3"/>
    <x v="5"/>
    <x v="1"/>
  </r>
  <r>
    <m/>
    <x v="110"/>
    <m/>
    <m/>
    <m/>
    <m/>
    <m/>
    <m/>
    <x v="0"/>
    <x v="29"/>
    <s v="MECHENICAL SPRAY"/>
    <n v="1"/>
    <n v="160"/>
    <x v="29"/>
    <m/>
    <m/>
    <m/>
    <m/>
    <m/>
    <m/>
    <x v="1"/>
    <n v="0"/>
    <m/>
    <n v="160"/>
    <m/>
    <m/>
    <x v="3"/>
    <x v="5"/>
    <x v="1"/>
  </r>
  <r>
    <m/>
    <x v="110"/>
    <m/>
    <m/>
    <m/>
    <m/>
    <m/>
    <m/>
    <x v="0"/>
    <x v="132"/>
    <s v="RUBBER BUSH"/>
    <n v="1"/>
    <n v="63"/>
    <x v="137"/>
    <m/>
    <m/>
    <m/>
    <m/>
    <m/>
    <m/>
    <x v="1"/>
    <n v="0"/>
    <m/>
    <n v="63"/>
    <m/>
    <m/>
    <x v="3"/>
    <x v="5"/>
    <x v="1"/>
  </r>
  <r>
    <m/>
    <x v="110"/>
    <m/>
    <m/>
    <m/>
    <m/>
    <m/>
    <m/>
    <x v="0"/>
    <x v="64"/>
    <s v="BRACKET"/>
    <n v="1"/>
    <n v="40"/>
    <x v="69"/>
    <m/>
    <m/>
    <m/>
    <m/>
    <m/>
    <m/>
    <x v="1"/>
    <n v="0"/>
    <m/>
    <n v="40"/>
    <m/>
    <m/>
    <x v="3"/>
    <x v="5"/>
    <x v="1"/>
  </r>
  <r>
    <d v="2026-05-25T00:00:00"/>
    <x v="111"/>
    <n v="140"/>
    <s v="Evergreen Pb School Miranpur Gzp"/>
    <n v="7379606363"/>
    <m/>
    <m/>
    <s v="School"/>
    <x v="1"/>
    <x v="188"/>
    <s v="Hose Pipe RH Turbo"/>
    <n v="1"/>
    <n v="772"/>
    <x v="210"/>
    <m/>
    <m/>
    <m/>
    <m/>
    <m/>
    <m/>
    <x v="1"/>
    <n v="0"/>
    <m/>
    <n v="772"/>
    <m/>
    <m/>
    <x v="4"/>
    <x v="5"/>
    <x v="1"/>
  </r>
  <r>
    <d v="2026-05-25T00:00:00"/>
    <x v="111"/>
    <n v="141"/>
    <s v="U.S. Public School Hainsipara Gzp"/>
    <n v="8601723712"/>
    <s v="UP61CT1051"/>
    <s v="T1"/>
    <s v="School"/>
    <x v="2"/>
    <x v="0"/>
    <s v="Gulf Force BS VI (6.5L)"/>
    <n v="1"/>
    <n v="2243"/>
    <x v="179"/>
    <n v="200"/>
    <m/>
    <m/>
    <m/>
    <m/>
    <m/>
    <x v="29"/>
    <n v="36"/>
    <m/>
    <n v="2479"/>
    <m/>
    <m/>
    <x v="4"/>
    <x v="5"/>
    <x v="1"/>
  </r>
  <r>
    <m/>
    <x v="111"/>
    <m/>
    <m/>
    <m/>
    <m/>
    <m/>
    <m/>
    <x v="2"/>
    <x v="1"/>
    <s v="Oil Filter"/>
    <n v="1"/>
    <n v="359"/>
    <x v="1"/>
    <m/>
    <m/>
    <m/>
    <m/>
    <m/>
    <m/>
    <x v="1"/>
    <n v="0"/>
    <m/>
    <n v="359"/>
    <m/>
    <m/>
    <x v="4"/>
    <x v="5"/>
    <x v="1"/>
  </r>
  <r>
    <m/>
    <x v="111"/>
    <m/>
    <m/>
    <m/>
    <m/>
    <m/>
    <m/>
    <x v="2"/>
    <x v="79"/>
    <s v="BALANCING BUSH 22 NO."/>
    <n v="2"/>
    <n v="90"/>
    <x v="33"/>
    <m/>
    <m/>
    <m/>
    <m/>
    <m/>
    <m/>
    <x v="1"/>
    <n v="0"/>
    <m/>
    <n v="180"/>
    <m/>
    <m/>
    <x v="4"/>
    <x v="5"/>
    <x v="1"/>
  </r>
  <r>
    <m/>
    <x v="111"/>
    <m/>
    <m/>
    <m/>
    <m/>
    <m/>
    <m/>
    <x v="2"/>
    <x v="33"/>
    <s v="BALANCING BUSH 19 NO."/>
    <n v="2"/>
    <n v="80"/>
    <x v="29"/>
    <m/>
    <m/>
    <m/>
    <m/>
    <m/>
    <m/>
    <x v="1"/>
    <n v="0"/>
    <m/>
    <n v="160"/>
    <m/>
    <m/>
    <x v="4"/>
    <x v="5"/>
    <x v="1"/>
  </r>
  <r>
    <m/>
    <x v="111"/>
    <m/>
    <m/>
    <m/>
    <m/>
    <m/>
    <m/>
    <x v="2"/>
    <x v="161"/>
    <s v="Kamani Bush"/>
    <n v="4"/>
    <n v="96"/>
    <x v="172"/>
    <m/>
    <m/>
    <m/>
    <m/>
    <m/>
    <m/>
    <x v="1"/>
    <n v="0"/>
    <m/>
    <n v="384"/>
    <m/>
    <m/>
    <x v="4"/>
    <x v="5"/>
    <x v="1"/>
  </r>
  <r>
    <d v="2026-05-25T00:00:00"/>
    <x v="111"/>
    <n v="142"/>
    <s v="Iqra Model School Bara Ghazipur"/>
    <n v="8948444876"/>
    <s v="UP61CT2428"/>
    <s v="Trax"/>
    <s v="School"/>
    <x v="0"/>
    <x v="0"/>
    <s v="Gulf Force BS VI (6.5L)"/>
    <n v="1"/>
    <n v="2243"/>
    <x v="179"/>
    <n v="750"/>
    <m/>
    <m/>
    <m/>
    <m/>
    <m/>
    <x v="34"/>
    <n v="135"/>
    <m/>
    <n v="3128"/>
    <m/>
    <m/>
    <x v="4"/>
    <x v="5"/>
    <x v="1"/>
  </r>
  <r>
    <m/>
    <x v="111"/>
    <m/>
    <m/>
    <m/>
    <m/>
    <m/>
    <m/>
    <x v="0"/>
    <x v="1"/>
    <s v="Oil Filter"/>
    <n v="1"/>
    <n v="359"/>
    <x v="1"/>
    <m/>
    <m/>
    <m/>
    <m/>
    <m/>
    <m/>
    <x v="1"/>
    <n v="0"/>
    <m/>
    <n v="359"/>
    <m/>
    <m/>
    <x v="4"/>
    <x v="5"/>
    <x v="1"/>
  </r>
  <r>
    <m/>
    <x v="111"/>
    <m/>
    <m/>
    <m/>
    <m/>
    <m/>
    <m/>
    <x v="0"/>
    <x v="50"/>
    <s v="AIR FILTER"/>
    <n v="1"/>
    <n v="994"/>
    <x v="53"/>
    <m/>
    <m/>
    <m/>
    <m/>
    <m/>
    <m/>
    <x v="1"/>
    <n v="0"/>
    <m/>
    <n v="994"/>
    <m/>
    <m/>
    <x v="4"/>
    <x v="5"/>
    <x v="1"/>
  </r>
  <r>
    <m/>
    <x v="111"/>
    <m/>
    <m/>
    <m/>
    <m/>
    <m/>
    <m/>
    <x v="0"/>
    <x v="45"/>
    <s v="Force Motors Antifreeze Coolant 1 L"/>
    <n v="1"/>
    <n v="325"/>
    <x v="46"/>
    <m/>
    <m/>
    <m/>
    <m/>
    <m/>
    <m/>
    <x v="1"/>
    <n v="0"/>
    <m/>
    <n v="325"/>
    <m/>
    <m/>
    <x v="4"/>
    <x v="5"/>
    <x v="1"/>
  </r>
  <r>
    <m/>
    <x v="111"/>
    <m/>
    <m/>
    <m/>
    <m/>
    <m/>
    <m/>
    <x v="0"/>
    <x v="189"/>
    <s v="Nut Screw 8 No."/>
    <n v="1"/>
    <n v="10"/>
    <x v="57"/>
    <m/>
    <m/>
    <m/>
    <m/>
    <m/>
    <m/>
    <x v="1"/>
    <n v="0"/>
    <m/>
    <n v="10"/>
    <m/>
    <m/>
    <x v="4"/>
    <x v="5"/>
    <x v="1"/>
  </r>
  <r>
    <d v="2026-05-26T00:00:00"/>
    <x v="112"/>
    <s v="143/144"/>
    <s v="Gopinath PG College Devali Salamatpur Gzp"/>
    <n v="9554432290"/>
    <s v="UP61AT5524"/>
    <s v="Trax"/>
    <s v="School"/>
    <x v="0"/>
    <x v="29"/>
    <s v="MECHENICAL SPRAY"/>
    <n v="1"/>
    <n v="160"/>
    <x v="29"/>
    <n v="2250"/>
    <m/>
    <m/>
    <m/>
    <m/>
    <m/>
    <x v="48"/>
    <n v="405"/>
    <m/>
    <n v="2815"/>
    <m/>
    <m/>
    <x v="1"/>
    <x v="5"/>
    <x v="1"/>
  </r>
  <r>
    <m/>
    <x v="112"/>
    <m/>
    <m/>
    <m/>
    <m/>
    <m/>
    <m/>
    <x v="0"/>
    <x v="19"/>
    <s v="Bimetal Bush with Oil-Groove"/>
    <n v="4"/>
    <n v="295"/>
    <x v="205"/>
    <m/>
    <m/>
    <m/>
    <m/>
    <m/>
    <m/>
    <x v="1"/>
    <n v="0"/>
    <m/>
    <n v="1180"/>
    <m/>
    <m/>
    <x v="1"/>
    <x v="5"/>
    <x v="1"/>
  </r>
  <r>
    <m/>
    <x v="112"/>
    <m/>
    <m/>
    <m/>
    <m/>
    <m/>
    <m/>
    <x v="0"/>
    <x v="127"/>
    <s v="Bearing Bushes"/>
    <n v="4"/>
    <n v="434"/>
    <x v="204"/>
    <m/>
    <m/>
    <m/>
    <m/>
    <m/>
    <m/>
    <x v="1"/>
    <n v="0"/>
    <m/>
    <n v="1736"/>
    <m/>
    <m/>
    <x v="1"/>
    <x v="5"/>
    <x v="1"/>
  </r>
  <r>
    <m/>
    <x v="112"/>
    <m/>
    <m/>
    <m/>
    <m/>
    <m/>
    <m/>
    <x v="0"/>
    <x v="151"/>
    <s v="Silent Block"/>
    <n v="4"/>
    <n v="113"/>
    <x v="161"/>
    <m/>
    <m/>
    <m/>
    <m/>
    <m/>
    <m/>
    <x v="1"/>
    <n v="0"/>
    <m/>
    <n v="452"/>
    <m/>
    <m/>
    <x v="1"/>
    <x v="5"/>
    <x v="1"/>
  </r>
  <r>
    <m/>
    <x v="112"/>
    <m/>
    <m/>
    <m/>
    <m/>
    <m/>
    <m/>
    <x v="0"/>
    <x v="20"/>
    <s v="Wheel Joint assly"/>
    <n v="4"/>
    <n v="641"/>
    <x v="21"/>
    <m/>
    <m/>
    <m/>
    <m/>
    <m/>
    <m/>
    <x v="1"/>
    <n v="0"/>
    <m/>
    <n v="2564"/>
    <m/>
    <m/>
    <x v="1"/>
    <x v="5"/>
    <x v="1"/>
  </r>
  <r>
    <m/>
    <x v="112"/>
    <m/>
    <m/>
    <m/>
    <m/>
    <m/>
    <m/>
    <x v="0"/>
    <x v="11"/>
    <s v="GREASE"/>
    <n v="1"/>
    <n v="268"/>
    <x v="206"/>
    <m/>
    <m/>
    <m/>
    <m/>
    <m/>
    <m/>
    <x v="1"/>
    <n v="0"/>
    <m/>
    <n v="268"/>
    <m/>
    <m/>
    <x v="1"/>
    <x v="5"/>
    <x v="1"/>
  </r>
  <r>
    <m/>
    <x v="112"/>
    <m/>
    <m/>
    <m/>
    <m/>
    <m/>
    <m/>
    <x v="0"/>
    <x v="33"/>
    <s v="BALANCING BUSH 19 NO."/>
    <n v="2"/>
    <n v="80"/>
    <x v="29"/>
    <m/>
    <m/>
    <m/>
    <m/>
    <m/>
    <m/>
    <x v="1"/>
    <n v="0"/>
    <m/>
    <n v="160"/>
    <m/>
    <m/>
    <x v="1"/>
    <x v="5"/>
    <x v="1"/>
  </r>
  <r>
    <m/>
    <x v="112"/>
    <m/>
    <m/>
    <m/>
    <m/>
    <m/>
    <m/>
    <x v="0"/>
    <x v="30"/>
    <s v="T R BEARING"/>
    <n v="1"/>
    <n v="527"/>
    <x v="30"/>
    <m/>
    <m/>
    <m/>
    <m/>
    <m/>
    <m/>
    <x v="1"/>
    <n v="0"/>
    <m/>
    <n v="527"/>
    <m/>
    <m/>
    <x v="1"/>
    <x v="5"/>
    <x v="1"/>
  </r>
  <r>
    <m/>
    <x v="112"/>
    <m/>
    <m/>
    <m/>
    <m/>
    <m/>
    <m/>
    <x v="0"/>
    <x v="12"/>
    <s v="Oil Seal For Fr. Exle"/>
    <n v="2"/>
    <n v="85"/>
    <x v="12"/>
    <m/>
    <m/>
    <m/>
    <m/>
    <m/>
    <m/>
    <x v="1"/>
    <n v="0"/>
    <m/>
    <n v="170"/>
    <m/>
    <m/>
    <x v="1"/>
    <x v="5"/>
    <x v="1"/>
  </r>
  <r>
    <m/>
    <x v="112"/>
    <m/>
    <m/>
    <m/>
    <m/>
    <m/>
    <m/>
    <x v="0"/>
    <x v="165"/>
    <s v="FRONT SHOKER"/>
    <n v="1"/>
    <n v="1000"/>
    <x v="177"/>
    <m/>
    <m/>
    <m/>
    <m/>
    <m/>
    <m/>
    <x v="1"/>
    <n v="0"/>
    <m/>
    <n v="1000"/>
    <m/>
    <m/>
    <x v="1"/>
    <x v="5"/>
    <x v="1"/>
  </r>
  <r>
    <m/>
    <x v="112"/>
    <m/>
    <m/>
    <m/>
    <m/>
    <m/>
    <m/>
    <x v="0"/>
    <x v="31"/>
    <s v="Rubber Seal"/>
    <n v="4"/>
    <n v="13"/>
    <x v="211"/>
    <m/>
    <m/>
    <m/>
    <m/>
    <m/>
    <m/>
    <x v="1"/>
    <n v="0"/>
    <m/>
    <n v="52"/>
    <m/>
    <m/>
    <x v="1"/>
    <x v="5"/>
    <x v="1"/>
  </r>
  <r>
    <m/>
    <x v="112"/>
    <m/>
    <m/>
    <m/>
    <m/>
    <m/>
    <m/>
    <x v="0"/>
    <x v="32"/>
    <s v="SHOCKAR BUSH 19 NO."/>
    <n v="1"/>
    <n v="80"/>
    <x v="17"/>
    <m/>
    <m/>
    <m/>
    <m/>
    <m/>
    <m/>
    <x v="1"/>
    <n v="0"/>
    <m/>
    <n v="80"/>
    <m/>
    <m/>
    <x v="1"/>
    <x v="5"/>
    <x v="1"/>
  </r>
  <r>
    <m/>
    <x v="112"/>
    <m/>
    <m/>
    <m/>
    <m/>
    <m/>
    <m/>
    <x v="0"/>
    <x v="23"/>
    <s v="BRAKE PAD"/>
    <n v="1"/>
    <n v="2296"/>
    <x v="98"/>
    <m/>
    <m/>
    <m/>
    <m/>
    <m/>
    <m/>
    <x v="1"/>
    <n v="0"/>
    <m/>
    <n v="2296"/>
    <m/>
    <m/>
    <x v="1"/>
    <x v="5"/>
    <x v="1"/>
  </r>
  <r>
    <m/>
    <x v="112"/>
    <m/>
    <m/>
    <m/>
    <m/>
    <m/>
    <m/>
    <x v="0"/>
    <x v="129"/>
    <s v="Track Rod Assly.  (Talbros-Greaserless)"/>
    <n v="1"/>
    <n v="1116"/>
    <x v="212"/>
    <m/>
    <m/>
    <m/>
    <m/>
    <m/>
    <m/>
    <x v="1"/>
    <n v="0"/>
    <m/>
    <n v="1116"/>
    <m/>
    <m/>
    <x v="1"/>
    <x v="5"/>
    <x v="1"/>
  </r>
  <r>
    <m/>
    <x v="112"/>
    <m/>
    <m/>
    <m/>
    <m/>
    <m/>
    <m/>
    <x v="0"/>
    <x v="130"/>
    <s v="Connecting Link (Judo DLX)"/>
    <n v="1"/>
    <n v="1699"/>
    <x v="126"/>
    <m/>
    <m/>
    <m/>
    <m/>
    <m/>
    <m/>
    <x v="1"/>
    <n v="0"/>
    <m/>
    <n v="1699"/>
    <m/>
    <m/>
    <x v="1"/>
    <x v="5"/>
    <x v="1"/>
  </r>
  <r>
    <m/>
    <x v="112"/>
    <m/>
    <m/>
    <m/>
    <m/>
    <m/>
    <m/>
    <x v="0"/>
    <x v="28"/>
    <s v="Brake Oil"/>
    <n v="1"/>
    <n v="149"/>
    <x v="28"/>
    <m/>
    <m/>
    <m/>
    <m/>
    <m/>
    <m/>
    <x v="1"/>
    <n v="0"/>
    <m/>
    <n v="149"/>
    <m/>
    <m/>
    <x v="1"/>
    <x v="5"/>
    <x v="1"/>
  </r>
  <r>
    <m/>
    <x v="112"/>
    <m/>
    <m/>
    <m/>
    <m/>
    <m/>
    <m/>
    <x v="0"/>
    <x v="89"/>
    <s v="FILTER ASSY (FLEETGUARD )2650CRDI"/>
    <n v="1"/>
    <n v="428"/>
    <x v="91"/>
    <m/>
    <m/>
    <m/>
    <m/>
    <m/>
    <m/>
    <x v="1"/>
    <n v="0"/>
    <m/>
    <n v="428"/>
    <m/>
    <m/>
    <x v="1"/>
    <x v="5"/>
    <x v="1"/>
  </r>
  <r>
    <m/>
    <x v="112"/>
    <m/>
    <m/>
    <m/>
    <m/>
    <m/>
    <m/>
    <x v="0"/>
    <x v="90"/>
    <s v="AIR FILTER ELEMENT"/>
    <n v="1"/>
    <n v="489"/>
    <x v="92"/>
    <m/>
    <m/>
    <m/>
    <m/>
    <m/>
    <m/>
    <x v="1"/>
    <n v="0"/>
    <m/>
    <n v="489"/>
    <m/>
    <m/>
    <x v="1"/>
    <x v="5"/>
    <x v="1"/>
  </r>
  <r>
    <m/>
    <x v="112"/>
    <m/>
    <m/>
    <m/>
    <m/>
    <m/>
    <m/>
    <x v="0"/>
    <x v="18"/>
    <s v="FUEL FILTER"/>
    <n v="1"/>
    <n v="711"/>
    <x v="19"/>
    <m/>
    <m/>
    <m/>
    <m/>
    <m/>
    <m/>
    <x v="1"/>
    <n v="0"/>
    <m/>
    <n v="711"/>
    <m/>
    <m/>
    <x v="1"/>
    <x v="5"/>
    <x v="1"/>
  </r>
  <r>
    <m/>
    <x v="112"/>
    <m/>
    <m/>
    <m/>
    <m/>
    <m/>
    <m/>
    <x v="0"/>
    <x v="17"/>
    <s v="FUEL FILTER"/>
    <n v="1"/>
    <n v="1060"/>
    <x v="18"/>
    <m/>
    <m/>
    <m/>
    <m/>
    <m/>
    <m/>
    <x v="1"/>
    <n v="0"/>
    <m/>
    <n v="1060"/>
    <m/>
    <m/>
    <x v="1"/>
    <x v="5"/>
    <x v="1"/>
  </r>
  <r>
    <m/>
    <x v="112"/>
    <m/>
    <m/>
    <m/>
    <m/>
    <m/>
    <m/>
    <x v="0"/>
    <x v="35"/>
    <s v="ENGINE OIL"/>
    <n v="1"/>
    <n v="2400"/>
    <x v="185"/>
    <m/>
    <m/>
    <m/>
    <m/>
    <m/>
    <m/>
    <x v="1"/>
    <n v="0"/>
    <m/>
    <n v="2400"/>
    <m/>
    <m/>
    <x v="1"/>
    <x v="5"/>
    <x v="1"/>
  </r>
  <r>
    <m/>
    <x v="112"/>
    <m/>
    <m/>
    <m/>
    <m/>
    <m/>
    <m/>
    <x v="0"/>
    <x v="7"/>
    <s v="CLUTCH SPRING"/>
    <n v="1"/>
    <n v="20"/>
    <x v="72"/>
    <m/>
    <m/>
    <m/>
    <m/>
    <m/>
    <m/>
    <x v="1"/>
    <n v="0"/>
    <m/>
    <n v="20"/>
    <m/>
    <m/>
    <x v="1"/>
    <x v="5"/>
    <x v="1"/>
  </r>
  <r>
    <m/>
    <x v="112"/>
    <m/>
    <m/>
    <m/>
    <m/>
    <m/>
    <m/>
    <x v="0"/>
    <x v="45"/>
    <s v="Force Motors Antifreeze Coolant 1 L"/>
    <n v="2"/>
    <n v="325"/>
    <x v="51"/>
    <m/>
    <m/>
    <m/>
    <m/>
    <m/>
    <m/>
    <x v="1"/>
    <n v="0"/>
    <m/>
    <n v="650"/>
    <m/>
    <m/>
    <x v="1"/>
    <x v="5"/>
    <x v="1"/>
  </r>
  <r>
    <d v="2026-05-26T00:00:00"/>
    <x v="112"/>
    <n v="145"/>
    <s v="S.S. Public School Bawara Ghazipur"/>
    <n v="7376669383"/>
    <m/>
    <s v="T1"/>
    <s v="School"/>
    <x v="1"/>
    <x v="33"/>
    <s v="BALANCING BUSH 19 NO."/>
    <n v="2"/>
    <n v="80"/>
    <x v="29"/>
    <m/>
    <m/>
    <m/>
    <m/>
    <m/>
    <m/>
    <x v="1"/>
    <n v="0"/>
    <m/>
    <n v="160"/>
    <m/>
    <m/>
    <x v="1"/>
    <x v="5"/>
    <x v="1"/>
  </r>
  <r>
    <m/>
    <x v="112"/>
    <m/>
    <m/>
    <m/>
    <m/>
    <m/>
    <m/>
    <x v="1"/>
    <x v="79"/>
    <s v="BALANCING BUSH 22 NO."/>
    <n v="2"/>
    <n v="90"/>
    <x v="33"/>
    <m/>
    <m/>
    <m/>
    <m/>
    <m/>
    <m/>
    <x v="1"/>
    <n v="0"/>
    <m/>
    <n v="180"/>
    <m/>
    <m/>
    <x v="1"/>
    <x v="5"/>
    <x v="1"/>
  </r>
  <r>
    <m/>
    <x v="112"/>
    <m/>
    <m/>
    <m/>
    <m/>
    <m/>
    <m/>
    <x v="1"/>
    <x v="132"/>
    <s v="RUBBER BUSH"/>
    <n v="2"/>
    <n v="63"/>
    <x v="139"/>
    <m/>
    <m/>
    <m/>
    <m/>
    <m/>
    <m/>
    <x v="1"/>
    <n v="0"/>
    <m/>
    <n v="126"/>
    <m/>
    <m/>
    <x v="1"/>
    <x v="5"/>
    <x v="1"/>
  </r>
  <r>
    <m/>
    <x v="112"/>
    <m/>
    <m/>
    <m/>
    <m/>
    <m/>
    <m/>
    <x v="1"/>
    <x v="64"/>
    <s v="BRACKET"/>
    <n v="1"/>
    <n v="40"/>
    <x v="69"/>
    <m/>
    <m/>
    <m/>
    <m/>
    <m/>
    <m/>
    <x v="1"/>
    <n v="0"/>
    <m/>
    <n v="40"/>
    <m/>
    <m/>
    <x v="1"/>
    <x v="5"/>
    <x v="1"/>
  </r>
  <r>
    <d v="2026-05-26T00:00:00"/>
    <x v="112"/>
    <s v="146/147"/>
    <s v="H.S. Vidya Mandir School Sihori Gzp"/>
    <m/>
    <s v="UP61T8529"/>
    <s v="Trax"/>
    <s v="School"/>
    <x v="0"/>
    <x v="67"/>
    <s v="ELECTRICAL SPARY"/>
    <n v="1"/>
    <n v="190"/>
    <x v="73"/>
    <n v="1500"/>
    <n v="400"/>
    <m/>
    <m/>
    <m/>
    <m/>
    <x v="49"/>
    <n v="342"/>
    <m/>
    <n v="2432"/>
    <m/>
    <m/>
    <x v="1"/>
    <x v="5"/>
    <x v="1"/>
  </r>
  <r>
    <m/>
    <x v="112"/>
    <m/>
    <m/>
    <m/>
    <m/>
    <m/>
    <m/>
    <x v="0"/>
    <x v="184"/>
    <s v="Fuse 20 Amp"/>
    <n v="9"/>
    <n v="22"/>
    <x v="213"/>
    <m/>
    <m/>
    <m/>
    <m/>
    <m/>
    <m/>
    <x v="1"/>
    <n v="0"/>
    <m/>
    <n v="198"/>
    <m/>
    <m/>
    <x v="1"/>
    <x v="5"/>
    <x v="1"/>
  </r>
  <r>
    <m/>
    <x v="112"/>
    <m/>
    <m/>
    <m/>
    <m/>
    <m/>
    <m/>
    <x v="0"/>
    <x v="190"/>
    <s v="Dual Head Lamp Relay"/>
    <n v="1"/>
    <n v="190"/>
    <x v="73"/>
    <m/>
    <m/>
    <m/>
    <m/>
    <m/>
    <m/>
    <x v="1"/>
    <n v="0"/>
    <m/>
    <n v="190"/>
    <m/>
    <m/>
    <x v="1"/>
    <x v="5"/>
    <x v="1"/>
  </r>
  <r>
    <m/>
    <x v="112"/>
    <m/>
    <m/>
    <m/>
    <m/>
    <m/>
    <m/>
    <x v="0"/>
    <x v="131"/>
    <s v="Fuel Tank Cap"/>
    <n v="1"/>
    <n v="410"/>
    <x v="190"/>
    <m/>
    <m/>
    <m/>
    <m/>
    <m/>
    <m/>
    <x v="1"/>
    <n v="0"/>
    <m/>
    <n v="410"/>
    <m/>
    <m/>
    <x v="1"/>
    <x v="5"/>
    <x v="1"/>
  </r>
  <r>
    <m/>
    <x v="112"/>
    <m/>
    <m/>
    <m/>
    <m/>
    <m/>
    <m/>
    <x v="0"/>
    <x v="84"/>
    <s v="Nut 10 No."/>
    <n v="1"/>
    <n v="15"/>
    <x v="176"/>
    <m/>
    <m/>
    <m/>
    <m/>
    <m/>
    <m/>
    <x v="1"/>
    <n v="0"/>
    <m/>
    <n v="15"/>
    <m/>
    <m/>
    <x v="1"/>
    <x v="5"/>
    <x v="1"/>
  </r>
  <r>
    <m/>
    <x v="112"/>
    <m/>
    <m/>
    <m/>
    <m/>
    <m/>
    <m/>
    <x v="0"/>
    <x v="29"/>
    <s v="MECHENICAL SPRAY"/>
    <n v="1"/>
    <n v="160"/>
    <x v="29"/>
    <m/>
    <m/>
    <m/>
    <m/>
    <m/>
    <m/>
    <x v="1"/>
    <n v="0"/>
    <m/>
    <n v="160"/>
    <m/>
    <m/>
    <x v="1"/>
    <x v="5"/>
    <x v="1"/>
  </r>
  <r>
    <m/>
    <x v="112"/>
    <m/>
    <m/>
    <m/>
    <m/>
    <m/>
    <m/>
    <x v="0"/>
    <x v="39"/>
    <s v="Suletion Tap"/>
    <n v="1"/>
    <n v="25"/>
    <x v="39"/>
    <m/>
    <m/>
    <m/>
    <m/>
    <m/>
    <m/>
    <x v="1"/>
    <n v="0"/>
    <m/>
    <n v="25"/>
    <m/>
    <m/>
    <x v="1"/>
    <x v="5"/>
    <x v="1"/>
  </r>
  <r>
    <m/>
    <x v="112"/>
    <m/>
    <m/>
    <m/>
    <m/>
    <m/>
    <m/>
    <x v="0"/>
    <x v="19"/>
    <s v="Bimetal Bush with Oil-Groove"/>
    <n v="4"/>
    <n v="295"/>
    <x v="205"/>
    <m/>
    <m/>
    <m/>
    <m/>
    <m/>
    <m/>
    <x v="1"/>
    <n v="0"/>
    <m/>
    <n v="1180"/>
    <m/>
    <m/>
    <x v="1"/>
    <x v="5"/>
    <x v="1"/>
  </r>
  <r>
    <m/>
    <x v="112"/>
    <m/>
    <m/>
    <m/>
    <m/>
    <m/>
    <m/>
    <x v="0"/>
    <x v="151"/>
    <s v="Silent Block"/>
    <n v="4"/>
    <n v="113"/>
    <x v="161"/>
    <m/>
    <m/>
    <m/>
    <m/>
    <m/>
    <m/>
    <x v="1"/>
    <n v="0"/>
    <m/>
    <n v="452"/>
    <m/>
    <m/>
    <x v="1"/>
    <x v="5"/>
    <x v="1"/>
  </r>
  <r>
    <m/>
    <x v="112"/>
    <m/>
    <m/>
    <m/>
    <m/>
    <m/>
    <m/>
    <x v="0"/>
    <x v="127"/>
    <s v="Bearing Bushes"/>
    <n v="4"/>
    <n v="434"/>
    <x v="204"/>
    <m/>
    <m/>
    <m/>
    <m/>
    <m/>
    <m/>
    <x v="1"/>
    <n v="0"/>
    <m/>
    <n v="1736"/>
    <m/>
    <m/>
    <x v="1"/>
    <x v="5"/>
    <x v="1"/>
  </r>
  <r>
    <m/>
    <x v="112"/>
    <m/>
    <m/>
    <m/>
    <m/>
    <m/>
    <m/>
    <x v="0"/>
    <x v="11"/>
    <s v="GREASE"/>
    <n v="1"/>
    <n v="268"/>
    <x v="206"/>
    <m/>
    <m/>
    <m/>
    <m/>
    <m/>
    <m/>
    <x v="1"/>
    <n v="0"/>
    <m/>
    <n v="268"/>
    <m/>
    <m/>
    <x v="1"/>
    <x v="5"/>
    <x v="1"/>
  </r>
  <r>
    <m/>
    <x v="112"/>
    <m/>
    <m/>
    <m/>
    <m/>
    <m/>
    <m/>
    <x v="0"/>
    <x v="20"/>
    <s v="Wheel Joint assly"/>
    <n v="3"/>
    <n v="641"/>
    <x v="214"/>
    <m/>
    <m/>
    <m/>
    <m/>
    <m/>
    <m/>
    <x v="1"/>
    <n v="0"/>
    <m/>
    <n v="1923"/>
    <m/>
    <m/>
    <x v="1"/>
    <x v="5"/>
    <x v="1"/>
  </r>
  <r>
    <m/>
    <x v="112"/>
    <m/>
    <m/>
    <m/>
    <m/>
    <m/>
    <m/>
    <x v="0"/>
    <x v="191"/>
    <s v="Nut Bolt 24 No."/>
    <n v="4"/>
    <n v="104"/>
    <x v="140"/>
    <m/>
    <m/>
    <m/>
    <m/>
    <m/>
    <m/>
    <x v="1"/>
    <n v="0"/>
    <m/>
    <n v="416"/>
    <m/>
    <m/>
    <x v="1"/>
    <x v="5"/>
    <x v="1"/>
  </r>
  <r>
    <m/>
    <x v="112"/>
    <m/>
    <m/>
    <m/>
    <m/>
    <m/>
    <m/>
    <x v="0"/>
    <x v="192"/>
    <s v="Washer 24 No."/>
    <n v="8"/>
    <n v="9"/>
    <x v="198"/>
    <m/>
    <m/>
    <m/>
    <m/>
    <m/>
    <m/>
    <x v="1"/>
    <n v="0"/>
    <m/>
    <n v="72"/>
    <m/>
    <m/>
    <x v="1"/>
    <x v="5"/>
    <x v="1"/>
  </r>
  <r>
    <m/>
    <x v="112"/>
    <m/>
    <m/>
    <m/>
    <m/>
    <m/>
    <m/>
    <x v="0"/>
    <x v="33"/>
    <s v="BALANCING BUSH 19 NO."/>
    <n v="2"/>
    <n v="80"/>
    <x v="29"/>
    <m/>
    <m/>
    <m/>
    <m/>
    <m/>
    <m/>
    <x v="1"/>
    <n v="0"/>
    <m/>
    <n v="160"/>
    <m/>
    <m/>
    <x v="1"/>
    <x v="5"/>
    <x v="1"/>
  </r>
  <r>
    <m/>
    <x v="112"/>
    <m/>
    <m/>
    <m/>
    <m/>
    <m/>
    <m/>
    <x v="0"/>
    <x v="12"/>
    <s v="Oil Seal For Fr. Exle"/>
    <n v="2"/>
    <n v="85"/>
    <x v="12"/>
    <m/>
    <m/>
    <m/>
    <m/>
    <m/>
    <m/>
    <x v="1"/>
    <n v="0"/>
    <m/>
    <n v="170"/>
    <m/>
    <m/>
    <x v="1"/>
    <x v="5"/>
    <x v="1"/>
  </r>
  <r>
    <m/>
    <x v="112"/>
    <m/>
    <m/>
    <m/>
    <m/>
    <m/>
    <m/>
    <x v="0"/>
    <x v="130"/>
    <s v="Connecting Link (Judo DLX)"/>
    <n v="1"/>
    <n v="1699"/>
    <x v="126"/>
    <m/>
    <m/>
    <m/>
    <m/>
    <m/>
    <m/>
    <x v="1"/>
    <n v="0"/>
    <m/>
    <n v="1699"/>
    <m/>
    <m/>
    <x v="1"/>
    <x v="5"/>
    <x v="1"/>
  </r>
  <r>
    <m/>
    <x v="112"/>
    <m/>
    <m/>
    <m/>
    <m/>
    <m/>
    <m/>
    <x v="0"/>
    <x v="126"/>
    <s v="SMALL"/>
    <n v="12"/>
    <n v="8"/>
    <x v="215"/>
    <m/>
    <m/>
    <m/>
    <m/>
    <m/>
    <m/>
    <x v="1"/>
    <n v="0"/>
    <m/>
    <n v="96"/>
    <m/>
    <m/>
    <x v="1"/>
    <x v="5"/>
    <x v="1"/>
  </r>
  <r>
    <m/>
    <x v="112"/>
    <m/>
    <m/>
    <m/>
    <m/>
    <m/>
    <m/>
    <x v="0"/>
    <x v="32"/>
    <s v="SHOCKAR BUSH 19 NO."/>
    <n v="1"/>
    <n v="80"/>
    <x v="17"/>
    <m/>
    <m/>
    <m/>
    <m/>
    <m/>
    <m/>
    <x v="1"/>
    <n v="0"/>
    <m/>
    <n v="80"/>
    <m/>
    <m/>
    <x v="1"/>
    <x v="5"/>
    <x v="1"/>
  </r>
  <r>
    <m/>
    <x v="112"/>
    <m/>
    <m/>
    <m/>
    <m/>
    <m/>
    <m/>
    <x v="0"/>
    <x v="28"/>
    <s v="Brake Oil"/>
    <n v="1"/>
    <n v="149"/>
    <x v="28"/>
    <m/>
    <m/>
    <m/>
    <m/>
    <m/>
    <m/>
    <x v="1"/>
    <n v="0"/>
    <m/>
    <n v="149"/>
    <m/>
    <m/>
    <x v="1"/>
    <x v="5"/>
    <x v="1"/>
  </r>
  <r>
    <d v="2026-05-27T00:00:00"/>
    <x v="113"/>
    <n v="148"/>
    <s v="Rameshwaram Gurukulam Medinipur Gzp"/>
    <n v="7266929994"/>
    <s v="UP61BT1074"/>
    <s v="T2"/>
    <s v="School"/>
    <x v="0"/>
    <x v="93"/>
    <s v="Wiring Clip (3)"/>
    <n v="21"/>
    <n v="7"/>
    <x v="216"/>
    <n v="2000"/>
    <n v="700"/>
    <n v="1500"/>
    <m/>
    <m/>
    <m/>
    <x v="50"/>
    <n v="756"/>
    <m/>
    <n v="5103"/>
    <s v="King Pin Leght work "/>
    <n v="1200"/>
    <x v="20"/>
    <x v="5"/>
    <x v="1"/>
  </r>
  <r>
    <m/>
    <x v="113"/>
    <m/>
    <m/>
    <m/>
    <m/>
    <m/>
    <m/>
    <x v="0"/>
    <x v="39"/>
    <s v="Suletion Tap"/>
    <n v="2"/>
    <n v="25"/>
    <x v="68"/>
    <m/>
    <m/>
    <m/>
    <m/>
    <m/>
    <m/>
    <x v="1"/>
    <n v="0"/>
    <m/>
    <n v="50"/>
    <m/>
    <m/>
    <x v="20"/>
    <x v="5"/>
    <x v="1"/>
  </r>
  <r>
    <m/>
    <x v="113"/>
    <m/>
    <m/>
    <m/>
    <m/>
    <m/>
    <m/>
    <x v="0"/>
    <x v="40"/>
    <s v="Wire 04mm"/>
    <n v="4"/>
    <n v="40"/>
    <x v="29"/>
    <m/>
    <m/>
    <m/>
    <m/>
    <m/>
    <m/>
    <x v="1"/>
    <n v="0"/>
    <m/>
    <n v="160"/>
    <m/>
    <m/>
    <x v="20"/>
    <x v="5"/>
    <x v="1"/>
  </r>
  <r>
    <m/>
    <x v="113"/>
    <m/>
    <m/>
    <m/>
    <m/>
    <m/>
    <m/>
    <x v="0"/>
    <x v="29"/>
    <s v="MECHENICAL SPRAY"/>
    <n v="1"/>
    <n v="160"/>
    <x v="29"/>
    <m/>
    <m/>
    <m/>
    <m/>
    <m/>
    <m/>
    <x v="1"/>
    <n v="0"/>
    <m/>
    <n v="160"/>
    <m/>
    <m/>
    <x v="20"/>
    <x v="5"/>
    <x v="1"/>
  </r>
  <r>
    <m/>
    <x v="113"/>
    <m/>
    <m/>
    <m/>
    <m/>
    <m/>
    <m/>
    <x v="0"/>
    <x v="12"/>
    <s v="Oil Seal For Fr. Exle"/>
    <n v="2"/>
    <n v="85"/>
    <x v="12"/>
    <m/>
    <m/>
    <m/>
    <m/>
    <m/>
    <m/>
    <x v="1"/>
    <n v="0"/>
    <m/>
    <n v="170"/>
    <m/>
    <m/>
    <x v="20"/>
    <x v="5"/>
    <x v="1"/>
  </r>
  <r>
    <m/>
    <x v="113"/>
    <m/>
    <m/>
    <m/>
    <m/>
    <m/>
    <m/>
    <x v="0"/>
    <x v="11"/>
    <s v="GREASE"/>
    <n v="1"/>
    <n v="268"/>
    <x v="206"/>
    <m/>
    <m/>
    <m/>
    <m/>
    <m/>
    <m/>
    <x v="1"/>
    <n v="0"/>
    <m/>
    <n v="268"/>
    <m/>
    <m/>
    <x v="20"/>
    <x v="5"/>
    <x v="1"/>
  </r>
  <r>
    <m/>
    <x v="113"/>
    <m/>
    <m/>
    <m/>
    <m/>
    <m/>
    <m/>
    <x v="0"/>
    <x v="126"/>
    <s v="SMALL"/>
    <n v="2"/>
    <n v="8"/>
    <x v="199"/>
    <m/>
    <m/>
    <m/>
    <m/>
    <m/>
    <m/>
    <x v="1"/>
    <n v="0"/>
    <m/>
    <n v="16"/>
    <m/>
    <m/>
    <x v="20"/>
    <x v="5"/>
    <x v="1"/>
  </r>
  <r>
    <d v="2026-05-29T00:00:00"/>
    <x v="114"/>
    <n v="149"/>
    <s v="St. Xaviers School Jamlapur Ghazipur"/>
    <n v="7408765121"/>
    <s v="UP61BT8424"/>
    <s v="T1"/>
    <s v="School"/>
    <x v="0"/>
    <x v="0"/>
    <s v="Gulf Force BS VI (6.5L)"/>
    <n v="1"/>
    <n v="2243"/>
    <x v="179"/>
    <n v="900"/>
    <m/>
    <m/>
    <m/>
    <m/>
    <m/>
    <x v="4"/>
    <n v="162"/>
    <m/>
    <n v="3305"/>
    <m/>
    <m/>
    <x v="6"/>
    <x v="5"/>
    <x v="1"/>
  </r>
  <r>
    <m/>
    <x v="114"/>
    <m/>
    <m/>
    <m/>
    <m/>
    <m/>
    <m/>
    <x v="0"/>
    <x v="1"/>
    <s v="Oil Filter"/>
    <n v="1"/>
    <n v="359"/>
    <x v="1"/>
    <m/>
    <m/>
    <m/>
    <m/>
    <m/>
    <m/>
    <x v="1"/>
    <n v="0"/>
    <m/>
    <n v="359"/>
    <m/>
    <m/>
    <x v="6"/>
    <x v="5"/>
    <x v="1"/>
  </r>
  <r>
    <m/>
    <x v="114"/>
    <m/>
    <m/>
    <m/>
    <m/>
    <m/>
    <m/>
    <x v="0"/>
    <x v="2"/>
    <s v="FUEL FILTER"/>
    <n v="1"/>
    <n v="1575"/>
    <x v="2"/>
    <m/>
    <m/>
    <m/>
    <m/>
    <m/>
    <m/>
    <x v="1"/>
    <n v="0"/>
    <m/>
    <n v="1575"/>
    <m/>
    <m/>
    <x v="6"/>
    <x v="5"/>
    <x v="1"/>
  </r>
  <r>
    <m/>
    <x v="114"/>
    <m/>
    <m/>
    <m/>
    <m/>
    <m/>
    <m/>
    <x v="0"/>
    <x v="4"/>
    <s v="AIR FILTER"/>
    <n v="1"/>
    <n v="1388"/>
    <x v="4"/>
    <m/>
    <m/>
    <m/>
    <m/>
    <m/>
    <m/>
    <x v="1"/>
    <n v="0"/>
    <m/>
    <n v="1388"/>
    <m/>
    <m/>
    <x v="6"/>
    <x v="5"/>
    <x v="1"/>
  </r>
  <r>
    <d v="2026-05-31T00:00:00"/>
    <x v="115"/>
    <n v="150"/>
    <s v="Divine Heart Pb School Augusta Ghazipur"/>
    <n v="9532517429"/>
    <m/>
    <s v="T2"/>
    <s v="School"/>
    <x v="2"/>
    <x v="0"/>
    <s v="Gulf Force BS VI (6.5L)"/>
    <n v="1"/>
    <n v="2243"/>
    <x v="179"/>
    <m/>
    <m/>
    <m/>
    <m/>
    <m/>
    <m/>
    <x v="1"/>
    <n v="0"/>
    <m/>
    <n v="2243"/>
    <m/>
    <m/>
    <x v="23"/>
    <x v="5"/>
    <x v="1"/>
  </r>
  <r>
    <m/>
    <x v="115"/>
    <m/>
    <m/>
    <m/>
    <m/>
    <m/>
    <m/>
    <x v="2"/>
    <x v="1"/>
    <s v="Oil Filter"/>
    <n v="1"/>
    <n v="359"/>
    <x v="1"/>
    <m/>
    <m/>
    <m/>
    <m/>
    <m/>
    <m/>
    <x v="1"/>
    <n v="0"/>
    <m/>
    <n v="359"/>
    <m/>
    <m/>
    <x v="23"/>
    <x v="5"/>
    <x v="1"/>
  </r>
  <r>
    <d v="2026-06-01T00:00:00"/>
    <x v="116"/>
    <n v="151"/>
    <s v="Divine Heart Pb School Augusta Ghazipur"/>
    <n v="9936236233"/>
    <s v="UP61AT6387"/>
    <s v="T1"/>
    <s v="School"/>
    <x v="0"/>
    <x v="10"/>
    <s v="KING PIN SET"/>
    <n v="1"/>
    <n v="2247"/>
    <x v="183"/>
    <n v="3200"/>
    <m/>
    <n v="1500"/>
    <m/>
    <m/>
    <m/>
    <x v="51"/>
    <n v="846"/>
    <m/>
    <n v="7793"/>
    <s v="King Pin Leght work "/>
    <n v="1200"/>
    <x v="25"/>
    <x v="6"/>
    <x v="1"/>
  </r>
  <r>
    <m/>
    <x v="116"/>
    <m/>
    <m/>
    <m/>
    <m/>
    <m/>
    <m/>
    <x v="0"/>
    <x v="170"/>
    <s v="CLAMP"/>
    <n v="2"/>
    <n v="45"/>
    <x v="74"/>
    <m/>
    <m/>
    <m/>
    <m/>
    <m/>
    <m/>
    <x v="1"/>
    <n v="0"/>
    <m/>
    <n v="90"/>
    <m/>
    <m/>
    <x v="25"/>
    <x v="6"/>
    <x v="1"/>
  </r>
  <r>
    <m/>
    <x v="116"/>
    <m/>
    <m/>
    <m/>
    <m/>
    <m/>
    <m/>
    <x v="0"/>
    <x v="171"/>
    <s v="Nut 17 No."/>
    <n v="4"/>
    <n v="16"/>
    <x v="217"/>
    <m/>
    <m/>
    <m/>
    <m/>
    <m/>
    <m/>
    <x v="1"/>
    <n v="0"/>
    <m/>
    <n v="64"/>
    <m/>
    <m/>
    <x v="25"/>
    <x v="6"/>
    <x v="1"/>
  </r>
  <r>
    <m/>
    <x v="116"/>
    <m/>
    <m/>
    <m/>
    <m/>
    <m/>
    <m/>
    <x v="0"/>
    <x v="132"/>
    <s v="RUBBER BUSH"/>
    <n v="2"/>
    <n v="63"/>
    <x v="139"/>
    <m/>
    <m/>
    <m/>
    <m/>
    <m/>
    <m/>
    <x v="1"/>
    <n v="0"/>
    <m/>
    <n v="126"/>
    <m/>
    <m/>
    <x v="25"/>
    <x v="6"/>
    <x v="1"/>
  </r>
  <r>
    <m/>
    <x v="116"/>
    <m/>
    <m/>
    <m/>
    <m/>
    <m/>
    <m/>
    <x v="0"/>
    <x v="11"/>
    <s v="GREASE"/>
    <n v="2"/>
    <n v="268"/>
    <x v="197"/>
    <m/>
    <m/>
    <m/>
    <m/>
    <m/>
    <m/>
    <x v="1"/>
    <n v="0"/>
    <m/>
    <n v="536"/>
    <m/>
    <m/>
    <x v="25"/>
    <x v="6"/>
    <x v="1"/>
  </r>
  <r>
    <m/>
    <x v="116"/>
    <m/>
    <m/>
    <m/>
    <m/>
    <m/>
    <m/>
    <x v="0"/>
    <x v="134"/>
    <s v="T R BEARING"/>
    <n v="1"/>
    <n v="369"/>
    <x v="163"/>
    <m/>
    <m/>
    <m/>
    <m/>
    <m/>
    <m/>
    <x v="1"/>
    <n v="0"/>
    <m/>
    <n v="369"/>
    <m/>
    <m/>
    <x v="25"/>
    <x v="6"/>
    <x v="1"/>
  </r>
  <r>
    <m/>
    <x v="116"/>
    <m/>
    <m/>
    <m/>
    <m/>
    <m/>
    <m/>
    <x v="0"/>
    <x v="16"/>
    <s v="OIL SEAL KIT"/>
    <n v="1"/>
    <n v="453"/>
    <x v="32"/>
    <m/>
    <m/>
    <m/>
    <m/>
    <m/>
    <m/>
    <x v="1"/>
    <n v="0"/>
    <m/>
    <n v="453"/>
    <m/>
    <m/>
    <x v="25"/>
    <x v="6"/>
    <x v="1"/>
  </r>
  <r>
    <m/>
    <x v="116"/>
    <m/>
    <m/>
    <m/>
    <m/>
    <m/>
    <m/>
    <x v="0"/>
    <x v="23"/>
    <s v="BRAKE PAD"/>
    <n v="1"/>
    <n v="2296"/>
    <x v="98"/>
    <m/>
    <m/>
    <m/>
    <m/>
    <m/>
    <m/>
    <x v="1"/>
    <n v="0"/>
    <m/>
    <n v="2296"/>
    <m/>
    <m/>
    <x v="25"/>
    <x v="6"/>
    <x v="1"/>
  </r>
  <r>
    <m/>
    <x v="116"/>
    <m/>
    <m/>
    <m/>
    <m/>
    <m/>
    <m/>
    <x v="0"/>
    <x v="70"/>
    <s v="Lube Oil Filter"/>
    <n v="1"/>
    <n v="1411"/>
    <x v="78"/>
    <m/>
    <m/>
    <m/>
    <m/>
    <m/>
    <m/>
    <x v="1"/>
    <n v="0"/>
    <m/>
    <n v="1411"/>
    <m/>
    <m/>
    <x v="25"/>
    <x v="6"/>
    <x v="1"/>
  </r>
  <r>
    <m/>
    <x v="116"/>
    <m/>
    <m/>
    <m/>
    <m/>
    <m/>
    <m/>
    <x v="0"/>
    <x v="2"/>
    <s v="FUEL FILTER"/>
    <n v="1"/>
    <n v="1575"/>
    <x v="2"/>
    <m/>
    <m/>
    <m/>
    <m/>
    <m/>
    <m/>
    <x v="1"/>
    <n v="0"/>
    <m/>
    <n v="1575"/>
    <m/>
    <m/>
    <x v="25"/>
    <x v="6"/>
    <x v="1"/>
  </r>
  <r>
    <m/>
    <x v="116"/>
    <m/>
    <m/>
    <m/>
    <m/>
    <m/>
    <m/>
    <x v="0"/>
    <x v="35"/>
    <s v="ENGINE OIL"/>
    <n v="1"/>
    <n v="2400"/>
    <x v="185"/>
    <m/>
    <m/>
    <m/>
    <m/>
    <m/>
    <m/>
    <x v="1"/>
    <n v="0"/>
    <m/>
    <n v="2400"/>
    <m/>
    <m/>
    <x v="25"/>
    <x v="6"/>
    <x v="1"/>
  </r>
  <r>
    <m/>
    <x v="116"/>
    <m/>
    <m/>
    <m/>
    <m/>
    <m/>
    <m/>
    <x v="0"/>
    <x v="28"/>
    <s v="Brake Oil"/>
    <n v="1"/>
    <n v="149"/>
    <x v="28"/>
    <m/>
    <m/>
    <m/>
    <m/>
    <m/>
    <m/>
    <x v="1"/>
    <n v="0"/>
    <m/>
    <n v="149"/>
    <m/>
    <m/>
    <x v="25"/>
    <x v="6"/>
    <x v="1"/>
  </r>
  <r>
    <m/>
    <x v="116"/>
    <m/>
    <m/>
    <m/>
    <m/>
    <m/>
    <m/>
    <x v="0"/>
    <x v="36"/>
    <s v="AIR FILTER"/>
    <n v="1"/>
    <n v="693"/>
    <x v="36"/>
    <m/>
    <m/>
    <m/>
    <m/>
    <m/>
    <m/>
    <x v="1"/>
    <n v="0"/>
    <m/>
    <n v="693"/>
    <m/>
    <m/>
    <x v="25"/>
    <x v="6"/>
    <x v="1"/>
  </r>
  <r>
    <m/>
    <x v="116"/>
    <m/>
    <m/>
    <m/>
    <m/>
    <m/>
    <m/>
    <x v="0"/>
    <x v="29"/>
    <s v="MECHENICAL SPRAY"/>
    <n v="1"/>
    <n v="160"/>
    <x v="29"/>
    <m/>
    <m/>
    <m/>
    <m/>
    <m/>
    <m/>
    <x v="1"/>
    <n v="0"/>
    <m/>
    <n v="160"/>
    <m/>
    <m/>
    <x v="25"/>
    <x v="6"/>
    <x v="1"/>
  </r>
  <r>
    <d v="2026-06-03T00:00:00"/>
    <x v="117"/>
    <n v="152"/>
    <s v="P.N.S. Public school Kashimabad Ghazipur"/>
    <n v="9415860637"/>
    <s v="UP61AT4676"/>
    <s v="T2"/>
    <s v="School"/>
    <x v="0"/>
    <x v="193"/>
    <s v="Cross Assy Kit"/>
    <n v="1"/>
    <n v="1821"/>
    <x v="218"/>
    <n v="1500"/>
    <m/>
    <m/>
    <m/>
    <m/>
    <m/>
    <x v="52"/>
    <n v="270"/>
    <m/>
    <n v="3591"/>
    <m/>
    <m/>
    <x v="26"/>
    <x v="6"/>
    <x v="1"/>
  </r>
  <r>
    <m/>
    <x v="117"/>
    <m/>
    <m/>
    <m/>
    <m/>
    <m/>
    <m/>
    <x v="0"/>
    <x v="70"/>
    <s v="Lube Oil Filter"/>
    <n v="1"/>
    <n v="1411"/>
    <x v="78"/>
    <m/>
    <m/>
    <m/>
    <m/>
    <m/>
    <m/>
    <x v="1"/>
    <n v="0"/>
    <m/>
    <n v="1411"/>
    <m/>
    <m/>
    <x v="26"/>
    <x v="6"/>
    <x v="1"/>
  </r>
  <r>
    <m/>
    <x v="117"/>
    <m/>
    <m/>
    <m/>
    <m/>
    <m/>
    <m/>
    <x v="0"/>
    <x v="35"/>
    <s v="ENGINE OIL"/>
    <n v="1"/>
    <n v="2400"/>
    <x v="185"/>
    <m/>
    <m/>
    <m/>
    <m/>
    <m/>
    <m/>
    <x v="1"/>
    <n v="0"/>
    <m/>
    <n v="2400"/>
    <m/>
    <m/>
    <x v="26"/>
    <x v="6"/>
    <x v="1"/>
  </r>
  <r>
    <m/>
    <x v="117"/>
    <m/>
    <m/>
    <m/>
    <m/>
    <m/>
    <m/>
    <x v="0"/>
    <x v="56"/>
    <s v="SPIN-ON FILTER"/>
    <n v="1"/>
    <n v="655"/>
    <x v="60"/>
    <m/>
    <m/>
    <m/>
    <m/>
    <m/>
    <m/>
    <x v="1"/>
    <n v="0"/>
    <m/>
    <n v="655"/>
    <m/>
    <m/>
    <x v="26"/>
    <x v="6"/>
    <x v="1"/>
  </r>
  <r>
    <m/>
    <x v="117"/>
    <m/>
    <m/>
    <m/>
    <m/>
    <m/>
    <m/>
    <x v="0"/>
    <x v="4"/>
    <s v="AIR FILTER"/>
    <n v="1"/>
    <n v="1388"/>
    <x v="4"/>
    <m/>
    <m/>
    <m/>
    <m/>
    <m/>
    <m/>
    <x v="1"/>
    <n v="0"/>
    <m/>
    <n v="1388"/>
    <m/>
    <m/>
    <x v="26"/>
    <x v="6"/>
    <x v="1"/>
  </r>
  <r>
    <d v="2026-06-04T00:00:00"/>
    <x v="118"/>
    <n v="153"/>
    <s v="S.S. Public School Newada Ghazipur"/>
    <n v="9918725397"/>
    <m/>
    <s v="T1"/>
    <s v="School"/>
    <x v="1"/>
    <x v="16"/>
    <s v="OIL SEAL KIT"/>
    <n v="3"/>
    <n v="453"/>
    <x v="219"/>
    <m/>
    <m/>
    <m/>
    <m/>
    <m/>
    <m/>
    <x v="1"/>
    <n v="0"/>
    <m/>
    <n v="1359"/>
    <m/>
    <m/>
    <x v="21"/>
    <x v="6"/>
    <x v="1"/>
  </r>
  <r>
    <m/>
    <x v="118"/>
    <m/>
    <m/>
    <m/>
    <m/>
    <m/>
    <m/>
    <x v="1"/>
    <x v="131"/>
    <s v="Fuel Tank Cap"/>
    <n v="1"/>
    <n v="410"/>
    <x v="190"/>
    <m/>
    <m/>
    <m/>
    <m/>
    <m/>
    <m/>
    <x v="1"/>
    <n v="0"/>
    <m/>
    <n v="410"/>
    <m/>
    <m/>
    <x v="21"/>
    <x v="6"/>
    <x v="1"/>
  </r>
  <r>
    <d v="2026-06-05T00:00:00"/>
    <x v="119"/>
    <n v="154"/>
    <s v="Satyam Int. School Lodipur Zamania Gzp"/>
    <n v="7388312918"/>
    <s v="ML114509"/>
    <s v="T2"/>
    <s v="School"/>
    <x v="0"/>
    <x v="29"/>
    <s v="MECHENICAL SPRAY"/>
    <n v="1"/>
    <n v="160"/>
    <x v="29"/>
    <n v="4700"/>
    <m/>
    <n v="1700"/>
    <m/>
    <m/>
    <m/>
    <x v="53"/>
    <n v="1152"/>
    <m/>
    <n v="7712"/>
    <s v="King Pin Leght work "/>
    <n v="1300"/>
    <x v="29"/>
    <x v="6"/>
    <x v="1"/>
  </r>
  <r>
    <m/>
    <x v="119"/>
    <m/>
    <m/>
    <m/>
    <m/>
    <m/>
    <m/>
    <x v="0"/>
    <x v="10"/>
    <s v="KING PIN SET"/>
    <n v="1"/>
    <n v="2247"/>
    <x v="183"/>
    <m/>
    <m/>
    <m/>
    <m/>
    <m/>
    <m/>
    <x v="1"/>
    <n v="0"/>
    <m/>
    <n v="2247"/>
    <m/>
    <m/>
    <x v="29"/>
    <x v="6"/>
    <x v="1"/>
  </r>
  <r>
    <m/>
    <x v="119"/>
    <m/>
    <m/>
    <m/>
    <m/>
    <m/>
    <m/>
    <x v="0"/>
    <x v="35"/>
    <s v="ENGINE OIL"/>
    <n v="1"/>
    <n v="2400"/>
    <x v="185"/>
    <m/>
    <m/>
    <m/>
    <m/>
    <m/>
    <m/>
    <x v="1"/>
    <n v="0"/>
    <m/>
    <n v="2400"/>
    <m/>
    <m/>
    <x v="29"/>
    <x v="6"/>
    <x v="1"/>
  </r>
  <r>
    <m/>
    <x v="119"/>
    <m/>
    <m/>
    <m/>
    <m/>
    <m/>
    <m/>
    <x v="0"/>
    <x v="2"/>
    <s v="FUEL FILTER"/>
    <n v="1"/>
    <n v="1575"/>
    <x v="2"/>
    <m/>
    <m/>
    <m/>
    <m/>
    <m/>
    <m/>
    <x v="1"/>
    <n v="0"/>
    <m/>
    <n v="1575"/>
    <m/>
    <m/>
    <x v="29"/>
    <x v="6"/>
    <x v="1"/>
  </r>
  <r>
    <m/>
    <x v="119"/>
    <m/>
    <m/>
    <m/>
    <m/>
    <m/>
    <m/>
    <x v="0"/>
    <x v="70"/>
    <s v="Lube Oil Filter"/>
    <n v="1"/>
    <n v="1411"/>
    <x v="78"/>
    <m/>
    <m/>
    <m/>
    <m/>
    <m/>
    <m/>
    <x v="1"/>
    <n v="0"/>
    <m/>
    <n v="1411"/>
    <m/>
    <m/>
    <x v="29"/>
    <x v="6"/>
    <x v="1"/>
  </r>
  <r>
    <m/>
    <x v="119"/>
    <m/>
    <m/>
    <m/>
    <m/>
    <m/>
    <m/>
    <x v="0"/>
    <x v="194"/>
    <s v="Oil Seal T2"/>
    <n v="2"/>
    <n v="170"/>
    <x v="220"/>
    <m/>
    <m/>
    <m/>
    <m/>
    <m/>
    <m/>
    <x v="1"/>
    <n v="0"/>
    <m/>
    <n v="340"/>
    <m/>
    <m/>
    <x v="29"/>
    <x v="6"/>
    <x v="1"/>
  </r>
  <r>
    <m/>
    <x v="119"/>
    <m/>
    <m/>
    <m/>
    <m/>
    <m/>
    <m/>
    <x v="0"/>
    <x v="195"/>
    <s v="Oil Seal T2"/>
    <n v="2"/>
    <n v="143"/>
    <x v="221"/>
    <m/>
    <m/>
    <m/>
    <m/>
    <m/>
    <m/>
    <x v="1"/>
    <n v="0"/>
    <m/>
    <n v="286"/>
    <m/>
    <m/>
    <x v="29"/>
    <x v="6"/>
    <x v="1"/>
  </r>
  <r>
    <m/>
    <x v="119"/>
    <m/>
    <m/>
    <m/>
    <m/>
    <m/>
    <m/>
    <x v="0"/>
    <x v="11"/>
    <s v="GREASE"/>
    <n v="3"/>
    <n v="268"/>
    <x v="222"/>
    <m/>
    <m/>
    <m/>
    <m/>
    <m/>
    <m/>
    <x v="1"/>
    <n v="0"/>
    <m/>
    <n v="804"/>
    <m/>
    <m/>
    <x v="29"/>
    <x v="6"/>
    <x v="1"/>
  </r>
  <r>
    <m/>
    <x v="119"/>
    <m/>
    <m/>
    <m/>
    <m/>
    <m/>
    <m/>
    <x v="0"/>
    <x v="12"/>
    <s v="Oil Seal For Fr. Exle"/>
    <n v="2"/>
    <n v="85"/>
    <x v="12"/>
    <m/>
    <m/>
    <m/>
    <m/>
    <m/>
    <m/>
    <x v="1"/>
    <n v="0"/>
    <m/>
    <n v="170"/>
    <m/>
    <m/>
    <x v="29"/>
    <x v="6"/>
    <x v="1"/>
  </r>
  <r>
    <d v="2026-06-05T00:00:00"/>
    <x v="119"/>
    <n v="155"/>
    <s v="Sun Rise Pb School Dharmarpur Karanda Gzp"/>
    <n v="9506844154"/>
    <s v="UP61CT2455"/>
    <s v="T1"/>
    <s v="School"/>
    <x v="2"/>
    <x v="0"/>
    <s v="Gulf Force BS VI (6.5L)"/>
    <n v="1"/>
    <n v="2243"/>
    <x v="179"/>
    <m/>
    <m/>
    <m/>
    <m/>
    <m/>
    <m/>
    <x v="1"/>
    <n v="0"/>
    <m/>
    <n v="2243"/>
    <m/>
    <m/>
    <x v="29"/>
    <x v="6"/>
    <x v="1"/>
  </r>
  <r>
    <m/>
    <x v="119"/>
    <m/>
    <m/>
    <m/>
    <m/>
    <m/>
    <m/>
    <x v="2"/>
    <x v="1"/>
    <s v="Oil Filter"/>
    <n v="1"/>
    <n v="359"/>
    <x v="1"/>
    <m/>
    <m/>
    <m/>
    <m/>
    <m/>
    <m/>
    <x v="1"/>
    <n v="0"/>
    <m/>
    <n v="359"/>
    <m/>
    <m/>
    <x v="29"/>
    <x v="6"/>
    <x v="1"/>
  </r>
  <r>
    <m/>
    <x v="119"/>
    <m/>
    <m/>
    <m/>
    <m/>
    <m/>
    <m/>
    <x v="2"/>
    <x v="45"/>
    <s v="Force Motors Antifreeze Coolant 1 L"/>
    <n v="1"/>
    <n v="325"/>
    <x v="46"/>
    <m/>
    <m/>
    <m/>
    <m/>
    <m/>
    <m/>
    <x v="1"/>
    <n v="0"/>
    <m/>
    <n v="325"/>
    <m/>
    <m/>
    <x v="29"/>
    <x v="6"/>
    <x v="1"/>
  </r>
  <r>
    <m/>
    <x v="119"/>
    <m/>
    <m/>
    <m/>
    <m/>
    <m/>
    <m/>
    <x v="2"/>
    <x v="28"/>
    <s v="Brake Oil"/>
    <n v="1"/>
    <n v="149"/>
    <x v="28"/>
    <m/>
    <m/>
    <m/>
    <m/>
    <m/>
    <m/>
    <x v="1"/>
    <n v="0"/>
    <m/>
    <n v="149"/>
    <m/>
    <m/>
    <x v="29"/>
    <x v="6"/>
    <x v="1"/>
  </r>
  <r>
    <d v="2026-06-07T00:00:00"/>
    <x v="120"/>
    <n v="156"/>
    <s v="U.S. Public School Hainsipara Gzp"/>
    <n v="8922834478"/>
    <m/>
    <m/>
    <s v="School"/>
    <x v="1"/>
    <x v="30"/>
    <s v="T R BEARING"/>
    <n v="1"/>
    <n v="527"/>
    <x v="30"/>
    <m/>
    <m/>
    <m/>
    <m/>
    <m/>
    <m/>
    <x v="1"/>
    <n v="0"/>
    <m/>
    <n v="527"/>
    <m/>
    <m/>
    <x v="22"/>
    <x v="6"/>
    <x v="1"/>
  </r>
  <r>
    <m/>
    <x v="120"/>
    <m/>
    <m/>
    <m/>
    <m/>
    <m/>
    <m/>
    <x v="1"/>
    <x v="134"/>
    <s v="T R BEARING"/>
    <n v="1"/>
    <n v="369"/>
    <x v="163"/>
    <m/>
    <m/>
    <m/>
    <m/>
    <m/>
    <m/>
    <x v="1"/>
    <n v="0"/>
    <m/>
    <n v="369"/>
    <m/>
    <m/>
    <x v="22"/>
    <x v="6"/>
    <x v="1"/>
  </r>
  <r>
    <m/>
    <x v="120"/>
    <m/>
    <m/>
    <m/>
    <m/>
    <m/>
    <m/>
    <x v="1"/>
    <x v="12"/>
    <s v="Oil Seal For Fr. Exle"/>
    <n v="1"/>
    <n v="85"/>
    <x v="164"/>
    <m/>
    <m/>
    <m/>
    <m/>
    <m/>
    <m/>
    <x v="1"/>
    <n v="0"/>
    <m/>
    <n v="85"/>
    <m/>
    <m/>
    <x v="22"/>
    <x v="6"/>
    <x v="1"/>
  </r>
  <r>
    <d v="2026-06-07T00:00:00"/>
    <x v="120"/>
    <n v="157"/>
    <s v="Priyanka Memorial Int. School Yusufpur Kharba Gzp"/>
    <n v="9451496691"/>
    <s v="UP61T6388"/>
    <s v="T1"/>
    <s v="School"/>
    <x v="0"/>
    <x v="29"/>
    <s v="MECHENICAL SPRAY"/>
    <n v="1"/>
    <n v="160"/>
    <x v="29"/>
    <n v="900"/>
    <n v="350"/>
    <m/>
    <m/>
    <m/>
    <m/>
    <x v="54"/>
    <n v="225"/>
    <m/>
    <n v="1635"/>
    <m/>
    <m/>
    <x v="22"/>
    <x v="6"/>
    <x v="1"/>
  </r>
  <r>
    <m/>
    <x v="120"/>
    <m/>
    <m/>
    <m/>
    <m/>
    <m/>
    <m/>
    <x v="0"/>
    <x v="100"/>
    <s v="Fuse 10 Amp"/>
    <n v="3"/>
    <n v="24"/>
    <x v="198"/>
    <m/>
    <m/>
    <m/>
    <m/>
    <m/>
    <m/>
    <x v="1"/>
    <n v="0"/>
    <m/>
    <n v="72"/>
    <m/>
    <m/>
    <x v="22"/>
    <x v="6"/>
    <x v="1"/>
  </r>
  <r>
    <m/>
    <x v="120"/>
    <m/>
    <m/>
    <m/>
    <m/>
    <m/>
    <m/>
    <x v="0"/>
    <x v="184"/>
    <s v="Fuse 20 Amp"/>
    <n v="1"/>
    <n v="24"/>
    <x v="193"/>
    <m/>
    <m/>
    <m/>
    <m/>
    <m/>
    <m/>
    <x v="1"/>
    <n v="0"/>
    <m/>
    <n v="24"/>
    <m/>
    <m/>
    <x v="22"/>
    <x v="6"/>
    <x v="1"/>
  </r>
  <r>
    <m/>
    <x v="120"/>
    <m/>
    <m/>
    <m/>
    <m/>
    <m/>
    <m/>
    <x v="0"/>
    <x v="35"/>
    <s v="ENGINE OIL"/>
    <n v="1"/>
    <n v="2400"/>
    <x v="185"/>
    <m/>
    <m/>
    <m/>
    <m/>
    <m/>
    <m/>
    <x v="1"/>
    <n v="0"/>
    <m/>
    <n v="2400"/>
    <m/>
    <m/>
    <x v="22"/>
    <x v="6"/>
    <x v="1"/>
  </r>
  <r>
    <m/>
    <x v="120"/>
    <m/>
    <m/>
    <m/>
    <m/>
    <m/>
    <m/>
    <x v="0"/>
    <x v="196"/>
    <s v="FILTER ASSY (SPIN ON TYPE) PIP 153300"/>
    <n v="1"/>
    <n v="308"/>
    <x v="223"/>
    <m/>
    <m/>
    <m/>
    <m/>
    <m/>
    <m/>
    <x v="1"/>
    <n v="0"/>
    <m/>
    <n v="308"/>
    <m/>
    <m/>
    <x v="22"/>
    <x v="6"/>
    <x v="1"/>
  </r>
  <r>
    <m/>
    <x v="120"/>
    <m/>
    <m/>
    <m/>
    <m/>
    <m/>
    <m/>
    <x v="0"/>
    <x v="159"/>
    <s v="Tail Lamp RH"/>
    <n v="1"/>
    <n v="1202"/>
    <x v="158"/>
    <m/>
    <m/>
    <m/>
    <m/>
    <m/>
    <m/>
    <x v="1"/>
    <n v="0"/>
    <m/>
    <n v="1202"/>
    <m/>
    <m/>
    <x v="22"/>
    <x v="6"/>
    <x v="1"/>
  </r>
  <r>
    <m/>
    <x v="120"/>
    <m/>
    <m/>
    <m/>
    <m/>
    <m/>
    <m/>
    <x v="0"/>
    <x v="197"/>
    <s v="Reverse Light Switch"/>
    <n v="1"/>
    <n v="110"/>
    <x v="89"/>
    <m/>
    <m/>
    <m/>
    <m/>
    <m/>
    <m/>
    <x v="1"/>
    <n v="0"/>
    <m/>
    <n v="110"/>
    <m/>
    <m/>
    <x v="22"/>
    <x v="6"/>
    <x v="1"/>
  </r>
  <r>
    <m/>
    <x v="120"/>
    <m/>
    <m/>
    <m/>
    <m/>
    <m/>
    <m/>
    <x v="0"/>
    <x v="90"/>
    <s v="AIR FILTER ELEMENT"/>
    <n v="1"/>
    <n v="489"/>
    <x v="92"/>
    <m/>
    <m/>
    <m/>
    <m/>
    <m/>
    <m/>
    <x v="1"/>
    <n v="0"/>
    <m/>
    <n v="489"/>
    <m/>
    <m/>
    <x v="22"/>
    <x v="6"/>
    <x v="1"/>
  </r>
  <r>
    <d v="2026-06-07T00:00:00"/>
    <x v="120"/>
    <n v="158"/>
    <s v="Ashok Kumar Rai Matsa Jeevpur Ghazipur"/>
    <n v="7905701008"/>
    <s v="UP61CT2049"/>
    <s v="T1"/>
    <s v="Taxi"/>
    <x v="2"/>
    <x v="0"/>
    <s v="Gulf Force BS VI (6.5L)"/>
    <n v="1"/>
    <n v="2243"/>
    <x v="179"/>
    <m/>
    <n v="250"/>
    <m/>
    <n v="550"/>
    <m/>
    <m/>
    <x v="15"/>
    <n v="144"/>
    <m/>
    <n v="3187"/>
    <m/>
    <m/>
    <x v="22"/>
    <x v="6"/>
    <x v="1"/>
  </r>
  <r>
    <m/>
    <x v="120"/>
    <m/>
    <m/>
    <m/>
    <m/>
    <m/>
    <m/>
    <x v="2"/>
    <x v="1"/>
    <s v="Oil Filter"/>
    <n v="1"/>
    <n v="359"/>
    <x v="1"/>
    <m/>
    <m/>
    <m/>
    <m/>
    <m/>
    <m/>
    <x v="1"/>
    <n v="0"/>
    <m/>
    <n v="359"/>
    <m/>
    <m/>
    <x v="22"/>
    <x v="6"/>
    <x v="1"/>
  </r>
  <r>
    <m/>
    <x v="120"/>
    <m/>
    <m/>
    <m/>
    <m/>
    <m/>
    <m/>
    <x v="2"/>
    <x v="7"/>
    <s v="CLUTCH SPRING"/>
    <n v="1"/>
    <n v="20"/>
    <x v="72"/>
    <m/>
    <m/>
    <m/>
    <m/>
    <m/>
    <m/>
    <x v="1"/>
    <n v="0"/>
    <m/>
    <n v="20"/>
    <m/>
    <m/>
    <x v="22"/>
    <x v="6"/>
    <x v="1"/>
  </r>
  <r>
    <m/>
    <x v="120"/>
    <m/>
    <m/>
    <m/>
    <m/>
    <m/>
    <m/>
    <x v="2"/>
    <x v="99"/>
    <s v="SIDE RETRO REFLECTOR"/>
    <n v="1"/>
    <n v="204"/>
    <x v="122"/>
    <m/>
    <m/>
    <m/>
    <m/>
    <m/>
    <m/>
    <x v="1"/>
    <n v="0"/>
    <m/>
    <n v="204"/>
    <m/>
    <m/>
    <x v="22"/>
    <x v="6"/>
    <x v="1"/>
  </r>
  <r>
    <d v="2026-06-08T00:00:00"/>
    <x v="121"/>
    <n v="159"/>
    <s v="S.S. Public School Newada Ghazipur"/>
    <n v="9628636876"/>
    <s v="UP61BT6390"/>
    <s v="T1"/>
    <s v="School"/>
    <x v="0"/>
    <x v="0"/>
    <s v="Gulf Force BS VI (6.5L)"/>
    <n v="1"/>
    <n v="2243"/>
    <x v="179"/>
    <n v="900"/>
    <n v="200"/>
    <m/>
    <n v="550"/>
    <m/>
    <m/>
    <x v="23"/>
    <n v="297"/>
    <m/>
    <n v="4190"/>
    <m/>
    <m/>
    <x v="27"/>
    <x v="6"/>
    <x v="1"/>
  </r>
  <r>
    <m/>
    <x v="121"/>
    <m/>
    <m/>
    <m/>
    <m/>
    <m/>
    <m/>
    <x v="0"/>
    <x v="1"/>
    <s v="Oil Filter"/>
    <n v="1"/>
    <n v="359"/>
    <x v="1"/>
    <m/>
    <m/>
    <m/>
    <m/>
    <m/>
    <m/>
    <x v="1"/>
    <n v="0"/>
    <m/>
    <n v="359"/>
    <m/>
    <m/>
    <x v="27"/>
    <x v="6"/>
    <x v="1"/>
  </r>
  <r>
    <m/>
    <x v="121"/>
    <m/>
    <m/>
    <m/>
    <m/>
    <m/>
    <m/>
    <x v="0"/>
    <x v="56"/>
    <s v="SPIN-ON FILTER"/>
    <n v="1"/>
    <n v="655"/>
    <x v="60"/>
    <m/>
    <m/>
    <m/>
    <m/>
    <m/>
    <m/>
    <x v="1"/>
    <n v="0"/>
    <m/>
    <n v="655"/>
    <m/>
    <m/>
    <x v="27"/>
    <x v="6"/>
    <x v="1"/>
  </r>
  <r>
    <m/>
    <x v="121"/>
    <m/>
    <m/>
    <m/>
    <m/>
    <m/>
    <m/>
    <x v="0"/>
    <x v="4"/>
    <s v="AIR FILTER"/>
    <n v="1"/>
    <n v="1388"/>
    <x v="4"/>
    <m/>
    <m/>
    <m/>
    <m/>
    <m/>
    <m/>
    <x v="1"/>
    <n v="0"/>
    <m/>
    <n v="1388"/>
    <m/>
    <m/>
    <x v="27"/>
    <x v="6"/>
    <x v="1"/>
  </r>
  <r>
    <m/>
    <x v="121"/>
    <m/>
    <m/>
    <m/>
    <m/>
    <m/>
    <m/>
    <x v="0"/>
    <x v="7"/>
    <s v="CLUTCH SPRING"/>
    <n v="1"/>
    <n v="20"/>
    <x v="72"/>
    <m/>
    <m/>
    <m/>
    <m/>
    <m/>
    <m/>
    <x v="1"/>
    <n v="0"/>
    <m/>
    <n v="20"/>
    <m/>
    <m/>
    <x v="27"/>
    <x v="6"/>
    <x v="1"/>
  </r>
  <r>
    <d v="2026-06-08T00:00:00"/>
    <x v="121"/>
    <n v="160"/>
    <s v="S.S. Public School Newada Ghazipur"/>
    <n v="9628636876"/>
    <s v="UP61BT6389"/>
    <s v="T1"/>
    <s v="School"/>
    <x v="0"/>
    <x v="0"/>
    <s v="Gulf Force BS VI (6.5L)"/>
    <n v="1"/>
    <n v="2243"/>
    <x v="179"/>
    <n v="900"/>
    <n v="200"/>
    <m/>
    <m/>
    <m/>
    <m/>
    <x v="27"/>
    <n v="198"/>
    <m/>
    <n v="3541"/>
    <m/>
    <m/>
    <x v="27"/>
    <x v="6"/>
    <x v="1"/>
  </r>
  <r>
    <m/>
    <x v="121"/>
    <m/>
    <m/>
    <m/>
    <m/>
    <m/>
    <m/>
    <x v="0"/>
    <x v="1"/>
    <s v="Oil Filter"/>
    <n v="1"/>
    <n v="359"/>
    <x v="1"/>
    <m/>
    <m/>
    <m/>
    <m/>
    <m/>
    <m/>
    <x v="1"/>
    <n v="0"/>
    <m/>
    <n v="359"/>
    <m/>
    <m/>
    <x v="27"/>
    <x v="6"/>
    <x v="1"/>
  </r>
  <r>
    <m/>
    <x v="121"/>
    <m/>
    <m/>
    <m/>
    <m/>
    <m/>
    <m/>
    <x v="0"/>
    <x v="56"/>
    <s v="SPIN-ON FILTER"/>
    <n v="1"/>
    <n v="655"/>
    <x v="60"/>
    <m/>
    <m/>
    <m/>
    <m/>
    <m/>
    <m/>
    <x v="1"/>
    <n v="0"/>
    <m/>
    <n v="655"/>
    <m/>
    <m/>
    <x v="27"/>
    <x v="6"/>
    <x v="1"/>
  </r>
  <r>
    <m/>
    <x v="121"/>
    <m/>
    <m/>
    <m/>
    <m/>
    <m/>
    <m/>
    <x v="0"/>
    <x v="4"/>
    <s v="AIR FILTER"/>
    <n v="1"/>
    <n v="1388"/>
    <x v="4"/>
    <m/>
    <m/>
    <m/>
    <m/>
    <m/>
    <m/>
    <x v="1"/>
    <n v="0"/>
    <m/>
    <n v="1388"/>
    <m/>
    <m/>
    <x v="27"/>
    <x v="6"/>
    <x v="1"/>
  </r>
  <r>
    <m/>
    <x v="121"/>
    <m/>
    <m/>
    <m/>
    <m/>
    <m/>
    <m/>
    <x v="0"/>
    <x v="171"/>
    <s v="Nut 17 No."/>
    <n v="1"/>
    <n v="14"/>
    <x v="224"/>
    <m/>
    <m/>
    <m/>
    <m/>
    <m/>
    <m/>
    <x v="1"/>
    <n v="0"/>
    <m/>
    <n v="14"/>
    <m/>
    <m/>
    <x v="27"/>
    <x v="6"/>
    <x v="1"/>
  </r>
  <r>
    <m/>
    <x v="121"/>
    <m/>
    <m/>
    <m/>
    <m/>
    <m/>
    <m/>
    <x v="0"/>
    <x v="3"/>
    <s v="Gulf Force AdBlue (20 L)"/>
    <n v="1"/>
    <n v="1920"/>
    <x v="225"/>
    <m/>
    <m/>
    <m/>
    <m/>
    <m/>
    <m/>
    <x v="1"/>
    <n v="0"/>
    <m/>
    <n v="1920"/>
    <m/>
    <m/>
    <x v="27"/>
    <x v="6"/>
    <x v="1"/>
  </r>
  <r>
    <d v="2026-06-09T00:00:00"/>
    <x v="122"/>
    <n v="161"/>
    <s v="P.N.S. Public school Kashimabad Ghazipur"/>
    <n v="9415860637"/>
    <s v="UP61T5402"/>
    <s v="Trax"/>
    <s v="School"/>
    <x v="0"/>
    <x v="187"/>
    <s v="Fuel Filter &amp; Oil Filter Kit"/>
    <n v="1"/>
    <n v="534"/>
    <x v="208"/>
    <n v="1550"/>
    <n v="950"/>
    <n v="400"/>
    <m/>
    <m/>
    <m/>
    <x v="55"/>
    <n v="522"/>
    <m/>
    <n v="3956"/>
    <s v="Yoke &amp; Teeth Leght Work"/>
    <n v="400"/>
    <x v="11"/>
    <x v="6"/>
    <x v="1"/>
  </r>
  <r>
    <m/>
    <x v="122"/>
    <m/>
    <m/>
    <m/>
    <m/>
    <m/>
    <m/>
    <x v="0"/>
    <x v="116"/>
    <s v="Wiper Blade"/>
    <n v="2"/>
    <n v="176"/>
    <x v="114"/>
    <m/>
    <m/>
    <m/>
    <m/>
    <m/>
    <m/>
    <x v="1"/>
    <n v="0"/>
    <m/>
    <n v="352"/>
    <m/>
    <m/>
    <x v="11"/>
    <x v="6"/>
    <x v="1"/>
  </r>
  <r>
    <m/>
    <x v="122"/>
    <m/>
    <m/>
    <m/>
    <m/>
    <m/>
    <m/>
    <x v="0"/>
    <x v="86"/>
    <s v="Bulb-1016 Double Point"/>
    <n v="2"/>
    <n v="44"/>
    <x v="226"/>
    <m/>
    <m/>
    <m/>
    <m/>
    <m/>
    <m/>
    <x v="1"/>
    <n v="0"/>
    <m/>
    <n v="88"/>
    <m/>
    <m/>
    <x v="11"/>
    <x v="6"/>
    <x v="1"/>
  </r>
  <r>
    <m/>
    <x v="122"/>
    <m/>
    <m/>
    <m/>
    <m/>
    <m/>
    <m/>
    <x v="0"/>
    <x v="35"/>
    <s v="ENGINE OIL"/>
    <n v="1"/>
    <n v="2400"/>
    <x v="185"/>
    <m/>
    <m/>
    <m/>
    <m/>
    <m/>
    <m/>
    <x v="1"/>
    <n v="0"/>
    <m/>
    <n v="2400"/>
    <m/>
    <m/>
    <x v="11"/>
    <x v="6"/>
    <x v="1"/>
  </r>
  <r>
    <m/>
    <x v="122"/>
    <m/>
    <m/>
    <m/>
    <m/>
    <m/>
    <m/>
    <x v="0"/>
    <x v="198"/>
    <s v="Bulb 1141 Single Point"/>
    <n v="1"/>
    <n v="40"/>
    <x v="69"/>
    <m/>
    <m/>
    <m/>
    <m/>
    <m/>
    <m/>
    <x v="1"/>
    <n v="0"/>
    <m/>
    <n v="40"/>
    <m/>
    <m/>
    <x v="11"/>
    <x v="6"/>
    <x v="1"/>
  </r>
  <r>
    <m/>
    <x v="122"/>
    <m/>
    <m/>
    <m/>
    <m/>
    <m/>
    <m/>
    <x v="0"/>
    <x v="197"/>
    <s v="Reverse Light Switch"/>
    <n v="1"/>
    <n v="110"/>
    <x v="89"/>
    <m/>
    <m/>
    <m/>
    <m/>
    <m/>
    <m/>
    <x v="1"/>
    <n v="0"/>
    <m/>
    <n v="110"/>
    <m/>
    <m/>
    <x v="11"/>
    <x v="6"/>
    <x v="1"/>
  </r>
  <r>
    <m/>
    <x v="122"/>
    <m/>
    <m/>
    <m/>
    <m/>
    <m/>
    <m/>
    <x v="0"/>
    <x v="90"/>
    <s v="AIR FILTER ELEMENT"/>
    <n v="1"/>
    <n v="489"/>
    <x v="92"/>
    <m/>
    <m/>
    <m/>
    <m/>
    <m/>
    <m/>
    <x v="1"/>
    <n v="0"/>
    <m/>
    <n v="489"/>
    <m/>
    <m/>
    <x v="11"/>
    <x v="6"/>
    <x v="1"/>
  </r>
  <r>
    <m/>
    <x v="122"/>
    <m/>
    <m/>
    <m/>
    <m/>
    <m/>
    <m/>
    <x v="0"/>
    <x v="199"/>
    <s v="Yoke &amp;  Teeth Spicer"/>
    <n v="1"/>
    <n v="3550"/>
    <x v="227"/>
    <m/>
    <m/>
    <m/>
    <m/>
    <m/>
    <m/>
    <x v="1"/>
    <n v="0"/>
    <m/>
    <n v="3550"/>
    <m/>
    <m/>
    <x v="11"/>
    <x v="6"/>
    <x v="1"/>
  </r>
  <r>
    <m/>
    <x v="122"/>
    <m/>
    <m/>
    <m/>
    <m/>
    <m/>
    <m/>
    <x v="0"/>
    <x v="84"/>
    <s v="Nut 10 No."/>
    <n v="1"/>
    <n v="10"/>
    <x v="57"/>
    <m/>
    <m/>
    <m/>
    <m/>
    <m/>
    <m/>
    <x v="1"/>
    <n v="0"/>
    <m/>
    <n v="10"/>
    <m/>
    <m/>
    <x v="11"/>
    <x v="6"/>
    <x v="1"/>
  </r>
  <r>
    <m/>
    <x v="122"/>
    <m/>
    <m/>
    <m/>
    <m/>
    <m/>
    <m/>
    <x v="0"/>
    <x v="94"/>
    <s v="UJ Kit"/>
    <n v="2"/>
    <n v="648"/>
    <x v="228"/>
    <m/>
    <m/>
    <m/>
    <m/>
    <m/>
    <m/>
    <x v="1"/>
    <n v="0"/>
    <m/>
    <n v="1296"/>
    <m/>
    <m/>
    <x v="11"/>
    <x v="6"/>
    <x v="1"/>
  </r>
  <r>
    <m/>
    <x v="122"/>
    <m/>
    <m/>
    <m/>
    <m/>
    <m/>
    <m/>
    <x v="0"/>
    <x v="95"/>
    <s v="Centre BRG Kit"/>
    <n v="1"/>
    <n v="1309"/>
    <x v="95"/>
    <m/>
    <m/>
    <m/>
    <m/>
    <m/>
    <m/>
    <x v="1"/>
    <n v="0"/>
    <m/>
    <n v="1309"/>
    <m/>
    <m/>
    <x v="11"/>
    <x v="6"/>
    <x v="1"/>
  </r>
  <r>
    <m/>
    <x v="122"/>
    <m/>
    <m/>
    <m/>
    <m/>
    <m/>
    <m/>
    <x v="0"/>
    <x v="115"/>
    <s v="New type DOOR HANDLE LH"/>
    <n v="2"/>
    <n v="333"/>
    <x v="229"/>
    <m/>
    <m/>
    <m/>
    <m/>
    <m/>
    <m/>
    <x v="1"/>
    <n v="0"/>
    <m/>
    <n v="666"/>
    <m/>
    <m/>
    <x v="11"/>
    <x v="6"/>
    <x v="1"/>
  </r>
  <r>
    <m/>
    <x v="122"/>
    <m/>
    <m/>
    <m/>
    <m/>
    <m/>
    <m/>
    <x v="0"/>
    <x v="200"/>
    <s v="New type DOOR HANDLE RH"/>
    <n v="1"/>
    <n v="333"/>
    <x v="230"/>
    <m/>
    <m/>
    <m/>
    <m/>
    <m/>
    <m/>
    <x v="1"/>
    <n v="0"/>
    <m/>
    <n v="333"/>
    <m/>
    <m/>
    <x v="11"/>
    <x v="6"/>
    <x v="1"/>
  </r>
  <r>
    <m/>
    <x v="122"/>
    <m/>
    <m/>
    <m/>
    <m/>
    <m/>
    <m/>
    <x v="0"/>
    <x v="29"/>
    <s v="MECHENICAL SPRAY"/>
    <n v="1"/>
    <n v="160"/>
    <x v="29"/>
    <m/>
    <m/>
    <m/>
    <m/>
    <m/>
    <m/>
    <x v="1"/>
    <n v="0"/>
    <m/>
    <n v="160"/>
    <m/>
    <m/>
    <x v="11"/>
    <x v="6"/>
    <x v="1"/>
  </r>
  <r>
    <m/>
    <x v="122"/>
    <m/>
    <m/>
    <m/>
    <m/>
    <m/>
    <m/>
    <x v="0"/>
    <x v="201"/>
    <s v="Rear View Mirror RH"/>
    <n v="1"/>
    <n v="268"/>
    <x v="206"/>
    <m/>
    <m/>
    <m/>
    <m/>
    <m/>
    <m/>
    <x v="1"/>
    <n v="0"/>
    <m/>
    <n v="268"/>
    <m/>
    <m/>
    <x v="11"/>
    <x v="6"/>
    <x v="1"/>
  </r>
  <r>
    <m/>
    <x v="122"/>
    <m/>
    <m/>
    <m/>
    <m/>
    <m/>
    <m/>
    <x v="0"/>
    <x v="202"/>
    <s v="Rear View Mirror LH"/>
    <n v="1"/>
    <n v="268"/>
    <x v="206"/>
    <m/>
    <m/>
    <m/>
    <m/>
    <m/>
    <m/>
    <x v="1"/>
    <n v="0"/>
    <m/>
    <n v="268"/>
    <m/>
    <m/>
    <x v="11"/>
    <x v="6"/>
    <x v="1"/>
  </r>
  <r>
    <d v="2026-06-10T00:00:00"/>
    <x v="123"/>
    <n v="162"/>
    <s v="Sun Shine Pb School Zamania Gzp"/>
    <n v="9838318865"/>
    <s v="UP61CT2248"/>
    <s v="T2"/>
    <s v="School"/>
    <x v="2"/>
    <x v="0"/>
    <s v="Gulf Force BS VI (6.5L)"/>
    <n v="1"/>
    <n v="2243"/>
    <x v="179"/>
    <m/>
    <m/>
    <m/>
    <n v="550"/>
    <m/>
    <m/>
    <x v="36"/>
    <n v="99"/>
    <m/>
    <n v="2892"/>
    <m/>
    <m/>
    <x v="30"/>
    <x v="6"/>
    <x v="1"/>
  </r>
  <r>
    <m/>
    <x v="123"/>
    <m/>
    <m/>
    <m/>
    <m/>
    <m/>
    <m/>
    <x v="2"/>
    <x v="1"/>
    <s v="Oil Filter"/>
    <n v="1"/>
    <n v="359"/>
    <x v="1"/>
    <m/>
    <m/>
    <m/>
    <m/>
    <m/>
    <m/>
    <x v="1"/>
    <n v="0"/>
    <m/>
    <n v="359"/>
    <m/>
    <m/>
    <x v="30"/>
    <x v="6"/>
    <x v="1"/>
  </r>
  <r>
    <m/>
    <x v="123"/>
    <m/>
    <m/>
    <m/>
    <m/>
    <m/>
    <m/>
    <x v="2"/>
    <x v="84"/>
    <s v="Nut 10 No."/>
    <n v="1"/>
    <n v="10"/>
    <x v="57"/>
    <m/>
    <m/>
    <m/>
    <m/>
    <m/>
    <m/>
    <x v="1"/>
    <n v="0"/>
    <m/>
    <n v="10"/>
    <m/>
    <m/>
    <x v="30"/>
    <x v="6"/>
    <x v="1"/>
  </r>
  <r>
    <d v="2026-06-10T00:00:00"/>
    <x v="123"/>
    <n v="163"/>
    <s v="Sun Shine Pb School Zamania Gzp"/>
    <n v="7393904261"/>
    <s v="UP61CT0752"/>
    <s v="T2"/>
    <s v="School"/>
    <x v="2"/>
    <x v="0"/>
    <s v="Gulf Force BS VI (6.5L)"/>
    <n v="1"/>
    <n v="2243"/>
    <x v="179"/>
    <m/>
    <m/>
    <m/>
    <m/>
    <m/>
    <m/>
    <x v="1"/>
    <n v="0"/>
    <m/>
    <n v="2243"/>
    <m/>
    <m/>
    <x v="30"/>
    <x v="6"/>
    <x v="1"/>
  </r>
  <r>
    <m/>
    <x v="123"/>
    <m/>
    <m/>
    <m/>
    <m/>
    <m/>
    <m/>
    <x v="2"/>
    <x v="1"/>
    <s v="Oil Filter"/>
    <n v="1"/>
    <n v="359"/>
    <x v="1"/>
    <m/>
    <m/>
    <m/>
    <m/>
    <m/>
    <m/>
    <x v="1"/>
    <n v="0"/>
    <m/>
    <n v="359"/>
    <m/>
    <m/>
    <x v="30"/>
    <x v="6"/>
    <x v="1"/>
  </r>
  <r>
    <d v="2026-06-10T00:00:00"/>
    <x v="123"/>
    <n v="164"/>
    <s v="Sun Shine Pb School Zamania Gzp"/>
    <n v="9506788802"/>
    <s v="UP61T9992"/>
    <s v="T1"/>
    <s v="School"/>
    <x v="0"/>
    <x v="159"/>
    <s v="Tail Lamp RH"/>
    <n v="1"/>
    <n v="1202"/>
    <x v="158"/>
    <n v="900"/>
    <n v="1350"/>
    <m/>
    <m/>
    <m/>
    <m/>
    <x v="48"/>
    <n v="405"/>
    <m/>
    <n v="3857"/>
    <m/>
    <m/>
    <x v="30"/>
    <x v="6"/>
    <x v="1"/>
  </r>
  <r>
    <m/>
    <x v="123"/>
    <m/>
    <m/>
    <m/>
    <m/>
    <m/>
    <m/>
    <x v="0"/>
    <x v="153"/>
    <s v="Tail Lamp LH"/>
    <n v="1"/>
    <n v="1202"/>
    <x v="158"/>
    <m/>
    <m/>
    <m/>
    <m/>
    <m/>
    <m/>
    <x v="1"/>
    <n v="0"/>
    <m/>
    <n v="1202"/>
    <m/>
    <m/>
    <x v="30"/>
    <x v="6"/>
    <x v="1"/>
  </r>
  <r>
    <m/>
    <x v="123"/>
    <m/>
    <m/>
    <m/>
    <m/>
    <m/>
    <m/>
    <x v="0"/>
    <x v="168"/>
    <s v="Ele. Flasher Unit"/>
    <n v="1"/>
    <n v="124"/>
    <x v="184"/>
    <m/>
    <m/>
    <m/>
    <m/>
    <m/>
    <m/>
    <x v="1"/>
    <n v="0"/>
    <m/>
    <n v="124"/>
    <m/>
    <m/>
    <x v="30"/>
    <x v="6"/>
    <x v="1"/>
  </r>
  <r>
    <m/>
    <x v="123"/>
    <m/>
    <m/>
    <m/>
    <m/>
    <m/>
    <m/>
    <x v="0"/>
    <x v="35"/>
    <s v="ENGINE OIL"/>
    <n v="1"/>
    <n v="2400"/>
    <x v="185"/>
    <m/>
    <m/>
    <m/>
    <m/>
    <m/>
    <m/>
    <x v="1"/>
    <n v="0"/>
    <m/>
    <n v="2400"/>
    <m/>
    <m/>
    <x v="30"/>
    <x v="6"/>
    <x v="1"/>
  </r>
  <r>
    <m/>
    <x v="123"/>
    <m/>
    <m/>
    <m/>
    <m/>
    <m/>
    <m/>
    <x v="0"/>
    <x v="70"/>
    <s v="Lube Oil Filter"/>
    <n v="1"/>
    <n v="1411"/>
    <x v="78"/>
    <m/>
    <m/>
    <m/>
    <m/>
    <m/>
    <m/>
    <x v="1"/>
    <n v="0"/>
    <m/>
    <n v="1411"/>
    <m/>
    <m/>
    <x v="30"/>
    <x v="6"/>
    <x v="1"/>
  </r>
  <r>
    <m/>
    <x v="123"/>
    <m/>
    <m/>
    <m/>
    <m/>
    <m/>
    <m/>
    <x v="0"/>
    <x v="2"/>
    <s v="FUEL FILTER"/>
    <n v="1"/>
    <n v="1575"/>
    <x v="2"/>
    <m/>
    <m/>
    <m/>
    <m/>
    <m/>
    <m/>
    <x v="1"/>
    <n v="0"/>
    <m/>
    <n v="1575"/>
    <m/>
    <m/>
    <x v="30"/>
    <x v="6"/>
    <x v="1"/>
  </r>
  <r>
    <m/>
    <x v="123"/>
    <m/>
    <m/>
    <m/>
    <m/>
    <m/>
    <m/>
    <x v="0"/>
    <x v="4"/>
    <s v="AIR FILTER"/>
    <n v="1"/>
    <n v="1388"/>
    <x v="4"/>
    <m/>
    <m/>
    <m/>
    <m/>
    <m/>
    <m/>
    <x v="1"/>
    <n v="0"/>
    <m/>
    <n v="1388"/>
    <m/>
    <m/>
    <x v="30"/>
    <x v="6"/>
    <x v="1"/>
  </r>
  <r>
    <m/>
    <x v="123"/>
    <m/>
    <m/>
    <m/>
    <m/>
    <m/>
    <m/>
    <x v="0"/>
    <x v="67"/>
    <s v="ELECTRICAL SPARY"/>
    <n v="1"/>
    <n v="190"/>
    <x v="73"/>
    <m/>
    <m/>
    <m/>
    <m/>
    <m/>
    <m/>
    <x v="1"/>
    <n v="0"/>
    <m/>
    <n v="190"/>
    <m/>
    <m/>
    <x v="30"/>
    <x v="6"/>
    <x v="1"/>
  </r>
  <r>
    <m/>
    <x v="123"/>
    <m/>
    <m/>
    <m/>
    <m/>
    <m/>
    <m/>
    <x v="0"/>
    <x v="39"/>
    <s v="Suletion Tap"/>
    <n v="3"/>
    <n v="20"/>
    <x v="40"/>
    <m/>
    <m/>
    <m/>
    <m/>
    <m/>
    <m/>
    <x v="1"/>
    <n v="0"/>
    <m/>
    <n v="60"/>
    <m/>
    <m/>
    <x v="30"/>
    <x v="6"/>
    <x v="1"/>
  </r>
  <r>
    <m/>
    <x v="123"/>
    <m/>
    <m/>
    <m/>
    <m/>
    <m/>
    <m/>
    <x v="0"/>
    <x v="203"/>
    <s v="Wire05mm"/>
    <n v="12"/>
    <n v="40"/>
    <x v="231"/>
    <m/>
    <m/>
    <m/>
    <m/>
    <m/>
    <m/>
    <x v="1"/>
    <n v="0"/>
    <m/>
    <n v="480"/>
    <m/>
    <m/>
    <x v="30"/>
    <x v="6"/>
    <x v="1"/>
  </r>
  <r>
    <m/>
    <x v="123"/>
    <m/>
    <m/>
    <m/>
    <m/>
    <m/>
    <m/>
    <x v="0"/>
    <x v="136"/>
    <s v="Side Blinker LH"/>
    <n v="1"/>
    <n v="318"/>
    <x v="134"/>
    <m/>
    <m/>
    <m/>
    <m/>
    <m/>
    <m/>
    <x v="1"/>
    <n v="0"/>
    <m/>
    <n v="318"/>
    <m/>
    <m/>
    <x v="30"/>
    <x v="6"/>
    <x v="1"/>
  </r>
  <r>
    <m/>
    <x v="123"/>
    <m/>
    <m/>
    <m/>
    <m/>
    <m/>
    <m/>
    <x v="0"/>
    <x v="93"/>
    <s v="Wiring Clip (3)"/>
    <n v="14"/>
    <n v="6"/>
    <x v="232"/>
    <m/>
    <m/>
    <m/>
    <m/>
    <m/>
    <m/>
    <x v="1"/>
    <n v="0"/>
    <m/>
    <n v="84"/>
    <m/>
    <m/>
    <x v="30"/>
    <x v="6"/>
    <x v="1"/>
  </r>
  <r>
    <m/>
    <x v="123"/>
    <m/>
    <m/>
    <m/>
    <m/>
    <m/>
    <m/>
    <x v="0"/>
    <x v="204"/>
    <s v="Indicator Fuse Clip"/>
    <n v="1"/>
    <n v="65"/>
    <x v="233"/>
    <m/>
    <m/>
    <m/>
    <m/>
    <m/>
    <m/>
    <x v="1"/>
    <n v="0"/>
    <m/>
    <n v="65"/>
    <m/>
    <m/>
    <x v="30"/>
    <x v="6"/>
    <x v="1"/>
  </r>
  <r>
    <m/>
    <x v="123"/>
    <m/>
    <m/>
    <m/>
    <m/>
    <m/>
    <m/>
    <x v="0"/>
    <x v="57"/>
    <s v="Gear Oil XP 85W140  HP 1Ltr"/>
    <n v="1"/>
    <n v="485"/>
    <x v="209"/>
    <m/>
    <m/>
    <m/>
    <m/>
    <m/>
    <m/>
    <x v="1"/>
    <n v="0"/>
    <m/>
    <n v="485"/>
    <m/>
    <m/>
    <x v="30"/>
    <x v="6"/>
    <x v="1"/>
  </r>
  <r>
    <d v="2026-06-10T00:00:00"/>
    <x v="123"/>
    <n v="165"/>
    <s v="Mukhram PG college Dhahrakala Saidpur Gzp"/>
    <n v="9506631842"/>
    <s v="UP61AT4653"/>
    <s v="Trax"/>
    <s v="School"/>
    <x v="0"/>
    <x v="35"/>
    <s v="ENGINE OIL"/>
    <n v="1"/>
    <n v="2400"/>
    <x v="185"/>
    <n v="750"/>
    <m/>
    <m/>
    <m/>
    <m/>
    <m/>
    <x v="34"/>
    <n v="135"/>
    <m/>
    <n v="3285"/>
    <m/>
    <m/>
    <x v="30"/>
    <x v="6"/>
    <x v="1"/>
  </r>
  <r>
    <m/>
    <x v="123"/>
    <m/>
    <m/>
    <m/>
    <m/>
    <m/>
    <m/>
    <x v="0"/>
    <x v="89"/>
    <s v="FILTER ASSY (FLEETGUARD )2650CRDI"/>
    <n v="1"/>
    <n v="428"/>
    <x v="91"/>
    <m/>
    <m/>
    <m/>
    <m/>
    <m/>
    <m/>
    <x v="1"/>
    <n v="0"/>
    <m/>
    <n v="428"/>
    <m/>
    <m/>
    <x v="30"/>
    <x v="6"/>
    <x v="1"/>
  </r>
  <r>
    <m/>
    <x v="123"/>
    <m/>
    <m/>
    <m/>
    <m/>
    <m/>
    <m/>
    <x v="0"/>
    <x v="97"/>
    <s v="Fuel Filter assly"/>
    <n v="1"/>
    <n v="3264"/>
    <x v="99"/>
    <m/>
    <m/>
    <m/>
    <m/>
    <m/>
    <m/>
    <x v="1"/>
    <n v="0"/>
    <m/>
    <n v="3264"/>
    <m/>
    <m/>
    <x v="30"/>
    <x v="6"/>
    <x v="1"/>
  </r>
  <r>
    <d v="2026-06-11T00:00:00"/>
    <x v="124"/>
    <n v="167"/>
    <s v="Sun Shine Pb School Zamania Gzp"/>
    <n v="9519835211"/>
    <s v="UP61AT1986"/>
    <s v="T2"/>
    <s v="School"/>
    <x v="0"/>
    <x v="35"/>
    <s v="ENGINE OIL"/>
    <n v="1"/>
    <n v="2400"/>
    <x v="185"/>
    <n v="900"/>
    <m/>
    <m/>
    <m/>
    <m/>
    <m/>
    <x v="4"/>
    <n v="162"/>
    <m/>
    <n v="3462"/>
    <m/>
    <m/>
    <x v="12"/>
    <x v="6"/>
    <x v="1"/>
  </r>
  <r>
    <m/>
    <x v="124"/>
    <m/>
    <m/>
    <m/>
    <m/>
    <m/>
    <m/>
    <x v="0"/>
    <x v="70"/>
    <s v="Lube Oil Filter"/>
    <n v="1"/>
    <n v="1411"/>
    <x v="78"/>
    <m/>
    <m/>
    <m/>
    <m/>
    <m/>
    <m/>
    <x v="1"/>
    <n v="0"/>
    <m/>
    <n v="1411"/>
    <m/>
    <m/>
    <x v="12"/>
    <x v="6"/>
    <x v="1"/>
  </r>
  <r>
    <m/>
    <x v="124"/>
    <m/>
    <m/>
    <m/>
    <m/>
    <m/>
    <m/>
    <x v="0"/>
    <x v="2"/>
    <s v="FUEL FILTER"/>
    <n v="1"/>
    <n v="1575"/>
    <x v="2"/>
    <m/>
    <m/>
    <m/>
    <m/>
    <m/>
    <m/>
    <x v="1"/>
    <n v="0"/>
    <m/>
    <n v="1575"/>
    <m/>
    <m/>
    <x v="12"/>
    <x v="6"/>
    <x v="1"/>
  </r>
  <r>
    <m/>
    <x v="124"/>
    <m/>
    <m/>
    <m/>
    <m/>
    <m/>
    <m/>
    <x v="0"/>
    <x v="4"/>
    <s v="AIR FILTER"/>
    <n v="1"/>
    <n v="1388"/>
    <x v="4"/>
    <m/>
    <m/>
    <m/>
    <m/>
    <m/>
    <m/>
    <x v="1"/>
    <n v="0"/>
    <m/>
    <n v="1388"/>
    <m/>
    <m/>
    <x v="12"/>
    <x v="6"/>
    <x v="1"/>
  </r>
  <r>
    <m/>
    <x v="124"/>
    <m/>
    <m/>
    <m/>
    <m/>
    <m/>
    <m/>
    <x v="0"/>
    <x v="57"/>
    <s v="Gear Oil XP 85W140  HP 1Ltr"/>
    <n v="1"/>
    <n v="485"/>
    <x v="209"/>
    <m/>
    <m/>
    <m/>
    <m/>
    <m/>
    <m/>
    <x v="1"/>
    <n v="0"/>
    <m/>
    <n v="485"/>
    <m/>
    <m/>
    <x v="12"/>
    <x v="6"/>
    <x v="1"/>
  </r>
  <r>
    <m/>
    <x v="124"/>
    <m/>
    <m/>
    <m/>
    <m/>
    <m/>
    <m/>
    <x v="0"/>
    <x v="29"/>
    <s v="MECHENICAL SPRAY"/>
    <n v="1"/>
    <n v="160"/>
    <x v="29"/>
    <m/>
    <m/>
    <m/>
    <m/>
    <m/>
    <m/>
    <x v="1"/>
    <n v="0"/>
    <m/>
    <n v="160"/>
    <m/>
    <m/>
    <x v="12"/>
    <x v="6"/>
    <x v="1"/>
  </r>
  <r>
    <m/>
    <x v="124"/>
    <m/>
    <m/>
    <m/>
    <m/>
    <m/>
    <m/>
    <x v="0"/>
    <x v="28"/>
    <s v="Brake Oil"/>
    <n v="1"/>
    <n v="149"/>
    <x v="28"/>
    <m/>
    <m/>
    <m/>
    <m/>
    <m/>
    <m/>
    <x v="1"/>
    <n v="0"/>
    <m/>
    <n v="149"/>
    <m/>
    <m/>
    <x v="12"/>
    <x v="6"/>
    <x v="1"/>
  </r>
  <r>
    <d v="2026-06-11T00:00:00"/>
    <x v="124"/>
    <n v="168"/>
    <s v="R.H. Sun Rise Pb School Baghav Raipur Gzp"/>
    <n v="7007812015"/>
    <s v="UP61BT4438"/>
    <s v="T1"/>
    <s v="School"/>
    <x v="0"/>
    <x v="29"/>
    <s v="MECHENICAL SPRAY"/>
    <n v="1"/>
    <n v="160"/>
    <x v="29"/>
    <n v="3700"/>
    <m/>
    <n v="1700"/>
    <m/>
    <m/>
    <m/>
    <x v="56"/>
    <n v="972"/>
    <m/>
    <n v="6532"/>
    <s v="King Pin Leght work "/>
    <n v="1300"/>
    <x v="12"/>
    <x v="6"/>
    <x v="1"/>
  </r>
  <r>
    <m/>
    <x v="124"/>
    <m/>
    <m/>
    <m/>
    <m/>
    <m/>
    <m/>
    <x v="0"/>
    <x v="10"/>
    <s v="KING PIN SET"/>
    <n v="1"/>
    <n v="2247"/>
    <x v="183"/>
    <m/>
    <m/>
    <m/>
    <m/>
    <m/>
    <m/>
    <x v="1"/>
    <n v="0"/>
    <m/>
    <n v="2247"/>
    <m/>
    <m/>
    <x v="12"/>
    <x v="6"/>
    <x v="1"/>
  </r>
  <r>
    <m/>
    <x v="124"/>
    <m/>
    <m/>
    <m/>
    <m/>
    <m/>
    <m/>
    <x v="0"/>
    <x v="11"/>
    <s v="GREASE"/>
    <n v="1"/>
    <n v="268"/>
    <x v="206"/>
    <m/>
    <m/>
    <m/>
    <m/>
    <m/>
    <m/>
    <x v="1"/>
    <n v="0"/>
    <m/>
    <n v="268"/>
    <m/>
    <m/>
    <x v="12"/>
    <x v="6"/>
    <x v="1"/>
  </r>
  <r>
    <m/>
    <x v="124"/>
    <m/>
    <m/>
    <m/>
    <m/>
    <m/>
    <m/>
    <x v="0"/>
    <x v="16"/>
    <s v="OIL SEAL KIT"/>
    <n v="1"/>
    <n v="492"/>
    <x v="16"/>
    <m/>
    <m/>
    <m/>
    <m/>
    <m/>
    <m/>
    <x v="1"/>
    <n v="0"/>
    <m/>
    <n v="492"/>
    <m/>
    <m/>
    <x v="12"/>
    <x v="6"/>
    <x v="1"/>
  </r>
  <r>
    <m/>
    <x v="124"/>
    <m/>
    <m/>
    <m/>
    <m/>
    <m/>
    <m/>
    <x v="0"/>
    <x v="23"/>
    <s v="BRAKE PAD"/>
    <n v="1"/>
    <n v="2296"/>
    <x v="98"/>
    <m/>
    <m/>
    <m/>
    <m/>
    <m/>
    <m/>
    <x v="1"/>
    <n v="0"/>
    <m/>
    <n v="2296"/>
    <m/>
    <m/>
    <x v="12"/>
    <x v="6"/>
    <x v="1"/>
  </r>
  <r>
    <m/>
    <x v="124"/>
    <m/>
    <m/>
    <m/>
    <m/>
    <m/>
    <m/>
    <x v="0"/>
    <x v="126"/>
    <s v="SMALL"/>
    <n v="3"/>
    <n v="6"/>
    <x v="234"/>
    <m/>
    <m/>
    <m/>
    <m/>
    <m/>
    <m/>
    <x v="1"/>
    <n v="0"/>
    <m/>
    <n v="18"/>
    <m/>
    <m/>
    <x v="12"/>
    <x v="6"/>
    <x v="1"/>
  </r>
  <r>
    <m/>
    <x v="124"/>
    <m/>
    <m/>
    <m/>
    <m/>
    <m/>
    <m/>
    <x v="0"/>
    <x v="104"/>
    <s v="Tie Rod Assy Rane"/>
    <n v="1"/>
    <n v="3468"/>
    <x v="105"/>
    <m/>
    <m/>
    <m/>
    <m/>
    <m/>
    <m/>
    <x v="1"/>
    <n v="0"/>
    <m/>
    <n v="3468"/>
    <m/>
    <m/>
    <x v="12"/>
    <x v="6"/>
    <x v="1"/>
  </r>
  <r>
    <m/>
    <x v="124"/>
    <m/>
    <m/>
    <m/>
    <m/>
    <m/>
    <m/>
    <x v="0"/>
    <x v="132"/>
    <s v="RUBBER BUSH"/>
    <n v="1"/>
    <n v="63"/>
    <x v="137"/>
    <m/>
    <m/>
    <m/>
    <m/>
    <m/>
    <m/>
    <x v="1"/>
    <n v="0"/>
    <m/>
    <n v="63"/>
    <m/>
    <m/>
    <x v="12"/>
    <x v="6"/>
    <x v="1"/>
  </r>
  <r>
    <m/>
    <x v="124"/>
    <m/>
    <m/>
    <m/>
    <m/>
    <m/>
    <m/>
    <x v="0"/>
    <x v="0"/>
    <s v="Gulf Force BS VI (6.5L)"/>
    <n v="1"/>
    <n v="2243"/>
    <x v="179"/>
    <m/>
    <m/>
    <m/>
    <m/>
    <m/>
    <m/>
    <x v="1"/>
    <n v="0"/>
    <m/>
    <n v="2243"/>
    <m/>
    <m/>
    <x v="12"/>
    <x v="6"/>
    <x v="1"/>
  </r>
  <r>
    <m/>
    <x v="124"/>
    <m/>
    <m/>
    <m/>
    <m/>
    <m/>
    <m/>
    <x v="0"/>
    <x v="1"/>
    <s v="Oil Filter"/>
    <n v="1"/>
    <n v="359"/>
    <x v="1"/>
    <m/>
    <m/>
    <m/>
    <m/>
    <m/>
    <m/>
    <x v="1"/>
    <n v="0"/>
    <m/>
    <n v="359"/>
    <m/>
    <m/>
    <x v="12"/>
    <x v="6"/>
    <x v="1"/>
  </r>
  <r>
    <m/>
    <x v="124"/>
    <m/>
    <m/>
    <m/>
    <m/>
    <m/>
    <m/>
    <x v="0"/>
    <x v="56"/>
    <s v="SPIN-ON FILTER"/>
    <n v="1"/>
    <n v="655"/>
    <x v="60"/>
    <m/>
    <m/>
    <m/>
    <m/>
    <m/>
    <m/>
    <x v="1"/>
    <n v="0"/>
    <m/>
    <n v="655"/>
    <m/>
    <m/>
    <x v="12"/>
    <x v="6"/>
    <x v="1"/>
  </r>
  <r>
    <m/>
    <x v="124"/>
    <m/>
    <m/>
    <m/>
    <m/>
    <m/>
    <m/>
    <x v="0"/>
    <x v="110"/>
    <s v="ATF (Auto Trans Fluid) HP_1-Ltr"/>
    <n v="1"/>
    <n v="341"/>
    <x v="109"/>
    <m/>
    <m/>
    <m/>
    <m/>
    <m/>
    <m/>
    <x v="1"/>
    <n v="0"/>
    <m/>
    <n v="341"/>
    <m/>
    <m/>
    <x v="12"/>
    <x v="6"/>
    <x v="1"/>
  </r>
  <r>
    <m/>
    <x v="124"/>
    <m/>
    <m/>
    <m/>
    <m/>
    <m/>
    <m/>
    <x v="0"/>
    <x v="6"/>
    <s v="Gulf Force AdBlue (10)"/>
    <n v="1"/>
    <n v="990"/>
    <x v="166"/>
    <m/>
    <m/>
    <m/>
    <m/>
    <m/>
    <m/>
    <x v="1"/>
    <n v="0"/>
    <m/>
    <n v="990"/>
    <m/>
    <m/>
    <x v="12"/>
    <x v="6"/>
    <x v="1"/>
  </r>
  <r>
    <m/>
    <x v="124"/>
    <m/>
    <m/>
    <m/>
    <m/>
    <m/>
    <m/>
    <x v="0"/>
    <x v="32"/>
    <s v="SHOCKAR BUSH 19 NO."/>
    <n v="1"/>
    <n v="80"/>
    <x v="17"/>
    <m/>
    <m/>
    <m/>
    <m/>
    <m/>
    <m/>
    <x v="1"/>
    <n v="0"/>
    <m/>
    <n v="80"/>
    <m/>
    <m/>
    <x v="12"/>
    <x v="6"/>
    <x v="1"/>
  </r>
  <r>
    <d v="2026-06-11T00:00:00"/>
    <x v="124"/>
    <n v="169"/>
    <s v="Sun Shine Pb School Zamania Gzp"/>
    <n v="9519835211"/>
    <s v="UP61AT6510"/>
    <s v="T1"/>
    <s v="School"/>
    <x v="0"/>
    <x v="35"/>
    <s v="ENGINE OIL"/>
    <n v="1"/>
    <n v="2400"/>
    <x v="185"/>
    <n v="900"/>
    <m/>
    <m/>
    <m/>
    <m/>
    <m/>
    <x v="4"/>
    <n v="162"/>
    <m/>
    <n v="3462"/>
    <m/>
    <m/>
    <x v="12"/>
    <x v="6"/>
    <x v="1"/>
  </r>
  <r>
    <m/>
    <x v="124"/>
    <m/>
    <m/>
    <m/>
    <m/>
    <m/>
    <m/>
    <x v="0"/>
    <x v="36"/>
    <s v="AIR FILTER"/>
    <n v="1"/>
    <n v="693"/>
    <x v="36"/>
    <m/>
    <m/>
    <m/>
    <m/>
    <m/>
    <m/>
    <x v="1"/>
    <n v="0"/>
    <m/>
    <n v="693"/>
    <m/>
    <m/>
    <x v="12"/>
    <x v="6"/>
    <x v="1"/>
  </r>
  <r>
    <m/>
    <x v="124"/>
    <m/>
    <m/>
    <m/>
    <m/>
    <m/>
    <m/>
    <x v="0"/>
    <x v="70"/>
    <s v="Lube Oil Filter"/>
    <n v="1"/>
    <n v="1411"/>
    <x v="78"/>
    <m/>
    <m/>
    <m/>
    <m/>
    <m/>
    <m/>
    <x v="1"/>
    <n v="0"/>
    <m/>
    <n v="1411"/>
    <m/>
    <m/>
    <x v="12"/>
    <x v="6"/>
    <x v="1"/>
  </r>
  <r>
    <m/>
    <x v="124"/>
    <m/>
    <m/>
    <m/>
    <m/>
    <m/>
    <m/>
    <x v="0"/>
    <x v="56"/>
    <s v="SPIN-ON FILTER"/>
    <n v="1"/>
    <n v="655"/>
    <x v="60"/>
    <m/>
    <m/>
    <m/>
    <m/>
    <m/>
    <m/>
    <x v="1"/>
    <n v="0"/>
    <m/>
    <n v="655"/>
    <m/>
    <m/>
    <x v="12"/>
    <x v="6"/>
    <x v="1"/>
  </r>
  <r>
    <d v="2026-06-12T00:00:00"/>
    <x v="125"/>
    <n v="170"/>
    <s v="S.S. Dev Pb School Hetimpur Zamania Gzp"/>
    <n v="9551594920"/>
    <s v="UP61CT5798"/>
    <s v="Trax"/>
    <s v="School"/>
    <x v="2"/>
    <x v="0"/>
    <s v="Gulf Force BS VI (6.5L)"/>
    <n v="1"/>
    <n v="2243"/>
    <x v="179"/>
    <m/>
    <m/>
    <m/>
    <m/>
    <m/>
    <m/>
    <x v="1"/>
    <n v="0"/>
    <m/>
    <n v="2243"/>
    <m/>
    <m/>
    <x v="13"/>
    <x v="6"/>
    <x v="1"/>
  </r>
  <r>
    <m/>
    <x v="125"/>
    <m/>
    <m/>
    <m/>
    <m/>
    <m/>
    <m/>
    <x v="2"/>
    <x v="1"/>
    <s v="Oil Filter"/>
    <n v="1"/>
    <n v="359"/>
    <x v="1"/>
    <m/>
    <m/>
    <m/>
    <m/>
    <m/>
    <m/>
    <x v="1"/>
    <n v="0"/>
    <m/>
    <n v="359"/>
    <m/>
    <m/>
    <x v="13"/>
    <x v="6"/>
    <x v="1"/>
  </r>
  <r>
    <m/>
    <x v="125"/>
    <m/>
    <m/>
    <m/>
    <m/>
    <m/>
    <m/>
    <x v="2"/>
    <x v="45"/>
    <s v="Force Motors Antifreeze Coolant 1 L"/>
    <n v="1"/>
    <n v="325"/>
    <x v="46"/>
    <m/>
    <m/>
    <m/>
    <m/>
    <m/>
    <m/>
    <x v="1"/>
    <n v="0"/>
    <m/>
    <n v="325"/>
    <m/>
    <m/>
    <x v="13"/>
    <x v="6"/>
    <x v="1"/>
  </r>
  <r>
    <d v="2026-06-10T00:00:00"/>
    <x v="126"/>
    <n v="166"/>
    <s v="Mukhram PG college Dhahrakala Saidpur Gzp"/>
    <n v="7376269093"/>
    <s v="UP61AT4745"/>
    <s v="T1"/>
    <s v="School"/>
    <x v="0"/>
    <x v="35"/>
    <s v="ENGINE OIL"/>
    <n v="1"/>
    <n v="2400"/>
    <x v="185"/>
    <n v="3100"/>
    <m/>
    <n v="1700"/>
    <m/>
    <m/>
    <m/>
    <x v="57"/>
    <n v="864"/>
    <m/>
    <n v="8064"/>
    <s v="King Pin Leght work "/>
    <n v="1300"/>
    <x v="14"/>
    <x v="6"/>
    <x v="1"/>
  </r>
  <r>
    <m/>
    <x v="126"/>
    <m/>
    <m/>
    <m/>
    <m/>
    <m/>
    <m/>
    <x v="0"/>
    <x v="70"/>
    <s v="Lube Oil Filter"/>
    <n v="1"/>
    <n v="1411"/>
    <x v="78"/>
    <m/>
    <m/>
    <m/>
    <m/>
    <m/>
    <m/>
    <x v="1"/>
    <n v="0"/>
    <m/>
    <n v="1411"/>
    <m/>
    <m/>
    <x v="14"/>
    <x v="6"/>
    <x v="1"/>
  </r>
  <r>
    <m/>
    <x v="126"/>
    <m/>
    <m/>
    <m/>
    <m/>
    <m/>
    <m/>
    <x v="0"/>
    <x v="2"/>
    <s v="FUEL FILTER"/>
    <n v="1"/>
    <n v="1575"/>
    <x v="2"/>
    <m/>
    <m/>
    <m/>
    <m/>
    <m/>
    <m/>
    <x v="1"/>
    <n v="0"/>
    <m/>
    <n v="1575"/>
    <m/>
    <m/>
    <x v="14"/>
    <x v="6"/>
    <x v="1"/>
  </r>
  <r>
    <m/>
    <x v="126"/>
    <m/>
    <m/>
    <m/>
    <m/>
    <m/>
    <m/>
    <x v="0"/>
    <x v="10"/>
    <s v="KING PIN SET"/>
    <n v="1"/>
    <n v="2247"/>
    <x v="183"/>
    <m/>
    <m/>
    <m/>
    <m/>
    <m/>
    <m/>
    <x v="1"/>
    <n v="0"/>
    <m/>
    <n v="2247"/>
    <m/>
    <m/>
    <x v="14"/>
    <x v="6"/>
    <x v="1"/>
  </r>
  <r>
    <m/>
    <x v="126"/>
    <m/>
    <m/>
    <m/>
    <m/>
    <m/>
    <m/>
    <x v="0"/>
    <x v="132"/>
    <s v="RUBBER BUSH"/>
    <n v="2"/>
    <n v="63"/>
    <x v="139"/>
    <m/>
    <m/>
    <m/>
    <m/>
    <m/>
    <m/>
    <x v="1"/>
    <n v="0"/>
    <m/>
    <n v="126"/>
    <m/>
    <m/>
    <x v="14"/>
    <x v="6"/>
    <x v="1"/>
  </r>
  <r>
    <m/>
    <x v="126"/>
    <m/>
    <m/>
    <m/>
    <m/>
    <m/>
    <m/>
    <x v="0"/>
    <x v="32"/>
    <s v="SHOCKAR BUSH 19 NO."/>
    <n v="1"/>
    <n v="80"/>
    <x v="17"/>
    <m/>
    <m/>
    <m/>
    <m/>
    <m/>
    <m/>
    <x v="1"/>
    <n v="0"/>
    <m/>
    <n v="80"/>
    <m/>
    <m/>
    <x v="14"/>
    <x v="6"/>
    <x v="1"/>
  </r>
  <r>
    <m/>
    <x v="126"/>
    <m/>
    <m/>
    <m/>
    <m/>
    <m/>
    <m/>
    <x v="0"/>
    <x v="11"/>
    <s v="GREASE"/>
    <n v="1"/>
    <n v="268"/>
    <x v="206"/>
    <m/>
    <m/>
    <m/>
    <m/>
    <m/>
    <m/>
    <x v="1"/>
    <n v="0"/>
    <m/>
    <n v="268"/>
    <m/>
    <m/>
    <x v="14"/>
    <x v="6"/>
    <x v="1"/>
  </r>
  <r>
    <m/>
    <x v="126"/>
    <m/>
    <m/>
    <m/>
    <m/>
    <m/>
    <m/>
    <x v="0"/>
    <x v="30"/>
    <s v="T R BEARING"/>
    <n v="1"/>
    <n v="527"/>
    <x v="30"/>
    <m/>
    <m/>
    <m/>
    <m/>
    <m/>
    <m/>
    <x v="1"/>
    <n v="0"/>
    <m/>
    <n v="527"/>
    <m/>
    <m/>
    <x v="14"/>
    <x v="6"/>
    <x v="1"/>
  </r>
  <r>
    <m/>
    <x v="126"/>
    <m/>
    <m/>
    <m/>
    <m/>
    <m/>
    <m/>
    <x v="0"/>
    <x v="14"/>
    <s v="Taper Roller Bearing"/>
    <n v="1"/>
    <n v="405"/>
    <x v="31"/>
    <m/>
    <m/>
    <m/>
    <m/>
    <m/>
    <m/>
    <x v="1"/>
    <n v="0"/>
    <m/>
    <n v="405"/>
    <m/>
    <m/>
    <x v="14"/>
    <x v="6"/>
    <x v="1"/>
  </r>
  <r>
    <m/>
    <x v="126"/>
    <m/>
    <m/>
    <m/>
    <m/>
    <m/>
    <m/>
    <x v="0"/>
    <x v="23"/>
    <s v="BRAKE PAD"/>
    <n v="1"/>
    <n v="2296"/>
    <x v="98"/>
    <m/>
    <m/>
    <m/>
    <m/>
    <m/>
    <m/>
    <x v="1"/>
    <n v="0"/>
    <m/>
    <n v="2296"/>
    <m/>
    <m/>
    <x v="14"/>
    <x v="6"/>
    <x v="1"/>
  </r>
  <r>
    <m/>
    <x v="126"/>
    <m/>
    <m/>
    <m/>
    <m/>
    <m/>
    <m/>
    <x v="0"/>
    <x v="12"/>
    <s v="Oil Seal For Fr. Exle"/>
    <n v="2"/>
    <n v="85"/>
    <x v="12"/>
    <m/>
    <m/>
    <m/>
    <m/>
    <m/>
    <m/>
    <x v="1"/>
    <n v="0"/>
    <m/>
    <n v="170"/>
    <m/>
    <m/>
    <x v="14"/>
    <x v="6"/>
    <x v="1"/>
  </r>
  <r>
    <m/>
    <x v="126"/>
    <m/>
    <m/>
    <m/>
    <m/>
    <m/>
    <m/>
    <x v="0"/>
    <x v="28"/>
    <s v="Brake Oil"/>
    <n v="1"/>
    <n v="149"/>
    <x v="28"/>
    <m/>
    <m/>
    <m/>
    <m/>
    <m/>
    <m/>
    <x v="1"/>
    <n v="0"/>
    <m/>
    <n v="149"/>
    <m/>
    <m/>
    <x v="14"/>
    <x v="6"/>
    <x v="1"/>
  </r>
  <r>
    <m/>
    <x v="126"/>
    <m/>
    <m/>
    <m/>
    <m/>
    <m/>
    <m/>
    <x v="0"/>
    <x v="205"/>
    <s v="T- Connector R-215"/>
    <n v="1"/>
    <n v="15"/>
    <x v="176"/>
    <m/>
    <m/>
    <m/>
    <m/>
    <m/>
    <m/>
    <x v="1"/>
    <n v="0"/>
    <m/>
    <n v="15"/>
    <m/>
    <m/>
    <x v="14"/>
    <x v="6"/>
    <x v="1"/>
  </r>
  <r>
    <d v="2026-06-14T00:00:00"/>
    <x v="127"/>
    <n v="171"/>
    <s v="Sri Sumer Gopal Inter College Durehara Gzp"/>
    <n v="9721263172"/>
    <s v="UP61BT8863"/>
    <s v="T1"/>
    <s v="School"/>
    <x v="2"/>
    <x v="0"/>
    <s v="Gulf Force BS VI (6.5L)"/>
    <n v="1"/>
    <n v="2243"/>
    <x v="179"/>
    <m/>
    <m/>
    <m/>
    <m/>
    <m/>
    <m/>
    <x v="1"/>
    <n v="0"/>
    <m/>
    <n v="2243"/>
    <m/>
    <m/>
    <x v="15"/>
    <x v="6"/>
    <x v="1"/>
  </r>
  <r>
    <m/>
    <x v="127"/>
    <m/>
    <m/>
    <m/>
    <m/>
    <m/>
    <m/>
    <x v="2"/>
    <x v="1"/>
    <s v="Oil Filter"/>
    <n v="1"/>
    <n v="359"/>
    <x v="1"/>
    <m/>
    <m/>
    <m/>
    <m/>
    <m/>
    <m/>
    <x v="1"/>
    <n v="0"/>
    <m/>
    <n v="359"/>
    <m/>
    <m/>
    <x v="15"/>
    <x v="6"/>
    <x v="1"/>
  </r>
  <r>
    <d v="2026-06-14T00:00:00"/>
    <x v="127"/>
    <n v="172"/>
    <s v="P.N.S. Public school Kashimabad Ghazipur"/>
    <n v="9415861131"/>
    <s v="UP61BT6789"/>
    <s v="T1"/>
    <s v="School"/>
    <x v="0"/>
    <x v="0"/>
    <s v="Gulf Force BS VI (6.5L)"/>
    <n v="1"/>
    <n v="2243"/>
    <x v="179"/>
    <n v="900"/>
    <m/>
    <m/>
    <n v="550"/>
    <m/>
    <m/>
    <x v="43"/>
    <n v="261"/>
    <m/>
    <n v="3954"/>
    <m/>
    <m/>
    <x v="15"/>
    <x v="6"/>
    <x v="1"/>
  </r>
  <r>
    <m/>
    <x v="127"/>
    <m/>
    <m/>
    <m/>
    <m/>
    <m/>
    <m/>
    <x v="0"/>
    <x v="1"/>
    <s v="Oil Filter"/>
    <n v="1"/>
    <n v="359"/>
    <x v="1"/>
    <m/>
    <m/>
    <m/>
    <m/>
    <m/>
    <m/>
    <x v="1"/>
    <n v="0"/>
    <m/>
    <n v="359"/>
    <m/>
    <m/>
    <x v="15"/>
    <x v="6"/>
    <x v="1"/>
  </r>
  <r>
    <m/>
    <x v="127"/>
    <m/>
    <m/>
    <m/>
    <m/>
    <m/>
    <m/>
    <x v="0"/>
    <x v="2"/>
    <s v="FUEL FILTER"/>
    <n v="1"/>
    <n v="1575"/>
    <x v="2"/>
    <m/>
    <m/>
    <m/>
    <m/>
    <m/>
    <m/>
    <x v="1"/>
    <n v="0"/>
    <m/>
    <n v="1575"/>
    <m/>
    <m/>
    <x v="15"/>
    <x v="6"/>
    <x v="1"/>
  </r>
  <r>
    <d v="2026-06-14T00:00:00"/>
    <x v="127"/>
    <n v="173"/>
    <s v="International Pb School Sarhula Ghazipur"/>
    <n v="9198363406"/>
    <s v="UP61CT4870"/>
    <s v="Trax"/>
    <s v="School"/>
    <x v="0"/>
    <x v="0"/>
    <s v="Gulf Force BS VI (6.5L)"/>
    <n v="1"/>
    <n v="2243"/>
    <x v="179"/>
    <n v="750"/>
    <m/>
    <m/>
    <m/>
    <m/>
    <m/>
    <x v="34"/>
    <n v="135"/>
    <m/>
    <n v="3128"/>
    <m/>
    <m/>
    <x v="15"/>
    <x v="6"/>
    <x v="1"/>
  </r>
  <r>
    <m/>
    <x v="127"/>
    <m/>
    <m/>
    <m/>
    <m/>
    <m/>
    <m/>
    <x v="0"/>
    <x v="1"/>
    <s v="Oil Filter"/>
    <n v="1"/>
    <n v="359"/>
    <x v="1"/>
    <m/>
    <m/>
    <m/>
    <m/>
    <m/>
    <m/>
    <x v="1"/>
    <n v="0"/>
    <m/>
    <n v="359"/>
    <m/>
    <m/>
    <x v="15"/>
    <x v="6"/>
    <x v="1"/>
  </r>
  <r>
    <d v="2026-06-14T00:00:00"/>
    <x v="127"/>
    <n v="174"/>
    <s v="Sun Shine Pb School Zamania Gzp"/>
    <n v="9236920688"/>
    <s v="UP61AT6510"/>
    <s v="T1"/>
    <s v="School"/>
    <x v="0"/>
    <x v="10"/>
    <s v="KING PIN SET"/>
    <n v="1"/>
    <n v="2247"/>
    <x v="183"/>
    <n v="2000"/>
    <m/>
    <n v="1700"/>
    <m/>
    <m/>
    <m/>
    <x v="58"/>
    <n v="666"/>
    <m/>
    <n v="6613"/>
    <s v="King Pin Leght work "/>
    <n v="1300"/>
    <x v="15"/>
    <x v="6"/>
    <x v="1"/>
  </r>
  <r>
    <m/>
    <x v="127"/>
    <m/>
    <m/>
    <m/>
    <m/>
    <m/>
    <m/>
    <x v="0"/>
    <x v="32"/>
    <s v="SHOCKAR BUSH 19 NO."/>
    <n v="2"/>
    <n v="80"/>
    <x v="29"/>
    <m/>
    <m/>
    <m/>
    <m/>
    <m/>
    <m/>
    <x v="1"/>
    <n v="0"/>
    <m/>
    <n v="160"/>
    <m/>
    <m/>
    <x v="15"/>
    <x v="6"/>
    <x v="1"/>
  </r>
  <r>
    <m/>
    <x v="127"/>
    <m/>
    <m/>
    <m/>
    <m/>
    <m/>
    <m/>
    <x v="0"/>
    <x v="12"/>
    <s v="Oil Seal For Fr. Exle"/>
    <n v="2"/>
    <n v="85"/>
    <x v="12"/>
    <m/>
    <m/>
    <m/>
    <m/>
    <m/>
    <m/>
    <x v="1"/>
    <n v="0"/>
    <m/>
    <n v="170"/>
    <m/>
    <m/>
    <x v="15"/>
    <x v="6"/>
    <x v="1"/>
  </r>
  <r>
    <m/>
    <x v="127"/>
    <m/>
    <m/>
    <m/>
    <m/>
    <m/>
    <m/>
    <x v="0"/>
    <x v="170"/>
    <s v="CLAMP"/>
    <n v="1"/>
    <n v="53"/>
    <x v="235"/>
    <m/>
    <m/>
    <m/>
    <m/>
    <m/>
    <m/>
    <x v="1"/>
    <n v="0"/>
    <m/>
    <n v="53"/>
    <m/>
    <m/>
    <x v="15"/>
    <x v="6"/>
    <x v="1"/>
  </r>
  <r>
    <m/>
    <x v="127"/>
    <m/>
    <m/>
    <m/>
    <m/>
    <m/>
    <m/>
    <x v="0"/>
    <x v="132"/>
    <s v="RUBBER BUSH"/>
    <n v="1"/>
    <n v="63"/>
    <x v="137"/>
    <m/>
    <m/>
    <m/>
    <m/>
    <m/>
    <m/>
    <x v="1"/>
    <n v="0"/>
    <m/>
    <n v="63"/>
    <m/>
    <m/>
    <x v="15"/>
    <x v="6"/>
    <x v="1"/>
  </r>
  <r>
    <m/>
    <x v="127"/>
    <m/>
    <m/>
    <m/>
    <m/>
    <m/>
    <m/>
    <x v="0"/>
    <x v="171"/>
    <s v="Nut 17 No."/>
    <n v="2"/>
    <n v="16"/>
    <x v="236"/>
    <m/>
    <m/>
    <m/>
    <m/>
    <m/>
    <m/>
    <x v="1"/>
    <n v="0"/>
    <m/>
    <n v="32"/>
    <m/>
    <m/>
    <x v="15"/>
    <x v="6"/>
    <x v="1"/>
  </r>
  <r>
    <m/>
    <x v="127"/>
    <m/>
    <m/>
    <m/>
    <m/>
    <m/>
    <m/>
    <x v="0"/>
    <x v="11"/>
    <s v="GREASE"/>
    <n v="1"/>
    <n v="268"/>
    <x v="206"/>
    <m/>
    <m/>
    <m/>
    <m/>
    <m/>
    <m/>
    <x v="1"/>
    <n v="0"/>
    <m/>
    <n v="268"/>
    <m/>
    <m/>
    <x v="15"/>
    <x v="6"/>
    <x v="1"/>
  </r>
  <r>
    <d v="2026-06-14T00:00:00"/>
    <x v="127"/>
    <n v="175"/>
    <s v="Sun Shine Pb School Zamania Gzp"/>
    <n v="9236920688"/>
    <s v="UP61T8684"/>
    <s v="T1"/>
    <s v="School"/>
    <x v="0"/>
    <x v="35"/>
    <s v="ENGINE OIL"/>
    <n v="1"/>
    <n v="2400"/>
    <x v="185"/>
    <n v="3400"/>
    <m/>
    <m/>
    <m/>
    <m/>
    <m/>
    <x v="59"/>
    <n v="612"/>
    <m/>
    <n v="6412"/>
    <m/>
    <m/>
    <x v="15"/>
    <x v="6"/>
    <x v="1"/>
  </r>
  <r>
    <m/>
    <x v="127"/>
    <m/>
    <m/>
    <m/>
    <m/>
    <m/>
    <m/>
    <x v="0"/>
    <x v="89"/>
    <s v="FILTER ASSY (FLEETGUARD )2650CRDI"/>
    <n v="1"/>
    <n v="428"/>
    <x v="91"/>
    <m/>
    <m/>
    <m/>
    <m/>
    <m/>
    <m/>
    <x v="1"/>
    <n v="0"/>
    <m/>
    <n v="428"/>
    <m/>
    <m/>
    <x v="15"/>
    <x v="6"/>
    <x v="1"/>
  </r>
  <r>
    <m/>
    <x v="127"/>
    <m/>
    <m/>
    <m/>
    <m/>
    <m/>
    <m/>
    <x v="0"/>
    <x v="90"/>
    <s v="AIR FILTER ELEMENT"/>
    <n v="1"/>
    <n v="489"/>
    <x v="92"/>
    <m/>
    <m/>
    <m/>
    <m/>
    <m/>
    <m/>
    <x v="1"/>
    <n v="0"/>
    <m/>
    <n v="489"/>
    <m/>
    <m/>
    <x v="15"/>
    <x v="6"/>
    <x v="1"/>
  </r>
  <r>
    <m/>
    <x v="127"/>
    <m/>
    <m/>
    <m/>
    <m/>
    <m/>
    <m/>
    <x v="0"/>
    <x v="206"/>
    <s v="Filter Element"/>
    <n v="2"/>
    <n v="115"/>
    <x v="157"/>
    <m/>
    <m/>
    <m/>
    <m/>
    <m/>
    <m/>
    <x v="1"/>
    <n v="0"/>
    <m/>
    <n v="230"/>
    <m/>
    <m/>
    <x v="15"/>
    <x v="6"/>
    <x v="1"/>
  </r>
  <r>
    <m/>
    <x v="127"/>
    <m/>
    <m/>
    <m/>
    <m/>
    <m/>
    <m/>
    <x v="0"/>
    <x v="11"/>
    <s v="GREASE"/>
    <n v="1"/>
    <n v="268"/>
    <x v="206"/>
    <m/>
    <m/>
    <m/>
    <m/>
    <m/>
    <m/>
    <x v="1"/>
    <n v="0"/>
    <m/>
    <n v="268"/>
    <m/>
    <m/>
    <x v="15"/>
    <x v="6"/>
    <x v="1"/>
  </r>
  <r>
    <m/>
    <x v="127"/>
    <m/>
    <m/>
    <m/>
    <m/>
    <m/>
    <m/>
    <x v="0"/>
    <x v="16"/>
    <s v="OIL SEAL KIT"/>
    <n v="1"/>
    <n v="453"/>
    <x v="32"/>
    <m/>
    <m/>
    <m/>
    <m/>
    <m/>
    <m/>
    <x v="1"/>
    <n v="0"/>
    <m/>
    <n v="453"/>
    <m/>
    <m/>
    <x v="15"/>
    <x v="6"/>
    <x v="1"/>
  </r>
  <r>
    <m/>
    <x v="127"/>
    <m/>
    <m/>
    <m/>
    <m/>
    <m/>
    <m/>
    <x v="0"/>
    <x v="138"/>
    <s v="Shocker Bolt With Nut"/>
    <n v="1"/>
    <n v="54"/>
    <x v="180"/>
    <m/>
    <m/>
    <m/>
    <m/>
    <m/>
    <m/>
    <x v="1"/>
    <n v="0"/>
    <m/>
    <n v="54"/>
    <m/>
    <m/>
    <x v="15"/>
    <x v="6"/>
    <x v="1"/>
  </r>
  <r>
    <m/>
    <x v="127"/>
    <m/>
    <m/>
    <m/>
    <m/>
    <m/>
    <m/>
    <x v="0"/>
    <x v="94"/>
    <s v="UJ Kit"/>
    <n v="1"/>
    <n v="648"/>
    <x v="96"/>
    <m/>
    <m/>
    <m/>
    <m/>
    <m/>
    <m/>
    <x v="1"/>
    <n v="0"/>
    <m/>
    <n v="648"/>
    <m/>
    <m/>
    <x v="15"/>
    <x v="6"/>
    <x v="1"/>
  </r>
  <r>
    <m/>
    <x v="127"/>
    <m/>
    <m/>
    <m/>
    <m/>
    <m/>
    <m/>
    <x v="0"/>
    <x v="29"/>
    <s v="MECHENICAL SPRAY"/>
    <n v="1"/>
    <n v="160"/>
    <x v="29"/>
    <m/>
    <m/>
    <m/>
    <m/>
    <m/>
    <m/>
    <x v="1"/>
    <n v="0"/>
    <m/>
    <n v="160"/>
    <m/>
    <m/>
    <x v="15"/>
    <x v="6"/>
    <x v="1"/>
  </r>
  <r>
    <m/>
    <x v="127"/>
    <m/>
    <m/>
    <m/>
    <m/>
    <m/>
    <m/>
    <x v="0"/>
    <x v="96"/>
    <s v="BRAKE DISC. (VENTILATED)"/>
    <n v="1"/>
    <n v="5906"/>
    <x v="97"/>
    <m/>
    <m/>
    <m/>
    <m/>
    <m/>
    <m/>
    <x v="1"/>
    <n v="0"/>
    <m/>
    <n v="5906"/>
    <m/>
    <m/>
    <x v="15"/>
    <x v="6"/>
    <x v="1"/>
  </r>
  <r>
    <m/>
    <x v="127"/>
    <m/>
    <m/>
    <m/>
    <m/>
    <m/>
    <m/>
    <x v="0"/>
    <x v="64"/>
    <s v="BRACKET"/>
    <n v="1"/>
    <n v="44"/>
    <x v="237"/>
    <m/>
    <m/>
    <m/>
    <m/>
    <m/>
    <m/>
    <x v="1"/>
    <n v="0"/>
    <m/>
    <n v="44"/>
    <m/>
    <m/>
    <x v="15"/>
    <x v="6"/>
    <x v="1"/>
  </r>
  <r>
    <m/>
    <x v="127"/>
    <m/>
    <m/>
    <m/>
    <m/>
    <m/>
    <m/>
    <x v="0"/>
    <x v="132"/>
    <s v="RUBBER BUSH"/>
    <n v="1"/>
    <n v="63"/>
    <x v="137"/>
    <m/>
    <m/>
    <m/>
    <m/>
    <m/>
    <m/>
    <x v="1"/>
    <n v="0"/>
    <m/>
    <n v="63"/>
    <m/>
    <m/>
    <x v="15"/>
    <x v="6"/>
    <x v="1"/>
  </r>
  <r>
    <m/>
    <x v="127"/>
    <m/>
    <m/>
    <m/>
    <m/>
    <m/>
    <m/>
    <x v="0"/>
    <x v="169"/>
    <s v="Clamp For Stebilizer"/>
    <n v="1"/>
    <n v="57"/>
    <x v="80"/>
    <m/>
    <m/>
    <m/>
    <m/>
    <m/>
    <m/>
    <x v="1"/>
    <n v="0"/>
    <m/>
    <n v="57"/>
    <m/>
    <m/>
    <x v="15"/>
    <x v="6"/>
    <x v="1"/>
  </r>
  <r>
    <m/>
    <x v="127"/>
    <m/>
    <m/>
    <m/>
    <m/>
    <m/>
    <m/>
    <x v="0"/>
    <x v="170"/>
    <s v="CLAMP"/>
    <n v="1"/>
    <n v="53"/>
    <x v="235"/>
    <m/>
    <m/>
    <m/>
    <m/>
    <m/>
    <m/>
    <x v="1"/>
    <n v="0"/>
    <m/>
    <n v="53"/>
    <m/>
    <m/>
    <x v="15"/>
    <x v="6"/>
    <x v="1"/>
  </r>
  <r>
    <m/>
    <x v="127"/>
    <m/>
    <m/>
    <m/>
    <m/>
    <m/>
    <m/>
    <x v="0"/>
    <x v="171"/>
    <s v="Nut 17 No."/>
    <n v="2"/>
    <n v="16"/>
    <x v="236"/>
    <m/>
    <m/>
    <m/>
    <m/>
    <m/>
    <m/>
    <x v="1"/>
    <n v="0"/>
    <m/>
    <n v="32"/>
    <m/>
    <m/>
    <x v="15"/>
    <x v="6"/>
    <x v="1"/>
  </r>
  <r>
    <m/>
    <x v="127"/>
    <m/>
    <m/>
    <m/>
    <m/>
    <m/>
    <m/>
    <x v="0"/>
    <x v="110"/>
    <s v="ATF (Auto Trans Fluid) HP_1-Ltr"/>
    <n v="1"/>
    <n v="341"/>
    <x v="109"/>
    <m/>
    <m/>
    <m/>
    <m/>
    <m/>
    <m/>
    <x v="1"/>
    <n v="0"/>
    <m/>
    <n v="341"/>
    <m/>
    <m/>
    <x v="15"/>
    <x v="6"/>
    <x v="1"/>
  </r>
  <r>
    <m/>
    <x v="127"/>
    <m/>
    <m/>
    <m/>
    <m/>
    <m/>
    <m/>
    <x v="0"/>
    <x v="28"/>
    <s v="Brake Oil"/>
    <n v="1"/>
    <n v="149"/>
    <x v="28"/>
    <m/>
    <m/>
    <m/>
    <m/>
    <m/>
    <m/>
    <x v="1"/>
    <n v="0"/>
    <m/>
    <n v="149"/>
    <m/>
    <m/>
    <x v="15"/>
    <x v="6"/>
    <x v="1"/>
  </r>
  <r>
    <d v="2026-06-14T00:00:00"/>
    <x v="127"/>
    <n v="176"/>
    <s v="Diving Heart Pb school Augusta Gzp"/>
    <n v="9335032117"/>
    <m/>
    <m/>
    <m/>
    <x v="1"/>
    <x v="36"/>
    <s v="AIR FILTER"/>
    <n v="2"/>
    <n v="693"/>
    <x v="238"/>
    <m/>
    <m/>
    <m/>
    <m/>
    <m/>
    <m/>
    <x v="1"/>
    <n v="0"/>
    <m/>
    <n v="1386"/>
    <m/>
    <m/>
    <x v="15"/>
    <x v="6"/>
    <x v="1"/>
  </r>
  <r>
    <d v="2026-06-15T00:00:00"/>
    <x v="128"/>
    <n v="177"/>
    <s v="P.R. Int.school Karimdinpur Ghazipur"/>
    <n v="9721976849"/>
    <s v="UP61CT2501"/>
    <s v="T1"/>
    <s v="School"/>
    <x v="2"/>
    <x v="0"/>
    <s v="Gulf Force BS VI (6.5L)"/>
    <n v="1"/>
    <n v="2243"/>
    <x v="179"/>
    <m/>
    <m/>
    <m/>
    <m/>
    <m/>
    <m/>
    <x v="1"/>
    <n v="0"/>
    <m/>
    <n v="2243"/>
    <m/>
    <m/>
    <x v="16"/>
    <x v="6"/>
    <x v="1"/>
  </r>
  <r>
    <m/>
    <x v="128"/>
    <m/>
    <m/>
    <m/>
    <m/>
    <m/>
    <m/>
    <x v="2"/>
    <x v="1"/>
    <s v="Oil Filter"/>
    <n v="1"/>
    <n v="359"/>
    <x v="1"/>
    <m/>
    <m/>
    <m/>
    <m/>
    <m/>
    <m/>
    <x v="1"/>
    <n v="0"/>
    <m/>
    <n v="359"/>
    <m/>
    <m/>
    <x v="16"/>
    <x v="6"/>
    <x v="1"/>
  </r>
  <r>
    <d v="2026-06-15T00:00:00"/>
    <x v="128"/>
    <n v="178"/>
    <s v="Sun Shine Pb School Zamania Gzp"/>
    <n v="7651934851"/>
    <s v="UP62BT1191"/>
    <s v="T1"/>
    <s v="School"/>
    <x v="0"/>
    <x v="35"/>
    <s v="ENGINE OIL"/>
    <n v="1"/>
    <n v="2400"/>
    <x v="185"/>
    <n v="3400"/>
    <n v="200"/>
    <n v="1700"/>
    <m/>
    <m/>
    <m/>
    <x v="60"/>
    <n v="954"/>
    <m/>
    <n v="8654"/>
    <s v="King Pin Leght work "/>
    <n v="1300"/>
    <x v="16"/>
    <x v="6"/>
    <x v="1"/>
  </r>
  <r>
    <m/>
    <x v="128"/>
    <m/>
    <m/>
    <m/>
    <m/>
    <m/>
    <m/>
    <x v="0"/>
    <x v="70"/>
    <s v="Lube Oil Filter"/>
    <n v="1"/>
    <n v="1411"/>
    <x v="78"/>
    <m/>
    <m/>
    <m/>
    <m/>
    <m/>
    <m/>
    <x v="1"/>
    <n v="0"/>
    <m/>
    <n v="1411"/>
    <m/>
    <m/>
    <x v="16"/>
    <x v="6"/>
    <x v="1"/>
  </r>
  <r>
    <m/>
    <x v="128"/>
    <m/>
    <m/>
    <m/>
    <m/>
    <m/>
    <m/>
    <x v="0"/>
    <x v="56"/>
    <s v="SPIN-ON FILTER"/>
    <n v="1"/>
    <n v="655"/>
    <x v="60"/>
    <m/>
    <m/>
    <m/>
    <m/>
    <m/>
    <m/>
    <x v="1"/>
    <n v="0"/>
    <m/>
    <n v="655"/>
    <m/>
    <m/>
    <x v="16"/>
    <x v="6"/>
    <x v="1"/>
  </r>
  <r>
    <m/>
    <x v="128"/>
    <m/>
    <m/>
    <m/>
    <m/>
    <m/>
    <m/>
    <x v="0"/>
    <x v="36"/>
    <s v="AIR FILTER"/>
    <n v="1"/>
    <n v="693"/>
    <x v="36"/>
    <m/>
    <m/>
    <m/>
    <m/>
    <m/>
    <m/>
    <x v="1"/>
    <n v="0"/>
    <m/>
    <n v="693"/>
    <m/>
    <m/>
    <x v="16"/>
    <x v="6"/>
    <x v="1"/>
  </r>
  <r>
    <m/>
    <x v="128"/>
    <m/>
    <m/>
    <m/>
    <m/>
    <m/>
    <m/>
    <x v="0"/>
    <x v="32"/>
    <s v="SHOCKAR BUSH 19 NO."/>
    <n v="6"/>
    <n v="80"/>
    <x v="231"/>
    <m/>
    <m/>
    <m/>
    <m/>
    <m/>
    <m/>
    <x v="1"/>
    <n v="0"/>
    <m/>
    <n v="480"/>
    <m/>
    <m/>
    <x v="16"/>
    <x v="6"/>
    <x v="1"/>
  </r>
  <r>
    <m/>
    <x v="128"/>
    <m/>
    <m/>
    <m/>
    <m/>
    <m/>
    <m/>
    <x v="0"/>
    <x v="94"/>
    <s v="UJ Kit"/>
    <n v="1"/>
    <n v="648"/>
    <x v="96"/>
    <m/>
    <m/>
    <m/>
    <m/>
    <m/>
    <m/>
    <x v="1"/>
    <n v="0"/>
    <m/>
    <n v="648"/>
    <m/>
    <m/>
    <x v="16"/>
    <x v="6"/>
    <x v="1"/>
  </r>
  <r>
    <m/>
    <x v="128"/>
    <m/>
    <m/>
    <m/>
    <m/>
    <m/>
    <m/>
    <x v="0"/>
    <x v="159"/>
    <s v="Tail Lamp RH"/>
    <n v="1"/>
    <n v="1202"/>
    <x v="158"/>
    <m/>
    <m/>
    <m/>
    <m/>
    <m/>
    <m/>
    <x v="1"/>
    <n v="0"/>
    <m/>
    <n v="1202"/>
    <m/>
    <m/>
    <x v="16"/>
    <x v="6"/>
    <x v="1"/>
  </r>
  <r>
    <m/>
    <x v="128"/>
    <m/>
    <m/>
    <m/>
    <m/>
    <m/>
    <m/>
    <x v="0"/>
    <x v="207"/>
    <s v="Joka 19 No."/>
    <n v="4"/>
    <n v="140"/>
    <x v="239"/>
    <m/>
    <m/>
    <m/>
    <m/>
    <m/>
    <m/>
    <x v="1"/>
    <n v="0"/>
    <m/>
    <n v="560"/>
    <m/>
    <m/>
    <x v="16"/>
    <x v="6"/>
    <x v="1"/>
  </r>
  <r>
    <m/>
    <x v="128"/>
    <m/>
    <m/>
    <m/>
    <m/>
    <m/>
    <m/>
    <x v="0"/>
    <x v="208"/>
    <s v="Gittak Washar"/>
    <n v="16"/>
    <n v="12"/>
    <x v="240"/>
    <m/>
    <m/>
    <m/>
    <m/>
    <m/>
    <m/>
    <x v="1"/>
    <n v="0"/>
    <m/>
    <n v="192"/>
    <m/>
    <m/>
    <x v="16"/>
    <x v="6"/>
    <x v="1"/>
  </r>
  <r>
    <m/>
    <x v="128"/>
    <m/>
    <m/>
    <m/>
    <m/>
    <m/>
    <m/>
    <x v="0"/>
    <x v="132"/>
    <s v="RUBBER BUSH"/>
    <n v="2"/>
    <n v="63"/>
    <x v="139"/>
    <m/>
    <m/>
    <m/>
    <m/>
    <m/>
    <m/>
    <x v="1"/>
    <n v="0"/>
    <m/>
    <n v="126"/>
    <m/>
    <m/>
    <x v="16"/>
    <x v="6"/>
    <x v="1"/>
  </r>
  <r>
    <m/>
    <x v="128"/>
    <m/>
    <m/>
    <m/>
    <m/>
    <m/>
    <m/>
    <x v="0"/>
    <x v="11"/>
    <s v="GREASE"/>
    <n v="1"/>
    <n v="268"/>
    <x v="206"/>
    <m/>
    <m/>
    <m/>
    <m/>
    <m/>
    <m/>
    <x v="1"/>
    <n v="0"/>
    <m/>
    <n v="268"/>
    <m/>
    <m/>
    <x v="16"/>
    <x v="6"/>
    <x v="1"/>
  </r>
  <r>
    <m/>
    <x v="128"/>
    <m/>
    <m/>
    <m/>
    <m/>
    <m/>
    <m/>
    <x v="0"/>
    <x v="138"/>
    <s v="Shocker Bolt With Nut"/>
    <n v="1"/>
    <n v="60"/>
    <x v="40"/>
    <m/>
    <m/>
    <m/>
    <m/>
    <m/>
    <m/>
    <x v="1"/>
    <n v="0"/>
    <m/>
    <n v="60"/>
    <m/>
    <m/>
    <x v="16"/>
    <x v="6"/>
    <x v="1"/>
  </r>
  <r>
    <m/>
    <x v="128"/>
    <m/>
    <m/>
    <m/>
    <m/>
    <m/>
    <m/>
    <x v="0"/>
    <x v="23"/>
    <s v="BRAKE PAD"/>
    <n v="1"/>
    <n v="2296"/>
    <x v="98"/>
    <m/>
    <m/>
    <m/>
    <m/>
    <m/>
    <m/>
    <x v="1"/>
    <n v="0"/>
    <m/>
    <n v="2296"/>
    <m/>
    <m/>
    <x v="16"/>
    <x v="6"/>
    <x v="1"/>
  </r>
  <r>
    <d v="2026-06-15T00:00:00"/>
    <x v="128"/>
    <n v="179"/>
    <s v="Sun Shine Pb School Zamania Gzp"/>
    <n v="7651934851"/>
    <s v="UP62BT1191"/>
    <s v="T1"/>
    <s v="School"/>
    <x v="0"/>
    <x v="153"/>
    <s v="Tail Lamp LH"/>
    <n v="1"/>
    <n v="1202"/>
    <x v="158"/>
    <m/>
    <n v="150"/>
    <m/>
    <m/>
    <m/>
    <m/>
    <x v="38"/>
    <n v="27"/>
    <m/>
    <n v="1379"/>
    <m/>
    <m/>
    <x v="16"/>
    <x v="6"/>
    <x v="1"/>
  </r>
  <r>
    <d v="2026-06-17T00:00:00"/>
    <x v="129"/>
    <n v="180"/>
    <s v="Ashok Bus Service Lanka Ghazipur"/>
    <m/>
    <m/>
    <m/>
    <m/>
    <x v="1"/>
    <x v="6"/>
    <s v="Gulf Force AdBlue (10)"/>
    <n v="1"/>
    <n v="990"/>
    <x v="166"/>
    <m/>
    <m/>
    <m/>
    <m/>
    <m/>
    <m/>
    <x v="1"/>
    <n v="0"/>
    <m/>
    <n v="990"/>
    <m/>
    <m/>
    <x v="17"/>
    <x v="6"/>
    <x v="1"/>
  </r>
  <r>
    <d v="2026-06-18T00:00:00"/>
    <x v="130"/>
    <n v="181"/>
    <s v="Sun Shine Pb School Zamania Gzp"/>
    <n v="9236920688"/>
    <s v="UP61T8679"/>
    <s v="T1"/>
    <s v="School"/>
    <x v="0"/>
    <x v="11"/>
    <s v="GREASE"/>
    <n v="2"/>
    <n v="268"/>
    <x v="197"/>
    <n v="3100"/>
    <m/>
    <m/>
    <m/>
    <m/>
    <m/>
    <x v="61"/>
    <n v="558"/>
    <m/>
    <n v="4194"/>
    <m/>
    <m/>
    <x v="18"/>
    <x v="6"/>
    <x v="1"/>
  </r>
  <r>
    <m/>
    <x v="130"/>
    <m/>
    <m/>
    <m/>
    <m/>
    <m/>
    <m/>
    <x v="0"/>
    <x v="16"/>
    <s v="OIL SEAL KIT"/>
    <n v="1"/>
    <n v="453"/>
    <x v="32"/>
    <m/>
    <m/>
    <m/>
    <m/>
    <m/>
    <m/>
    <x v="1"/>
    <n v="0"/>
    <m/>
    <n v="453"/>
    <m/>
    <m/>
    <x v="18"/>
    <x v="6"/>
    <x v="1"/>
  </r>
  <r>
    <m/>
    <x v="130"/>
    <m/>
    <m/>
    <m/>
    <m/>
    <m/>
    <m/>
    <x v="0"/>
    <x v="14"/>
    <s v="Taper Roller Bearing"/>
    <n v="1"/>
    <n v="405"/>
    <x v="31"/>
    <m/>
    <m/>
    <m/>
    <m/>
    <m/>
    <m/>
    <x v="1"/>
    <n v="0"/>
    <m/>
    <n v="405"/>
    <m/>
    <m/>
    <x v="18"/>
    <x v="6"/>
    <x v="1"/>
  </r>
  <r>
    <m/>
    <x v="130"/>
    <m/>
    <m/>
    <m/>
    <m/>
    <m/>
    <m/>
    <x v="0"/>
    <x v="209"/>
    <s v="TR BARRING"/>
    <n v="1"/>
    <n v="968"/>
    <x v="241"/>
    <m/>
    <m/>
    <m/>
    <m/>
    <m/>
    <m/>
    <x v="1"/>
    <n v="0"/>
    <m/>
    <n v="968"/>
    <m/>
    <m/>
    <x v="18"/>
    <x v="6"/>
    <x v="1"/>
  </r>
  <r>
    <m/>
    <x v="130"/>
    <m/>
    <m/>
    <m/>
    <m/>
    <m/>
    <m/>
    <x v="0"/>
    <x v="94"/>
    <s v="UJ Kit"/>
    <n v="1"/>
    <n v="648"/>
    <x v="96"/>
    <m/>
    <m/>
    <m/>
    <m/>
    <m/>
    <m/>
    <x v="1"/>
    <n v="0"/>
    <m/>
    <n v="648"/>
    <m/>
    <m/>
    <x v="18"/>
    <x v="6"/>
    <x v="1"/>
  </r>
  <r>
    <m/>
    <x v="130"/>
    <m/>
    <m/>
    <m/>
    <m/>
    <m/>
    <m/>
    <x v="0"/>
    <x v="35"/>
    <s v="ENGINE OIL"/>
    <n v="1"/>
    <n v="3375"/>
    <x v="242"/>
    <m/>
    <m/>
    <m/>
    <m/>
    <m/>
    <m/>
    <x v="1"/>
    <n v="0"/>
    <m/>
    <n v="3375"/>
    <m/>
    <m/>
    <x v="18"/>
    <x v="6"/>
    <x v="1"/>
  </r>
  <r>
    <m/>
    <x v="130"/>
    <m/>
    <m/>
    <m/>
    <m/>
    <m/>
    <m/>
    <x v="0"/>
    <x v="196"/>
    <s v="FILTER ASSY (SPIN ON TYPE) PIP 153300"/>
    <n v="1"/>
    <n v="428"/>
    <x v="91"/>
    <m/>
    <m/>
    <m/>
    <m/>
    <m/>
    <m/>
    <x v="1"/>
    <n v="0"/>
    <m/>
    <n v="428"/>
    <m/>
    <m/>
    <x v="18"/>
    <x v="6"/>
    <x v="1"/>
  </r>
  <r>
    <m/>
    <x v="130"/>
    <m/>
    <m/>
    <m/>
    <m/>
    <m/>
    <m/>
    <x v="0"/>
    <x v="90"/>
    <s v="AIR FILTER ELEMENT"/>
    <n v="1"/>
    <n v="489"/>
    <x v="92"/>
    <m/>
    <m/>
    <m/>
    <m/>
    <m/>
    <m/>
    <x v="1"/>
    <n v="0"/>
    <m/>
    <n v="489"/>
    <m/>
    <m/>
    <x v="18"/>
    <x v="6"/>
    <x v="1"/>
  </r>
  <r>
    <m/>
    <x v="130"/>
    <m/>
    <m/>
    <m/>
    <m/>
    <m/>
    <m/>
    <x v="0"/>
    <x v="206"/>
    <s v="Filter Element"/>
    <n v="2"/>
    <n v="115"/>
    <x v="157"/>
    <m/>
    <m/>
    <m/>
    <m/>
    <m/>
    <m/>
    <x v="1"/>
    <n v="0"/>
    <m/>
    <n v="230"/>
    <m/>
    <m/>
    <x v="18"/>
    <x v="6"/>
    <x v="1"/>
  </r>
  <r>
    <m/>
    <x v="130"/>
    <m/>
    <m/>
    <m/>
    <m/>
    <m/>
    <m/>
    <x v="0"/>
    <x v="29"/>
    <s v="MECHENICAL SPRAY"/>
    <n v="1"/>
    <n v="160"/>
    <x v="29"/>
    <m/>
    <m/>
    <m/>
    <m/>
    <m/>
    <m/>
    <x v="1"/>
    <n v="0"/>
    <m/>
    <n v="160"/>
    <m/>
    <m/>
    <x v="18"/>
    <x v="6"/>
    <x v="1"/>
  </r>
  <r>
    <d v="2026-06-18T00:00:00"/>
    <x v="130"/>
    <n v="182"/>
    <s v="Asha P.G. College Shikhari Ghazipur"/>
    <n v="9792089569"/>
    <s v="UP61AT2802"/>
    <s v="T2"/>
    <s v="School"/>
    <x v="0"/>
    <x v="168"/>
    <s v="Ele. Flasher Unit"/>
    <n v="1"/>
    <n v="124"/>
    <x v="184"/>
    <n v="1700"/>
    <n v="1200"/>
    <m/>
    <m/>
    <m/>
    <m/>
    <x v="55"/>
    <n v="522"/>
    <m/>
    <n v="3546"/>
    <m/>
    <m/>
    <x v="18"/>
    <x v="6"/>
    <x v="1"/>
  </r>
  <r>
    <m/>
    <x v="130"/>
    <m/>
    <m/>
    <m/>
    <m/>
    <m/>
    <m/>
    <x v="0"/>
    <x v="195"/>
    <s v="Oil Seal T2"/>
    <n v="2"/>
    <n v="162"/>
    <x v="243"/>
    <m/>
    <m/>
    <m/>
    <m/>
    <m/>
    <m/>
    <x v="1"/>
    <n v="0"/>
    <m/>
    <n v="324"/>
    <m/>
    <m/>
    <x v="18"/>
    <x v="6"/>
    <x v="1"/>
  </r>
  <r>
    <m/>
    <x v="130"/>
    <m/>
    <m/>
    <m/>
    <m/>
    <m/>
    <m/>
    <x v="0"/>
    <x v="194"/>
    <s v="Oil Seal T2"/>
    <n v="2"/>
    <n v="170"/>
    <x v="220"/>
    <m/>
    <m/>
    <m/>
    <m/>
    <m/>
    <m/>
    <x v="1"/>
    <n v="0"/>
    <m/>
    <n v="340"/>
    <m/>
    <m/>
    <x v="18"/>
    <x v="6"/>
    <x v="1"/>
  </r>
  <r>
    <m/>
    <x v="130"/>
    <m/>
    <m/>
    <m/>
    <m/>
    <m/>
    <m/>
    <x v="0"/>
    <x v="67"/>
    <s v="ELECTRICAL SPARY"/>
    <n v="1"/>
    <n v="190"/>
    <x v="73"/>
    <m/>
    <m/>
    <m/>
    <m/>
    <m/>
    <m/>
    <x v="1"/>
    <n v="0"/>
    <m/>
    <n v="190"/>
    <m/>
    <m/>
    <x v="18"/>
    <x v="6"/>
    <x v="1"/>
  </r>
  <r>
    <m/>
    <x v="130"/>
    <m/>
    <m/>
    <m/>
    <m/>
    <m/>
    <m/>
    <x v="0"/>
    <x v="39"/>
    <s v="Suletion Tap"/>
    <n v="1"/>
    <n v="20"/>
    <x v="72"/>
    <m/>
    <m/>
    <m/>
    <m/>
    <m/>
    <m/>
    <x v="1"/>
    <n v="0"/>
    <m/>
    <n v="20"/>
    <m/>
    <m/>
    <x v="18"/>
    <x v="6"/>
    <x v="1"/>
  </r>
  <r>
    <m/>
    <x v="130"/>
    <m/>
    <m/>
    <m/>
    <m/>
    <m/>
    <m/>
    <x v="0"/>
    <x v="210"/>
    <s v="Hazard Switch"/>
    <n v="1"/>
    <n v="457"/>
    <x v="244"/>
    <m/>
    <m/>
    <m/>
    <m/>
    <m/>
    <m/>
    <x v="1"/>
    <n v="0"/>
    <m/>
    <n v="457"/>
    <m/>
    <m/>
    <x v="18"/>
    <x v="6"/>
    <x v="1"/>
  </r>
  <r>
    <m/>
    <x v="130"/>
    <m/>
    <m/>
    <m/>
    <m/>
    <m/>
    <m/>
    <x v="0"/>
    <x v="158"/>
    <s v="Side Blinker RH"/>
    <n v="1"/>
    <n v="318"/>
    <x v="134"/>
    <m/>
    <m/>
    <m/>
    <m/>
    <m/>
    <m/>
    <x v="1"/>
    <n v="0"/>
    <m/>
    <n v="318"/>
    <m/>
    <m/>
    <x v="18"/>
    <x v="6"/>
    <x v="1"/>
  </r>
  <r>
    <m/>
    <x v="130"/>
    <m/>
    <m/>
    <m/>
    <m/>
    <m/>
    <m/>
    <x v="0"/>
    <x v="211"/>
    <s v="Grease 01Kg"/>
    <n v="1"/>
    <n v="555"/>
    <x v="11"/>
    <m/>
    <m/>
    <m/>
    <m/>
    <m/>
    <m/>
    <x v="1"/>
    <n v="0"/>
    <m/>
    <n v="555"/>
    <m/>
    <m/>
    <x v="18"/>
    <x v="6"/>
    <x v="1"/>
  </r>
  <r>
    <m/>
    <x v="130"/>
    <m/>
    <m/>
    <m/>
    <m/>
    <m/>
    <m/>
    <x v="0"/>
    <x v="212"/>
    <s v="WRONG Code"/>
    <n v="3"/>
    <n v="50"/>
    <x v="82"/>
    <m/>
    <m/>
    <m/>
    <m/>
    <m/>
    <m/>
    <x v="1"/>
    <n v="0"/>
    <m/>
    <n v="150"/>
    <m/>
    <m/>
    <x v="18"/>
    <x v="6"/>
    <x v="1"/>
  </r>
  <r>
    <m/>
    <x v="130"/>
    <m/>
    <m/>
    <m/>
    <m/>
    <m/>
    <m/>
    <x v="0"/>
    <x v="70"/>
    <s v="Lube Oil Filter"/>
    <n v="1"/>
    <n v="1411"/>
    <x v="78"/>
    <m/>
    <m/>
    <m/>
    <m/>
    <m/>
    <m/>
    <x v="1"/>
    <n v="0"/>
    <m/>
    <n v="1411"/>
    <m/>
    <m/>
    <x v="18"/>
    <x v="6"/>
    <x v="1"/>
  </r>
  <r>
    <m/>
    <x v="130"/>
    <m/>
    <m/>
    <m/>
    <m/>
    <m/>
    <m/>
    <x v="0"/>
    <x v="35"/>
    <s v="ENGINE OIL"/>
    <n v="1"/>
    <n v="3375"/>
    <x v="242"/>
    <m/>
    <m/>
    <m/>
    <m/>
    <m/>
    <m/>
    <x v="1"/>
    <n v="0"/>
    <m/>
    <n v="3375"/>
    <m/>
    <m/>
    <x v="18"/>
    <x v="6"/>
    <x v="1"/>
  </r>
  <r>
    <m/>
    <x v="130"/>
    <m/>
    <m/>
    <m/>
    <m/>
    <m/>
    <m/>
    <x v="0"/>
    <x v="2"/>
    <s v="FUEL FILTER"/>
    <n v="1"/>
    <n v="1575"/>
    <x v="2"/>
    <m/>
    <m/>
    <m/>
    <m/>
    <m/>
    <m/>
    <x v="1"/>
    <n v="0"/>
    <m/>
    <n v="1575"/>
    <m/>
    <m/>
    <x v="18"/>
    <x v="6"/>
    <x v="1"/>
  </r>
  <r>
    <m/>
    <x v="130"/>
    <m/>
    <m/>
    <m/>
    <m/>
    <m/>
    <m/>
    <x v="0"/>
    <x v="4"/>
    <s v="AIR FILTER"/>
    <n v="1"/>
    <n v="1388"/>
    <x v="4"/>
    <m/>
    <m/>
    <m/>
    <m/>
    <m/>
    <m/>
    <x v="1"/>
    <n v="0"/>
    <m/>
    <n v="1388"/>
    <m/>
    <m/>
    <x v="18"/>
    <x v="6"/>
    <x v="1"/>
  </r>
  <r>
    <m/>
    <x v="130"/>
    <m/>
    <m/>
    <m/>
    <m/>
    <m/>
    <m/>
    <x v="0"/>
    <x v="197"/>
    <s v="Reverse Light Switch"/>
    <n v="1"/>
    <n v="120"/>
    <x v="194"/>
    <m/>
    <m/>
    <m/>
    <m/>
    <m/>
    <m/>
    <x v="1"/>
    <n v="0"/>
    <m/>
    <n v="120"/>
    <m/>
    <m/>
    <x v="18"/>
    <x v="6"/>
    <x v="1"/>
  </r>
  <r>
    <m/>
    <x v="130"/>
    <m/>
    <m/>
    <m/>
    <m/>
    <m/>
    <m/>
    <x v="0"/>
    <x v="171"/>
    <s v="Nut 17 No."/>
    <n v="1"/>
    <n v="16"/>
    <x v="199"/>
    <m/>
    <m/>
    <m/>
    <m/>
    <m/>
    <m/>
    <x v="1"/>
    <n v="0"/>
    <m/>
    <n v="16"/>
    <m/>
    <m/>
    <x v="18"/>
    <x v="6"/>
    <x v="1"/>
  </r>
  <r>
    <d v="2026-06-19T00:00:00"/>
    <x v="131"/>
    <n v="183"/>
    <s v="M.K.D. Pb school Bauri Ghazipur"/>
    <n v="9473622115"/>
    <s v="UP61CT2403"/>
    <s v="T1"/>
    <s v="School"/>
    <x v="2"/>
    <x v="0"/>
    <s v="Gulf Force BS VI (6.5L)"/>
    <n v="1"/>
    <n v="3088"/>
    <x v="245"/>
    <m/>
    <m/>
    <m/>
    <m/>
    <m/>
    <m/>
    <x v="1"/>
    <n v="0"/>
    <m/>
    <n v="3088"/>
    <m/>
    <m/>
    <x v="19"/>
    <x v="6"/>
    <x v="1"/>
  </r>
  <r>
    <m/>
    <x v="131"/>
    <m/>
    <m/>
    <m/>
    <m/>
    <m/>
    <m/>
    <x v="2"/>
    <x v="1"/>
    <s v="Oil Filter"/>
    <n v="1"/>
    <n v="359"/>
    <x v="1"/>
    <m/>
    <m/>
    <m/>
    <m/>
    <m/>
    <m/>
    <x v="1"/>
    <n v="0"/>
    <m/>
    <n v="359"/>
    <m/>
    <m/>
    <x v="19"/>
    <x v="6"/>
    <x v="1"/>
  </r>
  <r>
    <d v="2026-06-19T00:00:00"/>
    <x v="131"/>
    <n v="184"/>
    <s v="S.S. Dev Pb School Hetimpur Zamania Gzp"/>
    <n v="8576841808"/>
    <m/>
    <m/>
    <m/>
    <x v="1"/>
    <x v="213"/>
    <s v="Oil Seal T3 Rear"/>
    <n v="1"/>
    <n v="214"/>
    <x v="202"/>
    <m/>
    <m/>
    <m/>
    <m/>
    <m/>
    <m/>
    <x v="1"/>
    <n v="0"/>
    <m/>
    <n v="214"/>
    <m/>
    <m/>
    <x v="19"/>
    <x v="6"/>
    <x v="1"/>
  </r>
  <r>
    <m/>
    <x v="131"/>
    <m/>
    <m/>
    <m/>
    <m/>
    <m/>
    <m/>
    <x v="1"/>
    <x v="214"/>
    <s v="Oil Seal T3 Rear"/>
    <n v="1"/>
    <n v="164"/>
    <x v="246"/>
    <m/>
    <m/>
    <m/>
    <m/>
    <m/>
    <m/>
    <x v="1"/>
    <n v="0"/>
    <m/>
    <n v="164"/>
    <m/>
    <m/>
    <x v="19"/>
    <x v="6"/>
    <x v="1"/>
  </r>
  <r>
    <d v="2026-06-19T00:00:00"/>
    <x v="131"/>
    <n v="185"/>
    <s v="Redience Children Pb school Jalalabad Gzp"/>
    <n v="9044876887"/>
    <s v="UP61CT4753"/>
    <s v="Trax"/>
    <s v="School"/>
    <x v="0"/>
    <x v="0"/>
    <s v="Gulf Force BS VI (6.5L)"/>
    <n v="1"/>
    <n v="3088"/>
    <x v="245"/>
    <n v="750"/>
    <n v="100"/>
    <m/>
    <m/>
    <m/>
    <m/>
    <x v="2"/>
    <n v="153"/>
    <m/>
    <n v="4091"/>
    <m/>
    <m/>
    <x v="19"/>
    <x v="6"/>
    <x v="1"/>
  </r>
  <r>
    <m/>
    <x v="131"/>
    <m/>
    <m/>
    <m/>
    <m/>
    <m/>
    <m/>
    <x v="0"/>
    <x v="1"/>
    <s v="Oil Filter"/>
    <n v="1"/>
    <n v="359"/>
    <x v="1"/>
    <m/>
    <m/>
    <m/>
    <m/>
    <m/>
    <m/>
    <x v="1"/>
    <n v="0"/>
    <m/>
    <n v="359"/>
    <m/>
    <m/>
    <x v="19"/>
    <x v="6"/>
    <x v="1"/>
  </r>
  <r>
    <m/>
    <x v="131"/>
    <m/>
    <m/>
    <m/>
    <m/>
    <m/>
    <m/>
    <x v="0"/>
    <x v="17"/>
    <s v="FUEL FILTER"/>
    <n v="1"/>
    <n v="1060"/>
    <x v="18"/>
    <m/>
    <m/>
    <m/>
    <m/>
    <m/>
    <m/>
    <x v="1"/>
    <n v="0"/>
    <m/>
    <n v="1060"/>
    <m/>
    <m/>
    <x v="19"/>
    <x v="6"/>
    <x v="1"/>
  </r>
  <r>
    <m/>
    <x v="131"/>
    <m/>
    <m/>
    <m/>
    <m/>
    <m/>
    <m/>
    <x v="0"/>
    <x v="18"/>
    <s v="FUEL FILTER"/>
    <n v="1"/>
    <n v="711"/>
    <x v="19"/>
    <m/>
    <m/>
    <m/>
    <m/>
    <m/>
    <m/>
    <x v="1"/>
    <n v="0"/>
    <m/>
    <n v="711"/>
    <m/>
    <m/>
    <x v="19"/>
    <x v="6"/>
    <x v="1"/>
  </r>
  <r>
    <m/>
    <x v="131"/>
    <m/>
    <m/>
    <m/>
    <m/>
    <m/>
    <m/>
    <x v="0"/>
    <x v="197"/>
    <s v="Reverse Light Switch"/>
    <n v="1"/>
    <n v="120"/>
    <x v="194"/>
    <m/>
    <m/>
    <m/>
    <m/>
    <m/>
    <m/>
    <x v="1"/>
    <n v="0"/>
    <m/>
    <n v="120"/>
    <m/>
    <m/>
    <x v="19"/>
    <x v="6"/>
    <x v="1"/>
  </r>
  <r>
    <d v="2026-06-19T00:00:00"/>
    <x v="131"/>
    <n v="186"/>
    <s v="Dr. Ram Manohar Lohia P.G. College Jhotari Gzp"/>
    <n v="8726612640"/>
    <s v="UP61BT3879"/>
    <s v="T1"/>
    <s v="School"/>
    <x v="0"/>
    <x v="67"/>
    <s v="ELECTRICAL SPARY"/>
    <n v="1"/>
    <n v="190"/>
    <x v="73"/>
    <n v="900"/>
    <n v="7500"/>
    <m/>
    <m/>
    <m/>
    <m/>
    <x v="62"/>
    <n v="1512"/>
    <m/>
    <n v="10102"/>
    <m/>
    <m/>
    <x v="19"/>
    <x v="6"/>
    <x v="1"/>
  </r>
  <r>
    <m/>
    <x v="131"/>
    <m/>
    <m/>
    <m/>
    <m/>
    <m/>
    <m/>
    <x v="0"/>
    <x v="40"/>
    <s v="Wire 04mm"/>
    <n v="17"/>
    <n v="38"/>
    <x v="247"/>
    <m/>
    <m/>
    <m/>
    <m/>
    <m/>
    <m/>
    <x v="1"/>
    <n v="0"/>
    <m/>
    <n v="646"/>
    <m/>
    <m/>
    <x v="19"/>
    <x v="6"/>
    <x v="1"/>
  </r>
  <r>
    <m/>
    <x v="131"/>
    <m/>
    <m/>
    <m/>
    <m/>
    <m/>
    <m/>
    <x v="0"/>
    <x v="203"/>
    <s v="Wire05mm"/>
    <n v="21"/>
    <n v="40"/>
    <x v="248"/>
    <m/>
    <m/>
    <m/>
    <m/>
    <m/>
    <m/>
    <x v="1"/>
    <n v="0"/>
    <m/>
    <n v="840"/>
    <m/>
    <m/>
    <x v="19"/>
    <x v="6"/>
    <x v="1"/>
  </r>
  <r>
    <m/>
    <x v="131"/>
    <m/>
    <m/>
    <m/>
    <m/>
    <m/>
    <m/>
    <x v="0"/>
    <x v="39"/>
    <s v="Suletion Tap"/>
    <n v="6"/>
    <n v="20"/>
    <x v="194"/>
    <m/>
    <m/>
    <m/>
    <m/>
    <m/>
    <m/>
    <x v="1"/>
    <n v="0"/>
    <m/>
    <n v="120"/>
    <m/>
    <m/>
    <x v="19"/>
    <x v="6"/>
    <x v="1"/>
  </r>
  <r>
    <m/>
    <x v="131"/>
    <m/>
    <m/>
    <m/>
    <m/>
    <m/>
    <m/>
    <x v="0"/>
    <x v="93"/>
    <s v="Wiring Clip (3)"/>
    <n v="17"/>
    <n v="6"/>
    <x v="249"/>
    <m/>
    <m/>
    <m/>
    <m/>
    <m/>
    <m/>
    <x v="1"/>
    <n v="0"/>
    <m/>
    <n v="102"/>
    <m/>
    <m/>
    <x v="19"/>
    <x v="6"/>
    <x v="1"/>
  </r>
  <r>
    <m/>
    <x v="131"/>
    <m/>
    <m/>
    <m/>
    <m/>
    <m/>
    <m/>
    <x v="0"/>
    <x v="92"/>
    <s v="Horn Replay MS Wimson"/>
    <n v="1"/>
    <n v="116"/>
    <x v="250"/>
    <m/>
    <m/>
    <m/>
    <m/>
    <m/>
    <m/>
    <x v="1"/>
    <n v="0"/>
    <m/>
    <n v="116"/>
    <m/>
    <m/>
    <x v="19"/>
    <x v="6"/>
    <x v="1"/>
  </r>
  <r>
    <m/>
    <x v="131"/>
    <m/>
    <m/>
    <m/>
    <m/>
    <m/>
    <m/>
    <x v="0"/>
    <x v="215"/>
    <s v="Battery Cut Of Switch"/>
    <n v="1"/>
    <n v="808"/>
    <x v="251"/>
    <m/>
    <m/>
    <m/>
    <m/>
    <m/>
    <m/>
    <x v="1"/>
    <n v="0"/>
    <m/>
    <n v="808"/>
    <m/>
    <m/>
    <x v="19"/>
    <x v="6"/>
    <x v="1"/>
  </r>
  <r>
    <m/>
    <x v="131"/>
    <m/>
    <m/>
    <m/>
    <m/>
    <m/>
    <m/>
    <x v="0"/>
    <x v="216"/>
    <s v="Battery Fuse Box Assy"/>
    <n v="1"/>
    <n v="2195"/>
    <x v="252"/>
    <m/>
    <m/>
    <m/>
    <m/>
    <m/>
    <m/>
    <x v="1"/>
    <n v="0"/>
    <m/>
    <n v="2195"/>
    <m/>
    <m/>
    <x v="19"/>
    <x v="6"/>
    <x v="1"/>
  </r>
  <r>
    <m/>
    <x v="131"/>
    <m/>
    <m/>
    <m/>
    <m/>
    <m/>
    <m/>
    <x v="0"/>
    <x v="29"/>
    <s v="MECHENICAL SPRAY"/>
    <n v="1"/>
    <n v="160"/>
    <x v="29"/>
    <m/>
    <m/>
    <m/>
    <m/>
    <m/>
    <m/>
    <x v="1"/>
    <n v="0"/>
    <m/>
    <n v="160"/>
    <m/>
    <m/>
    <x v="19"/>
    <x v="6"/>
    <x v="1"/>
  </r>
  <r>
    <m/>
    <x v="131"/>
    <m/>
    <m/>
    <m/>
    <m/>
    <m/>
    <m/>
    <x v="0"/>
    <x v="217"/>
    <s v="Plane Tape"/>
    <n v="1"/>
    <n v="60"/>
    <x v="40"/>
    <m/>
    <m/>
    <m/>
    <m/>
    <m/>
    <m/>
    <x v="1"/>
    <n v="0"/>
    <m/>
    <n v="60"/>
    <m/>
    <m/>
    <x v="19"/>
    <x v="6"/>
    <x v="1"/>
  </r>
  <r>
    <m/>
    <x v="131"/>
    <m/>
    <m/>
    <m/>
    <m/>
    <m/>
    <m/>
    <x v="0"/>
    <x v="0"/>
    <s v="Gulf Force BS VI (6.5L)"/>
    <n v="1"/>
    <n v="3088"/>
    <x v="245"/>
    <m/>
    <m/>
    <m/>
    <m/>
    <m/>
    <m/>
    <x v="1"/>
    <n v="0"/>
    <m/>
    <n v="3088"/>
    <m/>
    <m/>
    <x v="19"/>
    <x v="6"/>
    <x v="1"/>
  </r>
  <r>
    <m/>
    <x v="131"/>
    <m/>
    <m/>
    <m/>
    <m/>
    <m/>
    <m/>
    <x v="0"/>
    <x v="1"/>
    <s v="Oil Filter"/>
    <n v="1"/>
    <n v="359"/>
    <x v="1"/>
    <m/>
    <m/>
    <m/>
    <m/>
    <m/>
    <m/>
    <x v="1"/>
    <n v="0"/>
    <m/>
    <n v="359"/>
    <m/>
    <m/>
    <x v="19"/>
    <x v="6"/>
    <x v="1"/>
  </r>
  <r>
    <m/>
    <x v="131"/>
    <m/>
    <m/>
    <m/>
    <m/>
    <m/>
    <m/>
    <x v="0"/>
    <x v="218"/>
    <s v="FRONT SHOKER T1 BS-6"/>
    <n v="1"/>
    <n v="1700"/>
    <x v="253"/>
    <m/>
    <m/>
    <m/>
    <m/>
    <m/>
    <m/>
    <x v="1"/>
    <n v="0"/>
    <m/>
    <n v="1700"/>
    <m/>
    <m/>
    <x v="19"/>
    <x v="6"/>
    <x v="1"/>
  </r>
  <r>
    <m/>
    <x v="131"/>
    <m/>
    <m/>
    <m/>
    <m/>
    <m/>
    <m/>
    <x v="0"/>
    <x v="138"/>
    <s v="Shocker Bolt With Nut"/>
    <n v="1"/>
    <n v="60"/>
    <x v="40"/>
    <m/>
    <m/>
    <m/>
    <m/>
    <m/>
    <m/>
    <x v="1"/>
    <n v="0"/>
    <m/>
    <n v="60"/>
    <m/>
    <m/>
    <x v="19"/>
    <x v="6"/>
    <x v="1"/>
  </r>
  <r>
    <d v="2026-06-21T00:00:00"/>
    <x v="132"/>
    <n v="187"/>
    <s v="Jitendra Kumar Jaishwal Ghazipur"/>
    <n v="9795765029"/>
    <m/>
    <m/>
    <m/>
    <x v="1"/>
    <x v="127"/>
    <s v="Bearing Bushes"/>
    <n v="4"/>
    <n v="434"/>
    <x v="204"/>
    <m/>
    <m/>
    <m/>
    <m/>
    <m/>
    <m/>
    <x v="1"/>
    <n v="0"/>
    <m/>
    <n v="1736"/>
    <m/>
    <m/>
    <x v="0"/>
    <x v="6"/>
    <x v="1"/>
  </r>
  <r>
    <d v="2026-06-21T00:00:00"/>
    <x v="132"/>
    <n v="188"/>
    <s v="Maa Sharda Kishan Inter College Jalalabad Gzp"/>
    <n v="7785854631"/>
    <s v="UP61BT1916"/>
    <s v="T1"/>
    <s v="School"/>
    <x v="0"/>
    <x v="29"/>
    <s v="MECHENICAL SPRAY"/>
    <n v="1"/>
    <n v="160"/>
    <x v="29"/>
    <n v="1300"/>
    <n v="300"/>
    <m/>
    <m/>
    <m/>
    <m/>
    <x v="63"/>
    <n v="288"/>
    <m/>
    <n v="2048"/>
    <m/>
    <m/>
    <x v="0"/>
    <x v="6"/>
    <x v="1"/>
  </r>
  <r>
    <m/>
    <x v="132"/>
    <m/>
    <m/>
    <m/>
    <m/>
    <m/>
    <m/>
    <x v="0"/>
    <x v="94"/>
    <s v="UJ Kit"/>
    <n v="1"/>
    <n v="703"/>
    <x v="94"/>
    <m/>
    <m/>
    <m/>
    <m/>
    <m/>
    <m/>
    <x v="1"/>
    <n v="0"/>
    <m/>
    <n v="703"/>
    <m/>
    <m/>
    <x v="0"/>
    <x v="6"/>
    <x v="1"/>
  </r>
  <r>
    <m/>
    <x v="132"/>
    <m/>
    <m/>
    <m/>
    <m/>
    <m/>
    <m/>
    <x v="0"/>
    <x v="0"/>
    <s v="Gulf Force BS VI (6.5L)"/>
    <n v="1"/>
    <n v="3088"/>
    <x v="245"/>
    <m/>
    <m/>
    <m/>
    <m/>
    <m/>
    <m/>
    <x v="1"/>
    <n v="0"/>
    <m/>
    <n v="3088"/>
    <m/>
    <m/>
    <x v="0"/>
    <x v="6"/>
    <x v="1"/>
  </r>
  <r>
    <m/>
    <x v="132"/>
    <m/>
    <m/>
    <m/>
    <m/>
    <m/>
    <m/>
    <x v="0"/>
    <x v="1"/>
    <s v="Oil Filter"/>
    <n v="1"/>
    <n v="359"/>
    <x v="1"/>
    <m/>
    <m/>
    <m/>
    <m/>
    <m/>
    <m/>
    <x v="1"/>
    <n v="0"/>
    <m/>
    <n v="359"/>
    <m/>
    <m/>
    <x v="0"/>
    <x v="6"/>
    <x v="1"/>
  </r>
  <r>
    <m/>
    <x v="132"/>
    <m/>
    <m/>
    <m/>
    <m/>
    <m/>
    <m/>
    <x v="0"/>
    <x v="92"/>
    <s v="Horn Replay MS Wimson"/>
    <n v="1"/>
    <n v="126"/>
    <x v="139"/>
    <m/>
    <m/>
    <m/>
    <m/>
    <m/>
    <m/>
    <x v="1"/>
    <n v="0"/>
    <m/>
    <n v="126"/>
    <m/>
    <m/>
    <x v="0"/>
    <x v="6"/>
    <x v="1"/>
  </r>
  <r>
    <m/>
    <x v="132"/>
    <m/>
    <m/>
    <m/>
    <m/>
    <m/>
    <m/>
    <x v="0"/>
    <x v="83"/>
    <s v="Horn Kit Capacitor Low Tone"/>
    <n v="1"/>
    <n v="257"/>
    <x v="86"/>
    <m/>
    <m/>
    <m/>
    <m/>
    <m/>
    <m/>
    <x v="1"/>
    <n v="0"/>
    <m/>
    <n v="257"/>
    <m/>
    <m/>
    <x v="0"/>
    <x v="6"/>
    <x v="1"/>
  </r>
  <r>
    <m/>
    <x v="132"/>
    <m/>
    <m/>
    <m/>
    <m/>
    <m/>
    <m/>
    <x v="0"/>
    <x v="91"/>
    <s v="Horn Kit Capacitor High Tone"/>
    <n v="1"/>
    <n v="257"/>
    <x v="86"/>
    <m/>
    <m/>
    <m/>
    <m/>
    <m/>
    <m/>
    <x v="1"/>
    <n v="0"/>
    <m/>
    <n v="257"/>
    <m/>
    <m/>
    <x v="0"/>
    <x v="6"/>
    <x v="1"/>
  </r>
  <r>
    <m/>
    <x v="132"/>
    <m/>
    <m/>
    <m/>
    <m/>
    <m/>
    <m/>
    <x v="0"/>
    <x v="65"/>
    <s v="Wiper Blade"/>
    <n v="2"/>
    <n v="222"/>
    <x v="70"/>
    <m/>
    <m/>
    <m/>
    <m/>
    <m/>
    <m/>
    <x v="1"/>
    <n v="0"/>
    <m/>
    <n v="444"/>
    <m/>
    <m/>
    <x v="0"/>
    <x v="6"/>
    <x v="1"/>
  </r>
  <r>
    <m/>
    <x v="132"/>
    <m/>
    <m/>
    <m/>
    <m/>
    <m/>
    <m/>
    <x v="0"/>
    <x v="32"/>
    <s v="SHOCKAR BUSH 19 NO."/>
    <n v="2"/>
    <n v="80"/>
    <x v="29"/>
    <m/>
    <m/>
    <m/>
    <m/>
    <m/>
    <m/>
    <x v="1"/>
    <n v="0"/>
    <m/>
    <n v="160"/>
    <m/>
    <m/>
    <x v="0"/>
    <x v="6"/>
    <x v="1"/>
  </r>
  <r>
    <m/>
    <x v="132"/>
    <m/>
    <m/>
    <m/>
    <m/>
    <m/>
    <m/>
    <x v="0"/>
    <x v="50"/>
    <s v="AIR FILTER"/>
    <n v="1"/>
    <n v="994"/>
    <x v="53"/>
    <m/>
    <m/>
    <m/>
    <m/>
    <m/>
    <m/>
    <x v="1"/>
    <n v="0"/>
    <m/>
    <n v="994"/>
    <m/>
    <m/>
    <x v="0"/>
    <x v="6"/>
    <x v="1"/>
  </r>
  <r>
    <d v="2026-06-21T00:00:00"/>
    <x v="132"/>
    <n v="189"/>
    <s v="Redience Children Pb school Jalalabad Gzp"/>
    <n v="9044876887"/>
    <m/>
    <m/>
    <m/>
    <x v="1"/>
    <x v="219"/>
    <s v="OIL SEAL KIT"/>
    <n v="2"/>
    <n v="53"/>
    <x v="254"/>
    <m/>
    <m/>
    <m/>
    <m/>
    <m/>
    <m/>
    <x v="1"/>
    <n v="0"/>
    <m/>
    <n v="106"/>
    <m/>
    <m/>
    <x v="0"/>
    <x v="6"/>
    <x v="1"/>
  </r>
  <r>
    <m/>
    <x v="132"/>
    <m/>
    <m/>
    <m/>
    <m/>
    <m/>
    <m/>
    <x v="1"/>
    <x v="220"/>
    <s v="OIL SEAL KIT"/>
    <n v="2"/>
    <n v="72"/>
    <x v="255"/>
    <m/>
    <m/>
    <m/>
    <m/>
    <m/>
    <m/>
    <x v="1"/>
    <n v="0"/>
    <m/>
    <n v="144"/>
    <m/>
    <m/>
    <x v="0"/>
    <x v="6"/>
    <x v="1"/>
  </r>
  <r>
    <d v="2026-06-21T00:00:00"/>
    <x v="132"/>
    <n v="190"/>
    <s v="Rajan Chandrika Mahavidhyalya Gulal sarai Gzp"/>
    <n v="9839941950"/>
    <s v="UP61CT5683"/>
    <s v="Trax"/>
    <s v="School"/>
    <x v="2"/>
    <x v="0"/>
    <s v="Gulf Force BS VI (6.5L)"/>
    <n v="1"/>
    <n v="3088"/>
    <x v="245"/>
    <m/>
    <m/>
    <m/>
    <m/>
    <m/>
    <m/>
    <x v="1"/>
    <n v="0"/>
    <m/>
    <n v="3088"/>
    <m/>
    <m/>
    <x v="0"/>
    <x v="6"/>
    <x v="1"/>
  </r>
  <r>
    <m/>
    <x v="132"/>
    <m/>
    <m/>
    <m/>
    <m/>
    <m/>
    <m/>
    <x v="2"/>
    <x v="1"/>
    <s v="Oil Filter"/>
    <n v="1"/>
    <n v="359"/>
    <x v="1"/>
    <m/>
    <m/>
    <m/>
    <m/>
    <m/>
    <m/>
    <x v="1"/>
    <n v="0"/>
    <m/>
    <n v="359"/>
    <m/>
    <m/>
    <x v="0"/>
    <x v="6"/>
    <x v="1"/>
  </r>
  <r>
    <d v="2026-06-21T00:00:00"/>
    <x v="132"/>
    <n v="191"/>
    <s v="Santosh Kushwaha Haisipara Gzp"/>
    <n v="8922834478"/>
    <m/>
    <m/>
    <m/>
    <x v="1"/>
    <x v="3"/>
    <s v="Gulf Force AdBlue (20 L)"/>
    <n v="1"/>
    <n v="1920"/>
    <x v="225"/>
    <m/>
    <m/>
    <m/>
    <m/>
    <m/>
    <m/>
    <x v="1"/>
    <n v="0"/>
    <m/>
    <n v="1920"/>
    <m/>
    <m/>
    <x v="0"/>
    <x v="6"/>
    <x v="1"/>
  </r>
  <r>
    <m/>
    <x v="132"/>
    <m/>
    <m/>
    <m/>
    <m/>
    <m/>
    <m/>
    <x v="1"/>
    <x v="47"/>
    <s v="Force Motors Antifreeze Coolant 5 L"/>
    <n v="2"/>
    <n v="1425"/>
    <x v="59"/>
    <m/>
    <m/>
    <m/>
    <m/>
    <m/>
    <m/>
    <x v="1"/>
    <n v="0"/>
    <m/>
    <n v="2850"/>
    <m/>
    <m/>
    <x v="0"/>
    <x v="6"/>
    <x v="1"/>
  </r>
  <r>
    <m/>
    <x v="132"/>
    <m/>
    <m/>
    <m/>
    <m/>
    <m/>
    <m/>
    <x v="1"/>
    <x v="221"/>
    <s v="Engine Mounting Rear"/>
    <n v="1"/>
    <n v="580"/>
    <x v="256"/>
    <m/>
    <m/>
    <m/>
    <m/>
    <m/>
    <m/>
    <x v="1"/>
    <n v="0"/>
    <m/>
    <n v="580"/>
    <m/>
    <m/>
    <x v="0"/>
    <x v="6"/>
    <x v="1"/>
  </r>
  <r>
    <d v="2026-06-22T00:00:00"/>
    <x v="133"/>
    <n v="192"/>
    <s v="AHM Pb School Sadiabad Gzp"/>
    <n v="9918188429"/>
    <s v="UP61AT4456"/>
    <s v="T1"/>
    <s v="School"/>
    <x v="0"/>
    <x v="16"/>
    <s v="OIL SEAL KIT"/>
    <n v="1"/>
    <n v="492"/>
    <x v="16"/>
    <n v="1800"/>
    <m/>
    <n v="800"/>
    <m/>
    <m/>
    <m/>
    <x v="64"/>
    <n v="468"/>
    <m/>
    <n v="3560"/>
    <s v="Leght Work "/>
    <n v="500"/>
    <x v="28"/>
    <x v="6"/>
    <x v="1"/>
  </r>
  <r>
    <m/>
    <x v="133"/>
    <m/>
    <m/>
    <m/>
    <m/>
    <m/>
    <m/>
    <x v="0"/>
    <x v="11"/>
    <s v="GREASE"/>
    <n v="1"/>
    <n v="555"/>
    <x v="11"/>
    <m/>
    <m/>
    <m/>
    <m/>
    <m/>
    <m/>
    <x v="1"/>
    <n v="0"/>
    <m/>
    <n v="555"/>
    <m/>
    <m/>
    <x v="28"/>
    <x v="6"/>
    <x v="1"/>
  </r>
  <r>
    <m/>
    <x v="133"/>
    <m/>
    <m/>
    <m/>
    <m/>
    <m/>
    <m/>
    <x v="0"/>
    <x v="144"/>
    <s v="KIT LINING  SET"/>
    <n v="1"/>
    <n v="1318"/>
    <x v="146"/>
    <m/>
    <m/>
    <m/>
    <m/>
    <m/>
    <m/>
    <x v="1"/>
    <n v="0"/>
    <m/>
    <n v="1318"/>
    <m/>
    <m/>
    <x v="28"/>
    <x v="6"/>
    <x v="1"/>
  </r>
  <r>
    <m/>
    <x v="133"/>
    <m/>
    <m/>
    <m/>
    <m/>
    <m/>
    <m/>
    <x v="0"/>
    <x v="32"/>
    <s v="SHOCKAR BUSH 19 NO."/>
    <n v="1"/>
    <n v="80"/>
    <x v="17"/>
    <m/>
    <m/>
    <m/>
    <m/>
    <m/>
    <m/>
    <x v="1"/>
    <n v="0"/>
    <m/>
    <n v="80"/>
    <m/>
    <m/>
    <x v="28"/>
    <x v="6"/>
    <x v="1"/>
  </r>
  <r>
    <m/>
    <x v="133"/>
    <m/>
    <m/>
    <m/>
    <m/>
    <m/>
    <m/>
    <x v="0"/>
    <x v="222"/>
    <s v="Kit Shoe Hold down"/>
    <n v="2"/>
    <n v="123"/>
    <x v="257"/>
    <m/>
    <m/>
    <m/>
    <m/>
    <m/>
    <m/>
    <x v="1"/>
    <n v="0"/>
    <m/>
    <n v="246"/>
    <m/>
    <m/>
    <x v="28"/>
    <x v="6"/>
    <x v="1"/>
  </r>
  <r>
    <m/>
    <x v="133"/>
    <m/>
    <m/>
    <m/>
    <m/>
    <m/>
    <m/>
    <x v="0"/>
    <x v="208"/>
    <s v="Gittak Washar"/>
    <n v="1"/>
    <n v="15"/>
    <x v="176"/>
    <m/>
    <m/>
    <m/>
    <m/>
    <m/>
    <m/>
    <x v="1"/>
    <n v="0"/>
    <m/>
    <n v="15"/>
    <m/>
    <m/>
    <x v="28"/>
    <x v="6"/>
    <x v="1"/>
  </r>
  <r>
    <m/>
    <x v="133"/>
    <m/>
    <m/>
    <m/>
    <m/>
    <m/>
    <m/>
    <x v="0"/>
    <x v="223"/>
    <s v="Plain Washer 19 No."/>
    <n v="1"/>
    <n v="8"/>
    <x v="258"/>
    <m/>
    <m/>
    <m/>
    <m/>
    <m/>
    <m/>
    <x v="1"/>
    <n v="0"/>
    <m/>
    <n v="8"/>
    <m/>
    <m/>
    <x v="28"/>
    <x v="6"/>
    <x v="1"/>
  </r>
  <r>
    <m/>
    <x v="133"/>
    <m/>
    <m/>
    <m/>
    <m/>
    <m/>
    <m/>
    <x v="0"/>
    <x v="154"/>
    <s v="Fan Belt No. 960"/>
    <n v="1"/>
    <n v="319"/>
    <x v="159"/>
    <m/>
    <m/>
    <m/>
    <m/>
    <m/>
    <m/>
    <x v="1"/>
    <n v="0"/>
    <m/>
    <n v="319"/>
    <m/>
    <m/>
    <x v="28"/>
    <x v="6"/>
    <x v="1"/>
  </r>
  <r>
    <m/>
    <x v="133"/>
    <m/>
    <m/>
    <m/>
    <m/>
    <m/>
    <m/>
    <x v="0"/>
    <x v="125"/>
    <s v="Belt 919"/>
    <n v="1"/>
    <n v="262"/>
    <x v="259"/>
    <m/>
    <m/>
    <m/>
    <m/>
    <m/>
    <m/>
    <x v="1"/>
    <n v="0"/>
    <m/>
    <n v="262"/>
    <m/>
    <m/>
    <x v="28"/>
    <x v="6"/>
    <x v="1"/>
  </r>
  <r>
    <m/>
    <x v="133"/>
    <m/>
    <m/>
    <m/>
    <m/>
    <m/>
    <m/>
    <x v="0"/>
    <x v="28"/>
    <s v="Brake Oil"/>
    <n v="1"/>
    <n v="149"/>
    <x v="28"/>
    <m/>
    <m/>
    <m/>
    <m/>
    <m/>
    <m/>
    <x v="1"/>
    <n v="0"/>
    <m/>
    <n v="149"/>
    <m/>
    <m/>
    <x v="28"/>
    <x v="6"/>
    <x v="1"/>
  </r>
  <r>
    <m/>
    <x v="133"/>
    <m/>
    <m/>
    <m/>
    <m/>
    <m/>
    <m/>
    <x v="0"/>
    <x v="2"/>
    <s v="FUEL FILTER"/>
    <n v="1"/>
    <n v="1575"/>
    <x v="2"/>
    <m/>
    <m/>
    <m/>
    <m/>
    <m/>
    <m/>
    <x v="1"/>
    <n v="0"/>
    <m/>
    <n v="1575"/>
    <m/>
    <m/>
    <x v="28"/>
    <x v="6"/>
    <x v="1"/>
  </r>
  <r>
    <m/>
    <x v="133"/>
    <m/>
    <m/>
    <m/>
    <m/>
    <m/>
    <m/>
    <x v="0"/>
    <x v="36"/>
    <s v="AIR FILTER"/>
    <n v="1"/>
    <n v="693"/>
    <x v="36"/>
    <m/>
    <m/>
    <m/>
    <m/>
    <m/>
    <m/>
    <x v="1"/>
    <n v="0"/>
    <m/>
    <n v="693"/>
    <m/>
    <m/>
    <x v="28"/>
    <x v="6"/>
    <x v="1"/>
  </r>
  <r>
    <d v="2026-06-22T00:00:00"/>
    <x v="133"/>
    <n v="193"/>
    <s v="Ashok Bus Service Lanka Ghazipur"/>
    <n v="7309615176"/>
    <m/>
    <m/>
    <m/>
    <x v="1"/>
    <x v="6"/>
    <s v="Gulf Force AdBlue (10)"/>
    <n v="1"/>
    <n v="990"/>
    <x v="166"/>
    <m/>
    <m/>
    <m/>
    <m/>
    <m/>
    <m/>
    <x v="1"/>
    <n v="0"/>
    <m/>
    <n v="990"/>
    <m/>
    <m/>
    <x v="28"/>
    <x v="6"/>
    <x v="1"/>
  </r>
  <r>
    <d v="2026-06-22T00:00:00"/>
    <x v="133"/>
    <n v="194"/>
    <s v="S.S. Dev Pb School Hetimpur Zamania Gzp"/>
    <n v="9118082047"/>
    <s v="UP61CT0127"/>
    <s v="Trax"/>
    <s v="School"/>
    <x v="2"/>
    <x v="0"/>
    <s v="Gulf Force BS VI (6.5L)"/>
    <n v="1"/>
    <n v="3088"/>
    <x v="245"/>
    <m/>
    <m/>
    <m/>
    <m/>
    <m/>
    <m/>
    <x v="1"/>
    <n v="0"/>
    <m/>
    <n v="3088"/>
    <m/>
    <m/>
    <x v="28"/>
    <x v="6"/>
    <x v="1"/>
  </r>
  <r>
    <m/>
    <x v="133"/>
    <m/>
    <m/>
    <m/>
    <m/>
    <m/>
    <m/>
    <x v="2"/>
    <x v="1"/>
    <s v="Oil Filter"/>
    <n v="1"/>
    <n v="359"/>
    <x v="1"/>
    <m/>
    <m/>
    <m/>
    <m/>
    <m/>
    <m/>
    <x v="1"/>
    <n v="0"/>
    <m/>
    <n v="359"/>
    <m/>
    <m/>
    <x v="28"/>
    <x v="6"/>
    <x v="1"/>
  </r>
  <r>
    <d v="2026-06-22T00:00:00"/>
    <x v="133"/>
    <n v="195"/>
    <s v="Sacred Heart Int. School Yusufpur Gzp"/>
    <n v="9161221561"/>
    <s v="UP61BT6931"/>
    <s v="T1"/>
    <s v="School"/>
    <x v="0"/>
    <x v="0"/>
    <s v="Gulf Force BS VI (6.5L)"/>
    <n v="1"/>
    <n v="3088"/>
    <x v="245"/>
    <n v="900"/>
    <m/>
    <m/>
    <m/>
    <m/>
    <m/>
    <x v="4"/>
    <n v="162"/>
    <m/>
    <n v="4150"/>
    <m/>
    <m/>
    <x v="28"/>
    <x v="6"/>
    <x v="1"/>
  </r>
  <r>
    <m/>
    <x v="133"/>
    <m/>
    <m/>
    <m/>
    <m/>
    <m/>
    <m/>
    <x v="0"/>
    <x v="1"/>
    <s v="Oil Filter"/>
    <n v="1"/>
    <n v="359"/>
    <x v="1"/>
    <m/>
    <m/>
    <m/>
    <m/>
    <m/>
    <m/>
    <x v="1"/>
    <n v="0"/>
    <m/>
    <n v="359"/>
    <m/>
    <m/>
    <x v="28"/>
    <x v="6"/>
    <x v="1"/>
  </r>
  <r>
    <m/>
    <x v="133"/>
    <m/>
    <m/>
    <m/>
    <m/>
    <m/>
    <m/>
    <x v="0"/>
    <x v="2"/>
    <s v="FUEL FILTER"/>
    <n v="1"/>
    <n v="1575"/>
    <x v="2"/>
    <m/>
    <m/>
    <m/>
    <m/>
    <m/>
    <m/>
    <x v="1"/>
    <n v="0"/>
    <m/>
    <n v="1575"/>
    <m/>
    <m/>
    <x v="28"/>
    <x v="6"/>
    <x v="1"/>
  </r>
  <r>
    <m/>
    <x v="133"/>
    <m/>
    <m/>
    <m/>
    <m/>
    <m/>
    <m/>
    <x v="0"/>
    <x v="4"/>
    <s v="AIR FILTER"/>
    <n v="1"/>
    <n v="1388"/>
    <x v="4"/>
    <m/>
    <m/>
    <m/>
    <m/>
    <m/>
    <m/>
    <x v="1"/>
    <n v="0"/>
    <m/>
    <n v="1388"/>
    <m/>
    <m/>
    <x v="28"/>
    <x v="6"/>
    <x v="1"/>
  </r>
  <r>
    <m/>
    <x v="133"/>
    <m/>
    <m/>
    <m/>
    <m/>
    <m/>
    <m/>
    <x v="0"/>
    <x v="110"/>
    <s v="ATF (Auto Trans Fluid) HP_1-Ltr"/>
    <n v="1"/>
    <n v="341"/>
    <x v="109"/>
    <m/>
    <m/>
    <m/>
    <m/>
    <m/>
    <m/>
    <x v="1"/>
    <n v="0"/>
    <m/>
    <n v="341"/>
    <m/>
    <m/>
    <x v="28"/>
    <x v="6"/>
    <x v="1"/>
  </r>
  <r>
    <d v="2026-06-22T00:00:00"/>
    <x v="133"/>
    <n v="196"/>
    <s v="Khaki Baba Sidharth Convent School Yusufpur Gzp"/>
    <n v="9415209202"/>
    <s v="UP61BT7664"/>
    <s v="T3"/>
    <s v="School"/>
    <x v="0"/>
    <x v="224"/>
    <s v="Oil Seal T3 Front"/>
    <n v="2"/>
    <n v="327"/>
    <x v="260"/>
    <n v="3500"/>
    <m/>
    <m/>
    <m/>
    <m/>
    <m/>
    <x v="65"/>
    <n v="630"/>
    <m/>
    <n v="4784"/>
    <m/>
    <m/>
    <x v="28"/>
    <x v="6"/>
    <x v="1"/>
  </r>
  <r>
    <m/>
    <x v="133"/>
    <m/>
    <m/>
    <m/>
    <m/>
    <m/>
    <m/>
    <x v="0"/>
    <x v="211"/>
    <s v="Grease 01Kg"/>
    <n v="1"/>
    <n v="555"/>
    <x v="11"/>
    <m/>
    <m/>
    <m/>
    <m/>
    <m/>
    <m/>
    <x v="1"/>
    <n v="0"/>
    <m/>
    <n v="555"/>
    <m/>
    <m/>
    <x v="28"/>
    <x v="6"/>
    <x v="1"/>
  </r>
  <r>
    <m/>
    <x v="133"/>
    <m/>
    <m/>
    <m/>
    <m/>
    <m/>
    <m/>
    <x v="0"/>
    <x v="213"/>
    <s v="Oil Seal T3 Rear"/>
    <n v="2"/>
    <n v="180"/>
    <x v="261"/>
    <m/>
    <m/>
    <m/>
    <m/>
    <m/>
    <m/>
    <x v="1"/>
    <n v="0"/>
    <m/>
    <n v="360"/>
    <m/>
    <m/>
    <x v="28"/>
    <x v="6"/>
    <x v="1"/>
  </r>
  <r>
    <m/>
    <x v="133"/>
    <m/>
    <m/>
    <m/>
    <m/>
    <m/>
    <m/>
    <x v="0"/>
    <x v="214"/>
    <s v="Oil Seal T3 Rear"/>
    <n v="2"/>
    <n v="160"/>
    <x v="196"/>
    <m/>
    <m/>
    <m/>
    <m/>
    <m/>
    <m/>
    <x v="1"/>
    <n v="0"/>
    <m/>
    <n v="320"/>
    <m/>
    <m/>
    <x v="28"/>
    <x v="6"/>
    <x v="1"/>
  </r>
  <r>
    <m/>
    <x v="133"/>
    <m/>
    <m/>
    <m/>
    <m/>
    <m/>
    <m/>
    <x v="0"/>
    <x v="11"/>
    <s v="GREASE"/>
    <n v="2"/>
    <n v="268"/>
    <x v="197"/>
    <m/>
    <m/>
    <m/>
    <m/>
    <m/>
    <m/>
    <x v="1"/>
    <n v="0"/>
    <m/>
    <n v="536"/>
    <m/>
    <m/>
    <x v="28"/>
    <x v="6"/>
    <x v="1"/>
  </r>
  <r>
    <m/>
    <x v="133"/>
    <m/>
    <m/>
    <m/>
    <m/>
    <m/>
    <m/>
    <x v="0"/>
    <x v="225"/>
    <s v="Bulb 12V 90/100W"/>
    <n v="1"/>
    <n v="245"/>
    <x v="262"/>
    <m/>
    <m/>
    <m/>
    <m/>
    <m/>
    <m/>
    <x v="1"/>
    <n v="0"/>
    <m/>
    <n v="245"/>
    <m/>
    <m/>
    <x v="28"/>
    <x v="6"/>
    <x v="1"/>
  </r>
  <r>
    <m/>
    <x v="133"/>
    <m/>
    <m/>
    <m/>
    <m/>
    <m/>
    <m/>
    <x v="0"/>
    <x v="0"/>
    <s v="Gulf Force BS VI (6.5L)"/>
    <n v="1"/>
    <n v="3088"/>
    <x v="245"/>
    <m/>
    <m/>
    <m/>
    <m/>
    <m/>
    <m/>
    <x v="1"/>
    <n v="0"/>
    <m/>
    <n v="3088"/>
    <m/>
    <m/>
    <x v="28"/>
    <x v="6"/>
    <x v="1"/>
  </r>
  <r>
    <m/>
    <x v="133"/>
    <m/>
    <m/>
    <m/>
    <m/>
    <m/>
    <m/>
    <x v="0"/>
    <x v="1"/>
    <s v="Oil Filter"/>
    <n v="1"/>
    <n v="359"/>
    <x v="1"/>
    <m/>
    <m/>
    <m/>
    <m/>
    <m/>
    <m/>
    <x v="1"/>
    <n v="0"/>
    <m/>
    <n v="359"/>
    <m/>
    <m/>
    <x v="28"/>
    <x v="6"/>
    <x v="1"/>
  </r>
  <r>
    <m/>
    <x v="133"/>
    <m/>
    <m/>
    <m/>
    <m/>
    <m/>
    <m/>
    <x v="0"/>
    <x v="56"/>
    <s v="SPIN-ON FILTER"/>
    <n v="1"/>
    <n v="655"/>
    <x v="60"/>
    <m/>
    <m/>
    <m/>
    <m/>
    <m/>
    <m/>
    <x v="1"/>
    <n v="0"/>
    <m/>
    <n v="655"/>
    <m/>
    <m/>
    <x v="28"/>
    <x v="6"/>
    <x v="1"/>
  </r>
  <r>
    <m/>
    <x v="133"/>
    <m/>
    <m/>
    <m/>
    <m/>
    <m/>
    <m/>
    <x v="0"/>
    <x v="110"/>
    <s v="ATF (Auto Trans Fluid) HP_1-Ltr"/>
    <n v="1"/>
    <n v="341"/>
    <x v="109"/>
    <m/>
    <m/>
    <m/>
    <m/>
    <m/>
    <m/>
    <x v="1"/>
    <n v="0"/>
    <m/>
    <n v="341"/>
    <m/>
    <m/>
    <x v="28"/>
    <x v="6"/>
    <x v="1"/>
  </r>
  <r>
    <m/>
    <x v="133"/>
    <m/>
    <m/>
    <m/>
    <m/>
    <m/>
    <m/>
    <x v="0"/>
    <x v="28"/>
    <s v="Brake Oil"/>
    <n v="1"/>
    <n v="149"/>
    <x v="28"/>
    <m/>
    <m/>
    <m/>
    <m/>
    <m/>
    <m/>
    <x v="1"/>
    <n v="0"/>
    <m/>
    <n v="149"/>
    <m/>
    <m/>
    <x v="28"/>
    <x v="6"/>
    <x v="1"/>
  </r>
  <r>
    <m/>
    <x v="133"/>
    <m/>
    <m/>
    <m/>
    <m/>
    <m/>
    <m/>
    <x v="0"/>
    <x v="29"/>
    <s v="MECHENICAL SPRAY"/>
    <n v="1"/>
    <n v="160"/>
    <x v="29"/>
    <m/>
    <m/>
    <m/>
    <m/>
    <m/>
    <m/>
    <x v="1"/>
    <n v="0"/>
    <m/>
    <n v="160"/>
    <m/>
    <m/>
    <x v="28"/>
    <x v="6"/>
    <x v="1"/>
  </r>
  <r>
    <d v="2026-06-22T00:00:00"/>
    <x v="133"/>
    <n v="197"/>
    <s v="Sacred Heart Int. School Yusufpur Gzp"/>
    <n v="9161221561"/>
    <s v="UP61BT6931"/>
    <s v="T1"/>
    <s v="School"/>
    <x v="1"/>
    <x v="6"/>
    <s v="Gulf Force AdBlue (10)"/>
    <n v="1"/>
    <n v="990"/>
    <x v="166"/>
    <m/>
    <m/>
    <m/>
    <m/>
    <m/>
    <m/>
    <x v="1"/>
    <n v="0"/>
    <m/>
    <n v="990"/>
    <m/>
    <m/>
    <x v="28"/>
    <x v="6"/>
    <x v="1"/>
  </r>
  <r>
    <d v="2026-06-23T00:00:00"/>
    <x v="134"/>
    <n v="198"/>
    <s v="Nagina Gaur Jakhania Ghazipur"/>
    <n v="9506882184"/>
    <m/>
    <m/>
    <m/>
    <x v="1"/>
    <x v="6"/>
    <s v="Gulf Force AdBlue (10)"/>
    <n v="1"/>
    <n v="990"/>
    <x v="166"/>
    <m/>
    <m/>
    <m/>
    <m/>
    <m/>
    <m/>
    <x v="1"/>
    <n v="0"/>
    <m/>
    <n v="990"/>
    <m/>
    <m/>
    <x v="2"/>
    <x v="6"/>
    <x v="1"/>
  </r>
  <r>
    <d v="2026-06-23T00:00:00"/>
    <x v="134"/>
    <n v="199"/>
    <s v="Sun Shine Pb School Zamania Gzp"/>
    <n v="9236920688"/>
    <s v="UP61T7436"/>
    <s v="T1"/>
    <s v="School"/>
    <x v="0"/>
    <x v="16"/>
    <s v="OIL SEAL KIT"/>
    <n v="1"/>
    <n v="453"/>
    <x v="32"/>
    <n v="2500"/>
    <m/>
    <m/>
    <m/>
    <m/>
    <m/>
    <x v="8"/>
    <n v="450"/>
    <m/>
    <n v="3403"/>
    <m/>
    <m/>
    <x v="2"/>
    <x v="6"/>
    <x v="1"/>
  </r>
  <r>
    <m/>
    <x v="134"/>
    <m/>
    <m/>
    <m/>
    <m/>
    <m/>
    <m/>
    <x v="0"/>
    <x v="23"/>
    <s v="BRAKE PAD"/>
    <n v="1"/>
    <n v="2296"/>
    <x v="98"/>
    <m/>
    <m/>
    <m/>
    <m/>
    <m/>
    <m/>
    <x v="1"/>
    <n v="0"/>
    <m/>
    <n v="2296"/>
    <m/>
    <m/>
    <x v="2"/>
    <x v="6"/>
    <x v="1"/>
  </r>
  <r>
    <m/>
    <x v="134"/>
    <m/>
    <m/>
    <m/>
    <m/>
    <m/>
    <m/>
    <x v="0"/>
    <x v="29"/>
    <s v="MECHENICAL SPRAY"/>
    <n v="1"/>
    <n v="160"/>
    <x v="29"/>
    <m/>
    <m/>
    <m/>
    <m/>
    <m/>
    <m/>
    <x v="1"/>
    <n v="0"/>
    <m/>
    <n v="160"/>
    <m/>
    <m/>
    <x v="2"/>
    <x v="6"/>
    <x v="1"/>
  </r>
  <r>
    <m/>
    <x v="134"/>
    <m/>
    <m/>
    <m/>
    <m/>
    <m/>
    <m/>
    <x v="0"/>
    <x v="11"/>
    <s v="GREASE"/>
    <n v="2"/>
    <n v="281"/>
    <x v="263"/>
    <m/>
    <m/>
    <m/>
    <m/>
    <m/>
    <m/>
    <x v="1"/>
    <n v="0"/>
    <m/>
    <n v="562"/>
    <m/>
    <m/>
    <x v="2"/>
    <x v="6"/>
    <x v="1"/>
  </r>
  <r>
    <m/>
    <x v="134"/>
    <m/>
    <m/>
    <m/>
    <m/>
    <m/>
    <m/>
    <x v="0"/>
    <x v="32"/>
    <s v="SHOCKAR BUSH 19 NO."/>
    <n v="1"/>
    <n v="80"/>
    <x v="17"/>
    <m/>
    <m/>
    <m/>
    <m/>
    <m/>
    <m/>
    <x v="1"/>
    <n v="0"/>
    <m/>
    <n v="80"/>
    <m/>
    <m/>
    <x v="2"/>
    <x v="6"/>
    <x v="1"/>
  </r>
  <r>
    <m/>
    <x v="134"/>
    <m/>
    <m/>
    <m/>
    <m/>
    <m/>
    <m/>
    <x v="0"/>
    <x v="68"/>
    <s v="SHOCKAR BUSH 22 NO."/>
    <n v="1"/>
    <n v="90"/>
    <x v="74"/>
    <m/>
    <m/>
    <m/>
    <m/>
    <m/>
    <m/>
    <x v="1"/>
    <n v="0"/>
    <m/>
    <n v="90"/>
    <m/>
    <m/>
    <x v="2"/>
    <x v="6"/>
    <x v="1"/>
  </r>
  <r>
    <m/>
    <x v="134"/>
    <m/>
    <m/>
    <m/>
    <m/>
    <m/>
    <m/>
    <x v="0"/>
    <x v="35"/>
    <s v="ENGINE OIL"/>
    <n v="1"/>
    <n v="3375"/>
    <x v="242"/>
    <m/>
    <m/>
    <m/>
    <m/>
    <m/>
    <m/>
    <x v="1"/>
    <n v="0"/>
    <m/>
    <n v="3375"/>
    <m/>
    <m/>
    <x v="2"/>
    <x v="6"/>
    <x v="1"/>
  </r>
  <r>
    <m/>
    <x v="134"/>
    <m/>
    <m/>
    <m/>
    <m/>
    <m/>
    <m/>
    <x v="0"/>
    <x v="196"/>
    <s v="FILTER ASSY (SPIN ON TYPE) PIP 153300"/>
    <n v="1"/>
    <n v="428"/>
    <x v="91"/>
    <m/>
    <m/>
    <m/>
    <m/>
    <m/>
    <m/>
    <x v="1"/>
    <n v="0"/>
    <m/>
    <n v="428"/>
    <m/>
    <m/>
    <x v="2"/>
    <x v="6"/>
    <x v="1"/>
  </r>
  <r>
    <m/>
    <x v="134"/>
    <m/>
    <m/>
    <m/>
    <m/>
    <m/>
    <m/>
    <x v="0"/>
    <x v="90"/>
    <s v="AIR FILTER ELEMENT"/>
    <n v="1"/>
    <n v="489"/>
    <x v="92"/>
    <m/>
    <m/>
    <m/>
    <m/>
    <m/>
    <m/>
    <x v="1"/>
    <n v="0"/>
    <m/>
    <n v="489"/>
    <m/>
    <m/>
    <x v="2"/>
    <x v="6"/>
    <x v="1"/>
  </r>
  <r>
    <m/>
    <x v="134"/>
    <m/>
    <m/>
    <m/>
    <m/>
    <m/>
    <m/>
    <x v="0"/>
    <x v="206"/>
    <s v="Filter Element"/>
    <n v="2"/>
    <n v="115"/>
    <x v="157"/>
    <m/>
    <m/>
    <m/>
    <m/>
    <m/>
    <m/>
    <x v="1"/>
    <n v="0"/>
    <m/>
    <n v="230"/>
    <m/>
    <m/>
    <x v="2"/>
    <x v="6"/>
    <x v="1"/>
  </r>
  <r>
    <m/>
    <x v="134"/>
    <m/>
    <m/>
    <m/>
    <m/>
    <m/>
    <m/>
    <x v="0"/>
    <x v="28"/>
    <s v="Brake Oil"/>
    <n v="1"/>
    <n v="149"/>
    <x v="28"/>
    <m/>
    <m/>
    <m/>
    <m/>
    <m/>
    <m/>
    <x v="1"/>
    <n v="0"/>
    <m/>
    <n v="149"/>
    <m/>
    <m/>
    <x v="2"/>
    <x v="6"/>
    <x v="1"/>
  </r>
  <r>
    <d v="2026-06-24T00:00:00"/>
    <x v="135"/>
    <n v="200"/>
    <s v="Broadway Global school Malikpura Gzp"/>
    <n v="8948462580"/>
    <s v="UP61BT7989"/>
    <s v="T1"/>
    <s v="School"/>
    <x v="2"/>
    <x v="0"/>
    <s v="Gulf Force BS VI (6.5L)"/>
    <n v="1"/>
    <n v="3088"/>
    <x v="245"/>
    <m/>
    <m/>
    <m/>
    <m/>
    <m/>
    <m/>
    <x v="1"/>
    <n v="0"/>
    <m/>
    <n v="3088"/>
    <m/>
    <m/>
    <x v="3"/>
    <x v="6"/>
    <x v="1"/>
  </r>
  <r>
    <m/>
    <x v="135"/>
    <m/>
    <m/>
    <m/>
    <m/>
    <m/>
    <m/>
    <x v="2"/>
    <x v="1"/>
    <s v="Oil Filter"/>
    <n v="1"/>
    <n v="359"/>
    <x v="1"/>
    <m/>
    <m/>
    <m/>
    <m/>
    <m/>
    <m/>
    <x v="1"/>
    <n v="0"/>
    <m/>
    <n v="359"/>
    <m/>
    <m/>
    <x v="3"/>
    <x v="6"/>
    <x v="1"/>
  </r>
  <r>
    <m/>
    <x v="135"/>
    <m/>
    <m/>
    <m/>
    <m/>
    <m/>
    <m/>
    <x v="2"/>
    <x v="2"/>
    <s v="FUEL FILTER"/>
    <n v="1"/>
    <n v="1575"/>
    <x v="2"/>
    <m/>
    <m/>
    <m/>
    <m/>
    <m/>
    <m/>
    <x v="1"/>
    <n v="0"/>
    <m/>
    <n v="1575"/>
    <m/>
    <m/>
    <x v="3"/>
    <x v="6"/>
    <x v="1"/>
  </r>
  <r>
    <m/>
    <x v="135"/>
    <m/>
    <m/>
    <m/>
    <m/>
    <m/>
    <m/>
    <x v="2"/>
    <x v="6"/>
    <s v="Gulf Force AdBlue (10)"/>
    <n v="1"/>
    <n v="990"/>
    <x v="166"/>
    <m/>
    <m/>
    <m/>
    <m/>
    <m/>
    <m/>
    <x v="1"/>
    <n v="0"/>
    <m/>
    <n v="990"/>
    <m/>
    <m/>
    <x v="3"/>
    <x v="6"/>
    <x v="1"/>
  </r>
  <r>
    <m/>
    <x v="135"/>
    <m/>
    <m/>
    <m/>
    <m/>
    <m/>
    <m/>
    <x v="2"/>
    <x v="45"/>
    <s v="Force Motors Antifreeze Coolant 1 L"/>
    <n v="1"/>
    <n v="325"/>
    <x v="46"/>
    <m/>
    <m/>
    <m/>
    <m/>
    <m/>
    <m/>
    <x v="1"/>
    <n v="0"/>
    <m/>
    <n v="325"/>
    <m/>
    <m/>
    <x v="3"/>
    <x v="6"/>
    <x v="1"/>
  </r>
  <r>
    <d v="2026-06-24T00:00:00"/>
    <x v="135"/>
    <n v="201"/>
    <s v="Swami Vivekanand Int. School Nandganj Gzp"/>
    <n v="9453518643"/>
    <s v="UP61CT2984"/>
    <s v="T3"/>
    <s v="School"/>
    <x v="2"/>
    <x v="0"/>
    <s v="Gulf Force BS VI (6.5L)"/>
    <n v="1"/>
    <n v="3088"/>
    <x v="245"/>
    <m/>
    <m/>
    <m/>
    <m/>
    <m/>
    <n v="250"/>
    <x v="5"/>
    <n v="45"/>
    <m/>
    <n v="3383"/>
    <m/>
    <m/>
    <x v="3"/>
    <x v="6"/>
    <x v="1"/>
  </r>
  <r>
    <m/>
    <x v="135"/>
    <m/>
    <m/>
    <m/>
    <m/>
    <m/>
    <m/>
    <x v="2"/>
    <x v="1"/>
    <s v="Oil Filter"/>
    <n v="1"/>
    <n v="359"/>
    <x v="1"/>
    <m/>
    <m/>
    <m/>
    <m/>
    <m/>
    <m/>
    <x v="1"/>
    <n v="0"/>
    <m/>
    <n v="359"/>
    <m/>
    <m/>
    <x v="3"/>
    <x v="6"/>
    <x v="1"/>
  </r>
  <r>
    <d v="2026-06-24T00:00:00"/>
    <x v="135"/>
    <n v="202"/>
    <s v="Ajamal Bhai Baksupur Gzp"/>
    <n v="8910558600"/>
    <m/>
    <m/>
    <m/>
    <x v="1"/>
    <x v="226"/>
    <s v="Lock Nut"/>
    <n v="1"/>
    <n v="112"/>
    <x v="119"/>
    <m/>
    <m/>
    <m/>
    <m/>
    <m/>
    <m/>
    <x v="1"/>
    <n v="0"/>
    <m/>
    <n v="112"/>
    <m/>
    <m/>
    <x v="3"/>
    <x v="6"/>
    <x v="1"/>
  </r>
  <r>
    <d v="2026-06-25T00:00:00"/>
    <x v="136"/>
    <n v="203"/>
    <s v="Om Sai Pb. School Narayanpur Kashimabad Gzp"/>
    <n v="8005233937"/>
    <s v="UP61CT2454"/>
    <s v="Trax"/>
    <s v="School"/>
    <x v="0"/>
    <x v="0"/>
    <s v="Gulf Force BS VI (6.5L)"/>
    <n v="1"/>
    <n v="3088"/>
    <x v="245"/>
    <n v="750"/>
    <m/>
    <m/>
    <m/>
    <m/>
    <m/>
    <x v="34"/>
    <n v="135"/>
    <m/>
    <n v="3973"/>
    <m/>
    <m/>
    <x v="4"/>
    <x v="6"/>
    <x v="1"/>
  </r>
  <r>
    <m/>
    <x v="136"/>
    <m/>
    <m/>
    <m/>
    <m/>
    <m/>
    <m/>
    <x v="0"/>
    <x v="1"/>
    <s v="Oil Filter"/>
    <n v="1"/>
    <n v="359"/>
    <x v="1"/>
    <m/>
    <m/>
    <m/>
    <m/>
    <m/>
    <m/>
    <x v="1"/>
    <n v="0"/>
    <m/>
    <n v="359"/>
    <m/>
    <m/>
    <x v="4"/>
    <x v="6"/>
    <x v="1"/>
  </r>
  <r>
    <d v="2026-06-25T00:00:00"/>
    <x v="136"/>
    <n v="204"/>
    <s v="Swami Vivekanand Int. School Nandganj Gzp"/>
    <n v="9453518643"/>
    <s v="UP61CT5648"/>
    <s v="Trax"/>
    <s v="School"/>
    <x v="2"/>
    <x v="0"/>
    <s v="Gulf Force BS VI (6.5L)"/>
    <n v="1"/>
    <n v="3088"/>
    <x v="245"/>
    <m/>
    <m/>
    <m/>
    <m/>
    <m/>
    <n v="250"/>
    <x v="5"/>
    <n v="45"/>
    <m/>
    <n v="3383"/>
    <m/>
    <m/>
    <x v="4"/>
    <x v="6"/>
    <x v="1"/>
  </r>
  <r>
    <m/>
    <x v="136"/>
    <m/>
    <m/>
    <m/>
    <m/>
    <m/>
    <m/>
    <x v="2"/>
    <x v="1"/>
    <s v="Oil Filter"/>
    <n v="1"/>
    <n v="359"/>
    <x v="1"/>
    <m/>
    <m/>
    <m/>
    <m/>
    <m/>
    <m/>
    <x v="1"/>
    <n v="0"/>
    <m/>
    <n v="359"/>
    <m/>
    <m/>
    <x v="4"/>
    <x v="6"/>
    <x v="1"/>
  </r>
  <r>
    <m/>
    <x v="136"/>
    <m/>
    <m/>
    <m/>
    <m/>
    <m/>
    <m/>
    <x v="2"/>
    <x v="45"/>
    <s v="Force Motors Antifreeze Coolant 1 L"/>
    <n v="1"/>
    <n v="325"/>
    <x v="46"/>
    <m/>
    <m/>
    <m/>
    <m/>
    <m/>
    <m/>
    <x v="1"/>
    <n v="0"/>
    <m/>
    <n v="325"/>
    <m/>
    <m/>
    <x v="4"/>
    <x v="6"/>
    <x v="1"/>
  </r>
  <r>
    <d v="2026-06-25T00:00:00"/>
    <x v="136"/>
    <n v="205"/>
    <s v="Oxford English School Deva Dullahpur Gzp"/>
    <n v="7800773499"/>
    <s v="UP61CT4018"/>
    <s v="Trax"/>
    <s v="School"/>
    <x v="0"/>
    <x v="148"/>
    <s v="Rear View Mirror LH"/>
    <n v="1"/>
    <n v="250"/>
    <x v="169"/>
    <n v="750"/>
    <m/>
    <n v="3400"/>
    <m/>
    <m/>
    <m/>
    <x v="66"/>
    <n v="747"/>
    <m/>
    <n v="5147"/>
    <m/>
    <m/>
    <x v="4"/>
    <x v="6"/>
    <x v="1"/>
  </r>
  <r>
    <m/>
    <x v="136"/>
    <m/>
    <m/>
    <m/>
    <m/>
    <m/>
    <m/>
    <x v="0"/>
    <x v="0"/>
    <s v="Gulf Force BS VI (6.5L)"/>
    <n v="1"/>
    <n v="3088"/>
    <x v="245"/>
    <m/>
    <m/>
    <m/>
    <m/>
    <m/>
    <m/>
    <x v="1"/>
    <n v="0"/>
    <m/>
    <n v="3088"/>
    <m/>
    <m/>
    <x v="4"/>
    <x v="6"/>
    <x v="1"/>
  </r>
  <r>
    <m/>
    <x v="136"/>
    <m/>
    <m/>
    <m/>
    <m/>
    <m/>
    <m/>
    <x v="0"/>
    <x v="1"/>
    <s v="Oil Filter"/>
    <n v="1"/>
    <n v="359"/>
    <x v="1"/>
    <m/>
    <m/>
    <m/>
    <m/>
    <m/>
    <m/>
    <x v="1"/>
    <n v="0"/>
    <m/>
    <n v="359"/>
    <m/>
    <m/>
    <x v="4"/>
    <x v="6"/>
    <x v="1"/>
  </r>
  <r>
    <d v="2026-06-26T00:00:00"/>
    <x v="137"/>
    <n v="206"/>
    <s v="Ashok Bus Service Lanka Ghazipur"/>
    <n v="9415209491"/>
    <m/>
    <m/>
    <m/>
    <x v="1"/>
    <x v="3"/>
    <s v="Gulf Force AdBlue (20 L)"/>
    <n v="1"/>
    <n v="1920"/>
    <x v="225"/>
    <m/>
    <m/>
    <m/>
    <m/>
    <m/>
    <m/>
    <x v="1"/>
    <n v="0"/>
    <m/>
    <n v="1920"/>
    <m/>
    <m/>
    <x v="1"/>
    <x v="6"/>
    <x v="1"/>
  </r>
  <r>
    <d v="2026-06-26T00:00:00"/>
    <x v="137"/>
    <n v="207"/>
    <s v="Satyadev Int. School Sagapali Dhotari Gzp"/>
    <n v="9580190066"/>
    <m/>
    <s v="Trax"/>
    <s v="School"/>
    <x v="0"/>
    <x v="157"/>
    <s v="GASKET V-LAMP DIA65"/>
    <n v="1"/>
    <n v="107"/>
    <x v="167"/>
    <n v="1000"/>
    <n v="500"/>
    <m/>
    <m/>
    <m/>
    <m/>
    <x v="52"/>
    <n v="270"/>
    <m/>
    <n v="1877"/>
    <m/>
    <m/>
    <x v="1"/>
    <x v="6"/>
    <x v="1"/>
  </r>
  <r>
    <m/>
    <x v="137"/>
    <m/>
    <m/>
    <m/>
    <m/>
    <m/>
    <m/>
    <x v="0"/>
    <x v="156"/>
    <s v="GASKET V-LAMP DIA185"/>
    <n v="2"/>
    <n v="538"/>
    <x v="195"/>
    <m/>
    <m/>
    <m/>
    <m/>
    <m/>
    <m/>
    <x v="1"/>
    <n v="0"/>
    <m/>
    <n v="1076"/>
    <m/>
    <m/>
    <x v="1"/>
    <x v="6"/>
    <x v="1"/>
  </r>
  <r>
    <d v="2026-06-26T00:00:00"/>
    <x v="137"/>
    <n v="208"/>
    <s v="Rameshwaram Gurukulam Medinipur Gzp"/>
    <n v="7266929994"/>
    <s v="UP61BT2590"/>
    <s v="T3"/>
    <s v="School"/>
    <x v="0"/>
    <x v="28"/>
    <s v="Brake Oil"/>
    <n v="1"/>
    <n v="149"/>
    <x v="28"/>
    <n v="1000"/>
    <m/>
    <m/>
    <m/>
    <m/>
    <m/>
    <x v="32"/>
    <n v="180"/>
    <m/>
    <n v="1329"/>
    <m/>
    <m/>
    <x v="1"/>
    <x v="6"/>
    <x v="1"/>
  </r>
  <r>
    <m/>
    <x v="137"/>
    <m/>
    <m/>
    <m/>
    <m/>
    <m/>
    <m/>
    <x v="0"/>
    <x v="110"/>
    <s v="ATF (Auto Trans Fluid) HP_1-Ltr"/>
    <n v="2"/>
    <n v="341"/>
    <x v="131"/>
    <m/>
    <m/>
    <m/>
    <m/>
    <m/>
    <m/>
    <x v="1"/>
    <n v="0"/>
    <m/>
    <n v="682"/>
    <m/>
    <m/>
    <x v="1"/>
    <x v="6"/>
    <x v="1"/>
  </r>
  <r>
    <m/>
    <x v="137"/>
    <m/>
    <m/>
    <m/>
    <m/>
    <m/>
    <m/>
    <x v="0"/>
    <x v="227"/>
    <s v="Kit Pressure switch"/>
    <n v="1"/>
    <n v="588"/>
    <x v="264"/>
    <m/>
    <m/>
    <m/>
    <m/>
    <m/>
    <m/>
    <x v="1"/>
    <n v="0"/>
    <m/>
    <n v="588"/>
    <m/>
    <m/>
    <x v="1"/>
    <x v="6"/>
    <x v="1"/>
  </r>
  <r>
    <d v="2026-06-28T00:00:00"/>
    <x v="138"/>
    <s v="209/210"/>
    <s v="Sun Shine Pb School Zamania Gzp"/>
    <n v="7651934851"/>
    <s v="UP61T7434"/>
    <s v="T1"/>
    <s v="School"/>
    <x v="0"/>
    <x v="29"/>
    <s v="MECHENICAL SPRAY"/>
    <n v="1"/>
    <n v="160"/>
    <x v="29"/>
    <n v="5200"/>
    <n v="700"/>
    <n v="1700"/>
    <m/>
    <m/>
    <m/>
    <x v="67"/>
    <n v="1368"/>
    <m/>
    <n v="9128"/>
    <m/>
    <m/>
    <x v="5"/>
    <x v="6"/>
    <x v="1"/>
  </r>
  <r>
    <m/>
    <x v="138"/>
    <m/>
    <m/>
    <m/>
    <m/>
    <m/>
    <m/>
    <x v="0"/>
    <x v="10"/>
    <s v="KING PIN SET"/>
    <n v="1"/>
    <n v="2247"/>
    <x v="183"/>
    <m/>
    <m/>
    <m/>
    <m/>
    <m/>
    <m/>
    <x v="1"/>
    <n v="0"/>
    <m/>
    <n v="2247"/>
    <m/>
    <m/>
    <x v="5"/>
    <x v="6"/>
    <x v="1"/>
  </r>
  <r>
    <m/>
    <x v="138"/>
    <m/>
    <m/>
    <m/>
    <m/>
    <m/>
    <m/>
    <x v="0"/>
    <x v="32"/>
    <s v="SHOCKAR BUSH 19 NO."/>
    <n v="2"/>
    <n v="80"/>
    <x v="29"/>
    <m/>
    <m/>
    <m/>
    <m/>
    <m/>
    <m/>
    <x v="1"/>
    <n v="0"/>
    <m/>
    <n v="160"/>
    <m/>
    <m/>
    <x v="5"/>
    <x v="6"/>
    <x v="1"/>
  </r>
  <r>
    <m/>
    <x v="138"/>
    <m/>
    <m/>
    <m/>
    <m/>
    <m/>
    <m/>
    <x v="0"/>
    <x v="138"/>
    <s v="Shocker Bolt With Nut"/>
    <n v="2"/>
    <n v="60"/>
    <x v="194"/>
    <m/>
    <m/>
    <m/>
    <m/>
    <m/>
    <m/>
    <x v="1"/>
    <n v="0"/>
    <m/>
    <n v="120"/>
    <m/>
    <m/>
    <x v="5"/>
    <x v="6"/>
    <x v="1"/>
  </r>
  <r>
    <m/>
    <x v="138"/>
    <m/>
    <m/>
    <m/>
    <m/>
    <m/>
    <m/>
    <x v="0"/>
    <x v="23"/>
    <s v="BRAKE PAD"/>
    <n v="1"/>
    <n v="2296"/>
    <x v="98"/>
    <m/>
    <m/>
    <m/>
    <m/>
    <m/>
    <m/>
    <x v="1"/>
    <n v="0"/>
    <m/>
    <n v="2296"/>
    <m/>
    <m/>
    <x v="5"/>
    <x v="6"/>
    <x v="1"/>
  </r>
  <r>
    <m/>
    <x v="138"/>
    <m/>
    <m/>
    <m/>
    <m/>
    <m/>
    <m/>
    <x v="0"/>
    <x v="168"/>
    <s v="Ele. Flasher Unit"/>
    <n v="1"/>
    <n v="124"/>
    <x v="184"/>
    <m/>
    <m/>
    <m/>
    <m/>
    <m/>
    <m/>
    <x v="1"/>
    <n v="0"/>
    <m/>
    <n v="124"/>
    <m/>
    <m/>
    <x v="5"/>
    <x v="6"/>
    <x v="1"/>
  </r>
  <r>
    <m/>
    <x v="138"/>
    <m/>
    <m/>
    <m/>
    <m/>
    <m/>
    <m/>
    <x v="0"/>
    <x v="136"/>
    <s v="Side Blinker LH"/>
    <n v="1"/>
    <n v="318"/>
    <x v="134"/>
    <m/>
    <m/>
    <m/>
    <m/>
    <m/>
    <m/>
    <x v="1"/>
    <n v="0"/>
    <m/>
    <n v="318"/>
    <m/>
    <m/>
    <x v="5"/>
    <x v="6"/>
    <x v="1"/>
  </r>
  <r>
    <m/>
    <x v="138"/>
    <m/>
    <m/>
    <m/>
    <m/>
    <m/>
    <m/>
    <x v="0"/>
    <x v="210"/>
    <s v="Hazard Switch"/>
    <n v="1"/>
    <n v="457"/>
    <x v="244"/>
    <m/>
    <m/>
    <m/>
    <m/>
    <m/>
    <m/>
    <x v="1"/>
    <n v="0"/>
    <m/>
    <n v="457"/>
    <m/>
    <m/>
    <x v="5"/>
    <x v="6"/>
    <x v="1"/>
  </r>
  <r>
    <m/>
    <x v="138"/>
    <m/>
    <m/>
    <m/>
    <m/>
    <m/>
    <m/>
    <x v="0"/>
    <x v="186"/>
    <s v="ROOF LAMP SWITCH (T1&amp;T2 ALL) (2)_(R-195)"/>
    <n v="1"/>
    <n v="214"/>
    <x v="202"/>
    <m/>
    <m/>
    <m/>
    <m/>
    <m/>
    <m/>
    <x v="1"/>
    <n v="0"/>
    <m/>
    <n v="214"/>
    <m/>
    <m/>
    <x v="5"/>
    <x v="6"/>
    <x v="1"/>
  </r>
  <r>
    <m/>
    <x v="138"/>
    <m/>
    <m/>
    <m/>
    <m/>
    <m/>
    <m/>
    <x v="0"/>
    <x v="67"/>
    <s v="ELECTRICAL SPARY"/>
    <n v="1"/>
    <n v="190"/>
    <x v="73"/>
    <m/>
    <m/>
    <m/>
    <m/>
    <m/>
    <m/>
    <x v="1"/>
    <n v="0"/>
    <m/>
    <n v="190"/>
    <m/>
    <m/>
    <x v="5"/>
    <x v="6"/>
    <x v="1"/>
  </r>
  <r>
    <m/>
    <x v="138"/>
    <m/>
    <m/>
    <m/>
    <m/>
    <m/>
    <m/>
    <x v="0"/>
    <x v="28"/>
    <s v="Brake Oil"/>
    <n v="1"/>
    <n v="149"/>
    <x v="28"/>
    <m/>
    <m/>
    <m/>
    <m/>
    <m/>
    <m/>
    <x v="1"/>
    <n v="0"/>
    <m/>
    <n v="149"/>
    <m/>
    <m/>
    <x v="5"/>
    <x v="6"/>
    <x v="1"/>
  </r>
  <r>
    <m/>
    <x v="138"/>
    <m/>
    <m/>
    <m/>
    <m/>
    <m/>
    <m/>
    <x v="0"/>
    <x v="132"/>
    <s v="RUBBER BUSH"/>
    <n v="2"/>
    <n v="63"/>
    <x v="139"/>
    <m/>
    <m/>
    <m/>
    <m/>
    <m/>
    <m/>
    <x v="1"/>
    <n v="0"/>
    <m/>
    <n v="126"/>
    <m/>
    <m/>
    <x v="5"/>
    <x v="6"/>
    <x v="1"/>
  </r>
  <r>
    <m/>
    <x v="138"/>
    <m/>
    <m/>
    <m/>
    <m/>
    <m/>
    <m/>
    <x v="0"/>
    <x v="228"/>
    <s v="Fr. Socker Assly T1 BS-4"/>
    <n v="1"/>
    <n v="1183"/>
    <x v="265"/>
    <m/>
    <m/>
    <m/>
    <m/>
    <m/>
    <m/>
    <x v="1"/>
    <n v="0"/>
    <m/>
    <n v="1183"/>
    <m/>
    <m/>
    <x v="5"/>
    <x v="6"/>
    <x v="1"/>
  </r>
  <r>
    <m/>
    <x v="138"/>
    <m/>
    <m/>
    <m/>
    <m/>
    <m/>
    <m/>
    <x v="0"/>
    <x v="220"/>
    <s v="OIL SEAL KIT"/>
    <n v="2"/>
    <n v="89"/>
    <x v="266"/>
    <m/>
    <m/>
    <m/>
    <m/>
    <m/>
    <m/>
    <x v="1"/>
    <n v="0"/>
    <m/>
    <n v="178"/>
    <m/>
    <m/>
    <x v="5"/>
    <x v="6"/>
    <x v="1"/>
  </r>
  <r>
    <m/>
    <x v="138"/>
    <m/>
    <m/>
    <m/>
    <m/>
    <m/>
    <m/>
    <x v="0"/>
    <x v="219"/>
    <s v="OIL SEAL KIT"/>
    <n v="2"/>
    <n v="63"/>
    <x v="139"/>
    <m/>
    <m/>
    <m/>
    <m/>
    <m/>
    <m/>
    <x v="1"/>
    <n v="0"/>
    <m/>
    <n v="126"/>
    <m/>
    <m/>
    <x v="5"/>
    <x v="6"/>
    <x v="1"/>
  </r>
  <r>
    <m/>
    <x v="138"/>
    <m/>
    <m/>
    <m/>
    <m/>
    <m/>
    <m/>
    <x v="0"/>
    <x v="35"/>
    <s v="ENGINE OIL"/>
    <n v="1"/>
    <n v="3375"/>
    <x v="242"/>
    <m/>
    <m/>
    <m/>
    <m/>
    <m/>
    <m/>
    <x v="1"/>
    <n v="0"/>
    <m/>
    <n v="3375"/>
    <m/>
    <m/>
    <x v="5"/>
    <x v="6"/>
    <x v="1"/>
  </r>
  <r>
    <m/>
    <x v="138"/>
    <m/>
    <m/>
    <m/>
    <m/>
    <m/>
    <m/>
    <x v="0"/>
    <x v="196"/>
    <s v="FILTER ASSY (SPIN ON TYPE) PIP 153300"/>
    <n v="1"/>
    <n v="428"/>
    <x v="91"/>
    <m/>
    <m/>
    <m/>
    <m/>
    <m/>
    <m/>
    <x v="1"/>
    <n v="0"/>
    <m/>
    <n v="428"/>
    <m/>
    <m/>
    <x v="5"/>
    <x v="6"/>
    <x v="1"/>
  </r>
  <r>
    <m/>
    <x v="138"/>
    <m/>
    <m/>
    <m/>
    <m/>
    <m/>
    <m/>
    <x v="0"/>
    <x v="229"/>
    <s v="Accelerator Pedal R-196"/>
    <n v="1"/>
    <n v="1772"/>
    <x v="267"/>
    <m/>
    <m/>
    <m/>
    <m/>
    <m/>
    <m/>
    <x v="1"/>
    <n v="0"/>
    <m/>
    <n v="1772"/>
    <m/>
    <m/>
    <x v="5"/>
    <x v="6"/>
    <x v="1"/>
  </r>
  <r>
    <m/>
    <x v="138"/>
    <m/>
    <m/>
    <m/>
    <m/>
    <m/>
    <m/>
    <x v="0"/>
    <x v="211"/>
    <s v="Grease 01Kg"/>
    <n v="1"/>
    <n v="555"/>
    <x v="11"/>
    <m/>
    <m/>
    <m/>
    <m/>
    <m/>
    <m/>
    <x v="1"/>
    <n v="0"/>
    <m/>
    <n v="555"/>
    <m/>
    <m/>
    <x v="5"/>
    <x v="6"/>
    <x v="1"/>
  </r>
  <r>
    <m/>
    <x v="138"/>
    <m/>
    <m/>
    <m/>
    <m/>
    <m/>
    <m/>
    <x v="0"/>
    <x v="230"/>
    <s v="Rear Socker Assly T1 BS-4"/>
    <n v="2"/>
    <n v="1215"/>
    <x v="268"/>
    <m/>
    <m/>
    <m/>
    <m/>
    <m/>
    <m/>
    <x v="1"/>
    <n v="0"/>
    <m/>
    <n v="2430"/>
    <m/>
    <m/>
    <x v="5"/>
    <x v="6"/>
    <x v="1"/>
  </r>
  <r>
    <m/>
    <x v="138"/>
    <m/>
    <m/>
    <m/>
    <m/>
    <m/>
    <m/>
    <x v="0"/>
    <x v="231"/>
    <s v="Assy Gear Shift Block T1"/>
    <n v="1"/>
    <n v="7227"/>
    <x v="269"/>
    <m/>
    <m/>
    <m/>
    <m/>
    <m/>
    <m/>
    <x v="1"/>
    <n v="0"/>
    <m/>
    <n v="7227"/>
    <m/>
    <m/>
    <x v="5"/>
    <x v="6"/>
    <x v="1"/>
  </r>
  <r>
    <m/>
    <x v="138"/>
    <m/>
    <m/>
    <m/>
    <m/>
    <m/>
    <m/>
    <x v="0"/>
    <x v="232"/>
    <s v="WRONG Code"/>
    <n v="3"/>
    <n v="15"/>
    <x v="270"/>
    <m/>
    <m/>
    <m/>
    <m/>
    <m/>
    <m/>
    <x v="1"/>
    <n v="0"/>
    <m/>
    <n v="45"/>
    <m/>
    <m/>
    <x v="5"/>
    <x v="6"/>
    <x v="1"/>
  </r>
  <r>
    <m/>
    <x v="138"/>
    <m/>
    <m/>
    <m/>
    <m/>
    <m/>
    <m/>
    <x v="0"/>
    <x v="68"/>
    <s v="SHOCKAR BUSH 22 NO."/>
    <n v="1"/>
    <n v="90"/>
    <x v="74"/>
    <m/>
    <m/>
    <m/>
    <m/>
    <m/>
    <m/>
    <x v="1"/>
    <n v="0"/>
    <m/>
    <n v="90"/>
    <m/>
    <m/>
    <x v="5"/>
    <x v="6"/>
    <x v="1"/>
  </r>
  <r>
    <m/>
    <x v="138"/>
    <m/>
    <m/>
    <m/>
    <m/>
    <m/>
    <m/>
    <x v="0"/>
    <x v="206"/>
    <s v="Filter Element"/>
    <n v="2"/>
    <n v="115"/>
    <x v="157"/>
    <m/>
    <m/>
    <m/>
    <m/>
    <m/>
    <m/>
    <x v="1"/>
    <n v="0"/>
    <m/>
    <n v="230"/>
    <m/>
    <m/>
    <x v="5"/>
    <x v="6"/>
    <x v="1"/>
  </r>
  <r>
    <m/>
    <x v="138"/>
    <m/>
    <m/>
    <m/>
    <m/>
    <m/>
    <m/>
    <x v="0"/>
    <x v="90"/>
    <s v="AIR FILTER ELEMENT"/>
    <n v="1"/>
    <n v="489"/>
    <x v="92"/>
    <m/>
    <m/>
    <m/>
    <m/>
    <m/>
    <m/>
    <x v="1"/>
    <n v="0"/>
    <m/>
    <n v="489"/>
    <m/>
    <m/>
    <x v="5"/>
    <x v="6"/>
    <x v="1"/>
  </r>
  <r>
    <m/>
    <x v="138"/>
    <m/>
    <m/>
    <m/>
    <m/>
    <m/>
    <m/>
    <x v="0"/>
    <x v="233"/>
    <s v="Hose Clip 03 inch"/>
    <n v="1"/>
    <n v="80"/>
    <x v="17"/>
    <m/>
    <m/>
    <m/>
    <m/>
    <m/>
    <m/>
    <x v="1"/>
    <n v="0"/>
    <m/>
    <n v="80"/>
    <m/>
    <m/>
    <x v="5"/>
    <x v="6"/>
    <x v="1"/>
  </r>
  <r>
    <d v="2026-06-28T00:00:00"/>
    <x v="138"/>
    <n v="211"/>
    <s v="K.P. Central Academy Rasulpur Alawalpur Gzp"/>
    <n v="9125043136"/>
    <s v="UP61AT3866"/>
    <s v="T1"/>
    <s v="School"/>
    <x v="0"/>
    <x v="33"/>
    <s v="BALANCING BUSH 19 NO."/>
    <n v="2"/>
    <n v="80"/>
    <x v="29"/>
    <n v="1500"/>
    <m/>
    <m/>
    <m/>
    <m/>
    <m/>
    <x v="52"/>
    <n v="270"/>
    <m/>
    <n v="1930"/>
    <m/>
    <m/>
    <x v="5"/>
    <x v="6"/>
    <x v="1"/>
  </r>
  <r>
    <m/>
    <x v="138"/>
    <m/>
    <m/>
    <m/>
    <m/>
    <m/>
    <m/>
    <x v="0"/>
    <x v="132"/>
    <s v="RUBBER BUSH"/>
    <n v="2"/>
    <n v="63"/>
    <x v="139"/>
    <m/>
    <m/>
    <m/>
    <m/>
    <m/>
    <m/>
    <x v="1"/>
    <n v="0"/>
    <m/>
    <n v="126"/>
    <m/>
    <m/>
    <x v="5"/>
    <x v="6"/>
    <x v="1"/>
  </r>
  <r>
    <m/>
    <x v="138"/>
    <m/>
    <m/>
    <m/>
    <m/>
    <m/>
    <m/>
    <x v="0"/>
    <x v="64"/>
    <s v="BRACKET"/>
    <n v="1"/>
    <n v="40"/>
    <x v="69"/>
    <m/>
    <m/>
    <m/>
    <m/>
    <m/>
    <m/>
    <x v="1"/>
    <n v="0"/>
    <m/>
    <n v="40"/>
    <m/>
    <m/>
    <x v="5"/>
    <x v="6"/>
    <x v="1"/>
  </r>
  <r>
    <m/>
    <x v="138"/>
    <m/>
    <m/>
    <m/>
    <m/>
    <m/>
    <m/>
    <x v="0"/>
    <x v="170"/>
    <s v="CLAMP"/>
    <n v="1"/>
    <n v="56"/>
    <x v="144"/>
    <m/>
    <m/>
    <m/>
    <m/>
    <m/>
    <m/>
    <x v="1"/>
    <n v="0"/>
    <m/>
    <n v="56"/>
    <m/>
    <m/>
    <x v="5"/>
    <x v="6"/>
    <x v="1"/>
  </r>
  <r>
    <m/>
    <x v="138"/>
    <m/>
    <m/>
    <m/>
    <m/>
    <m/>
    <m/>
    <x v="0"/>
    <x v="171"/>
    <s v="Nut 17 No."/>
    <n v="2"/>
    <n v="16"/>
    <x v="236"/>
    <m/>
    <m/>
    <m/>
    <m/>
    <m/>
    <m/>
    <x v="1"/>
    <n v="0"/>
    <m/>
    <n v="32"/>
    <m/>
    <m/>
    <x v="5"/>
    <x v="6"/>
    <x v="1"/>
  </r>
  <r>
    <m/>
    <x v="138"/>
    <m/>
    <m/>
    <m/>
    <m/>
    <m/>
    <m/>
    <x v="0"/>
    <x v="35"/>
    <s v="ENGINE OIL"/>
    <n v="1"/>
    <n v="3375"/>
    <x v="242"/>
    <m/>
    <m/>
    <m/>
    <m/>
    <m/>
    <m/>
    <x v="1"/>
    <n v="0"/>
    <m/>
    <n v="3375"/>
    <m/>
    <m/>
    <x v="5"/>
    <x v="6"/>
    <x v="1"/>
  </r>
  <r>
    <m/>
    <x v="138"/>
    <m/>
    <m/>
    <m/>
    <m/>
    <m/>
    <m/>
    <x v="0"/>
    <x v="36"/>
    <s v="AIR FILTER"/>
    <n v="1"/>
    <n v="693"/>
    <x v="36"/>
    <m/>
    <m/>
    <m/>
    <m/>
    <m/>
    <m/>
    <x v="1"/>
    <n v="0"/>
    <m/>
    <n v="693"/>
    <m/>
    <m/>
    <x v="5"/>
    <x v="6"/>
    <x v="1"/>
  </r>
  <r>
    <m/>
    <x v="138"/>
    <m/>
    <m/>
    <m/>
    <m/>
    <m/>
    <m/>
    <x v="0"/>
    <x v="70"/>
    <s v="Lube Oil Filter"/>
    <n v="1"/>
    <n v="1411"/>
    <x v="78"/>
    <m/>
    <m/>
    <m/>
    <m/>
    <m/>
    <m/>
    <x v="1"/>
    <n v="0"/>
    <m/>
    <n v="1411"/>
    <m/>
    <m/>
    <x v="5"/>
    <x v="6"/>
    <x v="1"/>
  </r>
  <r>
    <m/>
    <x v="138"/>
    <m/>
    <m/>
    <m/>
    <m/>
    <m/>
    <m/>
    <x v="0"/>
    <x v="173"/>
    <s v="Gear Shift Cable"/>
    <n v="1"/>
    <n v="1109"/>
    <x v="189"/>
    <m/>
    <m/>
    <m/>
    <m/>
    <m/>
    <m/>
    <x v="1"/>
    <n v="0"/>
    <m/>
    <n v="1109"/>
    <m/>
    <m/>
    <x v="5"/>
    <x v="6"/>
    <x v="1"/>
  </r>
  <r>
    <m/>
    <x v="138"/>
    <m/>
    <m/>
    <m/>
    <m/>
    <m/>
    <m/>
    <x v="0"/>
    <x v="230"/>
    <s v="Rear Socker Assly T1 BS-4"/>
    <n v="1"/>
    <n v="1215"/>
    <x v="271"/>
    <m/>
    <m/>
    <m/>
    <m/>
    <m/>
    <m/>
    <x v="1"/>
    <n v="0"/>
    <m/>
    <n v="1215"/>
    <m/>
    <m/>
    <x v="5"/>
    <x v="6"/>
    <x v="1"/>
  </r>
  <r>
    <d v="2026-06-28T00:00:00"/>
    <x v="138"/>
    <n v="212"/>
    <s v="Shree Thakur Ji Pb school Barahpur Gzp"/>
    <m/>
    <s v="UP61BT3894"/>
    <s v="T2"/>
    <s v="School"/>
    <x v="0"/>
    <x v="0"/>
    <s v="Gulf Force BS VI (6.5L)"/>
    <n v="1"/>
    <n v="3088"/>
    <x v="245"/>
    <n v="900"/>
    <m/>
    <m/>
    <m/>
    <m/>
    <m/>
    <x v="4"/>
    <n v="162"/>
    <m/>
    <n v="4150"/>
    <m/>
    <m/>
    <x v="5"/>
    <x v="6"/>
    <x v="1"/>
  </r>
  <r>
    <m/>
    <x v="138"/>
    <m/>
    <m/>
    <m/>
    <m/>
    <m/>
    <m/>
    <x v="0"/>
    <x v="1"/>
    <s v="Oil Filter"/>
    <n v="1"/>
    <n v="359"/>
    <x v="1"/>
    <m/>
    <m/>
    <m/>
    <m/>
    <m/>
    <m/>
    <x v="1"/>
    <n v="0"/>
    <m/>
    <n v="359"/>
    <m/>
    <m/>
    <x v="5"/>
    <x v="6"/>
    <x v="1"/>
  </r>
  <r>
    <m/>
    <x v="138"/>
    <m/>
    <m/>
    <m/>
    <m/>
    <m/>
    <m/>
    <x v="0"/>
    <x v="78"/>
    <s v="Drain Plug assly"/>
    <n v="1"/>
    <n v="70"/>
    <x v="58"/>
    <m/>
    <m/>
    <m/>
    <m/>
    <m/>
    <m/>
    <x v="1"/>
    <n v="0"/>
    <m/>
    <n v="70"/>
    <m/>
    <m/>
    <x v="5"/>
    <x v="6"/>
    <x v="1"/>
  </r>
  <r>
    <d v="2026-06-28T00:00:00"/>
    <x v="138"/>
    <n v="213"/>
    <s v="Mr. Ravindra Kushwaha Nawali Gzp"/>
    <m/>
    <m/>
    <m/>
    <m/>
    <x v="1"/>
    <x v="59"/>
    <s v="Latch assly with link RH ( side door)"/>
    <n v="1"/>
    <n v="336"/>
    <x v="64"/>
    <m/>
    <m/>
    <m/>
    <m/>
    <m/>
    <m/>
    <x v="1"/>
    <n v="0"/>
    <m/>
    <n v="336"/>
    <m/>
    <m/>
    <x v="5"/>
    <x v="6"/>
    <x v="1"/>
  </r>
  <r>
    <m/>
    <x v="138"/>
    <m/>
    <m/>
    <m/>
    <m/>
    <m/>
    <m/>
    <x v="1"/>
    <x v="234"/>
    <s v="Front Blinker R.H."/>
    <n v="1"/>
    <n v="279"/>
    <x v="173"/>
    <m/>
    <m/>
    <m/>
    <m/>
    <m/>
    <m/>
    <x v="1"/>
    <n v="0"/>
    <m/>
    <n v="279"/>
    <m/>
    <m/>
    <x v="5"/>
    <x v="6"/>
    <x v="1"/>
  </r>
  <r>
    <m/>
    <x v="138"/>
    <m/>
    <m/>
    <m/>
    <m/>
    <m/>
    <m/>
    <x v="1"/>
    <x v="162"/>
    <s v="Front Blinker L.H."/>
    <n v="1"/>
    <n v="279"/>
    <x v="173"/>
    <m/>
    <m/>
    <m/>
    <m/>
    <m/>
    <m/>
    <x v="1"/>
    <n v="0"/>
    <m/>
    <n v="279"/>
    <m/>
    <m/>
    <x v="5"/>
    <x v="6"/>
    <x v="1"/>
  </r>
  <r>
    <d v="2026-06-28T00:00:00"/>
    <x v="138"/>
    <n v="214"/>
    <s v="Sunbeem school Dewal Didarnagar Gzp"/>
    <n v="8545824480"/>
    <s v="UP61CT2705"/>
    <s v="T1"/>
    <s v="School"/>
    <x v="2"/>
    <x v="0"/>
    <s v="Gulf Force BS VI (6.5L)"/>
    <n v="1"/>
    <n v="3088"/>
    <x v="245"/>
    <m/>
    <m/>
    <m/>
    <m/>
    <m/>
    <n v="300"/>
    <x v="25"/>
    <n v="54"/>
    <m/>
    <n v="3442"/>
    <m/>
    <m/>
    <x v="5"/>
    <x v="6"/>
    <x v="1"/>
  </r>
  <r>
    <m/>
    <x v="138"/>
    <m/>
    <m/>
    <m/>
    <m/>
    <m/>
    <m/>
    <x v="2"/>
    <x v="1"/>
    <s v="Oil Filter"/>
    <n v="1"/>
    <n v="359"/>
    <x v="1"/>
    <m/>
    <m/>
    <m/>
    <m/>
    <m/>
    <m/>
    <x v="1"/>
    <n v="0"/>
    <m/>
    <n v="359"/>
    <m/>
    <m/>
    <x v="5"/>
    <x v="6"/>
    <x v="1"/>
  </r>
  <r>
    <m/>
    <x v="138"/>
    <m/>
    <m/>
    <m/>
    <m/>
    <m/>
    <m/>
    <x v="2"/>
    <x v="56"/>
    <s v="SPIN-ON FILTER"/>
    <n v="1"/>
    <n v="655"/>
    <x v="60"/>
    <m/>
    <m/>
    <m/>
    <m/>
    <m/>
    <m/>
    <x v="1"/>
    <n v="0"/>
    <m/>
    <n v="655"/>
    <m/>
    <m/>
    <x v="5"/>
    <x v="6"/>
    <x v="1"/>
  </r>
  <r>
    <d v="2026-06-29T00:00:00"/>
    <x v="139"/>
    <n v="215"/>
    <s v="Satyadev Int. School Sagapali Dhotari Gzp"/>
    <m/>
    <m/>
    <m/>
    <m/>
    <x v="1"/>
    <x v="235"/>
    <s v="Door Stopper Belt"/>
    <n v="1"/>
    <n v="86"/>
    <x v="187"/>
    <m/>
    <m/>
    <m/>
    <m/>
    <m/>
    <m/>
    <x v="1"/>
    <n v="0"/>
    <m/>
    <n v="86"/>
    <m/>
    <m/>
    <x v="6"/>
    <x v="6"/>
    <x v="1"/>
  </r>
  <r>
    <d v="2026-06-29T00:00:00"/>
    <x v="139"/>
    <n v="216"/>
    <s v="Madhuban Ball Gopal Inter College Malikpura Gzp"/>
    <n v="9696377900"/>
    <s v="UP61CT0775"/>
    <s v="Trax"/>
    <s v="School"/>
    <x v="0"/>
    <x v="157"/>
    <s v="GASKET V-LAMP DIA65"/>
    <n v="1"/>
    <n v="107"/>
    <x v="167"/>
    <n v="8300"/>
    <m/>
    <m/>
    <m/>
    <m/>
    <m/>
    <x v="68"/>
    <n v="1494"/>
    <m/>
    <n v="9901"/>
    <m/>
    <m/>
    <x v="6"/>
    <x v="6"/>
    <x v="1"/>
  </r>
  <r>
    <m/>
    <x v="139"/>
    <m/>
    <m/>
    <m/>
    <m/>
    <m/>
    <m/>
    <x v="0"/>
    <x v="156"/>
    <s v="GASKET V-LAMP DIA185"/>
    <n v="2"/>
    <n v="495"/>
    <x v="166"/>
    <m/>
    <m/>
    <m/>
    <m/>
    <m/>
    <m/>
    <x v="1"/>
    <n v="0"/>
    <m/>
    <n v="990"/>
    <m/>
    <m/>
    <x v="6"/>
    <x v="6"/>
    <x v="1"/>
  </r>
  <r>
    <m/>
    <x v="139"/>
    <m/>
    <m/>
    <m/>
    <m/>
    <m/>
    <m/>
    <x v="0"/>
    <x v="0"/>
    <s v="Gulf Force BS VI (6.5L)"/>
    <n v="1"/>
    <n v="3088"/>
    <x v="245"/>
    <m/>
    <m/>
    <m/>
    <m/>
    <m/>
    <m/>
    <x v="1"/>
    <n v="0"/>
    <m/>
    <n v="3088"/>
    <m/>
    <m/>
    <x v="6"/>
    <x v="6"/>
    <x v="1"/>
  </r>
  <r>
    <m/>
    <x v="139"/>
    <m/>
    <m/>
    <m/>
    <m/>
    <m/>
    <m/>
    <x v="0"/>
    <x v="1"/>
    <s v="Oil Filter"/>
    <n v="1"/>
    <n v="359"/>
    <x v="1"/>
    <m/>
    <m/>
    <m/>
    <m/>
    <m/>
    <m/>
    <x v="1"/>
    <n v="0"/>
    <m/>
    <n v="359"/>
    <m/>
    <m/>
    <x v="6"/>
    <x v="6"/>
    <x v="1"/>
  </r>
  <r>
    <d v="2026-06-29T00:00:00"/>
    <x v="139"/>
    <n v="217"/>
    <s v="P.N.S. Pb School Kashimabad Gzp"/>
    <n v="9415860637"/>
    <s v="UP61T9388"/>
    <s v="T1"/>
    <s v="School"/>
    <x v="0"/>
    <x v="35"/>
    <s v="ENGINE OIL"/>
    <n v="1"/>
    <n v="3375"/>
    <x v="242"/>
    <n v="1200"/>
    <m/>
    <m/>
    <m/>
    <m/>
    <m/>
    <x v="7"/>
    <n v="216"/>
    <m/>
    <n v="4791"/>
    <m/>
    <m/>
    <x v="6"/>
    <x v="6"/>
    <x v="1"/>
  </r>
  <r>
    <m/>
    <x v="139"/>
    <m/>
    <m/>
    <m/>
    <m/>
    <m/>
    <m/>
    <x v="0"/>
    <x v="70"/>
    <s v="Lube Oil Filter"/>
    <n v="1"/>
    <n v="1411"/>
    <x v="78"/>
    <m/>
    <m/>
    <m/>
    <m/>
    <m/>
    <m/>
    <x v="1"/>
    <n v="0"/>
    <m/>
    <n v="1411"/>
    <m/>
    <m/>
    <x v="6"/>
    <x v="6"/>
    <x v="1"/>
  </r>
  <r>
    <m/>
    <x v="139"/>
    <m/>
    <m/>
    <m/>
    <m/>
    <m/>
    <m/>
    <x v="0"/>
    <x v="2"/>
    <s v="FUEL FILTER"/>
    <n v="1"/>
    <n v="1575"/>
    <x v="2"/>
    <m/>
    <m/>
    <m/>
    <m/>
    <m/>
    <m/>
    <x v="1"/>
    <n v="0"/>
    <m/>
    <n v="1575"/>
    <m/>
    <m/>
    <x v="6"/>
    <x v="6"/>
    <x v="1"/>
  </r>
  <r>
    <m/>
    <x v="139"/>
    <m/>
    <m/>
    <m/>
    <m/>
    <m/>
    <m/>
    <x v="0"/>
    <x v="36"/>
    <s v="AIR FILTER"/>
    <n v="1"/>
    <n v="693"/>
    <x v="36"/>
    <m/>
    <m/>
    <m/>
    <m/>
    <m/>
    <m/>
    <x v="1"/>
    <n v="0"/>
    <m/>
    <n v="693"/>
    <m/>
    <m/>
    <x v="6"/>
    <x v="6"/>
    <x v="1"/>
  </r>
  <r>
    <m/>
    <x v="139"/>
    <m/>
    <m/>
    <m/>
    <m/>
    <m/>
    <m/>
    <x v="0"/>
    <x v="28"/>
    <s v="Brake Oil"/>
    <n v="1"/>
    <n v="149"/>
    <x v="28"/>
    <m/>
    <m/>
    <m/>
    <m/>
    <m/>
    <m/>
    <x v="1"/>
    <n v="0"/>
    <m/>
    <n v="149"/>
    <m/>
    <m/>
    <x v="6"/>
    <x v="6"/>
    <x v="1"/>
  </r>
  <r>
    <d v="2026-06-29T00:00:00"/>
    <x v="139"/>
    <n v="218"/>
    <s v="Mintu Kumar Gupta Tajpur Gzp"/>
    <n v="7705962413"/>
    <m/>
    <m/>
    <m/>
    <x v="1"/>
    <x v="236"/>
    <s v="Rear View Mirror RH"/>
    <n v="1"/>
    <n v="250"/>
    <x v="169"/>
    <m/>
    <m/>
    <m/>
    <m/>
    <m/>
    <m/>
    <x v="1"/>
    <n v="0"/>
    <m/>
    <n v="250"/>
    <m/>
    <m/>
    <x v="6"/>
    <x v="6"/>
    <x v="1"/>
  </r>
  <r>
    <d v="2026-06-29T00:00:00"/>
    <x v="139"/>
    <n v="219"/>
    <s v="Dalimss sunbeem Gandhinagar Gzp"/>
    <m/>
    <m/>
    <m/>
    <m/>
    <x v="1"/>
    <x v="3"/>
    <s v="Gulf Force AdBlue (20 L)"/>
    <n v="1"/>
    <n v="1920"/>
    <x v="225"/>
    <m/>
    <m/>
    <m/>
    <m/>
    <m/>
    <m/>
    <x v="1"/>
    <n v="0"/>
    <m/>
    <n v="1920"/>
    <m/>
    <m/>
    <x v="6"/>
    <x v="6"/>
    <x v="1"/>
  </r>
  <r>
    <d v="2026-06-29T00:00:00"/>
    <x v="139"/>
    <n v="220"/>
    <s v="Swami Vivekanand Int. School Nandganj Gzp"/>
    <n v="9453518643"/>
    <s v="UP61BT7253"/>
    <s v="T1"/>
    <s v="School"/>
    <x v="0"/>
    <x v="0"/>
    <s v="Gulf Force BS VI (6.5L)"/>
    <n v="1"/>
    <n v="3088"/>
    <x v="245"/>
    <n v="3200"/>
    <m/>
    <n v="1700"/>
    <m/>
    <m/>
    <m/>
    <x v="69"/>
    <n v="882"/>
    <m/>
    <n v="8870"/>
    <s v="King Pin Leght work "/>
    <n v="1300"/>
    <x v="6"/>
    <x v="6"/>
    <x v="1"/>
  </r>
  <r>
    <m/>
    <x v="139"/>
    <m/>
    <m/>
    <m/>
    <m/>
    <m/>
    <m/>
    <x v="0"/>
    <x v="1"/>
    <s v="Oil Filter"/>
    <n v="1"/>
    <n v="359"/>
    <x v="1"/>
    <m/>
    <m/>
    <m/>
    <m/>
    <m/>
    <m/>
    <x v="1"/>
    <n v="0"/>
    <m/>
    <n v="359"/>
    <m/>
    <m/>
    <x v="6"/>
    <x v="6"/>
    <x v="1"/>
  </r>
  <r>
    <m/>
    <x v="139"/>
    <m/>
    <m/>
    <m/>
    <m/>
    <m/>
    <m/>
    <x v="0"/>
    <x v="4"/>
    <s v="AIR FILTER"/>
    <n v="1"/>
    <n v="1388"/>
    <x v="4"/>
    <m/>
    <m/>
    <m/>
    <m/>
    <m/>
    <m/>
    <x v="1"/>
    <n v="0"/>
    <m/>
    <n v="1388"/>
    <m/>
    <m/>
    <x v="6"/>
    <x v="6"/>
    <x v="1"/>
  </r>
  <r>
    <m/>
    <x v="139"/>
    <m/>
    <m/>
    <m/>
    <m/>
    <m/>
    <m/>
    <x v="0"/>
    <x v="126"/>
    <s v="SMALL"/>
    <n v="3"/>
    <n v="8"/>
    <x v="193"/>
    <m/>
    <m/>
    <m/>
    <m/>
    <m/>
    <m/>
    <x v="1"/>
    <n v="0"/>
    <m/>
    <n v="24"/>
    <m/>
    <m/>
    <x v="6"/>
    <x v="6"/>
    <x v="1"/>
  </r>
  <r>
    <m/>
    <x v="139"/>
    <m/>
    <m/>
    <m/>
    <m/>
    <m/>
    <m/>
    <x v="0"/>
    <x v="193"/>
    <s v="Cross Assy Kit"/>
    <n v="1"/>
    <n v="1821"/>
    <x v="218"/>
    <m/>
    <m/>
    <m/>
    <m/>
    <m/>
    <m/>
    <x v="1"/>
    <n v="0"/>
    <m/>
    <n v="1821"/>
    <m/>
    <m/>
    <x v="6"/>
    <x v="6"/>
    <x v="1"/>
  </r>
  <r>
    <d v="2026-06-30T00:00:00"/>
    <x v="140"/>
    <n v="221"/>
    <s v="St. Xaviers sr. Sec School Ghoshi Mau"/>
    <n v="8318350315"/>
    <s v="UP54BT2932"/>
    <s v="T1"/>
    <s v="School"/>
    <x v="2"/>
    <x v="99"/>
    <s v="SIDE RETRO REFLECTOR"/>
    <n v="3"/>
    <n v="204"/>
    <x v="272"/>
    <n v="200"/>
    <n v="300"/>
    <m/>
    <m/>
    <m/>
    <m/>
    <x v="3"/>
    <n v="90"/>
    <m/>
    <n v="1202"/>
    <m/>
    <m/>
    <x v="7"/>
    <x v="6"/>
    <x v="1"/>
  </r>
  <r>
    <m/>
    <x v="140"/>
    <m/>
    <m/>
    <m/>
    <m/>
    <m/>
    <m/>
    <x v="2"/>
    <x v="0"/>
    <s v="Gulf Force BS VI (6.5L)"/>
    <n v="1"/>
    <n v="3088"/>
    <x v="245"/>
    <m/>
    <m/>
    <m/>
    <m/>
    <m/>
    <m/>
    <x v="1"/>
    <n v="0"/>
    <m/>
    <n v="3088"/>
    <m/>
    <m/>
    <x v="7"/>
    <x v="6"/>
    <x v="1"/>
  </r>
  <r>
    <m/>
    <x v="140"/>
    <m/>
    <m/>
    <m/>
    <m/>
    <m/>
    <m/>
    <x v="2"/>
    <x v="1"/>
    <s v="Oil Filter"/>
    <n v="1"/>
    <n v="359"/>
    <x v="1"/>
    <m/>
    <m/>
    <m/>
    <m/>
    <m/>
    <m/>
    <x v="1"/>
    <n v="0"/>
    <m/>
    <n v="359"/>
    <m/>
    <m/>
    <x v="7"/>
    <x v="6"/>
    <x v="1"/>
  </r>
  <r>
    <m/>
    <x v="140"/>
    <m/>
    <m/>
    <m/>
    <m/>
    <m/>
    <m/>
    <x v="2"/>
    <x v="2"/>
    <s v="FUEL FILTER"/>
    <n v="1"/>
    <n v="1575"/>
    <x v="2"/>
    <m/>
    <m/>
    <m/>
    <m/>
    <m/>
    <m/>
    <x v="1"/>
    <n v="0"/>
    <m/>
    <n v="1575"/>
    <m/>
    <m/>
    <x v="7"/>
    <x v="6"/>
    <x v="1"/>
  </r>
  <r>
    <m/>
    <x v="140"/>
    <m/>
    <m/>
    <m/>
    <m/>
    <m/>
    <m/>
    <x v="2"/>
    <x v="78"/>
    <s v="Drain Plug assly"/>
    <n v="1"/>
    <n v="70"/>
    <x v="58"/>
    <m/>
    <m/>
    <m/>
    <m/>
    <m/>
    <m/>
    <x v="1"/>
    <n v="0"/>
    <m/>
    <n v="70"/>
    <m/>
    <m/>
    <x v="7"/>
    <x v="6"/>
    <x v="1"/>
  </r>
  <r>
    <m/>
    <x v="140"/>
    <m/>
    <m/>
    <m/>
    <m/>
    <m/>
    <m/>
    <x v="2"/>
    <x v="83"/>
    <s v="Horn Kit Capacitor Low Tone"/>
    <n v="1"/>
    <n v="257"/>
    <x v="86"/>
    <m/>
    <m/>
    <m/>
    <m/>
    <m/>
    <m/>
    <x v="1"/>
    <n v="0"/>
    <m/>
    <n v="257"/>
    <m/>
    <m/>
    <x v="7"/>
    <x v="6"/>
    <x v="1"/>
  </r>
  <r>
    <m/>
    <x v="140"/>
    <m/>
    <m/>
    <m/>
    <m/>
    <m/>
    <m/>
    <x v="2"/>
    <x v="33"/>
    <s v="BALANCING BUSH 19 NO."/>
    <n v="2"/>
    <n v="80"/>
    <x v="29"/>
    <m/>
    <m/>
    <m/>
    <m/>
    <m/>
    <m/>
    <x v="1"/>
    <n v="0"/>
    <m/>
    <n v="160"/>
    <m/>
    <m/>
    <x v="7"/>
    <x v="6"/>
    <x v="1"/>
  </r>
  <r>
    <m/>
    <x v="140"/>
    <m/>
    <m/>
    <m/>
    <m/>
    <m/>
    <m/>
    <x v="2"/>
    <x v="81"/>
    <s v="Horn Clip"/>
    <n v="4"/>
    <n v="8"/>
    <x v="236"/>
    <m/>
    <m/>
    <m/>
    <m/>
    <m/>
    <m/>
    <x v="1"/>
    <n v="0"/>
    <m/>
    <n v="32"/>
    <m/>
    <m/>
    <x v="7"/>
    <x v="6"/>
    <x v="1"/>
  </r>
  <r>
    <d v="2026-06-30T00:00:00"/>
    <x v="140"/>
    <n v="222"/>
    <s v="St. Xaviers sr. Sec School Ghoshi Mau"/>
    <n v="8318350315"/>
    <s v="UP54BT2930"/>
    <s v="T1"/>
    <s v="School"/>
    <x v="2"/>
    <x v="153"/>
    <s v="Tail Lamp LH"/>
    <n v="1"/>
    <n v="1202"/>
    <x v="158"/>
    <n v="200"/>
    <n v="300"/>
    <m/>
    <m/>
    <m/>
    <m/>
    <x v="3"/>
    <n v="90"/>
    <m/>
    <n v="1792"/>
    <m/>
    <m/>
    <x v="7"/>
    <x v="6"/>
    <x v="1"/>
  </r>
  <r>
    <m/>
    <x v="140"/>
    <m/>
    <m/>
    <m/>
    <m/>
    <m/>
    <m/>
    <x v="2"/>
    <x v="0"/>
    <s v="Gulf Force BS VI (6.5L)"/>
    <n v="1"/>
    <n v="3088"/>
    <x v="245"/>
    <m/>
    <m/>
    <m/>
    <m/>
    <m/>
    <m/>
    <x v="1"/>
    <n v="0"/>
    <m/>
    <n v="3088"/>
    <m/>
    <m/>
    <x v="7"/>
    <x v="6"/>
    <x v="1"/>
  </r>
  <r>
    <m/>
    <x v="140"/>
    <m/>
    <m/>
    <m/>
    <m/>
    <m/>
    <m/>
    <x v="2"/>
    <x v="1"/>
    <s v="Oil Filter"/>
    <n v="1"/>
    <n v="359"/>
    <x v="1"/>
    <m/>
    <m/>
    <m/>
    <m/>
    <m/>
    <m/>
    <x v="1"/>
    <n v="0"/>
    <m/>
    <n v="359"/>
    <m/>
    <m/>
    <x v="7"/>
    <x v="6"/>
    <x v="1"/>
  </r>
  <r>
    <m/>
    <x v="140"/>
    <m/>
    <m/>
    <m/>
    <m/>
    <m/>
    <m/>
    <x v="2"/>
    <x v="2"/>
    <s v="FUEL FILTER"/>
    <n v="1"/>
    <n v="1575"/>
    <x v="2"/>
    <m/>
    <m/>
    <m/>
    <m/>
    <m/>
    <m/>
    <x v="1"/>
    <n v="0"/>
    <m/>
    <n v="1575"/>
    <m/>
    <m/>
    <x v="7"/>
    <x v="6"/>
    <x v="1"/>
  </r>
  <r>
    <m/>
    <x v="140"/>
    <m/>
    <m/>
    <m/>
    <m/>
    <m/>
    <m/>
    <x v="2"/>
    <x v="4"/>
    <s v="AIR FILTER"/>
    <n v="1"/>
    <n v="1388"/>
    <x v="4"/>
    <m/>
    <m/>
    <m/>
    <m/>
    <m/>
    <m/>
    <x v="1"/>
    <n v="0"/>
    <m/>
    <n v="1388"/>
    <m/>
    <m/>
    <x v="7"/>
    <x v="6"/>
    <x v="1"/>
  </r>
  <r>
    <m/>
    <x v="140"/>
    <m/>
    <m/>
    <m/>
    <m/>
    <m/>
    <m/>
    <x v="2"/>
    <x v="99"/>
    <s v="SIDE RETRO REFLECTOR"/>
    <n v="1"/>
    <n v="204"/>
    <x v="122"/>
    <m/>
    <m/>
    <m/>
    <m/>
    <m/>
    <m/>
    <x v="1"/>
    <n v="0"/>
    <m/>
    <n v="204"/>
    <m/>
    <m/>
    <x v="7"/>
    <x v="6"/>
    <x v="1"/>
  </r>
  <r>
    <m/>
    <x v="140"/>
    <m/>
    <m/>
    <m/>
    <m/>
    <m/>
    <m/>
    <x v="2"/>
    <x v="33"/>
    <s v="BALANCING BUSH 19 NO."/>
    <n v="2"/>
    <n v="80"/>
    <x v="29"/>
    <m/>
    <m/>
    <m/>
    <m/>
    <m/>
    <m/>
    <x v="1"/>
    <n v="0"/>
    <m/>
    <n v="160"/>
    <m/>
    <m/>
    <x v="7"/>
    <x v="6"/>
    <x v="1"/>
  </r>
  <r>
    <d v="2026-06-30T00:00:00"/>
    <x v="140"/>
    <n v="223"/>
    <s v="St. Xaviers High School Mau"/>
    <n v="8318350315"/>
    <s v="UP54BT2928"/>
    <s v="T1"/>
    <s v="School"/>
    <x v="2"/>
    <x v="0"/>
    <s v="Gulf Force BS VI (6.5L)"/>
    <n v="1"/>
    <n v="3088"/>
    <x v="245"/>
    <m/>
    <m/>
    <m/>
    <n v="550"/>
    <m/>
    <m/>
    <x v="36"/>
    <n v="99"/>
    <m/>
    <n v="3737"/>
    <m/>
    <m/>
    <x v="7"/>
    <x v="6"/>
    <x v="1"/>
  </r>
  <r>
    <m/>
    <x v="140"/>
    <m/>
    <m/>
    <m/>
    <m/>
    <m/>
    <m/>
    <x v="2"/>
    <x v="1"/>
    <s v="Oil Filter"/>
    <n v="1"/>
    <n v="359"/>
    <x v="1"/>
    <m/>
    <m/>
    <m/>
    <m/>
    <m/>
    <m/>
    <x v="1"/>
    <n v="0"/>
    <m/>
    <n v="359"/>
    <m/>
    <m/>
    <x v="7"/>
    <x v="6"/>
    <x v="1"/>
  </r>
  <r>
    <m/>
    <x v="140"/>
    <m/>
    <m/>
    <m/>
    <m/>
    <m/>
    <m/>
    <x v="2"/>
    <x v="2"/>
    <s v="FUEL FILTER"/>
    <n v="1"/>
    <n v="1575"/>
    <x v="2"/>
    <m/>
    <m/>
    <m/>
    <m/>
    <m/>
    <m/>
    <x v="1"/>
    <n v="0"/>
    <m/>
    <n v="1575"/>
    <m/>
    <m/>
    <x v="7"/>
    <x v="6"/>
    <x v="1"/>
  </r>
  <r>
    <d v="2026-06-30T00:00:00"/>
    <x v="140"/>
    <n v="224"/>
    <s v="St. Xaviers High School Mau"/>
    <n v="8318350315"/>
    <s v="UP54BT2931"/>
    <s v="T1"/>
    <s v="School"/>
    <x v="2"/>
    <x v="91"/>
    <s v="Horn Kit Capacitor High Tone"/>
    <n v="1"/>
    <n v="257"/>
    <x v="86"/>
    <n v="100"/>
    <n v="200"/>
    <m/>
    <m/>
    <m/>
    <m/>
    <x v="25"/>
    <n v="54"/>
    <m/>
    <n v="611"/>
    <m/>
    <m/>
    <x v="7"/>
    <x v="6"/>
    <x v="1"/>
  </r>
  <r>
    <m/>
    <x v="140"/>
    <m/>
    <m/>
    <m/>
    <m/>
    <m/>
    <m/>
    <x v="2"/>
    <x v="83"/>
    <s v="Horn Kit Capacitor Low Tone"/>
    <n v="1"/>
    <n v="257"/>
    <x v="86"/>
    <m/>
    <m/>
    <m/>
    <m/>
    <m/>
    <m/>
    <x v="1"/>
    <n v="0"/>
    <m/>
    <n v="257"/>
    <m/>
    <m/>
    <x v="7"/>
    <x v="6"/>
    <x v="1"/>
  </r>
  <r>
    <m/>
    <x v="140"/>
    <m/>
    <m/>
    <m/>
    <m/>
    <m/>
    <m/>
    <x v="2"/>
    <x v="0"/>
    <s v="Gulf Force BS VI (6.5L)"/>
    <n v="1"/>
    <n v="3088"/>
    <x v="245"/>
    <m/>
    <m/>
    <m/>
    <m/>
    <m/>
    <m/>
    <x v="1"/>
    <n v="0"/>
    <m/>
    <n v="3088"/>
    <m/>
    <m/>
    <x v="7"/>
    <x v="6"/>
    <x v="1"/>
  </r>
  <r>
    <m/>
    <x v="140"/>
    <m/>
    <m/>
    <m/>
    <m/>
    <m/>
    <m/>
    <x v="2"/>
    <x v="1"/>
    <s v="Oil Filter"/>
    <n v="1"/>
    <n v="359"/>
    <x v="1"/>
    <m/>
    <m/>
    <m/>
    <m/>
    <m/>
    <m/>
    <x v="1"/>
    <n v="0"/>
    <m/>
    <n v="359"/>
    <m/>
    <m/>
    <x v="7"/>
    <x v="6"/>
    <x v="1"/>
  </r>
  <r>
    <m/>
    <x v="140"/>
    <m/>
    <m/>
    <m/>
    <m/>
    <m/>
    <m/>
    <x v="2"/>
    <x v="2"/>
    <s v="FUEL FILTER"/>
    <n v="1"/>
    <n v="1575"/>
    <x v="2"/>
    <m/>
    <m/>
    <m/>
    <m/>
    <m/>
    <m/>
    <x v="1"/>
    <n v="0"/>
    <m/>
    <n v="1575"/>
    <m/>
    <m/>
    <x v="7"/>
    <x v="6"/>
    <x v="1"/>
  </r>
  <r>
    <m/>
    <x v="140"/>
    <m/>
    <m/>
    <m/>
    <m/>
    <m/>
    <m/>
    <x v="2"/>
    <x v="33"/>
    <s v="BALANCING BUSH 19 NO."/>
    <n v="1"/>
    <n v="80"/>
    <x v="17"/>
    <m/>
    <m/>
    <m/>
    <m/>
    <m/>
    <m/>
    <x v="1"/>
    <n v="0"/>
    <m/>
    <n v="80"/>
    <m/>
    <m/>
    <x v="7"/>
    <x v="6"/>
    <x v="1"/>
  </r>
  <r>
    <d v="2026-06-30T00:00:00"/>
    <x v="140"/>
    <n v="225"/>
    <s v="Sri Rojai Prathmik Vidhyalaya Andhokar Gzp"/>
    <m/>
    <s v="UP61BT2589"/>
    <s v="T1"/>
    <s v="School"/>
    <x v="0"/>
    <x v="0"/>
    <s v="Gulf Force BS VI (6.5L)"/>
    <n v="1"/>
    <n v="3088"/>
    <x v="245"/>
    <n v="900"/>
    <m/>
    <m/>
    <m/>
    <m/>
    <m/>
    <x v="4"/>
    <n v="162"/>
    <m/>
    <n v="4150"/>
    <m/>
    <m/>
    <x v="7"/>
    <x v="6"/>
    <x v="1"/>
  </r>
  <r>
    <m/>
    <x v="140"/>
    <m/>
    <m/>
    <m/>
    <m/>
    <m/>
    <m/>
    <x v="0"/>
    <x v="1"/>
    <s v="Oil Filter"/>
    <n v="1"/>
    <n v="359"/>
    <x v="1"/>
    <m/>
    <m/>
    <m/>
    <m/>
    <m/>
    <m/>
    <x v="1"/>
    <n v="0"/>
    <m/>
    <n v="359"/>
    <m/>
    <m/>
    <x v="7"/>
    <x v="6"/>
    <x v="1"/>
  </r>
  <r>
    <m/>
    <x v="140"/>
    <m/>
    <m/>
    <m/>
    <m/>
    <m/>
    <m/>
    <x v="0"/>
    <x v="97"/>
    <s v="Fuel Filter assly"/>
    <n v="1"/>
    <n v="3264"/>
    <x v="99"/>
    <m/>
    <m/>
    <m/>
    <m/>
    <m/>
    <m/>
    <x v="1"/>
    <n v="0"/>
    <m/>
    <n v="3264"/>
    <m/>
    <m/>
    <x v="7"/>
    <x v="6"/>
    <x v="1"/>
  </r>
  <r>
    <d v="2026-06-30T00:00:00"/>
    <x v="140"/>
    <n v="226"/>
    <s v="St. Xaviers High School Mau"/>
    <n v="8318350315"/>
    <m/>
    <m/>
    <m/>
    <x v="1"/>
    <x v="3"/>
    <s v="Gulf Force AdBlue (20 L)"/>
    <n v="3"/>
    <n v="1920"/>
    <x v="273"/>
    <m/>
    <m/>
    <m/>
    <m/>
    <m/>
    <m/>
    <x v="1"/>
    <n v="0"/>
    <m/>
    <n v="5760"/>
    <m/>
    <m/>
    <x v="7"/>
    <x v="6"/>
    <x v="1"/>
  </r>
  <r>
    <m/>
    <x v="140"/>
    <m/>
    <m/>
    <m/>
    <m/>
    <m/>
    <m/>
    <x v="1"/>
    <x v="6"/>
    <s v="Gulf Force AdBlue (10)"/>
    <n v="2"/>
    <n v="990"/>
    <x v="274"/>
    <m/>
    <m/>
    <m/>
    <m/>
    <m/>
    <m/>
    <x v="1"/>
    <n v="0"/>
    <m/>
    <n v="1980"/>
    <m/>
    <m/>
    <x v="7"/>
    <x v="6"/>
    <x v="1"/>
  </r>
  <r>
    <d v="2026-07-03T00:00:00"/>
    <x v="141"/>
    <n v="227"/>
    <s v="Babu nandan Adarsh Mahavidyalya Rampur Nandganj Gzp"/>
    <n v="7309330061"/>
    <s v="UP61BT7367"/>
    <s v="T1"/>
    <s v="School"/>
    <x v="0"/>
    <x v="237"/>
    <s v="Linear Bearing"/>
    <n v="1"/>
    <n v="295"/>
    <x v="151"/>
    <n v="800"/>
    <m/>
    <n v="200"/>
    <m/>
    <m/>
    <m/>
    <x v="32"/>
    <n v="180"/>
    <m/>
    <n v="1475"/>
    <m/>
    <m/>
    <x v="26"/>
    <x v="7"/>
    <x v="1"/>
  </r>
  <r>
    <m/>
    <x v="141"/>
    <m/>
    <m/>
    <m/>
    <m/>
    <m/>
    <m/>
    <x v="0"/>
    <x v="55"/>
    <s v="Anabond"/>
    <n v="1"/>
    <n v="65"/>
    <x v="233"/>
    <m/>
    <m/>
    <m/>
    <m/>
    <m/>
    <m/>
    <x v="1"/>
    <n v="0"/>
    <m/>
    <n v="65"/>
    <m/>
    <m/>
    <x v="26"/>
    <x v="7"/>
    <x v="1"/>
  </r>
  <r>
    <m/>
    <x v="141"/>
    <m/>
    <m/>
    <m/>
    <m/>
    <m/>
    <m/>
    <x v="0"/>
    <x v="238"/>
    <s v="WRONG Code"/>
    <n v="1"/>
    <n v="106"/>
    <x v="254"/>
    <m/>
    <m/>
    <m/>
    <m/>
    <m/>
    <m/>
    <x v="1"/>
    <n v="0"/>
    <m/>
    <n v="106"/>
    <m/>
    <m/>
    <x v="26"/>
    <x v="7"/>
    <x v="1"/>
  </r>
  <r>
    <d v="2026-07-03T00:00:00"/>
    <x v="141"/>
    <n v="228"/>
    <s v="P.S. Pb school Kashimabad Gzp"/>
    <n v="9415860637"/>
    <s v="UP65FT6883"/>
    <s v="Trax"/>
    <s v="School"/>
    <x v="0"/>
    <x v="35"/>
    <s v="ENGINE OIL"/>
    <n v="1"/>
    <n v="3375"/>
    <x v="242"/>
    <n v="950"/>
    <m/>
    <m/>
    <m/>
    <m/>
    <m/>
    <x v="0"/>
    <n v="171"/>
    <m/>
    <n v="4496"/>
    <m/>
    <m/>
    <x v="26"/>
    <x v="7"/>
    <x v="1"/>
  </r>
  <r>
    <m/>
    <x v="141"/>
    <m/>
    <m/>
    <m/>
    <m/>
    <m/>
    <m/>
    <x v="0"/>
    <x v="89"/>
    <s v="FILTER ASSY (FLEETGUARD )2650CRDI"/>
    <n v="1"/>
    <n v="428"/>
    <x v="91"/>
    <m/>
    <m/>
    <m/>
    <m/>
    <m/>
    <m/>
    <x v="1"/>
    <n v="0"/>
    <m/>
    <n v="428"/>
    <m/>
    <m/>
    <x v="26"/>
    <x v="7"/>
    <x v="1"/>
  </r>
  <r>
    <m/>
    <x v="141"/>
    <m/>
    <m/>
    <m/>
    <m/>
    <m/>
    <m/>
    <x v="0"/>
    <x v="90"/>
    <s v="AIR FILTER ELEMENT"/>
    <n v="1"/>
    <n v="489"/>
    <x v="92"/>
    <m/>
    <m/>
    <m/>
    <m/>
    <m/>
    <m/>
    <x v="1"/>
    <n v="0"/>
    <m/>
    <n v="489"/>
    <m/>
    <m/>
    <x v="26"/>
    <x v="7"/>
    <x v="1"/>
  </r>
  <r>
    <m/>
    <x v="141"/>
    <m/>
    <m/>
    <m/>
    <m/>
    <m/>
    <m/>
    <x v="0"/>
    <x v="18"/>
    <s v="FUEL FILTER"/>
    <n v="1"/>
    <n v="711"/>
    <x v="19"/>
    <m/>
    <m/>
    <m/>
    <m/>
    <m/>
    <m/>
    <x v="1"/>
    <n v="0"/>
    <m/>
    <n v="711"/>
    <m/>
    <m/>
    <x v="26"/>
    <x v="7"/>
    <x v="1"/>
  </r>
  <r>
    <m/>
    <x v="141"/>
    <m/>
    <m/>
    <m/>
    <m/>
    <m/>
    <m/>
    <x v="0"/>
    <x v="17"/>
    <s v="FUEL FILTER"/>
    <n v="1"/>
    <n v="1060"/>
    <x v="18"/>
    <m/>
    <m/>
    <m/>
    <m/>
    <m/>
    <m/>
    <x v="1"/>
    <n v="0"/>
    <m/>
    <n v="1060"/>
    <m/>
    <m/>
    <x v="26"/>
    <x v="7"/>
    <x v="1"/>
  </r>
  <r>
    <d v="2026-07-05T00:00:00"/>
    <x v="142"/>
    <n v="229"/>
    <s v="Pramod Kumar Kushwaha Gahmar Gzp"/>
    <n v="9889029574"/>
    <s v="UP61CT1473"/>
    <s v="Trax"/>
    <s v="School"/>
    <x v="0"/>
    <x v="0"/>
    <s v="Gulf Force BS VI (6.5L)"/>
    <n v="1"/>
    <n v="3088"/>
    <x v="245"/>
    <n v="750"/>
    <m/>
    <m/>
    <m/>
    <m/>
    <m/>
    <x v="34"/>
    <n v="135"/>
    <m/>
    <n v="3973"/>
    <m/>
    <m/>
    <x v="29"/>
    <x v="7"/>
    <x v="1"/>
  </r>
  <r>
    <m/>
    <x v="142"/>
    <m/>
    <m/>
    <m/>
    <m/>
    <m/>
    <m/>
    <x v="0"/>
    <x v="1"/>
    <s v="Oil Filter"/>
    <n v="1"/>
    <n v="359"/>
    <x v="1"/>
    <m/>
    <m/>
    <m/>
    <m/>
    <m/>
    <m/>
    <x v="1"/>
    <n v="0"/>
    <m/>
    <n v="359"/>
    <m/>
    <m/>
    <x v="29"/>
    <x v="7"/>
    <x v="1"/>
  </r>
  <r>
    <d v="2026-07-05T00:00:00"/>
    <x v="142"/>
    <s v="230/231"/>
    <s v="Modern children Pb School Sadiabad Gzp"/>
    <n v="8853302249"/>
    <s v="UP61AT5650"/>
    <s v="Trax"/>
    <s v="School"/>
    <x v="0"/>
    <x v="151"/>
    <s v="Silent Block"/>
    <n v="4"/>
    <n v="104"/>
    <x v="140"/>
    <n v="2500"/>
    <m/>
    <n v="5100"/>
    <m/>
    <m/>
    <m/>
    <x v="67"/>
    <n v="1368"/>
    <m/>
    <n v="9384"/>
    <m/>
    <m/>
    <x v="29"/>
    <x v="7"/>
    <x v="1"/>
  </r>
  <r>
    <m/>
    <x v="142"/>
    <m/>
    <m/>
    <m/>
    <m/>
    <m/>
    <m/>
    <x v="0"/>
    <x v="19"/>
    <s v="Bimetal Bush with Oil-Groove"/>
    <n v="4"/>
    <n v="295"/>
    <x v="205"/>
    <m/>
    <m/>
    <m/>
    <m/>
    <m/>
    <m/>
    <x v="1"/>
    <n v="0"/>
    <m/>
    <n v="1180"/>
    <m/>
    <m/>
    <x v="29"/>
    <x v="7"/>
    <x v="1"/>
  </r>
  <r>
    <m/>
    <x v="142"/>
    <m/>
    <m/>
    <m/>
    <m/>
    <m/>
    <m/>
    <x v="0"/>
    <x v="127"/>
    <s v="Bearing Bushes"/>
    <n v="4"/>
    <n v="434"/>
    <x v="204"/>
    <m/>
    <m/>
    <m/>
    <m/>
    <m/>
    <m/>
    <x v="1"/>
    <n v="0"/>
    <m/>
    <n v="1736"/>
    <m/>
    <m/>
    <x v="29"/>
    <x v="7"/>
    <x v="1"/>
  </r>
  <r>
    <m/>
    <x v="142"/>
    <m/>
    <m/>
    <m/>
    <m/>
    <m/>
    <m/>
    <x v="0"/>
    <x v="11"/>
    <s v="GREASE"/>
    <n v="1"/>
    <n v="358"/>
    <x v="275"/>
    <m/>
    <m/>
    <m/>
    <m/>
    <m/>
    <m/>
    <x v="1"/>
    <n v="0"/>
    <m/>
    <n v="358"/>
    <m/>
    <m/>
    <x v="29"/>
    <x v="7"/>
    <x v="1"/>
  </r>
  <r>
    <m/>
    <x v="142"/>
    <m/>
    <m/>
    <m/>
    <m/>
    <m/>
    <m/>
    <x v="0"/>
    <x v="31"/>
    <s v="Rubber Seal"/>
    <n v="4"/>
    <n v="13"/>
    <x v="211"/>
    <m/>
    <m/>
    <m/>
    <m/>
    <m/>
    <m/>
    <x v="1"/>
    <n v="0"/>
    <m/>
    <n v="52"/>
    <m/>
    <m/>
    <x v="29"/>
    <x v="7"/>
    <x v="1"/>
  </r>
  <r>
    <m/>
    <x v="142"/>
    <m/>
    <m/>
    <m/>
    <m/>
    <m/>
    <m/>
    <x v="0"/>
    <x v="20"/>
    <s v="Wheel Joint assly"/>
    <n v="4"/>
    <n v="641"/>
    <x v="21"/>
    <m/>
    <m/>
    <m/>
    <m/>
    <m/>
    <m/>
    <x v="1"/>
    <n v="0"/>
    <m/>
    <n v="2564"/>
    <m/>
    <m/>
    <x v="29"/>
    <x v="7"/>
    <x v="1"/>
  </r>
  <r>
    <m/>
    <x v="142"/>
    <m/>
    <m/>
    <m/>
    <m/>
    <m/>
    <m/>
    <x v="0"/>
    <x v="12"/>
    <s v="Oil Seal For Fr. Exle"/>
    <n v="2"/>
    <n v="85"/>
    <x v="12"/>
    <m/>
    <m/>
    <m/>
    <m/>
    <m/>
    <m/>
    <x v="1"/>
    <n v="0"/>
    <m/>
    <n v="170"/>
    <m/>
    <m/>
    <x v="29"/>
    <x v="7"/>
    <x v="1"/>
  </r>
  <r>
    <m/>
    <x v="142"/>
    <m/>
    <m/>
    <m/>
    <m/>
    <m/>
    <m/>
    <x v="0"/>
    <x v="126"/>
    <s v="SMALL"/>
    <n v="12"/>
    <n v="6"/>
    <x v="198"/>
    <m/>
    <m/>
    <m/>
    <m/>
    <m/>
    <m/>
    <x v="1"/>
    <n v="0"/>
    <m/>
    <n v="72"/>
    <m/>
    <m/>
    <x v="29"/>
    <x v="7"/>
    <x v="1"/>
  </r>
  <r>
    <m/>
    <x v="142"/>
    <m/>
    <m/>
    <m/>
    <m/>
    <m/>
    <m/>
    <x v="0"/>
    <x v="29"/>
    <s v="MECHENICAL SPRAY"/>
    <n v="2"/>
    <n v="160"/>
    <x v="196"/>
    <m/>
    <m/>
    <m/>
    <m/>
    <m/>
    <m/>
    <x v="1"/>
    <n v="0"/>
    <m/>
    <n v="320"/>
    <m/>
    <m/>
    <x v="29"/>
    <x v="7"/>
    <x v="1"/>
  </r>
  <r>
    <m/>
    <x v="142"/>
    <m/>
    <m/>
    <m/>
    <m/>
    <m/>
    <m/>
    <x v="0"/>
    <x v="23"/>
    <s v="BRAKE PAD"/>
    <n v="1"/>
    <n v="2296"/>
    <x v="98"/>
    <m/>
    <m/>
    <m/>
    <m/>
    <m/>
    <m/>
    <x v="1"/>
    <n v="0"/>
    <m/>
    <n v="2296"/>
    <m/>
    <m/>
    <x v="29"/>
    <x v="7"/>
    <x v="1"/>
  </r>
  <r>
    <m/>
    <x v="142"/>
    <m/>
    <m/>
    <m/>
    <m/>
    <m/>
    <m/>
    <x v="0"/>
    <x v="128"/>
    <s v="Drag Link Assembly (Greaserless TALBROS)"/>
    <n v="1"/>
    <n v="1306"/>
    <x v="155"/>
    <m/>
    <m/>
    <m/>
    <m/>
    <m/>
    <m/>
    <x v="1"/>
    <n v="0"/>
    <m/>
    <n v="1306"/>
    <m/>
    <m/>
    <x v="29"/>
    <x v="7"/>
    <x v="1"/>
  </r>
  <r>
    <m/>
    <x v="142"/>
    <m/>
    <m/>
    <m/>
    <m/>
    <m/>
    <m/>
    <x v="0"/>
    <x v="130"/>
    <s v="Connecting Link (Judo DLX)"/>
    <n v="1"/>
    <n v="1259"/>
    <x v="154"/>
    <m/>
    <m/>
    <m/>
    <m/>
    <m/>
    <m/>
    <x v="1"/>
    <n v="0"/>
    <m/>
    <n v="1259"/>
    <m/>
    <m/>
    <x v="29"/>
    <x v="7"/>
    <x v="1"/>
  </r>
  <r>
    <m/>
    <x v="142"/>
    <m/>
    <m/>
    <m/>
    <m/>
    <m/>
    <m/>
    <x v="0"/>
    <x v="129"/>
    <s v="Track Rod Assly.  (Talbros-Greaserless)"/>
    <n v="2"/>
    <n v="1116"/>
    <x v="276"/>
    <m/>
    <m/>
    <m/>
    <m/>
    <m/>
    <m/>
    <x v="1"/>
    <n v="0"/>
    <m/>
    <n v="2232"/>
    <m/>
    <m/>
    <x v="29"/>
    <x v="7"/>
    <x v="1"/>
  </r>
  <r>
    <m/>
    <x v="142"/>
    <m/>
    <m/>
    <m/>
    <m/>
    <m/>
    <m/>
    <x v="0"/>
    <x v="32"/>
    <s v="SHOCKAR BUSH 19 NO."/>
    <n v="2"/>
    <n v="80"/>
    <x v="29"/>
    <m/>
    <m/>
    <m/>
    <m/>
    <m/>
    <m/>
    <x v="1"/>
    <n v="0"/>
    <m/>
    <n v="160"/>
    <m/>
    <m/>
    <x v="29"/>
    <x v="7"/>
    <x v="1"/>
  </r>
  <r>
    <m/>
    <x v="142"/>
    <m/>
    <m/>
    <m/>
    <m/>
    <m/>
    <m/>
    <x v="0"/>
    <x v="28"/>
    <s v="Brake Oil"/>
    <n v="4"/>
    <n v="149"/>
    <x v="277"/>
    <m/>
    <m/>
    <m/>
    <m/>
    <m/>
    <m/>
    <x v="1"/>
    <n v="0"/>
    <m/>
    <n v="596"/>
    <m/>
    <m/>
    <x v="29"/>
    <x v="7"/>
    <x v="1"/>
  </r>
  <r>
    <m/>
    <x v="142"/>
    <m/>
    <m/>
    <m/>
    <m/>
    <m/>
    <m/>
    <x v="0"/>
    <x v="200"/>
    <s v="New type DOOR HANDLE RH"/>
    <n v="1"/>
    <n v="332"/>
    <x v="113"/>
    <m/>
    <m/>
    <m/>
    <m/>
    <m/>
    <m/>
    <x v="1"/>
    <n v="0"/>
    <m/>
    <n v="332"/>
    <m/>
    <m/>
    <x v="29"/>
    <x v="7"/>
    <x v="1"/>
  </r>
  <r>
    <m/>
    <x v="142"/>
    <m/>
    <m/>
    <m/>
    <m/>
    <m/>
    <m/>
    <x v="0"/>
    <x v="115"/>
    <s v="New type DOOR HANDLE LH"/>
    <n v="1"/>
    <n v="332"/>
    <x v="113"/>
    <m/>
    <m/>
    <m/>
    <m/>
    <m/>
    <m/>
    <x v="1"/>
    <n v="0"/>
    <m/>
    <n v="332"/>
    <m/>
    <m/>
    <x v="29"/>
    <x v="7"/>
    <x v="1"/>
  </r>
  <r>
    <m/>
    <x v="142"/>
    <m/>
    <m/>
    <m/>
    <m/>
    <m/>
    <m/>
    <x v="0"/>
    <x v="116"/>
    <s v="Wiper Blade"/>
    <n v="2"/>
    <n v="176"/>
    <x v="114"/>
    <m/>
    <m/>
    <m/>
    <m/>
    <m/>
    <m/>
    <x v="1"/>
    <n v="0"/>
    <m/>
    <n v="352"/>
    <m/>
    <m/>
    <x v="29"/>
    <x v="7"/>
    <x v="1"/>
  </r>
  <r>
    <d v="2026-07-06T00:00:00"/>
    <x v="143"/>
    <n v="232"/>
    <s v="Santosh Kumar Kushwaha Haisipara Gzp"/>
    <n v="8922834478"/>
    <m/>
    <m/>
    <m/>
    <x v="1"/>
    <x v="60"/>
    <s v="Wiper Motar"/>
    <n v="1"/>
    <n v="2134"/>
    <x v="65"/>
    <m/>
    <m/>
    <m/>
    <m/>
    <m/>
    <m/>
    <x v="1"/>
    <n v="0"/>
    <m/>
    <n v="2134"/>
    <m/>
    <m/>
    <x v="9"/>
    <x v="7"/>
    <x v="1"/>
  </r>
  <r>
    <d v="2026-07-06T00:00:00"/>
    <x v="143"/>
    <n v="233"/>
    <s v="Priyanka Memorial Int. School Yusufpur Kharba Gzp"/>
    <n v="8601453831"/>
    <s v="UP61BT5305"/>
    <s v="T2"/>
    <s v="School"/>
    <x v="0"/>
    <x v="239"/>
    <s v="CLUTCH PRESSURE PLATE"/>
    <n v="1"/>
    <n v="9438"/>
    <x v="278"/>
    <n v="4500"/>
    <m/>
    <m/>
    <m/>
    <m/>
    <m/>
    <x v="70"/>
    <n v="810"/>
    <m/>
    <n v="14748"/>
    <m/>
    <m/>
    <x v="9"/>
    <x v="7"/>
    <x v="1"/>
  </r>
  <r>
    <m/>
    <x v="143"/>
    <m/>
    <m/>
    <m/>
    <m/>
    <m/>
    <m/>
    <x v="0"/>
    <x v="240"/>
    <s v="CLUTCH PLATE (DIA 280 MM.)  T2 TD3250"/>
    <n v="1"/>
    <n v="7267"/>
    <x v="279"/>
    <m/>
    <m/>
    <m/>
    <m/>
    <m/>
    <m/>
    <x v="1"/>
    <n v="0"/>
    <m/>
    <n v="7267"/>
    <m/>
    <m/>
    <x v="9"/>
    <x v="7"/>
    <x v="1"/>
  </r>
  <r>
    <m/>
    <x v="143"/>
    <m/>
    <m/>
    <m/>
    <m/>
    <m/>
    <m/>
    <x v="0"/>
    <x v="241"/>
    <s v="Clutch Release Bearing"/>
    <n v="1"/>
    <n v="1369"/>
    <x v="280"/>
    <m/>
    <m/>
    <m/>
    <m/>
    <m/>
    <m/>
    <x v="1"/>
    <n v="0"/>
    <m/>
    <n v="1369"/>
    <m/>
    <m/>
    <x v="9"/>
    <x v="7"/>
    <x v="1"/>
  </r>
  <r>
    <m/>
    <x v="143"/>
    <m/>
    <m/>
    <m/>
    <m/>
    <m/>
    <m/>
    <x v="0"/>
    <x v="242"/>
    <s v="Deep Groove Ball Bearing T2"/>
    <n v="1"/>
    <n v="415"/>
    <x v="127"/>
    <m/>
    <m/>
    <m/>
    <m/>
    <m/>
    <m/>
    <x v="1"/>
    <n v="0"/>
    <m/>
    <n v="415"/>
    <m/>
    <m/>
    <x v="9"/>
    <x v="7"/>
    <x v="1"/>
  </r>
  <r>
    <d v="2026-07-08T00:00:00"/>
    <x v="144"/>
    <n v="234"/>
    <s v="Upendra Singh Zamania Gzp"/>
    <n v="9670229672"/>
    <m/>
    <m/>
    <m/>
    <x v="1"/>
    <x v="6"/>
    <s v="Gulf Force AdBlue (10)"/>
    <n v="2"/>
    <n v="990"/>
    <x v="274"/>
    <m/>
    <m/>
    <m/>
    <m/>
    <m/>
    <m/>
    <x v="1"/>
    <n v="0"/>
    <m/>
    <n v="1980"/>
    <m/>
    <m/>
    <x v="27"/>
    <x v="7"/>
    <x v="1"/>
  </r>
  <r>
    <d v="2026-07-08T00:00:00"/>
    <x v="144"/>
    <n v="235"/>
    <s v="Satyadev Int. School Kathwamod Gzp"/>
    <n v="9889515238"/>
    <s v="UP61BT8469"/>
    <s v="T1"/>
    <s v="School"/>
    <x v="0"/>
    <x v="43"/>
    <s v="Gear Oil XP 80W90  HP 1Ltr"/>
    <n v="3"/>
    <n v="475"/>
    <x v="49"/>
    <n v="800"/>
    <m/>
    <m/>
    <m/>
    <m/>
    <m/>
    <x v="15"/>
    <n v="144"/>
    <m/>
    <n v="2369"/>
    <m/>
    <m/>
    <x v="27"/>
    <x v="7"/>
    <x v="1"/>
  </r>
  <r>
    <m/>
    <x v="144"/>
    <m/>
    <m/>
    <m/>
    <m/>
    <m/>
    <m/>
    <x v="0"/>
    <x v="45"/>
    <s v="Force Motors Antifreeze Coolant 1 L"/>
    <n v="1"/>
    <n v="325"/>
    <x v="46"/>
    <m/>
    <m/>
    <m/>
    <m/>
    <m/>
    <m/>
    <x v="1"/>
    <n v="0"/>
    <m/>
    <n v="325"/>
    <m/>
    <m/>
    <x v="27"/>
    <x v="7"/>
    <x v="1"/>
  </r>
  <r>
    <m/>
    <x v="144"/>
    <m/>
    <m/>
    <m/>
    <m/>
    <m/>
    <m/>
    <x v="0"/>
    <x v="29"/>
    <s v="MECHENICAL SPRAY"/>
    <n v="1"/>
    <n v="160"/>
    <x v="29"/>
    <m/>
    <m/>
    <m/>
    <m/>
    <m/>
    <m/>
    <x v="1"/>
    <n v="0"/>
    <m/>
    <n v="160"/>
    <m/>
    <m/>
    <x v="27"/>
    <x v="7"/>
    <x v="1"/>
  </r>
  <r>
    <d v="2026-07-08T00:00:00"/>
    <x v="144"/>
    <n v="236"/>
    <s v="Dr. Ram Manohar Lohia P.G. College Jhotari Gzp"/>
    <n v="7844885410"/>
    <m/>
    <s v="Trax"/>
    <s v="School"/>
    <x v="2"/>
    <x v="0"/>
    <s v="Gulf Force BS VI (6.5L)"/>
    <n v="1"/>
    <n v="3088"/>
    <x v="245"/>
    <m/>
    <m/>
    <m/>
    <m/>
    <m/>
    <m/>
    <x v="1"/>
    <n v="0"/>
    <m/>
    <n v="3088"/>
    <m/>
    <m/>
    <x v="27"/>
    <x v="7"/>
    <x v="1"/>
  </r>
  <r>
    <m/>
    <x v="144"/>
    <m/>
    <m/>
    <m/>
    <m/>
    <m/>
    <m/>
    <x v="2"/>
    <x v="1"/>
    <s v="Oil Filter"/>
    <n v="1"/>
    <n v="359"/>
    <x v="1"/>
    <m/>
    <m/>
    <m/>
    <m/>
    <m/>
    <m/>
    <x v="1"/>
    <n v="0"/>
    <m/>
    <n v="359"/>
    <m/>
    <m/>
    <x v="27"/>
    <x v="7"/>
    <x v="1"/>
  </r>
  <r>
    <d v="2026-07-08T00:00:00"/>
    <x v="144"/>
    <n v="237"/>
    <s v="Dalimss Sunbeem Dildarnagar Gzp"/>
    <n v="9721447902"/>
    <s v="UP61AT2188"/>
    <s v="Trax"/>
    <s v="School"/>
    <x v="0"/>
    <x v="29"/>
    <s v="MECHENICAL SPRAY"/>
    <n v="1"/>
    <n v="160"/>
    <x v="29"/>
    <n v="1250"/>
    <m/>
    <n v="20400"/>
    <m/>
    <m/>
    <m/>
    <x v="71"/>
    <n v="3897"/>
    <m/>
    <n v="25707"/>
    <m/>
    <m/>
    <x v="27"/>
    <x v="7"/>
    <x v="1"/>
  </r>
  <r>
    <m/>
    <x v="144"/>
    <m/>
    <m/>
    <m/>
    <m/>
    <m/>
    <m/>
    <x v="0"/>
    <x v="18"/>
    <s v="FUEL FILTER"/>
    <n v="1"/>
    <n v="711"/>
    <x v="19"/>
    <m/>
    <m/>
    <m/>
    <m/>
    <m/>
    <m/>
    <x v="1"/>
    <n v="0"/>
    <m/>
    <n v="711"/>
    <m/>
    <m/>
    <x v="27"/>
    <x v="7"/>
    <x v="1"/>
  </r>
  <r>
    <m/>
    <x v="144"/>
    <m/>
    <m/>
    <m/>
    <m/>
    <m/>
    <m/>
    <x v="0"/>
    <x v="17"/>
    <s v="FUEL FILTER"/>
    <n v="1"/>
    <n v="1060"/>
    <x v="18"/>
    <m/>
    <m/>
    <m/>
    <m/>
    <m/>
    <m/>
    <x v="1"/>
    <n v="0"/>
    <m/>
    <n v="1060"/>
    <m/>
    <m/>
    <x v="27"/>
    <x v="7"/>
    <x v="1"/>
  </r>
  <r>
    <d v="2026-07-08T00:00:00"/>
    <x v="144"/>
    <n v="238"/>
    <s v="Dalimss Sunbeem Dildarnagar Gzp"/>
    <n v="9721447902"/>
    <s v="UP61BT6366"/>
    <s v="T1"/>
    <s v="School"/>
    <x v="0"/>
    <x v="0"/>
    <s v="Gulf Force BS VI (6.5L)"/>
    <n v="1"/>
    <n v="3088"/>
    <x v="245"/>
    <n v="900"/>
    <m/>
    <m/>
    <m/>
    <m/>
    <m/>
    <x v="4"/>
    <n v="162"/>
    <m/>
    <n v="4150"/>
    <m/>
    <m/>
    <x v="27"/>
    <x v="7"/>
    <x v="1"/>
  </r>
  <r>
    <m/>
    <x v="144"/>
    <m/>
    <m/>
    <m/>
    <m/>
    <m/>
    <m/>
    <x v="0"/>
    <x v="1"/>
    <s v="Oil Filter"/>
    <n v="1"/>
    <n v="359"/>
    <x v="1"/>
    <m/>
    <m/>
    <m/>
    <m/>
    <m/>
    <m/>
    <x v="1"/>
    <n v="0"/>
    <m/>
    <n v="359"/>
    <m/>
    <m/>
    <x v="27"/>
    <x v="7"/>
    <x v="1"/>
  </r>
  <r>
    <m/>
    <x v="144"/>
    <m/>
    <m/>
    <m/>
    <m/>
    <m/>
    <m/>
    <x v="0"/>
    <x v="2"/>
    <s v="FUEL FILTER"/>
    <n v="1"/>
    <n v="1575"/>
    <x v="2"/>
    <m/>
    <m/>
    <m/>
    <m/>
    <m/>
    <m/>
    <x v="1"/>
    <n v="0"/>
    <m/>
    <n v="1575"/>
    <m/>
    <m/>
    <x v="27"/>
    <x v="7"/>
    <x v="1"/>
  </r>
  <r>
    <m/>
    <x v="144"/>
    <m/>
    <m/>
    <m/>
    <m/>
    <m/>
    <m/>
    <x v="0"/>
    <x v="33"/>
    <s v="BALANCING BUSH 19 NO."/>
    <n v="2"/>
    <n v="80"/>
    <x v="29"/>
    <m/>
    <m/>
    <m/>
    <m/>
    <m/>
    <m/>
    <x v="1"/>
    <n v="0"/>
    <m/>
    <n v="160"/>
    <m/>
    <m/>
    <x v="27"/>
    <x v="7"/>
    <x v="1"/>
  </r>
  <r>
    <m/>
    <x v="144"/>
    <m/>
    <m/>
    <m/>
    <m/>
    <m/>
    <m/>
    <x v="0"/>
    <x v="6"/>
    <s v="Gulf Force AdBlue (10)"/>
    <n v="1"/>
    <n v="990"/>
    <x v="166"/>
    <m/>
    <m/>
    <m/>
    <m/>
    <m/>
    <m/>
    <x v="1"/>
    <n v="0"/>
    <m/>
    <n v="990"/>
    <m/>
    <m/>
    <x v="27"/>
    <x v="7"/>
    <x v="1"/>
  </r>
  <r>
    <m/>
    <x v="144"/>
    <m/>
    <m/>
    <m/>
    <m/>
    <m/>
    <m/>
    <x v="0"/>
    <x v="124"/>
    <s v="Wiper Blade Assembly (Trax RFR)"/>
    <n v="2"/>
    <n v="204"/>
    <x v="203"/>
    <m/>
    <m/>
    <m/>
    <m/>
    <m/>
    <m/>
    <x v="1"/>
    <n v="0"/>
    <m/>
    <n v="408"/>
    <m/>
    <m/>
    <x v="27"/>
    <x v="7"/>
    <x v="1"/>
  </r>
  <r>
    <d v="2026-07-08T00:00:00"/>
    <x v="144"/>
    <n v="239"/>
    <s v="Birendra Kumar Hydrabad"/>
    <n v="7842665540"/>
    <s v="TG15U1253"/>
    <s v="Trax"/>
    <s v="School"/>
    <x v="0"/>
    <x v="0"/>
    <s v="Gulf Force BS VI (6.5L)"/>
    <n v="1"/>
    <n v="3088"/>
    <x v="245"/>
    <n v="750"/>
    <m/>
    <m/>
    <n v="550"/>
    <m/>
    <m/>
    <x v="37"/>
    <n v="234"/>
    <m/>
    <n v="4622"/>
    <m/>
    <m/>
    <x v="27"/>
    <x v="7"/>
    <x v="1"/>
  </r>
  <r>
    <m/>
    <x v="144"/>
    <m/>
    <m/>
    <m/>
    <m/>
    <m/>
    <m/>
    <x v="0"/>
    <x v="1"/>
    <s v="Oil Filter"/>
    <n v="1"/>
    <n v="359"/>
    <x v="1"/>
    <m/>
    <m/>
    <m/>
    <m/>
    <m/>
    <m/>
    <x v="1"/>
    <n v="0"/>
    <m/>
    <n v="359"/>
    <m/>
    <m/>
    <x v="27"/>
    <x v="7"/>
    <x v="1"/>
  </r>
  <r>
    <m/>
    <x v="144"/>
    <m/>
    <m/>
    <m/>
    <m/>
    <m/>
    <m/>
    <x v="0"/>
    <x v="50"/>
    <s v="AIR FILTER"/>
    <n v="1"/>
    <n v="994"/>
    <x v="53"/>
    <m/>
    <m/>
    <m/>
    <m/>
    <m/>
    <m/>
    <x v="1"/>
    <n v="0"/>
    <m/>
    <n v="994"/>
    <m/>
    <m/>
    <x v="27"/>
    <x v="7"/>
    <x v="1"/>
  </r>
  <r>
    <m/>
    <x v="144"/>
    <m/>
    <m/>
    <m/>
    <m/>
    <m/>
    <m/>
    <x v="0"/>
    <x v="45"/>
    <s v="Force Motors Antifreeze Coolant 1 L"/>
    <n v="1"/>
    <n v="325"/>
    <x v="46"/>
    <m/>
    <m/>
    <m/>
    <m/>
    <m/>
    <m/>
    <x v="1"/>
    <n v="0"/>
    <m/>
    <n v="325"/>
    <m/>
    <m/>
    <x v="27"/>
    <x v="7"/>
    <x v="1"/>
  </r>
  <r>
    <d v="2026-07-09T00:00:00"/>
    <x v="145"/>
    <n v="240"/>
    <s v="Rameshwaram Gurukulam Medinipur Gzp"/>
    <n v="7266929994"/>
    <s v="UP61BT2590"/>
    <s v="T3"/>
    <s v="School"/>
    <x v="0"/>
    <x v="101"/>
    <s v="Electronic Flasher T3"/>
    <n v="1"/>
    <n v="1617"/>
    <x v="102"/>
    <n v="200"/>
    <m/>
    <m/>
    <m/>
    <n v="200"/>
    <m/>
    <x v="72"/>
    <n v="72"/>
    <m/>
    <n v="2089"/>
    <m/>
    <m/>
    <x v="11"/>
    <x v="7"/>
    <x v="1"/>
  </r>
  <r>
    <d v="2026-07-10T00:00:00"/>
    <x v="146"/>
    <n v="241"/>
    <s v="Ashok Bus Service Lanka Ghazipur"/>
    <m/>
    <s v="UP65MT5014"/>
    <m/>
    <m/>
    <x v="1"/>
    <x v="6"/>
    <s v="Gulf Force AdBlue (10)"/>
    <n v="1"/>
    <n v="990"/>
    <x v="166"/>
    <m/>
    <m/>
    <m/>
    <m/>
    <m/>
    <m/>
    <x v="1"/>
    <n v="0"/>
    <m/>
    <n v="990"/>
    <m/>
    <m/>
    <x v="30"/>
    <x v="7"/>
    <x v="1"/>
  </r>
  <r>
    <m/>
    <x v="146"/>
    <n v="242"/>
    <s v="Shivanand Rai Ghazipur"/>
    <m/>
    <m/>
    <m/>
    <m/>
    <x v="1"/>
    <x v="131"/>
    <s v="Fuel Tank Cap"/>
    <n v="1"/>
    <n v="410"/>
    <x v="190"/>
    <m/>
    <m/>
    <m/>
    <m/>
    <m/>
    <m/>
    <x v="1"/>
    <n v="0"/>
    <m/>
    <n v="410"/>
    <m/>
    <m/>
    <x v="30"/>
    <x v="7"/>
    <x v="1"/>
  </r>
  <r>
    <m/>
    <x v="146"/>
    <n v="243"/>
    <s v="Satyam Int. School Zamania Ghazipur"/>
    <n v="9506283957"/>
    <s v="UP61BT6483"/>
    <m/>
    <m/>
    <x v="1"/>
    <x v="3"/>
    <s v="Gulf Force AdBlue (20 L)"/>
    <n v="1"/>
    <n v="1920"/>
    <x v="225"/>
    <m/>
    <m/>
    <m/>
    <m/>
    <m/>
    <m/>
    <x v="1"/>
    <n v="0"/>
    <m/>
    <n v="1920"/>
    <m/>
    <m/>
    <x v="30"/>
    <x v="7"/>
    <x v="1"/>
  </r>
  <r>
    <m/>
    <x v="146"/>
    <n v="244"/>
    <s v="Divine Heart Pb School Augusta Ghazipur"/>
    <n v="9335032117"/>
    <m/>
    <m/>
    <m/>
    <x v="1"/>
    <x v="243"/>
    <s v="Gear Select Cable"/>
    <n v="1"/>
    <n v="993"/>
    <x v="281"/>
    <m/>
    <m/>
    <m/>
    <m/>
    <m/>
    <m/>
    <x v="1"/>
    <n v="0"/>
    <m/>
    <n v="993"/>
    <m/>
    <m/>
    <x v="30"/>
    <x v="7"/>
    <x v="1"/>
  </r>
  <r>
    <m/>
    <x v="146"/>
    <m/>
    <m/>
    <m/>
    <m/>
    <m/>
    <m/>
    <x v="1"/>
    <x v="173"/>
    <s v="Gear Shift Cable"/>
    <n v="1"/>
    <n v="1109"/>
    <x v="189"/>
    <m/>
    <m/>
    <m/>
    <m/>
    <m/>
    <m/>
    <x v="1"/>
    <n v="0"/>
    <m/>
    <n v="1109"/>
    <m/>
    <m/>
    <x v="30"/>
    <x v="7"/>
    <x v="1"/>
  </r>
  <r>
    <d v="2026-07-12T00:00:00"/>
    <x v="147"/>
    <n v="245"/>
    <s v="Usha Rajiv Pb School Kasaundar Ballia"/>
    <n v="9918900917"/>
    <s v="UP60CT5804"/>
    <s v="Trax"/>
    <s v="School"/>
    <x v="0"/>
    <x v="0"/>
    <s v="Gulf Force BS VI (6.5L)"/>
    <n v="1"/>
    <n v="3088"/>
    <x v="245"/>
    <n v="1050"/>
    <m/>
    <m/>
    <m/>
    <m/>
    <m/>
    <x v="14"/>
    <n v="189"/>
    <m/>
    <n v="4327"/>
    <m/>
    <m/>
    <x v="13"/>
    <x v="7"/>
    <x v="1"/>
  </r>
  <r>
    <m/>
    <x v="147"/>
    <m/>
    <m/>
    <m/>
    <m/>
    <m/>
    <m/>
    <x v="0"/>
    <x v="1"/>
    <s v="Oil Filter"/>
    <n v="1"/>
    <n v="359"/>
    <x v="1"/>
    <m/>
    <m/>
    <m/>
    <m/>
    <m/>
    <m/>
    <x v="1"/>
    <n v="0"/>
    <m/>
    <n v="359"/>
    <m/>
    <m/>
    <x v="13"/>
    <x v="7"/>
    <x v="1"/>
  </r>
  <r>
    <m/>
    <x v="147"/>
    <m/>
    <m/>
    <m/>
    <m/>
    <m/>
    <m/>
    <x v="0"/>
    <x v="17"/>
    <s v="FUEL FILTER"/>
    <n v="1"/>
    <n v="1060"/>
    <x v="18"/>
    <m/>
    <m/>
    <m/>
    <m/>
    <m/>
    <m/>
    <x v="1"/>
    <n v="0"/>
    <m/>
    <n v="1060"/>
    <m/>
    <m/>
    <x v="13"/>
    <x v="7"/>
    <x v="1"/>
  </r>
  <r>
    <m/>
    <x v="147"/>
    <m/>
    <m/>
    <m/>
    <m/>
    <m/>
    <m/>
    <x v="0"/>
    <x v="18"/>
    <s v="FUEL FILTER"/>
    <n v="1"/>
    <n v="711"/>
    <x v="19"/>
    <m/>
    <m/>
    <m/>
    <m/>
    <m/>
    <m/>
    <x v="1"/>
    <n v="0"/>
    <m/>
    <n v="711"/>
    <m/>
    <m/>
    <x v="13"/>
    <x v="7"/>
    <x v="1"/>
  </r>
  <r>
    <m/>
    <x v="147"/>
    <m/>
    <m/>
    <m/>
    <m/>
    <m/>
    <m/>
    <x v="0"/>
    <x v="50"/>
    <s v="AIR FILTER"/>
    <n v="1"/>
    <n v="994"/>
    <x v="53"/>
    <m/>
    <m/>
    <m/>
    <m/>
    <m/>
    <m/>
    <x v="1"/>
    <n v="0"/>
    <m/>
    <n v="994"/>
    <m/>
    <m/>
    <x v="13"/>
    <x v="7"/>
    <x v="1"/>
  </r>
  <r>
    <m/>
    <x v="147"/>
    <m/>
    <m/>
    <m/>
    <m/>
    <m/>
    <m/>
    <x v="0"/>
    <x v="23"/>
    <s v="BRAKE PAD"/>
    <n v="1"/>
    <n v="2296"/>
    <x v="98"/>
    <m/>
    <m/>
    <m/>
    <m/>
    <m/>
    <m/>
    <x v="1"/>
    <n v="0"/>
    <m/>
    <n v="2296"/>
    <m/>
    <m/>
    <x v="13"/>
    <x v="7"/>
    <x v="1"/>
  </r>
  <r>
    <m/>
    <x v="147"/>
    <m/>
    <m/>
    <m/>
    <m/>
    <m/>
    <m/>
    <x v="0"/>
    <x v="59"/>
    <s v="Latch assly with link RH ( side door)"/>
    <n v="1"/>
    <n v="336"/>
    <x v="64"/>
    <m/>
    <m/>
    <m/>
    <m/>
    <m/>
    <m/>
    <x v="1"/>
    <n v="0"/>
    <m/>
    <n v="336"/>
    <m/>
    <m/>
    <x v="13"/>
    <x v="7"/>
    <x v="1"/>
  </r>
  <r>
    <d v="2026-07-12T00:00:00"/>
    <x v="147"/>
    <n v="246"/>
    <s v="Redience Children Pb school Jalalabad Gzp"/>
    <n v="9893503003"/>
    <s v="UP61CT4753"/>
    <s v="Trax"/>
    <s v="School"/>
    <x v="0"/>
    <x v="197"/>
    <s v="Reverse Light Switch"/>
    <n v="1"/>
    <n v="120"/>
    <x v="194"/>
    <m/>
    <n v="200"/>
    <m/>
    <n v="550"/>
    <m/>
    <m/>
    <x v="34"/>
    <n v="135"/>
    <m/>
    <n v="1005"/>
    <m/>
    <m/>
    <x v="13"/>
    <x v="7"/>
    <x v="1"/>
  </r>
  <r>
    <d v="2026-07-12T00:00:00"/>
    <x v="147"/>
    <n v="247"/>
    <s v="Jitendra Kumar Jaishwal Ghazipur"/>
    <n v="9795765029"/>
    <m/>
    <m/>
    <m/>
    <x v="1"/>
    <x v="244"/>
    <s v="Slave Cylinder with Push Rod"/>
    <n v="1"/>
    <n v="1300"/>
    <x v="130"/>
    <m/>
    <m/>
    <m/>
    <m/>
    <m/>
    <m/>
    <x v="1"/>
    <n v="0"/>
    <m/>
    <n v="1300"/>
    <m/>
    <m/>
    <x v="13"/>
    <x v="7"/>
    <x v="1"/>
  </r>
  <r>
    <d v="2026-07-12T00:00:00"/>
    <x v="147"/>
    <n v="248"/>
    <s v="Swami Vivekanand Pb School Adarsh Bazar Gzp"/>
    <m/>
    <s v="UP61CT2799"/>
    <s v="T2"/>
    <s v="School"/>
    <x v="2"/>
    <x v="0"/>
    <s v="Gulf Force BS VI (6.5L)"/>
    <n v="1"/>
    <n v="3088"/>
    <x v="245"/>
    <m/>
    <m/>
    <m/>
    <m/>
    <m/>
    <n v="450"/>
    <x v="73"/>
    <n v="81"/>
    <m/>
    <n v="3619"/>
    <m/>
    <m/>
    <x v="13"/>
    <x v="7"/>
    <x v="1"/>
  </r>
  <r>
    <m/>
    <x v="147"/>
    <m/>
    <m/>
    <m/>
    <m/>
    <m/>
    <m/>
    <x v="2"/>
    <x v="1"/>
    <s v="Oil Filter"/>
    <n v="1"/>
    <n v="359"/>
    <x v="1"/>
    <m/>
    <m/>
    <m/>
    <m/>
    <m/>
    <m/>
    <x v="1"/>
    <n v="0"/>
    <m/>
    <n v="359"/>
    <m/>
    <m/>
    <x v="13"/>
    <x v="7"/>
    <x v="1"/>
  </r>
  <r>
    <m/>
    <x v="147"/>
    <m/>
    <m/>
    <m/>
    <m/>
    <m/>
    <m/>
    <x v="2"/>
    <x v="6"/>
    <s v="Gulf Force AdBlue (10)"/>
    <n v="1"/>
    <n v="990"/>
    <x v="166"/>
    <m/>
    <m/>
    <m/>
    <m/>
    <m/>
    <m/>
    <x v="1"/>
    <n v="0"/>
    <m/>
    <n v="990"/>
    <m/>
    <m/>
    <x v="13"/>
    <x v="7"/>
    <x v="1"/>
  </r>
  <r>
    <d v="2026-07-12T00:00:00"/>
    <x v="147"/>
    <n v="249"/>
    <s v="Sri Parmanand PG College Kashimabad Gzp"/>
    <m/>
    <m/>
    <m/>
    <m/>
    <x v="1"/>
    <x v="3"/>
    <s v="Gulf Force AdBlue (20 L)"/>
    <n v="1"/>
    <n v="1920"/>
    <x v="225"/>
    <m/>
    <m/>
    <m/>
    <m/>
    <m/>
    <m/>
    <x v="1"/>
    <n v="0"/>
    <m/>
    <n v="1920"/>
    <m/>
    <m/>
    <x v="13"/>
    <x v="7"/>
    <x v="1"/>
  </r>
  <r>
    <d v="2026-07-12T00:00:00"/>
    <x v="147"/>
    <n v="250"/>
    <s v="MRD Pb School Singera Gzp"/>
    <n v="9125902055"/>
    <m/>
    <m/>
    <m/>
    <x v="1"/>
    <x v="3"/>
    <s v="Gulf Force AdBlue (20 L)"/>
    <n v="1"/>
    <n v="1920"/>
    <x v="225"/>
    <m/>
    <m/>
    <m/>
    <m/>
    <m/>
    <m/>
    <x v="1"/>
    <n v="0"/>
    <m/>
    <n v="1920"/>
    <m/>
    <m/>
    <x v="13"/>
    <x v="7"/>
    <x v="1"/>
  </r>
  <r>
    <d v="2026-07-12T00:00:00"/>
    <x v="147"/>
    <n v="252"/>
    <s v="Rajeshwari Pb School Bahadur Ganj Gzp"/>
    <m/>
    <m/>
    <m/>
    <m/>
    <x v="1"/>
    <x v="245"/>
    <s v="Bonnet Opening Cable"/>
    <n v="1"/>
    <n v="216"/>
    <x v="282"/>
    <m/>
    <m/>
    <m/>
    <m/>
    <m/>
    <m/>
    <x v="1"/>
    <n v="0"/>
    <m/>
    <n v="216"/>
    <m/>
    <m/>
    <x v="13"/>
    <x v="7"/>
    <x v="1"/>
  </r>
  <r>
    <d v="2026-07-12T00:00:00"/>
    <x v="147"/>
    <n v="251"/>
    <s v="LNT Int. School Kashimabad Gzp"/>
    <n v="8052791994"/>
    <s v="UP61BT7587"/>
    <s v="Trax"/>
    <s v="School"/>
    <x v="0"/>
    <x v="0"/>
    <s v="Gulf Force BS VI (6.5L)"/>
    <n v="1"/>
    <n v="3088"/>
    <x v="245"/>
    <n v="750"/>
    <m/>
    <m/>
    <n v="550"/>
    <m/>
    <m/>
    <x v="37"/>
    <n v="234"/>
    <m/>
    <n v="4622"/>
    <m/>
    <m/>
    <x v="13"/>
    <x v="7"/>
    <x v="1"/>
  </r>
  <r>
    <m/>
    <x v="147"/>
    <m/>
    <m/>
    <m/>
    <m/>
    <m/>
    <m/>
    <x v="0"/>
    <x v="1"/>
    <s v="Oil Filter"/>
    <n v="1"/>
    <n v="359"/>
    <x v="1"/>
    <m/>
    <m/>
    <m/>
    <m/>
    <m/>
    <m/>
    <x v="1"/>
    <n v="0"/>
    <m/>
    <n v="359"/>
    <m/>
    <m/>
    <x v="13"/>
    <x v="7"/>
    <x v="1"/>
  </r>
  <r>
    <m/>
    <x v="147"/>
    <m/>
    <m/>
    <m/>
    <m/>
    <m/>
    <m/>
    <x v="0"/>
    <x v="17"/>
    <s v="FUEL FILTER"/>
    <n v="1"/>
    <n v="1060"/>
    <x v="18"/>
    <m/>
    <m/>
    <m/>
    <m/>
    <m/>
    <m/>
    <x v="1"/>
    <n v="0"/>
    <m/>
    <n v="1060"/>
    <m/>
    <m/>
    <x v="13"/>
    <x v="7"/>
    <x v="1"/>
  </r>
  <r>
    <m/>
    <x v="147"/>
    <m/>
    <m/>
    <m/>
    <m/>
    <m/>
    <m/>
    <x v="0"/>
    <x v="18"/>
    <s v="FUEL FILTER"/>
    <n v="1"/>
    <n v="711"/>
    <x v="19"/>
    <m/>
    <m/>
    <m/>
    <m/>
    <m/>
    <m/>
    <x v="1"/>
    <n v="0"/>
    <m/>
    <n v="711"/>
    <m/>
    <m/>
    <x v="13"/>
    <x v="7"/>
    <x v="1"/>
  </r>
  <r>
    <m/>
    <x v="147"/>
    <m/>
    <m/>
    <m/>
    <m/>
    <m/>
    <m/>
    <x v="0"/>
    <x v="50"/>
    <s v="AIR FILTER"/>
    <n v="1"/>
    <n v="994"/>
    <x v="53"/>
    <m/>
    <m/>
    <m/>
    <m/>
    <m/>
    <m/>
    <x v="1"/>
    <n v="0"/>
    <m/>
    <n v="994"/>
    <m/>
    <m/>
    <x v="13"/>
    <x v="7"/>
    <x v="1"/>
  </r>
  <r>
    <d v="2026-07-13T00:00:00"/>
    <x v="148"/>
    <n v="253"/>
    <s v="Arsh Pb School Dullahpur Jalalabad Gzp"/>
    <m/>
    <m/>
    <m/>
    <s v="School"/>
    <x v="1"/>
    <x v="6"/>
    <s v="Gulf Force AdBlue (10)"/>
    <n v="2"/>
    <n v="990"/>
    <x v="274"/>
    <m/>
    <m/>
    <m/>
    <m/>
    <m/>
    <m/>
    <x v="1"/>
    <n v="0"/>
    <m/>
    <n v="1980"/>
    <m/>
    <m/>
    <x v="14"/>
    <x v="7"/>
    <x v="1"/>
  </r>
  <r>
    <d v="2026-07-13T00:00:00"/>
    <x v="148"/>
    <n v="254"/>
    <s v="JN Memorial Pb School Naripanchdewra Gzp"/>
    <m/>
    <s v="UP61AT3852"/>
    <s v="T1"/>
    <s v="School"/>
    <x v="0"/>
    <x v="67"/>
    <s v="ELECTRICAL SPARY"/>
    <n v="1"/>
    <n v="190"/>
    <x v="73"/>
    <n v="400"/>
    <n v="300"/>
    <m/>
    <m/>
    <m/>
    <m/>
    <x v="74"/>
    <n v="126"/>
    <m/>
    <n v="1016"/>
    <m/>
    <m/>
    <x v="14"/>
    <x v="7"/>
    <x v="1"/>
  </r>
  <r>
    <m/>
    <x v="148"/>
    <m/>
    <m/>
    <m/>
    <m/>
    <m/>
    <m/>
    <x v="0"/>
    <x v="2"/>
    <s v="FUEL FILTER"/>
    <n v="1"/>
    <n v="1575"/>
    <x v="2"/>
    <m/>
    <m/>
    <m/>
    <m/>
    <m/>
    <m/>
    <x v="1"/>
    <n v="0"/>
    <m/>
    <n v="1575"/>
    <m/>
    <m/>
    <x v="14"/>
    <x v="7"/>
    <x v="1"/>
  </r>
  <r>
    <d v="2026-07-13T00:00:00"/>
    <x v="148"/>
    <n v="255"/>
    <s v="P.R. Int. School Karimdinpur Gzp"/>
    <n v="6392664886"/>
    <s v="UP61BT8457"/>
    <s v="Trax"/>
    <s v="School"/>
    <x v="0"/>
    <x v="156"/>
    <s v="GASKET V-LAMP DIA185"/>
    <n v="2"/>
    <n v="495"/>
    <x v="166"/>
    <n v="1550"/>
    <m/>
    <m/>
    <n v="550"/>
    <m/>
    <m/>
    <x v="75"/>
    <n v="378"/>
    <m/>
    <n v="3468"/>
    <m/>
    <m/>
    <x v="14"/>
    <x v="7"/>
    <x v="1"/>
  </r>
  <r>
    <m/>
    <x v="148"/>
    <m/>
    <m/>
    <m/>
    <m/>
    <m/>
    <m/>
    <x v="0"/>
    <x v="157"/>
    <s v="GASKET V-LAMP DIA65"/>
    <n v="1"/>
    <n v="107"/>
    <x v="167"/>
    <m/>
    <m/>
    <m/>
    <m/>
    <m/>
    <m/>
    <x v="1"/>
    <n v="0"/>
    <m/>
    <n v="107"/>
    <m/>
    <m/>
    <x v="14"/>
    <x v="7"/>
    <x v="1"/>
  </r>
  <r>
    <m/>
    <x v="148"/>
    <m/>
    <m/>
    <m/>
    <m/>
    <m/>
    <m/>
    <x v="0"/>
    <x v="29"/>
    <s v="MECHENICAL SPRAY"/>
    <n v="1"/>
    <n v="160"/>
    <x v="29"/>
    <m/>
    <m/>
    <m/>
    <m/>
    <m/>
    <m/>
    <x v="1"/>
    <n v="0"/>
    <m/>
    <n v="160"/>
    <m/>
    <m/>
    <x v="14"/>
    <x v="7"/>
    <x v="1"/>
  </r>
  <r>
    <m/>
    <x v="148"/>
    <m/>
    <m/>
    <m/>
    <m/>
    <m/>
    <m/>
    <x v="0"/>
    <x v="3"/>
    <s v="Gulf Force AdBlue (20 L)"/>
    <n v="1"/>
    <n v="1920"/>
    <x v="225"/>
    <m/>
    <m/>
    <m/>
    <m/>
    <m/>
    <m/>
    <x v="1"/>
    <n v="0"/>
    <m/>
    <n v="1920"/>
    <m/>
    <m/>
    <x v="14"/>
    <x v="7"/>
    <x v="1"/>
  </r>
  <r>
    <m/>
    <x v="148"/>
    <m/>
    <m/>
    <m/>
    <m/>
    <m/>
    <m/>
    <x v="0"/>
    <x v="246"/>
    <s v="Plain Washer 17 No."/>
    <n v="1"/>
    <n v="60"/>
    <x v="40"/>
    <m/>
    <m/>
    <m/>
    <m/>
    <m/>
    <m/>
    <x v="1"/>
    <n v="0"/>
    <m/>
    <n v="60"/>
    <m/>
    <m/>
    <x v="14"/>
    <x v="7"/>
    <x v="1"/>
  </r>
  <r>
    <d v="2026-07-14T00:00:00"/>
    <x v="149"/>
    <n v="256"/>
    <s v="Sunshine Pb School Zamania Gzp"/>
    <n v="7065726573"/>
    <s v="UP61T8679"/>
    <s v="T1"/>
    <s v="School"/>
    <x v="0"/>
    <x v="247"/>
    <s v="ACCELERATOR CABLE"/>
    <n v="1"/>
    <n v="110"/>
    <x v="89"/>
    <n v="600"/>
    <m/>
    <m/>
    <m/>
    <m/>
    <m/>
    <x v="13"/>
    <n v="108"/>
    <m/>
    <n v="818"/>
    <m/>
    <m/>
    <x v="15"/>
    <x v="7"/>
    <x v="1"/>
  </r>
  <r>
    <m/>
    <x v="149"/>
    <m/>
    <m/>
    <m/>
    <m/>
    <m/>
    <m/>
    <x v="0"/>
    <x v="33"/>
    <s v="BALANCING BUSH 19 NO."/>
    <n v="2"/>
    <n v="90"/>
    <x v="33"/>
    <m/>
    <m/>
    <m/>
    <m/>
    <m/>
    <m/>
    <x v="1"/>
    <n v="0"/>
    <m/>
    <n v="180"/>
    <m/>
    <m/>
    <x v="15"/>
    <x v="7"/>
    <x v="1"/>
  </r>
  <r>
    <m/>
    <x v="149"/>
    <m/>
    <m/>
    <m/>
    <m/>
    <m/>
    <m/>
    <x v="0"/>
    <x v="138"/>
    <s v="Shocker Bolt With Nut"/>
    <n v="2"/>
    <n v="60"/>
    <x v="194"/>
    <m/>
    <m/>
    <m/>
    <m/>
    <m/>
    <m/>
    <x v="1"/>
    <n v="0"/>
    <m/>
    <n v="120"/>
    <m/>
    <m/>
    <x v="15"/>
    <x v="7"/>
    <x v="1"/>
  </r>
  <r>
    <m/>
    <x v="149"/>
    <m/>
    <m/>
    <m/>
    <m/>
    <m/>
    <m/>
    <x v="0"/>
    <x v="208"/>
    <s v="Gittak Washar"/>
    <n v="4"/>
    <n v="12"/>
    <x v="85"/>
    <m/>
    <m/>
    <m/>
    <m/>
    <m/>
    <m/>
    <x v="1"/>
    <n v="0"/>
    <m/>
    <n v="48"/>
    <m/>
    <m/>
    <x v="15"/>
    <x v="7"/>
    <x v="1"/>
  </r>
  <r>
    <m/>
    <x v="149"/>
    <m/>
    <m/>
    <m/>
    <m/>
    <m/>
    <m/>
    <x v="0"/>
    <x v="223"/>
    <s v="Plain Washer 19 No."/>
    <n v="4"/>
    <n v="12"/>
    <x v="85"/>
    <m/>
    <m/>
    <m/>
    <m/>
    <m/>
    <m/>
    <x v="1"/>
    <n v="0"/>
    <m/>
    <n v="48"/>
    <m/>
    <m/>
    <x v="15"/>
    <x v="7"/>
    <x v="1"/>
  </r>
  <r>
    <m/>
    <x v="149"/>
    <m/>
    <m/>
    <m/>
    <m/>
    <m/>
    <m/>
    <x v="0"/>
    <x v="79"/>
    <s v="BALANCING BUSH 22 NO."/>
    <n v="2"/>
    <n v="90"/>
    <x v="33"/>
    <m/>
    <m/>
    <m/>
    <m/>
    <m/>
    <m/>
    <x v="1"/>
    <n v="0"/>
    <m/>
    <n v="180"/>
    <m/>
    <m/>
    <x v="15"/>
    <x v="7"/>
    <x v="1"/>
  </r>
  <r>
    <m/>
    <x v="149"/>
    <m/>
    <m/>
    <m/>
    <m/>
    <m/>
    <m/>
    <x v="0"/>
    <x v="132"/>
    <s v="RUBBER BUSH"/>
    <n v="2"/>
    <n v="65"/>
    <x v="283"/>
    <m/>
    <m/>
    <m/>
    <m/>
    <m/>
    <m/>
    <x v="1"/>
    <n v="0"/>
    <m/>
    <n v="130"/>
    <m/>
    <m/>
    <x v="15"/>
    <x v="7"/>
    <x v="1"/>
  </r>
  <r>
    <m/>
    <x v="149"/>
    <m/>
    <m/>
    <m/>
    <m/>
    <m/>
    <m/>
    <x v="0"/>
    <x v="248"/>
    <s v="Balance Rod Anti Roll Spring Front"/>
    <n v="1"/>
    <n v="2771"/>
    <x v="284"/>
    <m/>
    <m/>
    <m/>
    <m/>
    <m/>
    <m/>
    <x v="1"/>
    <n v="0"/>
    <m/>
    <n v="2771"/>
    <m/>
    <m/>
    <x v="15"/>
    <x v="7"/>
    <x v="1"/>
  </r>
  <r>
    <d v="2026-07-14T00:00:00"/>
    <x v="149"/>
    <n v="257"/>
    <s v="Dalimss Sunbeem Gandhinagar Gzp"/>
    <n v="9580597871"/>
    <m/>
    <m/>
    <s v="School"/>
    <x v="1"/>
    <x v="3"/>
    <s v="Gulf Force AdBlue (20 L)"/>
    <n v="1"/>
    <n v="1920"/>
    <x v="225"/>
    <m/>
    <m/>
    <m/>
    <m/>
    <m/>
    <m/>
    <x v="1"/>
    <n v="0"/>
    <m/>
    <n v="1920"/>
    <m/>
    <m/>
    <x v="15"/>
    <x v="7"/>
    <x v="1"/>
  </r>
  <r>
    <d v="2026-07-14T00:00:00"/>
    <x v="149"/>
    <n v="258"/>
    <s v="Sunbeem school Dewal Didarnagar Gzp"/>
    <m/>
    <s v="UP61CT2705"/>
    <s v="T2"/>
    <s v="School"/>
    <x v="0"/>
    <x v="53"/>
    <s v="Water Pump Assly With Drain Port"/>
    <n v="1"/>
    <n v="0"/>
    <x v="5"/>
    <n v="1500"/>
    <m/>
    <m/>
    <m/>
    <m/>
    <m/>
    <x v="52"/>
    <n v="270"/>
    <m/>
    <n v="1770"/>
    <m/>
    <m/>
    <x v="15"/>
    <x v="7"/>
    <x v="1"/>
  </r>
  <r>
    <m/>
    <x v="149"/>
    <m/>
    <m/>
    <m/>
    <m/>
    <m/>
    <m/>
    <x v="0"/>
    <x v="55"/>
    <s v="Anabond"/>
    <n v="1"/>
    <n v="110"/>
    <x v="89"/>
    <m/>
    <m/>
    <m/>
    <m/>
    <m/>
    <m/>
    <x v="1"/>
    <n v="0"/>
    <m/>
    <n v="110"/>
    <m/>
    <m/>
    <x v="15"/>
    <x v="7"/>
    <x v="1"/>
  </r>
  <r>
    <m/>
    <x v="149"/>
    <m/>
    <m/>
    <m/>
    <m/>
    <m/>
    <m/>
    <x v="0"/>
    <x v="54"/>
    <s v="Gasket Water Pump"/>
    <n v="1"/>
    <n v="50"/>
    <x v="68"/>
    <m/>
    <m/>
    <m/>
    <m/>
    <m/>
    <m/>
    <x v="1"/>
    <n v="0"/>
    <m/>
    <n v="50"/>
    <m/>
    <m/>
    <x v="15"/>
    <x v="7"/>
    <x v="1"/>
  </r>
  <r>
    <m/>
    <x v="149"/>
    <m/>
    <m/>
    <m/>
    <m/>
    <m/>
    <m/>
    <x v="0"/>
    <x v="47"/>
    <s v="Force Motors Antifreeze Coolant 5 L"/>
    <n v="2"/>
    <n v="1425"/>
    <x v="59"/>
    <m/>
    <m/>
    <m/>
    <m/>
    <m/>
    <m/>
    <x v="1"/>
    <n v="0"/>
    <m/>
    <n v="2850"/>
    <m/>
    <m/>
    <x v="15"/>
    <x v="7"/>
    <x v="1"/>
  </r>
  <r>
    <m/>
    <x v="149"/>
    <m/>
    <m/>
    <m/>
    <m/>
    <m/>
    <m/>
    <x v="0"/>
    <x v="249"/>
    <s v="Cyplan Tape"/>
    <n v="1"/>
    <n v="30"/>
    <x v="71"/>
    <m/>
    <m/>
    <m/>
    <m/>
    <m/>
    <m/>
    <x v="1"/>
    <n v="0"/>
    <m/>
    <n v="30"/>
    <m/>
    <m/>
    <x v="15"/>
    <x v="7"/>
    <x v="1"/>
  </r>
  <r>
    <m/>
    <x v="149"/>
    <m/>
    <m/>
    <m/>
    <m/>
    <m/>
    <m/>
    <x v="0"/>
    <x v="45"/>
    <s v="Force Motors Antifreeze Coolant 1 L"/>
    <n v="2"/>
    <n v="325"/>
    <x v="51"/>
    <m/>
    <m/>
    <m/>
    <m/>
    <m/>
    <m/>
    <x v="1"/>
    <n v="0"/>
    <m/>
    <n v="650"/>
    <m/>
    <m/>
    <x v="15"/>
    <x v="7"/>
    <x v="1"/>
  </r>
  <r>
    <d v="2026-07-14T00:00:00"/>
    <x v="149"/>
    <n v="259"/>
    <s v="Sunbeem school Dewal Didarnagar Gzp"/>
    <m/>
    <m/>
    <m/>
    <s v="School"/>
    <x v="1"/>
    <x v="3"/>
    <s v="Gulf Force AdBlue (20 L)"/>
    <n v="5"/>
    <n v="1920"/>
    <x v="285"/>
    <m/>
    <m/>
    <m/>
    <m/>
    <m/>
    <m/>
    <x v="1"/>
    <n v="0"/>
    <m/>
    <n v="9600"/>
    <m/>
    <m/>
    <x v="15"/>
    <x v="7"/>
    <x v="1"/>
  </r>
  <r>
    <d v="2026-07-14T00:00:00"/>
    <x v="149"/>
    <n v="260"/>
    <s v="Budh janhit Purv md Vidyalya Bhadura Gzp"/>
    <m/>
    <s v="UP61CT5478"/>
    <s v="T1"/>
    <s v="School"/>
    <x v="2"/>
    <x v="0"/>
    <s v="Gulf Force BS VI (6.5L)"/>
    <n v="1"/>
    <n v="3088"/>
    <x v="245"/>
    <m/>
    <m/>
    <m/>
    <m/>
    <m/>
    <m/>
    <x v="1"/>
    <n v="0"/>
    <m/>
    <n v="3088"/>
    <m/>
    <m/>
    <x v="15"/>
    <x v="7"/>
    <x v="1"/>
  </r>
  <r>
    <m/>
    <x v="149"/>
    <m/>
    <m/>
    <m/>
    <m/>
    <m/>
    <m/>
    <x v="2"/>
    <x v="1"/>
    <s v="Oil Filter"/>
    <n v="1"/>
    <n v="359"/>
    <x v="1"/>
    <m/>
    <m/>
    <m/>
    <m/>
    <m/>
    <m/>
    <x v="1"/>
    <n v="0"/>
    <m/>
    <n v="359"/>
    <m/>
    <m/>
    <x v="15"/>
    <x v="7"/>
    <x v="1"/>
  </r>
  <r>
    <m/>
    <x v="149"/>
    <m/>
    <m/>
    <m/>
    <m/>
    <m/>
    <m/>
    <x v="2"/>
    <x v="6"/>
    <s v="Gulf Force AdBlue (10)"/>
    <n v="1"/>
    <n v="990"/>
    <x v="166"/>
    <m/>
    <m/>
    <m/>
    <m/>
    <m/>
    <m/>
    <x v="1"/>
    <n v="0"/>
    <m/>
    <n v="990"/>
    <m/>
    <m/>
    <x v="15"/>
    <x v="7"/>
    <x v="1"/>
  </r>
  <r>
    <d v="2026-07-15T00:00:00"/>
    <x v="150"/>
    <n v="261"/>
    <s v="Agrsen Pb School Andhau Ghazipur"/>
    <n v="8004372673"/>
    <s v="UP61T7444"/>
    <s v="T1"/>
    <s v="School"/>
    <x v="0"/>
    <x v="172"/>
    <s v="Bundy Tube 365 L.G."/>
    <n v="1"/>
    <n v="120"/>
    <x v="194"/>
    <n v="200"/>
    <m/>
    <m/>
    <m/>
    <m/>
    <m/>
    <x v="29"/>
    <n v="36"/>
    <m/>
    <n v="356"/>
    <m/>
    <m/>
    <x v="16"/>
    <x v="7"/>
    <x v="1"/>
  </r>
  <r>
    <d v="2026-07-15T00:00:00"/>
    <x v="150"/>
    <n v="262"/>
    <s v="Dr. Ram Manohar Lohia P.G. College Jhotari Gzp"/>
    <n v="8181817173"/>
    <s v="UP61BT7366"/>
    <s v="T1"/>
    <s v="School"/>
    <x v="0"/>
    <x v="250"/>
    <s v="WRONG Code"/>
    <m/>
    <m/>
    <x v="5"/>
    <n v="250"/>
    <n v="300"/>
    <m/>
    <m/>
    <m/>
    <m/>
    <x v="36"/>
    <n v="99"/>
    <m/>
    <n v="649"/>
    <m/>
    <m/>
    <x v="16"/>
    <x v="7"/>
    <x v="1"/>
  </r>
  <r>
    <d v="2026-07-15T00:00:00"/>
    <x v="150"/>
    <n v="263"/>
    <s v="Khaki Baba Sidharth P.G. College Yusufpur Gzp"/>
    <n v="9415201202"/>
    <s v="UP61BT3523"/>
    <s v="T1"/>
    <s v="School"/>
    <x v="0"/>
    <x v="29"/>
    <s v="MECHENICAL SPRAY"/>
    <n v="1"/>
    <n v="160"/>
    <x v="29"/>
    <n v="800"/>
    <m/>
    <m/>
    <m/>
    <m/>
    <m/>
    <x v="15"/>
    <n v="144"/>
    <m/>
    <n v="1104"/>
    <m/>
    <m/>
    <x v="16"/>
    <x v="7"/>
    <x v="1"/>
  </r>
  <r>
    <m/>
    <x v="150"/>
    <m/>
    <m/>
    <m/>
    <m/>
    <m/>
    <m/>
    <x v="0"/>
    <x v="45"/>
    <s v="Force Motors Antifreeze Coolant 1 L"/>
    <n v="1"/>
    <n v="325"/>
    <x v="46"/>
    <m/>
    <m/>
    <m/>
    <m/>
    <m/>
    <m/>
    <x v="1"/>
    <n v="0"/>
    <m/>
    <n v="325"/>
    <m/>
    <m/>
    <x v="16"/>
    <x v="7"/>
    <x v="1"/>
  </r>
  <r>
    <m/>
    <x v="150"/>
    <m/>
    <m/>
    <m/>
    <m/>
    <m/>
    <m/>
    <x v="0"/>
    <x v="55"/>
    <s v="Anabond"/>
    <n v="1"/>
    <n v="90"/>
    <x v="74"/>
    <m/>
    <m/>
    <m/>
    <m/>
    <m/>
    <m/>
    <x v="1"/>
    <n v="0"/>
    <m/>
    <n v="90"/>
    <m/>
    <m/>
    <x v="16"/>
    <x v="7"/>
    <x v="1"/>
  </r>
  <r>
    <d v="2026-07-16T00:00:00"/>
    <x v="151"/>
    <n v="264"/>
    <s v="Chinmay Bharat Academy Lakhmipur Gzp"/>
    <n v="9532460881"/>
    <s v="UP61CT5006"/>
    <s v="T1"/>
    <s v="School"/>
    <x v="2"/>
    <x v="0"/>
    <s v="Gulf Force BS VI (6.5L)"/>
    <n v="1"/>
    <n v="3088"/>
    <x v="245"/>
    <m/>
    <m/>
    <m/>
    <m/>
    <m/>
    <m/>
    <x v="1"/>
    <n v="0"/>
    <m/>
    <n v="3088"/>
    <m/>
    <m/>
    <x v="10"/>
    <x v="7"/>
    <x v="1"/>
  </r>
  <r>
    <m/>
    <x v="151"/>
    <m/>
    <m/>
    <m/>
    <m/>
    <m/>
    <m/>
    <x v="2"/>
    <x v="1"/>
    <s v="Oil Filter"/>
    <n v="1"/>
    <n v="359"/>
    <x v="1"/>
    <m/>
    <m/>
    <m/>
    <m/>
    <m/>
    <m/>
    <x v="1"/>
    <n v="0"/>
    <m/>
    <n v="359"/>
    <m/>
    <m/>
    <x v="10"/>
    <x v="7"/>
    <x v="1"/>
  </r>
  <r>
    <m/>
    <x v="151"/>
    <m/>
    <m/>
    <m/>
    <m/>
    <m/>
    <m/>
    <x v="2"/>
    <x v="45"/>
    <s v="Force Motors Antifreeze Coolant 1 L"/>
    <n v="2"/>
    <n v="325"/>
    <x v="51"/>
    <m/>
    <m/>
    <m/>
    <m/>
    <m/>
    <m/>
    <x v="1"/>
    <n v="0"/>
    <m/>
    <n v="650"/>
    <m/>
    <m/>
    <x v="10"/>
    <x v="7"/>
    <x v="1"/>
  </r>
  <r>
    <m/>
    <x v="151"/>
    <m/>
    <m/>
    <m/>
    <m/>
    <m/>
    <m/>
    <x v="2"/>
    <x v="28"/>
    <s v="Brake Oil"/>
    <n v="1"/>
    <n v="149"/>
    <x v="28"/>
    <m/>
    <m/>
    <m/>
    <m/>
    <m/>
    <m/>
    <x v="1"/>
    <n v="0"/>
    <m/>
    <n v="149"/>
    <m/>
    <m/>
    <x v="10"/>
    <x v="7"/>
    <x v="1"/>
  </r>
  <r>
    <d v="2026-07-16T00:00:00"/>
    <x v="151"/>
    <n v="265"/>
    <s v="A.W. Int. School Mahend Gzp"/>
    <n v="8299583324"/>
    <s v="UP61CT0448"/>
    <s v="T1"/>
    <s v="School"/>
    <x v="2"/>
    <x v="0"/>
    <s v="Gulf Force BS VI (6.5L)"/>
    <n v="1"/>
    <n v="3088"/>
    <x v="245"/>
    <m/>
    <m/>
    <m/>
    <m/>
    <n v="1350"/>
    <m/>
    <x v="12"/>
    <n v="243"/>
    <m/>
    <n v="4681"/>
    <m/>
    <m/>
    <x v="10"/>
    <x v="7"/>
    <x v="1"/>
  </r>
  <r>
    <m/>
    <x v="151"/>
    <m/>
    <m/>
    <m/>
    <m/>
    <m/>
    <m/>
    <x v="2"/>
    <x v="1"/>
    <s v="Oil Filter"/>
    <n v="1"/>
    <n v="359"/>
    <x v="1"/>
    <m/>
    <m/>
    <m/>
    <m/>
    <m/>
    <m/>
    <x v="1"/>
    <n v="0"/>
    <m/>
    <n v="359"/>
    <m/>
    <m/>
    <x v="10"/>
    <x v="7"/>
    <x v="1"/>
  </r>
  <r>
    <m/>
    <x v="151"/>
    <m/>
    <m/>
    <m/>
    <m/>
    <m/>
    <m/>
    <x v="2"/>
    <x v="2"/>
    <s v="FUEL FILTER"/>
    <n v="1"/>
    <n v="1575"/>
    <x v="2"/>
    <m/>
    <m/>
    <m/>
    <m/>
    <m/>
    <m/>
    <x v="1"/>
    <n v="0"/>
    <m/>
    <n v="1575"/>
    <m/>
    <m/>
    <x v="10"/>
    <x v="7"/>
    <x v="1"/>
  </r>
  <r>
    <m/>
    <x v="151"/>
    <m/>
    <m/>
    <m/>
    <m/>
    <m/>
    <m/>
    <x v="2"/>
    <x v="4"/>
    <s v="AIR FILTER"/>
    <n v="1"/>
    <n v="1388"/>
    <x v="4"/>
    <m/>
    <m/>
    <m/>
    <m/>
    <m/>
    <m/>
    <x v="1"/>
    <n v="0"/>
    <m/>
    <n v="1388"/>
    <m/>
    <m/>
    <x v="10"/>
    <x v="7"/>
    <x v="1"/>
  </r>
  <r>
    <d v="2026-07-16T00:00:00"/>
    <x v="151"/>
    <n v="266"/>
    <s v="Sunbeem school Dewal Didarnagar Gzp"/>
    <m/>
    <s v="UP61BT3610"/>
    <s v="T1"/>
    <s v="School"/>
    <x v="0"/>
    <x v="28"/>
    <s v="Brake Oil"/>
    <n v="3"/>
    <n v="149"/>
    <x v="286"/>
    <m/>
    <m/>
    <m/>
    <n v="550"/>
    <m/>
    <m/>
    <x v="36"/>
    <n v="99"/>
    <m/>
    <n v="1096"/>
    <m/>
    <m/>
    <x v="10"/>
    <x v="7"/>
    <x v="1"/>
  </r>
  <r>
    <d v="2026-07-03T00:00:00"/>
    <x v="141"/>
    <s v="GVK 143"/>
    <s v="GVK"/>
    <m/>
    <s v="UP32FG0647"/>
    <s v="T1"/>
    <s v="Ambulance"/>
    <x v="0"/>
    <x v="5"/>
    <s v="WRONG Code"/>
    <m/>
    <m/>
    <x v="5"/>
    <m/>
    <m/>
    <m/>
    <n v="550"/>
    <m/>
    <m/>
    <x v="36"/>
    <n v="99"/>
    <m/>
    <n v="649"/>
    <m/>
    <m/>
    <x v="26"/>
    <x v="7"/>
    <x v="1"/>
  </r>
  <r>
    <d v="2026-07-10T00:00:00"/>
    <x v="146"/>
    <s v="GVK 145"/>
    <s v="GVK"/>
    <m/>
    <s v="UP32FG0615"/>
    <s v="T1"/>
    <s v="Ambulance"/>
    <x v="0"/>
    <x v="5"/>
    <s v="WRONG Code"/>
    <m/>
    <m/>
    <x v="5"/>
    <m/>
    <m/>
    <m/>
    <n v="550"/>
    <m/>
    <m/>
    <x v="36"/>
    <n v="99"/>
    <m/>
    <n v="649"/>
    <m/>
    <m/>
    <x v="30"/>
    <x v="7"/>
    <x v="1"/>
  </r>
  <r>
    <d v="2026-07-10T00:00:00"/>
    <x v="146"/>
    <s v="GVK 146"/>
    <s v="GVK"/>
    <m/>
    <s v="UP32FG1032"/>
    <s v="T1"/>
    <s v="Ambulance"/>
    <x v="0"/>
    <x v="7"/>
    <s v="CLUTCH SPRING"/>
    <n v="1"/>
    <n v="16"/>
    <x v="199"/>
    <n v="200"/>
    <m/>
    <m/>
    <n v="550"/>
    <m/>
    <m/>
    <x v="34"/>
    <n v="135"/>
    <m/>
    <n v="901"/>
    <m/>
    <m/>
    <x v="30"/>
    <x v="7"/>
    <x v="1"/>
  </r>
  <r>
    <d v="2026-07-16T00:00:00"/>
    <x v="151"/>
    <s v="GVK 150"/>
    <s v="GVK"/>
    <m/>
    <s v="UP32FG1662"/>
    <s v="T1"/>
    <s v="Ambulance"/>
    <x v="0"/>
    <x v="251"/>
    <s v="Dosing Module"/>
    <n v="1"/>
    <n v="4282"/>
    <x v="287"/>
    <m/>
    <n v="450"/>
    <m/>
    <n v="500"/>
    <m/>
    <m/>
    <x v="0"/>
    <n v="171"/>
    <m/>
    <n v="5403"/>
    <m/>
    <m/>
    <x v="10"/>
    <x v="7"/>
    <x v="1"/>
  </r>
  <r>
    <d v="2026-07-17T00:00:00"/>
    <x v="152"/>
    <n v="267"/>
    <s v="St. Joseph Pb School Kashimabad Gzp"/>
    <n v="9555042626"/>
    <s v="UP61BT8389"/>
    <s v="T1"/>
    <s v="School"/>
    <x v="0"/>
    <x v="252"/>
    <s v="Hose Clip 04 inch"/>
    <n v="1"/>
    <n v="126"/>
    <x v="139"/>
    <n v="100"/>
    <m/>
    <m/>
    <n v="550"/>
    <m/>
    <m/>
    <x v="11"/>
    <n v="117"/>
    <m/>
    <n v="893"/>
    <m/>
    <m/>
    <x v="17"/>
    <x v="7"/>
    <x v="1"/>
  </r>
  <r>
    <d v="2026-07-17T00:00:00"/>
    <x v="152"/>
    <n v="268"/>
    <s v="Khaki Baba Sidharth P.G. College Yusufpur Gzp"/>
    <n v="8808075150"/>
    <m/>
    <m/>
    <s v="School"/>
    <x v="1"/>
    <x v="3"/>
    <s v="Gulf Force AdBlue (20 L)"/>
    <n v="1"/>
    <n v="1920"/>
    <x v="225"/>
    <m/>
    <m/>
    <m/>
    <m/>
    <m/>
    <m/>
    <x v="1"/>
    <n v="0"/>
    <m/>
    <n v="1920"/>
    <m/>
    <m/>
    <x v="17"/>
    <x v="7"/>
    <x v="1"/>
  </r>
  <r>
    <d v="2026-07-17T00:00:00"/>
    <x v="152"/>
    <n v="269"/>
    <s v="Dr. Ram Manohar Lohia P.G. College Jhotari Gzp"/>
    <m/>
    <m/>
    <m/>
    <s v="School"/>
    <x v="1"/>
    <x v="252"/>
    <s v="Hose Clip 04 inch"/>
    <n v="2"/>
    <n v="110"/>
    <x v="288"/>
    <m/>
    <m/>
    <m/>
    <m/>
    <m/>
    <m/>
    <x v="1"/>
    <n v="0"/>
    <m/>
    <n v="220"/>
    <m/>
    <m/>
    <x v="17"/>
    <x v="7"/>
    <x v="1"/>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1"/>
    <x v="1"/>
    <x v="2"/>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5"/>
    <m/>
    <m/>
    <m/>
    <m/>
    <m/>
    <m/>
    <x v="1"/>
    <n v="0"/>
    <m/>
    <n v="0"/>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1"/>
    <x v="5"/>
    <n v="0"/>
    <m/>
    <m/>
    <x v="289"/>
    <m/>
    <m/>
    <m/>
    <m/>
    <m/>
    <m/>
    <x v="76"/>
    <m/>
    <m/>
    <m/>
    <m/>
    <m/>
    <x v="32"/>
    <x v="8"/>
    <x v="3"/>
  </r>
  <r>
    <m/>
    <x v="153"/>
    <m/>
    <m/>
    <m/>
    <m/>
    <m/>
    <m/>
    <x v="1"/>
    <x v="5"/>
    <s v="WRONG Code"/>
    <m/>
    <m/>
    <x v="289"/>
    <m/>
    <m/>
    <m/>
    <m/>
    <m/>
    <m/>
    <x v="76"/>
    <m/>
    <m/>
    <m/>
    <m/>
    <m/>
    <x v="32"/>
    <x v="8"/>
    <x v="3"/>
  </r>
  <r>
    <m/>
    <x v="153"/>
    <m/>
    <m/>
    <m/>
    <m/>
    <m/>
    <m/>
    <x v="1"/>
    <x v="5"/>
    <s v="WRONG Code"/>
    <m/>
    <m/>
    <x v="289"/>
    <m/>
    <m/>
    <m/>
    <m/>
    <m/>
    <m/>
    <x v="76"/>
    <m/>
    <m/>
    <m/>
    <m/>
    <m/>
    <x v="32"/>
    <x v="8"/>
    <x v="3"/>
  </r>
  <r>
    <m/>
    <x v="153"/>
    <m/>
    <m/>
    <m/>
    <m/>
    <m/>
    <m/>
    <x v="4"/>
    <x v="5"/>
    <m/>
    <m/>
    <m/>
    <x v="289"/>
    <m/>
    <m/>
    <m/>
    <m/>
    <m/>
    <m/>
    <x v="76"/>
    <m/>
    <m/>
    <m/>
    <m/>
    <m/>
    <x v="32"/>
    <x v="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1A90DE-4E4D-4AFA-BA26-9DF74C3CEB1B}" name="PivotTable4" cacheId="44"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7:H13" firstHeaderRow="1" firstDataRow="2" firstDataCol="1" rowPageCount="1" colPageCount="1"/>
  <pivotFields count="11">
    <pivotField axis="axisRow" compact="0" outline="0" showAll="0">
      <items count="8">
        <item x="0"/>
        <item x="1"/>
        <item x="2"/>
        <item x="3"/>
        <item m="1" x="6"/>
        <item m="1" x="5"/>
        <item x="4"/>
        <item t="default"/>
      </items>
    </pivotField>
    <pivotField compact="0" outline="0" showAll="0"/>
    <pivotField compact="0" outline="0" showAll="0"/>
    <pivotField compact="0" outline="0" showAll="0">
      <items count="478">
        <item x="0"/>
        <item m="1" x="475"/>
        <item m="1" x="476"/>
        <item m="1" x="473"/>
        <item m="1" x="474"/>
        <item x="25"/>
        <item x="31"/>
        <item x="87"/>
        <item x="32"/>
        <item x="75"/>
        <item x="76"/>
        <item x="37"/>
        <item x="47"/>
        <item x="77"/>
        <item m="1" x="468"/>
        <item m="1" x="469"/>
        <item x="41"/>
        <item x="81"/>
        <item x="85"/>
        <item x="90"/>
        <item x="68"/>
        <item x="93"/>
        <item x="30"/>
        <item x="22"/>
        <item x="86"/>
        <item x="49"/>
        <item x="250"/>
        <item x="251"/>
        <item x="23"/>
        <item x="82"/>
        <item x="34"/>
        <item x="33"/>
        <item x="46"/>
        <item x="57"/>
        <item x="273"/>
        <item x="130"/>
        <item x="80"/>
        <item x="60"/>
        <item x="271"/>
        <item x="61"/>
        <item x="69"/>
        <item x="70"/>
        <item x="29"/>
        <item m="1" x="470"/>
        <item x="134"/>
        <item x="58"/>
        <item x="55"/>
        <item x="51"/>
        <item x="50"/>
        <item x="52"/>
        <item x="39"/>
        <item m="1" x="471"/>
        <item x="54"/>
        <item x="66"/>
        <item x="67"/>
        <item x="53"/>
        <item x="42"/>
        <item x="43"/>
        <item x="257"/>
        <item x="5"/>
        <item x="260"/>
        <item x="48"/>
        <item x="28"/>
        <item x="259"/>
        <item x="258"/>
        <item x="261"/>
        <item x="84"/>
        <item x="266"/>
        <item x="89"/>
        <item x="265"/>
        <item x="99"/>
        <item x="98"/>
        <item x="95"/>
        <item x="96"/>
        <item x="268"/>
        <item x="97"/>
        <item x="267"/>
        <item x="269"/>
        <item x="94"/>
        <item x="91"/>
        <item x="74"/>
        <item x="24"/>
        <item x="44"/>
        <item x="45"/>
        <item x="88"/>
        <item m="1" x="472"/>
        <item x="124"/>
        <item x="125"/>
        <item m="1" x="417"/>
        <item x="38"/>
        <item x="2"/>
        <item x="3"/>
        <item x="4"/>
        <item x="6"/>
        <item m="1" x="465"/>
        <item m="1" x="464"/>
        <item m="1" x="438"/>
        <item m="1" x="462"/>
        <item m="1" x="393"/>
        <item m="1" x="447"/>
        <item m="1" x="448"/>
        <item x="7"/>
        <item x="15"/>
        <item x="16"/>
        <item x="17"/>
        <item x="18"/>
        <item x="19"/>
        <item x="20"/>
        <item x="21"/>
        <item m="1" x="394"/>
        <item m="1" x="395"/>
        <item x="26"/>
        <item x="27"/>
        <item m="1" x="418"/>
        <item m="1" x="396"/>
        <item m="1" x="397"/>
        <item x="319"/>
        <item m="1" x="398"/>
        <item m="1" x="392"/>
        <item x="381"/>
        <item x="291"/>
        <item m="1" x="399"/>
        <item x="35"/>
        <item x="36"/>
        <item x="40"/>
        <item x="213"/>
        <item x="331"/>
        <item m="1" x="400"/>
        <item m="1" x="401"/>
        <item m="1" x="402"/>
        <item m="1" x="403"/>
        <item m="1" x="419"/>
        <item m="1" x="420"/>
        <item m="1" x="404"/>
        <item m="1" x="405"/>
        <item m="1" x="406"/>
        <item m="1" x="407"/>
        <item m="1" x="408"/>
        <item m="1" x="409"/>
        <item m="1" x="410"/>
        <item x="278"/>
        <item x="56"/>
        <item x="59"/>
        <item m="1" x="411"/>
        <item x="62"/>
        <item x="63"/>
        <item x="9"/>
        <item x="64"/>
        <item x="65"/>
        <item x="71"/>
        <item x="72"/>
        <item x="73"/>
        <item x="78"/>
        <item x="79"/>
        <item m="1" x="422"/>
        <item x="83"/>
        <item x="92"/>
        <item x="100"/>
        <item x="101"/>
        <item x="102"/>
        <item x="103"/>
        <item m="1" x="412"/>
        <item x="104"/>
        <item x="105"/>
        <item x="164"/>
        <item m="1" x="460"/>
        <item x="110"/>
        <item m="1" x="457"/>
        <item m="1" x="458"/>
        <item x="111"/>
        <item x="112"/>
        <item x="113"/>
        <item x="114"/>
        <item x="115"/>
        <item x="116"/>
        <item x="117"/>
        <item x="118"/>
        <item x="8"/>
        <item x="1"/>
        <item x="119"/>
        <item m="1" x="413"/>
        <item x="120"/>
        <item x="121"/>
        <item x="122"/>
        <item m="1" x="451"/>
        <item m="1" x="452"/>
        <item x="123"/>
        <item x="126"/>
        <item m="1" x="467"/>
        <item x="127"/>
        <item x="128"/>
        <item x="150"/>
        <item x="131"/>
        <item x="132"/>
        <item x="133"/>
        <item m="1" x="427"/>
        <item x="135"/>
        <item x="136"/>
        <item x="137"/>
        <item x="138"/>
        <item x="139"/>
        <item x="140"/>
        <item x="141"/>
        <item x="129"/>
        <item m="1" x="466"/>
        <item x="143"/>
        <item x="144"/>
        <item m="1" x="445"/>
        <item m="1" x="446"/>
        <item x="147"/>
        <item x="148"/>
        <item x="149"/>
        <item x="151"/>
        <item x="152"/>
        <item x="153"/>
        <item x="154"/>
        <item x="155"/>
        <item x="156"/>
        <item x="157"/>
        <item x="158"/>
        <item x="159"/>
        <item x="160"/>
        <item x="162"/>
        <item x="163"/>
        <item m="1" x="421"/>
        <item x="165"/>
        <item x="166"/>
        <item x="167"/>
        <item x="168"/>
        <item x="169"/>
        <item x="170"/>
        <item x="171"/>
        <item x="10"/>
        <item x="172"/>
        <item m="1" x="441"/>
        <item x="174"/>
        <item x="175"/>
        <item m="1" x="388"/>
        <item m="1" x="416"/>
        <item x="178"/>
        <item x="176"/>
        <item m="1" x="442"/>
        <item x="181"/>
        <item x="182"/>
        <item x="183"/>
        <item x="184"/>
        <item x="249"/>
        <item x="185"/>
        <item x="230"/>
        <item m="1" x="426"/>
        <item x="186"/>
        <item x="187"/>
        <item x="188"/>
        <item m="1" x="443"/>
        <item m="1" x="459"/>
        <item x="191"/>
        <item x="192"/>
        <item x="193"/>
        <item x="194"/>
        <item x="195"/>
        <item x="196"/>
        <item x="197"/>
        <item x="142"/>
        <item x="244"/>
        <item x="198"/>
        <item x="199"/>
        <item x="200"/>
        <item m="1" x="433"/>
        <item m="1" x="428"/>
        <item m="1" x="429"/>
        <item m="1" x="430"/>
        <item m="1" x="453"/>
        <item m="1" x="454"/>
        <item m="1" x="425"/>
        <item x="205"/>
        <item m="1" x="434"/>
        <item x="206"/>
        <item m="1" x="435"/>
        <item m="1" x="436"/>
        <item m="1" x="463"/>
        <item m="1" x="444"/>
        <item m="1" x="437"/>
        <item x="208"/>
        <item x="209"/>
        <item x="210"/>
        <item x="211"/>
        <item x="212"/>
        <item m="1" x="461"/>
        <item x="218"/>
        <item x="219"/>
        <item x="221"/>
        <item x="222"/>
        <item x="223"/>
        <item x="224"/>
        <item x="214"/>
        <item x="215"/>
        <item x="216"/>
        <item x="217"/>
        <item x="108"/>
        <item x="109"/>
        <item m="1" x="449"/>
        <item m="1" x="450"/>
        <item m="1" x="455"/>
        <item m="1" x="456"/>
        <item x="11"/>
        <item x="12"/>
        <item x="13"/>
        <item x="14"/>
        <item m="1" x="439"/>
        <item m="1" x="440"/>
        <item m="1" x="431"/>
        <item m="1" x="432"/>
        <item x="173"/>
        <item x="180"/>
        <item x="145"/>
        <item x="146"/>
        <item x="207"/>
        <item x="201"/>
        <item x="202"/>
        <item x="203"/>
        <item x="225"/>
        <item x="226"/>
        <item x="227"/>
        <item x="228"/>
        <item x="229"/>
        <item x="231"/>
        <item x="232"/>
        <item x="233"/>
        <item x="234"/>
        <item x="235"/>
        <item x="236"/>
        <item x="220"/>
        <item x="190"/>
        <item x="237"/>
        <item x="238"/>
        <item x="239"/>
        <item x="240"/>
        <item x="204"/>
        <item x="241"/>
        <item x="242"/>
        <item x="243"/>
        <item x="245"/>
        <item x="246"/>
        <item x="247"/>
        <item x="248"/>
        <item x="106"/>
        <item m="1" x="423"/>
        <item m="1" x="424"/>
        <item x="252"/>
        <item x="253"/>
        <item x="254"/>
        <item x="255"/>
        <item x="256"/>
        <item x="262"/>
        <item x="263"/>
        <item x="264"/>
        <item x="270"/>
        <item x="272"/>
        <item x="275"/>
        <item x="276"/>
        <item x="277"/>
        <item x="279"/>
        <item x="189"/>
        <item x="280"/>
        <item x="281"/>
        <item x="282"/>
        <item x="283"/>
        <item x="284"/>
        <item x="285"/>
        <item x="286"/>
        <item x="287"/>
        <item x="288"/>
        <item x="289"/>
        <item x="290"/>
        <item x="292"/>
        <item x="293"/>
        <item x="294"/>
        <item m="1" x="415"/>
        <item x="296"/>
        <item x="297"/>
        <item x="177"/>
        <item x="310"/>
        <item x="295"/>
        <item x="298"/>
        <item x="299"/>
        <item x="300"/>
        <item x="301"/>
        <item x="302"/>
        <item m="1" x="414"/>
        <item x="303"/>
        <item x="304"/>
        <item x="305"/>
        <item x="306"/>
        <item x="307"/>
        <item x="308"/>
        <item x="309"/>
        <item x="161"/>
        <item x="274"/>
        <item x="311"/>
        <item x="312"/>
        <item x="313"/>
        <item m="1" x="389"/>
        <item m="1" x="390"/>
        <item m="1" x="391"/>
        <item x="314"/>
        <item x="315"/>
        <item x="316"/>
        <item x="317"/>
        <item x="318"/>
        <item x="320"/>
        <item x="321"/>
        <item x="322"/>
        <item x="179"/>
        <item m="1" x="387"/>
        <item x="323"/>
        <item x="324"/>
        <item x="325"/>
        <item x="326"/>
        <item x="327"/>
        <item x="107"/>
        <item x="328"/>
        <item x="329"/>
        <item x="330"/>
        <item x="332"/>
        <item x="333"/>
        <item x="334"/>
        <item x="335"/>
        <item x="336"/>
        <item x="337"/>
        <item x="338"/>
        <item x="339"/>
        <item x="340"/>
        <item x="341"/>
        <item x="342"/>
        <item x="343"/>
        <item x="344"/>
        <item x="345"/>
        <item x="346"/>
        <item x="347"/>
        <item m="1" x="386"/>
        <item x="349"/>
        <item x="350"/>
        <item x="351"/>
        <item x="352"/>
        <item x="348"/>
        <item x="354"/>
        <item x="355"/>
        <item x="353"/>
        <item x="356"/>
        <item x="357"/>
        <item x="358"/>
        <item x="359"/>
        <item x="360"/>
        <item x="361"/>
        <item x="362"/>
        <item x="363"/>
        <item x="364"/>
        <item x="365"/>
        <item x="366"/>
        <item x="367"/>
        <item x="368"/>
        <item x="369"/>
        <item x="370"/>
        <item x="371"/>
        <item x="372"/>
        <item x="373"/>
        <item x="374"/>
        <item x="375"/>
        <item x="376"/>
        <item x="377"/>
        <item x="378"/>
        <item x="379"/>
        <item x="380"/>
        <item x="382"/>
        <item x="383"/>
        <item x="384"/>
        <item x="385"/>
        <item t="default"/>
      </items>
    </pivotField>
    <pivotField compact="0" outline="0" showAll="0"/>
    <pivotField compact="0" outline="0" showAll="0"/>
    <pivotField compact="0" outline="0" showAll="0"/>
    <pivotField dataField="1" compact="0" outline="0" showAll="0"/>
    <pivotField compact="0" outline="0" showAll="0"/>
    <pivotField axis="axisCol" compact="0" outline="0" showAll="0">
      <items count="10">
        <item x="2"/>
        <item x="0"/>
        <item x="1"/>
        <item x="3"/>
        <item x="4"/>
        <item x="5"/>
        <item x="6"/>
        <item x="7"/>
        <item x="8"/>
        <item t="default"/>
      </items>
    </pivotField>
    <pivotField axis="axisPage" compact="0" outline="0" showAll="0">
      <items count="5">
        <item x="3"/>
        <item x="0"/>
        <item x="2"/>
        <item x="1"/>
        <item t="default"/>
      </items>
    </pivotField>
  </pivotFields>
  <rowFields count="1">
    <field x="0"/>
  </rowFields>
  <rowItems count="5">
    <i>
      <x v="1"/>
    </i>
    <i>
      <x v="2"/>
    </i>
    <i>
      <x v="3"/>
    </i>
    <i>
      <x v="6"/>
    </i>
    <i t="grand">
      <x/>
    </i>
  </rowItems>
  <colFields count="1">
    <field x="9"/>
  </colFields>
  <colItems count="7">
    <i>
      <x/>
    </i>
    <i>
      <x v="3"/>
    </i>
    <i>
      <x v="4"/>
    </i>
    <i>
      <x v="5"/>
    </i>
    <i>
      <x v="6"/>
    </i>
    <i>
      <x v="7"/>
    </i>
    <i>
      <x v="8"/>
    </i>
  </colItems>
  <pageFields count="1">
    <pageField fld="10" item="2" hier="-1"/>
  </pageFields>
  <dataFields count="1">
    <dataField name="Sum of MRP" fld="7" baseField="8" baseItem="0" numFmtId="164"/>
  </dataFields>
  <formats count="6">
    <format dxfId="930">
      <pivotArea type="all" dataOnly="0" outline="0" fieldPosition="0"/>
    </format>
    <format dxfId="929">
      <pivotArea outline="0" collapsedLevelsAreSubtotals="1" fieldPosition="0"/>
    </format>
    <format dxfId="928">
      <pivotArea field="3" type="button" dataOnly="0" labelOnly="1" outline="0"/>
    </format>
    <format dxfId="927">
      <pivotArea dataOnly="0" labelOnly="1" grandRow="1" outline="0" fieldPosition="0"/>
    </format>
    <format dxfId="926">
      <pivotArea outline="0" fieldPosition="0">
        <references count="1">
          <reference field="0" count="2" selected="0">
            <x v="1"/>
            <x v="2"/>
          </reference>
        </references>
      </pivotArea>
    </format>
    <format dxfId="9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53E5F7-2551-43C7-9DF2-B6D6D6910087}" name="PivotTable3" cacheId="4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6:E42" firstHeaderRow="1" firstDataRow="2" firstDataCol="1" rowPageCount="1" colPageCount="1"/>
  <pivotFields count="29">
    <pivotField compact="0" outline="0" showAll="0" defaultSubtotal="0"/>
    <pivotField compact="0" outline="0" showAll="0" defaultSubtotal="0">
      <items count="154">
        <item x="31"/>
        <item x="153"/>
        <item x="8"/>
        <item x="32"/>
        <item x="50"/>
        <item x="39"/>
        <item x="30"/>
        <item x="33"/>
        <item x="34"/>
        <item x="35"/>
        <item x="36"/>
        <item x="37"/>
        <item x="38"/>
        <item x="0"/>
        <item x="1"/>
        <item x="2"/>
        <item x="3"/>
        <item x="4"/>
        <item x="5"/>
        <item x="6"/>
        <item x="7"/>
        <item x="9"/>
        <item x="10"/>
        <item x="11"/>
        <item x="12"/>
        <item x="13"/>
        <item x="14"/>
        <item x="15"/>
        <item x="16"/>
        <item x="17"/>
        <item x="18"/>
        <item x="19"/>
        <item x="20"/>
        <item x="21"/>
        <item x="22"/>
        <item x="23"/>
        <item x="24"/>
        <item x="25"/>
        <item x="26"/>
        <item x="27"/>
        <item x="28"/>
        <item x="29"/>
        <item x="40"/>
        <item x="41"/>
        <item x="42"/>
        <item x="43"/>
        <item x="44"/>
        <item x="45"/>
        <item x="46"/>
        <item x="47"/>
        <item x="48"/>
        <item x="49"/>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2"/>
        <item x="0"/>
        <item x="4"/>
        <item x="1"/>
        <item m="1" x="5"/>
        <item x="3"/>
      </items>
    </pivotField>
    <pivotField compact="0" outline="0" showAll="0" defaultSubtotal="0">
      <items count="261">
        <item x="5"/>
        <item m="1" x="258"/>
        <item m="1" x="256"/>
        <item m="1" x="259"/>
        <item m="1" x="260"/>
        <item m="1" x="255"/>
        <item m="1" x="257"/>
        <item x="1"/>
        <item x="2"/>
        <item x="4"/>
        <item m="1" x="254"/>
        <item m="1" x="253"/>
        <item x="11"/>
        <item x="13"/>
        <item x="14"/>
        <item x="15"/>
        <item x="17"/>
        <item x="18"/>
        <item x="19"/>
        <item x="20"/>
        <item x="21"/>
        <item x="12"/>
        <item x="22"/>
        <item x="23"/>
        <item x="24"/>
        <item x="10"/>
        <item x="30"/>
        <item x="42"/>
        <item x="28"/>
        <item x="36"/>
        <item x="48"/>
        <item x="50"/>
        <item x="51"/>
        <item x="52"/>
        <item x="53"/>
        <item x="56"/>
        <item x="58"/>
        <item x="60"/>
        <item x="3"/>
        <item x="6"/>
        <item x="45"/>
        <item x="47"/>
        <item x="59"/>
        <item x="61"/>
        <item x="62"/>
        <item x="63"/>
        <item x="64"/>
        <item x="26"/>
        <item x="65"/>
        <item x="55"/>
        <item x="66"/>
        <item x="69"/>
        <item x="9"/>
        <item x="29"/>
        <item x="67"/>
        <item x="7"/>
        <item x="31"/>
        <item x="70"/>
        <item x="71"/>
        <item x="72"/>
        <item x="73"/>
        <item x="74"/>
        <item x="76"/>
        <item x="77"/>
        <item x="78"/>
        <item x="80"/>
        <item x="81"/>
        <item x="83"/>
        <item x="84"/>
        <item x="40"/>
        <item x="46"/>
        <item x="85"/>
        <item x="86"/>
        <item x="27"/>
        <item x="87"/>
        <item x="37"/>
        <item x="38"/>
        <item x="44"/>
        <item x="49"/>
        <item x="88"/>
        <item x="89"/>
        <item x="90"/>
        <item x="91"/>
        <item x="92"/>
        <item x="94"/>
        <item x="95"/>
        <item x="0"/>
        <item x="93"/>
        <item x="96"/>
        <item x="97"/>
        <item x="98"/>
        <item x="99"/>
        <item x="100"/>
        <item x="101"/>
        <item x="102"/>
        <item x="103"/>
        <item x="16"/>
        <item x="104"/>
        <item x="105"/>
        <item x="107"/>
        <item x="108"/>
        <item x="39"/>
        <item x="25"/>
        <item x="110"/>
        <item x="35"/>
        <item x="33"/>
        <item x="79"/>
        <item x="32"/>
        <item x="109"/>
        <item x="111"/>
        <item x="112"/>
        <item x="113"/>
        <item x="114"/>
        <item x="43"/>
        <item x="57"/>
        <item x="115"/>
        <item x="116"/>
        <item x="117"/>
        <item x="118"/>
        <item x="119"/>
        <item x="120"/>
        <item x="121"/>
        <item x="122"/>
        <item x="8"/>
        <item x="34"/>
        <item x="41"/>
        <item x="68"/>
        <item x="82"/>
        <item x="54"/>
        <item x="123"/>
        <item x="124"/>
        <item x="126"/>
        <item x="128"/>
        <item x="129"/>
        <item x="130"/>
        <item x="131"/>
        <item x="132"/>
        <item x="133"/>
        <item x="134"/>
        <item x="106"/>
        <item x="135"/>
        <item x="136"/>
        <item x="137"/>
        <item x="138"/>
        <item x="139"/>
        <item x="140"/>
        <item x="141"/>
        <item x="142"/>
        <item x="143"/>
        <item x="125"/>
        <item x="144"/>
        <item x="145"/>
        <item x="146"/>
        <item x="147"/>
        <item x="148"/>
        <item x="149"/>
        <item x="150"/>
        <item x="151"/>
        <item x="152"/>
        <item x="127"/>
        <item x="153"/>
        <item x="154"/>
        <item x="155"/>
        <item x="159"/>
        <item x="156"/>
        <item x="157"/>
        <item x="75"/>
        <item x="158"/>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8"/>
        <item x="249"/>
        <item x="247"/>
        <item x="250"/>
        <item x="251"/>
        <item x="252"/>
      </items>
    </pivotField>
    <pivotField compact="0" outline="0" showAll="0" defaultSubtotal="0"/>
    <pivotField compact="0" outline="0" showAll="0" defaultSubtotal="0"/>
    <pivotField compact="0" outline="0" showAll="0" defaultSubtotal="0"/>
    <pivotField compact="0" outline="0" showAll="0" defaultSubtotal="0">
      <items count="290">
        <item x="5"/>
        <item x="258"/>
        <item x="57"/>
        <item x="224"/>
        <item x="176"/>
        <item x="199"/>
        <item x="7"/>
        <item x="234"/>
        <item x="72"/>
        <item x="193"/>
        <item x="39"/>
        <item x="71"/>
        <item x="236"/>
        <item x="165"/>
        <item x="69"/>
        <item x="237"/>
        <item x="270"/>
        <item x="79"/>
        <item x="85"/>
        <item x="68"/>
        <item x="211"/>
        <item x="235"/>
        <item x="180"/>
        <item x="144"/>
        <item x="80"/>
        <item x="40"/>
        <item x="93"/>
        <item x="137"/>
        <item x="217"/>
        <item x="233"/>
        <item x="145"/>
        <item x="128"/>
        <item x="58"/>
        <item x="198"/>
        <item x="34"/>
        <item x="207"/>
        <item x="17"/>
        <item x="232"/>
        <item x="164"/>
        <item x="187"/>
        <item x="226"/>
        <item x="74"/>
        <item x="186"/>
        <item x="215"/>
        <item x="26"/>
        <item x="249"/>
        <item x="188"/>
        <item x="254"/>
        <item x="167"/>
        <item x="162"/>
        <item x="89"/>
        <item x="119"/>
        <item x="250"/>
        <item x="200"/>
        <item x="194"/>
        <item x="184"/>
        <item x="139"/>
        <item x="283"/>
        <item x="107"/>
        <item x="8"/>
        <item x="255"/>
        <item x="182"/>
        <item x="216"/>
        <item x="28"/>
        <item x="82"/>
        <item x="38"/>
        <item x="29"/>
        <item x="246"/>
        <item x="12"/>
        <item x="115"/>
        <item x="42"/>
        <item x="110"/>
        <item x="266"/>
        <item x="33"/>
        <item x="81"/>
        <item x="73"/>
        <item x="240"/>
        <item x="213"/>
        <item x="77"/>
        <item x="122"/>
        <item x="202"/>
        <item x="282"/>
        <item x="288"/>
        <item x="157"/>
        <item x="123"/>
        <item x="262"/>
        <item x="257"/>
        <item x="169"/>
        <item x="86"/>
        <item x="66"/>
        <item x="112"/>
        <item x="259"/>
        <item x="206"/>
        <item x="173"/>
        <item x="9"/>
        <item x="153"/>
        <item x="221"/>
        <item x="27"/>
        <item x="151"/>
        <item x="47"/>
        <item x="223"/>
        <item x="111"/>
        <item x="174"/>
        <item x="134"/>
        <item x="159"/>
        <item x="196"/>
        <item x="243"/>
        <item x="46"/>
        <item x="113"/>
        <item x="230"/>
        <item x="64"/>
        <item x="220"/>
        <item x="109"/>
        <item x="114"/>
        <item x="275"/>
        <item x="1"/>
        <item x="261"/>
        <item x="163"/>
        <item x="101"/>
        <item x="192"/>
        <item x="181"/>
        <item x="172"/>
        <item x="171"/>
        <item x="75"/>
        <item x="90"/>
        <item x="31"/>
        <item x="203"/>
        <item x="190"/>
        <item x="127"/>
        <item x="140"/>
        <item x="108"/>
        <item x="91"/>
        <item x="70"/>
        <item x="286"/>
        <item x="14"/>
        <item x="161"/>
        <item x="32"/>
        <item x="244"/>
        <item x="50"/>
        <item x="88"/>
        <item x="231"/>
        <item x="209"/>
        <item x="92"/>
        <item x="16"/>
        <item x="25"/>
        <item x="106"/>
        <item x="118"/>
        <item x="30"/>
        <item x="208"/>
        <item x="197"/>
        <item x="11"/>
        <item x="239"/>
        <item x="263"/>
        <item x="168"/>
        <item x="256"/>
        <item x="76"/>
        <item x="264"/>
        <item x="277"/>
        <item x="272"/>
        <item x="100"/>
        <item x="247"/>
        <item x="96"/>
        <item x="51"/>
        <item x="260"/>
        <item x="60"/>
        <item x="229"/>
        <item x="22"/>
        <item x="63"/>
        <item x="15"/>
        <item x="131"/>
        <item x="36"/>
        <item x="94"/>
        <item x="19"/>
        <item x="116"/>
        <item x="6"/>
        <item x="210"/>
        <item x="124"/>
        <item x="143"/>
        <item x="222"/>
        <item x="251"/>
        <item x="248"/>
        <item x="121"/>
        <item x="147"/>
        <item x="87"/>
        <item x="61"/>
        <item x="241"/>
        <item x="166"/>
        <item x="281"/>
        <item x="53"/>
        <item x="177"/>
        <item x="18"/>
        <item x="195"/>
        <item x="189"/>
        <item x="212"/>
        <item x="201"/>
        <item x="149"/>
        <item x="62"/>
        <item x="205"/>
        <item x="265"/>
        <item x="170"/>
        <item x="158"/>
        <item x="271"/>
        <item x="154"/>
        <item x="20"/>
        <item x="228"/>
        <item x="130"/>
        <item x="155"/>
        <item x="95"/>
        <item x="146"/>
        <item x="219"/>
        <item x="280"/>
        <item x="191"/>
        <item x="238"/>
        <item x="4"/>
        <item x="43"/>
        <item x="78"/>
        <item x="49"/>
        <item x="3"/>
        <item x="142"/>
        <item x="41"/>
        <item x="2"/>
        <item x="102"/>
        <item x="37"/>
        <item x="126"/>
        <item x="253"/>
        <item x="204"/>
        <item x="267"/>
        <item x="132"/>
        <item x="218"/>
        <item x="117"/>
        <item x="150"/>
        <item x="225"/>
        <item x="214"/>
        <item x="274"/>
        <item x="0"/>
        <item x="65"/>
        <item x="252"/>
        <item x="276"/>
        <item x="179"/>
        <item x="183"/>
        <item x="35"/>
        <item x="98"/>
        <item x="156"/>
        <item x="185"/>
        <item x="125"/>
        <item x="268"/>
        <item x="10"/>
        <item x="67"/>
        <item x="24"/>
        <item x="21"/>
        <item x="152"/>
        <item x="284"/>
        <item x="13"/>
        <item x="104"/>
        <item x="59"/>
        <item x="103"/>
        <item x="135"/>
        <item x="245"/>
        <item x="136"/>
        <item x="120"/>
        <item x="129"/>
        <item x="99"/>
        <item x="242"/>
        <item x="48"/>
        <item x="105"/>
        <item x="227"/>
        <item x="178"/>
        <item x="160"/>
        <item x="138"/>
        <item x="54"/>
        <item x="287"/>
        <item x="133"/>
        <item x="52"/>
        <item x="56"/>
        <item x="23"/>
        <item x="273"/>
        <item x="97"/>
        <item x="55"/>
        <item x="175"/>
        <item x="83"/>
        <item x="269"/>
        <item x="279"/>
        <item x="45"/>
        <item x="141"/>
        <item x="148"/>
        <item x="278"/>
        <item x="84"/>
        <item x="285"/>
        <item x="44"/>
        <item x="28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77">
        <item x="1"/>
        <item x="28"/>
        <item x="35"/>
        <item x="38"/>
        <item x="29"/>
        <item x="5"/>
        <item x="25"/>
        <item x="22"/>
        <item x="72"/>
        <item x="19"/>
        <item x="73"/>
        <item x="3"/>
        <item x="36"/>
        <item x="40"/>
        <item x="13"/>
        <item x="18"/>
        <item x="11"/>
        <item x="20"/>
        <item x="17"/>
        <item x="74"/>
        <item x="34"/>
        <item x="15"/>
        <item x="2"/>
        <item x="4"/>
        <item x="0"/>
        <item x="32"/>
        <item x="14"/>
        <item x="27"/>
        <item x="10"/>
        <item x="21"/>
        <item x="7"/>
        <item x="54"/>
        <item x="37"/>
        <item x="12"/>
        <item x="43"/>
        <item x="52"/>
        <item x="63"/>
        <item x="23"/>
        <item x="42"/>
        <item x="33"/>
        <item x="45"/>
        <item x="49"/>
        <item x="24"/>
        <item x="75"/>
        <item x="46"/>
        <item x="48"/>
        <item x="26"/>
        <item x="8"/>
        <item x="64"/>
        <item x="44"/>
        <item x="30"/>
        <item x="55"/>
        <item x="6"/>
        <item x="61"/>
        <item x="59"/>
        <item x="16"/>
        <item x="65"/>
        <item x="58"/>
        <item x="31"/>
        <item x="66"/>
        <item x="50"/>
        <item x="47"/>
        <item x="70"/>
        <item x="51"/>
        <item x="57"/>
        <item x="69"/>
        <item x="60"/>
        <item x="56"/>
        <item x="41"/>
        <item x="53"/>
        <item x="39"/>
        <item x="67"/>
        <item x="68"/>
        <item x="62"/>
        <item x="9"/>
        <item x="71"/>
        <item x="7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3">
        <item x="31"/>
        <item x="32"/>
        <item x="10"/>
        <item x="17"/>
        <item x="18"/>
        <item x="0"/>
        <item x="1"/>
        <item x="2"/>
        <item x="3"/>
        <item x="4"/>
        <item x="5"/>
        <item x="25"/>
        <item x="13"/>
        <item x="6"/>
        <item x="7"/>
        <item x="14"/>
        <item x="15"/>
        <item x="16"/>
        <item x="19"/>
        <item x="20"/>
        <item x="23"/>
        <item x="24"/>
        <item x="8"/>
        <item x="26"/>
        <item x="21"/>
        <item x="9"/>
        <item x="27"/>
        <item x="11"/>
        <item x="12"/>
        <item x="22"/>
        <item x="28"/>
        <item x="29"/>
        <item x="30"/>
      </items>
    </pivotField>
    <pivotField axis="axisCol" compact="0" outline="0" multipleItemSelectionAllowed="1" showAll="0" defaultSubtotal="0">
      <items count="12">
        <item h="1" x="1"/>
        <item h="1" x="8"/>
        <item h="1" x="0"/>
        <item h="1" x="2"/>
        <item x="4"/>
        <item h="1" m="1" x="9"/>
        <item h="1" m="1" x="10"/>
        <item h="1" x="7"/>
        <item h="1" x="3"/>
        <item h="1" m="1" x="11"/>
        <item x="5"/>
        <item x="6"/>
      </items>
    </pivotField>
    <pivotField axis="axisPage" compact="0" outline="0" multipleItemSelectionAllowed="1" showAll="0" defaultSubtotal="0">
      <items count="5">
        <item h="1" x="2"/>
        <item h="1" x="3"/>
        <item h="1" x="0"/>
        <item x="1"/>
        <item h="1" m="1" x="4"/>
      </items>
    </pivotField>
  </pivotFields>
  <rowFields count="1">
    <field x="8"/>
  </rowFields>
  <rowItems count="5">
    <i>
      <x/>
    </i>
    <i>
      <x v="1"/>
    </i>
    <i>
      <x v="3"/>
    </i>
    <i>
      <x v="5"/>
    </i>
    <i t="grand">
      <x/>
    </i>
  </rowItems>
  <colFields count="1">
    <field x="27"/>
  </colFields>
  <colItems count="4">
    <i>
      <x v="4"/>
    </i>
    <i>
      <x v="10"/>
    </i>
    <i>
      <x v="11"/>
    </i>
    <i t="grand">
      <x/>
    </i>
  </colItems>
  <pageFields count="1">
    <pageField fld="28" hier="-1"/>
  </pageFields>
  <dataFields count="1">
    <dataField name="Count of Customer Name" fld="3" subtotal="count" baseField="0" baseItem="0"/>
  </dataFields>
  <formats count="20">
    <format dxfId="950">
      <pivotArea outline="0" collapsedLevelsAreSubtotals="1" fieldPosition="0"/>
    </format>
    <format dxfId="949">
      <pivotArea field="9" type="button" dataOnly="0" labelOnly="1" outline="0"/>
    </format>
    <format dxfId="948">
      <pivotArea dataOnly="0" labelOnly="1" grandRow="1" outline="0" fieldPosition="0"/>
    </format>
    <format dxfId="947">
      <pivotArea dataOnly="0" labelOnly="1" fieldPosition="0">
        <references count="1">
          <reference field="27" count="0"/>
        </references>
      </pivotArea>
    </format>
    <format dxfId="946">
      <pivotArea dataOnly="0" labelOnly="1" grandCol="1" outline="0" fieldPosition="0"/>
    </format>
    <format dxfId="945">
      <pivotArea type="all" dataOnly="0" outline="0" fieldPosition="0"/>
    </format>
    <format dxfId="944">
      <pivotArea outline="0" collapsedLevelsAreSubtotals="1" fieldPosition="0"/>
    </format>
    <format dxfId="943">
      <pivotArea field="26" type="button" dataOnly="0" labelOnly="1" outline="0"/>
    </format>
    <format dxfId="942">
      <pivotArea dataOnly="0" labelOnly="1" grandRow="1" outline="0" fieldPosition="0"/>
    </format>
    <format dxfId="941">
      <pivotArea type="all" dataOnly="0" outline="0" fieldPosition="0"/>
    </format>
    <format dxfId="940">
      <pivotArea outline="0" collapsedLevelsAreSubtotals="1" fieldPosition="0"/>
    </format>
    <format dxfId="939">
      <pivotArea field="26" type="button" dataOnly="0" labelOnly="1" outline="0"/>
    </format>
    <format dxfId="938">
      <pivotArea dataOnly="0" labelOnly="1" grandRow="1" outline="0" fieldPosition="0"/>
    </format>
    <format dxfId="937">
      <pivotArea field="26" type="button" dataOnly="0" labelOnly="1" outline="0"/>
    </format>
    <format dxfId="936">
      <pivotArea dataOnly="0" labelOnly="1" outline="0" fieldPosition="0">
        <references count="1">
          <reference field="4294967294" count="1">
            <x v="0"/>
          </reference>
        </references>
      </pivotArea>
    </format>
    <format dxfId="935">
      <pivotArea type="all" dataOnly="0" outline="0" fieldPosition="0"/>
    </format>
    <format dxfId="934">
      <pivotArea outline="0" collapsedLevelsAreSubtotals="1" fieldPosition="0"/>
    </format>
    <format dxfId="933">
      <pivotArea field="26" type="button" dataOnly="0" labelOnly="1" outline="0"/>
    </format>
    <format dxfId="932">
      <pivotArea dataOnly="0" labelOnly="1" grandRow="1" outline="0" fieldPosition="0"/>
    </format>
    <format dxfId="931">
      <pivotArea dataOnly="0" labelOnly="1" outline="0" fieldPosition="0">
        <references count="1">
          <reference field="4294967294" count="1">
            <x v="0"/>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EC2B7A-6B42-46A1-88D1-CAB49201184E}" name="PivotTable1" cacheId="47" applyNumberFormats="0" applyBorderFormats="0" applyFontFormats="0" applyPatternFormats="0" applyAlignmentFormats="0" applyWidthHeightFormats="1" dataCaption="Values" updatedVersion="8" minRefreshableVersion="3" colGrandTotals="0" itemPrintTitles="1" createdVersion="8" indent="0" compact="0" compactData="0" multipleFieldFilters="0">
  <location ref="A22:I28" firstHeaderRow="1" firstDataRow="2" firstDataCol="1" rowPageCount="1" colPageCount="1"/>
  <pivotFields count="29">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2"/>
        <item x="0"/>
        <item x="4"/>
        <item x="1"/>
        <item m="1" x="5"/>
        <item x="3"/>
      </items>
    </pivotField>
    <pivotField compact="0" outline="0" showAll="0" defaultSubtotal="0">
      <items count="261">
        <item x="5"/>
        <item m="1" x="258"/>
        <item m="1" x="256"/>
        <item m="1" x="259"/>
        <item m="1" x="260"/>
        <item m="1" x="255"/>
        <item m="1" x="257"/>
        <item x="1"/>
        <item x="2"/>
        <item x="4"/>
        <item m="1" x="254"/>
        <item m="1" x="253"/>
        <item x="11"/>
        <item x="13"/>
        <item x="14"/>
        <item x="15"/>
        <item x="17"/>
        <item x="18"/>
        <item x="19"/>
        <item x="20"/>
        <item x="21"/>
        <item x="12"/>
        <item x="22"/>
        <item x="23"/>
        <item x="24"/>
        <item x="10"/>
        <item x="30"/>
        <item x="42"/>
        <item x="28"/>
        <item x="36"/>
        <item x="48"/>
        <item x="50"/>
        <item x="51"/>
        <item x="52"/>
        <item x="53"/>
        <item x="56"/>
        <item x="58"/>
        <item x="60"/>
        <item x="3"/>
        <item x="6"/>
        <item x="45"/>
        <item x="47"/>
        <item x="59"/>
        <item x="61"/>
        <item x="62"/>
        <item x="63"/>
        <item x="64"/>
        <item x="26"/>
        <item x="65"/>
        <item x="55"/>
        <item x="66"/>
        <item x="69"/>
        <item x="9"/>
        <item x="29"/>
        <item x="67"/>
        <item x="7"/>
        <item x="31"/>
        <item x="70"/>
        <item x="71"/>
        <item x="72"/>
        <item x="73"/>
        <item x="74"/>
        <item x="76"/>
        <item x="77"/>
        <item x="78"/>
        <item x="80"/>
        <item x="81"/>
        <item x="83"/>
        <item x="84"/>
        <item x="40"/>
        <item x="46"/>
        <item x="85"/>
        <item x="86"/>
        <item x="27"/>
        <item x="87"/>
        <item x="37"/>
        <item x="38"/>
        <item x="44"/>
        <item x="49"/>
        <item x="88"/>
        <item x="89"/>
        <item x="90"/>
        <item x="91"/>
        <item x="92"/>
        <item x="94"/>
        <item x="95"/>
        <item x="0"/>
        <item x="93"/>
        <item x="96"/>
        <item x="97"/>
        <item x="98"/>
        <item x="99"/>
        <item x="100"/>
        <item x="101"/>
        <item x="102"/>
        <item x="103"/>
        <item x="16"/>
        <item x="104"/>
        <item x="105"/>
        <item x="107"/>
        <item x="108"/>
        <item x="39"/>
        <item x="25"/>
        <item x="110"/>
        <item x="35"/>
        <item x="33"/>
        <item x="79"/>
        <item x="32"/>
        <item x="109"/>
        <item x="111"/>
        <item x="112"/>
        <item x="113"/>
        <item x="114"/>
        <item x="43"/>
        <item x="57"/>
        <item x="115"/>
        <item x="116"/>
        <item x="117"/>
        <item x="118"/>
        <item x="119"/>
        <item x="120"/>
        <item x="121"/>
        <item x="122"/>
        <item x="8"/>
        <item x="34"/>
        <item x="41"/>
        <item x="68"/>
        <item x="82"/>
        <item x="54"/>
        <item x="123"/>
        <item x="124"/>
        <item x="126"/>
        <item x="128"/>
        <item x="129"/>
        <item x="130"/>
        <item x="131"/>
        <item x="132"/>
        <item x="133"/>
        <item x="134"/>
        <item x="106"/>
        <item x="135"/>
        <item x="136"/>
        <item x="137"/>
        <item x="138"/>
        <item x="139"/>
        <item x="140"/>
        <item x="141"/>
        <item x="142"/>
        <item x="143"/>
        <item x="125"/>
        <item x="144"/>
        <item x="145"/>
        <item x="146"/>
        <item x="147"/>
        <item x="148"/>
        <item x="149"/>
        <item x="150"/>
        <item x="151"/>
        <item x="152"/>
        <item x="127"/>
        <item x="153"/>
        <item x="154"/>
        <item x="155"/>
        <item x="159"/>
        <item x="156"/>
        <item x="157"/>
        <item x="75"/>
        <item x="158"/>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8"/>
        <item x="249"/>
        <item x="247"/>
        <item x="250"/>
        <item x="251"/>
        <item x="252"/>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3">
        <item x="31"/>
        <item x="32"/>
        <item x="10"/>
        <item x="17"/>
        <item x="18"/>
        <item x="0"/>
        <item x="1"/>
        <item x="2"/>
        <item x="3"/>
        <item x="4"/>
        <item x="5"/>
        <item x="25"/>
        <item x="13"/>
        <item x="6"/>
        <item x="7"/>
        <item x="14"/>
        <item x="15"/>
        <item x="16"/>
        <item x="19"/>
        <item x="20"/>
        <item x="23"/>
        <item x="24"/>
        <item x="8"/>
        <item x="26"/>
        <item x="21"/>
        <item x="9"/>
        <item x="27"/>
        <item x="11"/>
        <item x="12"/>
        <item x="22"/>
        <item x="28"/>
        <item x="29"/>
        <item x="30"/>
      </items>
    </pivotField>
    <pivotField axis="axisCol" compact="0" outline="0" multipleItemSelectionAllowed="1" showAll="0" defaultSubtotal="0">
      <items count="12">
        <item x="1"/>
        <item x="8"/>
        <item x="0"/>
        <item x="2"/>
        <item x="6"/>
        <item m="1" x="9"/>
        <item m="1" x="10"/>
        <item x="4"/>
        <item x="7"/>
        <item x="3"/>
        <item m="1" x="11"/>
        <item x="5"/>
      </items>
    </pivotField>
    <pivotField axis="axisPage" compact="0" outline="0" multipleItemSelectionAllowed="1" showAll="0" defaultSubtotal="0">
      <items count="5">
        <item h="1" x="2"/>
        <item h="1" x="3"/>
        <item x="0"/>
        <item x="1"/>
        <item h="1" m="1" x="4"/>
      </items>
    </pivotField>
  </pivotFields>
  <rowFields count="1">
    <field x="8"/>
  </rowFields>
  <rowItems count="5">
    <i>
      <x/>
    </i>
    <i>
      <x v="1"/>
    </i>
    <i>
      <x v="3"/>
    </i>
    <i>
      <x v="5"/>
    </i>
    <i t="grand">
      <x/>
    </i>
  </rowItems>
  <colFields count="1">
    <field x="27"/>
  </colFields>
  <colItems count="8">
    <i>
      <x/>
    </i>
    <i>
      <x v="2"/>
    </i>
    <i>
      <x v="3"/>
    </i>
    <i>
      <x v="4"/>
    </i>
    <i>
      <x v="7"/>
    </i>
    <i>
      <x v="8"/>
    </i>
    <i>
      <x v="9"/>
    </i>
    <i>
      <x v="11"/>
    </i>
  </colItems>
  <pageFields count="1">
    <pageField fld="28" hier="-1"/>
  </pageFields>
  <dataFields count="1">
    <dataField name="Sum of Part Value" fld="13" baseField="0" baseItem="0" numFmtId="164"/>
  </dataFields>
  <formats count="19">
    <format dxfId="969">
      <pivotArea outline="0" collapsedLevelsAreSubtotals="1" fieldPosition="0"/>
    </format>
    <format dxfId="968">
      <pivotArea field="9" type="button" dataOnly="0" labelOnly="1" outline="0"/>
    </format>
    <format dxfId="967">
      <pivotArea dataOnly="0" labelOnly="1" grandRow="1" outline="0" fieldPosition="0"/>
    </format>
    <format dxfId="966">
      <pivotArea dataOnly="0" labelOnly="1" fieldPosition="0">
        <references count="1">
          <reference field="27" count="0"/>
        </references>
      </pivotArea>
    </format>
    <format dxfId="965">
      <pivotArea dataOnly="0" labelOnly="1" grandCol="1" outline="0" fieldPosition="0"/>
    </format>
    <format dxfId="964">
      <pivotArea type="all" dataOnly="0" outline="0" fieldPosition="0"/>
    </format>
    <format dxfId="963">
      <pivotArea outline="0" collapsedLevelsAreSubtotals="1" fieldPosition="0"/>
    </format>
    <format dxfId="962">
      <pivotArea field="26" type="button" dataOnly="0" labelOnly="1" outline="0"/>
    </format>
    <format dxfId="961">
      <pivotArea dataOnly="0" labelOnly="1" grandRow="1" outline="0" fieldPosition="0"/>
    </format>
    <format dxfId="960">
      <pivotArea type="all" dataOnly="0" outline="0" fieldPosition="0"/>
    </format>
    <format dxfId="959">
      <pivotArea outline="0" collapsedLevelsAreSubtotals="1" fieldPosition="0"/>
    </format>
    <format dxfId="958">
      <pivotArea field="26" type="button" dataOnly="0" labelOnly="1" outline="0"/>
    </format>
    <format dxfId="957">
      <pivotArea dataOnly="0" labelOnly="1" grandRow="1" outline="0" fieldPosition="0"/>
    </format>
    <format dxfId="956">
      <pivotArea field="26" type="button" dataOnly="0" labelOnly="1" outline="0"/>
    </format>
    <format dxfId="955">
      <pivotArea type="all" dataOnly="0" outline="0" fieldPosition="0"/>
    </format>
    <format dxfId="954">
      <pivotArea outline="0" collapsedLevelsAreSubtotals="1" fieldPosition="0"/>
    </format>
    <format dxfId="953">
      <pivotArea field="26" type="button" dataOnly="0" labelOnly="1" outline="0"/>
    </format>
    <format dxfId="952">
      <pivotArea dataOnly="0" labelOnly="1" grandRow="1" outline="0" fieldPosition="0"/>
    </format>
    <format dxfId="951">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5C0AFB-2321-43E8-9DAE-B648E0948E54}" name="PivotTable2" cacheId="43" applyNumberFormats="0" applyBorderFormats="0" applyFontFormats="0" applyPatternFormats="0" applyAlignmentFormats="0" applyWidthHeightFormats="1" dataCaption="Values" updatedVersion="8" minRefreshableVersion="3" showDrill="0" useAutoFormatting="1" subtotalHiddenItems="1" itemPrintTitles="1" createdVersion="8" indent="0" compact="0" compactData="0" multipleFieldFilters="0" fieldListSortAscending="1">
  <location ref="A3:E392" firstHeaderRow="1" firstDataRow="1" firstDataCol="4"/>
  <pivotFields count="5">
    <pivotField axis="axisRow" compact="0" allDrilled="1" outline="0" subtotalTop="0" showAll="0" dataSourceSort="1" defaultSubtotal="0" defaultAttributeDrillState="1">
      <items count="3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s>
    </pivotField>
    <pivotField axis="axisRow" compact="0" allDrilled="1" outline="0" subtotalTop="0" showAll="0" dataSourceSort="1" defaultSubtotal="0" defaultAttributeDrillState="1">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s>
    </pivotField>
    <pivotField axis="axisRow" compact="0" allDrilled="1" outline="0" subtotalTop="0" showAll="0" dataSourceSort="1" defaultSubtotal="0" defaultAttributeDrillState="1">
      <items count="1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s>
    </pivotField>
    <pivotField axis="axisRow" compact="0" allDrilled="1" outline="0" subtotalTop="0" showAll="0" dataSourceSort="1" defaultSubtotal="0" defaultAttributeDrillState="1">
      <items count="3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s>
    </pivotField>
    <pivotField dataField="1" compact="0" outline="0" subtotalTop="0" showAll="0" defaultSubtotal="0"/>
  </pivotFields>
  <rowFields count="4">
    <field x="0"/>
    <field x="1"/>
    <field x="2"/>
    <field x="3"/>
  </rowFields>
  <rowItems count="389">
    <i>
      <x/>
      <x/>
      <x/>
      <x/>
    </i>
    <i>
      <x v="1"/>
      <x v="1"/>
      <x v="1"/>
      <x v="1"/>
    </i>
    <i>
      <x v="2"/>
      <x v="2"/>
      <x v="2"/>
      <x v="2"/>
    </i>
    <i>
      <x v="3"/>
      <x v="3"/>
      <x v="2"/>
      <x v="3"/>
    </i>
    <i>
      <x v="4"/>
      <x v="4"/>
      <x v="3"/>
      <x v="4"/>
    </i>
    <i>
      <x v="5"/>
      <x v="5"/>
      <x v="4"/>
      <x v="5"/>
    </i>
    <i>
      <x v="6"/>
      <x v="6"/>
      <x v="5"/>
      <x v="6"/>
    </i>
    <i>
      <x v="7"/>
      <x v="7"/>
      <x v="4"/>
      <x v="7"/>
    </i>
    <i>
      <x v="8"/>
      <x v="8"/>
      <x v="6"/>
      <x v="8"/>
    </i>
    <i>
      <x v="9"/>
      <x v="9"/>
      <x v="2"/>
      <x v="9"/>
    </i>
    <i>
      <x v="10"/>
      <x v="10"/>
      <x v="7"/>
      <x v="10"/>
    </i>
    <i>
      <x v="11"/>
      <x v="11"/>
      <x v="8"/>
      <x v="11"/>
    </i>
    <i>
      <x v="12"/>
      <x v="12"/>
      <x v="9"/>
      <x v="12"/>
    </i>
    <i>
      <x v="13"/>
      <x v="13"/>
      <x v="10"/>
      <x v="13"/>
    </i>
    <i>
      <x v="14"/>
      <x v="14"/>
      <x v="11"/>
      <x v="14"/>
    </i>
    <i>
      <x v="15"/>
      <x v="15"/>
      <x v="12"/>
      <x v="15"/>
    </i>
    <i>
      <x v="16"/>
      <x v="16"/>
      <x v="12"/>
      <x v="16"/>
    </i>
    <i>
      <x v="17"/>
      <x v="17"/>
      <x v="13"/>
      <x v="17"/>
    </i>
    <i>
      <x v="18"/>
      <x v="17"/>
      <x v="13"/>
      <x v="18"/>
    </i>
    <i>
      <x v="19"/>
      <x v="18"/>
      <x v="14"/>
      <x v="19"/>
    </i>
    <i>
      <x v="20"/>
      <x v="19"/>
      <x v="13"/>
      <x v="20"/>
    </i>
    <i>
      <x v="21"/>
      <x v="20"/>
      <x v="11"/>
      <x v="21"/>
    </i>
    <i>
      <x v="22"/>
      <x v="21"/>
      <x v="15"/>
      <x v="22"/>
    </i>
    <i>
      <x v="23"/>
      <x v="22"/>
      <x v="16"/>
      <x v="23"/>
    </i>
    <i>
      <x v="24"/>
      <x v="23"/>
      <x v="17"/>
      <x v="24"/>
    </i>
    <i>
      <x v="25"/>
      <x v="24"/>
      <x v="18"/>
      <x v="25"/>
    </i>
    <i>
      <x v="26"/>
      <x v="25"/>
      <x v="19"/>
      <x v="26"/>
    </i>
    <i>
      <x v="27"/>
      <x v="26"/>
      <x v="3"/>
      <x v="27"/>
    </i>
    <i>
      <x v="28"/>
      <x v="27"/>
      <x v="3"/>
      <x v="28"/>
    </i>
    <i>
      <x v="29"/>
      <x v="28"/>
      <x v="20"/>
      <x v="29"/>
    </i>
    <i>
      <x v="30"/>
      <x v="29"/>
      <x v="21"/>
      <x v="3"/>
    </i>
    <i>
      <x v="31"/>
      <x v="30"/>
      <x v="22"/>
      <x v="30"/>
    </i>
    <i>
      <x v="32"/>
      <x v="31"/>
      <x v="23"/>
      <x v="31"/>
    </i>
    <i>
      <x v="33"/>
      <x v="32"/>
      <x v="24"/>
      <x v="32"/>
    </i>
    <i>
      <x v="34"/>
      <x v="33"/>
      <x v="25"/>
      <x v="33"/>
    </i>
    <i>
      <x v="35"/>
      <x v="34"/>
      <x v="13"/>
      <x v="34"/>
    </i>
    <i>
      <x v="36"/>
      <x v="35"/>
      <x v="26"/>
      <x v="35"/>
    </i>
    <i>
      <x v="37"/>
      <x v="36"/>
      <x v="27"/>
      <x v="36"/>
    </i>
    <i>
      <x v="38"/>
      <x v="37"/>
      <x v="28"/>
      <x v="37"/>
    </i>
    <i>
      <x v="39"/>
      <x v="38"/>
      <x v="22"/>
      <x v="38"/>
    </i>
    <i>
      <x v="40"/>
      <x v="39"/>
      <x v="13"/>
      <x v="39"/>
    </i>
    <i>
      <x v="41"/>
      <x v="40"/>
      <x v="11"/>
      <x v="40"/>
    </i>
    <i>
      <x v="42"/>
      <x v="41"/>
      <x v="29"/>
      <x v="41"/>
    </i>
    <i>
      <x v="43"/>
      <x v="42"/>
      <x v="29"/>
      <x v="42"/>
    </i>
    <i>
      <x v="44"/>
      <x v="43"/>
      <x v="30"/>
      <x v="43"/>
    </i>
    <i>
      <x v="45"/>
      <x v="44"/>
      <x v="30"/>
      <x v="44"/>
    </i>
    <i>
      <x v="46"/>
      <x v="45"/>
      <x v="29"/>
      <x v="45"/>
    </i>
    <i>
      <x v="47"/>
      <x v="46"/>
      <x v="31"/>
      <x v="46"/>
    </i>
    <i>
      <x v="48"/>
      <x v="47"/>
      <x v="32"/>
      <x v="47"/>
    </i>
    <i>
      <x v="49"/>
      <x v="48"/>
      <x v="15"/>
      <x v="48"/>
    </i>
    <i>
      <x v="50"/>
      <x v="49"/>
      <x v="33"/>
      <x v="49"/>
    </i>
    <i>
      <x v="51"/>
      <x v="50"/>
      <x v="33"/>
      <x v="50"/>
    </i>
    <i>
      <x v="52"/>
      <x v="51"/>
      <x v="26"/>
      <x v="10"/>
    </i>
    <i>
      <x v="53"/>
      <x v="52"/>
      <x v="34"/>
      <x v="51"/>
    </i>
    <i>
      <x v="54"/>
      <x v="53"/>
      <x v="14"/>
      <x v="52"/>
    </i>
    <i>
      <x v="55"/>
      <x v="54"/>
      <x v="35"/>
      <x v="53"/>
    </i>
    <i>
      <x v="56"/>
      <x v="54"/>
      <x v="35"/>
      <x v="54"/>
    </i>
    <i>
      <x v="57"/>
      <x v="55"/>
      <x v="9"/>
      <x v="55"/>
    </i>
    <i>
      <x v="58"/>
      <x v="56"/>
      <x v="7"/>
      <x v="21"/>
    </i>
    <i>
      <x v="59"/>
      <x v="57"/>
      <x v="36"/>
      <x v="56"/>
    </i>
    <i>
      <x v="60"/>
      <x v="39"/>
      <x v="13"/>
      <x v="57"/>
    </i>
    <i>
      <x v="61"/>
      <x v="54"/>
      <x v="6"/>
      <x v="58"/>
    </i>
    <i>
      <x v="62"/>
      <x v="58"/>
      <x v="37"/>
      <x v="59"/>
    </i>
    <i>
      <x v="63"/>
      <x v="59"/>
      <x v="14"/>
      <x v="60"/>
    </i>
    <i>
      <x v="64"/>
      <x v="60"/>
      <x v="14"/>
      <x v="61"/>
    </i>
    <i>
      <x v="65"/>
      <x v="61"/>
      <x v="38"/>
      <x v="62"/>
    </i>
    <i>
      <x v="66"/>
      <x v="62"/>
      <x v="39"/>
      <x v="63"/>
    </i>
    <i>
      <x v="67"/>
      <x v="63"/>
      <x v="40"/>
      <x v="64"/>
    </i>
    <i>
      <x v="68"/>
      <x v="64"/>
      <x v="35"/>
      <x v="65"/>
    </i>
    <i>
      <x v="69"/>
      <x v="65"/>
      <x v="2"/>
      <x v="66"/>
    </i>
    <i>
      <x v="70"/>
      <x v="66"/>
      <x v="41"/>
      <x v="67"/>
    </i>
    <i>
      <x v="71"/>
      <x v="54"/>
      <x v="35"/>
      <x v="68"/>
    </i>
    <i>
      <x v="72"/>
      <x v="67"/>
      <x v="42"/>
      <x v="69"/>
    </i>
    <i>
      <x v="73"/>
      <x v="68"/>
      <x v="43"/>
      <x v="70"/>
    </i>
    <i>
      <x v="74"/>
      <x v="69"/>
      <x v="44"/>
      <x v="71"/>
    </i>
    <i>
      <x v="75"/>
      <x v="70"/>
      <x v="30"/>
      <x v="72"/>
    </i>
    <i>
      <x v="76"/>
      <x v="71"/>
      <x v="14"/>
      <x v="73"/>
    </i>
    <i>
      <x v="77"/>
      <x v="72"/>
      <x v="45"/>
      <x v="74"/>
    </i>
    <i>
      <x v="78"/>
      <x v="73"/>
      <x v="16"/>
      <x v="75"/>
    </i>
    <i>
      <x v="79"/>
      <x v="74"/>
      <x v="14"/>
      <x v="76"/>
    </i>
    <i>
      <x v="80"/>
      <x v="75"/>
      <x v="39"/>
      <x v="77"/>
    </i>
    <i>
      <x v="81"/>
      <x v="76"/>
      <x v="34"/>
      <x v="78"/>
    </i>
    <i>
      <x v="82"/>
      <x v="77"/>
      <x v="34"/>
      <x v="79"/>
    </i>
    <i>
      <x v="83"/>
      <x v="78"/>
      <x v="46"/>
      <x v="80"/>
    </i>
    <i>
      <x v="84"/>
      <x v="79"/>
      <x v="46"/>
      <x v="81"/>
    </i>
    <i>
      <x v="85"/>
      <x v="80"/>
      <x v="46"/>
      <x v="82"/>
    </i>
    <i>
      <x v="86"/>
      <x v="81"/>
      <x v="46"/>
      <x v="83"/>
    </i>
    <i>
      <x v="87"/>
      <x v="82"/>
      <x v="46"/>
      <x v="84"/>
    </i>
    <i>
      <x v="88"/>
      <x v="83"/>
      <x v="36"/>
      <x v="85"/>
    </i>
    <i>
      <x v="89"/>
      <x v="84"/>
      <x v="39"/>
      <x v="86"/>
    </i>
    <i>
      <x v="90"/>
      <x v="85"/>
      <x v="47"/>
      <x v="87"/>
    </i>
    <i>
      <x v="91"/>
      <x v="86"/>
      <x v="3"/>
      <x v="88"/>
    </i>
    <i>
      <x v="92"/>
      <x v="87"/>
      <x v="48"/>
      <x v="89"/>
    </i>
    <i>
      <x v="93"/>
      <x v="88"/>
      <x v="49"/>
      <x v="90"/>
    </i>
    <i>
      <x v="94"/>
      <x v="89"/>
      <x v="12"/>
      <x v="91"/>
    </i>
    <i>
      <x v="95"/>
      <x v="90"/>
      <x v="3"/>
      <x v="92"/>
    </i>
    <i>
      <x v="96"/>
      <x v="91"/>
      <x v="13"/>
      <x v="93"/>
    </i>
    <i>
      <x v="97"/>
      <x v="90"/>
      <x v="3"/>
      <x v="94"/>
    </i>
    <i>
      <x v="98"/>
      <x v="92"/>
      <x v="50"/>
      <x v="95"/>
    </i>
    <i>
      <x v="99"/>
      <x v="93"/>
      <x v="51"/>
      <x v="10"/>
    </i>
    <i>
      <x v="100"/>
      <x v="94"/>
      <x v="52"/>
      <x v="96"/>
    </i>
    <i>
      <x v="101"/>
      <x v="95"/>
      <x v="53"/>
      <x v="97"/>
    </i>
    <i>
      <x v="102"/>
      <x v="96"/>
      <x v="54"/>
      <x v="98"/>
    </i>
    <i>
      <x v="103"/>
      <x v="97"/>
      <x v="54"/>
      <x v="98"/>
    </i>
    <i>
      <x v="104"/>
      <x v="98"/>
      <x v="13"/>
      <x v="99"/>
    </i>
    <i>
      <x v="105"/>
      <x v="99"/>
      <x v="55"/>
      <x v="100"/>
    </i>
    <i>
      <x v="106"/>
      <x v="100"/>
      <x v="56"/>
      <x v="101"/>
    </i>
    <i>
      <x v="107"/>
      <x v="101"/>
      <x v="57"/>
      <x v="17"/>
    </i>
    <i>
      <x v="108"/>
      <x v="102"/>
      <x v="58"/>
      <x v="102"/>
    </i>
    <i>
      <x v="109"/>
      <x v="103"/>
      <x v="58"/>
      <x v="103"/>
    </i>
    <i>
      <x v="110"/>
      <x v="104"/>
      <x v="36"/>
      <x v="104"/>
    </i>
    <i>
      <x v="111"/>
      <x v="105"/>
      <x v="59"/>
      <x v="105"/>
    </i>
    <i>
      <x v="112"/>
      <x v="106"/>
      <x v="60"/>
      <x v="106"/>
    </i>
    <i>
      <x v="113"/>
      <x v="107"/>
      <x v="37"/>
      <x v="107"/>
    </i>
    <i>
      <x v="114"/>
      <x v="108"/>
      <x v="10"/>
      <x v="108"/>
    </i>
    <i>
      <x v="115"/>
      <x v="109"/>
      <x v="61"/>
      <x v="109"/>
    </i>
    <i>
      <x v="116"/>
      <x v="110"/>
      <x v="14"/>
      <x v="110"/>
    </i>
    <i>
      <x v="117"/>
      <x v="111"/>
      <x v="13"/>
      <x v="111"/>
    </i>
    <i>
      <x v="118"/>
      <x v="112"/>
      <x v="13"/>
      <x v="112"/>
    </i>
    <i>
      <x v="119"/>
      <x v="113"/>
      <x v="62"/>
      <x v="113"/>
    </i>
    <i>
      <x v="120"/>
      <x v="114"/>
      <x v="14"/>
      <x v="114"/>
    </i>
    <i>
      <x v="121"/>
      <x v="115"/>
      <x v="14"/>
      <x v="115"/>
    </i>
    <i>
      <x v="122"/>
      <x v="116"/>
      <x v="38"/>
      <x v="116"/>
    </i>
    <i>
      <x v="123"/>
      <x v="117"/>
      <x v="63"/>
      <x v="117"/>
    </i>
    <i>
      <x v="124"/>
      <x v="118"/>
      <x v="14"/>
      <x v="118"/>
    </i>
    <i>
      <x v="125"/>
      <x v="119"/>
      <x v="38"/>
      <x v="119"/>
    </i>
    <i>
      <x v="126"/>
      <x v="120"/>
      <x v="64"/>
      <x v="120"/>
    </i>
    <i>
      <x v="127"/>
      <x v="121"/>
      <x v="13"/>
      <x v="121"/>
    </i>
    <i>
      <x v="128"/>
      <x v="122"/>
      <x v="12"/>
      <x v="122"/>
    </i>
    <i>
      <x v="129"/>
      <x v="123"/>
      <x v="65"/>
      <x v="123"/>
    </i>
    <i>
      <x v="130"/>
      <x v="124"/>
      <x v="66"/>
      <x v="124"/>
    </i>
    <i>
      <x v="131"/>
      <x v="125"/>
      <x v="66"/>
      <x v="124"/>
    </i>
    <i>
      <x v="132"/>
      <x v="126"/>
      <x v="9"/>
      <x v="125"/>
    </i>
    <i>
      <x v="133"/>
      <x v="127"/>
      <x v="43"/>
      <x v="53"/>
    </i>
    <i>
      <x v="134"/>
      <x v="128"/>
      <x v="43"/>
      <x v="126"/>
    </i>
    <i>
      <x v="135"/>
      <x v="129"/>
      <x v="67"/>
      <x v="127"/>
    </i>
    <i>
      <x v="136"/>
      <x v="130"/>
      <x v="67"/>
      <x v="127"/>
    </i>
    <i>
      <x v="137"/>
      <x v="131"/>
      <x v="68"/>
      <x v="128"/>
    </i>
    <i>
      <x v="138"/>
      <x v="132"/>
      <x v="58"/>
      <x v="129"/>
    </i>
    <i>
      <x v="139"/>
      <x v="133"/>
      <x v="30"/>
      <x v="130"/>
    </i>
    <i>
      <x v="140"/>
      <x v="134"/>
      <x v="15"/>
      <x v="131"/>
    </i>
    <i>
      <x v="141"/>
      <x v="135"/>
      <x v="48"/>
      <x v="132"/>
    </i>
    <i>
      <x v="142"/>
      <x v="136"/>
      <x v="14"/>
      <x v="133"/>
    </i>
    <i>
      <x v="143"/>
      <x v="137"/>
      <x v="69"/>
      <x v="134"/>
    </i>
    <i>
      <x v="144"/>
      <x v="138"/>
      <x v="70"/>
      <x v="135"/>
    </i>
    <i>
      <x v="145"/>
      <x v="139"/>
      <x v="31"/>
      <x v="136"/>
    </i>
    <i>
      <x v="146"/>
      <x v="140"/>
      <x v="71"/>
      <x v="137"/>
    </i>
    <i>
      <x v="147"/>
      <x v="141"/>
      <x v="71"/>
      <x v="138"/>
    </i>
    <i>
      <x v="148"/>
      <x v="142"/>
      <x v="71"/>
      <x v="138"/>
    </i>
    <i>
      <x v="149"/>
      <x v="143"/>
      <x v="47"/>
      <x v="139"/>
    </i>
    <i>
      <x v="150"/>
      <x v="42"/>
      <x v="72"/>
      <x v="140"/>
    </i>
    <i>
      <x v="151"/>
      <x v="144"/>
      <x v="30"/>
      <x v="25"/>
    </i>
    <i>
      <x v="152"/>
      <x v="145"/>
      <x v="73"/>
      <x v="141"/>
    </i>
    <i>
      <x v="153"/>
      <x v="145"/>
      <x v="73"/>
      <x v="142"/>
    </i>
    <i>
      <x v="154"/>
      <x v="146"/>
      <x v="74"/>
      <x v="31"/>
    </i>
    <i>
      <x v="155"/>
      <x v="147"/>
      <x v="74"/>
      <x v="31"/>
    </i>
    <i>
      <x v="156"/>
      <x v="148"/>
      <x v="37"/>
      <x v="143"/>
    </i>
    <i>
      <x v="157"/>
      <x v="149"/>
      <x v="73"/>
      <x v="144"/>
    </i>
    <i>
      <x v="158"/>
      <x v="150"/>
      <x v="75"/>
      <x v="145"/>
    </i>
    <i>
      <x v="159"/>
      <x v="151"/>
      <x v="30"/>
      <x v="146"/>
    </i>
    <i>
      <x v="160"/>
      <x v="152"/>
      <x v="75"/>
      <x v="145"/>
    </i>
    <i>
      <x v="161"/>
      <x v="153"/>
      <x v="30"/>
      <x v="147"/>
    </i>
    <i>
      <x v="162"/>
      <x v="154"/>
      <x v="75"/>
      <x v="148"/>
    </i>
    <i>
      <x v="163"/>
      <x v="155"/>
      <x v="75"/>
      <x v="149"/>
    </i>
    <i>
      <x v="164"/>
      <x v="156"/>
      <x v="14"/>
      <x v="149"/>
    </i>
    <i>
      <x v="165"/>
      <x v="157"/>
      <x v="14"/>
      <x v="149"/>
    </i>
    <i>
      <x v="166"/>
      <x v="156"/>
      <x v="72"/>
      <x v="150"/>
    </i>
    <i>
      <x v="167"/>
      <x v="157"/>
      <x v="72"/>
      <x v="150"/>
    </i>
    <i>
      <x v="168"/>
      <x v="158"/>
      <x v="65"/>
      <x v="151"/>
    </i>
    <i>
      <x v="169"/>
      <x v="159"/>
      <x v="62"/>
      <x v="152"/>
    </i>
    <i>
      <x v="170"/>
      <x v="160"/>
      <x v="76"/>
      <x v="146"/>
    </i>
    <i>
      <x v="171"/>
      <x v="161"/>
      <x v="10"/>
      <x v="153"/>
    </i>
    <i>
      <x v="172"/>
      <x v="162"/>
      <x v="2"/>
      <x v="10"/>
    </i>
    <i>
      <x v="173"/>
      <x v="163"/>
      <x v="77"/>
      <x v="154"/>
    </i>
    <i>
      <x v="174"/>
      <x v="164"/>
      <x v="78"/>
      <x v="155"/>
    </i>
    <i>
      <x v="175"/>
      <x v="165"/>
      <x v="30"/>
      <x v="155"/>
    </i>
    <i>
      <x v="176"/>
      <x v="166"/>
      <x v="23"/>
      <x v="12"/>
    </i>
    <i>
      <x v="177"/>
      <x v="167"/>
      <x v="79"/>
      <x v="156"/>
    </i>
    <i>
      <x v="178"/>
      <x v="168"/>
      <x v="57"/>
      <x v="157"/>
    </i>
    <i>
      <x v="179"/>
      <x v="169"/>
      <x v="58"/>
      <x v="158"/>
    </i>
    <i>
      <x v="180"/>
      <x v="170"/>
      <x v="17"/>
      <x v="159"/>
    </i>
    <i>
      <x v="181"/>
      <x v="171"/>
      <x v="76"/>
      <x v="160"/>
    </i>
    <i>
      <x v="182"/>
      <x v="172"/>
      <x v="60"/>
      <x v="136"/>
    </i>
    <i>
      <x v="183"/>
      <x v="173"/>
      <x v="80"/>
      <x v="161"/>
    </i>
    <i>
      <x v="184"/>
      <x v="174"/>
      <x v="53"/>
      <x v="162"/>
    </i>
    <i>
      <x v="185"/>
      <x v="175"/>
      <x v="66"/>
      <x v="163"/>
    </i>
    <i>
      <x v="186"/>
      <x v="176"/>
      <x v="66"/>
      <x v="151"/>
    </i>
    <i>
      <x v="187"/>
      <x v="177"/>
      <x v="13"/>
      <x v="164"/>
    </i>
    <i>
      <x v="188"/>
      <x v="177"/>
      <x v="13"/>
      <x v="96"/>
    </i>
    <i>
      <x v="189"/>
      <x v="178"/>
      <x v="13"/>
      <x v="165"/>
    </i>
    <i>
      <x v="190"/>
      <x v="100"/>
      <x v="81"/>
      <x v="166"/>
    </i>
    <i>
      <x v="191"/>
      <x v="179"/>
      <x v="82"/>
      <x v="167"/>
    </i>
    <i>
      <x v="192"/>
      <x v="179"/>
      <x v="82"/>
      <x v="168"/>
    </i>
    <i>
      <x v="193"/>
      <x v="180"/>
      <x v="39"/>
      <x v="169"/>
    </i>
    <i>
      <x v="194"/>
      <x v="181"/>
      <x v="49"/>
      <x v="170"/>
    </i>
    <i>
      <x v="195"/>
      <x v="182"/>
      <x v="22"/>
      <x v="171"/>
    </i>
    <i>
      <x v="196"/>
      <x v="108"/>
      <x v="10"/>
      <x v="172"/>
    </i>
    <i>
      <x v="197"/>
      <x v="183"/>
      <x v="83"/>
      <x v="173"/>
    </i>
    <i>
      <x v="198"/>
      <x v="184"/>
      <x v="17"/>
      <x v="173"/>
    </i>
    <i>
      <x v="199"/>
      <x v="185"/>
      <x v="81"/>
      <x v="174"/>
    </i>
    <i>
      <x v="200"/>
      <x v="186"/>
      <x v="76"/>
      <x v="2"/>
    </i>
    <i>
      <x v="201"/>
      <x v="186"/>
      <x v="76"/>
      <x v="175"/>
    </i>
    <i>
      <x v="202"/>
      <x v="187"/>
      <x v="76"/>
      <x v="2"/>
    </i>
    <i>
      <x v="203"/>
      <x v="188"/>
      <x v="76"/>
      <x v="176"/>
    </i>
    <i>
      <x v="204"/>
      <x v="189"/>
      <x v="2"/>
      <x v="175"/>
    </i>
    <i>
      <x v="205"/>
      <x v="190"/>
      <x v="84"/>
      <x v="177"/>
    </i>
    <i>
      <x v="206"/>
      <x v="191"/>
      <x v="85"/>
      <x v="178"/>
    </i>
    <i>
      <x v="207"/>
      <x v="192"/>
      <x v="13"/>
      <x v="179"/>
    </i>
    <i>
      <x v="208"/>
      <x v="193"/>
      <x v="13"/>
      <x v="1"/>
    </i>
    <i>
      <x v="209"/>
      <x v="194"/>
      <x v="86"/>
      <x v="2"/>
    </i>
    <i>
      <x v="210"/>
      <x v="195"/>
      <x v="20"/>
      <x v="180"/>
    </i>
    <i>
      <x v="211"/>
      <x v="196"/>
      <x v="76"/>
      <x v="146"/>
    </i>
    <i>
      <x v="212"/>
      <x v="197"/>
      <x v="31"/>
      <x v="181"/>
    </i>
    <i r="3">
      <x v="182"/>
    </i>
    <i>
      <x v="213"/>
      <x v="198"/>
      <x v="87"/>
      <x v="183"/>
    </i>
    <i>
      <x v="214"/>
      <x v="199"/>
      <x v="5"/>
      <x v="184"/>
    </i>
    <i>
      <x v="215"/>
      <x v="200"/>
      <x v="76"/>
      <x v="175"/>
    </i>
    <i>
      <x v="216"/>
      <x v="201"/>
      <x v="53"/>
      <x v="25"/>
    </i>
    <i>
      <x v="217"/>
      <x v="202"/>
      <x v="53"/>
      <x v="25"/>
    </i>
    <i>
      <x v="218"/>
      <x v="203"/>
      <x v="53"/>
      <x v="185"/>
    </i>
    <i>
      <x v="219"/>
      <x v="204"/>
      <x v="53"/>
      <x v="185"/>
    </i>
    <i>
      <x v="220"/>
      <x v="205"/>
      <x v="53"/>
      <x v="185"/>
    </i>
    <i>
      <x v="221"/>
      <x v="206"/>
      <x v="76"/>
      <x v="173"/>
    </i>
    <i>
      <x v="222"/>
      <x v="207"/>
      <x v="76"/>
      <x v="186"/>
    </i>
    <i>
      <x v="223"/>
      <x v="208"/>
      <x v="31"/>
      <x v="187"/>
    </i>
    <i>
      <x v="224"/>
      <x v="209"/>
      <x v="88"/>
      <x v="175"/>
    </i>
    <i>
      <x v="225"/>
      <x v="210"/>
      <x v="35"/>
      <x v="188"/>
    </i>
    <i>
      <x v="226"/>
      <x v="211"/>
      <x v="35"/>
      <x v="189"/>
    </i>
    <i>
      <x v="227"/>
      <x v="212"/>
      <x v="5"/>
      <x v="190"/>
    </i>
    <i>
      <x v="228"/>
      <x v="213"/>
      <x v="31"/>
      <x v="191"/>
    </i>
    <i>
      <x v="229"/>
      <x v="214"/>
      <x v="31"/>
      <x v="192"/>
    </i>
    <i r="3">
      <x v="193"/>
    </i>
    <i>
      <x v="230"/>
      <x v="215"/>
      <x v="31"/>
      <x v="194"/>
    </i>
    <i r="3">
      <x v="195"/>
    </i>
    <i>
      <x v="231"/>
      <x v="216"/>
      <x v="31"/>
      <x v="196"/>
    </i>
    <i r="3">
      <x v="197"/>
    </i>
    <i>
      <x v="232"/>
      <x v="217"/>
      <x v="76"/>
      <x v="198"/>
    </i>
    <i>
      <x v="233"/>
      <x v="218"/>
      <x v="76"/>
      <x v="199"/>
    </i>
    <i>
      <x v="234"/>
      <x v="219"/>
      <x v="76"/>
      <x v="200"/>
    </i>
    <i>
      <x v="235"/>
      <x v="220"/>
      <x v="76"/>
      <x v="23"/>
    </i>
    <i>
      <x v="236"/>
      <x v="221"/>
      <x v="30"/>
      <x v="20"/>
    </i>
    <i>
      <x v="237"/>
      <x v="222"/>
      <x v="30"/>
      <x v="4"/>
    </i>
    <i>
      <x v="238"/>
      <x v="165"/>
      <x v="30"/>
      <x v="47"/>
    </i>
    <i>
      <x v="239"/>
      <x v="223"/>
      <x v="30"/>
      <x v="36"/>
    </i>
    <i>
      <x v="240"/>
      <x v="224"/>
      <x v="76"/>
      <x v="36"/>
    </i>
    <i>
      <x v="241"/>
      <x v="225"/>
      <x v="31"/>
      <x v="201"/>
    </i>
    <i>
      <x v="242"/>
      <x v="226"/>
      <x v="31"/>
      <x v="75"/>
    </i>
    <i>
      <x v="243"/>
      <x v="227"/>
      <x v="89"/>
      <x v="2"/>
    </i>
    <i>
      <x v="244"/>
      <x v="228"/>
      <x v="90"/>
      <x v="2"/>
    </i>
    <i>
      <x v="245"/>
      <x v="229"/>
      <x v="91"/>
      <x v="2"/>
    </i>
    <i>
      <x v="246"/>
      <x v="230"/>
      <x v="30"/>
      <x v="202"/>
    </i>
    <i>
      <x v="247"/>
      <x v="231"/>
      <x v="84"/>
      <x v="178"/>
    </i>
    <i>
      <x v="248"/>
      <x v="232"/>
      <x v="92"/>
      <x v="178"/>
    </i>
    <i>
      <x v="249"/>
      <x v="233"/>
      <x v="93"/>
      <x v="185"/>
    </i>
    <i>
      <x v="250"/>
      <x v="234"/>
      <x v="94"/>
      <x v="185"/>
    </i>
    <i>
      <x v="251"/>
      <x v="235"/>
      <x v="76"/>
      <x v="47"/>
    </i>
    <i>
      <x v="252"/>
      <x v="236"/>
      <x v="95"/>
      <x v="203"/>
    </i>
    <i>
      <x v="253"/>
      <x v="237"/>
      <x v="31"/>
      <x v="204"/>
    </i>
    <i>
      <x v="254"/>
      <x v="238"/>
      <x v="96"/>
      <x v="173"/>
    </i>
    <i>
      <x v="255"/>
      <x v="239"/>
      <x v="17"/>
      <x v="173"/>
    </i>
    <i>
      <x v="256"/>
      <x v="240"/>
      <x v="97"/>
      <x v="205"/>
    </i>
    <i>
      <x v="257"/>
      <x v="241"/>
      <x v="98"/>
      <x v="120"/>
    </i>
    <i>
      <x v="258"/>
      <x v="242"/>
      <x v="76"/>
      <x v="20"/>
    </i>
    <i>
      <x v="259"/>
      <x v="100"/>
      <x v="68"/>
      <x v="206"/>
    </i>
    <i>
      <x v="260"/>
      <x v="100"/>
      <x v="81"/>
      <x v="207"/>
    </i>
    <i>
      <x v="261"/>
      <x v="243"/>
      <x v="54"/>
      <x v="208"/>
    </i>
    <i>
      <x v="262"/>
      <x v="244"/>
      <x v="14"/>
      <x v="209"/>
    </i>
    <i>
      <x v="263"/>
      <x v="245"/>
      <x v="49"/>
      <x v="210"/>
    </i>
    <i>
      <x v="264"/>
      <x v="246"/>
      <x v="79"/>
      <x v="211"/>
    </i>
    <i>
      <x v="265"/>
      <x v="247"/>
      <x v="82"/>
      <x v="212"/>
    </i>
    <i>
      <x v="266"/>
      <x v="248"/>
      <x v="82"/>
      <x v="213"/>
    </i>
    <i>
      <x v="267"/>
      <x v="249"/>
      <x v="36"/>
      <x v="214"/>
    </i>
    <i>
      <x v="268"/>
      <x v="250"/>
      <x v="99"/>
      <x v="215"/>
    </i>
    <i>
      <x v="269"/>
      <x v="251"/>
      <x v="62"/>
      <x v="216"/>
    </i>
    <i>
      <x v="270"/>
      <x v="252"/>
      <x v="100"/>
      <x v="217"/>
    </i>
    <i>
      <x v="271"/>
      <x v="253"/>
      <x v="101"/>
      <x v="218"/>
    </i>
    <i>
      <x v="272"/>
      <x v="254"/>
      <x v="100"/>
      <x v="219"/>
    </i>
    <i>
      <x v="273"/>
      <x v="252"/>
      <x v="100"/>
      <x v="220"/>
    </i>
    <i>
      <x v="274"/>
      <x v="255"/>
      <x v="100"/>
      <x v="221"/>
    </i>
    <i>
      <x v="275"/>
      <x v="256"/>
      <x v="102"/>
      <x v="186"/>
    </i>
    <i>
      <x v="276"/>
      <x v="257"/>
      <x v="13"/>
      <x v="176"/>
    </i>
    <i>
      <x v="277"/>
      <x v="258"/>
      <x v="103"/>
      <x v="2"/>
    </i>
    <i>
      <x v="278"/>
      <x v="259"/>
      <x v="14"/>
      <x v="222"/>
    </i>
    <i>
      <x v="279"/>
      <x v="260"/>
      <x v="58"/>
      <x v="223"/>
    </i>
    <i>
      <x v="280"/>
      <x v="261"/>
      <x v="61"/>
      <x v="224"/>
    </i>
    <i>
      <x v="281"/>
      <x v="262"/>
      <x v="58"/>
      <x v="225"/>
    </i>
    <i>
      <x v="282"/>
      <x v="263"/>
      <x v="58"/>
      <x v="122"/>
    </i>
    <i>
      <x v="283"/>
      <x v="169"/>
      <x v="58"/>
      <x v="226"/>
    </i>
    <i>
      <x v="284"/>
      <x v="264"/>
      <x v="47"/>
      <x v="227"/>
    </i>
    <i>
      <x v="285"/>
      <x v="265"/>
      <x v="59"/>
      <x v="228"/>
    </i>
    <i>
      <x v="286"/>
      <x v="266"/>
      <x v="104"/>
      <x v="21"/>
    </i>
    <i>
      <x v="287"/>
      <x v="267"/>
      <x v="77"/>
      <x v="229"/>
    </i>
    <i>
      <x v="288"/>
      <x v="268"/>
      <x v="28"/>
      <x v="146"/>
    </i>
    <i>
      <x v="289"/>
      <x v="269"/>
      <x v="105"/>
      <x v="106"/>
    </i>
    <i>
      <x v="290"/>
      <x v="270"/>
      <x v="106"/>
      <x v="40"/>
    </i>
    <i>
      <x v="291"/>
      <x v="271"/>
      <x v="106"/>
      <x v="35"/>
    </i>
    <i>
      <x v="292"/>
      <x v="272"/>
      <x v="66"/>
      <x v="230"/>
    </i>
    <i>
      <x v="293"/>
      <x v="273"/>
      <x v="14"/>
      <x v="231"/>
    </i>
    <i>
      <x v="294"/>
      <x v="14"/>
      <x v="11"/>
      <x v="232"/>
    </i>
    <i>
      <x v="295"/>
      <x v="274"/>
      <x v="30"/>
      <x v="233"/>
    </i>
    <i>
      <x v="296"/>
      <x v="275"/>
      <x v="37"/>
      <x v="234"/>
    </i>
    <i>
      <x v="297"/>
      <x v="276"/>
      <x v="37"/>
      <x v="235"/>
    </i>
    <i>
      <x v="298"/>
      <x v="277"/>
      <x v="60"/>
      <x v="236"/>
    </i>
    <i>
      <x v="299"/>
      <x v="278"/>
      <x v="58"/>
      <x v="237"/>
    </i>
    <i>
      <x v="300"/>
      <x v="279"/>
      <x v="107"/>
      <x v="238"/>
    </i>
    <i>
      <x v="301"/>
      <x v="280"/>
      <x v="61"/>
      <x v="239"/>
    </i>
    <i>
      <x v="302"/>
      <x v="281"/>
      <x v="40"/>
      <x v="240"/>
    </i>
    <i>
      <x v="303"/>
      <x v="282"/>
      <x v="40"/>
      <x v="241"/>
    </i>
    <i>
      <x v="304"/>
      <x v="283"/>
      <x v="37"/>
      <x v="242"/>
    </i>
    <i>
      <x v="305"/>
      <x v="110"/>
      <x v="14"/>
      <x v="243"/>
    </i>
    <i>
      <x v="306"/>
      <x v="284"/>
      <x v="13"/>
      <x v="244"/>
    </i>
    <i>
      <x v="307"/>
      <x v="285"/>
      <x v="53"/>
      <x v="245"/>
    </i>
    <i>
      <x v="308"/>
      <x v="286"/>
      <x v="14"/>
      <x v="246"/>
    </i>
    <i>
      <x v="309"/>
      <x v="287"/>
      <x v="14"/>
      <x v="247"/>
    </i>
    <i>
      <x v="310"/>
      <x v="288"/>
      <x v="66"/>
      <x v="248"/>
    </i>
    <i>
      <x v="311"/>
      <x v="289"/>
      <x v="14"/>
      <x v="249"/>
    </i>
    <i>
      <x v="312"/>
      <x v="290"/>
      <x v="63"/>
      <x v="250"/>
    </i>
    <i>
      <x v="313"/>
      <x v="291"/>
      <x v="14"/>
      <x v="251"/>
    </i>
    <i>
      <x v="314"/>
      <x v="292"/>
      <x v="78"/>
      <x v="228"/>
    </i>
    <i>
      <x v="315"/>
      <x v="293"/>
      <x v="14"/>
      <x v="252"/>
    </i>
    <i>
      <x v="316"/>
      <x v="294"/>
      <x v="14"/>
      <x v="253"/>
    </i>
    <i>
      <x v="317"/>
      <x v="119"/>
      <x v="14"/>
      <x v="254"/>
    </i>
    <i>
      <x v="318"/>
      <x v="116"/>
      <x v="14"/>
      <x v="255"/>
    </i>
    <i>
      <x v="319"/>
      <x v="295"/>
      <x v="14"/>
      <x v="256"/>
    </i>
    <i>
      <x v="320"/>
      <x v="296"/>
      <x v="14"/>
      <x v="256"/>
    </i>
    <i>
      <x v="321"/>
      <x v="297"/>
      <x v="14"/>
      <x v="257"/>
    </i>
    <i>
      <x v="322"/>
      <x v="298"/>
      <x v="14"/>
      <x v="258"/>
    </i>
    <i>
      <x v="323"/>
      <x v="299"/>
      <x v="14"/>
      <x v="259"/>
    </i>
    <i>
      <x v="324"/>
      <x v="300"/>
      <x v="45"/>
      <x v="260"/>
    </i>
    <i>
      <x v="325"/>
      <x v="301"/>
      <x v="14"/>
      <x v="261"/>
    </i>
    <i>
      <x v="326"/>
      <x v="302"/>
      <x v="108"/>
      <x v="262"/>
    </i>
    <i>
      <x v="327"/>
      <x v="303"/>
      <x v="108"/>
      <x v="262"/>
    </i>
    <i>
      <x v="328"/>
      <x v="304"/>
      <x v="109"/>
      <x v="263"/>
    </i>
    <i>
      <x v="329"/>
      <x v="305"/>
      <x v="69"/>
      <x v="264"/>
    </i>
    <i>
      <x v="330"/>
      <x v="306"/>
      <x v="64"/>
      <x v="106"/>
    </i>
    <i>
      <x v="331"/>
      <x v="307"/>
      <x v="24"/>
      <x v="265"/>
    </i>
    <i>
      <x v="332"/>
      <x v="308"/>
      <x v="9"/>
      <x v="266"/>
    </i>
    <i>
      <x v="333"/>
      <x v="309"/>
      <x v="110"/>
      <x v="267"/>
    </i>
    <i>
      <x v="334"/>
      <x v="310"/>
      <x v="40"/>
      <x v="268"/>
    </i>
    <i>
      <x v="335"/>
      <x v="311"/>
      <x v="37"/>
      <x v="269"/>
    </i>
    <i>
      <x v="336"/>
      <x v="91"/>
      <x v="12"/>
      <x v="270"/>
    </i>
    <i>
      <x v="337"/>
      <x v="312"/>
      <x v="14"/>
      <x v="271"/>
    </i>
    <i>
      <x v="338"/>
      <x v="313"/>
      <x v="37"/>
      <x v="272"/>
    </i>
    <i>
      <x v="339"/>
      <x v="314"/>
      <x v="70"/>
      <x v="273"/>
    </i>
    <i>
      <x v="340"/>
      <x v="315"/>
      <x v="70"/>
      <x v="273"/>
    </i>
    <i>
      <x v="341"/>
      <x v="316"/>
      <x v="66"/>
      <x v="274"/>
    </i>
    <i>
      <x v="342"/>
      <x v="317"/>
      <x v="30"/>
      <x v="275"/>
    </i>
    <i>
      <x v="343"/>
      <x v="318"/>
      <x v="30"/>
      <x v="276"/>
    </i>
    <i>
      <x v="344"/>
      <x v="319"/>
      <x v="30"/>
      <x v="277"/>
    </i>
    <i>
      <x v="345"/>
      <x v="320"/>
      <x v="30"/>
      <x v="278"/>
    </i>
    <i>
      <x v="346"/>
      <x v="321"/>
      <x v="30"/>
      <x v="279"/>
    </i>
    <i>
      <x v="347"/>
      <x v="322"/>
      <x v="31"/>
      <x v="280"/>
    </i>
    <i>
      <x v="348"/>
      <x v="323"/>
      <x v="29"/>
      <x v="149"/>
    </i>
    <i>
      <x v="349"/>
      <x v="324"/>
      <x v="30"/>
      <x v="28"/>
    </i>
    <i>
      <x v="350"/>
      <x v="325"/>
      <x v="30"/>
      <x v="281"/>
    </i>
    <i>
      <x v="351"/>
      <x v="326"/>
      <x v="111"/>
      <x v="282"/>
    </i>
    <i>
      <x v="352"/>
      <x v="327"/>
      <x v="111"/>
      <x v="283"/>
    </i>
    <i>
      <x v="353"/>
      <x v="328"/>
      <x v="47"/>
      <x v="284"/>
    </i>
    <i>
      <x v="354"/>
      <x v="123"/>
      <x v="65"/>
      <x v="285"/>
    </i>
    <i>
      <x v="355"/>
      <x v="329"/>
      <x v="47"/>
      <x v="284"/>
    </i>
    <i>
      <x v="356"/>
      <x v="330"/>
      <x v="9"/>
      <x v="286"/>
    </i>
    <i>
      <x v="357"/>
      <x v="331"/>
      <x v="23"/>
      <x v="287"/>
    </i>
    <i>
      <x v="358"/>
      <x v="123"/>
      <x v="9"/>
      <x v="288"/>
    </i>
    <i>
      <x v="359"/>
      <x v="332"/>
      <x v="62"/>
      <x v="289"/>
    </i>
    <i>
      <x v="360"/>
      <x v="333"/>
      <x v="66"/>
      <x v="290"/>
    </i>
    <i>
      <x v="361"/>
      <x v="334"/>
      <x v="66"/>
      <x v="290"/>
    </i>
    <i>
      <x v="362"/>
      <x v="335"/>
      <x v="66"/>
      <x v="291"/>
    </i>
    <i>
      <x v="363"/>
      <x v="336"/>
      <x v="70"/>
      <x v="292"/>
    </i>
    <i>
      <x v="364"/>
      <x v="337"/>
      <x v="70"/>
      <x v="293"/>
    </i>
    <i>
      <x v="365"/>
      <x v="338"/>
      <x v="70"/>
      <x v="294"/>
    </i>
    <i>
      <x v="366"/>
      <x v="339"/>
      <x v="70"/>
      <x v="294"/>
    </i>
    <i>
      <x v="367"/>
      <x v="340"/>
      <x v="8"/>
      <x v="295"/>
    </i>
    <i>
      <x v="368"/>
      <x v="340"/>
      <x v="8"/>
      <x v="296"/>
    </i>
    <i>
      <x v="369"/>
      <x v="341"/>
      <x v="112"/>
      <x v="297"/>
    </i>
    <i>
      <x v="370"/>
      <x v="342"/>
      <x v="89"/>
      <x v="298"/>
    </i>
    <i>
      <x v="371"/>
      <x v="343"/>
      <x v="102"/>
      <x v="205"/>
    </i>
    <i>
      <x v="372"/>
      <x v="91"/>
      <x v="13"/>
      <x v="299"/>
    </i>
    <i>
      <x v="373"/>
      <x v="344"/>
      <x v="70"/>
      <x v="300"/>
    </i>
    <i>
      <x v="374"/>
      <x v="345"/>
      <x v="70"/>
      <x v="301"/>
    </i>
    <i>
      <x v="375"/>
      <x v="344"/>
      <x v="70"/>
      <x v="302"/>
    </i>
    <i>
      <x v="376"/>
      <x v="346"/>
      <x v="70"/>
      <x v="302"/>
    </i>
    <i>
      <x v="377"/>
      <x v="347"/>
      <x v="86"/>
      <x v="177"/>
    </i>
    <i>
      <x v="378"/>
      <x v="348"/>
      <x v="30"/>
      <x v="25"/>
    </i>
    <i>
      <x v="379"/>
      <x v="349"/>
      <x v="76"/>
      <x v="303"/>
    </i>
    <i>
      <x v="380"/>
      <x v="350"/>
      <x v="76"/>
      <x v="303"/>
    </i>
    <i>
      <x v="381"/>
      <x v="351"/>
      <x v="76"/>
      <x v="186"/>
    </i>
    <i>
      <x v="382"/>
      <x v="352"/>
      <x v="76"/>
      <x v="1"/>
    </i>
    <i>
      <x v="383"/>
      <x v="353"/>
      <x v="76"/>
      <x v="304"/>
    </i>
    <i t="grand">
      <x/>
    </i>
  </rowItems>
  <colItems count="1">
    <i/>
  </colItems>
  <dataFields count="1">
    <dataField name="Sum of Stock Value" fld="4" baseField="0" baseItem="0"/>
  </dataFields>
  <formats count="862">
    <format dxfId="908">
      <pivotArea type="all" dataOnly="0" outline="0" fieldPosition="0"/>
    </format>
    <format dxfId="907">
      <pivotArea field="0" type="button" dataOnly="0" labelOnly="1" outline="0" axis="axisRow" fieldPosition="0"/>
    </format>
    <format dxfId="906">
      <pivotArea field="1" type="button" dataOnly="0" labelOnly="1" outline="0" axis="axisRow" fieldPosition="1"/>
    </format>
    <format dxfId="905">
      <pivotArea field="2" type="button" dataOnly="0" labelOnly="1" outline="0" axis="axisRow" fieldPosition="2"/>
    </format>
    <format dxfId="904">
      <pivotArea field="3" type="button" dataOnly="0" labelOnly="1" outline="0" axis="axisRow" fieldPosition="3"/>
    </format>
    <format dxfId="903">
      <pivotArea dataOnly="0" labelOnly="1" outline="0" fieldPosition="0">
        <references count="1">
          <reference field="0" count="42">
            <x v="0"/>
            <x v="9"/>
            <x v="12"/>
            <x v="13"/>
            <x v="23"/>
            <x v="24"/>
            <x v="25"/>
            <x v="27"/>
            <x v="29"/>
            <x v="30"/>
            <x v="33"/>
            <x v="34"/>
            <x v="35"/>
            <x v="36"/>
            <x v="39"/>
            <x v="43"/>
            <x v="46"/>
            <x v="47"/>
            <x v="48"/>
            <x v="51"/>
            <x v="52"/>
            <x v="55"/>
            <x v="56"/>
            <x v="58"/>
            <x v="59"/>
            <x v="61"/>
            <x v="64"/>
            <x v="65"/>
            <x v="66"/>
            <x v="67"/>
            <x v="68"/>
            <x v="69"/>
            <x v="70"/>
            <x v="71"/>
            <x v="72"/>
            <x v="73"/>
            <x v="76"/>
            <x v="77"/>
            <x v="78"/>
            <x v="80"/>
            <x v="82"/>
            <x v="83"/>
          </reference>
        </references>
      </pivotArea>
    </format>
    <format dxfId="902">
      <pivotArea dataOnly="0" labelOnly="1" outline="0" fieldPosition="0">
        <references count="1">
          <reference field="0" count="40">
            <x v="84"/>
            <x v="86"/>
            <x v="88"/>
            <x v="89"/>
            <x v="90"/>
            <x v="93"/>
            <x v="98"/>
            <x v="99"/>
            <x v="100"/>
            <x v="102"/>
            <x v="103"/>
            <x v="104"/>
            <x v="105"/>
            <x v="106"/>
            <x v="109"/>
            <x v="110"/>
            <x v="113"/>
            <x v="114"/>
            <x v="115"/>
            <x v="116"/>
            <x v="117"/>
            <x v="118"/>
            <x v="122"/>
            <x v="123"/>
            <x v="125"/>
            <x v="126"/>
            <x v="128"/>
            <x v="129"/>
            <x v="132"/>
            <x v="133"/>
            <x v="134"/>
            <x v="135"/>
            <x v="136"/>
            <x v="137"/>
            <x v="138"/>
            <x v="139"/>
            <x v="140"/>
            <x v="141"/>
            <x v="143"/>
            <x v="149"/>
          </reference>
        </references>
      </pivotArea>
    </format>
    <format dxfId="901">
      <pivotArea dataOnly="0" labelOnly="1" outline="0" fieldPosition="0">
        <references count="1">
          <reference field="0" count="30">
            <x v="150"/>
            <x v="154"/>
            <x v="155"/>
            <x v="156"/>
            <x v="158"/>
            <x v="160"/>
            <x v="161"/>
            <x v="162"/>
            <x v="163"/>
            <x v="164"/>
            <x v="167"/>
            <x v="168"/>
            <x v="171"/>
            <x v="172"/>
            <x v="174"/>
            <x v="177"/>
            <x v="183"/>
            <x v="184"/>
            <x v="185"/>
            <x v="186"/>
            <x v="190"/>
            <x v="193"/>
            <x v="201"/>
            <x v="202"/>
            <x v="203"/>
            <x v="205"/>
            <x v="206"/>
            <x v="211"/>
            <x v="212"/>
            <x v="213"/>
          </reference>
        </references>
      </pivotArea>
    </format>
    <format dxfId="900">
      <pivotArea dataOnly="0" labelOnly="1" outline="0" fieldPosition="0">
        <references count="1">
          <reference field="0" count="40">
            <x v="214"/>
            <x v="215"/>
            <x v="216"/>
            <x v="217"/>
            <x v="218"/>
            <x v="219"/>
            <x v="220"/>
            <x v="222"/>
            <x v="225"/>
            <x v="229"/>
            <x v="230"/>
            <x v="231"/>
            <x v="232"/>
            <x v="234"/>
            <x v="235"/>
            <x v="240"/>
            <x v="244"/>
            <x v="248"/>
            <x v="252"/>
            <x v="257"/>
            <x v="258"/>
            <x v="259"/>
            <x v="260"/>
            <x v="262"/>
            <x v="264"/>
            <x v="265"/>
            <x v="266"/>
            <x v="268"/>
            <x v="269"/>
            <x v="271"/>
            <x v="273"/>
            <x v="274"/>
            <x v="278"/>
            <x v="280"/>
            <x v="287"/>
            <x v="288"/>
            <x v="290"/>
            <x v="291"/>
            <x v="292"/>
            <x v="296"/>
          </reference>
        </references>
      </pivotArea>
    </format>
    <format dxfId="899">
      <pivotArea dataOnly="0" labelOnly="1" outline="0" fieldPosition="0">
        <references count="1">
          <reference field="0" count="45">
            <x v="304"/>
            <x v="305"/>
            <x v="309"/>
            <x v="314"/>
            <x v="317"/>
            <x v="318"/>
            <x v="322"/>
            <x v="324"/>
            <x v="325"/>
            <x v="326"/>
            <x v="327"/>
            <x v="328"/>
            <x v="329"/>
            <x v="330"/>
            <x v="331"/>
            <x v="332"/>
            <x v="333"/>
            <x v="334"/>
            <x v="335"/>
            <x v="336"/>
            <x v="338"/>
            <x v="339"/>
            <x v="340"/>
            <x v="342"/>
            <x v="346"/>
            <x v="347"/>
            <x v="348"/>
            <x v="349"/>
            <x v="351"/>
            <x v="352"/>
            <x v="353"/>
            <x v="354"/>
            <x v="355"/>
            <x v="357"/>
            <x v="365"/>
            <x v="366"/>
            <x v="367"/>
            <x v="368"/>
            <x v="369"/>
            <x v="370"/>
            <x v="374"/>
            <x v="376"/>
            <x v="379"/>
            <x v="380"/>
            <x v="382"/>
          </reference>
        </references>
      </pivotArea>
    </format>
    <format dxfId="898">
      <pivotArea dataOnly="0" labelOnly="1" outline="0" fieldPosition="0">
        <references count="1">
          <reference field="0" count="1">
            <x v="383"/>
          </reference>
        </references>
      </pivotArea>
    </format>
    <format dxfId="897">
      <pivotArea dataOnly="0" labelOnly="1" grandRow="1" outline="0" fieldPosition="0"/>
    </format>
    <format dxfId="896">
      <pivotArea dataOnly="0" labelOnly="1" outline="0" fieldPosition="0">
        <references count="2">
          <reference field="0" count="1" selected="0">
            <x v="0"/>
          </reference>
          <reference field="1" count="1">
            <x v="0"/>
          </reference>
        </references>
      </pivotArea>
    </format>
    <format dxfId="895">
      <pivotArea dataOnly="0" labelOnly="1" outline="0" fieldPosition="0">
        <references count="2">
          <reference field="0" count="1" selected="0">
            <x v="9"/>
          </reference>
          <reference field="1" count="1">
            <x v="9"/>
          </reference>
        </references>
      </pivotArea>
    </format>
    <format dxfId="894">
      <pivotArea dataOnly="0" labelOnly="1" outline="0" fieldPosition="0">
        <references count="2">
          <reference field="0" count="1" selected="0">
            <x v="12"/>
          </reference>
          <reference field="1" count="1">
            <x v="12"/>
          </reference>
        </references>
      </pivotArea>
    </format>
    <format dxfId="893">
      <pivotArea dataOnly="0" labelOnly="1" outline="0" fieldPosition="0">
        <references count="2">
          <reference field="0" count="1" selected="0">
            <x v="13"/>
          </reference>
          <reference field="1" count="1">
            <x v="13"/>
          </reference>
        </references>
      </pivotArea>
    </format>
    <format dxfId="892">
      <pivotArea dataOnly="0" labelOnly="1" outline="0" fieldPosition="0">
        <references count="2">
          <reference field="0" count="1" selected="0">
            <x v="23"/>
          </reference>
          <reference field="1" count="1">
            <x v="22"/>
          </reference>
        </references>
      </pivotArea>
    </format>
    <format dxfId="891">
      <pivotArea dataOnly="0" labelOnly="1" outline="0" fieldPosition="0">
        <references count="2">
          <reference field="0" count="1" selected="0">
            <x v="24"/>
          </reference>
          <reference field="1" count="1">
            <x v="23"/>
          </reference>
        </references>
      </pivotArea>
    </format>
    <format dxfId="890">
      <pivotArea dataOnly="0" labelOnly="1" outline="0" fieldPosition="0">
        <references count="2">
          <reference field="0" count="1" selected="0">
            <x v="25"/>
          </reference>
          <reference field="1" count="1">
            <x v="24"/>
          </reference>
        </references>
      </pivotArea>
    </format>
    <format dxfId="889">
      <pivotArea dataOnly="0" labelOnly="1" outline="0" fieldPosition="0">
        <references count="2">
          <reference field="0" count="1" selected="0">
            <x v="27"/>
          </reference>
          <reference field="1" count="1">
            <x v="0"/>
          </reference>
        </references>
      </pivotArea>
    </format>
    <format dxfId="888">
      <pivotArea dataOnly="0" labelOnly="1" outline="0" fieldPosition="0">
        <references count="2">
          <reference field="0" count="1" selected="0">
            <x v="29"/>
          </reference>
          <reference field="1" count="1">
            <x v="28"/>
          </reference>
        </references>
      </pivotArea>
    </format>
    <format dxfId="887">
      <pivotArea dataOnly="0" labelOnly="1" outline="0" fieldPosition="0">
        <references count="2">
          <reference field="0" count="1" selected="0">
            <x v="30"/>
          </reference>
          <reference field="1" count="1">
            <x v="29"/>
          </reference>
        </references>
      </pivotArea>
    </format>
    <format dxfId="886">
      <pivotArea dataOnly="0" labelOnly="1" outline="0" fieldPosition="0">
        <references count="2">
          <reference field="0" count="1" selected="0">
            <x v="33"/>
          </reference>
          <reference field="1" count="1">
            <x v="32"/>
          </reference>
        </references>
      </pivotArea>
    </format>
    <format dxfId="885">
      <pivotArea dataOnly="0" labelOnly="1" outline="0" fieldPosition="0">
        <references count="2">
          <reference field="0" count="1" selected="0">
            <x v="34"/>
          </reference>
          <reference field="1" count="1">
            <x v="33"/>
          </reference>
        </references>
      </pivotArea>
    </format>
    <format dxfId="884">
      <pivotArea dataOnly="0" labelOnly="1" outline="0" fieldPosition="0">
        <references count="2">
          <reference field="0" count="1" selected="0">
            <x v="35"/>
          </reference>
          <reference field="1" count="1">
            <x v="34"/>
          </reference>
        </references>
      </pivotArea>
    </format>
    <format dxfId="883">
      <pivotArea dataOnly="0" labelOnly="1" outline="0" fieldPosition="0">
        <references count="2">
          <reference field="0" count="1" selected="0">
            <x v="36"/>
          </reference>
          <reference field="1" count="1">
            <x v="35"/>
          </reference>
        </references>
      </pivotArea>
    </format>
    <format dxfId="882">
      <pivotArea dataOnly="0" labelOnly="1" outline="0" fieldPosition="0">
        <references count="2">
          <reference field="0" count="1" selected="0">
            <x v="39"/>
          </reference>
          <reference field="1" count="1">
            <x v="38"/>
          </reference>
        </references>
      </pivotArea>
    </format>
    <format dxfId="881">
      <pivotArea dataOnly="0" labelOnly="1" outline="0" fieldPosition="0">
        <references count="2">
          <reference field="0" count="1" selected="0">
            <x v="43"/>
          </reference>
          <reference field="1" count="1">
            <x v="42"/>
          </reference>
        </references>
      </pivotArea>
    </format>
    <format dxfId="880">
      <pivotArea dataOnly="0" labelOnly="1" outline="0" fieldPosition="0">
        <references count="2">
          <reference field="0" count="1" selected="0">
            <x v="46"/>
          </reference>
          <reference field="1" count="1">
            <x v="45"/>
          </reference>
        </references>
      </pivotArea>
    </format>
    <format dxfId="879">
      <pivotArea dataOnly="0" labelOnly="1" outline="0" fieldPosition="0">
        <references count="2">
          <reference field="0" count="1" selected="0">
            <x v="47"/>
          </reference>
          <reference field="1" count="1">
            <x v="46"/>
          </reference>
        </references>
      </pivotArea>
    </format>
    <format dxfId="878">
      <pivotArea dataOnly="0" labelOnly="1" outline="0" fieldPosition="0">
        <references count="2">
          <reference field="0" count="1" selected="0">
            <x v="48"/>
          </reference>
          <reference field="1" count="1">
            <x v="47"/>
          </reference>
        </references>
      </pivotArea>
    </format>
    <format dxfId="877">
      <pivotArea dataOnly="0" labelOnly="1" outline="0" fieldPosition="0">
        <references count="2">
          <reference field="0" count="1" selected="0">
            <x v="51"/>
          </reference>
          <reference field="1" count="1">
            <x v="50"/>
          </reference>
        </references>
      </pivotArea>
    </format>
    <format dxfId="876">
      <pivotArea dataOnly="0" labelOnly="1" outline="0" fieldPosition="0">
        <references count="2">
          <reference field="0" count="1" selected="0">
            <x v="52"/>
          </reference>
          <reference field="1" count="1">
            <x v="51"/>
          </reference>
        </references>
      </pivotArea>
    </format>
    <format dxfId="875">
      <pivotArea dataOnly="0" labelOnly="1" outline="0" fieldPosition="0">
        <references count="2">
          <reference field="0" count="1" selected="0">
            <x v="55"/>
          </reference>
          <reference field="1" count="1">
            <x v="54"/>
          </reference>
        </references>
      </pivotArea>
    </format>
    <format dxfId="874">
      <pivotArea dataOnly="0" labelOnly="1" outline="0" fieldPosition="0">
        <references count="2">
          <reference field="0" count="1" selected="0">
            <x v="56"/>
          </reference>
          <reference field="1" count="1">
            <x v="54"/>
          </reference>
        </references>
      </pivotArea>
    </format>
    <format dxfId="873">
      <pivotArea dataOnly="0" labelOnly="1" outline="0" fieldPosition="0">
        <references count="2">
          <reference field="0" count="1" selected="0">
            <x v="58"/>
          </reference>
          <reference field="1" count="1">
            <x v="56"/>
          </reference>
        </references>
      </pivotArea>
    </format>
    <format dxfId="872">
      <pivotArea dataOnly="0" labelOnly="1" outline="0" fieldPosition="0">
        <references count="2">
          <reference field="0" count="1" selected="0">
            <x v="59"/>
          </reference>
          <reference field="1" count="1">
            <x v="57"/>
          </reference>
        </references>
      </pivotArea>
    </format>
    <format dxfId="871">
      <pivotArea dataOnly="0" labelOnly="1" outline="0" fieldPosition="0">
        <references count="2">
          <reference field="0" count="1" selected="0">
            <x v="61"/>
          </reference>
          <reference field="1" count="1">
            <x v="54"/>
          </reference>
        </references>
      </pivotArea>
    </format>
    <format dxfId="870">
      <pivotArea dataOnly="0" labelOnly="1" outline="0" fieldPosition="0">
        <references count="2">
          <reference field="0" count="1" selected="0">
            <x v="64"/>
          </reference>
          <reference field="1" count="1">
            <x v="60"/>
          </reference>
        </references>
      </pivotArea>
    </format>
    <format dxfId="869">
      <pivotArea dataOnly="0" labelOnly="1" outline="0" fieldPosition="0">
        <references count="2">
          <reference field="0" count="1" selected="0">
            <x v="65"/>
          </reference>
          <reference field="1" count="1">
            <x v="61"/>
          </reference>
        </references>
      </pivotArea>
    </format>
    <format dxfId="868">
      <pivotArea dataOnly="0" labelOnly="1" outline="0" fieldPosition="0">
        <references count="2">
          <reference field="0" count="1" selected="0">
            <x v="66"/>
          </reference>
          <reference field="1" count="1">
            <x v="62"/>
          </reference>
        </references>
      </pivotArea>
    </format>
    <format dxfId="867">
      <pivotArea dataOnly="0" labelOnly="1" outline="0" fieldPosition="0">
        <references count="2">
          <reference field="0" count="1" selected="0">
            <x v="67"/>
          </reference>
          <reference field="1" count="1">
            <x v="63"/>
          </reference>
        </references>
      </pivotArea>
    </format>
    <format dxfId="866">
      <pivotArea dataOnly="0" labelOnly="1" outline="0" fieldPosition="0">
        <references count="2">
          <reference field="0" count="1" selected="0">
            <x v="68"/>
          </reference>
          <reference field="1" count="1">
            <x v="64"/>
          </reference>
        </references>
      </pivotArea>
    </format>
    <format dxfId="865">
      <pivotArea dataOnly="0" labelOnly="1" outline="0" fieldPosition="0">
        <references count="2">
          <reference field="0" count="1" selected="0">
            <x v="69"/>
          </reference>
          <reference field="1" count="1">
            <x v="65"/>
          </reference>
        </references>
      </pivotArea>
    </format>
    <format dxfId="864">
      <pivotArea dataOnly="0" labelOnly="1" outline="0" fieldPosition="0">
        <references count="2">
          <reference field="0" count="1" selected="0">
            <x v="71"/>
          </reference>
          <reference field="1" count="1">
            <x v="54"/>
          </reference>
        </references>
      </pivotArea>
    </format>
    <format dxfId="863">
      <pivotArea dataOnly="0" labelOnly="1" outline="0" fieldPosition="0">
        <references count="2">
          <reference field="0" count="1" selected="0">
            <x v="72"/>
          </reference>
          <reference field="1" count="1">
            <x v="67"/>
          </reference>
        </references>
      </pivotArea>
    </format>
    <format dxfId="862">
      <pivotArea dataOnly="0" labelOnly="1" outline="0" fieldPosition="0">
        <references count="2">
          <reference field="0" count="1" selected="0">
            <x v="73"/>
          </reference>
          <reference field="1" count="1">
            <x v="68"/>
          </reference>
        </references>
      </pivotArea>
    </format>
    <format dxfId="861">
      <pivotArea dataOnly="0" labelOnly="1" outline="0" fieldPosition="0">
        <references count="2">
          <reference field="0" count="1" selected="0">
            <x v="76"/>
          </reference>
          <reference field="1" count="1">
            <x v="71"/>
          </reference>
        </references>
      </pivotArea>
    </format>
    <format dxfId="860">
      <pivotArea dataOnly="0" labelOnly="1" outline="0" fieldPosition="0">
        <references count="2">
          <reference field="0" count="1" selected="0">
            <x v="77"/>
          </reference>
          <reference field="1" count="1">
            <x v="72"/>
          </reference>
        </references>
      </pivotArea>
    </format>
    <format dxfId="859">
      <pivotArea dataOnly="0" labelOnly="1" outline="0" fieldPosition="0">
        <references count="2">
          <reference field="0" count="1" selected="0">
            <x v="78"/>
          </reference>
          <reference field="1" count="1">
            <x v="73"/>
          </reference>
        </references>
      </pivotArea>
    </format>
    <format dxfId="858">
      <pivotArea dataOnly="0" labelOnly="1" outline="0" fieldPosition="0">
        <references count="2">
          <reference field="0" count="1" selected="0">
            <x v="80"/>
          </reference>
          <reference field="1" count="1">
            <x v="75"/>
          </reference>
        </references>
      </pivotArea>
    </format>
    <format dxfId="857">
      <pivotArea dataOnly="0" labelOnly="1" outline="0" fieldPosition="0">
        <references count="2">
          <reference field="0" count="1" selected="0">
            <x v="82"/>
          </reference>
          <reference field="1" count="1">
            <x v="77"/>
          </reference>
        </references>
      </pivotArea>
    </format>
    <format dxfId="856">
      <pivotArea dataOnly="0" labelOnly="1" outline="0" fieldPosition="0">
        <references count="2">
          <reference field="0" count="1" selected="0">
            <x v="83"/>
          </reference>
          <reference field="1" count="1">
            <x v="78"/>
          </reference>
        </references>
      </pivotArea>
    </format>
    <format dxfId="855">
      <pivotArea dataOnly="0" labelOnly="1" outline="0" fieldPosition="0">
        <references count="2">
          <reference field="0" count="1" selected="0">
            <x v="84"/>
          </reference>
          <reference field="1" count="1">
            <x v="79"/>
          </reference>
        </references>
      </pivotArea>
    </format>
    <format dxfId="854">
      <pivotArea dataOnly="0" labelOnly="1" outline="0" fieldPosition="0">
        <references count="2">
          <reference field="0" count="1" selected="0">
            <x v="86"/>
          </reference>
          <reference field="1" count="1">
            <x v="81"/>
          </reference>
        </references>
      </pivotArea>
    </format>
    <format dxfId="853">
      <pivotArea dataOnly="0" labelOnly="1" outline="0" fieldPosition="0">
        <references count="2">
          <reference field="0" count="1" selected="0">
            <x v="88"/>
          </reference>
          <reference field="1" count="1">
            <x v="83"/>
          </reference>
        </references>
      </pivotArea>
    </format>
    <format dxfId="852">
      <pivotArea dataOnly="0" labelOnly="1" outline="0" fieldPosition="0">
        <references count="2">
          <reference field="0" count="1" selected="0">
            <x v="89"/>
          </reference>
          <reference field="1" count="1">
            <x v="84"/>
          </reference>
        </references>
      </pivotArea>
    </format>
    <format dxfId="851">
      <pivotArea dataOnly="0" labelOnly="1" outline="0" fieldPosition="0">
        <references count="2">
          <reference field="0" count="1" selected="0">
            <x v="93"/>
          </reference>
          <reference field="1" count="1">
            <x v="88"/>
          </reference>
        </references>
      </pivotArea>
    </format>
    <format dxfId="850">
      <pivotArea dataOnly="0" labelOnly="1" outline="0" fieldPosition="0">
        <references count="2">
          <reference field="0" count="1" selected="0">
            <x v="98"/>
          </reference>
          <reference field="1" count="1">
            <x v="92"/>
          </reference>
        </references>
      </pivotArea>
    </format>
    <format dxfId="849">
      <pivotArea dataOnly="0" labelOnly="1" outline="0" fieldPosition="0">
        <references count="2">
          <reference field="0" count="1" selected="0">
            <x v="99"/>
          </reference>
          <reference field="1" count="1">
            <x v="93"/>
          </reference>
        </references>
      </pivotArea>
    </format>
    <format dxfId="848">
      <pivotArea dataOnly="0" labelOnly="1" outline="0" fieldPosition="0">
        <references count="2">
          <reference field="0" count="1" selected="0">
            <x v="100"/>
          </reference>
          <reference field="1" count="1">
            <x v="94"/>
          </reference>
        </references>
      </pivotArea>
    </format>
    <format dxfId="847">
      <pivotArea dataOnly="0" labelOnly="1" outline="0" fieldPosition="0">
        <references count="2">
          <reference field="0" count="1" selected="0">
            <x v="102"/>
          </reference>
          <reference field="1" count="1">
            <x v="96"/>
          </reference>
        </references>
      </pivotArea>
    </format>
    <format dxfId="846">
      <pivotArea dataOnly="0" labelOnly="1" outline="0" fieldPosition="0">
        <references count="2">
          <reference field="0" count="1" selected="0">
            <x v="103"/>
          </reference>
          <reference field="1" count="1">
            <x v="97"/>
          </reference>
        </references>
      </pivotArea>
    </format>
    <format dxfId="845">
      <pivotArea dataOnly="0" labelOnly="1" outline="0" fieldPosition="0">
        <references count="2">
          <reference field="0" count="1" selected="0">
            <x v="104"/>
          </reference>
          <reference field="1" count="1">
            <x v="98"/>
          </reference>
        </references>
      </pivotArea>
    </format>
    <format dxfId="844">
      <pivotArea dataOnly="0" labelOnly="1" outline="0" fieldPosition="0">
        <references count="2">
          <reference field="0" count="1" selected="0">
            <x v="105"/>
          </reference>
          <reference field="1" count="1">
            <x v="99"/>
          </reference>
        </references>
      </pivotArea>
    </format>
    <format dxfId="843">
      <pivotArea dataOnly="0" labelOnly="1" outline="0" fieldPosition="0">
        <references count="2">
          <reference field="0" count="1" selected="0">
            <x v="106"/>
          </reference>
          <reference field="1" count="1">
            <x v="100"/>
          </reference>
        </references>
      </pivotArea>
    </format>
    <format dxfId="842">
      <pivotArea dataOnly="0" labelOnly="1" outline="0" fieldPosition="0">
        <references count="2">
          <reference field="0" count="1" selected="0">
            <x v="109"/>
          </reference>
          <reference field="1" count="1">
            <x v="103"/>
          </reference>
        </references>
      </pivotArea>
    </format>
    <format dxfId="841">
      <pivotArea dataOnly="0" labelOnly="1" outline="0" fieldPosition="0">
        <references count="2">
          <reference field="0" count="1" selected="0">
            <x v="110"/>
          </reference>
          <reference field="1" count="1">
            <x v="104"/>
          </reference>
        </references>
      </pivotArea>
    </format>
    <format dxfId="840">
      <pivotArea dataOnly="0" labelOnly="1" outline="0" fieldPosition="0">
        <references count="2">
          <reference field="0" count="1" selected="0">
            <x v="113"/>
          </reference>
          <reference field="1" count="1">
            <x v="107"/>
          </reference>
        </references>
      </pivotArea>
    </format>
    <format dxfId="839">
      <pivotArea dataOnly="0" labelOnly="1" outline="0" fieldPosition="0">
        <references count="2">
          <reference field="0" count="1" selected="0">
            <x v="114"/>
          </reference>
          <reference field="1" count="1">
            <x v="108"/>
          </reference>
        </references>
      </pivotArea>
    </format>
    <format dxfId="838">
      <pivotArea dataOnly="0" labelOnly="1" outline="0" fieldPosition="0">
        <references count="2">
          <reference field="0" count="1" selected="0">
            <x v="115"/>
          </reference>
          <reference field="1" count="1">
            <x v="109"/>
          </reference>
        </references>
      </pivotArea>
    </format>
    <format dxfId="837">
      <pivotArea dataOnly="0" labelOnly="1" outline="0" fieldPosition="0">
        <references count="2">
          <reference field="0" count="1" selected="0">
            <x v="116"/>
          </reference>
          <reference field="1" count="1">
            <x v="110"/>
          </reference>
        </references>
      </pivotArea>
    </format>
    <format dxfId="836">
      <pivotArea dataOnly="0" labelOnly="1" outline="0" fieldPosition="0">
        <references count="2">
          <reference field="0" count="1" selected="0">
            <x v="117"/>
          </reference>
          <reference field="1" count="1">
            <x v="111"/>
          </reference>
        </references>
      </pivotArea>
    </format>
    <format dxfId="835">
      <pivotArea dataOnly="0" labelOnly="1" outline="0" fieldPosition="0">
        <references count="2">
          <reference field="0" count="1" selected="0">
            <x v="118"/>
          </reference>
          <reference field="1" count="1">
            <x v="112"/>
          </reference>
        </references>
      </pivotArea>
    </format>
    <format dxfId="834">
      <pivotArea dataOnly="0" labelOnly="1" outline="0" fieldPosition="0">
        <references count="2">
          <reference field="0" count="1" selected="0">
            <x v="122"/>
          </reference>
          <reference field="1" count="1">
            <x v="116"/>
          </reference>
        </references>
      </pivotArea>
    </format>
    <format dxfId="833">
      <pivotArea dataOnly="0" labelOnly="1" outline="0" fieldPosition="0">
        <references count="2">
          <reference field="0" count="1" selected="0">
            <x v="125"/>
          </reference>
          <reference field="1" count="1">
            <x v="119"/>
          </reference>
        </references>
      </pivotArea>
    </format>
    <format dxfId="832">
      <pivotArea dataOnly="0" labelOnly="1" outline="0" fieldPosition="0">
        <references count="2">
          <reference field="0" count="1" selected="0">
            <x v="126"/>
          </reference>
          <reference field="1" count="1">
            <x v="120"/>
          </reference>
        </references>
      </pivotArea>
    </format>
    <format dxfId="831">
      <pivotArea dataOnly="0" labelOnly="1" outline="0" fieldPosition="0">
        <references count="2">
          <reference field="0" count="1" selected="0">
            <x v="128"/>
          </reference>
          <reference field="1" count="1">
            <x v="122"/>
          </reference>
        </references>
      </pivotArea>
    </format>
    <format dxfId="830">
      <pivotArea dataOnly="0" labelOnly="1" outline="0" fieldPosition="0">
        <references count="2">
          <reference field="0" count="1" selected="0">
            <x v="129"/>
          </reference>
          <reference field="1" count="1">
            <x v="123"/>
          </reference>
        </references>
      </pivotArea>
    </format>
    <format dxfId="829">
      <pivotArea dataOnly="0" labelOnly="1" outline="0" fieldPosition="0">
        <references count="2">
          <reference field="0" count="1" selected="0">
            <x v="132"/>
          </reference>
          <reference field="1" count="1">
            <x v="126"/>
          </reference>
        </references>
      </pivotArea>
    </format>
    <format dxfId="828">
      <pivotArea dataOnly="0" labelOnly="1" outline="0" fieldPosition="0">
        <references count="2">
          <reference field="0" count="1" selected="0">
            <x v="133"/>
          </reference>
          <reference field="1" count="1">
            <x v="127"/>
          </reference>
        </references>
      </pivotArea>
    </format>
    <format dxfId="827">
      <pivotArea dataOnly="0" labelOnly="1" outline="0" fieldPosition="0">
        <references count="2">
          <reference field="0" count="1" selected="0">
            <x v="134"/>
          </reference>
          <reference field="1" count="1">
            <x v="128"/>
          </reference>
        </references>
      </pivotArea>
    </format>
    <format dxfId="826">
      <pivotArea dataOnly="0" labelOnly="1" outline="0" fieldPosition="0">
        <references count="2">
          <reference field="0" count="1" selected="0">
            <x v="135"/>
          </reference>
          <reference field="1" count="1">
            <x v="129"/>
          </reference>
        </references>
      </pivotArea>
    </format>
    <format dxfId="825">
      <pivotArea dataOnly="0" labelOnly="1" outline="0" fieldPosition="0">
        <references count="2">
          <reference field="0" count="1" selected="0">
            <x v="136"/>
          </reference>
          <reference field="1" count="1">
            <x v="130"/>
          </reference>
        </references>
      </pivotArea>
    </format>
    <format dxfId="824">
      <pivotArea dataOnly="0" labelOnly="1" outline="0" fieldPosition="0">
        <references count="2">
          <reference field="0" count="1" selected="0">
            <x v="138"/>
          </reference>
          <reference field="1" count="1">
            <x v="132"/>
          </reference>
        </references>
      </pivotArea>
    </format>
    <format dxfId="823">
      <pivotArea dataOnly="0" labelOnly="1" outline="0" fieldPosition="0">
        <references count="2">
          <reference field="0" count="1" selected="0">
            <x v="139"/>
          </reference>
          <reference field="1" count="1">
            <x v="133"/>
          </reference>
        </references>
      </pivotArea>
    </format>
    <format dxfId="822">
      <pivotArea dataOnly="0" labelOnly="1" outline="0" fieldPosition="0">
        <references count="2">
          <reference field="0" count="1" selected="0">
            <x v="140"/>
          </reference>
          <reference field="1" count="1">
            <x v="134"/>
          </reference>
        </references>
      </pivotArea>
    </format>
    <format dxfId="821">
      <pivotArea dataOnly="0" labelOnly="1" outline="0" fieldPosition="0">
        <references count="2">
          <reference field="0" count="1" selected="0">
            <x v="141"/>
          </reference>
          <reference field="1" count="1">
            <x v="135"/>
          </reference>
        </references>
      </pivotArea>
    </format>
    <format dxfId="820">
      <pivotArea dataOnly="0" labelOnly="1" outline="0" fieldPosition="0">
        <references count="2">
          <reference field="0" count="1" selected="0">
            <x v="143"/>
          </reference>
          <reference field="1" count="1">
            <x v="137"/>
          </reference>
        </references>
      </pivotArea>
    </format>
    <format dxfId="819">
      <pivotArea dataOnly="0" labelOnly="1" outline="0" fieldPosition="0">
        <references count="2">
          <reference field="0" count="1" selected="0">
            <x v="149"/>
          </reference>
          <reference field="1" count="1">
            <x v="143"/>
          </reference>
        </references>
      </pivotArea>
    </format>
    <format dxfId="818">
      <pivotArea dataOnly="0" labelOnly="1" outline="0" fieldPosition="0">
        <references count="2">
          <reference field="0" count="1" selected="0">
            <x v="150"/>
          </reference>
          <reference field="1" count="1">
            <x v="42"/>
          </reference>
        </references>
      </pivotArea>
    </format>
    <format dxfId="817">
      <pivotArea dataOnly="0" labelOnly="1" outline="0" fieldPosition="0">
        <references count="2">
          <reference field="0" count="1" selected="0">
            <x v="154"/>
          </reference>
          <reference field="1" count="1">
            <x v="146"/>
          </reference>
        </references>
      </pivotArea>
    </format>
    <format dxfId="816">
      <pivotArea dataOnly="0" labelOnly="1" outline="0" fieldPosition="0">
        <references count="2">
          <reference field="0" count="1" selected="0">
            <x v="155"/>
          </reference>
          <reference field="1" count="1">
            <x v="147"/>
          </reference>
        </references>
      </pivotArea>
    </format>
    <format dxfId="815">
      <pivotArea dataOnly="0" labelOnly="1" outline="0" fieldPosition="0">
        <references count="2">
          <reference field="0" count="1" selected="0">
            <x v="156"/>
          </reference>
          <reference field="1" count="1">
            <x v="148"/>
          </reference>
        </references>
      </pivotArea>
    </format>
    <format dxfId="814">
      <pivotArea dataOnly="0" labelOnly="1" outline="0" fieldPosition="0">
        <references count="2">
          <reference field="0" count="1" selected="0">
            <x v="158"/>
          </reference>
          <reference field="1" count="1">
            <x v="150"/>
          </reference>
        </references>
      </pivotArea>
    </format>
    <format dxfId="813">
      <pivotArea dataOnly="0" labelOnly="1" outline="0" fieldPosition="0">
        <references count="2">
          <reference field="0" count="1" selected="0">
            <x v="160"/>
          </reference>
          <reference field="1" count="1">
            <x v="152"/>
          </reference>
        </references>
      </pivotArea>
    </format>
    <format dxfId="812">
      <pivotArea dataOnly="0" labelOnly="1" outline="0" fieldPosition="0">
        <references count="2">
          <reference field="0" count="1" selected="0">
            <x v="161"/>
          </reference>
          <reference field="1" count="1">
            <x v="153"/>
          </reference>
        </references>
      </pivotArea>
    </format>
    <format dxfId="811">
      <pivotArea dataOnly="0" labelOnly="1" outline="0" fieldPosition="0">
        <references count="2">
          <reference field="0" count="1" selected="0">
            <x v="162"/>
          </reference>
          <reference field="1" count="1">
            <x v="154"/>
          </reference>
        </references>
      </pivotArea>
    </format>
    <format dxfId="810">
      <pivotArea dataOnly="0" labelOnly="1" outline="0" fieldPosition="0">
        <references count="2">
          <reference field="0" count="1" selected="0">
            <x v="163"/>
          </reference>
          <reference field="1" count="1">
            <x v="155"/>
          </reference>
        </references>
      </pivotArea>
    </format>
    <format dxfId="809">
      <pivotArea dataOnly="0" labelOnly="1" outline="0" fieldPosition="0">
        <references count="2">
          <reference field="0" count="1" selected="0">
            <x v="164"/>
          </reference>
          <reference field="1" count="1">
            <x v="156"/>
          </reference>
        </references>
      </pivotArea>
    </format>
    <format dxfId="808">
      <pivotArea dataOnly="0" labelOnly="1" outline="0" fieldPosition="0">
        <references count="2">
          <reference field="0" count="1" selected="0">
            <x v="167"/>
          </reference>
          <reference field="1" count="1">
            <x v="157"/>
          </reference>
        </references>
      </pivotArea>
    </format>
    <format dxfId="807">
      <pivotArea dataOnly="0" labelOnly="1" outline="0" fieldPosition="0">
        <references count="2">
          <reference field="0" count="1" selected="0">
            <x v="168"/>
          </reference>
          <reference field="1" count="1">
            <x v="158"/>
          </reference>
        </references>
      </pivotArea>
    </format>
    <format dxfId="806">
      <pivotArea dataOnly="0" labelOnly="1" outline="0" fieldPosition="0">
        <references count="2">
          <reference field="0" count="1" selected="0">
            <x v="171"/>
          </reference>
          <reference field="1" count="1">
            <x v="161"/>
          </reference>
        </references>
      </pivotArea>
    </format>
    <format dxfId="805">
      <pivotArea dataOnly="0" labelOnly="1" outline="0" fieldPosition="0">
        <references count="2">
          <reference field="0" count="1" selected="0">
            <x v="172"/>
          </reference>
          <reference field="1" count="1">
            <x v="162"/>
          </reference>
        </references>
      </pivotArea>
    </format>
    <format dxfId="804">
      <pivotArea dataOnly="0" labelOnly="1" outline="0" fieldPosition="0">
        <references count="2">
          <reference field="0" count="1" selected="0">
            <x v="174"/>
          </reference>
          <reference field="1" count="1">
            <x v="164"/>
          </reference>
        </references>
      </pivotArea>
    </format>
    <format dxfId="803">
      <pivotArea dataOnly="0" labelOnly="1" outline="0" fieldPosition="0">
        <references count="2">
          <reference field="0" count="1" selected="0">
            <x v="177"/>
          </reference>
          <reference field="1" count="1">
            <x v="167"/>
          </reference>
        </references>
      </pivotArea>
    </format>
    <format dxfId="802">
      <pivotArea dataOnly="0" labelOnly="1" outline="0" fieldPosition="0">
        <references count="2">
          <reference field="0" count="1" selected="0">
            <x v="183"/>
          </reference>
          <reference field="1" count="1">
            <x v="173"/>
          </reference>
        </references>
      </pivotArea>
    </format>
    <format dxfId="801">
      <pivotArea dataOnly="0" labelOnly="1" outline="0" fieldPosition="0">
        <references count="2">
          <reference field="0" count="1" selected="0">
            <x v="184"/>
          </reference>
          <reference field="1" count="1">
            <x v="174"/>
          </reference>
        </references>
      </pivotArea>
    </format>
    <format dxfId="800">
      <pivotArea dataOnly="0" labelOnly="1" outline="0" fieldPosition="0">
        <references count="2">
          <reference field="0" count="1" selected="0">
            <x v="185"/>
          </reference>
          <reference field="1" count="1">
            <x v="175"/>
          </reference>
        </references>
      </pivotArea>
    </format>
    <format dxfId="799">
      <pivotArea dataOnly="0" labelOnly="1" outline="0" fieldPosition="0">
        <references count="2">
          <reference field="0" count="1" selected="0">
            <x v="186"/>
          </reference>
          <reference field="1" count="1">
            <x v="176"/>
          </reference>
        </references>
      </pivotArea>
    </format>
    <format dxfId="798">
      <pivotArea dataOnly="0" labelOnly="1" outline="0" fieldPosition="0">
        <references count="2">
          <reference field="0" count="1" selected="0">
            <x v="190"/>
          </reference>
          <reference field="1" count="1">
            <x v="100"/>
          </reference>
        </references>
      </pivotArea>
    </format>
    <format dxfId="797">
      <pivotArea dataOnly="0" labelOnly="1" outline="0" fieldPosition="0">
        <references count="2">
          <reference field="0" count="1" selected="0">
            <x v="193"/>
          </reference>
          <reference field="1" count="1">
            <x v="180"/>
          </reference>
        </references>
      </pivotArea>
    </format>
    <format dxfId="796">
      <pivotArea dataOnly="0" labelOnly="1" outline="0" fieldPosition="0">
        <references count="2">
          <reference field="0" count="1" selected="0">
            <x v="202"/>
          </reference>
          <reference field="1" count="1">
            <x v="187"/>
          </reference>
        </references>
      </pivotArea>
    </format>
    <format dxfId="795">
      <pivotArea dataOnly="0" labelOnly="1" outline="0" fieldPosition="0">
        <references count="2">
          <reference field="0" count="1" selected="0">
            <x v="203"/>
          </reference>
          <reference field="1" count="1">
            <x v="188"/>
          </reference>
        </references>
      </pivotArea>
    </format>
    <format dxfId="794">
      <pivotArea dataOnly="0" labelOnly="1" outline="0" fieldPosition="0">
        <references count="2">
          <reference field="0" count="1" selected="0">
            <x v="205"/>
          </reference>
          <reference field="1" count="1">
            <x v="190"/>
          </reference>
        </references>
      </pivotArea>
    </format>
    <format dxfId="793">
      <pivotArea dataOnly="0" labelOnly="1" outline="0" fieldPosition="0">
        <references count="2">
          <reference field="0" count="1" selected="0">
            <x v="211"/>
          </reference>
          <reference field="1" count="1">
            <x v="196"/>
          </reference>
        </references>
      </pivotArea>
    </format>
    <format dxfId="792">
      <pivotArea dataOnly="0" labelOnly="1" outline="0" fieldPosition="0">
        <references count="2">
          <reference field="0" count="1" selected="0">
            <x v="212"/>
          </reference>
          <reference field="1" count="1">
            <x v="197"/>
          </reference>
        </references>
      </pivotArea>
    </format>
    <format dxfId="791">
      <pivotArea dataOnly="0" labelOnly="1" outline="0" fieldPosition="0">
        <references count="2">
          <reference field="0" count="1" selected="0">
            <x v="213"/>
          </reference>
          <reference field="1" count="1">
            <x v="198"/>
          </reference>
        </references>
      </pivotArea>
    </format>
    <format dxfId="790">
      <pivotArea dataOnly="0" labelOnly="1" outline="0" fieldPosition="0">
        <references count="2">
          <reference field="0" count="1" selected="0">
            <x v="214"/>
          </reference>
          <reference field="1" count="1">
            <x v="199"/>
          </reference>
        </references>
      </pivotArea>
    </format>
    <format dxfId="789">
      <pivotArea dataOnly="0" labelOnly="1" outline="0" fieldPosition="0">
        <references count="2">
          <reference field="0" count="1" selected="0">
            <x v="215"/>
          </reference>
          <reference field="1" count="1">
            <x v="200"/>
          </reference>
        </references>
      </pivotArea>
    </format>
    <format dxfId="788">
      <pivotArea dataOnly="0" labelOnly="1" outline="0" fieldPosition="0">
        <references count="2">
          <reference field="0" count="1" selected="0">
            <x v="216"/>
          </reference>
          <reference field="1" count="1">
            <x v="201"/>
          </reference>
        </references>
      </pivotArea>
    </format>
    <format dxfId="787">
      <pivotArea dataOnly="0" labelOnly="1" outline="0" fieldPosition="0">
        <references count="2">
          <reference field="0" count="1" selected="0">
            <x v="217"/>
          </reference>
          <reference field="1" count="1">
            <x v="202"/>
          </reference>
        </references>
      </pivotArea>
    </format>
    <format dxfId="786">
      <pivotArea dataOnly="0" labelOnly="1" outline="0" fieldPosition="0">
        <references count="2">
          <reference field="0" count="1" selected="0">
            <x v="218"/>
          </reference>
          <reference field="1" count="1">
            <x v="203"/>
          </reference>
        </references>
      </pivotArea>
    </format>
    <format dxfId="785">
      <pivotArea dataOnly="0" labelOnly="1" outline="0" fieldPosition="0">
        <references count="2">
          <reference field="0" count="1" selected="0">
            <x v="219"/>
          </reference>
          <reference field="1" count="1">
            <x v="204"/>
          </reference>
        </references>
      </pivotArea>
    </format>
    <format dxfId="784">
      <pivotArea dataOnly="0" labelOnly="1" outline="0" fieldPosition="0">
        <references count="2">
          <reference field="0" count="1" selected="0">
            <x v="220"/>
          </reference>
          <reference field="1" count="1">
            <x v="205"/>
          </reference>
        </references>
      </pivotArea>
    </format>
    <format dxfId="783">
      <pivotArea dataOnly="0" labelOnly="1" outline="0" fieldPosition="0">
        <references count="2">
          <reference field="0" count="1" selected="0">
            <x v="222"/>
          </reference>
          <reference field="1" count="1">
            <x v="207"/>
          </reference>
        </references>
      </pivotArea>
    </format>
    <format dxfId="782">
      <pivotArea dataOnly="0" labelOnly="1" outline="0" fieldPosition="0">
        <references count="2">
          <reference field="0" count="1" selected="0">
            <x v="225"/>
          </reference>
          <reference field="1" count="1">
            <x v="0"/>
          </reference>
        </references>
      </pivotArea>
    </format>
    <format dxfId="781">
      <pivotArea dataOnly="0" labelOnly="1" outline="0" fieldPosition="0">
        <references count="2">
          <reference field="0" count="1" selected="0">
            <x v="229"/>
          </reference>
          <reference field="1" count="1">
            <x v="214"/>
          </reference>
        </references>
      </pivotArea>
    </format>
    <format dxfId="780">
      <pivotArea dataOnly="0" labelOnly="1" outline="0" fieldPosition="0">
        <references count="2">
          <reference field="0" count="1" selected="0">
            <x v="230"/>
          </reference>
          <reference field="1" count="1">
            <x v="215"/>
          </reference>
        </references>
      </pivotArea>
    </format>
    <format dxfId="779">
      <pivotArea dataOnly="0" labelOnly="1" outline="0" fieldPosition="0">
        <references count="2">
          <reference field="0" count="1" selected="0">
            <x v="231"/>
          </reference>
          <reference field="1" count="1">
            <x v="216"/>
          </reference>
        </references>
      </pivotArea>
    </format>
    <format dxfId="778">
      <pivotArea dataOnly="0" labelOnly="1" outline="0" fieldPosition="0">
        <references count="2">
          <reference field="0" count="1" selected="0">
            <x v="232"/>
          </reference>
          <reference field="1" count="1">
            <x v="217"/>
          </reference>
        </references>
      </pivotArea>
    </format>
    <format dxfId="777">
      <pivotArea dataOnly="0" labelOnly="1" outline="0" fieldPosition="0">
        <references count="2">
          <reference field="0" count="1" selected="0">
            <x v="234"/>
          </reference>
          <reference field="1" count="1">
            <x v="219"/>
          </reference>
        </references>
      </pivotArea>
    </format>
    <format dxfId="776">
      <pivotArea dataOnly="0" labelOnly="1" outline="0" fieldPosition="0">
        <references count="2">
          <reference field="0" count="1" selected="0">
            <x v="235"/>
          </reference>
          <reference field="1" count="1">
            <x v="220"/>
          </reference>
        </references>
      </pivotArea>
    </format>
    <format dxfId="775">
      <pivotArea dataOnly="0" labelOnly="1" outline="0" fieldPosition="0">
        <references count="2">
          <reference field="0" count="1" selected="0">
            <x v="240"/>
          </reference>
          <reference field="1" count="1">
            <x v="224"/>
          </reference>
        </references>
      </pivotArea>
    </format>
    <format dxfId="774">
      <pivotArea dataOnly="0" labelOnly="1" outline="0" fieldPosition="0">
        <references count="2">
          <reference field="0" count="1" selected="0">
            <x v="244"/>
          </reference>
          <reference field="1" count="1">
            <x v="228"/>
          </reference>
        </references>
      </pivotArea>
    </format>
    <format dxfId="773">
      <pivotArea dataOnly="0" labelOnly="1" outline="0" fieldPosition="0">
        <references count="2">
          <reference field="0" count="1" selected="0">
            <x v="248"/>
          </reference>
          <reference field="1" count="1">
            <x v="232"/>
          </reference>
        </references>
      </pivotArea>
    </format>
    <format dxfId="772">
      <pivotArea dataOnly="0" labelOnly="1" outline="0" fieldPosition="0">
        <references count="2">
          <reference field="0" count="1" selected="0">
            <x v="252"/>
          </reference>
          <reference field="1" count="1">
            <x v="236"/>
          </reference>
        </references>
      </pivotArea>
    </format>
    <format dxfId="771">
      <pivotArea dataOnly="0" labelOnly="1" outline="0" fieldPosition="0">
        <references count="2">
          <reference field="0" count="1" selected="0">
            <x v="257"/>
          </reference>
          <reference field="1" count="1">
            <x v="241"/>
          </reference>
        </references>
      </pivotArea>
    </format>
    <format dxfId="770">
      <pivotArea dataOnly="0" labelOnly="1" outline="0" fieldPosition="0">
        <references count="2">
          <reference field="0" count="1" selected="0">
            <x v="258"/>
          </reference>
          <reference field="1" count="1">
            <x v="242"/>
          </reference>
        </references>
      </pivotArea>
    </format>
    <format dxfId="769">
      <pivotArea dataOnly="0" labelOnly="1" outline="0" fieldPosition="0">
        <references count="2">
          <reference field="0" count="1" selected="0">
            <x v="259"/>
          </reference>
          <reference field="1" count="1">
            <x v="100"/>
          </reference>
        </references>
      </pivotArea>
    </format>
    <format dxfId="768">
      <pivotArea dataOnly="0" labelOnly="1" outline="0" fieldPosition="0">
        <references count="2">
          <reference field="0" count="1" selected="0">
            <x v="260"/>
          </reference>
          <reference field="1" count="1">
            <x v="100"/>
          </reference>
        </references>
      </pivotArea>
    </format>
    <format dxfId="767">
      <pivotArea dataOnly="0" labelOnly="1" outline="0" fieldPosition="0">
        <references count="2">
          <reference field="0" count="1" selected="0">
            <x v="265"/>
          </reference>
          <reference field="1" count="1">
            <x v="247"/>
          </reference>
        </references>
      </pivotArea>
    </format>
    <format dxfId="766">
      <pivotArea dataOnly="0" labelOnly="1" outline="0" fieldPosition="0">
        <references count="2">
          <reference field="0" count="1" selected="0">
            <x v="266"/>
          </reference>
          <reference field="1" count="1">
            <x v="248"/>
          </reference>
        </references>
      </pivotArea>
    </format>
    <format dxfId="765">
      <pivotArea dataOnly="0" labelOnly="1" outline="0" fieldPosition="0">
        <references count="2">
          <reference field="0" count="1" selected="0">
            <x v="268"/>
          </reference>
          <reference field="1" count="1">
            <x v="250"/>
          </reference>
        </references>
      </pivotArea>
    </format>
    <format dxfId="764">
      <pivotArea dataOnly="0" labelOnly="1" outline="0" fieldPosition="0">
        <references count="2">
          <reference field="0" count="1" selected="0">
            <x v="269"/>
          </reference>
          <reference field="1" count="1">
            <x v="251"/>
          </reference>
        </references>
      </pivotArea>
    </format>
    <format dxfId="763">
      <pivotArea dataOnly="0" labelOnly="1" outline="0" fieldPosition="0">
        <references count="2">
          <reference field="0" count="1" selected="0">
            <x v="271"/>
          </reference>
          <reference field="1" count="1">
            <x v="253"/>
          </reference>
        </references>
      </pivotArea>
    </format>
    <format dxfId="762">
      <pivotArea dataOnly="0" labelOnly="1" outline="0" fieldPosition="0">
        <references count="2">
          <reference field="0" count="1" selected="0">
            <x v="273"/>
          </reference>
          <reference field="1" count="1">
            <x v="252"/>
          </reference>
        </references>
      </pivotArea>
    </format>
    <format dxfId="761">
      <pivotArea dataOnly="0" labelOnly="1" outline="0" fieldPosition="0">
        <references count="2">
          <reference field="0" count="1" selected="0">
            <x v="274"/>
          </reference>
          <reference field="1" count="1">
            <x v="255"/>
          </reference>
        </references>
      </pivotArea>
    </format>
    <format dxfId="760">
      <pivotArea dataOnly="0" labelOnly="1" outline="0" fieldPosition="0">
        <references count="2">
          <reference field="0" count="1" selected="0">
            <x v="278"/>
          </reference>
          <reference field="1" count="1">
            <x v="259"/>
          </reference>
        </references>
      </pivotArea>
    </format>
    <format dxfId="759">
      <pivotArea dataOnly="0" labelOnly="1" outline="0" fieldPosition="0">
        <references count="2">
          <reference field="0" count="1" selected="0">
            <x v="280"/>
          </reference>
          <reference field="1" count="1">
            <x v="261"/>
          </reference>
        </references>
      </pivotArea>
    </format>
    <format dxfId="758">
      <pivotArea dataOnly="0" labelOnly="1" outline="0" fieldPosition="0">
        <references count="2">
          <reference field="0" count="1" selected="0">
            <x v="287"/>
          </reference>
          <reference field="1" count="1">
            <x v="267"/>
          </reference>
        </references>
      </pivotArea>
    </format>
    <format dxfId="757">
      <pivotArea dataOnly="0" labelOnly="1" outline="0" fieldPosition="0">
        <references count="2">
          <reference field="0" count="1" selected="0">
            <x v="288"/>
          </reference>
          <reference field="1" count="1">
            <x v="268"/>
          </reference>
        </references>
      </pivotArea>
    </format>
    <format dxfId="756">
      <pivotArea dataOnly="0" labelOnly="1" outline="0" fieldPosition="0">
        <references count="2">
          <reference field="0" count="1" selected="0">
            <x v="290"/>
          </reference>
          <reference field="1" count="1">
            <x v="270"/>
          </reference>
        </references>
      </pivotArea>
    </format>
    <format dxfId="755">
      <pivotArea dataOnly="0" labelOnly="1" outline="0" fieldPosition="0">
        <references count="2">
          <reference field="0" count="1" selected="0">
            <x v="291"/>
          </reference>
          <reference field="1" count="1">
            <x v="271"/>
          </reference>
        </references>
      </pivotArea>
    </format>
    <format dxfId="754">
      <pivotArea dataOnly="0" labelOnly="1" outline="0" fieldPosition="0">
        <references count="2">
          <reference field="0" count="1" selected="0">
            <x v="292"/>
          </reference>
          <reference field="1" count="1">
            <x v="272"/>
          </reference>
        </references>
      </pivotArea>
    </format>
    <format dxfId="753">
      <pivotArea dataOnly="0" labelOnly="1" outline="0" fieldPosition="0">
        <references count="2">
          <reference field="0" count="1" selected="0">
            <x v="296"/>
          </reference>
          <reference field="1" count="1">
            <x v="275"/>
          </reference>
        </references>
      </pivotArea>
    </format>
    <format dxfId="752">
      <pivotArea dataOnly="0" labelOnly="1" outline="0" fieldPosition="0">
        <references count="2">
          <reference field="0" count="1" selected="0">
            <x v="304"/>
          </reference>
          <reference field="1" count="1">
            <x v="283"/>
          </reference>
        </references>
      </pivotArea>
    </format>
    <format dxfId="751">
      <pivotArea dataOnly="0" labelOnly="1" outline="0" fieldPosition="0">
        <references count="2">
          <reference field="0" count="1" selected="0">
            <x v="305"/>
          </reference>
          <reference field="1" count="1">
            <x v="110"/>
          </reference>
        </references>
      </pivotArea>
    </format>
    <format dxfId="750">
      <pivotArea dataOnly="0" labelOnly="1" outline="0" fieldPosition="0">
        <references count="2">
          <reference field="0" count="1" selected="0">
            <x v="309"/>
          </reference>
          <reference field="1" count="1">
            <x v="287"/>
          </reference>
        </references>
      </pivotArea>
    </format>
    <format dxfId="749">
      <pivotArea dataOnly="0" labelOnly="1" outline="0" fieldPosition="0">
        <references count="2">
          <reference field="0" count="1" selected="0">
            <x v="314"/>
          </reference>
          <reference field="1" count="1">
            <x v="292"/>
          </reference>
        </references>
      </pivotArea>
    </format>
    <format dxfId="748">
      <pivotArea dataOnly="0" labelOnly="1" outline="0" fieldPosition="0">
        <references count="2">
          <reference field="0" count="1" selected="0">
            <x v="317"/>
          </reference>
          <reference field="1" count="1">
            <x v="119"/>
          </reference>
        </references>
      </pivotArea>
    </format>
    <format dxfId="747">
      <pivotArea dataOnly="0" labelOnly="1" outline="0" fieldPosition="0">
        <references count="2">
          <reference field="0" count="1" selected="0">
            <x v="318"/>
          </reference>
          <reference field="1" count="1">
            <x v="116"/>
          </reference>
        </references>
      </pivotArea>
    </format>
    <format dxfId="746">
      <pivotArea dataOnly="0" labelOnly="1" outline="0" fieldPosition="0">
        <references count="2">
          <reference field="0" count="1" selected="0">
            <x v="322"/>
          </reference>
          <reference field="1" count="1">
            <x v="298"/>
          </reference>
        </references>
      </pivotArea>
    </format>
    <format dxfId="745">
      <pivotArea dataOnly="0" labelOnly="1" outline="0" fieldPosition="0">
        <references count="2">
          <reference field="0" count="1" selected="0">
            <x v="324"/>
          </reference>
          <reference field="1" count="1">
            <x v="300"/>
          </reference>
        </references>
      </pivotArea>
    </format>
    <format dxfId="744">
      <pivotArea dataOnly="0" labelOnly="1" outline="0" fieldPosition="0">
        <references count="2">
          <reference field="0" count="1" selected="0">
            <x v="325"/>
          </reference>
          <reference field="1" count="1">
            <x v="301"/>
          </reference>
        </references>
      </pivotArea>
    </format>
    <format dxfId="743">
      <pivotArea dataOnly="0" labelOnly="1" outline="0" fieldPosition="0">
        <references count="2">
          <reference field="0" count="1" selected="0">
            <x v="326"/>
          </reference>
          <reference field="1" count="1">
            <x v="302"/>
          </reference>
        </references>
      </pivotArea>
    </format>
    <format dxfId="742">
      <pivotArea dataOnly="0" labelOnly="1" outline="0" fieldPosition="0">
        <references count="2">
          <reference field="0" count="1" selected="0">
            <x v="327"/>
          </reference>
          <reference field="1" count="1">
            <x v="303"/>
          </reference>
        </references>
      </pivotArea>
    </format>
    <format dxfId="741">
      <pivotArea dataOnly="0" labelOnly="1" outline="0" fieldPosition="0">
        <references count="2">
          <reference field="0" count="1" selected="0">
            <x v="328"/>
          </reference>
          <reference field="1" count="1">
            <x v="304"/>
          </reference>
        </references>
      </pivotArea>
    </format>
    <format dxfId="740">
      <pivotArea dataOnly="0" labelOnly="1" outline="0" fieldPosition="0">
        <references count="2">
          <reference field="0" count="1" selected="0">
            <x v="329"/>
          </reference>
          <reference field="1" count="1">
            <x v="305"/>
          </reference>
        </references>
      </pivotArea>
    </format>
    <format dxfId="739">
      <pivotArea dataOnly="0" labelOnly="1" outline="0" fieldPosition="0">
        <references count="2">
          <reference field="0" count="1" selected="0">
            <x v="330"/>
          </reference>
          <reference field="1" count="1">
            <x v="306"/>
          </reference>
        </references>
      </pivotArea>
    </format>
    <format dxfId="738">
      <pivotArea dataOnly="0" labelOnly="1" outline="0" fieldPosition="0">
        <references count="2">
          <reference field="0" count="1" selected="0">
            <x v="331"/>
          </reference>
          <reference field="1" count="1">
            <x v="307"/>
          </reference>
        </references>
      </pivotArea>
    </format>
    <format dxfId="737">
      <pivotArea dataOnly="0" labelOnly="1" outline="0" fieldPosition="0">
        <references count="2">
          <reference field="0" count="1" selected="0">
            <x v="332"/>
          </reference>
          <reference field="1" count="1">
            <x v="308"/>
          </reference>
        </references>
      </pivotArea>
    </format>
    <format dxfId="736">
      <pivotArea dataOnly="0" labelOnly="1" outline="0" fieldPosition="0">
        <references count="2">
          <reference field="0" count="1" selected="0">
            <x v="333"/>
          </reference>
          <reference field="1" count="1">
            <x v="309"/>
          </reference>
        </references>
      </pivotArea>
    </format>
    <format dxfId="735">
      <pivotArea dataOnly="0" labelOnly="1" outline="0" fieldPosition="0">
        <references count="2">
          <reference field="0" count="1" selected="0">
            <x v="334"/>
          </reference>
          <reference field="1" count="1">
            <x v="310"/>
          </reference>
        </references>
      </pivotArea>
    </format>
    <format dxfId="734">
      <pivotArea dataOnly="0" labelOnly="1" outline="0" fieldPosition="0">
        <references count="2">
          <reference field="0" count="1" selected="0">
            <x v="335"/>
          </reference>
          <reference field="1" count="1">
            <x v="311"/>
          </reference>
        </references>
      </pivotArea>
    </format>
    <format dxfId="733">
      <pivotArea dataOnly="0" labelOnly="1" outline="0" fieldPosition="0">
        <references count="2">
          <reference field="0" count="1" selected="0">
            <x v="336"/>
          </reference>
          <reference field="1" count="1">
            <x v="91"/>
          </reference>
        </references>
      </pivotArea>
    </format>
    <format dxfId="732">
      <pivotArea dataOnly="0" labelOnly="1" outline="0" fieldPosition="0">
        <references count="2">
          <reference field="0" count="1" selected="0">
            <x v="338"/>
          </reference>
          <reference field="1" count="1">
            <x v="313"/>
          </reference>
        </references>
      </pivotArea>
    </format>
    <format dxfId="731">
      <pivotArea dataOnly="0" labelOnly="1" outline="0" fieldPosition="0">
        <references count="2">
          <reference field="0" count="1" selected="0">
            <x v="339"/>
          </reference>
          <reference field="1" count="1">
            <x v="314"/>
          </reference>
        </references>
      </pivotArea>
    </format>
    <format dxfId="730">
      <pivotArea dataOnly="0" labelOnly="1" outline="0" fieldPosition="0">
        <references count="2">
          <reference field="0" count="1" selected="0">
            <x v="342"/>
          </reference>
          <reference field="1" count="1">
            <x v="317"/>
          </reference>
        </references>
      </pivotArea>
    </format>
    <format dxfId="729">
      <pivotArea dataOnly="0" labelOnly="1" outline="0" fieldPosition="0">
        <references count="2">
          <reference field="0" count="1" selected="0">
            <x v="347"/>
          </reference>
          <reference field="1" count="1">
            <x v="322"/>
          </reference>
        </references>
      </pivotArea>
    </format>
    <format dxfId="728">
      <pivotArea dataOnly="0" labelOnly="1" outline="0" fieldPosition="0">
        <references count="2">
          <reference field="0" count="1" selected="0">
            <x v="348"/>
          </reference>
          <reference field="1" count="1">
            <x v="323"/>
          </reference>
        </references>
      </pivotArea>
    </format>
    <format dxfId="727">
      <pivotArea dataOnly="0" labelOnly="1" outline="0" fieldPosition="0">
        <references count="2">
          <reference field="0" count="1" selected="0">
            <x v="349"/>
          </reference>
          <reference field="1" count="1">
            <x v="324"/>
          </reference>
        </references>
      </pivotArea>
    </format>
    <format dxfId="726">
      <pivotArea dataOnly="0" labelOnly="1" outline="0" fieldPosition="0">
        <references count="2">
          <reference field="0" count="1" selected="0">
            <x v="351"/>
          </reference>
          <reference field="1" count="1">
            <x v="326"/>
          </reference>
        </references>
      </pivotArea>
    </format>
    <format dxfId="725">
      <pivotArea dataOnly="0" labelOnly="1" outline="0" fieldPosition="0">
        <references count="2">
          <reference field="0" count="1" selected="0">
            <x v="353"/>
          </reference>
          <reference field="1" count="1">
            <x v="328"/>
          </reference>
        </references>
      </pivotArea>
    </format>
    <format dxfId="724">
      <pivotArea dataOnly="0" labelOnly="1" outline="0" fieldPosition="0">
        <references count="2">
          <reference field="0" count="1" selected="0">
            <x v="354"/>
          </reference>
          <reference field="1" count="1">
            <x v="123"/>
          </reference>
        </references>
      </pivotArea>
    </format>
    <format dxfId="723">
      <pivotArea dataOnly="0" labelOnly="1" outline="0" fieldPosition="0">
        <references count="2">
          <reference field="0" count="1" selected="0">
            <x v="355"/>
          </reference>
          <reference field="1" count="1">
            <x v="329"/>
          </reference>
        </references>
      </pivotArea>
    </format>
    <format dxfId="722">
      <pivotArea dataOnly="0" labelOnly="1" outline="0" fieldPosition="0">
        <references count="2">
          <reference field="0" count="1" selected="0">
            <x v="357"/>
          </reference>
          <reference field="1" count="1">
            <x v="331"/>
          </reference>
        </references>
      </pivotArea>
    </format>
    <format dxfId="721">
      <pivotArea dataOnly="0" labelOnly="1" outline="0" fieldPosition="0">
        <references count="2">
          <reference field="0" count="1" selected="0">
            <x v="365"/>
          </reference>
          <reference field="1" count="1">
            <x v="338"/>
          </reference>
        </references>
      </pivotArea>
    </format>
    <format dxfId="720">
      <pivotArea dataOnly="0" labelOnly="1" outline="0" fieldPosition="0">
        <references count="2">
          <reference field="0" count="1" selected="0">
            <x v="366"/>
          </reference>
          <reference field="1" count="1">
            <x v="339"/>
          </reference>
        </references>
      </pivotArea>
    </format>
    <format dxfId="719">
      <pivotArea dataOnly="0" labelOnly="1" outline="0" fieldPosition="0">
        <references count="2">
          <reference field="0" count="1" selected="0">
            <x v="367"/>
          </reference>
          <reference field="1" count="1">
            <x v="340"/>
          </reference>
        </references>
      </pivotArea>
    </format>
    <format dxfId="718">
      <pivotArea dataOnly="0" labelOnly="1" outline="0" fieldPosition="0">
        <references count="2">
          <reference field="0" count="1" selected="0">
            <x v="369"/>
          </reference>
          <reference field="1" count="1">
            <x v="341"/>
          </reference>
        </references>
      </pivotArea>
    </format>
    <format dxfId="717">
      <pivotArea dataOnly="0" labelOnly="1" outline="0" fieldPosition="0">
        <references count="2">
          <reference field="0" count="1" selected="0">
            <x v="370"/>
          </reference>
          <reference field="1" count="1">
            <x v="342"/>
          </reference>
        </references>
      </pivotArea>
    </format>
    <format dxfId="716">
      <pivotArea dataOnly="0" labelOnly="1" outline="0" fieldPosition="0">
        <references count="2">
          <reference field="0" count="1" selected="0">
            <x v="374"/>
          </reference>
          <reference field="1" count="1">
            <x v="345"/>
          </reference>
        </references>
      </pivotArea>
    </format>
    <format dxfId="715">
      <pivotArea dataOnly="0" labelOnly="1" outline="0" fieldPosition="0">
        <references count="2">
          <reference field="0" count="1" selected="0">
            <x v="376"/>
          </reference>
          <reference field="1" count="1">
            <x v="346"/>
          </reference>
        </references>
      </pivotArea>
    </format>
    <format dxfId="714">
      <pivotArea dataOnly="0" labelOnly="1" outline="0" fieldPosition="0">
        <references count="2">
          <reference field="0" count="1" selected="0">
            <x v="379"/>
          </reference>
          <reference field="1" count="1">
            <x v="349"/>
          </reference>
        </references>
      </pivotArea>
    </format>
    <format dxfId="713">
      <pivotArea dataOnly="0" labelOnly="1" outline="0" fieldPosition="0">
        <references count="2">
          <reference field="0" count="1" selected="0">
            <x v="380"/>
          </reference>
          <reference field="1" count="1">
            <x v="350"/>
          </reference>
        </references>
      </pivotArea>
    </format>
    <format dxfId="712">
      <pivotArea dataOnly="0" labelOnly="1" outline="0" fieldPosition="0">
        <references count="2">
          <reference field="0" count="1" selected="0">
            <x v="382"/>
          </reference>
          <reference field="1" count="1">
            <x v="352"/>
          </reference>
        </references>
      </pivotArea>
    </format>
    <format dxfId="711">
      <pivotArea dataOnly="0" labelOnly="1" outline="0" fieldPosition="0">
        <references count="2">
          <reference field="0" count="1" selected="0">
            <x v="383"/>
          </reference>
          <reference field="1" count="1">
            <x v="353"/>
          </reference>
        </references>
      </pivotArea>
    </format>
    <format dxfId="710">
      <pivotArea dataOnly="0" labelOnly="1" outline="0" fieldPosition="0">
        <references count="3">
          <reference field="0" count="1" selected="0">
            <x v="0"/>
          </reference>
          <reference field="1" count="1" selected="0">
            <x v="0"/>
          </reference>
          <reference field="2" count="1">
            <x v="0"/>
          </reference>
        </references>
      </pivotArea>
    </format>
    <format dxfId="709">
      <pivotArea dataOnly="0" labelOnly="1" outline="0" fieldPosition="0">
        <references count="3">
          <reference field="0" count="1" selected="0">
            <x v="9"/>
          </reference>
          <reference field="1" count="1" selected="0">
            <x v="9"/>
          </reference>
          <reference field="2" count="1">
            <x v="30"/>
          </reference>
        </references>
      </pivotArea>
    </format>
    <format dxfId="708">
      <pivotArea dataOnly="0" labelOnly="1" outline="0" fieldPosition="0">
        <references count="3">
          <reference field="0" count="1" selected="0">
            <x v="12"/>
          </reference>
          <reference field="1" count="1" selected="0">
            <x v="12"/>
          </reference>
          <reference field="2" count="1">
            <x v="9"/>
          </reference>
        </references>
      </pivotArea>
    </format>
    <format dxfId="707">
      <pivotArea dataOnly="0" labelOnly="1" outline="0" fieldPosition="0">
        <references count="3">
          <reference field="0" count="1" selected="0">
            <x v="24"/>
          </reference>
          <reference field="1" count="1" selected="0">
            <x v="23"/>
          </reference>
          <reference field="2" count="1">
            <x v="0"/>
          </reference>
        </references>
      </pivotArea>
    </format>
    <format dxfId="706">
      <pivotArea dataOnly="0" labelOnly="1" outline="0" fieldPosition="0">
        <references count="3">
          <reference field="0" count="1" selected="0">
            <x v="25"/>
          </reference>
          <reference field="1" count="1" selected="0">
            <x v="24"/>
          </reference>
          <reference field="2" count="1">
            <x v="76"/>
          </reference>
        </references>
      </pivotArea>
    </format>
    <format dxfId="705">
      <pivotArea dataOnly="0" labelOnly="1" outline="0" fieldPosition="0">
        <references count="3">
          <reference field="0" count="1" selected="0">
            <x v="29"/>
          </reference>
          <reference field="1" count="1" selected="0">
            <x v="28"/>
          </reference>
          <reference field="2" count="1">
            <x v="20"/>
          </reference>
        </references>
      </pivotArea>
    </format>
    <format dxfId="704">
      <pivotArea dataOnly="0" labelOnly="1" outline="0" fieldPosition="0">
        <references count="3">
          <reference field="0" count="1" selected="0">
            <x v="30"/>
          </reference>
          <reference field="1" count="1" selected="0">
            <x v="29"/>
          </reference>
          <reference field="2" count="1">
            <x v="76"/>
          </reference>
        </references>
      </pivotArea>
    </format>
    <format dxfId="703">
      <pivotArea dataOnly="0" labelOnly="1" outline="0" fieldPosition="0">
        <references count="3">
          <reference field="0" count="1" selected="0">
            <x v="33"/>
          </reference>
          <reference field="1" count="1" selected="0">
            <x v="32"/>
          </reference>
          <reference field="2" count="1">
            <x v="0"/>
          </reference>
        </references>
      </pivotArea>
    </format>
    <format dxfId="702">
      <pivotArea dataOnly="0" labelOnly="1" outline="0" fieldPosition="0">
        <references count="3">
          <reference field="0" count="1" selected="0">
            <x v="34"/>
          </reference>
          <reference field="1" count="1" selected="0">
            <x v="33"/>
          </reference>
          <reference field="2" count="1">
            <x v="30"/>
          </reference>
        </references>
      </pivotArea>
    </format>
    <format dxfId="701">
      <pivotArea dataOnly="0" labelOnly="1" outline="0" fieldPosition="0">
        <references count="3">
          <reference field="0" count="1" selected="0">
            <x v="35"/>
          </reference>
          <reference field="1" count="1" selected="0">
            <x v="34"/>
          </reference>
          <reference field="2" count="1">
            <x v="0"/>
          </reference>
        </references>
      </pivotArea>
    </format>
    <format dxfId="700">
      <pivotArea dataOnly="0" labelOnly="1" outline="0" fieldPosition="0">
        <references count="3">
          <reference field="0" count="1" selected="0">
            <x v="36"/>
          </reference>
          <reference field="1" count="1" selected="0">
            <x v="35"/>
          </reference>
          <reference field="2" count="1">
            <x v="76"/>
          </reference>
        </references>
      </pivotArea>
    </format>
    <format dxfId="699">
      <pivotArea dataOnly="0" labelOnly="1" outline="0" fieldPosition="0">
        <references count="3">
          <reference field="0" count="1" selected="0">
            <x v="39"/>
          </reference>
          <reference field="1" count="1" selected="0">
            <x v="38"/>
          </reference>
          <reference field="2" count="1">
            <x v="30"/>
          </reference>
        </references>
      </pivotArea>
    </format>
    <format dxfId="698">
      <pivotArea dataOnly="0" labelOnly="1" outline="0" fieldPosition="0">
        <references count="3">
          <reference field="0" count="1" selected="0">
            <x v="47"/>
          </reference>
          <reference field="1" count="1" selected="0">
            <x v="46"/>
          </reference>
          <reference field="2" count="1">
            <x v="31"/>
          </reference>
        </references>
      </pivotArea>
    </format>
    <format dxfId="697">
      <pivotArea dataOnly="0" labelOnly="1" outline="0" fieldPosition="0">
        <references count="3">
          <reference field="0" count="1" selected="0">
            <x v="48"/>
          </reference>
          <reference field="1" count="1" selected="0">
            <x v="47"/>
          </reference>
          <reference field="2" count="1">
            <x v="30"/>
          </reference>
        </references>
      </pivotArea>
    </format>
    <format dxfId="696">
      <pivotArea dataOnly="0" labelOnly="1" outline="0" fieldPosition="0">
        <references count="3">
          <reference field="0" count="1" selected="0">
            <x v="51"/>
          </reference>
          <reference field="1" count="1" selected="0">
            <x v="50"/>
          </reference>
          <reference field="2" count="1">
            <x v="0"/>
          </reference>
        </references>
      </pivotArea>
    </format>
    <format dxfId="695">
      <pivotArea dataOnly="0" labelOnly="1" outline="0" fieldPosition="0">
        <references count="3">
          <reference field="0" count="1" selected="0">
            <x v="52"/>
          </reference>
          <reference field="1" count="1" selected="0">
            <x v="51"/>
          </reference>
          <reference field="2" count="1">
            <x v="76"/>
          </reference>
        </references>
      </pivotArea>
    </format>
    <format dxfId="694">
      <pivotArea dataOnly="0" labelOnly="1" outline="0" fieldPosition="0">
        <references count="3">
          <reference field="0" count="1" selected="0">
            <x v="58"/>
          </reference>
          <reference field="1" count="1" selected="0">
            <x v="56"/>
          </reference>
          <reference field="2" count="1">
            <x v="30"/>
          </reference>
        </references>
      </pivotArea>
    </format>
    <format dxfId="693">
      <pivotArea dataOnly="0" labelOnly="1" outline="0" fieldPosition="0">
        <references count="3">
          <reference field="0" count="1" selected="0">
            <x v="59"/>
          </reference>
          <reference field="1" count="1" selected="0">
            <x v="57"/>
          </reference>
          <reference field="2" count="1">
            <x v="36"/>
          </reference>
        </references>
      </pivotArea>
    </format>
    <format dxfId="692">
      <pivotArea dataOnly="0" labelOnly="1" outline="0" fieldPosition="0">
        <references count="3">
          <reference field="0" count="1" selected="0">
            <x v="61"/>
          </reference>
          <reference field="1" count="1" selected="0">
            <x v="54"/>
          </reference>
          <reference field="2" count="1">
            <x v="6"/>
          </reference>
        </references>
      </pivotArea>
    </format>
    <format dxfId="691">
      <pivotArea dataOnly="0" labelOnly="1" outline="0" fieldPosition="0">
        <references count="3">
          <reference field="0" count="1" selected="0">
            <x v="64"/>
          </reference>
          <reference field="1" count="1" selected="0">
            <x v="60"/>
          </reference>
          <reference field="2" count="1">
            <x v="38"/>
          </reference>
        </references>
      </pivotArea>
    </format>
    <format dxfId="690">
      <pivotArea dataOnly="0" labelOnly="1" outline="0" fieldPosition="0">
        <references count="3">
          <reference field="0" count="1" selected="0">
            <x v="66"/>
          </reference>
          <reference field="1" count="1" selected="0">
            <x v="62"/>
          </reference>
          <reference field="2" count="1">
            <x v="39"/>
          </reference>
        </references>
      </pivotArea>
    </format>
    <format dxfId="689">
      <pivotArea dataOnly="0" labelOnly="1" outline="0" fieldPosition="0">
        <references count="3">
          <reference field="0" count="1" selected="0">
            <x v="67"/>
          </reference>
          <reference field="1" count="1" selected="0">
            <x v="63"/>
          </reference>
          <reference field="2" count="1">
            <x v="40"/>
          </reference>
        </references>
      </pivotArea>
    </format>
    <format dxfId="688">
      <pivotArea dataOnly="0" labelOnly="1" outline="0" fieldPosition="0">
        <references count="3">
          <reference field="0" count="1" selected="0">
            <x v="69"/>
          </reference>
          <reference field="1" count="1" selected="0">
            <x v="65"/>
          </reference>
          <reference field="2" count="1">
            <x v="30"/>
          </reference>
        </references>
      </pivotArea>
    </format>
    <format dxfId="687">
      <pivotArea dataOnly="0" labelOnly="1" outline="0" fieldPosition="0">
        <references count="3">
          <reference field="0" count="1" selected="0">
            <x v="71"/>
          </reference>
          <reference field="1" count="1" selected="0">
            <x v="54"/>
          </reference>
          <reference field="2" count="1">
            <x v="0"/>
          </reference>
        </references>
      </pivotArea>
    </format>
    <format dxfId="686">
      <pivotArea dataOnly="0" labelOnly="1" outline="0" fieldPosition="0">
        <references count="3">
          <reference field="0" count="1" selected="0">
            <x v="73"/>
          </reference>
          <reference field="1" count="1" selected="0">
            <x v="68"/>
          </reference>
          <reference field="2" count="1">
            <x v="43"/>
          </reference>
        </references>
      </pivotArea>
    </format>
    <format dxfId="685">
      <pivotArea dataOnly="0" labelOnly="1" outline="0" fieldPosition="0">
        <references count="3">
          <reference field="0" count="1" selected="0">
            <x v="77"/>
          </reference>
          <reference field="1" count="1" selected="0">
            <x v="72"/>
          </reference>
          <reference field="2" count="1">
            <x v="30"/>
          </reference>
        </references>
      </pivotArea>
    </format>
    <format dxfId="684">
      <pivotArea dataOnly="0" labelOnly="1" outline="0" fieldPosition="0">
        <references count="3">
          <reference field="0" count="1" selected="0">
            <x v="80"/>
          </reference>
          <reference field="1" count="1" selected="0">
            <x v="75"/>
          </reference>
          <reference field="2" count="1">
            <x v="39"/>
          </reference>
        </references>
      </pivotArea>
    </format>
    <format dxfId="683">
      <pivotArea dataOnly="0" labelOnly="1" outline="0" fieldPosition="0">
        <references count="3">
          <reference field="0" count="1" selected="0">
            <x v="82"/>
          </reference>
          <reference field="1" count="1" selected="0">
            <x v="77"/>
          </reference>
          <reference field="2" count="1">
            <x v="0"/>
          </reference>
        </references>
      </pivotArea>
    </format>
    <format dxfId="682">
      <pivotArea dataOnly="0" labelOnly="1" outline="0" fieldPosition="0">
        <references count="3">
          <reference field="0" count="1" selected="0">
            <x v="84"/>
          </reference>
          <reference field="1" count="1" selected="0">
            <x v="79"/>
          </reference>
          <reference field="2" count="1">
            <x v="12"/>
          </reference>
        </references>
      </pivotArea>
    </format>
    <format dxfId="681">
      <pivotArea dataOnly="0" labelOnly="1" outline="0" fieldPosition="0">
        <references count="3">
          <reference field="0" count="1" selected="0">
            <x v="86"/>
          </reference>
          <reference field="1" count="1" selected="0">
            <x v="81"/>
          </reference>
          <reference field="2" count="1">
            <x v="12"/>
          </reference>
        </references>
      </pivotArea>
    </format>
    <format dxfId="680">
      <pivotArea dataOnly="0" labelOnly="1" outline="0" fieldPosition="0">
        <references count="3">
          <reference field="0" count="1" selected="0">
            <x v="88"/>
          </reference>
          <reference field="1" count="1" selected="0">
            <x v="83"/>
          </reference>
          <reference field="2" count="1">
            <x v="36"/>
          </reference>
        </references>
      </pivotArea>
    </format>
    <format dxfId="679">
      <pivotArea dataOnly="0" labelOnly="1" outline="0" fieldPosition="0">
        <references count="3">
          <reference field="0" count="1" selected="0">
            <x v="89"/>
          </reference>
          <reference field="1" count="1" selected="0">
            <x v="84"/>
          </reference>
          <reference field="2" count="1">
            <x v="39"/>
          </reference>
        </references>
      </pivotArea>
    </format>
    <format dxfId="678">
      <pivotArea dataOnly="0" labelOnly="1" outline="0" fieldPosition="0">
        <references count="3">
          <reference field="0" count="1" selected="0">
            <x v="93"/>
          </reference>
          <reference field="1" count="1" selected="0">
            <x v="88"/>
          </reference>
          <reference field="2" count="1">
            <x v="112"/>
          </reference>
        </references>
      </pivotArea>
    </format>
    <format dxfId="677">
      <pivotArea dataOnly="0" labelOnly="1" outline="0" fieldPosition="0">
        <references count="3">
          <reference field="0" count="1" selected="0">
            <x v="98"/>
          </reference>
          <reference field="1" count="1" selected="0">
            <x v="92"/>
          </reference>
          <reference field="2" count="1">
            <x v="0"/>
          </reference>
        </references>
      </pivotArea>
    </format>
    <format dxfId="676">
      <pivotArea dataOnly="0" labelOnly="1" outline="0" fieldPosition="0">
        <references count="3">
          <reference field="0" count="1" selected="0">
            <x v="99"/>
          </reference>
          <reference field="1" count="1" selected="0">
            <x v="93"/>
          </reference>
          <reference field="2" count="1">
            <x v="76"/>
          </reference>
        </references>
      </pivotArea>
    </format>
    <format dxfId="675">
      <pivotArea dataOnly="0" labelOnly="1" outline="0" fieldPosition="0">
        <references count="3">
          <reference field="0" count="1" selected="0">
            <x v="104"/>
          </reference>
          <reference field="1" count="1" selected="0">
            <x v="98"/>
          </reference>
          <reference field="2" count="1">
            <x v="3"/>
          </reference>
        </references>
      </pivotArea>
    </format>
    <format dxfId="674">
      <pivotArea dataOnly="0" labelOnly="1" outline="0" fieldPosition="0">
        <references count="3">
          <reference field="0" count="1" selected="0">
            <x v="106"/>
          </reference>
          <reference field="1" count="1" selected="0">
            <x v="100"/>
          </reference>
          <reference field="2" count="1">
            <x v="56"/>
          </reference>
        </references>
      </pivotArea>
    </format>
    <format dxfId="673">
      <pivotArea dataOnly="0" labelOnly="1" outline="0" fieldPosition="0">
        <references count="3">
          <reference field="0" count="1" selected="0">
            <x v="109"/>
          </reference>
          <reference field="1" count="1" selected="0">
            <x v="103"/>
          </reference>
          <reference field="2" count="1">
            <x v="58"/>
          </reference>
        </references>
      </pivotArea>
    </format>
    <format dxfId="672">
      <pivotArea dataOnly="0" labelOnly="1" outline="0" fieldPosition="0">
        <references count="3">
          <reference field="0" count="1" selected="0">
            <x v="110"/>
          </reference>
          <reference field="1" count="1" selected="0">
            <x v="104"/>
          </reference>
          <reference field="2" count="2">
            <x v="0"/>
            <x v="36"/>
          </reference>
        </references>
      </pivotArea>
    </format>
    <format dxfId="671">
      <pivotArea dataOnly="0" labelOnly="1" outline="0" fieldPosition="0">
        <references count="3">
          <reference field="0" count="1" selected="0">
            <x v="115"/>
          </reference>
          <reference field="1" count="1" selected="0">
            <x v="109"/>
          </reference>
          <reference field="2" count="1">
            <x v="61"/>
          </reference>
        </references>
      </pivotArea>
    </format>
    <format dxfId="670">
      <pivotArea dataOnly="0" labelOnly="1" outline="0" fieldPosition="0">
        <references count="3">
          <reference field="0" count="1" selected="0">
            <x v="116"/>
          </reference>
          <reference field="1" count="1" selected="0">
            <x v="110"/>
          </reference>
          <reference field="2" count="1">
            <x v="38"/>
          </reference>
        </references>
      </pivotArea>
    </format>
    <format dxfId="669">
      <pivotArea dataOnly="0" labelOnly="1" outline="0" fieldPosition="0">
        <references count="3">
          <reference field="0" count="1" selected="0">
            <x v="117"/>
          </reference>
          <reference field="1" count="1" selected="0">
            <x v="111"/>
          </reference>
          <reference field="2" count="1">
            <x v="36"/>
          </reference>
        </references>
      </pivotArea>
    </format>
    <format dxfId="668">
      <pivotArea dataOnly="0" labelOnly="1" outline="0" fieldPosition="0">
        <references count="3">
          <reference field="0" count="1" selected="0">
            <x v="122"/>
          </reference>
          <reference field="1" count="1" selected="0">
            <x v="116"/>
          </reference>
          <reference field="2" count="1">
            <x v="79"/>
          </reference>
        </references>
      </pivotArea>
    </format>
    <format dxfId="667">
      <pivotArea dataOnly="0" labelOnly="1" outline="0" fieldPosition="0">
        <references count="3">
          <reference field="0" count="1" selected="0">
            <x v="125"/>
          </reference>
          <reference field="1" count="1" selected="0">
            <x v="119"/>
          </reference>
          <reference field="2" count="1">
            <x v="38"/>
          </reference>
        </references>
      </pivotArea>
    </format>
    <format dxfId="666">
      <pivotArea dataOnly="0" labelOnly="1" outline="0" fieldPosition="0">
        <references count="3">
          <reference field="0" count="1" selected="0">
            <x v="126"/>
          </reference>
          <reference field="1" count="1" selected="0">
            <x v="120"/>
          </reference>
          <reference field="2" count="1">
            <x v="3"/>
          </reference>
        </references>
      </pivotArea>
    </format>
    <format dxfId="665">
      <pivotArea dataOnly="0" labelOnly="1" outline="0" fieldPosition="0">
        <references count="3">
          <reference field="0" count="1" selected="0">
            <x v="129"/>
          </reference>
          <reference field="1" count="1" selected="0">
            <x v="123"/>
          </reference>
          <reference field="2" count="1">
            <x v="108"/>
          </reference>
        </references>
      </pivotArea>
    </format>
    <format dxfId="664">
      <pivotArea dataOnly="0" labelOnly="1" outline="0" fieldPosition="0">
        <references count="3">
          <reference field="0" count="1" selected="0">
            <x v="133"/>
          </reference>
          <reference field="1" count="1" selected="0">
            <x v="127"/>
          </reference>
          <reference field="2" count="1">
            <x v="43"/>
          </reference>
        </references>
      </pivotArea>
    </format>
    <format dxfId="663">
      <pivotArea dataOnly="0" labelOnly="1" outline="0" fieldPosition="0">
        <references count="3">
          <reference field="0" count="1" selected="0">
            <x v="138"/>
          </reference>
          <reference field="1" count="1" selected="0">
            <x v="132"/>
          </reference>
          <reference field="2" count="1">
            <x v="58"/>
          </reference>
        </references>
      </pivotArea>
    </format>
    <format dxfId="662">
      <pivotArea dataOnly="0" labelOnly="1" outline="0" fieldPosition="0">
        <references count="3">
          <reference field="0" count="1" selected="0">
            <x v="139"/>
          </reference>
          <reference field="1" count="1" selected="0">
            <x v="133"/>
          </reference>
          <reference field="2" count="1">
            <x v="0"/>
          </reference>
        </references>
      </pivotArea>
    </format>
    <format dxfId="661">
      <pivotArea dataOnly="0" labelOnly="1" outline="0" fieldPosition="0">
        <references count="3">
          <reference field="0" count="1" selected="0">
            <x v="141"/>
          </reference>
          <reference field="1" count="1" selected="0">
            <x v="135"/>
          </reference>
          <reference field="2" count="1">
            <x v="30"/>
          </reference>
        </references>
      </pivotArea>
    </format>
    <format dxfId="660">
      <pivotArea dataOnly="0" labelOnly="1" outline="0" fieldPosition="0">
        <references count="3">
          <reference field="0" count="1" selected="0">
            <x v="149"/>
          </reference>
          <reference field="1" count="1" selected="0">
            <x v="143"/>
          </reference>
          <reference field="2" count="1">
            <x v="47"/>
          </reference>
        </references>
      </pivotArea>
    </format>
    <format dxfId="659">
      <pivotArea dataOnly="0" labelOnly="1" outline="0" fieldPosition="0">
        <references count="3">
          <reference field="0" count="1" selected="0">
            <x v="150"/>
          </reference>
          <reference field="1" count="1" selected="0">
            <x v="42"/>
          </reference>
          <reference field="2" count="2">
            <x v="0"/>
            <x v="72"/>
          </reference>
        </references>
      </pivotArea>
    </format>
    <format dxfId="658">
      <pivotArea dataOnly="0" labelOnly="1" outline="0" fieldPosition="0">
        <references count="3">
          <reference field="0" count="1" selected="0">
            <x v="156"/>
          </reference>
          <reference field="1" count="1" selected="0">
            <x v="148"/>
          </reference>
          <reference field="2" count="1">
            <x v="37"/>
          </reference>
        </references>
      </pivotArea>
    </format>
    <format dxfId="657">
      <pivotArea dataOnly="0" labelOnly="1" outline="0" fieldPosition="0">
        <references count="3">
          <reference field="0" count="1" selected="0">
            <x v="161"/>
          </reference>
          <reference field="1" count="1" selected="0">
            <x v="153"/>
          </reference>
          <reference field="2" count="1">
            <x v="31"/>
          </reference>
        </references>
      </pivotArea>
    </format>
    <format dxfId="656">
      <pivotArea dataOnly="0" labelOnly="1" outline="0" fieldPosition="0">
        <references count="3">
          <reference field="0" count="1" selected="0">
            <x v="164"/>
          </reference>
          <reference field="1" count="1" selected="0">
            <x v="156"/>
          </reference>
          <reference field="2" count="1">
            <x v="14"/>
          </reference>
        </references>
      </pivotArea>
    </format>
    <format dxfId="655">
      <pivotArea dataOnly="0" labelOnly="1" outline="0" fieldPosition="0">
        <references count="3">
          <reference field="0" count="1" selected="0">
            <x v="167"/>
          </reference>
          <reference field="1" count="1" selected="0">
            <x v="157"/>
          </reference>
          <reference field="2" count="1">
            <x v="47"/>
          </reference>
        </references>
      </pivotArea>
    </format>
    <format dxfId="654">
      <pivotArea dataOnly="0" labelOnly="1" outline="0" fieldPosition="0">
        <references count="3">
          <reference field="0" count="1" selected="0">
            <x v="168"/>
          </reference>
          <reference field="1" count="1" selected="0">
            <x v="158"/>
          </reference>
          <reference field="2" count="1">
            <x v="108"/>
          </reference>
        </references>
      </pivotArea>
    </format>
    <format dxfId="653">
      <pivotArea dataOnly="0" labelOnly="1" outline="0" fieldPosition="0">
        <references count="3">
          <reference field="0" count="1" selected="0">
            <x v="172"/>
          </reference>
          <reference field="1" count="1" selected="0">
            <x v="162"/>
          </reference>
          <reference field="2" count="1">
            <x v="30"/>
          </reference>
        </references>
      </pivotArea>
    </format>
    <format dxfId="652">
      <pivotArea dataOnly="0" labelOnly="1" outline="0" fieldPosition="0">
        <references count="3">
          <reference field="0" count="1" selected="0">
            <x v="174"/>
          </reference>
          <reference field="1" count="1" selected="0">
            <x v="164"/>
          </reference>
          <reference field="2" count="1">
            <x v="3"/>
          </reference>
        </references>
      </pivotArea>
    </format>
    <format dxfId="651">
      <pivotArea dataOnly="0" labelOnly="1" outline="0" fieldPosition="0">
        <references count="3">
          <reference field="0" count="1" selected="0">
            <x v="177"/>
          </reference>
          <reference field="1" count="1" selected="0">
            <x v="167"/>
          </reference>
          <reference field="2" count="1">
            <x v="79"/>
          </reference>
        </references>
      </pivotArea>
    </format>
    <format dxfId="650">
      <pivotArea dataOnly="0" labelOnly="1" outline="0" fieldPosition="0">
        <references count="3">
          <reference field="0" count="1" selected="0">
            <x v="185"/>
          </reference>
          <reference field="1" count="1" selected="0">
            <x v="175"/>
          </reference>
          <reference field="2" count="1">
            <x v="66"/>
          </reference>
        </references>
      </pivotArea>
    </format>
    <format dxfId="649">
      <pivotArea dataOnly="0" labelOnly="1" outline="0" fieldPosition="0">
        <references count="3">
          <reference field="0" count="1" selected="0">
            <x v="190"/>
          </reference>
          <reference field="1" count="1" selected="0">
            <x v="100"/>
          </reference>
          <reference field="2" count="1">
            <x v="44"/>
          </reference>
        </references>
      </pivotArea>
    </format>
    <format dxfId="648">
      <pivotArea dataOnly="0" labelOnly="1" outline="0" fieldPosition="0">
        <references count="3">
          <reference field="0" count="1" selected="0">
            <x v="205"/>
          </reference>
          <reference field="1" count="1" selected="0">
            <x v="190"/>
          </reference>
          <reference field="2" count="1">
            <x v="0"/>
          </reference>
        </references>
      </pivotArea>
    </format>
    <format dxfId="647">
      <pivotArea dataOnly="0" labelOnly="1" outline="0" fieldPosition="0">
        <references count="3">
          <reference field="0" count="1" selected="0">
            <x v="211"/>
          </reference>
          <reference field="1" count="1" selected="0">
            <x v="196"/>
          </reference>
          <reference field="2" count="1">
            <x v="76"/>
          </reference>
        </references>
      </pivotArea>
    </format>
    <format dxfId="646">
      <pivotArea dataOnly="0" labelOnly="1" outline="0" fieldPosition="0">
        <references count="3">
          <reference field="0" count="1" selected="0">
            <x v="212"/>
          </reference>
          <reference field="1" count="1" selected="0">
            <x v="197"/>
          </reference>
          <reference field="2" count="1">
            <x v="31"/>
          </reference>
        </references>
      </pivotArea>
    </format>
    <format dxfId="645">
      <pivotArea dataOnly="0" labelOnly="1" outline="0" fieldPosition="0">
        <references count="3">
          <reference field="0" count="1" selected="0">
            <x v="213"/>
          </reference>
          <reference field="1" count="1" selected="0">
            <x v="198"/>
          </reference>
          <reference field="2" count="1">
            <x v="87"/>
          </reference>
        </references>
      </pivotArea>
    </format>
    <format dxfId="644">
      <pivotArea dataOnly="0" labelOnly="1" outline="0" fieldPosition="0">
        <references count="3">
          <reference field="0" count="1" selected="0">
            <x v="214"/>
          </reference>
          <reference field="1" count="1" selected="0">
            <x v="199"/>
          </reference>
          <reference field="2" count="1">
            <x v="5"/>
          </reference>
        </references>
      </pivotArea>
    </format>
    <format dxfId="643">
      <pivotArea dataOnly="0" labelOnly="1" outline="0" fieldPosition="0">
        <references count="3">
          <reference field="0" count="1" selected="0">
            <x v="215"/>
          </reference>
          <reference field="1" count="1" selected="0">
            <x v="200"/>
          </reference>
          <reference field="2" count="1">
            <x v="76"/>
          </reference>
        </references>
      </pivotArea>
    </format>
    <format dxfId="642">
      <pivotArea dataOnly="0" labelOnly="1" outline="0" fieldPosition="0">
        <references count="3">
          <reference field="0" count="1" selected="0">
            <x v="225"/>
          </reference>
          <reference field="1" count="1" selected="0">
            <x v="0"/>
          </reference>
          <reference field="2" count="1">
            <x v="35"/>
          </reference>
        </references>
      </pivotArea>
    </format>
    <format dxfId="641">
      <pivotArea dataOnly="0" labelOnly="1" outline="0" fieldPosition="0">
        <references count="3">
          <reference field="0" count="1" selected="0">
            <x v="229"/>
          </reference>
          <reference field="1" count="1" selected="0">
            <x v="214"/>
          </reference>
          <reference field="2" count="1">
            <x v="31"/>
          </reference>
        </references>
      </pivotArea>
    </format>
    <format dxfId="640">
      <pivotArea dataOnly="0" labelOnly="1" outline="0" fieldPosition="0">
        <references count="3">
          <reference field="0" count="1" selected="0">
            <x v="232"/>
          </reference>
          <reference field="1" count="1" selected="0">
            <x v="217"/>
          </reference>
          <reference field="2" count="1">
            <x v="76"/>
          </reference>
        </references>
      </pivotArea>
    </format>
    <format dxfId="639">
      <pivotArea dataOnly="0" labelOnly="1" outline="0" fieldPosition="0">
        <references count="3">
          <reference field="0" count="1" selected="0">
            <x v="248"/>
          </reference>
          <reference field="1" count="1" selected="0">
            <x v="232"/>
          </reference>
          <reference field="2" count="1">
            <x v="76"/>
          </reference>
        </references>
      </pivotArea>
    </format>
    <format dxfId="638">
      <pivotArea dataOnly="0" labelOnly="1" outline="0" fieldPosition="0">
        <references count="3">
          <reference field="0" count="1" selected="0">
            <x v="265"/>
          </reference>
          <reference field="1" count="1" selected="0">
            <x v="247"/>
          </reference>
          <reference field="2" count="1">
            <x v="82"/>
          </reference>
        </references>
      </pivotArea>
    </format>
    <format dxfId="637">
      <pivotArea dataOnly="0" labelOnly="1" outline="0" fieldPosition="0">
        <references count="3">
          <reference field="0" count="1" selected="0">
            <x v="269"/>
          </reference>
          <reference field="1" count="1" selected="0">
            <x v="251"/>
          </reference>
          <reference field="2" count="1">
            <x v="0"/>
          </reference>
        </references>
      </pivotArea>
    </format>
    <format dxfId="636">
      <pivotArea dataOnly="0" labelOnly="1" outline="0" fieldPosition="0">
        <references count="3">
          <reference field="0" count="1" selected="0">
            <x v="271"/>
          </reference>
          <reference field="1" count="1" selected="0">
            <x v="253"/>
          </reference>
          <reference field="2" count="1">
            <x v="54"/>
          </reference>
        </references>
      </pivotArea>
    </format>
    <format dxfId="635">
      <pivotArea dataOnly="0" labelOnly="1" outline="0" fieldPosition="0">
        <references count="3">
          <reference field="0" count="1" selected="0">
            <x v="273"/>
          </reference>
          <reference field="1" count="1" selected="0">
            <x v="252"/>
          </reference>
          <reference field="2" count="1">
            <x v="12"/>
          </reference>
        </references>
      </pivotArea>
    </format>
    <format dxfId="634">
      <pivotArea dataOnly="0" labelOnly="1" outline="0" fieldPosition="0">
        <references count="3">
          <reference field="0" count="1" selected="0">
            <x v="278"/>
          </reference>
          <reference field="1" count="1" selected="0">
            <x v="259"/>
          </reference>
          <reference field="2" count="1">
            <x v="14"/>
          </reference>
        </references>
      </pivotArea>
    </format>
    <format dxfId="633">
      <pivotArea dataOnly="0" labelOnly="1" outline="0" fieldPosition="0">
        <references count="3">
          <reference field="0" count="1" selected="0">
            <x v="280"/>
          </reference>
          <reference field="1" count="1" selected="0">
            <x v="261"/>
          </reference>
          <reference field="2" count="1">
            <x v="61"/>
          </reference>
        </references>
      </pivotArea>
    </format>
    <format dxfId="632">
      <pivotArea dataOnly="0" labelOnly="1" outline="0" fieldPosition="0">
        <references count="3">
          <reference field="0" count="1" selected="0">
            <x v="287"/>
          </reference>
          <reference field="1" count="1" selected="0">
            <x v="267"/>
          </reference>
          <reference field="2" count="1">
            <x v="0"/>
          </reference>
        </references>
      </pivotArea>
    </format>
    <format dxfId="631">
      <pivotArea dataOnly="0" labelOnly="1" outline="0" fieldPosition="0">
        <references count="3">
          <reference field="0" count="1" selected="0">
            <x v="288"/>
          </reference>
          <reference field="1" count="1" selected="0">
            <x v="268"/>
          </reference>
          <reference field="2" count="1">
            <x v="9"/>
          </reference>
        </references>
      </pivotArea>
    </format>
    <format dxfId="630">
      <pivotArea dataOnly="0" labelOnly="1" outline="0" fieldPosition="0">
        <references count="3">
          <reference field="0" count="1" selected="0">
            <x v="290"/>
          </reference>
          <reference field="1" count="1" selected="0">
            <x v="270"/>
          </reference>
          <reference field="2" count="1">
            <x v="30"/>
          </reference>
        </references>
      </pivotArea>
    </format>
    <format dxfId="629">
      <pivotArea dataOnly="0" labelOnly="1" outline="0" fieldPosition="0">
        <references count="3">
          <reference field="0" count="1" selected="0">
            <x v="292"/>
          </reference>
          <reference field="1" count="1" selected="0">
            <x v="272"/>
          </reference>
          <reference field="2" count="1">
            <x v="66"/>
          </reference>
        </references>
      </pivotArea>
    </format>
    <format dxfId="628">
      <pivotArea dataOnly="0" labelOnly="1" outline="0" fieldPosition="0">
        <references count="3">
          <reference field="0" count="1" selected="0">
            <x v="296"/>
          </reference>
          <reference field="1" count="1" selected="0">
            <x v="275"/>
          </reference>
          <reference field="2" count="1">
            <x v="36"/>
          </reference>
        </references>
      </pivotArea>
    </format>
    <format dxfId="627">
      <pivotArea dataOnly="0" labelOnly="1" outline="0" fieldPosition="0">
        <references count="3">
          <reference field="0" count="1" selected="0">
            <x v="304"/>
          </reference>
          <reference field="1" count="1" selected="0">
            <x v="283"/>
          </reference>
          <reference field="2" count="1">
            <x v="37"/>
          </reference>
        </references>
      </pivotArea>
    </format>
    <format dxfId="626">
      <pivotArea dataOnly="0" labelOnly="1" outline="0" fieldPosition="0">
        <references count="3">
          <reference field="0" count="1" selected="0">
            <x v="305"/>
          </reference>
          <reference field="1" count="1" selected="0">
            <x v="110"/>
          </reference>
          <reference field="2" count="1">
            <x v="54"/>
          </reference>
        </references>
      </pivotArea>
    </format>
    <format dxfId="625">
      <pivotArea dataOnly="0" labelOnly="1" outline="0" fieldPosition="0">
        <references count="3">
          <reference field="0" count="1" selected="0">
            <x v="318"/>
          </reference>
          <reference field="1" count="1" selected="0">
            <x v="116"/>
          </reference>
          <reference field="2" count="1">
            <x v="79"/>
          </reference>
        </references>
      </pivotArea>
    </format>
    <format dxfId="624">
      <pivotArea dataOnly="0" labelOnly="1" outline="0" fieldPosition="0">
        <references count="3">
          <reference field="0" count="1" selected="0">
            <x v="324"/>
          </reference>
          <reference field="1" count="1" selected="0">
            <x v="300"/>
          </reference>
          <reference field="2" count="1">
            <x v="30"/>
          </reference>
        </references>
      </pivotArea>
    </format>
    <format dxfId="623">
      <pivotArea dataOnly="0" labelOnly="1" outline="0" fieldPosition="0">
        <references count="3">
          <reference field="0" count="1" selected="0">
            <x v="325"/>
          </reference>
          <reference field="1" count="1" selected="0">
            <x v="301"/>
          </reference>
          <reference field="2" count="1">
            <x v="38"/>
          </reference>
        </references>
      </pivotArea>
    </format>
    <format dxfId="622">
      <pivotArea dataOnly="0" labelOnly="1" outline="0" fieldPosition="0">
        <references count="3">
          <reference field="0" count="1" selected="0">
            <x v="332"/>
          </reference>
          <reference field="1" count="1" selected="0">
            <x v="308"/>
          </reference>
          <reference field="2" count="1">
            <x v="9"/>
          </reference>
        </references>
      </pivotArea>
    </format>
    <format dxfId="621">
      <pivotArea dataOnly="0" labelOnly="1" outline="0" fieldPosition="0">
        <references count="3">
          <reference field="0" count="1" selected="0">
            <x v="334"/>
          </reference>
          <reference field="1" count="1" selected="0">
            <x v="310"/>
          </reference>
          <reference field="2" count="1">
            <x v="40"/>
          </reference>
        </references>
      </pivotArea>
    </format>
    <format dxfId="620">
      <pivotArea dataOnly="0" labelOnly="1" outline="0" fieldPosition="0">
        <references count="3">
          <reference field="0" count="1" selected="0">
            <x v="335"/>
          </reference>
          <reference field="1" count="1" selected="0">
            <x v="311"/>
          </reference>
          <reference field="2" count="1">
            <x v="37"/>
          </reference>
        </references>
      </pivotArea>
    </format>
    <format dxfId="619">
      <pivotArea dataOnly="0" labelOnly="1" outline="0" fieldPosition="0">
        <references count="3">
          <reference field="0" count="1" selected="0">
            <x v="336"/>
          </reference>
          <reference field="1" count="1" selected="0">
            <x v="91"/>
          </reference>
          <reference field="2" count="1">
            <x v="40"/>
          </reference>
        </references>
      </pivotArea>
    </format>
    <format dxfId="618">
      <pivotArea dataOnly="0" labelOnly="1" outline="0" fieldPosition="0">
        <references count="3">
          <reference field="0" count="1" selected="0">
            <x v="339"/>
          </reference>
          <reference field="1" count="1" selected="0">
            <x v="314"/>
          </reference>
          <reference field="2" count="1">
            <x v="70"/>
          </reference>
        </references>
      </pivotArea>
    </format>
    <format dxfId="617">
      <pivotArea dataOnly="0" labelOnly="1" outline="0" fieldPosition="0">
        <references count="3">
          <reference field="0" count="1" selected="0">
            <x v="342"/>
          </reference>
          <reference field="1" count="1" selected="0">
            <x v="317"/>
          </reference>
          <reference field="2" count="1">
            <x v="31"/>
          </reference>
        </references>
      </pivotArea>
    </format>
    <format dxfId="616">
      <pivotArea dataOnly="0" labelOnly="1" outline="0" fieldPosition="0">
        <references count="3">
          <reference field="0" count="1" selected="0">
            <x v="349"/>
          </reference>
          <reference field="1" count="1" selected="0">
            <x v="324"/>
          </reference>
          <reference field="2" count="1">
            <x v="0"/>
          </reference>
        </references>
      </pivotArea>
    </format>
    <format dxfId="615">
      <pivotArea dataOnly="0" labelOnly="1" outline="0" fieldPosition="0">
        <references count="3">
          <reference field="0" count="1" selected="0">
            <x v="353"/>
          </reference>
          <reference field="1" count="1" selected="0">
            <x v="328"/>
          </reference>
          <reference field="2" count="1">
            <x v="47"/>
          </reference>
        </references>
      </pivotArea>
    </format>
    <format dxfId="614">
      <pivotArea dataOnly="0" labelOnly="1" outline="0" fieldPosition="0">
        <references count="3">
          <reference field="0" count="1" selected="0">
            <x v="354"/>
          </reference>
          <reference field="1" count="1" selected="0">
            <x v="123"/>
          </reference>
          <reference field="2" count="1">
            <x v="108"/>
          </reference>
        </references>
      </pivotArea>
    </format>
    <format dxfId="613">
      <pivotArea dataOnly="0" labelOnly="1" outline="0" fieldPosition="0">
        <references count="3">
          <reference field="0" count="1" selected="0">
            <x v="355"/>
          </reference>
          <reference field="1" count="1" selected="0">
            <x v="329"/>
          </reference>
          <reference field="2" count="1">
            <x v="47"/>
          </reference>
        </references>
      </pivotArea>
    </format>
    <format dxfId="612">
      <pivotArea dataOnly="0" labelOnly="1" outline="0" fieldPosition="0">
        <references count="3">
          <reference field="0" count="1" selected="0">
            <x v="357"/>
          </reference>
          <reference field="1" count="1" selected="0">
            <x v="331"/>
          </reference>
          <reference field="2" count="1">
            <x v="0"/>
          </reference>
        </references>
      </pivotArea>
    </format>
    <format dxfId="611">
      <pivotArea dataOnly="0" labelOnly="1" outline="0" fieldPosition="0">
        <references count="3">
          <reference field="0" count="1" selected="0">
            <x v="365"/>
          </reference>
          <reference field="1" count="1" selected="0">
            <x v="338"/>
          </reference>
          <reference field="2" count="1">
            <x v="70"/>
          </reference>
        </references>
      </pivotArea>
    </format>
    <format dxfId="610">
      <pivotArea dataOnly="0" labelOnly="1" outline="0" fieldPosition="0">
        <references count="3">
          <reference field="0" count="1" selected="0">
            <x v="367"/>
          </reference>
          <reference field="1" count="1" selected="0">
            <x v="340"/>
          </reference>
          <reference field="2" count="1">
            <x v="112"/>
          </reference>
        </references>
      </pivotArea>
    </format>
    <format dxfId="609">
      <pivotArea dataOnly="0" labelOnly="1" outline="0" fieldPosition="0">
        <references count="3">
          <reference field="0" count="1" selected="0">
            <x v="370"/>
          </reference>
          <reference field="1" count="1" selected="0">
            <x v="342"/>
          </reference>
          <reference field="2" count="1">
            <x v="30"/>
          </reference>
        </references>
      </pivotArea>
    </format>
    <format dxfId="608">
      <pivotArea dataOnly="0" labelOnly="1" outline="0" fieldPosition="0">
        <references count="3">
          <reference field="0" count="1" selected="0">
            <x v="374"/>
          </reference>
          <reference field="1" count="1" selected="0">
            <x v="345"/>
          </reference>
          <reference field="2" count="1">
            <x v="70"/>
          </reference>
        </references>
      </pivotArea>
    </format>
    <format dxfId="607">
      <pivotArea dataOnly="0" labelOnly="1" outline="0" fieldPosition="0">
        <references count="3">
          <reference field="0" count="1" selected="0">
            <x v="379"/>
          </reference>
          <reference field="1" count="1" selected="0">
            <x v="349"/>
          </reference>
          <reference field="2" count="1">
            <x v="76"/>
          </reference>
        </references>
      </pivotArea>
    </format>
    <format dxfId="606">
      <pivotArea dataOnly="0" labelOnly="1" outline="0" fieldPosition="0">
        <references count="3">
          <reference field="0" count="1" selected="0">
            <x v="382"/>
          </reference>
          <reference field="1" count="1" selected="0">
            <x v="352"/>
          </reference>
          <reference field="2" count="1">
            <x v="40"/>
          </reference>
        </references>
      </pivotArea>
    </format>
    <format dxfId="605">
      <pivotArea dataOnly="0" labelOnly="1" outline="0" fieldPosition="0">
        <references count="3">
          <reference field="0" count="1" selected="0">
            <x v="383"/>
          </reference>
          <reference field="1" count="1" selected="0">
            <x v="353"/>
          </reference>
          <reference field="2" count="1">
            <x v="76"/>
          </reference>
        </references>
      </pivotArea>
    </format>
    <format dxfId="604">
      <pivotArea dataOnly="0" labelOnly="1" outline="0" fieldPosition="0">
        <references count="4">
          <reference field="0" count="1" selected="0">
            <x v="0"/>
          </reference>
          <reference field="1" count="1" selected="0">
            <x v="0"/>
          </reference>
          <reference field="2" count="1" selected="0">
            <x v="0"/>
          </reference>
          <reference field="3" count="1">
            <x v="0"/>
          </reference>
        </references>
      </pivotArea>
    </format>
    <format dxfId="603">
      <pivotArea dataOnly="0" labelOnly="1" outline="0" fieldPosition="0">
        <references count="4">
          <reference field="0" count="1" selected="0">
            <x v="12"/>
          </reference>
          <reference field="1" count="1" selected="0">
            <x v="12"/>
          </reference>
          <reference field="2" count="1" selected="0">
            <x v="9"/>
          </reference>
          <reference field="3" count="1">
            <x v="12"/>
          </reference>
        </references>
      </pivotArea>
    </format>
    <format dxfId="602">
      <pivotArea dataOnly="0" labelOnly="1" outline="0" fieldPosition="0">
        <references count="4">
          <reference field="0" count="1" selected="0">
            <x v="24"/>
          </reference>
          <reference field="1" count="1" selected="0">
            <x v="23"/>
          </reference>
          <reference field="2" count="1" selected="0">
            <x v="0"/>
          </reference>
          <reference field="3" count="1">
            <x v="24"/>
          </reference>
        </references>
      </pivotArea>
    </format>
    <format dxfId="601">
      <pivotArea dataOnly="0" labelOnly="1" outline="0" fieldPosition="0">
        <references count="4">
          <reference field="0" count="1" selected="0">
            <x v="25"/>
          </reference>
          <reference field="1" count="1" selected="0">
            <x v="24"/>
          </reference>
          <reference field="2" count="1" selected="0">
            <x v="76"/>
          </reference>
          <reference field="3" count="1">
            <x v="1"/>
          </reference>
        </references>
      </pivotArea>
    </format>
    <format dxfId="600">
      <pivotArea dataOnly="0" labelOnly="1" outline="0" fieldPosition="0">
        <references count="4">
          <reference field="0" count="1" selected="0">
            <x v="27"/>
          </reference>
          <reference field="1" count="1" selected="0">
            <x v="0"/>
          </reference>
          <reference field="2" count="1" selected="0">
            <x v="0"/>
          </reference>
          <reference field="3" count="1">
            <x v="0"/>
          </reference>
        </references>
      </pivotArea>
    </format>
    <format dxfId="599">
      <pivotArea dataOnly="0" labelOnly="1" outline="0" fieldPosition="0">
        <references count="4">
          <reference field="0" count="1" selected="0">
            <x v="29"/>
          </reference>
          <reference field="1" count="1" selected="0">
            <x v="28"/>
          </reference>
          <reference field="2" count="1" selected="0">
            <x v="20"/>
          </reference>
          <reference field="3" count="1">
            <x v="29"/>
          </reference>
        </references>
      </pivotArea>
    </format>
    <format dxfId="598">
      <pivotArea dataOnly="0" labelOnly="1" outline="0" fieldPosition="0">
        <references count="4">
          <reference field="0" count="1" selected="0">
            <x v="30"/>
          </reference>
          <reference field="1" count="1" selected="0">
            <x v="29"/>
          </reference>
          <reference field="2" count="1" selected="0">
            <x v="76"/>
          </reference>
          <reference field="3" count="1">
            <x v="3"/>
          </reference>
        </references>
      </pivotArea>
    </format>
    <format dxfId="597">
      <pivotArea dataOnly="0" labelOnly="1" outline="0" fieldPosition="0">
        <references count="4">
          <reference field="0" count="1" selected="0">
            <x v="33"/>
          </reference>
          <reference field="1" count="1" selected="0">
            <x v="32"/>
          </reference>
          <reference field="2" count="1" selected="0">
            <x v="0"/>
          </reference>
          <reference field="3" count="1">
            <x v="32"/>
          </reference>
        </references>
      </pivotArea>
    </format>
    <format dxfId="596">
      <pivotArea dataOnly="0" labelOnly="1" outline="0" fieldPosition="0">
        <references count="4">
          <reference field="0" count="1" selected="0">
            <x v="34"/>
          </reference>
          <reference field="1" count="1" selected="0">
            <x v="33"/>
          </reference>
          <reference field="2" count="1" selected="0">
            <x v="30"/>
          </reference>
          <reference field="3" count="1">
            <x v="33"/>
          </reference>
        </references>
      </pivotArea>
    </format>
    <format dxfId="595">
      <pivotArea dataOnly="0" labelOnly="1" outline="0" fieldPosition="0">
        <references count="4">
          <reference field="0" count="1" selected="0">
            <x v="35"/>
          </reference>
          <reference field="1" count="1" selected="0">
            <x v="34"/>
          </reference>
          <reference field="2" count="1" selected="0">
            <x v="0"/>
          </reference>
          <reference field="3" count="1">
            <x v="20"/>
          </reference>
        </references>
      </pivotArea>
    </format>
    <format dxfId="594">
      <pivotArea dataOnly="0" labelOnly="1" outline="0" fieldPosition="0">
        <references count="4">
          <reference field="0" count="1" selected="0">
            <x v="36"/>
          </reference>
          <reference field="1" count="1" selected="0">
            <x v="35"/>
          </reference>
          <reference field="2" count="1" selected="0">
            <x v="76"/>
          </reference>
          <reference field="3" count="1">
            <x v="35"/>
          </reference>
        </references>
      </pivotArea>
    </format>
    <format dxfId="593">
      <pivotArea dataOnly="0" labelOnly="1" outline="0" fieldPosition="0">
        <references count="4">
          <reference field="0" count="1" selected="0">
            <x v="39"/>
          </reference>
          <reference field="1" count="1" selected="0">
            <x v="38"/>
          </reference>
          <reference field="2" count="1" selected="0">
            <x v="30"/>
          </reference>
          <reference field="3" count="1">
            <x v="38"/>
          </reference>
        </references>
      </pivotArea>
    </format>
    <format dxfId="592">
      <pivotArea dataOnly="0" labelOnly="1" outline="0" fieldPosition="0">
        <references count="4">
          <reference field="0" count="1" selected="0">
            <x v="47"/>
          </reference>
          <reference field="1" count="1" selected="0">
            <x v="46"/>
          </reference>
          <reference field="2" count="1" selected="0">
            <x v="31"/>
          </reference>
          <reference field="3" count="1">
            <x v="46"/>
          </reference>
        </references>
      </pivotArea>
    </format>
    <format dxfId="591">
      <pivotArea dataOnly="0" labelOnly="1" outline="0" fieldPosition="0">
        <references count="4">
          <reference field="0" count="1" selected="0">
            <x v="48"/>
          </reference>
          <reference field="1" count="1" selected="0">
            <x v="47"/>
          </reference>
          <reference field="2" count="1" selected="0">
            <x v="30"/>
          </reference>
          <reference field="3" count="1">
            <x v="47"/>
          </reference>
        </references>
      </pivotArea>
    </format>
    <format dxfId="590">
      <pivotArea dataOnly="0" labelOnly="1" outline="0" fieldPosition="0">
        <references count="4">
          <reference field="0" count="1" selected="0">
            <x v="51"/>
          </reference>
          <reference field="1" count="1" selected="0">
            <x v="50"/>
          </reference>
          <reference field="2" count="1" selected="0">
            <x v="0"/>
          </reference>
          <reference field="3" count="1">
            <x v="50"/>
          </reference>
        </references>
      </pivotArea>
    </format>
    <format dxfId="589">
      <pivotArea dataOnly="0" labelOnly="1" outline="0" fieldPosition="0">
        <references count="4">
          <reference field="0" count="1" selected="0">
            <x v="52"/>
          </reference>
          <reference field="1" count="1" selected="0">
            <x v="51"/>
          </reference>
          <reference field="2" count="1" selected="0">
            <x v="76"/>
          </reference>
          <reference field="3" count="1">
            <x v="10"/>
          </reference>
        </references>
      </pivotArea>
    </format>
    <format dxfId="588">
      <pivotArea dataOnly="0" labelOnly="1" outline="0" fieldPosition="0">
        <references count="4">
          <reference field="0" count="1" selected="0">
            <x v="55"/>
          </reference>
          <reference field="1" count="1" selected="0">
            <x v="54"/>
          </reference>
          <reference field="2" count="1" selected="0">
            <x v="35"/>
          </reference>
          <reference field="3" count="1">
            <x v="53"/>
          </reference>
        </references>
      </pivotArea>
    </format>
    <format dxfId="587">
      <pivotArea dataOnly="0" labelOnly="1" outline="0" fieldPosition="0">
        <references count="4">
          <reference field="0" count="1" selected="0">
            <x v="59"/>
          </reference>
          <reference field="1" count="1" selected="0">
            <x v="57"/>
          </reference>
          <reference field="2" count="1" selected="0">
            <x v="36"/>
          </reference>
          <reference field="3" count="1">
            <x v="56"/>
          </reference>
        </references>
      </pivotArea>
    </format>
    <format dxfId="586">
      <pivotArea dataOnly="0" labelOnly="1" outline="0" fieldPosition="0">
        <references count="4">
          <reference field="0" count="1" selected="0">
            <x v="61"/>
          </reference>
          <reference field="1" count="1" selected="0">
            <x v="54"/>
          </reference>
          <reference field="2" count="1" selected="0">
            <x v="6"/>
          </reference>
          <reference field="3" count="1">
            <x v="58"/>
          </reference>
        </references>
      </pivotArea>
    </format>
    <format dxfId="585">
      <pivotArea dataOnly="0" labelOnly="1" outline="0" fieldPosition="0">
        <references count="4">
          <reference field="0" count="1" selected="0">
            <x v="64"/>
          </reference>
          <reference field="1" count="1" selected="0">
            <x v="60"/>
          </reference>
          <reference field="2" count="1" selected="0">
            <x v="38"/>
          </reference>
          <reference field="3" count="1">
            <x v="61"/>
          </reference>
        </references>
      </pivotArea>
    </format>
    <format dxfId="584">
      <pivotArea dataOnly="0" labelOnly="1" outline="0" fieldPosition="0">
        <references count="4">
          <reference field="0" count="1" selected="0">
            <x v="65"/>
          </reference>
          <reference field="1" count="1" selected="0">
            <x v="61"/>
          </reference>
          <reference field="2" count="1" selected="0">
            <x v="38"/>
          </reference>
          <reference field="3" count="1">
            <x v="129"/>
          </reference>
        </references>
      </pivotArea>
    </format>
    <format dxfId="583">
      <pivotArea dataOnly="0" labelOnly="1" outline="0" fieldPosition="0">
        <references count="4">
          <reference field="0" count="1" selected="0">
            <x v="66"/>
          </reference>
          <reference field="1" count="1" selected="0">
            <x v="62"/>
          </reference>
          <reference field="2" count="1" selected="0">
            <x v="39"/>
          </reference>
          <reference field="3" count="1">
            <x v="63"/>
          </reference>
        </references>
      </pivotArea>
    </format>
    <format dxfId="582">
      <pivotArea dataOnly="0" labelOnly="1" outline="0" fieldPosition="0">
        <references count="4">
          <reference field="0" count="1" selected="0">
            <x v="67"/>
          </reference>
          <reference field="1" count="1" selected="0">
            <x v="63"/>
          </reference>
          <reference field="2" count="1" selected="0">
            <x v="40"/>
          </reference>
          <reference field="3" count="1">
            <x v="64"/>
          </reference>
        </references>
      </pivotArea>
    </format>
    <format dxfId="581">
      <pivotArea dataOnly="0" labelOnly="1" outline="0" fieldPosition="0">
        <references count="4">
          <reference field="0" count="1" selected="0">
            <x v="69"/>
          </reference>
          <reference field="1" count="1" selected="0">
            <x v="65"/>
          </reference>
          <reference field="2" count="1" selected="0">
            <x v="30"/>
          </reference>
          <reference field="3" count="1">
            <x v="66"/>
          </reference>
        </references>
      </pivotArea>
    </format>
    <format dxfId="580">
      <pivotArea dataOnly="0" labelOnly="1" outline="0" fieldPosition="0">
        <references count="4">
          <reference field="0" count="1" selected="0">
            <x v="71"/>
          </reference>
          <reference field="1" count="1" selected="0">
            <x v="54"/>
          </reference>
          <reference field="2" count="1" selected="0">
            <x v="0"/>
          </reference>
          <reference field="3" count="1">
            <x v="68"/>
          </reference>
        </references>
      </pivotArea>
    </format>
    <format dxfId="579">
      <pivotArea dataOnly="0" labelOnly="1" outline="0" fieldPosition="0">
        <references count="4">
          <reference field="0" count="1" selected="0">
            <x v="72"/>
          </reference>
          <reference field="1" count="1" selected="0">
            <x v="67"/>
          </reference>
          <reference field="2" count="1" selected="0">
            <x v="44"/>
          </reference>
          <reference field="3" count="1">
            <x v="69"/>
          </reference>
        </references>
      </pivotArea>
    </format>
    <format dxfId="578">
      <pivotArea dataOnly="0" labelOnly="1" outline="0" fieldPosition="0">
        <references count="4">
          <reference field="0" count="1" selected="0">
            <x v="73"/>
          </reference>
          <reference field="1" count="1" selected="0">
            <x v="68"/>
          </reference>
          <reference field="2" count="1" selected="0">
            <x v="43"/>
          </reference>
          <reference field="3" count="1">
            <x v="70"/>
          </reference>
        </references>
      </pivotArea>
    </format>
    <format dxfId="577">
      <pivotArea dataOnly="0" labelOnly="1" outline="0" fieldPosition="0">
        <references count="4">
          <reference field="0" count="1" selected="0">
            <x v="77"/>
          </reference>
          <reference field="1" count="1" selected="0">
            <x v="72"/>
          </reference>
          <reference field="2" count="1" selected="0">
            <x v="30"/>
          </reference>
          <reference field="3" count="1">
            <x v="74"/>
          </reference>
        </references>
      </pivotArea>
    </format>
    <format dxfId="576">
      <pivotArea dataOnly="0" labelOnly="1" outline="0" fieldPosition="0">
        <references count="4">
          <reference field="0" count="1" selected="0">
            <x v="78"/>
          </reference>
          <reference field="1" count="1" selected="0">
            <x v="73"/>
          </reference>
          <reference field="2" count="1" selected="0">
            <x v="30"/>
          </reference>
          <reference field="3" count="1">
            <x v="75"/>
          </reference>
        </references>
      </pivotArea>
    </format>
    <format dxfId="575">
      <pivotArea dataOnly="0" labelOnly="1" outline="0" fieldPosition="0">
        <references count="4">
          <reference field="0" count="1" selected="0">
            <x v="80"/>
          </reference>
          <reference field="1" count="1" selected="0">
            <x v="75"/>
          </reference>
          <reference field="2" count="1" selected="0">
            <x v="39"/>
          </reference>
          <reference field="3" count="1">
            <x v="77"/>
          </reference>
        </references>
      </pivotArea>
    </format>
    <format dxfId="574">
      <pivotArea dataOnly="0" labelOnly="1" outline="0" fieldPosition="0">
        <references count="4">
          <reference field="0" count="1" selected="0">
            <x v="84"/>
          </reference>
          <reference field="1" count="1" selected="0">
            <x v="79"/>
          </reference>
          <reference field="2" count="1" selected="0">
            <x v="12"/>
          </reference>
          <reference field="3" count="1">
            <x v="81"/>
          </reference>
        </references>
      </pivotArea>
    </format>
    <format dxfId="573">
      <pivotArea dataOnly="0" labelOnly="1" outline="0" fieldPosition="0">
        <references count="4">
          <reference field="0" count="1" selected="0">
            <x v="86"/>
          </reference>
          <reference field="1" count="1" selected="0">
            <x v="81"/>
          </reference>
          <reference field="2" count="1" selected="0">
            <x v="12"/>
          </reference>
          <reference field="3" count="1">
            <x v="83"/>
          </reference>
        </references>
      </pivotArea>
    </format>
    <format dxfId="572">
      <pivotArea dataOnly="0" labelOnly="1" outline="0" fieldPosition="0">
        <references count="4">
          <reference field="0" count="1" selected="0">
            <x v="88"/>
          </reference>
          <reference field="1" count="1" selected="0">
            <x v="83"/>
          </reference>
          <reference field="2" count="1" selected="0">
            <x v="36"/>
          </reference>
          <reference field="3" count="1">
            <x v="85"/>
          </reference>
        </references>
      </pivotArea>
    </format>
    <format dxfId="571">
      <pivotArea dataOnly="0" labelOnly="1" outline="0" fieldPosition="0">
        <references count="4">
          <reference field="0" count="1" selected="0">
            <x v="89"/>
          </reference>
          <reference field="1" count="1" selected="0">
            <x v="84"/>
          </reference>
          <reference field="2" count="1" selected="0">
            <x v="39"/>
          </reference>
          <reference field="3" count="1">
            <x v="86"/>
          </reference>
        </references>
      </pivotArea>
    </format>
    <format dxfId="570">
      <pivotArea dataOnly="0" labelOnly="1" outline="0" fieldPosition="0">
        <references count="4">
          <reference field="0" count="1" selected="0">
            <x v="93"/>
          </reference>
          <reference field="1" count="1" selected="0">
            <x v="88"/>
          </reference>
          <reference field="2" count="1" selected="0">
            <x v="112"/>
          </reference>
          <reference field="3" count="1">
            <x v="90"/>
          </reference>
        </references>
      </pivotArea>
    </format>
    <format dxfId="569">
      <pivotArea dataOnly="0" labelOnly="1" outline="0" fieldPosition="0">
        <references count="4">
          <reference field="0" count="1" selected="0">
            <x v="98"/>
          </reference>
          <reference field="1" count="1" selected="0">
            <x v="92"/>
          </reference>
          <reference field="2" count="1" selected="0">
            <x v="0"/>
          </reference>
          <reference field="3" count="1">
            <x v="95"/>
          </reference>
        </references>
      </pivotArea>
    </format>
    <format dxfId="568">
      <pivotArea dataOnly="0" labelOnly="1" outline="0" fieldPosition="0">
        <references count="4">
          <reference field="0" count="1" selected="0">
            <x v="99"/>
          </reference>
          <reference field="1" count="1" selected="0">
            <x v="93"/>
          </reference>
          <reference field="2" count="1" selected="0">
            <x v="76"/>
          </reference>
          <reference field="3" count="1">
            <x v="10"/>
          </reference>
        </references>
      </pivotArea>
    </format>
    <format dxfId="567">
      <pivotArea dataOnly="0" labelOnly="1" outline="0" fieldPosition="0">
        <references count="4">
          <reference field="0" count="1" selected="0">
            <x v="104"/>
          </reference>
          <reference field="1" count="1" selected="0">
            <x v="98"/>
          </reference>
          <reference field="2" count="1" selected="0">
            <x v="3"/>
          </reference>
          <reference field="3" count="1">
            <x v="99"/>
          </reference>
        </references>
      </pivotArea>
    </format>
    <format dxfId="566">
      <pivotArea dataOnly="0" labelOnly="1" outline="0" fieldPosition="0">
        <references count="4">
          <reference field="0" count="1" selected="0">
            <x v="106"/>
          </reference>
          <reference field="1" count="1" selected="0">
            <x v="100"/>
          </reference>
          <reference field="2" count="1" selected="0">
            <x v="56"/>
          </reference>
          <reference field="3" count="1">
            <x v="101"/>
          </reference>
        </references>
      </pivotArea>
    </format>
    <format dxfId="565">
      <pivotArea dataOnly="0" labelOnly="1" outline="0" fieldPosition="0">
        <references count="4">
          <reference field="0" count="1" selected="0">
            <x v="109"/>
          </reference>
          <reference field="1" count="1" selected="0">
            <x v="103"/>
          </reference>
          <reference field="2" count="1" selected="0">
            <x v="58"/>
          </reference>
          <reference field="3" count="1">
            <x v="103"/>
          </reference>
        </references>
      </pivotArea>
    </format>
    <format dxfId="564">
      <pivotArea dataOnly="0" labelOnly="1" outline="0" fieldPosition="0">
        <references count="4">
          <reference field="0" count="1" selected="0">
            <x v="110"/>
          </reference>
          <reference field="1" count="1" selected="0">
            <x v="104"/>
          </reference>
          <reference field="2" count="1" selected="0">
            <x v="0"/>
          </reference>
          <reference field="3" count="1">
            <x v="104"/>
          </reference>
        </references>
      </pivotArea>
    </format>
    <format dxfId="563">
      <pivotArea dataOnly="0" labelOnly="1" outline="0" fieldPosition="0">
        <references count="4">
          <reference field="0" count="1" selected="0">
            <x v="110"/>
          </reference>
          <reference field="1" count="1" selected="0">
            <x v="104"/>
          </reference>
          <reference field="2" count="1" selected="0">
            <x v="36"/>
          </reference>
          <reference field="3" count="1">
            <x v="104"/>
          </reference>
        </references>
      </pivotArea>
    </format>
    <format dxfId="562">
      <pivotArea dataOnly="0" labelOnly="1" outline="0" fieldPosition="0">
        <references count="4">
          <reference field="0" count="1" selected="0">
            <x v="113"/>
          </reference>
          <reference field="1" count="1" selected="0">
            <x v="107"/>
          </reference>
          <reference field="2" count="1" selected="0">
            <x v="0"/>
          </reference>
          <reference field="3" count="1">
            <x v="107"/>
          </reference>
        </references>
      </pivotArea>
    </format>
    <format dxfId="561">
      <pivotArea dataOnly="0" labelOnly="1" outline="0" fieldPosition="0">
        <references count="4">
          <reference field="0" count="1" selected="0">
            <x v="115"/>
          </reference>
          <reference field="1" count="1" selected="0">
            <x v="109"/>
          </reference>
          <reference field="2" count="1" selected="0">
            <x v="61"/>
          </reference>
          <reference field="3" count="1">
            <x v="109"/>
          </reference>
        </references>
      </pivotArea>
    </format>
    <format dxfId="560">
      <pivotArea dataOnly="0" labelOnly="1" outline="0" fieldPosition="0">
        <references count="4">
          <reference field="0" count="1" selected="0">
            <x v="117"/>
          </reference>
          <reference field="1" count="1" selected="0">
            <x v="111"/>
          </reference>
          <reference field="2" count="1" selected="0">
            <x v="36"/>
          </reference>
          <reference field="3" count="1">
            <x v="111"/>
          </reference>
        </references>
      </pivotArea>
    </format>
    <format dxfId="559">
      <pivotArea dataOnly="0" labelOnly="1" outline="0" fieldPosition="0">
        <references count="4">
          <reference field="0" count="1" selected="0">
            <x v="118"/>
          </reference>
          <reference field="1" count="1" selected="0">
            <x v="112"/>
          </reference>
          <reference field="2" count="1" selected="0">
            <x v="36"/>
          </reference>
          <reference field="3" count="1">
            <x v="112"/>
          </reference>
        </references>
      </pivotArea>
    </format>
    <format dxfId="558">
      <pivotArea dataOnly="0" labelOnly="1" outline="0" fieldPosition="0">
        <references count="4">
          <reference field="0" count="1" selected="0">
            <x v="122"/>
          </reference>
          <reference field="1" count="1" selected="0">
            <x v="116"/>
          </reference>
          <reference field="2" count="1" selected="0">
            <x v="79"/>
          </reference>
          <reference field="3" count="1">
            <x v="116"/>
          </reference>
        </references>
      </pivotArea>
    </format>
    <format dxfId="557">
      <pivotArea dataOnly="0" labelOnly="1" outline="0" fieldPosition="0">
        <references count="4">
          <reference field="0" count="1" selected="0">
            <x v="126"/>
          </reference>
          <reference field="1" count="1" selected="0">
            <x v="120"/>
          </reference>
          <reference field="2" count="1" selected="0">
            <x v="3"/>
          </reference>
          <reference field="3" count="1">
            <x v="120"/>
          </reference>
        </references>
      </pivotArea>
    </format>
    <format dxfId="556">
      <pivotArea dataOnly="0" labelOnly="1" outline="0" fieldPosition="0">
        <references count="4">
          <reference field="0" count="1" selected="0">
            <x v="129"/>
          </reference>
          <reference field="1" count="1" selected="0">
            <x v="123"/>
          </reference>
          <reference field="2" count="1" selected="0">
            <x v="108"/>
          </reference>
          <reference field="3" count="1">
            <x v="123"/>
          </reference>
        </references>
      </pivotArea>
    </format>
    <format dxfId="555">
      <pivotArea dataOnly="0" labelOnly="1" outline="0" fieldPosition="0">
        <references count="4">
          <reference field="0" count="1" selected="0">
            <x v="133"/>
          </reference>
          <reference field="1" count="1" selected="0">
            <x v="127"/>
          </reference>
          <reference field="2" count="1" selected="0">
            <x v="43"/>
          </reference>
          <reference field="3" count="1">
            <x v="126"/>
          </reference>
        </references>
      </pivotArea>
    </format>
    <format dxfId="554">
      <pivotArea dataOnly="0" labelOnly="1" outline="0" fieldPosition="0">
        <references count="4">
          <reference field="0" count="1" selected="0">
            <x v="134"/>
          </reference>
          <reference field="1" count="1" selected="0">
            <x v="128"/>
          </reference>
          <reference field="2" count="1" selected="0">
            <x v="43"/>
          </reference>
          <reference field="3" count="1">
            <x v="126"/>
          </reference>
        </references>
      </pivotArea>
    </format>
    <format dxfId="553">
      <pivotArea dataOnly="0" labelOnly="1" outline="0" fieldPosition="0">
        <references count="4">
          <reference field="0" count="1" selected="0">
            <x v="138"/>
          </reference>
          <reference field="1" count="1" selected="0">
            <x v="132"/>
          </reference>
          <reference field="2" count="1" selected="0">
            <x v="58"/>
          </reference>
          <reference field="3" count="1">
            <x v="129"/>
          </reference>
        </references>
      </pivotArea>
    </format>
    <format dxfId="552">
      <pivotArea dataOnly="0" labelOnly="1" outline="0" fieldPosition="0">
        <references count="4">
          <reference field="0" count="1" selected="0">
            <x v="139"/>
          </reference>
          <reference field="1" count="1" selected="0">
            <x v="133"/>
          </reference>
          <reference field="2" count="1" selected="0">
            <x v="0"/>
          </reference>
          <reference field="3" count="1">
            <x v="130"/>
          </reference>
        </references>
      </pivotArea>
    </format>
    <format dxfId="551">
      <pivotArea dataOnly="0" labelOnly="1" outline="0" fieldPosition="0">
        <references count="4">
          <reference field="0" count="1" selected="0">
            <x v="149"/>
          </reference>
          <reference field="1" count="1" selected="0">
            <x v="143"/>
          </reference>
          <reference field="2" count="1" selected="0">
            <x v="47"/>
          </reference>
          <reference field="3" count="1">
            <x v="139"/>
          </reference>
        </references>
      </pivotArea>
    </format>
    <format dxfId="550">
      <pivotArea dataOnly="0" labelOnly="1" outline="0" fieldPosition="0">
        <references count="4">
          <reference field="0" count="1" selected="0">
            <x v="150"/>
          </reference>
          <reference field="1" count="1" selected="0">
            <x v="42"/>
          </reference>
          <reference field="2" count="1" selected="0">
            <x v="0"/>
          </reference>
          <reference field="3" count="1">
            <x v="140"/>
          </reference>
        </references>
      </pivotArea>
    </format>
    <format dxfId="549">
      <pivotArea dataOnly="0" labelOnly="1" outline="0" fieldPosition="0">
        <references count="4">
          <reference field="0" count="1" selected="0">
            <x v="150"/>
          </reference>
          <reference field="1" count="1" selected="0">
            <x v="42"/>
          </reference>
          <reference field="2" count="1" selected="0">
            <x v="72"/>
          </reference>
          <reference field="3" count="1">
            <x v="140"/>
          </reference>
        </references>
      </pivotArea>
    </format>
    <format dxfId="548">
      <pivotArea dataOnly="0" labelOnly="1" outline="0" fieldPosition="0">
        <references count="4">
          <reference field="0" count="1" selected="0">
            <x v="156"/>
          </reference>
          <reference field="1" count="1" selected="0">
            <x v="148"/>
          </reference>
          <reference field="2" count="1" selected="0">
            <x v="37"/>
          </reference>
          <reference field="3" count="1">
            <x v="143"/>
          </reference>
        </references>
      </pivotArea>
    </format>
    <format dxfId="547">
      <pivotArea dataOnly="0" labelOnly="1" outline="0" fieldPosition="0">
        <references count="4">
          <reference field="0" count="1" selected="0">
            <x v="161"/>
          </reference>
          <reference field="1" count="1" selected="0">
            <x v="153"/>
          </reference>
          <reference field="2" count="1" selected="0">
            <x v="31"/>
          </reference>
          <reference field="3" count="1">
            <x v="147"/>
          </reference>
        </references>
      </pivotArea>
    </format>
    <format dxfId="546">
      <pivotArea dataOnly="0" labelOnly="1" outline="0" fieldPosition="0">
        <references count="4">
          <reference field="0" count="1" selected="0">
            <x v="164"/>
          </reference>
          <reference field="1" count="1" selected="0">
            <x v="156"/>
          </reference>
          <reference field="2" count="1" selected="0">
            <x v="14"/>
          </reference>
          <reference field="3" count="1">
            <x v="149"/>
          </reference>
        </references>
      </pivotArea>
    </format>
    <format dxfId="545">
      <pivotArea dataOnly="0" labelOnly="1" outline="0" fieldPosition="0">
        <references count="4">
          <reference field="0" count="1" selected="0">
            <x v="167"/>
          </reference>
          <reference field="1" count="1" selected="0">
            <x v="157"/>
          </reference>
          <reference field="2" count="1" selected="0">
            <x v="47"/>
          </reference>
          <reference field="3" count="1">
            <x v="150"/>
          </reference>
        </references>
      </pivotArea>
    </format>
    <format dxfId="544">
      <pivotArea dataOnly="0" labelOnly="1" outline="0" fieldPosition="0">
        <references count="4">
          <reference field="0" count="1" selected="0">
            <x v="168"/>
          </reference>
          <reference field="1" count="1" selected="0">
            <x v="158"/>
          </reference>
          <reference field="2" count="1" selected="0">
            <x v="108"/>
          </reference>
          <reference field="3" count="1">
            <x v="151"/>
          </reference>
        </references>
      </pivotArea>
    </format>
    <format dxfId="543">
      <pivotArea dataOnly="0" labelOnly="1" outline="0" fieldPosition="0">
        <references count="4">
          <reference field="0" count="1" selected="0">
            <x v="172"/>
          </reference>
          <reference field="1" count="1" selected="0">
            <x v="162"/>
          </reference>
          <reference field="2" count="1" selected="0">
            <x v="30"/>
          </reference>
          <reference field="3" count="1">
            <x v="10"/>
          </reference>
        </references>
      </pivotArea>
    </format>
    <format dxfId="542">
      <pivotArea dataOnly="0" labelOnly="1" outline="0" fieldPosition="0">
        <references count="4">
          <reference field="0" count="1" selected="0">
            <x v="174"/>
          </reference>
          <reference field="1" count="1" selected="0">
            <x v="164"/>
          </reference>
          <reference field="2" count="1" selected="0">
            <x v="3"/>
          </reference>
          <reference field="3" count="1">
            <x v="155"/>
          </reference>
        </references>
      </pivotArea>
    </format>
    <format dxfId="541">
      <pivotArea dataOnly="0" labelOnly="1" outline="0" fieldPosition="0">
        <references count="4">
          <reference field="0" count="1" selected="0">
            <x v="177"/>
          </reference>
          <reference field="1" count="1" selected="0">
            <x v="167"/>
          </reference>
          <reference field="2" count="1" selected="0">
            <x v="79"/>
          </reference>
          <reference field="3" count="1">
            <x v="156"/>
          </reference>
        </references>
      </pivotArea>
    </format>
    <format dxfId="540">
      <pivotArea dataOnly="0" labelOnly="1" outline="0" fieldPosition="0">
        <references count="4">
          <reference field="0" count="1" selected="0">
            <x v="185"/>
          </reference>
          <reference field="1" count="1" selected="0">
            <x v="175"/>
          </reference>
          <reference field="2" count="1" selected="0">
            <x v="66"/>
          </reference>
          <reference field="3" count="1">
            <x v="163"/>
          </reference>
        </references>
      </pivotArea>
    </format>
    <format dxfId="539">
      <pivotArea dataOnly="0" labelOnly="1" outline="0" fieldPosition="0">
        <references count="4">
          <reference field="0" count="1" selected="0">
            <x v="186"/>
          </reference>
          <reference field="1" count="1" selected="0">
            <x v="176"/>
          </reference>
          <reference field="2" count="1" selected="0">
            <x v="66"/>
          </reference>
          <reference field="3" count="1">
            <x v="151"/>
          </reference>
        </references>
      </pivotArea>
    </format>
    <format dxfId="538">
      <pivotArea dataOnly="0" labelOnly="1" outline="0" fieldPosition="0">
        <references count="4">
          <reference field="0" count="1" selected="0">
            <x v="190"/>
          </reference>
          <reference field="1" count="1" selected="0">
            <x v="100"/>
          </reference>
          <reference field="2" count="1" selected="0">
            <x v="44"/>
          </reference>
          <reference field="3" count="1">
            <x v="166"/>
          </reference>
        </references>
      </pivotArea>
    </format>
    <format dxfId="537">
      <pivotArea dataOnly="0" labelOnly="1" outline="0" fieldPosition="0">
        <references count="4">
          <reference field="0" count="1" selected="0">
            <x v="193"/>
          </reference>
          <reference field="1" count="1" selected="0">
            <x v="180"/>
          </reference>
          <reference field="2" count="1" selected="0">
            <x v="39"/>
          </reference>
          <reference field="3" count="1">
            <x v="169"/>
          </reference>
        </references>
      </pivotArea>
    </format>
    <format dxfId="536">
      <pivotArea dataOnly="0" labelOnly="1" outline="0" fieldPosition="0">
        <references count="4">
          <reference field="0" count="1" selected="0">
            <x v="202"/>
          </reference>
          <reference field="1" count="1" selected="0">
            <x v="187"/>
          </reference>
          <reference field="2" count="1" selected="0">
            <x v="76"/>
          </reference>
          <reference field="3" count="1">
            <x v="0"/>
          </reference>
        </references>
      </pivotArea>
    </format>
    <format dxfId="535">
      <pivotArea dataOnly="0" labelOnly="1" outline="0" fieldPosition="0">
        <references count="4">
          <reference field="0" count="1" selected="0">
            <x v="203"/>
          </reference>
          <reference field="1" count="1" selected="0">
            <x v="188"/>
          </reference>
          <reference field="2" count="1" selected="0">
            <x v="76"/>
          </reference>
          <reference field="3" count="1">
            <x v="0"/>
          </reference>
        </references>
      </pivotArea>
    </format>
    <format dxfId="534">
      <pivotArea dataOnly="0" labelOnly="1" outline="0" fieldPosition="0">
        <references count="4">
          <reference field="0" count="1" selected="0">
            <x v="205"/>
          </reference>
          <reference field="1" count="1" selected="0">
            <x v="190"/>
          </reference>
          <reference field="2" count="1" selected="0">
            <x v="0"/>
          </reference>
          <reference field="3" count="1">
            <x v="177"/>
          </reference>
        </references>
      </pivotArea>
    </format>
    <format dxfId="533">
      <pivotArea dataOnly="0" labelOnly="1" outline="0" fieldPosition="0">
        <references count="4">
          <reference field="0" count="1" selected="0">
            <x v="211"/>
          </reference>
          <reference field="1" count="1" selected="0">
            <x v="196"/>
          </reference>
          <reference field="2" count="1" selected="0">
            <x v="76"/>
          </reference>
          <reference field="3" count="1">
            <x v="146"/>
          </reference>
        </references>
      </pivotArea>
    </format>
    <format dxfId="532">
      <pivotArea dataOnly="0" labelOnly="1" outline="0" fieldPosition="0">
        <references count="4">
          <reference field="0" count="1" selected="0">
            <x v="212"/>
          </reference>
          <reference field="1" count="1" selected="0">
            <x v="197"/>
          </reference>
          <reference field="2" count="1" selected="0">
            <x v="31"/>
          </reference>
          <reference field="3" count="1">
            <x v="181"/>
          </reference>
        </references>
      </pivotArea>
    </format>
    <format dxfId="531">
      <pivotArea dataOnly="0" labelOnly="1" outline="0" fieldPosition="0">
        <references count="4">
          <reference field="0" count="1" selected="0">
            <x v="213"/>
          </reference>
          <reference field="1" count="1" selected="0">
            <x v="198"/>
          </reference>
          <reference field="2" count="1" selected="0">
            <x v="87"/>
          </reference>
          <reference field="3" count="1">
            <x v="183"/>
          </reference>
        </references>
      </pivotArea>
    </format>
    <format dxfId="530">
      <pivotArea dataOnly="0" labelOnly="1" outline="0" fieldPosition="0">
        <references count="4">
          <reference field="0" count="1" selected="0">
            <x v="214"/>
          </reference>
          <reference field="1" count="1" selected="0">
            <x v="199"/>
          </reference>
          <reference field="2" count="1" selected="0">
            <x v="5"/>
          </reference>
          <reference field="3" count="1">
            <x v="184"/>
          </reference>
        </references>
      </pivotArea>
    </format>
    <format dxfId="529">
      <pivotArea dataOnly="0" labelOnly="1" outline="0" fieldPosition="0">
        <references count="4">
          <reference field="0" count="1" selected="0">
            <x v="215"/>
          </reference>
          <reference field="1" count="1" selected="0">
            <x v="200"/>
          </reference>
          <reference field="2" count="1" selected="0">
            <x v="76"/>
          </reference>
          <reference field="3" count="1">
            <x v="175"/>
          </reference>
        </references>
      </pivotArea>
    </format>
    <format dxfId="528">
      <pivotArea dataOnly="0" labelOnly="1" outline="0" fieldPosition="0">
        <references count="4">
          <reference field="0" count="1" selected="0">
            <x v="216"/>
          </reference>
          <reference field="1" count="1" selected="0">
            <x v="201"/>
          </reference>
          <reference field="2" count="1" selected="0">
            <x v="76"/>
          </reference>
          <reference field="3" count="1">
            <x v="0"/>
          </reference>
        </references>
      </pivotArea>
    </format>
    <format dxfId="527">
      <pivotArea dataOnly="0" labelOnly="1" outline="0" fieldPosition="0">
        <references count="4">
          <reference field="0" count="1" selected="0">
            <x v="217"/>
          </reference>
          <reference field="1" count="1" selected="0">
            <x v="202"/>
          </reference>
          <reference field="2" count="1" selected="0">
            <x v="76"/>
          </reference>
          <reference field="3" count="1">
            <x v="0"/>
          </reference>
        </references>
      </pivotArea>
    </format>
    <format dxfId="526">
      <pivotArea dataOnly="0" labelOnly="1" outline="0" fieldPosition="0">
        <references count="4">
          <reference field="0" count="1" selected="0">
            <x v="218"/>
          </reference>
          <reference field="1" count="1" selected="0">
            <x v="203"/>
          </reference>
          <reference field="2" count="1" selected="0">
            <x v="76"/>
          </reference>
          <reference field="3" count="1">
            <x v="0"/>
          </reference>
        </references>
      </pivotArea>
    </format>
    <format dxfId="525">
      <pivotArea dataOnly="0" labelOnly="1" outline="0" fieldPosition="0">
        <references count="4">
          <reference field="0" count="1" selected="0">
            <x v="219"/>
          </reference>
          <reference field="1" count="1" selected="0">
            <x v="204"/>
          </reference>
          <reference field="2" count="1" selected="0">
            <x v="76"/>
          </reference>
          <reference field="3" count="1">
            <x v="0"/>
          </reference>
        </references>
      </pivotArea>
    </format>
    <format dxfId="524">
      <pivotArea dataOnly="0" labelOnly="1" outline="0" fieldPosition="0">
        <references count="4">
          <reference field="0" count="1" selected="0">
            <x v="220"/>
          </reference>
          <reference field="1" count="1" selected="0">
            <x v="205"/>
          </reference>
          <reference field="2" count="1" selected="0">
            <x v="76"/>
          </reference>
          <reference field="3" count="1">
            <x v="0"/>
          </reference>
        </references>
      </pivotArea>
    </format>
    <format dxfId="523">
      <pivotArea dataOnly="0" labelOnly="1" outline="0" fieldPosition="0">
        <references count="4">
          <reference field="0" count="1" selected="0">
            <x v="222"/>
          </reference>
          <reference field="1" count="1" selected="0">
            <x v="207"/>
          </reference>
          <reference field="2" count="1" selected="0">
            <x v="76"/>
          </reference>
          <reference field="3" count="1">
            <x v="0"/>
          </reference>
        </references>
      </pivotArea>
    </format>
    <format dxfId="522">
      <pivotArea dataOnly="0" labelOnly="1" outline="0" fieldPosition="0">
        <references count="4">
          <reference field="0" count="1" selected="0">
            <x v="225"/>
          </reference>
          <reference field="1" count="1" selected="0">
            <x v="0"/>
          </reference>
          <reference field="2" count="1" selected="0">
            <x v="35"/>
          </reference>
          <reference field="3" count="1">
            <x v="0"/>
          </reference>
        </references>
      </pivotArea>
    </format>
    <format dxfId="521">
      <pivotArea dataOnly="0" labelOnly="1" outline="0" fieldPosition="0">
        <references count="4">
          <reference field="0" count="1" selected="0">
            <x v="229"/>
          </reference>
          <reference field="1" count="1" selected="0">
            <x v="214"/>
          </reference>
          <reference field="2" count="1" selected="0">
            <x v="31"/>
          </reference>
          <reference field="3" count="1">
            <x v="192"/>
          </reference>
        </references>
      </pivotArea>
    </format>
    <format dxfId="520">
      <pivotArea dataOnly="0" labelOnly="1" outline="0" fieldPosition="0">
        <references count="4">
          <reference field="0" count="1" selected="0">
            <x v="230"/>
          </reference>
          <reference field="1" count="1" selected="0">
            <x v="215"/>
          </reference>
          <reference field="2" count="1" selected="0">
            <x v="31"/>
          </reference>
          <reference field="3" count="1">
            <x v="194"/>
          </reference>
        </references>
      </pivotArea>
    </format>
    <format dxfId="519">
      <pivotArea dataOnly="0" labelOnly="1" outline="0" fieldPosition="0">
        <references count="4">
          <reference field="0" count="1" selected="0">
            <x v="231"/>
          </reference>
          <reference field="1" count="1" selected="0">
            <x v="216"/>
          </reference>
          <reference field="2" count="1" selected="0">
            <x v="31"/>
          </reference>
          <reference field="3" count="1">
            <x v="196"/>
          </reference>
        </references>
      </pivotArea>
    </format>
    <format dxfId="518">
      <pivotArea dataOnly="0" labelOnly="1" outline="0" fieldPosition="0">
        <references count="4">
          <reference field="0" count="1" selected="0">
            <x v="232"/>
          </reference>
          <reference field="1" count="1" selected="0">
            <x v="217"/>
          </reference>
          <reference field="2" count="1" selected="0">
            <x v="76"/>
          </reference>
          <reference field="3" count="1">
            <x v="0"/>
          </reference>
        </references>
      </pivotArea>
    </format>
    <format dxfId="517">
      <pivotArea dataOnly="0" labelOnly="1" outline="0" fieldPosition="0">
        <references count="4">
          <reference field="0" count="1" selected="0">
            <x v="234"/>
          </reference>
          <reference field="1" count="1" selected="0">
            <x v="219"/>
          </reference>
          <reference field="2" count="1" selected="0">
            <x v="76"/>
          </reference>
          <reference field="3" count="1">
            <x v="0"/>
          </reference>
        </references>
      </pivotArea>
    </format>
    <format dxfId="516">
      <pivotArea dataOnly="0" labelOnly="1" outline="0" fieldPosition="0">
        <references count="4">
          <reference field="0" count="1" selected="0">
            <x v="235"/>
          </reference>
          <reference field="1" count="1" selected="0">
            <x v="220"/>
          </reference>
          <reference field="2" count="1" selected="0">
            <x v="76"/>
          </reference>
          <reference field="3" count="1">
            <x v="0"/>
          </reference>
        </references>
      </pivotArea>
    </format>
    <format dxfId="515">
      <pivotArea dataOnly="0" labelOnly="1" outline="0" fieldPosition="0">
        <references count="4">
          <reference field="0" count="1" selected="0">
            <x v="240"/>
          </reference>
          <reference field="1" count="1" selected="0">
            <x v="224"/>
          </reference>
          <reference field="2" count="1" selected="0">
            <x v="76"/>
          </reference>
          <reference field="3" count="1">
            <x v="36"/>
          </reference>
        </references>
      </pivotArea>
    </format>
    <format dxfId="514">
      <pivotArea dataOnly="0" labelOnly="1" outline="0" fieldPosition="0">
        <references count="4">
          <reference field="0" count="1" selected="0">
            <x v="244"/>
          </reference>
          <reference field="1" count="1" selected="0">
            <x v="228"/>
          </reference>
          <reference field="2" count="1" selected="0">
            <x v="76"/>
          </reference>
          <reference field="3" count="1">
            <x v="0"/>
          </reference>
        </references>
      </pivotArea>
    </format>
    <format dxfId="513">
      <pivotArea dataOnly="0" labelOnly="1" outline="0" fieldPosition="0">
        <references count="4">
          <reference field="0" count="1" selected="0">
            <x v="248"/>
          </reference>
          <reference field="1" count="1" selected="0">
            <x v="232"/>
          </reference>
          <reference field="2" count="1" selected="0">
            <x v="76"/>
          </reference>
          <reference field="3" count="1">
            <x v="0"/>
          </reference>
        </references>
      </pivotArea>
    </format>
    <format dxfId="512">
      <pivotArea dataOnly="0" labelOnly="1" outline="0" fieldPosition="0">
        <references count="4">
          <reference field="0" count="1" selected="0">
            <x v="265"/>
          </reference>
          <reference field="1" count="1" selected="0">
            <x v="247"/>
          </reference>
          <reference field="2" count="1" selected="0">
            <x v="82"/>
          </reference>
          <reference field="3" count="1">
            <x v="212"/>
          </reference>
        </references>
      </pivotArea>
    </format>
    <format dxfId="511">
      <pivotArea dataOnly="0" labelOnly="1" outline="0" fieldPosition="0">
        <references count="4">
          <reference field="0" count="1" selected="0">
            <x v="266"/>
          </reference>
          <reference field="1" count="1" selected="0">
            <x v="248"/>
          </reference>
          <reference field="2" count="1" selected="0">
            <x v="82"/>
          </reference>
          <reference field="3" count="1">
            <x v="213"/>
          </reference>
        </references>
      </pivotArea>
    </format>
    <format dxfId="510">
      <pivotArea dataOnly="0" labelOnly="1" outline="0" fieldPosition="0">
        <references count="4">
          <reference field="0" count="1" selected="0">
            <x v="268"/>
          </reference>
          <reference field="1" count="1" selected="0">
            <x v="250"/>
          </reference>
          <reference field="2" count="1" selected="0">
            <x v="82"/>
          </reference>
          <reference field="3" count="1">
            <x v="215"/>
          </reference>
        </references>
      </pivotArea>
    </format>
    <format dxfId="509">
      <pivotArea dataOnly="0" labelOnly="1" outline="0" fieldPosition="0">
        <references count="4">
          <reference field="0" count="1" selected="0">
            <x v="269"/>
          </reference>
          <reference field="1" count="1" selected="0">
            <x v="251"/>
          </reference>
          <reference field="2" count="1" selected="0">
            <x v="0"/>
          </reference>
          <reference field="3" count="1">
            <x v="216"/>
          </reference>
        </references>
      </pivotArea>
    </format>
    <format dxfId="508">
      <pivotArea dataOnly="0" labelOnly="1" outline="0" fieldPosition="0">
        <references count="4">
          <reference field="0" count="1" selected="0">
            <x v="271"/>
          </reference>
          <reference field="1" count="1" selected="0">
            <x v="253"/>
          </reference>
          <reference field="2" count="1" selected="0">
            <x v="54"/>
          </reference>
          <reference field="3" count="1">
            <x v="218"/>
          </reference>
        </references>
      </pivotArea>
    </format>
    <format dxfId="507">
      <pivotArea dataOnly="0" labelOnly="1" outline="0" fieldPosition="0">
        <references count="4">
          <reference field="0" count="1" selected="0">
            <x v="273"/>
          </reference>
          <reference field="1" count="1" selected="0">
            <x v="252"/>
          </reference>
          <reference field="2" count="1" selected="0">
            <x v="12"/>
          </reference>
          <reference field="3" count="1">
            <x v="220"/>
          </reference>
        </references>
      </pivotArea>
    </format>
    <format dxfId="506">
      <pivotArea dataOnly="0" labelOnly="1" outline="0" fieldPosition="0">
        <references count="4">
          <reference field="0" count="1" selected="0">
            <x v="274"/>
          </reference>
          <reference field="1" count="1" selected="0">
            <x v="255"/>
          </reference>
          <reference field="2" count="1" selected="0">
            <x v="12"/>
          </reference>
          <reference field="3" count="1">
            <x v="221"/>
          </reference>
        </references>
      </pivotArea>
    </format>
    <format dxfId="505">
      <pivotArea dataOnly="0" labelOnly="1" outline="0" fieldPosition="0">
        <references count="4">
          <reference field="0" count="1" selected="0">
            <x v="287"/>
          </reference>
          <reference field="1" count="1" selected="0">
            <x v="267"/>
          </reference>
          <reference field="2" count="1" selected="0">
            <x v="0"/>
          </reference>
          <reference field="3" count="1">
            <x v="229"/>
          </reference>
        </references>
      </pivotArea>
    </format>
    <format dxfId="504">
      <pivotArea dataOnly="0" labelOnly="1" outline="0" fieldPosition="0">
        <references count="4">
          <reference field="0" count="1" selected="0">
            <x v="288"/>
          </reference>
          <reference field="1" count="1" selected="0">
            <x v="268"/>
          </reference>
          <reference field="2" count="1" selected="0">
            <x v="9"/>
          </reference>
          <reference field="3" count="1">
            <x v="146"/>
          </reference>
        </references>
      </pivotArea>
    </format>
    <format dxfId="503">
      <pivotArea dataOnly="0" labelOnly="1" outline="0" fieldPosition="0">
        <references count="4">
          <reference field="0" count="1" selected="0">
            <x v="290"/>
          </reference>
          <reference field="1" count="1" selected="0">
            <x v="270"/>
          </reference>
          <reference field="2" count="1" selected="0">
            <x v="30"/>
          </reference>
          <reference field="3" count="1">
            <x v="40"/>
          </reference>
        </references>
      </pivotArea>
    </format>
    <format dxfId="502">
      <pivotArea dataOnly="0" labelOnly="1" outline="0" fieldPosition="0">
        <references count="4">
          <reference field="0" count="1" selected="0">
            <x v="291"/>
          </reference>
          <reference field="1" count="1" selected="0">
            <x v="271"/>
          </reference>
          <reference field="2" count="1" selected="0">
            <x v="30"/>
          </reference>
          <reference field="3" count="1">
            <x v="35"/>
          </reference>
        </references>
      </pivotArea>
    </format>
    <format dxfId="501">
      <pivotArea dataOnly="0" labelOnly="1" outline="0" fieldPosition="0">
        <references count="4">
          <reference field="0" count="1" selected="0">
            <x v="292"/>
          </reference>
          <reference field="1" count="1" selected="0">
            <x v="272"/>
          </reference>
          <reference field="2" count="1" selected="0">
            <x v="66"/>
          </reference>
          <reference field="3" count="1">
            <x v="230"/>
          </reference>
        </references>
      </pivotArea>
    </format>
    <format dxfId="500">
      <pivotArea dataOnly="0" labelOnly="1" outline="0" fieldPosition="0">
        <references count="4">
          <reference field="0" count="1" selected="0">
            <x v="304"/>
          </reference>
          <reference field="1" count="1" selected="0">
            <x v="283"/>
          </reference>
          <reference field="2" count="1" selected="0">
            <x v="37"/>
          </reference>
          <reference field="3" count="1">
            <x v="242"/>
          </reference>
        </references>
      </pivotArea>
    </format>
    <format dxfId="499">
      <pivotArea dataOnly="0" labelOnly="1" outline="0" fieldPosition="0">
        <references count="4">
          <reference field="0" count="1" selected="0">
            <x v="305"/>
          </reference>
          <reference field="1" count="1" selected="0">
            <x v="110"/>
          </reference>
          <reference field="2" count="1" selected="0">
            <x v="54"/>
          </reference>
          <reference field="3" count="1">
            <x v="243"/>
          </reference>
        </references>
      </pivotArea>
    </format>
    <format dxfId="498">
      <pivotArea dataOnly="0" labelOnly="1" outline="0" fieldPosition="0">
        <references count="4">
          <reference field="0" count="1" selected="0">
            <x v="318"/>
          </reference>
          <reference field="1" count="1" selected="0">
            <x v="116"/>
          </reference>
          <reference field="2" count="1" selected="0">
            <x v="79"/>
          </reference>
          <reference field="3" count="1">
            <x v="255"/>
          </reference>
        </references>
      </pivotArea>
    </format>
    <format dxfId="497">
      <pivotArea dataOnly="0" labelOnly="1" outline="0" fieldPosition="0">
        <references count="4">
          <reference field="0" count="1" selected="0">
            <x v="324"/>
          </reference>
          <reference field="1" count="1" selected="0">
            <x v="300"/>
          </reference>
          <reference field="2" count="1" selected="0">
            <x v="30"/>
          </reference>
          <reference field="3" count="1">
            <x v="260"/>
          </reference>
        </references>
      </pivotArea>
    </format>
    <format dxfId="496">
      <pivotArea dataOnly="0" labelOnly="1" outline="0" fieldPosition="0">
        <references count="4">
          <reference field="0" count="1" selected="0">
            <x v="325"/>
          </reference>
          <reference field="1" count="1" selected="0">
            <x v="301"/>
          </reference>
          <reference field="2" count="1" selected="0">
            <x v="38"/>
          </reference>
          <reference field="3" count="1">
            <x v="261"/>
          </reference>
        </references>
      </pivotArea>
    </format>
    <format dxfId="495">
      <pivotArea dataOnly="0" labelOnly="1" outline="0" fieldPosition="0">
        <references count="4">
          <reference field="0" count="1" selected="0">
            <x v="332"/>
          </reference>
          <reference field="1" count="1" selected="0">
            <x v="308"/>
          </reference>
          <reference field="2" count="1" selected="0">
            <x v="9"/>
          </reference>
          <reference field="3" count="1">
            <x v="266"/>
          </reference>
        </references>
      </pivotArea>
    </format>
    <format dxfId="494">
      <pivotArea dataOnly="0" labelOnly="1" outline="0" fieldPosition="0">
        <references count="4">
          <reference field="0" count="1" selected="0">
            <x v="339"/>
          </reference>
          <reference field="1" count="1" selected="0">
            <x v="314"/>
          </reference>
          <reference field="2" count="1" selected="0">
            <x v="70"/>
          </reference>
          <reference field="3" count="1">
            <x v="273"/>
          </reference>
        </references>
      </pivotArea>
    </format>
    <format dxfId="493">
      <pivotArea dataOnly="0" labelOnly="1" outline="0" fieldPosition="0">
        <references count="4">
          <reference field="0" count="1" selected="0">
            <x v="342"/>
          </reference>
          <reference field="1" count="1" selected="0">
            <x v="317"/>
          </reference>
          <reference field="2" count="1" selected="0">
            <x v="31"/>
          </reference>
          <reference field="3" count="1">
            <x v="275"/>
          </reference>
        </references>
      </pivotArea>
    </format>
    <format dxfId="492">
      <pivotArea dataOnly="0" labelOnly="1" outline="0" fieldPosition="0">
        <references count="4">
          <reference field="0" count="1" selected="0">
            <x v="347"/>
          </reference>
          <reference field="1" count="1" selected="0">
            <x v="322"/>
          </reference>
          <reference field="2" count="1" selected="0">
            <x v="31"/>
          </reference>
          <reference field="3" count="1">
            <x v="280"/>
          </reference>
        </references>
      </pivotArea>
    </format>
    <format dxfId="491">
      <pivotArea dataOnly="0" labelOnly="1" outline="0" fieldPosition="0">
        <references count="4">
          <reference field="0" count="1" selected="0">
            <x v="349"/>
          </reference>
          <reference field="1" count="1" selected="0">
            <x v="324"/>
          </reference>
          <reference field="2" count="1" selected="0">
            <x v="0"/>
          </reference>
          <reference field="3" count="1">
            <x v="28"/>
          </reference>
        </references>
      </pivotArea>
    </format>
    <format dxfId="490">
      <pivotArea dataOnly="0" labelOnly="1" outline="0" fieldPosition="0">
        <references count="4">
          <reference field="0" count="1" selected="0">
            <x v="353"/>
          </reference>
          <reference field="1" count="1" selected="0">
            <x v="328"/>
          </reference>
          <reference field="2" count="1" selected="0">
            <x v="47"/>
          </reference>
          <reference field="3" count="1">
            <x v="284"/>
          </reference>
        </references>
      </pivotArea>
    </format>
    <format dxfId="489">
      <pivotArea dataOnly="0" labelOnly="1" outline="0" fieldPosition="0">
        <references count="4">
          <reference field="0" count="1" selected="0">
            <x v="355"/>
          </reference>
          <reference field="1" count="1" selected="0">
            <x v="329"/>
          </reference>
          <reference field="2" count="1" selected="0">
            <x v="47"/>
          </reference>
          <reference field="3" count="1">
            <x v="284"/>
          </reference>
        </references>
      </pivotArea>
    </format>
    <format dxfId="488">
      <pivotArea dataOnly="0" labelOnly="1" outline="0" fieldPosition="0">
        <references count="4">
          <reference field="0" count="1" selected="0">
            <x v="365"/>
          </reference>
          <reference field="1" count="1" selected="0">
            <x v="338"/>
          </reference>
          <reference field="2" count="1" selected="0">
            <x v="70"/>
          </reference>
          <reference field="3" count="1">
            <x v="294"/>
          </reference>
        </references>
      </pivotArea>
    </format>
    <format dxfId="487">
      <pivotArea dataOnly="0" labelOnly="1" outline="0" fieldPosition="0">
        <references count="4">
          <reference field="0" count="1" selected="0">
            <x v="366"/>
          </reference>
          <reference field="1" count="1" selected="0">
            <x v="339"/>
          </reference>
          <reference field="2" count="1" selected="0">
            <x v="70"/>
          </reference>
          <reference field="3" count="1">
            <x v="294"/>
          </reference>
        </references>
      </pivotArea>
    </format>
    <format dxfId="486">
      <pivotArea dataOnly="0" labelOnly="1" outline="0" fieldPosition="0">
        <references count="4">
          <reference field="0" count="1" selected="0">
            <x v="367"/>
          </reference>
          <reference field="1" count="1" selected="0">
            <x v="340"/>
          </reference>
          <reference field="2" count="1" selected="0">
            <x v="112"/>
          </reference>
          <reference field="3" count="1">
            <x v="295"/>
          </reference>
        </references>
      </pivotArea>
    </format>
    <format dxfId="485">
      <pivotArea dataOnly="0" labelOnly="1" outline="0" fieldPosition="0">
        <references count="4">
          <reference field="0" count="1" selected="0">
            <x v="368"/>
          </reference>
          <reference field="1" count="1" selected="0">
            <x v="340"/>
          </reference>
          <reference field="2" count="1" selected="0">
            <x v="112"/>
          </reference>
          <reference field="3" count="1">
            <x v="296"/>
          </reference>
        </references>
      </pivotArea>
    </format>
    <format dxfId="484">
      <pivotArea dataOnly="0" labelOnly="1" outline="0" fieldPosition="0">
        <references count="4">
          <reference field="0" count="1" selected="0">
            <x v="369"/>
          </reference>
          <reference field="1" count="1" selected="0">
            <x v="341"/>
          </reference>
          <reference field="2" count="1" selected="0">
            <x v="112"/>
          </reference>
          <reference field="3" count="1">
            <x v="297"/>
          </reference>
        </references>
      </pivotArea>
    </format>
    <format dxfId="483">
      <pivotArea dataOnly="0" labelOnly="1" outline="0" fieldPosition="0">
        <references count="4">
          <reference field="0" count="1" selected="0">
            <x v="370"/>
          </reference>
          <reference field="1" count="1" selected="0">
            <x v="342"/>
          </reference>
          <reference field="2" count="1" selected="0">
            <x v="30"/>
          </reference>
          <reference field="3" count="1">
            <x v="298"/>
          </reference>
        </references>
      </pivotArea>
    </format>
    <format dxfId="482">
      <pivotArea dataOnly="0" labelOnly="1" outline="0" fieldPosition="0">
        <references count="4">
          <reference field="0" count="1" selected="0">
            <x v="374"/>
          </reference>
          <reference field="1" count="1" selected="0">
            <x v="345"/>
          </reference>
          <reference field="2" count="1" selected="0">
            <x v="70"/>
          </reference>
          <reference field="3" count="1">
            <x v="301"/>
          </reference>
        </references>
      </pivotArea>
    </format>
    <format dxfId="481">
      <pivotArea dataOnly="0" labelOnly="1" outline="0" fieldPosition="0">
        <references count="4">
          <reference field="0" count="1" selected="0">
            <x v="379"/>
          </reference>
          <reference field="1" count="1" selected="0">
            <x v="349"/>
          </reference>
          <reference field="2" count="1" selected="0">
            <x v="76"/>
          </reference>
          <reference field="3" count="1">
            <x v="0"/>
          </reference>
        </references>
      </pivotArea>
    </format>
    <format dxfId="480">
      <pivotArea dataOnly="0" labelOnly="1" outline="0" fieldPosition="0">
        <references count="4">
          <reference field="0" count="1" selected="0">
            <x v="380"/>
          </reference>
          <reference field="1" count="1" selected="0">
            <x v="350"/>
          </reference>
          <reference field="2" count="1" selected="0">
            <x v="76"/>
          </reference>
          <reference field="3" count="1">
            <x v="0"/>
          </reference>
        </references>
      </pivotArea>
    </format>
    <format dxfId="479">
      <pivotArea dataOnly="0" labelOnly="1" outline="0" fieldPosition="0">
        <references count="4">
          <reference field="0" count="1" selected="0">
            <x v="382"/>
          </reference>
          <reference field="1" count="1" selected="0">
            <x v="352"/>
          </reference>
          <reference field="2" count="1" selected="0">
            <x v="40"/>
          </reference>
          <reference field="3" count="1">
            <x v="25"/>
          </reference>
        </references>
      </pivotArea>
    </format>
    <format dxfId="478">
      <pivotArea dataOnly="0" labelOnly="1" outline="0" fieldPosition="0">
        <references count="4">
          <reference field="0" count="1" selected="0">
            <x v="383"/>
          </reference>
          <reference field="1" count="1" selected="0">
            <x v="353"/>
          </reference>
          <reference field="2" count="1" selected="0">
            <x v="76"/>
          </reference>
          <reference field="3" count="1">
            <x v="0"/>
          </reference>
        </references>
      </pivotArea>
    </format>
    <format dxfId="477">
      <pivotArea type="all" dataOnly="0" outline="0" fieldPosition="0"/>
    </format>
    <format dxfId="476">
      <pivotArea field="0" type="button" dataOnly="0" labelOnly="1" outline="0" axis="axisRow" fieldPosition="0"/>
    </format>
    <format dxfId="475">
      <pivotArea field="1" type="button" dataOnly="0" labelOnly="1" outline="0" axis="axisRow" fieldPosition="1"/>
    </format>
    <format dxfId="474">
      <pivotArea field="2" type="button" dataOnly="0" labelOnly="1" outline="0" axis="axisRow" fieldPosition="2"/>
    </format>
    <format dxfId="473">
      <pivotArea field="3" type="button" dataOnly="0" labelOnly="1" outline="0" axis="axisRow" fieldPosition="3"/>
    </format>
    <format dxfId="472">
      <pivotArea dataOnly="0" labelOnly="1" outline="0" fieldPosition="0">
        <references count="1">
          <reference field="0" count="42">
            <x v="0"/>
            <x v="9"/>
            <x v="12"/>
            <x v="13"/>
            <x v="23"/>
            <x v="24"/>
            <x v="25"/>
            <x v="27"/>
            <x v="29"/>
            <x v="30"/>
            <x v="33"/>
            <x v="34"/>
            <x v="35"/>
            <x v="36"/>
            <x v="39"/>
            <x v="43"/>
            <x v="46"/>
            <x v="47"/>
            <x v="48"/>
            <x v="51"/>
            <x v="52"/>
            <x v="55"/>
            <x v="56"/>
            <x v="58"/>
            <x v="59"/>
            <x v="61"/>
            <x v="64"/>
            <x v="65"/>
            <x v="66"/>
            <x v="67"/>
            <x v="68"/>
            <x v="69"/>
            <x v="70"/>
            <x v="71"/>
            <x v="72"/>
            <x v="73"/>
            <x v="76"/>
            <x v="77"/>
            <x v="78"/>
            <x v="80"/>
            <x v="82"/>
            <x v="83"/>
          </reference>
        </references>
      </pivotArea>
    </format>
    <format dxfId="471">
      <pivotArea dataOnly="0" labelOnly="1" outline="0" fieldPosition="0">
        <references count="1">
          <reference field="0" count="40">
            <x v="84"/>
            <x v="86"/>
            <x v="88"/>
            <x v="89"/>
            <x v="90"/>
            <x v="93"/>
            <x v="98"/>
            <x v="99"/>
            <x v="100"/>
            <x v="102"/>
            <x v="103"/>
            <x v="104"/>
            <x v="105"/>
            <x v="106"/>
            <x v="109"/>
            <x v="110"/>
            <x v="113"/>
            <x v="114"/>
            <x v="115"/>
            <x v="116"/>
            <x v="117"/>
            <x v="118"/>
            <x v="122"/>
            <x v="123"/>
            <x v="125"/>
            <x v="126"/>
            <x v="128"/>
            <x v="129"/>
            <x v="132"/>
            <x v="133"/>
            <x v="134"/>
            <x v="135"/>
            <x v="136"/>
            <x v="137"/>
            <x v="138"/>
            <x v="139"/>
            <x v="140"/>
            <x v="141"/>
            <x v="143"/>
            <x v="149"/>
          </reference>
        </references>
      </pivotArea>
    </format>
    <format dxfId="470">
      <pivotArea dataOnly="0" labelOnly="1" outline="0" fieldPosition="0">
        <references count="1">
          <reference field="0" count="30">
            <x v="150"/>
            <x v="154"/>
            <x v="155"/>
            <x v="156"/>
            <x v="158"/>
            <x v="160"/>
            <x v="161"/>
            <x v="162"/>
            <x v="163"/>
            <x v="164"/>
            <x v="167"/>
            <x v="168"/>
            <x v="171"/>
            <x v="172"/>
            <x v="174"/>
            <x v="177"/>
            <x v="183"/>
            <x v="184"/>
            <x v="185"/>
            <x v="186"/>
            <x v="190"/>
            <x v="193"/>
            <x v="201"/>
            <x v="202"/>
            <x v="203"/>
            <x v="205"/>
            <x v="206"/>
            <x v="211"/>
            <x v="212"/>
            <x v="213"/>
          </reference>
        </references>
      </pivotArea>
    </format>
    <format dxfId="469">
      <pivotArea dataOnly="0" labelOnly="1" outline="0" fieldPosition="0">
        <references count="1">
          <reference field="0" count="40">
            <x v="214"/>
            <x v="215"/>
            <x v="216"/>
            <x v="217"/>
            <x v="218"/>
            <x v="219"/>
            <x v="220"/>
            <x v="222"/>
            <x v="225"/>
            <x v="229"/>
            <x v="230"/>
            <x v="231"/>
            <x v="232"/>
            <x v="234"/>
            <x v="235"/>
            <x v="240"/>
            <x v="244"/>
            <x v="248"/>
            <x v="252"/>
            <x v="257"/>
            <x v="258"/>
            <x v="259"/>
            <x v="260"/>
            <x v="262"/>
            <x v="264"/>
            <x v="265"/>
            <x v="266"/>
            <x v="268"/>
            <x v="269"/>
            <x v="271"/>
            <x v="273"/>
            <x v="274"/>
            <x v="278"/>
            <x v="280"/>
            <x v="287"/>
            <x v="288"/>
            <x v="290"/>
            <x v="291"/>
            <x v="292"/>
            <x v="296"/>
          </reference>
        </references>
      </pivotArea>
    </format>
    <format dxfId="468">
      <pivotArea dataOnly="0" labelOnly="1" outline="0" fieldPosition="0">
        <references count="1">
          <reference field="0" count="45">
            <x v="304"/>
            <x v="305"/>
            <x v="309"/>
            <x v="314"/>
            <x v="317"/>
            <x v="318"/>
            <x v="322"/>
            <x v="324"/>
            <x v="325"/>
            <x v="326"/>
            <x v="327"/>
            <x v="328"/>
            <x v="329"/>
            <x v="330"/>
            <x v="331"/>
            <x v="332"/>
            <x v="333"/>
            <x v="334"/>
            <x v="335"/>
            <x v="336"/>
            <x v="338"/>
            <x v="339"/>
            <x v="340"/>
            <x v="342"/>
            <x v="346"/>
            <x v="347"/>
            <x v="348"/>
            <x v="349"/>
            <x v="351"/>
            <x v="352"/>
            <x v="353"/>
            <x v="354"/>
            <x v="355"/>
            <x v="357"/>
            <x v="365"/>
            <x v="366"/>
            <x v="367"/>
            <x v="368"/>
            <x v="369"/>
            <x v="370"/>
            <x v="374"/>
            <x v="376"/>
            <x v="379"/>
            <x v="380"/>
            <x v="382"/>
          </reference>
        </references>
      </pivotArea>
    </format>
    <format dxfId="467">
      <pivotArea dataOnly="0" labelOnly="1" outline="0" fieldPosition="0">
        <references count="1">
          <reference field="0" count="1">
            <x v="383"/>
          </reference>
        </references>
      </pivotArea>
    </format>
    <format dxfId="466">
      <pivotArea dataOnly="0" labelOnly="1" grandRow="1" outline="0" fieldPosition="0"/>
    </format>
    <format dxfId="465">
      <pivotArea dataOnly="0" labelOnly="1" outline="0" fieldPosition="0">
        <references count="2">
          <reference field="0" count="1" selected="0">
            <x v="0"/>
          </reference>
          <reference field="1" count="1">
            <x v="0"/>
          </reference>
        </references>
      </pivotArea>
    </format>
    <format dxfId="464">
      <pivotArea dataOnly="0" labelOnly="1" outline="0" fieldPosition="0">
        <references count="2">
          <reference field="0" count="1" selected="0">
            <x v="9"/>
          </reference>
          <reference field="1" count="1">
            <x v="9"/>
          </reference>
        </references>
      </pivotArea>
    </format>
    <format dxfId="463">
      <pivotArea dataOnly="0" labelOnly="1" outline="0" fieldPosition="0">
        <references count="2">
          <reference field="0" count="1" selected="0">
            <x v="12"/>
          </reference>
          <reference field="1" count="1">
            <x v="12"/>
          </reference>
        </references>
      </pivotArea>
    </format>
    <format dxfId="462">
      <pivotArea dataOnly="0" labelOnly="1" outline="0" fieldPosition="0">
        <references count="2">
          <reference field="0" count="1" selected="0">
            <x v="13"/>
          </reference>
          <reference field="1" count="1">
            <x v="13"/>
          </reference>
        </references>
      </pivotArea>
    </format>
    <format dxfId="461">
      <pivotArea dataOnly="0" labelOnly="1" outline="0" fieldPosition="0">
        <references count="2">
          <reference field="0" count="1" selected="0">
            <x v="23"/>
          </reference>
          <reference field="1" count="1">
            <x v="22"/>
          </reference>
        </references>
      </pivotArea>
    </format>
    <format dxfId="460">
      <pivotArea dataOnly="0" labelOnly="1" outline="0" fieldPosition="0">
        <references count="2">
          <reference field="0" count="1" selected="0">
            <x v="24"/>
          </reference>
          <reference field="1" count="1">
            <x v="23"/>
          </reference>
        </references>
      </pivotArea>
    </format>
    <format dxfId="459">
      <pivotArea dataOnly="0" labelOnly="1" outline="0" fieldPosition="0">
        <references count="2">
          <reference field="0" count="1" selected="0">
            <x v="25"/>
          </reference>
          <reference field="1" count="1">
            <x v="24"/>
          </reference>
        </references>
      </pivotArea>
    </format>
    <format dxfId="458">
      <pivotArea dataOnly="0" labelOnly="1" outline="0" fieldPosition="0">
        <references count="2">
          <reference field="0" count="1" selected="0">
            <x v="27"/>
          </reference>
          <reference field="1" count="1">
            <x v="0"/>
          </reference>
        </references>
      </pivotArea>
    </format>
    <format dxfId="457">
      <pivotArea dataOnly="0" labelOnly="1" outline="0" fieldPosition="0">
        <references count="2">
          <reference field="0" count="1" selected="0">
            <x v="29"/>
          </reference>
          <reference field="1" count="1">
            <x v="28"/>
          </reference>
        </references>
      </pivotArea>
    </format>
    <format dxfId="456">
      <pivotArea dataOnly="0" labelOnly="1" outline="0" fieldPosition="0">
        <references count="2">
          <reference field="0" count="1" selected="0">
            <x v="30"/>
          </reference>
          <reference field="1" count="1">
            <x v="29"/>
          </reference>
        </references>
      </pivotArea>
    </format>
    <format dxfId="455">
      <pivotArea dataOnly="0" labelOnly="1" outline="0" fieldPosition="0">
        <references count="2">
          <reference field="0" count="1" selected="0">
            <x v="33"/>
          </reference>
          <reference field="1" count="1">
            <x v="32"/>
          </reference>
        </references>
      </pivotArea>
    </format>
    <format dxfId="454">
      <pivotArea dataOnly="0" labelOnly="1" outline="0" fieldPosition="0">
        <references count="2">
          <reference field="0" count="1" selected="0">
            <x v="34"/>
          </reference>
          <reference field="1" count="1">
            <x v="33"/>
          </reference>
        </references>
      </pivotArea>
    </format>
    <format dxfId="453">
      <pivotArea dataOnly="0" labelOnly="1" outline="0" fieldPosition="0">
        <references count="2">
          <reference field="0" count="1" selected="0">
            <x v="35"/>
          </reference>
          <reference field="1" count="1">
            <x v="34"/>
          </reference>
        </references>
      </pivotArea>
    </format>
    <format dxfId="452">
      <pivotArea dataOnly="0" labelOnly="1" outline="0" fieldPosition="0">
        <references count="2">
          <reference field="0" count="1" selected="0">
            <x v="36"/>
          </reference>
          <reference field="1" count="1">
            <x v="35"/>
          </reference>
        </references>
      </pivotArea>
    </format>
    <format dxfId="451">
      <pivotArea dataOnly="0" labelOnly="1" outline="0" fieldPosition="0">
        <references count="2">
          <reference field="0" count="1" selected="0">
            <x v="39"/>
          </reference>
          <reference field="1" count="1">
            <x v="38"/>
          </reference>
        </references>
      </pivotArea>
    </format>
    <format dxfId="450">
      <pivotArea dataOnly="0" labelOnly="1" outline="0" fieldPosition="0">
        <references count="2">
          <reference field="0" count="1" selected="0">
            <x v="43"/>
          </reference>
          <reference field="1" count="1">
            <x v="42"/>
          </reference>
        </references>
      </pivotArea>
    </format>
    <format dxfId="449">
      <pivotArea dataOnly="0" labelOnly="1" outline="0" fieldPosition="0">
        <references count="2">
          <reference field="0" count="1" selected="0">
            <x v="46"/>
          </reference>
          <reference field="1" count="1">
            <x v="45"/>
          </reference>
        </references>
      </pivotArea>
    </format>
    <format dxfId="448">
      <pivotArea dataOnly="0" labelOnly="1" outline="0" fieldPosition="0">
        <references count="2">
          <reference field="0" count="1" selected="0">
            <x v="47"/>
          </reference>
          <reference field="1" count="1">
            <x v="46"/>
          </reference>
        </references>
      </pivotArea>
    </format>
    <format dxfId="447">
      <pivotArea dataOnly="0" labelOnly="1" outline="0" fieldPosition="0">
        <references count="2">
          <reference field="0" count="1" selected="0">
            <x v="48"/>
          </reference>
          <reference field="1" count="1">
            <x v="47"/>
          </reference>
        </references>
      </pivotArea>
    </format>
    <format dxfId="446">
      <pivotArea dataOnly="0" labelOnly="1" outline="0" fieldPosition="0">
        <references count="2">
          <reference field="0" count="1" selected="0">
            <x v="51"/>
          </reference>
          <reference field="1" count="1">
            <x v="50"/>
          </reference>
        </references>
      </pivotArea>
    </format>
    <format dxfId="445">
      <pivotArea dataOnly="0" labelOnly="1" outline="0" fieldPosition="0">
        <references count="2">
          <reference field="0" count="1" selected="0">
            <x v="52"/>
          </reference>
          <reference field="1" count="1">
            <x v="51"/>
          </reference>
        </references>
      </pivotArea>
    </format>
    <format dxfId="444">
      <pivotArea dataOnly="0" labelOnly="1" outline="0" fieldPosition="0">
        <references count="2">
          <reference field="0" count="1" selected="0">
            <x v="55"/>
          </reference>
          <reference field="1" count="1">
            <x v="54"/>
          </reference>
        </references>
      </pivotArea>
    </format>
    <format dxfId="443">
      <pivotArea dataOnly="0" labelOnly="1" outline="0" fieldPosition="0">
        <references count="2">
          <reference field="0" count="1" selected="0">
            <x v="56"/>
          </reference>
          <reference field="1" count="1">
            <x v="54"/>
          </reference>
        </references>
      </pivotArea>
    </format>
    <format dxfId="442">
      <pivotArea dataOnly="0" labelOnly="1" outline="0" fieldPosition="0">
        <references count="2">
          <reference field="0" count="1" selected="0">
            <x v="58"/>
          </reference>
          <reference field="1" count="1">
            <x v="56"/>
          </reference>
        </references>
      </pivotArea>
    </format>
    <format dxfId="441">
      <pivotArea dataOnly="0" labelOnly="1" outline="0" fieldPosition="0">
        <references count="2">
          <reference field="0" count="1" selected="0">
            <x v="59"/>
          </reference>
          <reference field="1" count="1">
            <x v="57"/>
          </reference>
        </references>
      </pivotArea>
    </format>
    <format dxfId="440">
      <pivotArea dataOnly="0" labelOnly="1" outline="0" fieldPosition="0">
        <references count="2">
          <reference field="0" count="1" selected="0">
            <x v="61"/>
          </reference>
          <reference field="1" count="1">
            <x v="54"/>
          </reference>
        </references>
      </pivotArea>
    </format>
    <format dxfId="439">
      <pivotArea dataOnly="0" labelOnly="1" outline="0" fieldPosition="0">
        <references count="2">
          <reference field="0" count="1" selected="0">
            <x v="64"/>
          </reference>
          <reference field="1" count="1">
            <x v="60"/>
          </reference>
        </references>
      </pivotArea>
    </format>
    <format dxfId="438">
      <pivotArea dataOnly="0" labelOnly="1" outline="0" fieldPosition="0">
        <references count="2">
          <reference field="0" count="1" selected="0">
            <x v="65"/>
          </reference>
          <reference field="1" count="1">
            <x v="61"/>
          </reference>
        </references>
      </pivotArea>
    </format>
    <format dxfId="437">
      <pivotArea dataOnly="0" labelOnly="1" outline="0" fieldPosition="0">
        <references count="2">
          <reference field="0" count="1" selected="0">
            <x v="66"/>
          </reference>
          <reference field="1" count="1">
            <x v="62"/>
          </reference>
        </references>
      </pivotArea>
    </format>
    <format dxfId="436">
      <pivotArea dataOnly="0" labelOnly="1" outline="0" fieldPosition="0">
        <references count="2">
          <reference field="0" count="1" selected="0">
            <x v="67"/>
          </reference>
          <reference field="1" count="1">
            <x v="63"/>
          </reference>
        </references>
      </pivotArea>
    </format>
    <format dxfId="435">
      <pivotArea dataOnly="0" labelOnly="1" outline="0" fieldPosition="0">
        <references count="2">
          <reference field="0" count="1" selected="0">
            <x v="68"/>
          </reference>
          <reference field="1" count="1">
            <x v="64"/>
          </reference>
        </references>
      </pivotArea>
    </format>
    <format dxfId="434">
      <pivotArea dataOnly="0" labelOnly="1" outline="0" fieldPosition="0">
        <references count="2">
          <reference field="0" count="1" selected="0">
            <x v="69"/>
          </reference>
          <reference field="1" count="1">
            <x v="65"/>
          </reference>
        </references>
      </pivotArea>
    </format>
    <format dxfId="433">
      <pivotArea dataOnly="0" labelOnly="1" outline="0" fieldPosition="0">
        <references count="2">
          <reference field="0" count="1" selected="0">
            <x v="71"/>
          </reference>
          <reference field="1" count="1">
            <x v="54"/>
          </reference>
        </references>
      </pivotArea>
    </format>
    <format dxfId="432">
      <pivotArea dataOnly="0" labelOnly="1" outline="0" fieldPosition="0">
        <references count="2">
          <reference field="0" count="1" selected="0">
            <x v="72"/>
          </reference>
          <reference field="1" count="1">
            <x v="67"/>
          </reference>
        </references>
      </pivotArea>
    </format>
    <format dxfId="431">
      <pivotArea dataOnly="0" labelOnly="1" outline="0" fieldPosition="0">
        <references count="2">
          <reference field="0" count="1" selected="0">
            <x v="73"/>
          </reference>
          <reference field="1" count="1">
            <x v="68"/>
          </reference>
        </references>
      </pivotArea>
    </format>
    <format dxfId="430">
      <pivotArea dataOnly="0" labelOnly="1" outline="0" fieldPosition="0">
        <references count="2">
          <reference field="0" count="1" selected="0">
            <x v="76"/>
          </reference>
          <reference field="1" count="1">
            <x v="71"/>
          </reference>
        </references>
      </pivotArea>
    </format>
    <format dxfId="429">
      <pivotArea dataOnly="0" labelOnly="1" outline="0" fieldPosition="0">
        <references count="2">
          <reference field="0" count="1" selected="0">
            <x v="77"/>
          </reference>
          <reference field="1" count="1">
            <x v="72"/>
          </reference>
        </references>
      </pivotArea>
    </format>
    <format dxfId="428">
      <pivotArea dataOnly="0" labelOnly="1" outline="0" fieldPosition="0">
        <references count="2">
          <reference field="0" count="1" selected="0">
            <x v="78"/>
          </reference>
          <reference field="1" count="1">
            <x v="73"/>
          </reference>
        </references>
      </pivotArea>
    </format>
    <format dxfId="427">
      <pivotArea dataOnly="0" labelOnly="1" outline="0" fieldPosition="0">
        <references count="2">
          <reference field="0" count="1" selected="0">
            <x v="80"/>
          </reference>
          <reference field="1" count="1">
            <x v="75"/>
          </reference>
        </references>
      </pivotArea>
    </format>
    <format dxfId="426">
      <pivotArea dataOnly="0" labelOnly="1" outline="0" fieldPosition="0">
        <references count="2">
          <reference field="0" count="1" selected="0">
            <x v="82"/>
          </reference>
          <reference field="1" count="1">
            <x v="77"/>
          </reference>
        </references>
      </pivotArea>
    </format>
    <format dxfId="425">
      <pivotArea dataOnly="0" labelOnly="1" outline="0" fieldPosition="0">
        <references count="2">
          <reference field="0" count="1" selected="0">
            <x v="83"/>
          </reference>
          <reference field="1" count="1">
            <x v="78"/>
          </reference>
        </references>
      </pivotArea>
    </format>
    <format dxfId="424">
      <pivotArea dataOnly="0" labelOnly="1" outline="0" fieldPosition="0">
        <references count="2">
          <reference field="0" count="1" selected="0">
            <x v="84"/>
          </reference>
          <reference field="1" count="1">
            <x v="79"/>
          </reference>
        </references>
      </pivotArea>
    </format>
    <format dxfId="423">
      <pivotArea dataOnly="0" labelOnly="1" outline="0" fieldPosition="0">
        <references count="2">
          <reference field="0" count="1" selected="0">
            <x v="86"/>
          </reference>
          <reference field="1" count="1">
            <x v="81"/>
          </reference>
        </references>
      </pivotArea>
    </format>
    <format dxfId="422">
      <pivotArea dataOnly="0" labelOnly="1" outline="0" fieldPosition="0">
        <references count="2">
          <reference field="0" count="1" selected="0">
            <x v="88"/>
          </reference>
          <reference field="1" count="1">
            <x v="83"/>
          </reference>
        </references>
      </pivotArea>
    </format>
    <format dxfId="421">
      <pivotArea dataOnly="0" labelOnly="1" outline="0" fieldPosition="0">
        <references count="2">
          <reference field="0" count="1" selected="0">
            <x v="89"/>
          </reference>
          <reference field="1" count="1">
            <x v="84"/>
          </reference>
        </references>
      </pivotArea>
    </format>
    <format dxfId="420">
      <pivotArea dataOnly="0" labelOnly="1" outline="0" fieldPosition="0">
        <references count="2">
          <reference field="0" count="1" selected="0">
            <x v="93"/>
          </reference>
          <reference field="1" count="1">
            <x v="88"/>
          </reference>
        </references>
      </pivotArea>
    </format>
    <format dxfId="419">
      <pivotArea dataOnly="0" labelOnly="1" outline="0" fieldPosition="0">
        <references count="2">
          <reference field="0" count="1" selected="0">
            <x v="98"/>
          </reference>
          <reference field="1" count="1">
            <x v="92"/>
          </reference>
        </references>
      </pivotArea>
    </format>
    <format dxfId="418">
      <pivotArea dataOnly="0" labelOnly="1" outline="0" fieldPosition="0">
        <references count="2">
          <reference field="0" count="1" selected="0">
            <x v="99"/>
          </reference>
          <reference field="1" count="1">
            <x v="93"/>
          </reference>
        </references>
      </pivotArea>
    </format>
    <format dxfId="417">
      <pivotArea dataOnly="0" labelOnly="1" outline="0" fieldPosition="0">
        <references count="2">
          <reference field="0" count="1" selected="0">
            <x v="100"/>
          </reference>
          <reference field="1" count="1">
            <x v="94"/>
          </reference>
        </references>
      </pivotArea>
    </format>
    <format dxfId="416">
      <pivotArea dataOnly="0" labelOnly="1" outline="0" fieldPosition="0">
        <references count="2">
          <reference field="0" count="1" selected="0">
            <x v="102"/>
          </reference>
          <reference field="1" count="1">
            <x v="96"/>
          </reference>
        </references>
      </pivotArea>
    </format>
    <format dxfId="415">
      <pivotArea dataOnly="0" labelOnly="1" outline="0" fieldPosition="0">
        <references count="2">
          <reference field="0" count="1" selected="0">
            <x v="103"/>
          </reference>
          <reference field="1" count="1">
            <x v="97"/>
          </reference>
        </references>
      </pivotArea>
    </format>
    <format dxfId="414">
      <pivotArea dataOnly="0" labelOnly="1" outline="0" fieldPosition="0">
        <references count="2">
          <reference field="0" count="1" selected="0">
            <x v="104"/>
          </reference>
          <reference field="1" count="1">
            <x v="98"/>
          </reference>
        </references>
      </pivotArea>
    </format>
    <format dxfId="413">
      <pivotArea dataOnly="0" labelOnly="1" outline="0" fieldPosition="0">
        <references count="2">
          <reference field="0" count="1" selected="0">
            <x v="105"/>
          </reference>
          <reference field="1" count="1">
            <x v="99"/>
          </reference>
        </references>
      </pivotArea>
    </format>
    <format dxfId="412">
      <pivotArea dataOnly="0" labelOnly="1" outline="0" fieldPosition="0">
        <references count="2">
          <reference field="0" count="1" selected="0">
            <x v="106"/>
          </reference>
          <reference field="1" count="1">
            <x v="100"/>
          </reference>
        </references>
      </pivotArea>
    </format>
    <format dxfId="411">
      <pivotArea dataOnly="0" labelOnly="1" outline="0" fieldPosition="0">
        <references count="2">
          <reference field="0" count="1" selected="0">
            <x v="109"/>
          </reference>
          <reference field="1" count="1">
            <x v="103"/>
          </reference>
        </references>
      </pivotArea>
    </format>
    <format dxfId="410">
      <pivotArea dataOnly="0" labelOnly="1" outline="0" fieldPosition="0">
        <references count="2">
          <reference field="0" count="1" selected="0">
            <x v="110"/>
          </reference>
          <reference field="1" count="1">
            <x v="104"/>
          </reference>
        </references>
      </pivotArea>
    </format>
    <format dxfId="409">
      <pivotArea dataOnly="0" labelOnly="1" outline="0" fieldPosition="0">
        <references count="2">
          <reference field="0" count="1" selected="0">
            <x v="113"/>
          </reference>
          <reference field="1" count="1">
            <x v="107"/>
          </reference>
        </references>
      </pivotArea>
    </format>
    <format dxfId="408">
      <pivotArea dataOnly="0" labelOnly="1" outline="0" fieldPosition="0">
        <references count="2">
          <reference field="0" count="1" selected="0">
            <x v="114"/>
          </reference>
          <reference field="1" count="1">
            <x v="108"/>
          </reference>
        </references>
      </pivotArea>
    </format>
    <format dxfId="407">
      <pivotArea dataOnly="0" labelOnly="1" outline="0" fieldPosition="0">
        <references count="2">
          <reference field="0" count="1" selected="0">
            <x v="115"/>
          </reference>
          <reference field="1" count="1">
            <x v="109"/>
          </reference>
        </references>
      </pivotArea>
    </format>
    <format dxfId="406">
      <pivotArea dataOnly="0" labelOnly="1" outline="0" fieldPosition="0">
        <references count="2">
          <reference field="0" count="1" selected="0">
            <x v="116"/>
          </reference>
          <reference field="1" count="1">
            <x v="110"/>
          </reference>
        </references>
      </pivotArea>
    </format>
    <format dxfId="405">
      <pivotArea dataOnly="0" labelOnly="1" outline="0" fieldPosition="0">
        <references count="2">
          <reference field="0" count="1" selected="0">
            <x v="117"/>
          </reference>
          <reference field="1" count="1">
            <x v="111"/>
          </reference>
        </references>
      </pivotArea>
    </format>
    <format dxfId="404">
      <pivotArea dataOnly="0" labelOnly="1" outline="0" fieldPosition="0">
        <references count="2">
          <reference field="0" count="1" selected="0">
            <x v="118"/>
          </reference>
          <reference field="1" count="1">
            <x v="112"/>
          </reference>
        </references>
      </pivotArea>
    </format>
    <format dxfId="403">
      <pivotArea dataOnly="0" labelOnly="1" outline="0" fieldPosition="0">
        <references count="2">
          <reference field="0" count="1" selected="0">
            <x v="122"/>
          </reference>
          <reference field="1" count="1">
            <x v="116"/>
          </reference>
        </references>
      </pivotArea>
    </format>
    <format dxfId="402">
      <pivotArea dataOnly="0" labelOnly="1" outline="0" fieldPosition="0">
        <references count="2">
          <reference field="0" count="1" selected="0">
            <x v="125"/>
          </reference>
          <reference field="1" count="1">
            <x v="119"/>
          </reference>
        </references>
      </pivotArea>
    </format>
    <format dxfId="401">
      <pivotArea dataOnly="0" labelOnly="1" outline="0" fieldPosition="0">
        <references count="2">
          <reference field="0" count="1" selected="0">
            <x v="126"/>
          </reference>
          <reference field="1" count="1">
            <x v="120"/>
          </reference>
        </references>
      </pivotArea>
    </format>
    <format dxfId="400">
      <pivotArea dataOnly="0" labelOnly="1" outline="0" fieldPosition="0">
        <references count="2">
          <reference field="0" count="1" selected="0">
            <x v="128"/>
          </reference>
          <reference field="1" count="1">
            <x v="122"/>
          </reference>
        </references>
      </pivotArea>
    </format>
    <format dxfId="399">
      <pivotArea dataOnly="0" labelOnly="1" outline="0" fieldPosition="0">
        <references count="2">
          <reference field="0" count="1" selected="0">
            <x v="129"/>
          </reference>
          <reference field="1" count="1">
            <x v="123"/>
          </reference>
        </references>
      </pivotArea>
    </format>
    <format dxfId="398">
      <pivotArea dataOnly="0" labelOnly="1" outline="0" fieldPosition="0">
        <references count="2">
          <reference field="0" count="1" selected="0">
            <x v="132"/>
          </reference>
          <reference field="1" count="1">
            <x v="126"/>
          </reference>
        </references>
      </pivotArea>
    </format>
    <format dxfId="397">
      <pivotArea dataOnly="0" labelOnly="1" outline="0" fieldPosition="0">
        <references count="2">
          <reference field="0" count="1" selected="0">
            <x v="133"/>
          </reference>
          <reference field="1" count="1">
            <x v="127"/>
          </reference>
        </references>
      </pivotArea>
    </format>
    <format dxfId="396">
      <pivotArea dataOnly="0" labelOnly="1" outline="0" fieldPosition="0">
        <references count="2">
          <reference field="0" count="1" selected="0">
            <x v="134"/>
          </reference>
          <reference field="1" count="1">
            <x v="128"/>
          </reference>
        </references>
      </pivotArea>
    </format>
    <format dxfId="395">
      <pivotArea dataOnly="0" labelOnly="1" outline="0" fieldPosition="0">
        <references count="2">
          <reference field="0" count="1" selected="0">
            <x v="135"/>
          </reference>
          <reference field="1" count="1">
            <x v="129"/>
          </reference>
        </references>
      </pivotArea>
    </format>
    <format dxfId="394">
      <pivotArea dataOnly="0" labelOnly="1" outline="0" fieldPosition="0">
        <references count="2">
          <reference field="0" count="1" selected="0">
            <x v="136"/>
          </reference>
          <reference field="1" count="1">
            <x v="130"/>
          </reference>
        </references>
      </pivotArea>
    </format>
    <format dxfId="393">
      <pivotArea dataOnly="0" labelOnly="1" outline="0" fieldPosition="0">
        <references count="2">
          <reference field="0" count="1" selected="0">
            <x v="138"/>
          </reference>
          <reference field="1" count="1">
            <x v="132"/>
          </reference>
        </references>
      </pivotArea>
    </format>
    <format dxfId="392">
      <pivotArea dataOnly="0" labelOnly="1" outline="0" fieldPosition="0">
        <references count="2">
          <reference field="0" count="1" selected="0">
            <x v="139"/>
          </reference>
          <reference field="1" count="1">
            <x v="133"/>
          </reference>
        </references>
      </pivotArea>
    </format>
    <format dxfId="391">
      <pivotArea dataOnly="0" labelOnly="1" outline="0" fieldPosition="0">
        <references count="2">
          <reference field="0" count="1" selected="0">
            <x v="140"/>
          </reference>
          <reference field="1" count="1">
            <x v="134"/>
          </reference>
        </references>
      </pivotArea>
    </format>
    <format dxfId="390">
      <pivotArea dataOnly="0" labelOnly="1" outline="0" fieldPosition="0">
        <references count="2">
          <reference field="0" count="1" selected="0">
            <x v="141"/>
          </reference>
          <reference field="1" count="1">
            <x v="135"/>
          </reference>
        </references>
      </pivotArea>
    </format>
    <format dxfId="389">
      <pivotArea dataOnly="0" labelOnly="1" outline="0" fieldPosition="0">
        <references count="2">
          <reference field="0" count="1" selected="0">
            <x v="143"/>
          </reference>
          <reference field="1" count="1">
            <x v="137"/>
          </reference>
        </references>
      </pivotArea>
    </format>
    <format dxfId="388">
      <pivotArea dataOnly="0" labelOnly="1" outline="0" fieldPosition="0">
        <references count="2">
          <reference field="0" count="1" selected="0">
            <x v="149"/>
          </reference>
          <reference field="1" count="1">
            <x v="143"/>
          </reference>
        </references>
      </pivotArea>
    </format>
    <format dxfId="387">
      <pivotArea dataOnly="0" labelOnly="1" outline="0" fieldPosition="0">
        <references count="2">
          <reference field="0" count="1" selected="0">
            <x v="150"/>
          </reference>
          <reference field="1" count="1">
            <x v="42"/>
          </reference>
        </references>
      </pivotArea>
    </format>
    <format dxfId="386">
      <pivotArea dataOnly="0" labelOnly="1" outline="0" fieldPosition="0">
        <references count="2">
          <reference field="0" count="1" selected="0">
            <x v="154"/>
          </reference>
          <reference field="1" count="1">
            <x v="146"/>
          </reference>
        </references>
      </pivotArea>
    </format>
    <format dxfId="385">
      <pivotArea dataOnly="0" labelOnly="1" outline="0" fieldPosition="0">
        <references count="2">
          <reference field="0" count="1" selected="0">
            <x v="155"/>
          </reference>
          <reference field="1" count="1">
            <x v="147"/>
          </reference>
        </references>
      </pivotArea>
    </format>
    <format dxfId="384">
      <pivotArea dataOnly="0" labelOnly="1" outline="0" fieldPosition="0">
        <references count="2">
          <reference field="0" count="1" selected="0">
            <x v="156"/>
          </reference>
          <reference field="1" count="1">
            <x v="148"/>
          </reference>
        </references>
      </pivotArea>
    </format>
    <format dxfId="383">
      <pivotArea dataOnly="0" labelOnly="1" outline="0" fieldPosition="0">
        <references count="2">
          <reference field="0" count="1" selected="0">
            <x v="158"/>
          </reference>
          <reference field="1" count="1">
            <x v="150"/>
          </reference>
        </references>
      </pivotArea>
    </format>
    <format dxfId="382">
      <pivotArea dataOnly="0" labelOnly="1" outline="0" fieldPosition="0">
        <references count="2">
          <reference field="0" count="1" selected="0">
            <x v="160"/>
          </reference>
          <reference field="1" count="1">
            <x v="152"/>
          </reference>
        </references>
      </pivotArea>
    </format>
    <format dxfId="381">
      <pivotArea dataOnly="0" labelOnly="1" outline="0" fieldPosition="0">
        <references count="2">
          <reference field="0" count="1" selected="0">
            <x v="161"/>
          </reference>
          <reference field="1" count="1">
            <x v="153"/>
          </reference>
        </references>
      </pivotArea>
    </format>
    <format dxfId="380">
      <pivotArea dataOnly="0" labelOnly="1" outline="0" fieldPosition="0">
        <references count="2">
          <reference field="0" count="1" selected="0">
            <x v="162"/>
          </reference>
          <reference field="1" count="1">
            <x v="154"/>
          </reference>
        </references>
      </pivotArea>
    </format>
    <format dxfId="379">
      <pivotArea dataOnly="0" labelOnly="1" outline="0" fieldPosition="0">
        <references count="2">
          <reference field="0" count="1" selected="0">
            <x v="163"/>
          </reference>
          <reference field="1" count="1">
            <x v="155"/>
          </reference>
        </references>
      </pivotArea>
    </format>
    <format dxfId="378">
      <pivotArea dataOnly="0" labelOnly="1" outline="0" fieldPosition="0">
        <references count="2">
          <reference field="0" count="1" selected="0">
            <x v="164"/>
          </reference>
          <reference field="1" count="1">
            <x v="156"/>
          </reference>
        </references>
      </pivotArea>
    </format>
    <format dxfId="377">
      <pivotArea dataOnly="0" labelOnly="1" outline="0" fieldPosition="0">
        <references count="2">
          <reference field="0" count="1" selected="0">
            <x v="167"/>
          </reference>
          <reference field="1" count="1">
            <x v="157"/>
          </reference>
        </references>
      </pivotArea>
    </format>
    <format dxfId="376">
      <pivotArea dataOnly="0" labelOnly="1" outline="0" fieldPosition="0">
        <references count="2">
          <reference field="0" count="1" selected="0">
            <x v="168"/>
          </reference>
          <reference field="1" count="1">
            <x v="158"/>
          </reference>
        </references>
      </pivotArea>
    </format>
    <format dxfId="375">
      <pivotArea dataOnly="0" labelOnly="1" outline="0" fieldPosition="0">
        <references count="2">
          <reference field="0" count="1" selected="0">
            <x v="171"/>
          </reference>
          <reference field="1" count="1">
            <x v="161"/>
          </reference>
        </references>
      </pivotArea>
    </format>
    <format dxfId="374">
      <pivotArea dataOnly="0" labelOnly="1" outline="0" fieldPosition="0">
        <references count="2">
          <reference field="0" count="1" selected="0">
            <x v="172"/>
          </reference>
          <reference field="1" count="1">
            <x v="162"/>
          </reference>
        </references>
      </pivotArea>
    </format>
    <format dxfId="373">
      <pivotArea dataOnly="0" labelOnly="1" outline="0" fieldPosition="0">
        <references count="2">
          <reference field="0" count="1" selected="0">
            <x v="174"/>
          </reference>
          <reference field="1" count="1">
            <x v="164"/>
          </reference>
        </references>
      </pivotArea>
    </format>
    <format dxfId="372">
      <pivotArea dataOnly="0" labelOnly="1" outline="0" fieldPosition="0">
        <references count="2">
          <reference field="0" count="1" selected="0">
            <x v="177"/>
          </reference>
          <reference field="1" count="1">
            <x v="167"/>
          </reference>
        </references>
      </pivotArea>
    </format>
    <format dxfId="371">
      <pivotArea dataOnly="0" labelOnly="1" outline="0" fieldPosition="0">
        <references count="2">
          <reference field="0" count="1" selected="0">
            <x v="183"/>
          </reference>
          <reference field="1" count="1">
            <x v="173"/>
          </reference>
        </references>
      </pivotArea>
    </format>
    <format dxfId="370">
      <pivotArea dataOnly="0" labelOnly="1" outline="0" fieldPosition="0">
        <references count="2">
          <reference field="0" count="1" selected="0">
            <x v="184"/>
          </reference>
          <reference field="1" count="1">
            <x v="174"/>
          </reference>
        </references>
      </pivotArea>
    </format>
    <format dxfId="369">
      <pivotArea dataOnly="0" labelOnly="1" outline="0" fieldPosition="0">
        <references count="2">
          <reference field="0" count="1" selected="0">
            <x v="185"/>
          </reference>
          <reference field="1" count="1">
            <x v="175"/>
          </reference>
        </references>
      </pivotArea>
    </format>
    <format dxfId="368">
      <pivotArea dataOnly="0" labelOnly="1" outline="0" fieldPosition="0">
        <references count="2">
          <reference field="0" count="1" selected="0">
            <x v="186"/>
          </reference>
          <reference field="1" count="1">
            <x v="176"/>
          </reference>
        </references>
      </pivotArea>
    </format>
    <format dxfId="367">
      <pivotArea dataOnly="0" labelOnly="1" outline="0" fieldPosition="0">
        <references count="2">
          <reference field="0" count="1" selected="0">
            <x v="190"/>
          </reference>
          <reference field="1" count="1">
            <x v="100"/>
          </reference>
        </references>
      </pivotArea>
    </format>
    <format dxfId="366">
      <pivotArea dataOnly="0" labelOnly="1" outline="0" fieldPosition="0">
        <references count="2">
          <reference field="0" count="1" selected="0">
            <x v="193"/>
          </reference>
          <reference field="1" count="1">
            <x v="180"/>
          </reference>
        </references>
      </pivotArea>
    </format>
    <format dxfId="365">
      <pivotArea dataOnly="0" labelOnly="1" outline="0" fieldPosition="0">
        <references count="2">
          <reference field="0" count="1" selected="0">
            <x v="202"/>
          </reference>
          <reference field="1" count="1">
            <x v="187"/>
          </reference>
        </references>
      </pivotArea>
    </format>
    <format dxfId="364">
      <pivotArea dataOnly="0" labelOnly="1" outline="0" fieldPosition="0">
        <references count="2">
          <reference field="0" count="1" selected="0">
            <x v="203"/>
          </reference>
          <reference field="1" count="1">
            <x v="188"/>
          </reference>
        </references>
      </pivotArea>
    </format>
    <format dxfId="363">
      <pivotArea dataOnly="0" labelOnly="1" outline="0" fieldPosition="0">
        <references count="2">
          <reference field="0" count="1" selected="0">
            <x v="205"/>
          </reference>
          <reference field="1" count="1">
            <x v="190"/>
          </reference>
        </references>
      </pivotArea>
    </format>
    <format dxfId="362">
      <pivotArea dataOnly="0" labelOnly="1" outline="0" fieldPosition="0">
        <references count="2">
          <reference field="0" count="1" selected="0">
            <x v="211"/>
          </reference>
          <reference field="1" count="1">
            <x v="196"/>
          </reference>
        </references>
      </pivotArea>
    </format>
    <format dxfId="361">
      <pivotArea dataOnly="0" labelOnly="1" outline="0" fieldPosition="0">
        <references count="2">
          <reference field="0" count="1" selected="0">
            <x v="212"/>
          </reference>
          <reference field="1" count="1">
            <x v="197"/>
          </reference>
        </references>
      </pivotArea>
    </format>
    <format dxfId="360">
      <pivotArea dataOnly="0" labelOnly="1" outline="0" fieldPosition="0">
        <references count="2">
          <reference field="0" count="1" selected="0">
            <x v="213"/>
          </reference>
          <reference field="1" count="1">
            <x v="198"/>
          </reference>
        </references>
      </pivotArea>
    </format>
    <format dxfId="359">
      <pivotArea dataOnly="0" labelOnly="1" outline="0" fieldPosition="0">
        <references count="2">
          <reference field="0" count="1" selected="0">
            <x v="214"/>
          </reference>
          <reference field="1" count="1">
            <x v="199"/>
          </reference>
        </references>
      </pivotArea>
    </format>
    <format dxfId="358">
      <pivotArea dataOnly="0" labelOnly="1" outline="0" fieldPosition="0">
        <references count="2">
          <reference field="0" count="1" selected="0">
            <x v="215"/>
          </reference>
          <reference field="1" count="1">
            <x v="200"/>
          </reference>
        </references>
      </pivotArea>
    </format>
    <format dxfId="357">
      <pivotArea dataOnly="0" labelOnly="1" outline="0" fieldPosition="0">
        <references count="2">
          <reference field="0" count="1" selected="0">
            <x v="216"/>
          </reference>
          <reference field="1" count="1">
            <x v="201"/>
          </reference>
        </references>
      </pivotArea>
    </format>
    <format dxfId="356">
      <pivotArea dataOnly="0" labelOnly="1" outline="0" fieldPosition="0">
        <references count="2">
          <reference field="0" count="1" selected="0">
            <x v="217"/>
          </reference>
          <reference field="1" count="1">
            <x v="202"/>
          </reference>
        </references>
      </pivotArea>
    </format>
    <format dxfId="355">
      <pivotArea dataOnly="0" labelOnly="1" outline="0" fieldPosition="0">
        <references count="2">
          <reference field="0" count="1" selected="0">
            <x v="218"/>
          </reference>
          <reference field="1" count="1">
            <x v="203"/>
          </reference>
        </references>
      </pivotArea>
    </format>
    <format dxfId="354">
      <pivotArea dataOnly="0" labelOnly="1" outline="0" fieldPosition="0">
        <references count="2">
          <reference field="0" count="1" selected="0">
            <x v="219"/>
          </reference>
          <reference field="1" count="1">
            <x v="204"/>
          </reference>
        </references>
      </pivotArea>
    </format>
    <format dxfId="353">
      <pivotArea dataOnly="0" labelOnly="1" outline="0" fieldPosition="0">
        <references count="2">
          <reference field="0" count="1" selected="0">
            <x v="220"/>
          </reference>
          <reference field="1" count="1">
            <x v="205"/>
          </reference>
        </references>
      </pivotArea>
    </format>
    <format dxfId="352">
      <pivotArea dataOnly="0" labelOnly="1" outline="0" fieldPosition="0">
        <references count="2">
          <reference field="0" count="1" selected="0">
            <x v="222"/>
          </reference>
          <reference field="1" count="1">
            <x v="207"/>
          </reference>
        </references>
      </pivotArea>
    </format>
    <format dxfId="351">
      <pivotArea dataOnly="0" labelOnly="1" outline="0" fieldPosition="0">
        <references count="2">
          <reference field="0" count="1" selected="0">
            <x v="225"/>
          </reference>
          <reference field="1" count="1">
            <x v="0"/>
          </reference>
        </references>
      </pivotArea>
    </format>
    <format dxfId="350">
      <pivotArea dataOnly="0" labelOnly="1" outline="0" fieldPosition="0">
        <references count="2">
          <reference field="0" count="1" selected="0">
            <x v="229"/>
          </reference>
          <reference field="1" count="1">
            <x v="214"/>
          </reference>
        </references>
      </pivotArea>
    </format>
    <format dxfId="349">
      <pivotArea dataOnly="0" labelOnly="1" outline="0" fieldPosition="0">
        <references count="2">
          <reference field="0" count="1" selected="0">
            <x v="230"/>
          </reference>
          <reference field="1" count="1">
            <x v="215"/>
          </reference>
        </references>
      </pivotArea>
    </format>
    <format dxfId="348">
      <pivotArea dataOnly="0" labelOnly="1" outline="0" fieldPosition="0">
        <references count="2">
          <reference field="0" count="1" selected="0">
            <x v="231"/>
          </reference>
          <reference field="1" count="1">
            <x v="216"/>
          </reference>
        </references>
      </pivotArea>
    </format>
    <format dxfId="347">
      <pivotArea dataOnly="0" labelOnly="1" outline="0" fieldPosition="0">
        <references count="2">
          <reference field="0" count="1" selected="0">
            <x v="232"/>
          </reference>
          <reference field="1" count="1">
            <x v="217"/>
          </reference>
        </references>
      </pivotArea>
    </format>
    <format dxfId="346">
      <pivotArea dataOnly="0" labelOnly="1" outline="0" fieldPosition="0">
        <references count="2">
          <reference field="0" count="1" selected="0">
            <x v="234"/>
          </reference>
          <reference field="1" count="1">
            <x v="219"/>
          </reference>
        </references>
      </pivotArea>
    </format>
    <format dxfId="345">
      <pivotArea dataOnly="0" labelOnly="1" outline="0" fieldPosition="0">
        <references count="2">
          <reference field="0" count="1" selected="0">
            <x v="235"/>
          </reference>
          <reference field="1" count="1">
            <x v="220"/>
          </reference>
        </references>
      </pivotArea>
    </format>
    <format dxfId="344">
      <pivotArea dataOnly="0" labelOnly="1" outline="0" fieldPosition="0">
        <references count="2">
          <reference field="0" count="1" selected="0">
            <x v="240"/>
          </reference>
          <reference field="1" count="1">
            <x v="224"/>
          </reference>
        </references>
      </pivotArea>
    </format>
    <format dxfId="343">
      <pivotArea dataOnly="0" labelOnly="1" outline="0" fieldPosition="0">
        <references count="2">
          <reference field="0" count="1" selected="0">
            <x v="244"/>
          </reference>
          <reference field="1" count="1">
            <x v="228"/>
          </reference>
        </references>
      </pivotArea>
    </format>
    <format dxfId="342">
      <pivotArea dataOnly="0" labelOnly="1" outline="0" fieldPosition="0">
        <references count="2">
          <reference field="0" count="1" selected="0">
            <x v="248"/>
          </reference>
          <reference field="1" count="1">
            <x v="232"/>
          </reference>
        </references>
      </pivotArea>
    </format>
    <format dxfId="341">
      <pivotArea dataOnly="0" labelOnly="1" outline="0" fieldPosition="0">
        <references count="2">
          <reference field="0" count="1" selected="0">
            <x v="252"/>
          </reference>
          <reference field="1" count="1">
            <x v="236"/>
          </reference>
        </references>
      </pivotArea>
    </format>
    <format dxfId="340">
      <pivotArea dataOnly="0" labelOnly="1" outline="0" fieldPosition="0">
        <references count="2">
          <reference field="0" count="1" selected="0">
            <x v="257"/>
          </reference>
          <reference field="1" count="1">
            <x v="241"/>
          </reference>
        </references>
      </pivotArea>
    </format>
    <format dxfId="339">
      <pivotArea dataOnly="0" labelOnly="1" outline="0" fieldPosition="0">
        <references count="2">
          <reference field="0" count="1" selected="0">
            <x v="258"/>
          </reference>
          <reference field="1" count="1">
            <x v="242"/>
          </reference>
        </references>
      </pivotArea>
    </format>
    <format dxfId="338">
      <pivotArea dataOnly="0" labelOnly="1" outline="0" fieldPosition="0">
        <references count="2">
          <reference field="0" count="1" selected="0">
            <x v="259"/>
          </reference>
          <reference field="1" count="1">
            <x v="100"/>
          </reference>
        </references>
      </pivotArea>
    </format>
    <format dxfId="337">
      <pivotArea dataOnly="0" labelOnly="1" outline="0" fieldPosition="0">
        <references count="2">
          <reference field="0" count="1" selected="0">
            <x v="260"/>
          </reference>
          <reference field="1" count="1">
            <x v="100"/>
          </reference>
        </references>
      </pivotArea>
    </format>
    <format dxfId="336">
      <pivotArea dataOnly="0" labelOnly="1" outline="0" fieldPosition="0">
        <references count="2">
          <reference field="0" count="1" selected="0">
            <x v="265"/>
          </reference>
          <reference field="1" count="1">
            <x v="247"/>
          </reference>
        </references>
      </pivotArea>
    </format>
    <format dxfId="335">
      <pivotArea dataOnly="0" labelOnly="1" outline="0" fieldPosition="0">
        <references count="2">
          <reference field="0" count="1" selected="0">
            <x v="266"/>
          </reference>
          <reference field="1" count="1">
            <x v="248"/>
          </reference>
        </references>
      </pivotArea>
    </format>
    <format dxfId="334">
      <pivotArea dataOnly="0" labelOnly="1" outline="0" fieldPosition="0">
        <references count="2">
          <reference field="0" count="1" selected="0">
            <x v="268"/>
          </reference>
          <reference field="1" count="1">
            <x v="250"/>
          </reference>
        </references>
      </pivotArea>
    </format>
    <format dxfId="333">
      <pivotArea dataOnly="0" labelOnly="1" outline="0" fieldPosition="0">
        <references count="2">
          <reference field="0" count="1" selected="0">
            <x v="269"/>
          </reference>
          <reference field="1" count="1">
            <x v="251"/>
          </reference>
        </references>
      </pivotArea>
    </format>
    <format dxfId="332">
      <pivotArea dataOnly="0" labelOnly="1" outline="0" fieldPosition="0">
        <references count="2">
          <reference field="0" count="1" selected="0">
            <x v="271"/>
          </reference>
          <reference field="1" count="1">
            <x v="253"/>
          </reference>
        </references>
      </pivotArea>
    </format>
    <format dxfId="331">
      <pivotArea dataOnly="0" labelOnly="1" outline="0" fieldPosition="0">
        <references count="2">
          <reference field="0" count="1" selected="0">
            <x v="273"/>
          </reference>
          <reference field="1" count="1">
            <x v="252"/>
          </reference>
        </references>
      </pivotArea>
    </format>
    <format dxfId="330">
      <pivotArea dataOnly="0" labelOnly="1" outline="0" fieldPosition="0">
        <references count="2">
          <reference field="0" count="1" selected="0">
            <x v="274"/>
          </reference>
          <reference field="1" count="1">
            <x v="255"/>
          </reference>
        </references>
      </pivotArea>
    </format>
    <format dxfId="329">
      <pivotArea dataOnly="0" labelOnly="1" outline="0" fieldPosition="0">
        <references count="2">
          <reference field="0" count="1" selected="0">
            <x v="278"/>
          </reference>
          <reference field="1" count="1">
            <x v="259"/>
          </reference>
        </references>
      </pivotArea>
    </format>
    <format dxfId="328">
      <pivotArea dataOnly="0" labelOnly="1" outline="0" fieldPosition="0">
        <references count="2">
          <reference field="0" count="1" selected="0">
            <x v="280"/>
          </reference>
          <reference field="1" count="1">
            <x v="261"/>
          </reference>
        </references>
      </pivotArea>
    </format>
    <format dxfId="327">
      <pivotArea dataOnly="0" labelOnly="1" outline="0" fieldPosition="0">
        <references count="2">
          <reference field="0" count="1" selected="0">
            <x v="287"/>
          </reference>
          <reference field="1" count="1">
            <x v="267"/>
          </reference>
        </references>
      </pivotArea>
    </format>
    <format dxfId="326">
      <pivotArea dataOnly="0" labelOnly="1" outline="0" fieldPosition="0">
        <references count="2">
          <reference field="0" count="1" selected="0">
            <x v="288"/>
          </reference>
          <reference field="1" count="1">
            <x v="268"/>
          </reference>
        </references>
      </pivotArea>
    </format>
    <format dxfId="325">
      <pivotArea dataOnly="0" labelOnly="1" outline="0" fieldPosition="0">
        <references count="2">
          <reference field="0" count="1" selected="0">
            <x v="290"/>
          </reference>
          <reference field="1" count="1">
            <x v="270"/>
          </reference>
        </references>
      </pivotArea>
    </format>
    <format dxfId="324">
      <pivotArea dataOnly="0" labelOnly="1" outline="0" fieldPosition="0">
        <references count="2">
          <reference field="0" count="1" selected="0">
            <x v="291"/>
          </reference>
          <reference field="1" count="1">
            <x v="271"/>
          </reference>
        </references>
      </pivotArea>
    </format>
    <format dxfId="323">
      <pivotArea dataOnly="0" labelOnly="1" outline="0" fieldPosition="0">
        <references count="2">
          <reference field="0" count="1" selected="0">
            <x v="292"/>
          </reference>
          <reference field="1" count="1">
            <x v="272"/>
          </reference>
        </references>
      </pivotArea>
    </format>
    <format dxfId="322">
      <pivotArea dataOnly="0" labelOnly="1" outline="0" fieldPosition="0">
        <references count="2">
          <reference field="0" count="1" selected="0">
            <x v="296"/>
          </reference>
          <reference field="1" count="1">
            <x v="275"/>
          </reference>
        </references>
      </pivotArea>
    </format>
    <format dxfId="321">
      <pivotArea dataOnly="0" labelOnly="1" outline="0" fieldPosition="0">
        <references count="2">
          <reference field="0" count="1" selected="0">
            <x v="304"/>
          </reference>
          <reference field="1" count="1">
            <x v="283"/>
          </reference>
        </references>
      </pivotArea>
    </format>
    <format dxfId="320">
      <pivotArea dataOnly="0" labelOnly="1" outline="0" fieldPosition="0">
        <references count="2">
          <reference field="0" count="1" selected="0">
            <x v="305"/>
          </reference>
          <reference field="1" count="1">
            <x v="110"/>
          </reference>
        </references>
      </pivotArea>
    </format>
    <format dxfId="319">
      <pivotArea dataOnly="0" labelOnly="1" outline="0" fieldPosition="0">
        <references count="2">
          <reference field="0" count="1" selected="0">
            <x v="309"/>
          </reference>
          <reference field="1" count="1">
            <x v="287"/>
          </reference>
        </references>
      </pivotArea>
    </format>
    <format dxfId="318">
      <pivotArea dataOnly="0" labelOnly="1" outline="0" fieldPosition="0">
        <references count="2">
          <reference field="0" count="1" selected="0">
            <x v="314"/>
          </reference>
          <reference field="1" count="1">
            <x v="292"/>
          </reference>
        </references>
      </pivotArea>
    </format>
    <format dxfId="317">
      <pivotArea dataOnly="0" labelOnly="1" outline="0" fieldPosition="0">
        <references count="2">
          <reference field="0" count="1" selected="0">
            <x v="317"/>
          </reference>
          <reference field="1" count="1">
            <x v="119"/>
          </reference>
        </references>
      </pivotArea>
    </format>
    <format dxfId="316">
      <pivotArea dataOnly="0" labelOnly="1" outline="0" fieldPosition="0">
        <references count="2">
          <reference field="0" count="1" selected="0">
            <x v="318"/>
          </reference>
          <reference field="1" count="1">
            <x v="116"/>
          </reference>
        </references>
      </pivotArea>
    </format>
    <format dxfId="315">
      <pivotArea dataOnly="0" labelOnly="1" outline="0" fieldPosition="0">
        <references count="2">
          <reference field="0" count="1" selected="0">
            <x v="322"/>
          </reference>
          <reference field="1" count="1">
            <x v="298"/>
          </reference>
        </references>
      </pivotArea>
    </format>
    <format dxfId="314">
      <pivotArea dataOnly="0" labelOnly="1" outline="0" fieldPosition="0">
        <references count="2">
          <reference field="0" count="1" selected="0">
            <x v="324"/>
          </reference>
          <reference field="1" count="1">
            <x v="300"/>
          </reference>
        </references>
      </pivotArea>
    </format>
    <format dxfId="313">
      <pivotArea dataOnly="0" labelOnly="1" outline="0" fieldPosition="0">
        <references count="2">
          <reference field="0" count="1" selected="0">
            <x v="325"/>
          </reference>
          <reference field="1" count="1">
            <x v="301"/>
          </reference>
        </references>
      </pivotArea>
    </format>
    <format dxfId="312">
      <pivotArea dataOnly="0" labelOnly="1" outline="0" fieldPosition="0">
        <references count="2">
          <reference field="0" count="1" selected="0">
            <x v="326"/>
          </reference>
          <reference field="1" count="1">
            <x v="302"/>
          </reference>
        </references>
      </pivotArea>
    </format>
    <format dxfId="311">
      <pivotArea dataOnly="0" labelOnly="1" outline="0" fieldPosition="0">
        <references count="2">
          <reference field="0" count="1" selected="0">
            <x v="327"/>
          </reference>
          <reference field="1" count="1">
            <x v="303"/>
          </reference>
        </references>
      </pivotArea>
    </format>
    <format dxfId="310">
      <pivotArea dataOnly="0" labelOnly="1" outline="0" fieldPosition="0">
        <references count="2">
          <reference field="0" count="1" selected="0">
            <x v="328"/>
          </reference>
          <reference field="1" count="1">
            <x v="304"/>
          </reference>
        </references>
      </pivotArea>
    </format>
    <format dxfId="309">
      <pivotArea dataOnly="0" labelOnly="1" outline="0" fieldPosition="0">
        <references count="2">
          <reference field="0" count="1" selected="0">
            <x v="329"/>
          </reference>
          <reference field="1" count="1">
            <x v="305"/>
          </reference>
        </references>
      </pivotArea>
    </format>
    <format dxfId="308">
      <pivotArea dataOnly="0" labelOnly="1" outline="0" fieldPosition="0">
        <references count="2">
          <reference field="0" count="1" selected="0">
            <x v="330"/>
          </reference>
          <reference field="1" count="1">
            <x v="306"/>
          </reference>
        </references>
      </pivotArea>
    </format>
    <format dxfId="307">
      <pivotArea dataOnly="0" labelOnly="1" outline="0" fieldPosition="0">
        <references count="2">
          <reference field="0" count="1" selected="0">
            <x v="331"/>
          </reference>
          <reference field="1" count="1">
            <x v="307"/>
          </reference>
        </references>
      </pivotArea>
    </format>
    <format dxfId="306">
      <pivotArea dataOnly="0" labelOnly="1" outline="0" fieldPosition="0">
        <references count="2">
          <reference field="0" count="1" selected="0">
            <x v="332"/>
          </reference>
          <reference field="1" count="1">
            <x v="308"/>
          </reference>
        </references>
      </pivotArea>
    </format>
    <format dxfId="305">
      <pivotArea dataOnly="0" labelOnly="1" outline="0" fieldPosition="0">
        <references count="2">
          <reference field="0" count="1" selected="0">
            <x v="333"/>
          </reference>
          <reference field="1" count="1">
            <x v="309"/>
          </reference>
        </references>
      </pivotArea>
    </format>
    <format dxfId="304">
      <pivotArea dataOnly="0" labelOnly="1" outline="0" fieldPosition="0">
        <references count="2">
          <reference field="0" count="1" selected="0">
            <x v="334"/>
          </reference>
          <reference field="1" count="1">
            <x v="310"/>
          </reference>
        </references>
      </pivotArea>
    </format>
    <format dxfId="303">
      <pivotArea dataOnly="0" labelOnly="1" outline="0" fieldPosition="0">
        <references count="2">
          <reference field="0" count="1" selected="0">
            <x v="335"/>
          </reference>
          <reference field="1" count="1">
            <x v="311"/>
          </reference>
        </references>
      </pivotArea>
    </format>
    <format dxfId="302">
      <pivotArea dataOnly="0" labelOnly="1" outline="0" fieldPosition="0">
        <references count="2">
          <reference field="0" count="1" selected="0">
            <x v="336"/>
          </reference>
          <reference field="1" count="1">
            <x v="91"/>
          </reference>
        </references>
      </pivotArea>
    </format>
    <format dxfId="301">
      <pivotArea dataOnly="0" labelOnly="1" outline="0" fieldPosition="0">
        <references count="2">
          <reference field="0" count="1" selected="0">
            <x v="338"/>
          </reference>
          <reference field="1" count="1">
            <x v="313"/>
          </reference>
        </references>
      </pivotArea>
    </format>
    <format dxfId="300">
      <pivotArea dataOnly="0" labelOnly="1" outline="0" fieldPosition="0">
        <references count="2">
          <reference field="0" count="1" selected="0">
            <x v="339"/>
          </reference>
          <reference field="1" count="1">
            <x v="314"/>
          </reference>
        </references>
      </pivotArea>
    </format>
    <format dxfId="299">
      <pivotArea dataOnly="0" labelOnly="1" outline="0" fieldPosition="0">
        <references count="2">
          <reference field="0" count="1" selected="0">
            <x v="342"/>
          </reference>
          <reference field="1" count="1">
            <x v="317"/>
          </reference>
        </references>
      </pivotArea>
    </format>
    <format dxfId="298">
      <pivotArea dataOnly="0" labelOnly="1" outline="0" fieldPosition="0">
        <references count="2">
          <reference field="0" count="1" selected="0">
            <x v="347"/>
          </reference>
          <reference field="1" count="1">
            <x v="322"/>
          </reference>
        </references>
      </pivotArea>
    </format>
    <format dxfId="297">
      <pivotArea dataOnly="0" labelOnly="1" outline="0" fieldPosition="0">
        <references count="2">
          <reference field="0" count="1" selected="0">
            <x v="348"/>
          </reference>
          <reference field="1" count="1">
            <x v="323"/>
          </reference>
        </references>
      </pivotArea>
    </format>
    <format dxfId="296">
      <pivotArea dataOnly="0" labelOnly="1" outline="0" fieldPosition="0">
        <references count="2">
          <reference field="0" count="1" selected="0">
            <x v="349"/>
          </reference>
          <reference field="1" count="1">
            <x v="324"/>
          </reference>
        </references>
      </pivotArea>
    </format>
    <format dxfId="295">
      <pivotArea dataOnly="0" labelOnly="1" outline="0" fieldPosition="0">
        <references count="2">
          <reference field="0" count="1" selected="0">
            <x v="351"/>
          </reference>
          <reference field="1" count="1">
            <x v="326"/>
          </reference>
        </references>
      </pivotArea>
    </format>
    <format dxfId="294">
      <pivotArea dataOnly="0" labelOnly="1" outline="0" fieldPosition="0">
        <references count="2">
          <reference field="0" count="1" selected="0">
            <x v="353"/>
          </reference>
          <reference field="1" count="1">
            <x v="328"/>
          </reference>
        </references>
      </pivotArea>
    </format>
    <format dxfId="293">
      <pivotArea dataOnly="0" labelOnly="1" outline="0" fieldPosition="0">
        <references count="2">
          <reference field="0" count="1" selected="0">
            <x v="354"/>
          </reference>
          <reference field="1" count="1">
            <x v="123"/>
          </reference>
        </references>
      </pivotArea>
    </format>
    <format dxfId="292">
      <pivotArea dataOnly="0" labelOnly="1" outline="0" fieldPosition="0">
        <references count="2">
          <reference field="0" count="1" selected="0">
            <x v="355"/>
          </reference>
          <reference field="1" count="1">
            <x v="329"/>
          </reference>
        </references>
      </pivotArea>
    </format>
    <format dxfId="291">
      <pivotArea dataOnly="0" labelOnly="1" outline="0" fieldPosition="0">
        <references count="2">
          <reference field="0" count="1" selected="0">
            <x v="357"/>
          </reference>
          <reference field="1" count="1">
            <x v="331"/>
          </reference>
        </references>
      </pivotArea>
    </format>
    <format dxfId="290">
      <pivotArea dataOnly="0" labelOnly="1" outline="0" fieldPosition="0">
        <references count="2">
          <reference field="0" count="1" selected="0">
            <x v="365"/>
          </reference>
          <reference field="1" count="1">
            <x v="338"/>
          </reference>
        </references>
      </pivotArea>
    </format>
    <format dxfId="289">
      <pivotArea dataOnly="0" labelOnly="1" outline="0" fieldPosition="0">
        <references count="2">
          <reference field="0" count="1" selected="0">
            <x v="366"/>
          </reference>
          <reference field="1" count="1">
            <x v="339"/>
          </reference>
        </references>
      </pivotArea>
    </format>
    <format dxfId="288">
      <pivotArea dataOnly="0" labelOnly="1" outline="0" fieldPosition="0">
        <references count="2">
          <reference field="0" count="1" selected="0">
            <x v="367"/>
          </reference>
          <reference field="1" count="1">
            <x v="340"/>
          </reference>
        </references>
      </pivotArea>
    </format>
    <format dxfId="287">
      <pivotArea dataOnly="0" labelOnly="1" outline="0" fieldPosition="0">
        <references count="2">
          <reference field="0" count="1" selected="0">
            <x v="369"/>
          </reference>
          <reference field="1" count="1">
            <x v="341"/>
          </reference>
        </references>
      </pivotArea>
    </format>
    <format dxfId="286">
      <pivotArea dataOnly="0" labelOnly="1" outline="0" fieldPosition="0">
        <references count="2">
          <reference field="0" count="1" selected="0">
            <x v="370"/>
          </reference>
          <reference field="1" count="1">
            <x v="342"/>
          </reference>
        </references>
      </pivotArea>
    </format>
    <format dxfId="285">
      <pivotArea dataOnly="0" labelOnly="1" outline="0" fieldPosition="0">
        <references count="2">
          <reference field="0" count="1" selected="0">
            <x v="374"/>
          </reference>
          <reference field="1" count="1">
            <x v="345"/>
          </reference>
        </references>
      </pivotArea>
    </format>
    <format dxfId="284">
      <pivotArea dataOnly="0" labelOnly="1" outline="0" fieldPosition="0">
        <references count="2">
          <reference field="0" count="1" selected="0">
            <x v="376"/>
          </reference>
          <reference field="1" count="1">
            <x v="346"/>
          </reference>
        </references>
      </pivotArea>
    </format>
    <format dxfId="283">
      <pivotArea dataOnly="0" labelOnly="1" outline="0" fieldPosition="0">
        <references count="2">
          <reference field="0" count="1" selected="0">
            <x v="379"/>
          </reference>
          <reference field="1" count="1">
            <x v="349"/>
          </reference>
        </references>
      </pivotArea>
    </format>
    <format dxfId="282">
      <pivotArea dataOnly="0" labelOnly="1" outline="0" fieldPosition="0">
        <references count="2">
          <reference field="0" count="1" selected="0">
            <x v="380"/>
          </reference>
          <reference field="1" count="1">
            <x v="350"/>
          </reference>
        </references>
      </pivotArea>
    </format>
    <format dxfId="281">
      <pivotArea dataOnly="0" labelOnly="1" outline="0" fieldPosition="0">
        <references count="2">
          <reference field="0" count="1" selected="0">
            <x v="382"/>
          </reference>
          <reference field="1" count="1">
            <x v="352"/>
          </reference>
        </references>
      </pivotArea>
    </format>
    <format dxfId="280">
      <pivotArea dataOnly="0" labelOnly="1" outline="0" fieldPosition="0">
        <references count="2">
          <reference field="0" count="1" selected="0">
            <x v="383"/>
          </reference>
          <reference field="1" count="1">
            <x v="353"/>
          </reference>
        </references>
      </pivotArea>
    </format>
    <format dxfId="279">
      <pivotArea dataOnly="0" labelOnly="1" outline="0" fieldPosition="0">
        <references count="3">
          <reference field="0" count="1" selected="0">
            <x v="0"/>
          </reference>
          <reference field="1" count="1" selected="0">
            <x v="0"/>
          </reference>
          <reference field="2" count="1">
            <x v="0"/>
          </reference>
        </references>
      </pivotArea>
    </format>
    <format dxfId="278">
      <pivotArea dataOnly="0" labelOnly="1" outline="0" fieldPosition="0">
        <references count="3">
          <reference field="0" count="1" selected="0">
            <x v="9"/>
          </reference>
          <reference field="1" count="1" selected="0">
            <x v="9"/>
          </reference>
          <reference field="2" count="1">
            <x v="30"/>
          </reference>
        </references>
      </pivotArea>
    </format>
    <format dxfId="277">
      <pivotArea dataOnly="0" labelOnly="1" outline="0" fieldPosition="0">
        <references count="3">
          <reference field="0" count="1" selected="0">
            <x v="12"/>
          </reference>
          <reference field="1" count="1" selected="0">
            <x v="12"/>
          </reference>
          <reference field="2" count="1">
            <x v="9"/>
          </reference>
        </references>
      </pivotArea>
    </format>
    <format dxfId="276">
      <pivotArea dataOnly="0" labelOnly="1" outline="0" fieldPosition="0">
        <references count="3">
          <reference field="0" count="1" selected="0">
            <x v="24"/>
          </reference>
          <reference field="1" count="1" selected="0">
            <x v="23"/>
          </reference>
          <reference field="2" count="1">
            <x v="0"/>
          </reference>
        </references>
      </pivotArea>
    </format>
    <format dxfId="275">
      <pivotArea dataOnly="0" labelOnly="1" outline="0" fieldPosition="0">
        <references count="3">
          <reference field="0" count="1" selected="0">
            <x v="25"/>
          </reference>
          <reference field="1" count="1" selected="0">
            <x v="24"/>
          </reference>
          <reference field="2" count="1">
            <x v="76"/>
          </reference>
        </references>
      </pivotArea>
    </format>
    <format dxfId="274">
      <pivotArea dataOnly="0" labelOnly="1" outline="0" fieldPosition="0">
        <references count="3">
          <reference field="0" count="1" selected="0">
            <x v="29"/>
          </reference>
          <reference field="1" count="1" selected="0">
            <x v="28"/>
          </reference>
          <reference field="2" count="1">
            <x v="20"/>
          </reference>
        </references>
      </pivotArea>
    </format>
    <format dxfId="273">
      <pivotArea dataOnly="0" labelOnly="1" outline="0" fieldPosition="0">
        <references count="3">
          <reference field="0" count="1" selected="0">
            <x v="30"/>
          </reference>
          <reference field="1" count="1" selected="0">
            <x v="29"/>
          </reference>
          <reference field="2" count="1">
            <x v="76"/>
          </reference>
        </references>
      </pivotArea>
    </format>
    <format dxfId="272">
      <pivotArea dataOnly="0" labelOnly="1" outline="0" fieldPosition="0">
        <references count="3">
          <reference field="0" count="1" selected="0">
            <x v="33"/>
          </reference>
          <reference field="1" count="1" selected="0">
            <x v="32"/>
          </reference>
          <reference field="2" count="1">
            <x v="0"/>
          </reference>
        </references>
      </pivotArea>
    </format>
    <format dxfId="271">
      <pivotArea dataOnly="0" labelOnly="1" outline="0" fieldPosition="0">
        <references count="3">
          <reference field="0" count="1" selected="0">
            <x v="34"/>
          </reference>
          <reference field="1" count="1" selected="0">
            <x v="33"/>
          </reference>
          <reference field="2" count="1">
            <x v="30"/>
          </reference>
        </references>
      </pivotArea>
    </format>
    <format dxfId="270">
      <pivotArea dataOnly="0" labelOnly="1" outline="0" fieldPosition="0">
        <references count="3">
          <reference field="0" count="1" selected="0">
            <x v="35"/>
          </reference>
          <reference field="1" count="1" selected="0">
            <x v="34"/>
          </reference>
          <reference field="2" count="1">
            <x v="0"/>
          </reference>
        </references>
      </pivotArea>
    </format>
    <format dxfId="269">
      <pivotArea dataOnly="0" labelOnly="1" outline="0" fieldPosition="0">
        <references count="3">
          <reference field="0" count="1" selected="0">
            <x v="36"/>
          </reference>
          <reference field="1" count="1" selected="0">
            <x v="35"/>
          </reference>
          <reference field="2" count="1">
            <x v="76"/>
          </reference>
        </references>
      </pivotArea>
    </format>
    <format dxfId="268">
      <pivotArea dataOnly="0" labelOnly="1" outline="0" fieldPosition="0">
        <references count="3">
          <reference field="0" count="1" selected="0">
            <x v="39"/>
          </reference>
          <reference field="1" count="1" selected="0">
            <x v="38"/>
          </reference>
          <reference field="2" count="1">
            <x v="30"/>
          </reference>
        </references>
      </pivotArea>
    </format>
    <format dxfId="267">
      <pivotArea dataOnly="0" labelOnly="1" outline="0" fieldPosition="0">
        <references count="3">
          <reference field="0" count="1" selected="0">
            <x v="47"/>
          </reference>
          <reference field="1" count="1" selected="0">
            <x v="46"/>
          </reference>
          <reference field="2" count="1">
            <x v="31"/>
          </reference>
        </references>
      </pivotArea>
    </format>
    <format dxfId="266">
      <pivotArea dataOnly="0" labelOnly="1" outline="0" fieldPosition="0">
        <references count="3">
          <reference field="0" count="1" selected="0">
            <x v="48"/>
          </reference>
          <reference field="1" count="1" selected="0">
            <x v="47"/>
          </reference>
          <reference field="2" count="1">
            <x v="30"/>
          </reference>
        </references>
      </pivotArea>
    </format>
    <format dxfId="265">
      <pivotArea dataOnly="0" labelOnly="1" outline="0" fieldPosition="0">
        <references count="3">
          <reference field="0" count="1" selected="0">
            <x v="51"/>
          </reference>
          <reference field="1" count="1" selected="0">
            <x v="50"/>
          </reference>
          <reference field="2" count="1">
            <x v="0"/>
          </reference>
        </references>
      </pivotArea>
    </format>
    <format dxfId="264">
      <pivotArea dataOnly="0" labelOnly="1" outline="0" fieldPosition="0">
        <references count="3">
          <reference field="0" count="1" selected="0">
            <x v="52"/>
          </reference>
          <reference field="1" count="1" selected="0">
            <x v="51"/>
          </reference>
          <reference field="2" count="1">
            <x v="76"/>
          </reference>
        </references>
      </pivotArea>
    </format>
    <format dxfId="263">
      <pivotArea dataOnly="0" labelOnly="1" outline="0" fieldPosition="0">
        <references count="3">
          <reference field="0" count="1" selected="0">
            <x v="58"/>
          </reference>
          <reference field="1" count="1" selected="0">
            <x v="56"/>
          </reference>
          <reference field="2" count="1">
            <x v="30"/>
          </reference>
        </references>
      </pivotArea>
    </format>
    <format dxfId="262">
      <pivotArea dataOnly="0" labelOnly="1" outline="0" fieldPosition="0">
        <references count="3">
          <reference field="0" count="1" selected="0">
            <x v="59"/>
          </reference>
          <reference field="1" count="1" selected="0">
            <x v="57"/>
          </reference>
          <reference field="2" count="1">
            <x v="36"/>
          </reference>
        </references>
      </pivotArea>
    </format>
    <format dxfId="261">
      <pivotArea dataOnly="0" labelOnly="1" outline="0" fieldPosition="0">
        <references count="3">
          <reference field="0" count="1" selected="0">
            <x v="61"/>
          </reference>
          <reference field="1" count="1" selected="0">
            <x v="54"/>
          </reference>
          <reference field="2" count="1">
            <x v="6"/>
          </reference>
        </references>
      </pivotArea>
    </format>
    <format dxfId="260">
      <pivotArea dataOnly="0" labelOnly="1" outline="0" fieldPosition="0">
        <references count="3">
          <reference field="0" count="1" selected="0">
            <x v="64"/>
          </reference>
          <reference field="1" count="1" selected="0">
            <x v="60"/>
          </reference>
          <reference field="2" count="1">
            <x v="38"/>
          </reference>
        </references>
      </pivotArea>
    </format>
    <format dxfId="259">
      <pivotArea dataOnly="0" labelOnly="1" outline="0" fieldPosition="0">
        <references count="3">
          <reference field="0" count="1" selected="0">
            <x v="66"/>
          </reference>
          <reference field="1" count="1" selected="0">
            <x v="62"/>
          </reference>
          <reference field="2" count="1">
            <x v="39"/>
          </reference>
        </references>
      </pivotArea>
    </format>
    <format dxfId="258">
      <pivotArea dataOnly="0" labelOnly="1" outline="0" fieldPosition="0">
        <references count="3">
          <reference field="0" count="1" selected="0">
            <x v="67"/>
          </reference>
          <reference field="1" count="1" selected="0">
            <x v="63"/>
          </reference>
          <reference field="2" count="1">
            <x v="40"/>
          </reference>
        </references>
      </pivotArea>
    </format>
    <format dxfId="257">
      <pivotArea dataOnly="0" labelOnly="1" outline="0" fieldPosition="0">
        <references count="3">
          <reference field="0" count="1" selected="0">
            <x v="69"/>
          </reference>
          <reference field="1" count="1" selected="0">
            <x v="65"/>
          </reference>
          <reference field="2" count="1">
            <x v="30"/>
          </reference>
        </references>
      </pivotArea>
    </format>
    <format dxfId="256">
      <pivotArea dataOnly="0" labelOnly="1" outline="0" fieldPosition="0">
        <references count="3">
          <reference field="0" count="1" selected="0">
            <x v="71"/>
          </reference>
          <reference field="1" count="1" selected="0">
            <x v="54"/>
          </reference>
          <reference field="2" count="1">
            <x v="0"/>
          </reference>
        </references>
      </pivotArea>
    </format>
    <format dxfId="255">
      <pivotArea dataOnly="0" labelOnly="1" outline="0" fieldPosition="0">
        <references count="3">
          <reference field="0" count="1" selected="0">
            <x v="73"/>
          </reference>
          <reference field="1" count="1" selected="0">
            <x v="68"/>
          </reference>
          <reference field="2" count="1">
            <x v="43"/>
          </reference>
        </references>
      </pivotArea>
    </format>
    <format dxfId="254">
      <pivotArea dataOnly="0" labelOnly="1" outline="0" fieldPosition="0">
        <references count="3">
          <reference field="0" count="1" selected="0">
            <x v="77"/>
          </reference>
          <reference field="1" count="1" selected="0">
            <x v="72"/>
          </reference>
          <reference field="2" count="1">
            <x v="30"/>
          </reference>
        </references>
      </pivotArea>
    </format>
    <format dxfId="253">
      <pivotArea dataOnly="0" labelOnly="1" outline="0" fieldPosition="0">
        <references count="3">
          <reference field="0" count="1" selected="0">
            <x v="80"/>
          </reference>
          <reference field="1" count="1" selected="0">
            <x v="75"/>
          </reference>
          <reference field="2" count="1">
            <x v="39"/>
          </reference>
        </references>
      </pivotArea>
    </format>
    <format dxfId="252">
      <pivotArea dataOnly="0" labelOnly="1" outline="0" fieldPosition="0">
        <references count="3">
          <reference field="0" count="1" selected="0">
            <x v="82"/>
          </reference>
          <reference field="1" count="1" selected="0">
            <x v="77"/>
          </reference>
          <reference field="2" count="1">
            <x v="0"/>
          </reference>
        </references>
      </pivotArea>
    </format>
    <format dxfId="251">
      <pivotArea dataOnly="0" labelOnly="1" outline="0" fieldPosition="0">
        <references count="3">
          <reference field="0" count="1" selected="0">
            <x v="84"/>
          </reference>
          <reference field="1" count="1" selected="0">
            <x v="79"/>
          </reference>
          <reference field="2" count="1">
            <x v="12"/>
          </reference>
        </references>
      </pivotArea>
    </format>
    <format dxfId="250">
      <pivotArea dataOnly="0" labelOnly="1" outline="0" fieldPosition="0">
        <references count="3">
          <reference field="0" count="1" selected="0">
            <x v="86"/>
          </reference>
          <reference field="1" count="1" selected="0">
            <x v="81"/>
          </reference>
          <reference field="2" count="1">
            <x v="12"/>
          </reference>
        </references>
      </pivotArea>
    </format>
    <format dxfId="249">
      <pivotArea dataOnly="0" labelOnly="1" outline="0" fieldPosition="0">
        <references count="3">
          <reference field="0" count="1" selected="0">
            <x v="88"/>
          </reference>
          <reference field="1" count="1" selected="0">
            <x v="83"/>
          </reference>
          <reference field="2" count="1">
            <x v="36"/>
          </reference>
        </references>
      </pivotArea>
    </format>
    <format dxfId="248">
      <pivotArea dataOnly="0" labelOnly="1" outline="0" fieldPosition="0">
        <references count="3">
          <reference field="0" count="1" selected="0">
            <x v="89"/>
          </reference>
          <reference field="1" count="1" selected="0">
            <x v="84"/>
          </reference>
          <reference field="2" count="1">
            <x v="39"/>
          </reference>
        </references>
      </pivotArea>
    </format>
    <format dxfId="247">
      <pivotArea dataOnly="0" labelOnly="1" outline="0" fieldPosition="0">
        <references count="3">
          <reference field="0" count="1" selected="0">
            <x v="93"/>
          </reference>
          <reference field="1" count="1" selected="0">
            <x v="88"/>
          </reference>
          <reference field="2" count="1">
            <x v="112"/>
          </reference>
        </references>
      </pivotArea>
    </format>
    <format dxfId="246">
      <pivotArea dataOnly="0" labelOnly="1" outline="0" fieldPosition="0">
        <references count="3">
          <reference field="0" count="1" selected="0">
            <x v="98"/>
          </reference>
          <reference field="1" count="1" selected="0">
            <x v="92"/>
          </reference>
          <reference field="2" count="1">
            <x v="0"/>
          </reference>
        </references>
      </pivotArea>
    </format>
    <format dxfId="245">
      <pivotArea dataOnly="0" labelOnly="1" outline="0" fieldPosition="0">
        <references count="3">
          <reference field="0" count="1" selected="0">
            <x v="99"/>
          </reference>
          <reference field="1" count="1" selected="0">
            <x v="93"/>
          </reference>
          <reference field="2" count="1">
            <x v="76"/>
          </reference>
        </references>
      </pivotArea>
    </format>
    <format dxfId="244">
      <pivotArea dataOnly="0" labelOnly="1" outline="0" fieldPosition="0">
        <references count="3">
          <reference field="0" count="1" selected="0">
            <x v="104"/>
          </reference>
          <reference field="1" count="1" selected="0">
            <x v="98"/>
          </reference>
          <reference field="2" count="1">
            <x v="3"/>
          </reference>
        </references>
      </pivotArea>
    </format>
    <format dxfId="243">
      <pivotArea dataOnly="0" labelOnly="1" outline="0" fieldPosition="0">
        <references count="3">
          <reference field="0" count="1" selected="0">
            <x v="106"/>
          </reference>
          <reference field="1" count="1" selected="0">
            <x v="100"/>
          </reference>
          <reference field="2" count="1">
            <x v="56"/>
          </reference>
        </references>
      </pivotArea>
    </format>
    <format dxfId="242">
      <pivotArea dataOnly="0" labelOnly="1" outline="0" fieldPosition="0">
        <references count="3">
          <reference field="0" count="1" selected="0">
            <x v="109"/>
          </reference>
          <reference field="1" count="1" selected="0">
            <x v="103"/>
          </reference>
          <reference field="2" count="1">
            <x v="58"/>
          </reference>
        </references>
      </pivotArea>
    </format>
    <format dxfId="241">
      <pivotArea dataOnly="0" labelOnly="1" outline="0" fieldPosition="0">
        <references count="3">
          <reference field="0" count="1" selected="0">
            <x v="110"/>
          </reference>
          <reference field="1" count="1" selected="0">
            <x v="104"/>
          </reference>
          <reference field="2" count="2">
            <x v="0"/>
            <x v="36"/>
          </reference>
        </references>
      </pivotArea>
    </format>
    <format dxfId="240">
      <pivotArea dataOnly="0" labelOnly="1" outline="0" fieldPosition="0">
        <references count="3">
          <reference field="0" count="1" selected="0">
            <x v="115"/>
          </reference>
          <reference field="1" count="1" selected="0">
            <x v="109"/>
          </reference>
          <reference field="2" count="1">
            <x v="61"/>
          </reference>
        </references>
      </pivotArea>
    </format>
    <format dxfId="239">
      <pivotArea dataOnly="0" labelOnly="1" outline="0" fieldPosition="0">
        <references count="3">
          <reference field="0" count="1" selected="0">
            <x v="116"/>
          </reference>
          <reference field="1" count="1" selected="0">
            <x v="110"/>
          </reference>
          <reference field="2" count="1">
            <x v="38"/>
          </reference>
        </references>
      </pivotArea>
    </format>
    <format dxfId="238">
      <pivotArea dataOnly="0" labelOnly="1" outline="0" fieldPosition="0">
        <references count="3">
          <reference field="0" count="1" selected="0">
            <x v="117"/>
          </reference>
          <reference field="1" count="1" selected="0">
            <x v="111"/>
          </reference>
          <reference field="2" count="1">
            <x v="36"/>
          </reference>
        </references>
      </pivotArea>
    </format>
    <format dxfId="237">
      <pivotArea dataOnly="0" labelOnly="1" outline="0" fieldPosition="0">
        <references count="3">
          <reference field="0" count="1" selected="0">
            <x v="122"/>
          </reference>
          <reference field="1" count="1" selected="0">
            <x v="116"/>
          </reference>
          <reference field="2" count="1">
            <x v="79"/>
          </reference>
        </references>
      </pivotArea>
    </format>
    <format dxfId="236">
      <pivotArea dataOnly="0" labelOnly="1" outline="0" fieldPosition="0">
        <references count="3">
          <reference field="0" count="1" selected="0">
            <x v="125"/>
          </reference>
          <reference field="1" count="1" selected="0">
            <x v="119"/>
          </reference>
          <reference field="2" count="1">
            <x v="38"/>
          </reference>
        </references>
      </pivotArea>
    </format>
    <format dxfId="235">
      <pivotArea dataOnly="0" labelOnly="1" outline="0" fieldPosition="0">
        <references count="3">
          <reference field="0" count="1" selected="0">
            <x v="126"/>
          </reference>
          <reference field="1" count="1" selected="0">
            <x v="120"/>
          </reference>
          <reference field="2" count="1">
            <x v="3"/>
          </reference>
        </references>
      </pivotArea>
    </format>
    <format dxfId="234">
      <pivotArea dataOnly="0" labelOnly="1" outline="0" fieldPosition="0">
        <references count="3">
          <reference field="0" count="1" selected="0">
            <x v="129"/>
          </reference>
          <reference field="1" count="1" selected="0">
            <x v="123"/>
          </reference>
          <reference field="2" count="1">
            <x v="108"/>
          </reference>
        </references>
      </pivotArea>
    </format>
    <format dxfId="233">
      <pivotArea dataOnly="0" labelOnly="1" outline="0" fieldPosition="0">
        <references count="3">
          <reference field="0" count="1" selected="0">
            <x v="133"/>
          </reference>
          <reference field="1" count="1" selected="0">
            <x v="127"/>
          </reference>
          <reference field="2" count="1">
            <x v="43"/>
          </reference>
        </references>
      </pivotArea>
    </format>
    <format dxfId="232">
      <pivotArea dataOnly="0" labelOnly="1" outline="0" fieldPosition="0">
        <references count="3">
          <reference field="0" count="1" selected="0">
            <x v="138"/>
          </reference>
          <reference field="1" count="1" selected="0">
            <x v="132"/>
          </reference>
          <reference field="2" count="1">
            <x v="58"/>
          </reference>
        </references>
      </pivotArea>
    </format>
    <format dxfId="231">
      <pivotArea dataOnly="0" labelOnly="1" outline="0" fieldPosition="0">
        <references count="3">
          <reference field="0" count="1" selected="0">
            <x v="139"/>
          </reference>
          <reference field="1" count="1" selected="0">
            <x v="133"/>
          </reference>
          <reference field="2" count="1">
            <x v="0"/>
          </reference>
        </references>
      </pivotArea>
    </format>
    <format dxfId="230">
      <pivotArea dataOnly="0" labelOnly="1" outline="0" fieldPosition="0">
        <references count="3">
          <reference field="0" count="1" selected="0">
            <x v="141"/>
          </reference>
          <reference field="1" count="1" selected="0">
            <x v="135"/>
          </reference>
          <reference field="2" count="1">
            <x v="30"/>
          </reference>
        </references>
      </pivotArea>
    </format>
    <format dxfId="229">
      <pivotArea dataOnly="0" labelOnly="1" outline="0" fieldPosition="0">
        <references count="3">
          <reference field="0" count="1" selected="0">
            <x v="149"/>
          </reference>
          <reference field="1" count="1" selected="0">
            <x v="143"/>
          </reference>
          <reference field="2" count="1">
            <x v="47"/>
          </reference>
        </references>
      </pivotArea>
    </format>
    <format dxfId="228">
      <pivotArea dataOnly="0" labelOnly="1" outline="0" fieldPosition="0">
        <references count="3">
          <reference field="0" count="1" selected="0">
            <x v="150"/>
          </reference>
          <reference field="1" count="1" selected="0">
            <x v="42"/>
          </reference>
          <reference field="2" count="2">
            <x v="0"/>
            <x v="72"/>
          </reference>
        </references>
      </pivotArea>
    </format>
    <format dxfId="227">
      <pivotArea dataOnly="0" labelOnly="1" outline="0" fieldPosition="0">
        <references count="3">
          <reference field="0" count="1" selected="0">
            <x v="156"/>
          </reference>
          <reference field="1" count="1" selected="0">
            <x v="148"/>
          </reference>
          <reference field="2" count="1">
            <x v="37"/>
          </reference>
        </references>
      </pivotArea>
    </format>
    <format dxfId="226">
      <pivotArea dataOnly="0" labelOnly="1" outline="0" fieldPosition="0">
        <references count="3">
          <reference field="0" count="1" selected="0">
            <x v="161"/>
          </reference>
          <reference field="1" count="1" selected="0">
            <x v="153"/>
          </reference>
          <reference field="2" count="1">
            <x v="31"/>
          </reference>
        </references>
      </pivotArea>
    </format>
    <format dxfId="225">
      <pivotArea dataOnly="0" labelOnly="1" outline="0" fieldPosition="0">
        <references count="3">
          <reference field="0" count="1" selected="0">
            <x v="164"/>
          </reference>
          <reference field="1" count="1" selected="0">
            <x v="156"/>
          </reference>
          <reference field="2" count="1">
            <x v="14"/>
          </reference>
        </references>
      </pivotArea>
    </format>
    <format dxfId="224">
      <pivotArea dataOnly="0" labelOnly="1" outline="0" fieldPosition="0">
        <references count="3">
          <reference field="0" count="1" selected="0">
            <x v="167"/>
          </reference>
          <reference field="1" count="1" selected="0">
            <x v="157"/>
          </reference>
          <reference field="2" count="1">
            <x v="47"/>
          </reference>
        </references>
      </pivotArea>
    </format>
    <format dxfId="223">
      <pivotArea dataOnly="0" labelOnly="1" outline="0" fieldPosition="0">
        <references count="3">
          <reference field="0" count="1" selected="0">
            <x v="168"/>
          </reference>
          <reference field="1" count="1" selected="0">
            <x v="158"/>
          </reference>
          <reference field="2" count="1">
            <x v="108"/>
          </reference>
        </references>
      </pivotArea>
    </format>
    <format dxfId="222">
      <pivotArea dataOnly="0" labelOnly="1" outline="0" fieldPosition="0">
        <references count="3">
          <reference field="0" count="1" selected="0">
            <x v="172"/>
          </reference>
          <reference field="1" count="1" selected="0">
            <x v="162"/>
          </reference>
          <reference field="2" count="1">
            <x v="30"/>
          </reference>
        </references>
      </pivotArea>
    </format>
    <format dxfId="221">
      <pivotArea dataOnly="0" labelOnly="1" outline="0" fieldPosition="0">
        <references count="3">
          <reference field="0" count="1" selected="0">
            <x v="174"/>
          </reference>
          <reference field="1" count="1" selected="0">
            <x v="164"/>
          </reference>
          <reference field="2" count="1">
            <x v="3"/>
          </reference>
        </references>
      </pivotArea>
    </format>
    <format dxfId="220">
      <pivotArea dataOnly="0" labelOnly="1" outline="0" fieldPosition="0">
        <references count="3">
          <reference field="0" count="1" selected="0">
            <x v="177"/>
          </reference>
          <reference field="1" count="1" selected="0">
            <x v="167"/>
          </reference>
          <reference field="2" count="1">
            <x v="79"/>
          </reference>
        </references>
      </pivotArea>
    </format>
    <format dxfId="219">
      <pivotArea dataOnly="0" labelOnly="1" outline="0" fieldPosition="0">
        <references count="3">
          <reference field="0" count="1" selected="0">
            <x v="185"/>
          </reference>
          <reference field="1" count="1" selected="0">
            <x v="175"/>
          </reference>
          <reference field="2" count="1">
            <x v="66"/>
          </reference>
        </references>
      </pivotArea>
    </format>
    <format dxfId="218">
      <pivotArea dataOnly="0" labelOnly="1" outline="0" fieldPosition="0">
        <references count="3">
          <reference field="0" count="1" selected="0">
            <x v="190"/>
          </reference>
          <reference field="1" count="1" selected="0">
            <x v="100"/>
          </reference>
          <reference field="2" count="1">
            <x v="44"/>
          </reference>
        </references>
      </pivotArea>
    </format>
    <format dxfId="217">
      <pivotArea dataOnly="0" labelOnly="1" outline="0" fieldPosition="0">
        <references count="3">
          <reference field="0" count="1" selected="0">
            <x v="205"/>
          </reference>
          <reference field="1" count="1" selected="0">
            <x v="190"/>
          </reference>
          <reference field="2" count="1">
            <x v="0"/>
          </reference>
        </references>
      </pivotArea>
    </format>
    <format dxfId="216">
      <pivotArea dataOnly="0" labelOnly="1" outline="0" fieldPosition="0">
        <references count="3">
          <reference field="0" count="1" selected="0">
            <x v="211"/>
          </reference>
          <reference field="1" count="1" selected="0">
            <x v="196"/>
          </reference>
          <reference field="2" count="1">
            <x v="76"/>
          </reference>
        </references>
      </pivotArea>
    </format>
    <format dxfId="215">
      <pivotArea dataOnly="0" labelOnly="1" outline="0" fieldPosition="0">
        <references count="3">
          <reference field="0" count="1" selected="0">
            <x v="212"/>
          </reference>
          <reference field="1" count="1" selected="0">
            <x v="197"/>
          </reference>
          <reference field="2" count="1">
            <x v="31"/>
          </reference>
        </references>
      </pivotArea>
    </format>
    <format dxfId="214">
      <pivotArea dataOnly="0" labelOnly="1" outline="0" fieldPosition="0">
        <references count="3">
          <reference field="0" count="1" selected="0">
            <x v="213"/>
          </reference>
          <reference field="1" count="1" selected="0">
            <x v="198"/>
          </reference>
          <reference field="2" count="1">
            <x v="87"/>
          </reference>
        </references>
      </pivotArea>
    </format>
    <format dxfId="213">
      <pivotArea dataOnly="0" labelOnly="1" outline="0" fieldPosition="0">
        <references count="3">
          <reference field="0" count="1" selected="0">
            <x v="214"/>
          </reference>
          <reference field="1" count="1" selected="0">
            <x v="199"/>
          </reference>
          <reference field="2" count="1">
            <x v="5"/>
          </reference>
        </references>
      </pivotArea>
    </format>
    <format dxfId="212">
      <pivotArea dataOnly="0" labelOnly="1" outline="0" fieldPosition="0">
        <references count="3">
          <reference field="0" count="1" selected="0">
            <x v="215"/>
          </reference>
          <reference field="1" count="1" selected="0">
            <x v="200"/>
          </reference>
          <reference field="2" count="1">
            <x v="76"/>
          </reference>
        </references>
      </pivotArea>
    </format>
    <format dxfId="211">
      <pivotArea dataOnly="0" labelOnly="1" outline="0" fieldPosition="0">
        <references count="3">
          <reference field="0" count="1" selected="0">
            <x v="225"/>
          </reference>
          <reference field="1" count="1" selected="0">
            <x v="0"/>
          </reference>
          <reference field="2" count="1">
            <x v="35"/>
          </reference>
        </references>
      </pivotArea>
    </format>
    <format dxfId="210">
      <pivotArea dataOnly="0" labelOnly="1" outline="0" fieldPosition="0">
        <references count="3">
          <reference field="0" count="1" selected="0">
            <x v="229"/>
          </reference>
          <reference field="1" count="1" selected="0">
            <x v="214"/>
          </reference>
          <reference field="2" count="1">
            <x v="31"/>
          </reference>
        </references>
      </pivotArea>
    </format>
    <format dxfId="209">
      <pivotArea dataOnly="0" labelOnly="1" outline="0" fieldPosition="0">
        <references count="3">
          <reference field="0" count="1" selected="0">
            <x v="232"/>
          </reference>
          <reference field="1" count="1" selected="0">
            <x v="217"/>
          </reference>
          <reference field="2" count="1">
            <x v="76"/>
          </reference>
        </references>
      </pivotArea>
    </format>
    <format dxfId="208">
      <pivotArea dataOnly="0" labelOnly="1" outline="0" fieldPosition="0">
        <references count="3">
          <reference field="0" count="1" selected="0">
            <x v="248"/>
          </reference>
          <reference field="1" count="1" selected="0">
            <x v="232"/>
          </reference>
          <reference field="2" count="1">
            <x v="76"/>
          </reference>
        </references>
      </pivotArea>
    </format>
    <format dxfId="207">
      <pivotArea dataOnly="0" labelOnly="1" outline="0" fieldPosition="0">
        <references count="3">
          <reference field="0" count="1" selected="0">
            <x v="265"/>
          </reference>
          <reference field="1" count="1" selected="0">
            <x v="247"/>
          </reference>
          <reference field="2" count="1">
            <x v="82"/>
          </reference>
        </references>
      </pivotArea>
    </format>
    <format dxfId="206">
      <pivotArea dataOnly="0" labelOnly="1" outline="0" fieldPosition="0">
        <references count="3">
          <reference field="0" count="1" selected="0">
            <x v="269"/>
          </reference>
          <reference field="1" count="1" selected="0">
            <x v="251"/>
          </reference>
          <reference field="2" count="1">
            <x v="0"/>
          </reference>
        </references>
      </pivotArea>
    </format>
    <format dxfId="205">
      <pivotArea dataOnly="0" labelOnly="1" outline="0" fieldPosition="0">
        <references count="3">
          <reference field="0" count="1" selected="0">
            <x v="271"/>
          </reference>
          <reference field="1" count="1" selected="0">
            <x v="253"/>
          </reference>
          <reference field="2" count="1">
            <x v="54"/>
          </reference>
        </references>
      </pivotArea>
    </format>
    <format dxfId="204">
      <pivotArea dataOnly="0" labelOnly="1" outline="0" fieldPosition="0">
        <references count="3">
          <reference field="0" count="1" selected="0">
            <x v="273"/>
          </reference>
          <reference field="1" count="1" selected="0">
            <x v="252"/>
          </reference>
          <reference field="2" count="1">
            <x v="12"/>
          </reference>
        </references>
      </pivotArea>
    </format>
    <format dxfId="203">
      <pivotArea dataOnly="0" labelOnly="1" outline="0" fieldPosition="0">
        <references count="3">
          <reference field="0" count="1" selected="0">
            <x v="278"/>
          </reference>
          <reference field="1" count="1" selected="0">
            <x v="259"/>
          </reference>
          <reference field="2" count="1">
            <x v="14"/>
          </reference>
        </references>
      </pivotArea>
    </format>
    <format dxfId="202">
      <pivotArea dataOnly="0" labelOnly="1" outline="0" fieldPosition="0">
        <references count="3">
          <reference field="0" count="1" selected="0">
            <x v="280"/>
          </reference>
          <reference field="1" count="1" selected="0">
            <x v="261"/>
          </reference>
          <reference field="2" count="1">
            <x v="61"/>
          </reference>
        </references>
      </pivotArea>
    </format>
    <format dxfId="201">
      <pivotArea dataOnly="0" labelOnly="1" outline="0" fieldPosition="0">
        <references count="3">
          <reference field="0" count="1" selected="0">
            <x v="287"/>
          </reference>
          <reference field="1" count="1" selected="0">
            <x v="267"/>
          </reference>
          <reference field="2" count="1">
            <x v="0"/>
          </reference>
        </references>
      </pivotArea>
    </format>
    <format dxfId="200">
      <pivotArea dataOnly="0" labelOnly="1" outline="0" fieldPosition="0">
        <references count="3">
          <reference field="0" count="1" selected="0">
            <x v="288"/>
          </reference>
          <reference field="1" count="1" selected="0">
            <x v="268"/>
          </reference>
          <reference field="2" count="1">
            <x v="9"/>
          </reference>
        </references>
      </pivotArea>
    </format>
    <format dxfId="199">
      <pivotArea dataOnly="0" labelOnly="1" outline="0" fieldPosition="0">
        <references count="3">
          <reference field="0" count="1" selected="0">
            <x v="290"/>
          </reference>
          <reference field="1" count="1" selected="0">
            <x v="270"/>
          </reference>
          <reference field="2" count="1">
            <x v="30"/>
          </reference>
        </references>
      </pivotArea>
    </format>
    <format dxfId="198">
      <pivotArea dataOnly="0" labelOnly="1" outline="0" fieldPosition="0">
        <references count="3">
          <reference field="0" count="1" selected="0">
            <x v="292"/>
          </reference>
          <reference field="1" count="1" selected="0">
            <x v="272"/>
          </reference>
          <reference field="2" count="1">
            <x v="66"/>
          </reference>
        </references>
      </pivotArea>
    </format>
    <format dxfId="197">
      <pivotArea dataOnly="0" labelOnly="1" outline="0" fieldPosition="0">
        <references count="3">
          <reference field="0" count="1" selected="0">
            <x v="296"/>
          </reference>
          <reference field="1" count="1" selected="0">
            <x v="275"/>
          </reference>
          <reference field="2" count="1">
            <x v="36"/>
          </reference>
        </references>
      </pivotArea>
    </format>
    <format dxfId="196">
      <pivotArea dataOnly="0" labelOnly="1" outline="0" fieldPosition="0">
        <references count="3">
          <reference field="0" count="1" selected="0">
            <x v="304"/>
          </reference>
          <reference field="1" count="1" selected="0">
            <x v="283"/>
          </reference>
          <reference field="2" count="1">
            <x v="37"/>
          </reference>
        </references>
      </pivotArea>
    </format>
    <format dxfId="195">
      <pivotArea dataOnly="0" labelOnly="1" outline="0" fieldPosition="0">
        <references count="3">
          <reference field="0" count="1" selected="0">
            <x v="305"/>
          </reference>
          <reference field="1" count="1" selected="0">
            <x v="110"/>
          </reference>
          <reference field="2" count="1">
            <x v="54"/>
          </reference>
        </references>
      </pivotArea>
    </format>
    <format dxfId="194">
      <pivotArea dataOnly="0" labelOnly="1" outline="0" fieldPosition="0">
        <references count="3">
          <reference field="0" count="1" selected="0">
            <x v="318"/>
          </reference>
          <reference field="1" count="1" selected="0">
            <x v="116"/>
          </reference>
          <reference field="2" count="1">
            <x v="79"/>
          </reference>
        </references>
      </pivotArea>
    </format>
    <format dxfId="193">
      <pivotArea dataOnly="0" labelOnly="1" outline="0" fieldPosition="0">
        <references count="3">
          <reference field="0" count="1" selected="0">
            <x v="324"/>
          </reference>
          <reference field="1" count="1" selected="0">
            <x v="300"/>
          </reference>
          <reference field="2" count="1">
            <x v="30"/>
          </reference>
        </references>
      </pivotArea>
    </format>
    <format dxfId="192">
      <pivotArea dataOnly="0" labelOnly="1" outline="0" fieldPosition="0">
        <references count="3">
          <reference field="0" count="1" selected="0">
            <x v="325"/>
          </reference>
          <reference field="1" count="1" selected="0">
            <x v="301"/>
          </reference>
          <reference field="2" count="1">
            <x v="38"/>
          </reference>
        </references>
      </pivotArea>
    </format>
    <format dxfId="191">
      <pivotArea dataOnly="0" labelOnly="1" outline="0" fieldPosition="0">
        <references count="3">
          <reference field="0" count="1" selected="0">
            <x v="332"/>
          </reference>
          <reference field="1" count="1" selected="0">
            <x v="308"/>
          </reference>
          <reference field="2" count="1">
            <x v="9"/>
          </reference>
        </references>
      </pivotArea>
    </format>
    <format dxfId="190">
      <pivotArea dataOnly="0" labelOnly="1" outline="0" fieldPosition="0">
        <references count="3">
          <reference field="0" count="1" selected="0">
            <x v="334"/>
          </reference>
          <reference field="1" count="1" selected="0">
            <x v="310"/>
          </reference>
          <reference field="2" count="1">
            <x v="40"/>
          </reference>
        </references>
      </pivotArea>
    </format>
    <format dxfId="189">
      <pivotArea dataOnly="0" labelOnly="1" outline="0" fieldPosition="0">
        <references count="3">
          <reference field="0" count="1" selected="0">
            <x v="335"/>
          </reference>
          <reference field="1" count="1" selected="0">
            <x v="311"/>
          </reference>
          <reference field="2" count="1">
            <x v="37"/>
          </reference>
        </references>
      </pivotArea>
    </format>
    <format dxfId="188">
      <pivotArea dataOnly="0" labelOnly="1" outline="0" fieldPosition="0">
        <references count="3">
          <reference field="0" count="1" selected="0">
            <x v="336"/>
          </reference>
          <reference field="1" count="1" selected="0">
            <x v="91"/>
          </reference>
          <reference field="2" count="1">
            <x v="40"/>
          </reference>
        </references>
      </pivotArea>
    </format>
    <format dxfId="187">
      <pivotArea dataOnly="0" labelOnly="1" outline="0" fieldPosition="0">
        <references count="3">
          <reference field="0" count="1" selected="0">
            <x v="339"/>
          </reference>
          <reference field="1" count="1" selected="0">
            <x v="314"/>
          </reference>
          <reference field="2" count="1">
            <x v="70"/>
          </reference>
        </references>
      </pivotArea>
    </format>
    <format dxfId="186">
      <pivotArea dataOnly="0" labelOnly="1" outline="0" fieldPosition="0">
        <references count="3">
          <reference field="0" count="1" selected="0">
            <x v="342"/>
          </reference>
          <reference field="1" count="1" selected="0">
            <x v="317"/>
          </reference>
          <reference field="2" count="1">
            <x v="31"/>
          </reference>
        </references>
      </pivotArea>
    </format>
    <format dxfId="185">
      <pivotArea dataOnly="0" labelOnly="1" outline="0" fieldPosition="0">
        <references count="3">
          <reference field="0" count="1" selected="0">
            <x v="349"/>
          </reference>
          <reference field="1" count="1" selected="0">
            <x v="324"/>
          </reference>
          <reference field="2" count="1">
            <x v="0"/>
          </reference>
        </references>
      </pivotArea>
    </format>
    <format dxfId="184">
      <pivotArea dataOnly="0" labelOnly="1" outline="0" fieldPosition="0">
        <references count="3">
          <reference field="0" count="1" selected="0">
            <x v="353"/>
          </reference>
          <reference field="1" count="1" selected="0">
            <x v="328"/>
          </reference>
          <reference field="2" count="1">
            <x v="47"/>
          </reference>
        </references>
      </pivotArea>
    </format>
    <format dxfId="183">
      <pivotArea dataOnly="0" labelOnly="1" outline="0" fieldPosition="0">
        <references count="3">
          <reference field="0" count="1" selected="0">
            <x v="354"/>
          </reference>
          <reference field="1" count="1" selected="0">
            <x v="123"/>
          </reference>
          <reference field="2" count="1">
            <x v="108"/>
          </reference>
        </references>
      </pivotArea>
    </format>
    <format dxfId="182">
      <pivotArea dataOnly="0" labelOnly="1" outline="0" fieldPosition="0">
        <references count="3">
          <reference field="0" count="1" selected="0">
            <x v="355"/>
          </reference>
          <reference field="1" count="1" selected="0">
            <x v="329"/>
          </reference>
          <reference field="2" count="1">
            <x v="47"/>
          </reference>
        </references>
      </pivotArea>
    </format>
    <format dxfId="181">
      <pivotArea dataOnly="0" labelOnly="1" outline="0" fieldPosition="0">
        <references count="3">
          <reference field="0" count="1" selected="0">
            <x v="357"/>
          </reference>
          <reference field="1" count="1" selected="0">
            <x v="331"/>
          </reference>
          <reference field="2" count="1">
            <x v="0"/>
          </reference>
        </references>
      </pivotArea>
    </format>
    <format dxfId="180">
      <pivotArea dataOnly="0" labelOnly="1" outline="0" fieldPosition="0">
        <references count="3">
          <reference field="0" count="1" selected="0">
            <x v="365"/>
          </reference>
          <reference field="1" count="1" selected="0">
            <x v="338"/>
          </reference>
          <reference field="2" count="1">
            <x v="70"/>
          </reference>
        </references>
      </pivotArea>
    </format>
    <format dxfId="179">
      <pivotArea dataOnly="0" labelOnly="1" outline="0" fieldPosition="0">
        <references count="3">
          <reference field="0" count="1" selected="0">
            <x v="367"/>
          </reference>
          <reference field="1" count="1" selected="0">
            <x v="340"/>
          </reference>
          <reference field="2" count="1">
            <x v="112"/>
          </reference>
        </references>
      </pivotArea>
    </format>
    <format dxfId="178">
      <pivotArea dataOnly="0" labelOnly="1" outline="0" fieldPosition="0">
        <references count="3">
          <reference field="0" count="1" selected="0">
            <x v="370"/>
          </reference>
          <reference field="1" count="1" selected="0">
            <x v="342"/>
          </reference>
          <reference field="2" count="1">
            <x v="30"/>
          </reference>
        </references>
      </pivotArea>
    </format>
    <format dxfId="177">
      <pivotArea dataOnly="0" labelOnly="1" outline="0" fieldPosition="0">
        <references count="3">
          <reference field="0" count="1" selected="0">
            <x v="374"/>
          </reference>
          <reference field="1" count="1" selected="0">
            <x v="345"/>
          </reference>
          <reference field="2" count="1">
            <x v="70"/>
          </reference>
        </references>
      </pivotArea>
    </format>
    <format dxfId="176">
      <pivotArea dataOnly="0" labelOnly="1" outline="0" fieldPosition="0">
        <references count="3">
          <reference field="0" count="1" selected="0">
            <x v="379"/>
          </reference>
          <reference field="1" count="1" selected="0">
            <x v="349"/>
          </reference>
          <reference field="2" count="1">
            <x v="76"/>
          </reference>
        </references>
      </pivotArea>
    </format>
    <format dxfId="175">
      <pivotArea dataOnly="0" labelOnly="1" outline="0" fieldPosition="0">
        <references count="3">
          <reference field="0" count="1" selected="0">
            <x v="382"/>
          </reference>
          <reference field="1" count="1" selected="0">
            <x v="352"/>
          </reference>
          <reference field="2" count="1">
            <x v="40"/>
          </reference>
        </references>
      </pivotArea>
    </format>
    <format dxfId="174">
      <pivotArea dataOnly="0" labelOnly="1" outline="0" fieldPosition="0">
        <references count="3">
          <reference field="0" count="1" selected="0">
            <x v="383"/>
          </reference>
          <reference field="1" count="1" selected="0">
            <x v="353"/>
          </reference>
          <reference field="2" count="1">
            <x v="76"/>
          </reference>
        </references>
      </pivotArea>
    </format>
    <format dxfId="173">
      <pivotArea dataOnly="0" labelOnly="1" outline="0" fieldPosition="0">
        <references count="4">
          <reference field="0" count="1" selected="0">
            <x v="0"/>
          </reference>
          <reference field="1" count="1" selected="0">
            <x v="0"/>
          </reference>
          <reference field="2" count="1" selected="0">
            <x v="0"/>
          </reference>
          <reference field="3" count="1">
            <x v="0"/>
          </reference>
        </references>
      </pivotArea>
    </format>
    <format dxfId="172">
      <pivotArea dataOnly="0" labelOnly="1" outline="0" fieldPosition="0">
        <references count="4">
          <reference field="0" count="1" selected="0">
            <x v="12"/>
          </reference>
          <reference field="1" count="1" selected="0">
            <x v="12"/>
          </reference>
          <reference field="2" count="1" selected="0">
            <x v="9"/>
          </reference>
          <reference field="3" count="1">
            <x v="12"/>
          </reference>
        </references>
      </pivotArea>
    </format>
    <format dxfId="171">
      <pivotArea dataOnly="0" labelOnly="1" outline="0" fieldPosition="0">
        <references count="4">
          <reference field="0" count="1" selected="0">
            <x v="24"/>
          </reference>
          <reference field="1" count="1" selected="0">
            <x v="23"/>
          </reference>
          <reference field="2" count="1" selected="0">
            <x v="0"/>
          </reference>
          <reference field="3" count="1">
            <x v="24"/>
          </reference>
        </references>
      </pivotArea>
    </format>
    <format dxfId="170">
      <pivotArea dataOnly="0" labelOnly="1" outline="0" fieldPosition="0">
        <references count="4">
          <reference field="0" count="1" selected="0">
            <x v="25"/>
          </reference>
          <reference field="1" count="1" selected="0">
            <x v="24"/>
          </reference>
          <reference field="2" count="1" selected="0">
            <x v="76"/>
          </reference>
          <reference field="3" count="1">
            <x v="1"/>
          </reference>
        </references>
      </pivotArea>
    </format>
    <format dxfId="169">
      <pivotArea dataOnly="0" labelOnly="1" outline="0" fieldPosition="0">
        <references count="4">
          <reference field="0" count="1" selected="0">
            <x v="27"/>
          </reference>
          <reference field="1" count="1" selected="0">
            <x v="0"/>
          </reference>
          <reference field="2" count="1" selected="0">
            <x v="0"/>
          </reference>
          <reference field="3" count="1">
            <x v="0"/>
          </reference>
        </references>
      </pivotArea>
    </format>
    <format dxfId="168">
      <pivotArea dataOnly="0" labelOnly="1" outline="0" fieldPosition="0">
        <references count="4">
          <reference field="0" count="1" selected="0">
            <x v="29"/>
          </reference>
          <reference field="1" count="1" selected="0">
            <x v="28"/>
          </reference>
          <reference field="2" count="1" selected="0">
            <x v="20"/>
          </reference>
          <reference field="3" count="1">
            <x v="29"/>
          </reference>
        </references>
      </pivotArea>
    </format>
    <format dxfId="167">
      <pivotArea dataOnly="0" labelOnly="1" outline="0" fieldPosition="0">
        <references count="4">
          <reference field="0" count="1" selected="0">
            <x v="30"/>
          </reference>
          <reference field="1" count="1" selected="0">
            <x v="29"/>
          </reference>
          <reference field="2" count="1" selected="0">
            <x v="76"/>
          </reference>
          <reference field="3" count="1">
            <x v="3"/>
          </reference>
        </references>
      </pivotArea>
    </format>
    <format dxfId="166">
      <pivotArea dataOnly="0" labelOnly="1" outline="0" fieldPosition="0">
        <references count="4">
          <reference field="0" count="1" selected="0">
            <x v="33"/>
          </reference>
          <reference field="1" count="1" selected="0">
            <x v="32"/>
          </reference>
          <reference field="2" count="1" selected="0">
            <x v="0"/>
          </reference>
          <reference field="3" count="1">
            <x v="32"/>
          </reference>
        </references>
      </pivotArea>
    </format>
    <format dxfId="165">
      <pivotArea dataOnly="0" labelOnly="1" outline="0" fieldPosition="0">
        <references count="4">
          <reference field="0" count="1" selected="0">
            <x v="34"/>
          </reference>
          <reference field="1" count="1" selected="0">
            <x v="33"/>
          </reference>
          <reference field="2" count="1" selected="0">
            <x v="30"/>
          </reference>
          <reference field="3" count="1">
            <x v="33"/>
          </reference>
        </references>
      </pivotArea>
    </format>
    <format dxfId="164">
      <pivotArea dataOnly="0" labelOnly="1" outline="0" fieldPosition="0">
        <references count="4">
          <reference field="0" count="1" selected="0">
            <x v="35"/>
          </reference>
          <reference field="1" count="1" selected="0">
            <x v="34"/>
          </reference>
          <reference field="2" count="1" selected="0">
            <x v="0"/>
          </reference>
          <reference field="3" count="1">
            <x v="20"/>
          </reference>
        </references>
      </pivotArea>
    </format>
    <format dxfId="163">
      <pivotArea dataOnly="0" labelOnly="1" outline="0" fieldPosition="0">
        <references count="4">
          <reference field="0" count="1" selected="0">
            <x v="36"/>
          </reference>
          <reference field="1" count="1" selected="0">
            <x v="35"/>
          </reference>
          <reference field="2" count="1" selected="0">
            <x v="76"/>
          </reference>
          <reference field="3" count="1">
            <x v="35"/>
          </reference>
        </references>
      </pivotArea>
    </format>
    <format dxfId="162">
      <pivotArea dataOnly="0" labelOnly="1" outline="0" fieldPosition="0">
        <references count="4">
          <reference field="0" count="1" selected="0">
            <x v="39"/>
          </reference>
          <reference field="1" count="1" selected="0">
            <x v="38"/>
          </reference>
          <reference field="2" count="1" selected="0">
            <x v="30"/>
          </reference>
          <reference field="3" count="1">
            <x v="38"/>
          </reference>
        </references>
      </pivotArea>
    </format>
    <format dxfId="161">
      <pivotArea dataOnly="0" labelOnly="1" outline="0" fieldPosition="0">
        <references count="4">
          <reference field="0" count="1" selected="0">
            <x v="47"/>
          </reference>
          <reference field="1" count="1" selected="0">
            <x v="46"/>
          </reference>
          <reference field="2" count="1" selected="0">
            <x v="31"/>
          </reference>
          <reference field="3" count="1">
            <x v="46"/>
          </reference>
        </references>
      </pivotArea>
    </format>
    <format dxfId="160">
      <pivotArea dataOnly="0" labelOnly="1" outline="0" fieldPosition="0">
        <references count="4">
          <reference field="0" count="1" selected="0">
            <x v="48"/>
          </reference>
          <reference field="1" count="1" selected="0">
            <x v="47"/>
          </reference>
          <reference field="2" count="1" selected="0">
            <x v="30"/>
          </reference>
          <reference field="3" count="1">
            <x v="47"/>
          </reference>
        </references>
      </pivotArea>
    </format>
    <format dxfId="159">
      <pivotArea dataOnly="0" labelOnly="1" outline="0" fieldPosition="0">
        <references count="4">
          <reference field="0" count="1" selected="0">
            <x v="51"/>
          </reference>
          <reference field="1" count="1" selected="0">
            <x v="50"/>
          </reference>
          <reference field="2" count="1" selected="0">
            <x v="0"/>
          </reference>
          <reference field="3" count="1">
            <x v="50"/>
          </reference>
        </references>
      </pivotArea>
    </format>
    <format dxfId="158">
      <pivotArea dataOnly="0" labelOnly="1" outline="0" fieldPosition="0">
        <references count="4">
          <reference field="0" count="1" selected="0">
            <x v="52"/>
          </reference>
          <reference field="1" count="1" selected="0">
            <x v="51"/>
          </reference>
          <reference field="2" count="1" selected="0">
            <x v="76"/>
          </reference>
          <reference field="3" count="1">
            <x v="10"/>
          </reference>
        </references>
      </pivotArea>
    </format>
    <format dxfId="157">
      <pivotArea dataOnly="0" labelOnly="1" outline="0" fieldPosition="0">
        <references count="4">
          <reference field="0" count="1" selected="0">
            <x v="55"/>
          </reference>
          <reference field="1" count="1" selected="0">
            <x v="54"/>
          </reference>
          <reference field="2" count="1" selected="0">
            <x v="35"/>
          </reference>
          <reference field="3" count="1">
            <x v="53"/>
          </reference>
        </references>
      </pivotArea>
    </format>
    <format dxfId="156">
      <pivotArea dataOnly="0" labelOnly="1" outline="0" fieldPosition="0">
        <references count="4">
          <reference field="0" count="1" selected="0">
            <x v="59"/>
          </reference>
          <reference field="1" count="1" selected="0">
            <x v="57"/>
          </reference>
          <reference field="2" count="1" selected="0">
            <x v="36"/>
          </reference>
          <reference field="3" count="1">
            <x v="56"/>
          </reference>
        </references>
      </pivotArea>
    </format>
    <format dxfId="155">
      <pivotArea dataOnly="0" labelOnly="1" outline="0" fieldPosition="0">
        <references count="4">
          <reference field="0" count="1" selected="0">
            <x v="61"/>
          </reference>
          <reference field="1" count="1" selected="0">
            <x v="54"/>
          </reference>
          <reference field="2" count="1" selected="0">
            <x v="6"/>
          </reference>
          <reference field="3" count="1">
            <x v="58"/>
          </reference>
        </references>
      </pivotArea>
    </format>
    <format dxfId="154">
      <pivotArea dataOnly="0" labelOnly="1" outline="0" fieldPosition="0">
        <references count="4">
          <reference field="0" count="1" selected="0">
            <x v="64"/>
          </reference>
          <reference field="1" count="1" selected="0">
            <x v="60"/>
          </reference>
          <reference field="2" count="1" selected="0">
            <x v="38"/>
          </reference>
          <reference field="3" count="1">
            <x v="61"/>
          </reference>
        </references>
      </pivotArea>
    </format>
    <format dxfId="153">
      <pivotArea dataOnly="0" labelOnly="1" outline="0" fieldPosition="0">
        <references count="4">
          <reference field="0" count="1" selected="0">
            <x v="65"/>
          </reference>
          <reference field="1" count="1" selected="0">
            <x v="61"/>
          </reference>
          <reference field="2" count="1" selected="0">
            <x v="38"/>
          </reference>
          <reference field="3" count="1">
            <x v="129"/>
          </reference>
        </references>
      </pivotArea>
    </format>
    <format dxfId="152">
      <pivotArea dataOnly="0" labelOnly="1" outline="0" fieldPosition="0">
        <references count="4">
          <reference field="0" count="1" selected="0">
            <x v="66"/>
          </reference>
          <reference field="1" count="1" selected="0">
            <x v="62"/>
          </reference>
          <reference field="2" count="1" selected="0">
            <x v="39"/>
          </reference>
          <reference field="3" count="1">
            <x v="63"/>
          </reference>
        </references>
      </pivotArea>
    </format>
    <format dxfId="151">
      <pivotArea dataOnly="0" labelOnly="1" outline="0" fieldPosition="0">
        <references count="4">
          <reference field="0" count="1" selected="0">
            <x v="67"/>
          </reference>
          <reference field="1" count="1" selected="0">
            <x v="63"/>
          </reference>
          <reference field="2" count="1" selected="0">
            <x v="40"/>
          </reference>
          <reference field="3" count="1">
            <x v="64"/>
          </reference>
        </references>
      </pivotArea>
    </format>
    <format dxfId="150">
      <pivotArea dataOnly="0" labelOnly="1" outline="0" fieldPosition="0">
        <references count="4">
          <reference field="0" count="1" selected="0">
            <x v="69"/>
          </reference>
          <reference field="1" count="1" selected="0">
            <x v="65"/>
          </reference>
          <reference field="2" count="1" selected="0">
            <x v="30"/>
          </reference>
          <reference field="3" count="1">
            <x v="66"/>
          </reference>
        </references>
      </pivotArea>
    </format>
    <format dxfId="149">
      <pivotArea dataOnly="0" labelOnly="1" outline="0" fieldPosition="0">
        <references count="4">
          <reference field="0" count="1" selected="0">
            <x v="71"/>
          </reference>
          <reference field="1" count="1" selected="0">
            <x v="54"/>
          </reference>
          <reference field="2" count="1" selected="0">
            <x v="0"/>
          </reference>
          <reference field="3" count="1">
            <x v="68"/>
          </reference>
        </references>
      </pivotArea>
    </format>
    <format dxfId="148">
      <pivotArea dataOnly="0" labelOnly="1" outline="0" fieldPosition="0">
        <references count="4">
          <reference field="0" count="1" selected="0">
            <x v="72"/>
          </reference>
          <reference field="1" count="1" selected="0">
            <x v="67"/>
          </reference>
          <reference field="2" count="1" selected="0">
            <x v="44"/>
          </reference>
          <reference field="3" count="1">
            <x v="69"/>
          </reference>
        </references>
      </pivotArea>
    </format>
    <format dxfId="147">
      <pivotArea dataOnly="0" labelOnly="1" outline="0" fieldPosition="0">
        <references count="4">
          <reference field="0" count="1" selected="0">
            <x v="73"/>
          </reference>
          <reference field="1" count="1" selected="0">
            <x v="68"/>
          </reference>
          <reference field="2" count="1" selected="0">
            <x v="43"/>
          </reference>
          <reference field="3" count="1">
            <x v="70"/>
          </reference>
        </references>
      </pivotArea>
    </format>
    <format dxfId="146">
      <pivotArea dataOnly="0" labelOnly="1" outline="0" fieldPosition="0">
        <references count="4">
          <reference field="0" count="1" selected="0">
            <x v="77"/>
          </reference>
          <reference field="1" count="1" selected="0">
            <x v="72"/>
          </reference>
          <reference field="2" count="1" selected="0">
            <x v="30"/>
          </reference>
          <reference field="3" count="1">
            <x v="74"/>
          </reference>
        </references>
      </pivotArea>
    </format>
    <format dxfId="145">
      <pivotArea dataOnly="0" labelOnly="1" outline="0" fieldPosition="0">
        <references count="4">
          <reference field="0" count="1" selected="0">
            <x v="78"/>
          </reference>
          <reference field="1" count="1" selected="0">
            <x v="73"/>
          </reference>
          <reference field="2" count="1" selected="0">
            <x v="30"/>
          </reference>
          <reference field="3" count="1">
            <x v="75"/>
          </reference>
        </references>
      </pivotArea>
    </format>
    <format dxfId="144">
      <pivotArea dataOnly="0" labelOnly="1" outline="0" fieldPosition="0">
        <references count="4">
          <reference field="0" count="1" selected="0">
            <x v="80"/>
          </reference>
          <reference field="1" count="1" selected="0">
            <x v="75"/>
          </reference>
          <reference field="2" count="1" selected="0">
            <x v="39"/>
          </reference>
          <reference field="3" count="1">
            <x v="77"/>
          </reference>
        </references>
      </pivotArea>
    </format>
    <format dxfId="143">
      <pivotArea dataOnly="0" labelOnly="1" outline="0" fieldPosition="0">
        <references count="4">
          <reference field="0" count="1" selected="0">
            <x v="84"/>
          </reference>
          <reference field="1" count="1" selected="0">
            <x v="79"/>
          </reference>
          <reference field="2" count="1" selected="0">
            <x v="12"/>
          </reference>
          <reference field="3" count="1">
            <x v="81"/>
          </reference>
        </references>
      </pivotArea>
    </format>
    <format dxfId="142">
      <pivotArea dataOnly="0" labelOnly="1" outline="0" fieldPosition="0">
        <references count="4">
          <reference field="0" count="1" selected="0">
            <x v="86"/>
          </reference>
          <reference field="1" count="1" selected="0">
            <x v="81"/>
          </reference>
          <reference field="2" count="1" selected="0">
            <x v="12"/>
          </reference>
          <reference field="3" count="1">
            <x v="83"/>
          </reference>
        </references>
      </pivotArea>
    </format>
    <format dxfId="141">
      <pivotArea dataOnly="0" labelOnly="1" outline="0" fieldPosition="0">
        <references count="4">
          <reference field="0" count="1" selected="0">
            <x v="88"/>
          </reference>
          <reference field="1" count="1" selected="0">
            <x v="83"/>
          </reference>
          <reference field="2" count="1" selected="0">
            <x v="36"/>
          </reference>
          <reference field="3" count="1">
            <x v="85"/>
          </reference>
        </references>
      </pivotArea>
    </format>
    <format dxfId="140">
      <pivotArea dataOnly="0" labelOnly="1" outline="0" fieldPosition="0">
        <references count="4">
          <reference field="0" count="1" selected="0">
            <x v="89"/>
          </reference>
          <reference field="1" count="1" selected="0">
            <x v="84"/>
          </reference>
          <reference field="2" count="1" selected="0">
            <x v="39"/>
          </reference>
          <reference field="3" count="1">
            <x v="86"/>
          </reference>
        </references>
      </pivotArea>
    </format>
    <format dxfId="139">
      <pivotArea dataOnly="0" labelOnly="1" outline="0" fieldPosition="0">
        <references count="4">
          <reference field="0" count="1" selected="0">
            <x v="93"/>
          </reference>
          <reference field="1" count="1" selected="0">
            <x v="88"/>
          </reference>
          <reference field="2" count="1" selected="0">
            <x v="112"/>
          </reference>
          <reference field="3" count="1">
            <x v="90"/>
          </reference>
        </references>
      </pivotArea>
    </format>
    <format dxfId="138">
      <pivotArea dataOnly="0" labelOnly="1" outline="0" fieldPosition="0">
        <references count="4">
          <reference field="0" count="1" selected="0">
            <x v="98"/>
          </reference>
          <reference field="1" count="1" selected="0">
            <x v="92"/>
          </reference>
          <reference field="2" count="1" selected="0">
            <x v="0"/>
          </reference>
          <reference field="3" count="1">
            <x v="95"/>
          </reference>
        </references>
      </pivotArea>
    </format>
    <format dxfId="137">
      <pivotArea dataOnly="0" labelOnly="1" outline="0" fieldPosition="0">
        <references count="4">
          <reference field="0" count="1" selected="0">
            <x v="99"/>
          </reference>
          <reference field="1" count="1" selected="0">
            <x v="93"/>
          </reference>
          <reference field="2" count="1" selected="0">
            <x v="76"/>
          </reference>
          <reference field="3" count="1">
            <x v="10"/>
          </reference>
        </references>
      </pivotArea>
    </format>
    <format dxfId="136">
      <pivotArea dataOnly="0" labelOnly="1" outline="0" fieldPosition="0">
        <references count="4">
          <reference field="0" count="1" selected="0">
            <x v="104"/>
          </reference>
          <reference field="1" count="1" selected="0">
            <x v="98"/>
          </reference>
          <reference field="2" count="1" selected="0">
            <x v="3"/>
          </reference>
          <reference field="3" count="1">
            <x v="99"/>
          </reference>
        </references>
      </pivotArea>
    </format>
    <format dxfId="135">
      <pivotArea dataOnly="0" labelOnly="1" outline="0" fieldPosition="0">
        <references count="4">
          <reference field="0" count="1" selected="0">
            <x v="106"/>
          </reference>
          <reference field="1" count="1" selected="0">
            <x v="100"/>
          </reference>
          <reference field="2" count="1" selected="0">
            <x v="56"/>
          </reference>
          <reference field="3" count="1">
            <x v="101"/>
          </reference>
        </references>
      </pivotArea>
    </format>
    <format dxfId="134">
      <pivotArea dataOnly="0" labelOnly="1" outline="0" fieldPosition="0">
        <references count="4">
          <reference field="0" count="1" selected="0">
            <x v="109"/>
          </reference>
          <reference field="1" count="1" selected="0">
            <x v="103"/>
          </reference>
          <reference field="2" count="1" selected="0">
            <x v="58"/>
          </reference>
          <reference field="3" count="1">
            <x v="103"/>
          </reference>
        </references>
      </pivotArea>
    </format>
    <format dxfId="133">
      <pivotArea dataOnly="0" labelOnly="1" outline="0" fieldPosition="0">
        <references count="4">
          <reference field="0" count="1" selected="0">
            <x v="110"/>
          </reference>
          <reference field="1" count="1" selected="0">
            <x v="104"/>
          </reference>
          <reference field="2" count="1" selected="0">
            <x v="0"/>
          </reference>
          <reference field="3" count="1">
            <x v="104"/>
          </reference>
        </references>
      </pivotArea>
    </format>
    <format dxfId="132">
      <pivotArea dataOnly="0" labelOnly="1" outline="0" fieldPosition="0">
        <references count="4">
          <reference field="0" count="1" selected="0">
            <x v="110"/>
          </reference>
          <reference field="1" count="1" selected="0">
            <x v="104"/>
          </reference>
          <reference field="2" count="1" selected="0">
            <x v="36"/>
          </reference>
          <reference field="3" count="1">
            <x v="104"/>
          </reference>
        </references>
      </pivotArea>
    </format>
    <format dxfId="131">
      <pivotArea dataOnly="0" labelOnly="1" outline="0" fieldPosition="0">
        <references count="4">
          <reference field="0" count="1" selected="0">
            <x v="113"/>
          </reference>
          <reference field="1" count="1" selected="0">
            <x v="107"/>
          </reference>
          <reference field="2" count="1" selected="0">
            <x v="0"/>
          </reference>
          <reference field="3" count="1">
            <x v="107"/>
          </reference>
        </references>
      </pivotArea>
    </format>
    <format dxfId="130">
      <pivotArea dataOnly="0" labelOnly="1" outline="0" fieldPosition="0">
        <references count="4">
          <reference field="0" count="1" selected="0">
            <x v="115"/>
          </reference>
          <reference field="1" count="1" selected="0">
            <x v="109"/>
          </reference>
          <reference field="2" count="1" selected="0">
            <x v="61"/>
          </reference>
          <reference field="3" count="1">
            <x v="109"/>
          </reference>
        </references>
      </pivotArea>
    </format>
    <format dxfId="129">
      <pivotArea dataOnly="0" labelOnly="1" outline="0" fieldPosition="0">
        <references count="4">
          <reference field="0" count="1" selected="0">
            <x v="117"/>
          </reference>
          <reference field="1" count="1" selected="0">
            <x v="111"/>
          </reference>
          <reference field="2" count="1" selected="0">
            <x v="36"/>
          </reference>
          <reference field="3" count="1">
            <x v="111"/>
          </reference>
        </references>
      </pivotArea>
    </format>
    <format dxfId="128">
      <pivotArea dataOnly="0" labelOnly="1" outline="0" fieldPosition="0">
        <references count="4">
          <reference field="0" count="1" selected="0">
            <x v="118"/>
          </reference>
          <reference field="1" count="1" selected="0">
            <x v="112"/>
          </reference>
          <reference field="2" count="1" selected="0">
            <x v="36"/>
          </reference>
          <reference field="3" count="1">
            <x v="112"/>
          </reference>
        </references>
      </pivotArea>
    </format>
    <format dxfId="127">
      <pivotArea dataOnly="0" labelOnly="1" outline="0" fieldPosition="0">
        <references count="4">
          <reference field="0" count="1" selected="0">
            <x v="122"/>
          </reference>
          <reference field="1" count="1" selected="0">
            <x v="116"/>
          </reference>
          <reference field="2" count="1" selected="0">
            <x v="79"/>
          </reference>
          <reference field="3" count="1">
            <x v="116"/>
          </reference>
        </references>
      </pivotArea>
    </format>
    <format dxfId="126">
      <pivotArea dataOnly="0" labelOnly="1" outline="0" fieldPosition="0">
        <references count="4">
          <reference field="0" count="1" selected="0">
            <x v="126"/>
          </reference>
          <reference field="1" count="1" selected="0">
            <x v="120"/>
          </reference>
          <reference field="2" count="1" selected="0">
            <x v="3"/>
          </reference>
          <reference field="3" count="1">
            <x v="120"/>
          </reference>
        </references>
      </pivotArea>
    </format>
    <format dxfId="125">
      <pivotArea dataOnly="0" labelOnly="1" outline="0" fieldPosition="0">
        <references count="4">
          <reference field="0" count="1" selected="0">
            <x v="129"/>
          </reference>
          <reference field="1" count="1" selected="0">
            <x v="123"/>
          </reference>
          <reference field="2" count="1" selected="0">
            <x v="108"/>
          </reference>
          <reference field="3" count="1">
            <x v="123"/>
          </reference>
        </references>
      </pivotArea>
    </format>
    <format dxfId="124">
      <pivotArea dataOnly="0" labelOnly="1" outline="0" fieldPosition="0">
        <references count="4">
          <reference field="0" count="1" selected="0">
            <x v="133"/>
          </reference>
          <reference field="1" count="1" selected="0">
            <x v="127"/>
          </reference>
          <reference field="2" count="1" selected="0">
            <x v="43"/>
          </reference>
          <reference field="3" count="1">
            <x v="126"/>
          </reference>
        </references>
      </pivotArea>
    </format>
    <format dxfId="123">
      <pivotArea dataOnly="0" labelOnly="1" outline="0" fieldPosition="0">
        <references count="4">
          <reference field="0" count="1" selected="0">
            <x v="134"/>
          </reference>
          <reference field="1" count="1" selected="0">
            <x v="128"/>
          </reference>
          <reference field="2" count="1" selected="0">
            <x v="43"/>
          </reference>
          <reference field="3" count="1">
            <x v="126"/>
          </reference>
        </references>
      </pivotArea>
    </format>
    <format dxfId="122">
      <pivotArea dataOnly="0" labelOnly="1" outline="0" fieldPosition="0">
        <references count="4">
          <reference field="0" count="1" selected="0">
            <x v="138"/>
          </reference>
          <reference field="1" count="1" selected="0">
            <x v="132"/>
          </reference>
          <reference field="2" count="1" selected="0">
            <x v="58"/>
          </reference>
          <reference field="3" count="1">
            <x v="129"/>
          </reference>
        </references>
      </pivotArea>
    </format>
    <format dxfId="121">
      <pivotArea dataOnly="0" labelOnly="1" outline="0" fieldPosition="0">
        <references count="4">
          <reference field="0" count="1" selected="0">
            <x v="139"/>
          </reference>
          <reference field="1" count="1" selected="0">
            <x v="133"/>
          </reference>
          <reference field="2" count="1" selected="0">
            <x v="0"/>
          </reference>
          <reference field="3" count="1">
            <x v="130"/>
          </reference>
        </references>
      </pivotArea>
    </format>
    <format dxfId="120">
      <pivotArea dataOnly="0" labelOnly="1" outline="0" fieldPosition="0">
        <references count="4">
          <reference field="0" count="1" selected="0">
            <x v="149"/>
          </reference>
          <reference field="1" count="1" selected="0">
            <x v="143"/>
          </reference>
          <reference field="2" count="1" selected="0">
            <x v="47"/>
          </reference>
          <reference field="3" count="1">
            <x v="139"/>
          </reference>
        </references>
      </pivotArea>
    </format>
    <format dxfId="119">
      <pivotArea dataOnly="0" labelOnly="1" outline="0" fieldPosition="0">
        <references count="4">
          <reference field="0" count="1" selected="0">
            <x v="150"/>
          </reference>
          <reference field="1" count="1" selected="0">
            <x v="42"/>
          </reference>
          <reference field="2" count="1" selected="0">
            <x v="0"/>
          </reference>
          <reference field="3" count="1">
            <x v="140"/>
          </reference>
        </references>
      </pivotArea>
    </format>
    <format dxfId="118">
      <pivotArea dataOnly="0" labelOnly="1" outline="0" fieldPosition="0">
        <references count="4">
          <reference field="0" count="1" selected="0">
            <x v="150"/>
          </reference>
          <reference field="1" count="1" selected="0">
            <x v="42"/>
          </reference>
          <reference field="2" count="1" selected="0">
            <x v="72"/>
          </reference>
          <reference field="3" count="1">
            <x v="140"/>
          </reference>
        </references>
      </pivotArea>
    </format>
    <format dxfId="117">
      <pivotArea dataOnly="0" labelOnly="1" outline="0" fieldPosition="0">
        <references count="4">
          <reference field="0" count="1" selected="0">
            <x v="156"/>
          </reference>
          <reference field="1" count="1" selected="0">
            <x v="148"/>
          </reference>
          <reference field="2" count="1" selected="0">
            <x v="37"/>
          </reference>
          <reference field="3" count="1">
            <x v="143"/>
          </reference>
        </references>
      </pivotArea>
    </format>
    <format dxfId="116">
      <pivotArea dataOnly="0" labelOnly="1" outline="0" fieldPosition="0">
        <references count="4">
          <reference field="0" count="1" selected="0">
            <x v="161"/>
          </reference>
          <reference field="1" count="1" selected="0">
            <x v="153"/>
          </reference>
          <reference field="2" count="1" selected="0">
            <x v="31"/>
          </reference>
          <reference field="3" count="1">
            <x v="147"/>
          </reference>
        </references>
      </pivotArea>
    </format>
    <format dxfId="115">
      <pivotArea dataOnly="0" labelOnly="1" outline="0" fieldPosition="0">
        <references count="4">
          <reference field="0" count="1" selected="0">
            <x v="164"/>
          </reference>
          <reference field="1" count="1" selected="0">
            <x v="156"/>
          </reference>
          <reference field="2" count="1" selected="0">
            <x v="14"/>
          </reference>
          <reference field="3" count="1">
            <x v="149"/>
          </reference>
        </references>
      </pivotArea>
    </format>
    <format dxfId="114">
      <pivotArea dataOnly="0" labelOnly="1" outline="0" fieldPosition="0">
        <references count="4">
          <reference field="0" count="1" selected="0">
            <x v="167"/>
          </reference>
          <reference field="1" count="1" selected="0">
            <x v="157"/>
          </reference>
          <reference field="2" count="1" selected="0">
            <x v="47"/>
          </reference>
          <reference field="3" count="1">
            <x v="150"/>
          </reference>
        </references>
      </pivotArea>
    </format>
    <format dxfId="113">
      <pivotArea dataOnly="0" labelOnly="1" outline="0" fieldPosition="0">
        <references count="4">
          <reference field="0" count="1" selected="0">
            <x v="168"/>
          </reference>
          <reference field="1" count="1" selected="0">
            <x v="158"/>
          </reference>
          <reference field="2" count="1" selected="0">
            <x v="108"/>
          </reference>
          <reference field="3" count="1">
            <x v="151"/>
          </reference>
        </references>
      </pivotArea>
    </format>
    <format dxfId="112">
      <pivotArea dataOnly="0" labelOnly="1" outline="0" fieldPosition="0">
        <references count="4">
          <reference field="0" count="1" selected="0">
            <x v="172"/>
          </reference>
          <reference field="1" count="1" selected="0">
            <x v="162"/>
          </reference>
          <reference field="2" count="1" selected="0">
            <x v="30"/>
          </reference>
          <reference field="3" count="1">
            <x v="10"/>
          </reference>
        </references>
      </pivotArea>
    </format>
    <format dxfId="111">
      <pivotArea dataOnly="0" labelOnly="1" outline="0" fieldPosition="0">
        <references count="4">
          <reference field="0" count="1" selected="0">
            <x v="174"/>
          </reference>
          <reference field="1" count="1" selected="0">
            <x v="164"/>
          </reference>
          <reference field="2" count="1" selected="0">
            <x v="3"/>
          </reference>
          <reference field="3" count="1">
            <x v="155"/>
          </reference>
        </references>
      </pivotArea>
    </format>
    <format dxfId="110">
      <pivotArea dataOnly="0" labelOnly="1" outline="0" fieldPosition="0">
        <references count="4">
          <reference field="0" count="1" selected="0">
            <x v="177"/>
          </reference>
          <reference field="1" count="1" selected="0">
            <x v="167"/>
          </reference>
          <reference field="2" count="1" selected="0">
            <x v="79"/>
          </reference>
          <reference field="3" count="1">
            <x v="156"/>
          </reference>
        </references>
      </pivotArea>
    </format>
    <format dxfId="109">
      <pivotArea dataOnly="0" labelOnly="1" outline="0" fieldPosition="0">
        <references count="4">
          <reference field="0" count="1" selected="0">
            <x v="185"/>
          </reference>
          <reference field="1" count="1" selected="0">
            <x v="175"/>
          </reference>
          <reference field="2" count="1" selected="0">
            <x v="66"/>
          </reference>
          <reference field="3" count="1">
            <x v="163"/>
          </reference>
        </references>
      </pivotArea>
    </format>
    <format dxfId="108">
      <pivotArea dataOnly="0" labelOnly="1" outline="0" fieldPosition="0">
        <references count="4">
          <reference field="0" count="1" selected="0">
            <x v="186"/>
          </reference>
          <reference field="1" count="1" selected="0">
            <x v="176"/>
          </reference>
          <reference field="2" count="1" selected="0">
            <x v="66"/>
          </reference>
          <reference field="3" count="1">
            <x v="151"/>
          </reference>
        </references>
      </pivotArea>
    </format>
    <format dxfId="107">
      <pivotArea dataOnly="0" labelOnly="1" outline="0" fieldPosition="0">
        <references count="4">
          <reference field="0" count="1" selected="0">
            <x v="190"/>
          </reference>
          <reference field="1" count="1" selected="0">
            <x v="100"/>
          </reference>
          <reference field="2" count="1" selected="0">
            <x v="44"/>
          </reference>
          <reference field="3" count="1">
            <x v="166"/>
          </reference>
        </references>
      </pivotArea>
    </format>
    <format dxfId="106">
      <pivotArea dataOnly="0" labelOnly="1" outline="0" fieldPosition="0">
        <references count="4">
          <reference field="0" count="1" selected="0">
            <x v="193"/>
          </reference>
          <reference field="1" count="1" selected="0">
            <x v="180"/>
          </reference>
          <reference field="2" count="1" selected="0">
            <x v="39"/>
          </reference>
          <reference field="3" count="1">
            <x v="169"/>
          </reference>
        </references>
      </pivotArea>
    </format>
    <format dxfId="105">
      <pivotArea dataOnly="0" labelOnly="1" outline="0" fieldPosition="0">
        <references count="4">
          <reference field="0" count="1" selected="0">
            <x v="202"/>
          </reference>
          <reference field="1" count="1" selected="0">
            <x v="187"/>
          </reference>
          <reference field="2" count="1" selected="0">
            <x v="76"/>
          </reference>
          <reference field="3" count="1">
            <x v="0"/>
          </reference>
        </references>
      </pivotArea>
    </format>
    <format dxfId="104">
      <pivotArea dataOnly="0" labelOnly="1" outline="0" fieldPosition="0">
        <references count="4">
          <reference field="0" count="1" selected="0">
            <x v="203"/>
          </reference>
          <reference field="1" count="1" selected="0">
            <x v="188"/>
          </reference>
          <reference field="2" count="1" selected="0">
            <x v="76"/>
          </reference>
          <reference field="3" count="1">
            <x v="0"/>
          </reference>
        </references>
      </pivotArea>
    </format>
    <format dxfId="103">
      <pivotArea dataOnly="0" labelOnly="1" outline="0" fieldPosition="0">
        <references count="4">
          <reference field="0" count="1" selected="0">
            <x v="205"/>
          </reference>
          <reference field="1" count="1" selected="0">
            <x v="190"/>
          </reference>
          <reference field="2" count="1" selected="0">
            <x v="0"/>
          </reference>
          <reference field="3" count="1">
            <x v="177"/>
          </reference>
        </references>
      </pivotArea>
    </format>
    <format dxfId="102">
      <pivotArea dataOnly="0" labelOnly="1" outline="0" fieldPosition="0">
        <references count="4">
          <reference field="0" count="1" selected="0">
            <x v="211"/>
          </reference>
          <reference field="1" count="1" selected="0">
            <x v="196"/>
          </reference>
          <reference field="2" count="1" selected="0">
            <x v="76"/>
          </reference>
          <reference field="3" count="1">
            <x v="146"/>
          </reference>
        </references>
      </pivotArea>
    </format>
    <format dxfId="101">
      <pivotArea dataOnly="0" labelOnly="1" outline="0" fieldPosition="0">
        <references count="4">
          <reference field="0" count="1" selected="0">
            <x v="212"/>
          </reference>
          <reference field="1" count="1" selected="0">
            <x v="197"/>
          </reference>
          <reference field="2" count="1" selected="0">
            <x v="31"/>
          </reference>
          <reference field="3" count="1">
            <x v="181"/>
          </reference>
        </references>
      </pivotArea>
    </format>
    <format dxfId="100">
      <pivotArea dataOnly="0" labelOnly="1" outline="0" fieldPosition="0">
        <references count="4">
          <reference field="0" count="1" selected="0">
            <x v="213"/>
          </reference>
          <reference field="1" count="1" selected="0">
            <x v="198"/>
          </reference>
          <reference field="2" count="1" selected="0">
            <x v="87"/>
          </reference>
          <reference field="3" count="1">
            <x v="183"/>
          </reference>
        </references>
      </pivotArea>
    </format>
    <format dxfId="99">
      <pivotArea dataOnly="0" labelOnly="1" outline="0" fieldPosition="0">
        <references count="4">
          <reference field="0" count="1" selected="0">
            <x v="214"/>
          </reference>
          <reference field="1" count="1" selected="0">
            <x v="199"/>
          </reference>
          <reference field="2" count="1" selected="0">
            <x v="5"/>
          </reference>
          <reference field="3" count="1">
            <x v="184"/>
          </reference>
        </references>
      </pivotArea>
    </format>
    <format dxfId="98">
      <pivotArea dataOnly="0" labelOnly="1" outline="0" fieldPosition="0">
        <references count="4">
          <reference field="0" count="1" selected="0">
            <x v="215"/>
          </reference>
          <reference field="1" count="1" selected="0">
            <x v="200"/>
          </reference>
          <reference field="2" count="1" selected="0">
            <x v="76"/>
          </reference>
          <reference field="3" count="1">
            <x v="175"/>
          </reference>
        </references>
      </pivotArea>
    </format>
    <format dxfId="97">
      <pivotArea dataOnly="0" labelOnly="1" outline="0" fieldPosition="0">
        <references count="4">
          <reference field="0" count="1" selected="0">
            <x v="216"/>
          </reference>
          <reference field="1" count="1" selected="0">
            <x v="201"/>
          </reference>
          <reference field="2" count="1" selected="0">
            <x v="76"/>
          </reference>
          <reference field="3" count="1">
            <x v="0"/>
          </reference>
        </references>
      </pivotArea>
    </format>
    <format dxfId="96">
      <pivotArea dataOnly="0" labelOnly="1" outline="0" fieldPosition="0">
        <references count="4">
          <reference field="0" count="1" selected="0">
            <x v="217"/>
          </reference>
          <reference field="1" count="1" selected="0">
            <x v="202"/>
          </reference>
          <reference field="2" count="1" selected="0">
            <x v="76"/>
          </reference>
          <reference field="3" count="1">
            <x v="0"/>
          </reference>
        </references>
      </pivotArea>
    </format>
    <format dxfId="95">
      <pivotArea dataOnly="0" labelOnly="1" outline="0" fieldPosition="0">
        <references count="4">
          <reference field="0" count="1" selected="0">
            <x v="218"/>
          </reference>
          <reference field="1" count="1" selected="0">
            <x v="203"/>
          </reference>
          <reference field="2" count="1" selected="0">
            <x v="76"/>
          </reference>
          <reference field="3" count="1">
            <x v="0"/>
          </reference>
        </references>
      </pivotArea>
    </format>
    <format dxfId="94">
      <pivotArea dataOnly="0" labelOnly="1" outline="0" fieldPosition="0">
        <references count="4">
          <reference field="0" count="1" selected="0">
            <x v="219"/>
          </reference>
          <reference field="1" count="1" selected="0">
            <x v="204"/>
          </reference>
          <reference field="2" count="1" selected="0">
            <x v="76"/>
          </reference>
          <reference field="3" count="1">
            <x v="0"/>
          </reference>
        </references>
      </pivotArea>
    </format>
    <format dxfId="93">
      <pivotArea dataOnly="0" labelOnly="1" outline="0" fieldPosition="0">
        <references count="4">
          <reference field="0" count="1" selected="0">
            <x v="220"/>
          </reference>
          <reference field="1" count="1" selected="0">
            <x v="205"/>
          </reference>
          <reference field="2" count="1" selected="0">
            <x v="76"/>
          </reference>
          <reference field="3" count="1">
            <x v="0"/>
          </reference>
        </references>
      </pivotArea>
    </format>
    <format dxfId="92">
      <pivotArea dataOnly="0" labelOnly="1" outline="0" fieldPosition="0">
        <references count="4">
          <reference field="0" count="1" selected="0">
            <x v="222"/>
          </reference>
          <reference field="1" count="1" selected="0">
            <x v="207"/>
          </reference>
          <reference field="2" count="1" selected="0">
            <x v="76"/>
          </reference>
          <reference field="3" count="1">
            <x v="0"/>
          </reference>
        </references>
      </pivotArea>
    </format>
    <format dxfId="91">
      <pivotArea dataOnly="0" labelOnly="1" outline="0" fieldPosition="0">
        <references count="4">
          <reference field="0" count="1" selected="0">
            <x v="225"/>
          </reference>
          <reference field="1" count="1" selected="0">
            <x v="0"/>
          </reference>
          <reference field="2" count="1" selected="0">
            <x v="35"/>
          </reference>
          <reference field="3" count="1">
            <x v="0"/>
          </reference>
        </references>
      </pivotArea>
    </format>
    <format dxfId="90">
      <pivotArea dataOnly="0" labelOnly="1" outline="0" fieldPosition="0">
        <references count="4">
          <reference field="0" count="1" selected="0">
            <x v="229"/>
          </reference>
          <reference field="1" count="1" selected="0">
            <x v="214"/>
          </reference>
          <reference field="2" count="1" selected="0">
            <x v="31"/>
          </reference>
          <reference field="3" count="1">
            <x v="192"/>
          </reference>
        </references>
      </pivotArea>
    </format>
    <format dxfId="89">
      <pivotArea dataOnly="0" labelOnly="1" outline="0" fieldPosition="0">
        <references count="4">
          <reference field="0" count="1" selected="0">
            <x v="230"/>
          </reference>
          <reference field="1" count="1" selected="0">
            <x v="215"/>
          </reference>
          <reference field="2" count="1" selected="0">
            <x v="31"/>
          </reference>
          <reference field="3" count="1">
            <x v="194"/>
          </reference>
        </references>
      </pivotArea>
    </format>
    <format dxfId="88">
      <pivotArea dataOnly="0" labelOnly="1" outline="0" fieldPosition="0">
        <references count="4">
          <reference field="0" count="1" selected="0">
            <x v="231"/>
          </reference>
          <reference field="1" count="1" selected="0">
            <x v="216"/>
          </reference>
          <reference field="2" count="1" selected="0">
            <x v="31"/>
          </reference>
          <reference field="3" count="1">
            <x v="196"/>
          </reference>
        </references>
      </pivotArea>
    </format>
    <format dxfId="87">
      <pivotArea dataOnly="0" labelOnly="1" outline="0" fieldPosition="0">
        <references count="4">
          <reference field="0" count="1" selected="0">
            <x v="232"/>
          </reference>
          <reference field="1" count="1" selected="0">
            <x v="217"/>
          </reference>
          <reference field="2" count="1" selected="0">
            <x v="76"/>
          </reference>
          <reference field="3" count="1">
            <x v="0"/>
          </reference>
        </references>
      </pivotArea>
    </format>
    <format dxfId="86">
      <pivotArea dataOnly="0" labelOnly="1" outline="0" fieldPosition="0">
        <references count="4">
          <reference field="0" count="1" selected="0">
            <x v="234"/>
          </reference>
          <reference field="1" count="1" selected="0">
            <x v="219"/>
          </reference>
          <reference field="2" count="1" selected="0">
            <x v="76"/>
          </reference>
          <reference field="3" count="1">
            <x v="0"/>
          </reference>
        </references>
      </pivotArea>
    </format>
    <format dxfId="85">
      <pivotArea dataOnly="0" labelOnly="1" outline="0" fieldPosition="0">
        <references count="4">
          <reference field="0" count="1" selected="0">
            <x v="235"/>
          </reference>
          <reference field="1" count="1" selected="0">
            <x v="220"/>
          </reference>
          <reference field="2" count="1" selected="0">
            <x v="76"/>
          </reference>
          <reference field="3" count="1">
            <x v="0"/>
          </reference>
        </references>
      </pivotArea>
    </format>
    <format dxfId="84">
      <pivotArea dataOnly="0" labelOnly="1" outline="0" fieldPosition="0">
        <references count="4">
          <reference field="0" count="1" selected="0">
            <x v="240"/>
          </reference>
          <reference field="1" count="1" selected="0">
            <x v="224"/>
          </reference>
          <reference field="2" count="1" selected="0">
            <x v="76"/>
          </reference>
          <reference field="3" count="1">
            <x v="36"/>
          </reference>
        </references>
      </pivotArea>
    </format>
    <format dxfId="83">
      <pivotArea dataOnly="0" labelOnly="1" outline="0" fieldPosition="0">
        <references count="4">
          <reference field="0" count="1" selected="0">
            <x v="244"/>
          </reference>
          <reference field="1" count="1" selected="0">
            <x v="228"/>
          </reference>
          <reference field="2" count="1" selected="0">
            <x v="76"/>
          </reference>
          <reference field="3" count="1">
            <x v="0"/>
          </reference>
        </references>
      </pivotArea>
    </format>
    <format dxfId="82">
      <pivotArea dataOnly="0" labelOnly="1" outline="0" fieldPosition="0">
        <references count="4">
          <reference field="0" count="1" selected="0">
            <x v="248"/>
          </reference>
          <reference field="1" count="1" selected="0">
            <x v="232"/>
          </reference>
          <reference field="2" count="1" selected="0">
            <x v="76"/>
          </reference>
          <reference field="3" count="1">
            <x v="0"/>
          </reference>
        </references>
      </pivotArea>
    </format>
    <format dxfId="81">
      <pivotArea dataOnly="0" labelOnly="1" outline="0" fieldPosition="0">
        <references count="4">
          <reference field="0" count="1" selected="0">
            <x v="265"/>
          </reference>
          <reference field="1" count="1" selected="0">
            <x v="247"/>
          </reference>
          <reference field="2" count="1" selected="0">
            <x v="82"/>
          </reference>
          <reference field="3" count="1">
            <x v="212"/>
          </reference>
        </references>
      </pivotArea>
    </format>
    <format dxfId="80">
      <pivotArea dataOnly="0" labelOnly="1" outline="0" fieldPosition="0">
        <references count="4">
          <reference field="0" count="1" selected="0">
            <x v="266"/>
          </reference>
          <reference field="1" count="1" selected="0">
            <x v="248"/>
          </reference>
          <reference field="2" count="1" selected="0">
            <x v="82"/>
          </reference>
          <reference field="3" count="1">
            <x v="213"/>
          </reference>
        </references>
      </pivotArea>
    </format>
    <format dxfId="79">
      <pivotArea dataOnly="0" labelOnly="1" outline="0" fieldPosition="0">
        <references count="4">
          <reference field="0" count="1" selected="0">
            <x v="268"/>
          </reference>
          <reference field="1" count="1" selected="0">
            <x v="250"/>
          </reference>
          <reference field="2" count="1" selected="0">
            <x v="82"/>
          </reference>
          <reference field="3" count="1">
            <x v="215"/>
          </reference>
        </references>
      </pivotArea>
    </format>
    <format dxfId="78">
      <pivotArea dataOnly="0" labelOnly="1" outline="0" fieldPosition="0">
        <references count="4">
          <reference field="0" count="1" selected="0">
            <x v="269"/>
          </reference>
          <reference field="1" count="1" selected="0">
            <x v="251"/>
          </reference>
          <reference field="2" count="1" selected="0">
            <x v="0"/>
          </reference>
          <reference field="3" count="1">
            <x v="216"/>
          </reference>
        </references>
      </pivotArea>
    </format>
    <format dxfId="77">
      <pivotArea dataOnly="0" labelOnly="1" outline="0" fieldPosition="0">
        <references count="4">
          <reference field="0" count="1" selected="0">
            <x v="271"/>
          </reference>
          <reference field="1" count="1" selected="0">
            <x v="253"/>
          </reference>
          <reference field="2" count="1" selected="0">
            <x v="54"/>
          </reference>
          <reference field="3" count="1">
            <x v="218"/>
          </reference>
        </references>
      </pivotArea>
    </format>
    <format dxfId="76">
      <pivotArea dataOnly="0" labelOnly="1" outline="0" fieldPosition="0">
        <references count="4">
          <reference field="0" count="1" selected="0">
            <x v="273"/>
          </reference>
          <reference field="1" count="1" selected="0">
            <x v="252"/>
          </reference>
          <reference field="2" count="1" selected="0">
            <x v="12"/>
          </reference>
          <reference field="3" count="1">
            <x v="220"/>
          </reference>
        </references>
      </pivotArea>
    </format>
    <format dxfId="75">
      <pivotArea dataOnly="0" labelOnly="1" outline="0" fieldPosition="0">
        <references count="4">
          <reference field="0" count="1" selected="0">
            <x v="274"/>
          </reference>
          <reference field="1" count="1" selected="0">
            <x v="255"/>
          </reference>
          <reference field="2" count="1" selected="0">
            <x v="12"/>
          </reference>
          <reference field="3" count="1">
            <x v="221"/>
          </reference>
        </references>
      </pivotArea>
    </format>
    <format dxfId="74">
      <pivotArea dataOnly="0" labelOnly="1" outline="0" fieldPosition="0">
        <references count="4">
          <reference field="0" count="1" selected="0">
            <x v="287"/>
          </reference>
          <reference field="1" count="1" selected="0">
            <x v="267"/>
          </reference>
          <reference field="2" count="1" selected="0">
            <x v="0"/>
          </reference>
          <reference field="3" count="1">
            <x v="229"/>
          </reference>
        </references>
      </pivotArea>
    </format>
    <format dxfId="73">
      <pivotArea dataOnly="0" labelOnly="1" outline="0" fieldPosition="0">
        <references count="4">
          <reference field="0" count="1" selected="0">
            <x v="288"/>
          </reference>
          <reference field="1" count="1" selected="0">
            <x v="268"/>
          </reference>
          <reference field="2" count="1" selected="0">
            <x v="9"/>
          </reference>
          <reference field="3" count="1">
            <x v="146"/>
          </reference>
        </references>
      </pivotArea>
    </format>
    <format dxfId="72">
      <pivotArea dataOnly="0" labelOnly="1" outline="0" fieldPosition="0">
        <references count="4">
          <reference field="0" count="1" selected="0">
            <x v="290"/>
          </reference>
          <reference field="1" count="1" selected="0">
            <x v="270"/>
          </reference>
          <reference field="2" count="1" selected="0">
            <x v="30"/>
          </reference>
          <reference field="3" count="1">
            <x v="40"/>
          </reference>
        </references>
      </pivotArea>
    </format>
    <format dxfId="71">
      <pivotArea dataOnly="0" labelOnly="1" outline="0" fieldPosition="0">
        <references count="4">
          <reference field="0" count="1" selected="0">
            <x v="291"/>
          </reference>
          <reference field="1" count="1" selected="0">
            <x v="271"/>
          </reference>
          <reference field="2" count="1" selected="0">
            <x v="30"/>
          </reference>
          <reference field="3" count="1">
            <x v="35"/>
          </reference>
        </references>
      </pivotArea>
    </format>
    <format dxfId="70">
      <pivotArea dataOnly="0" labelOnly="1" outline="0" fieldPosition="0">
        <references count="4">
          <reference field="0" count="1" selected="0">
            <x v="292"/>
          </reference>
          <reference field="1" count="1" selected="0">
            <x v="272"/>
          </reference>
          <reference field="2" count="1" selected="0">
            <x v="66"/>
          </reference>
          <reference field="3" count="1">
            <x v="230"/>
          </reference>
        </references>
      </pivotArea>
    </format>
    <format dxfId="69">
      <pivotArea dataOnly="0" labelOnly="1" outline="0" fieldPosition="0">
        <references count="4">
          <reference field="0" count="1" selected="0">
            <x v="304"/>
          </reference>
          <reference field="1" count="1" selected="0">
            <x v="283"/>
          </reference>
          <reference field="2" count="1" selected="0">
            <x v="37"/>
          </reference>
          <reference field="3" count="1">
            <x v="242"/>
          </reference>
        </references>
      </pivotArea>
    </format>
    <format dxfId="68">
      <pivotArea dataOnly="0" labelOnly="1" outline="0" fieldPosition="0">
        <references count="4">
          <reference field="0" count="1" selected="0">
            <x v="305"/>
          </reference>
          <reference field="1" count="1" selected="0">
            <x v="110"/>
          </reference>
          <reference field="2" count="1" selected="0">
            <x v="54"/>
          </reference>
          <reference field="3" count="1">
            <x v="243"/>
          </reference>
        </references>
      </pivotArea>
    </format>
    <format dxfId="67">
      <pivotArea dataOnly="0" labelOnly="1" outline="0" fieldPosition="0">
        <references count="4">
          <reference field="0" count="1" selected="0">
            <x v="318"/>
          </reference>
          <reference field="1" count="1" selected="0">
            <x v="116"/>
          </reference>
          <reference field="2" count="1" selected="0">
            <x v="79"/>
          </reference>
          <reference field="3" count="1">
            <x v="255"/>
          </reference>
        </references>
      </pivotArea>
    </format>
    <format dxfId="66">
      <pivotArea dataOnly="0" labelOnly="1" outline="0" fieldPosition="0">
        <references count="4">
          <reference field="0" count="1" selected="0">
            <x v="324"/>
          </reference>
          <reference field="1" count="1" selected="0">
            <x v="300"/>
          </reference>
          <reference field="2" count="1" selected="0">
            <x v="30"/>
          </reference>
          <reference field="3" count="1">
            <x v="260"/>
          </reference>
        </references>
      </pivotArea>
    </format>
    <format dxfId="65">
      <pivotArea dataOnly="0" labelOnly="1" outline="0" fieldPosition="0">
        <references count="4">
          <reference field="0" count="1" selected="0">
            <x v="325"/>
          </reference>
          <reference field="1" count="1" selected="0">
            <x v="301"/>
          </reference>
          <reference field="2" count="1" selected="0">
            <x v="38"/>
          </reference>
          <reference field="3" count="1">
            <x v="261"/>
          </reference>
        </references>
      </pivotArea>
    </format>
    <format dxfId="64">
      <pivotArea dataOnly="0" labelOnly="1" outline="0" fieldPosition="0">
        <references count="4">
          <reference field="0" count="1" selected="0">
            <x v="332"/>
          </reference>
          <reference field="1" count="1" selected="0">
            <x v="308"/>
          </reference>
          <reference field="2" count="1" selected="0">
            <x v="9"/>
          </reference>
          <reference field="3" count="1">
            <x v="266"/>
          </reference>
        </references>
      </pivotArea>
    </format>
    <format dxfId="63">
      <pivotArea dataOnly="0" labelOnly="1" outline="0" fieldPosition="0">
        <references count="4">
          <reference field="0" count="1" selected="0">
            <x v="339"/>
          </reference>
          <reference field="1" count="1" selected="0">
            <x v="314"/>
          </reference>
          <reference field="2" count="1" selected="0">
            <x v="70"/>
          </reference>
          <reference field="3" count="1">
            <x v="273"/>
          </reference>
        </references>
      </pivotArea>
    </format>
    <format dxfId="62">
      <pivotArea dataOnly="0" labelOnly="1" outline="0" fieldPosition="0">
        <references count="4">
          <reference field="0" count="1" selected="0">
            <x v="342"/>
          </reference>
          <reference field="1" count="1" selected="0">
            <x v="317"/>
          </reference>
          <reference field="2" count="1" selected="0">
            <x v="31"/>
          </reference>
          <reference field="3" count="1">
            <x v="275"/>
          </reference>
        </references>
      </pivotArea>
    </format>
    <format dxfId="61">
      <pivotArea dataOnly="0" labelOnly="1" outline="0" fieldPosition="0">
        <references count="4">
          <reference field="0" count="1" selected="0">
            <x v="347"/>
          </reference>
          <reference field="1" count="1" selected="0">
            <x v="322"/>
          </reference>
          <reference field="2" count="1" selected="0">
            <x v="31"/>
          </reference>
          <reference field="3" count="1">
            <x v="280"/>
          </reference>
        </references>
      </pivotArea>
    </format>
    <format dxfId="60">
      <pivotArea dataOnly="0" labelOnly="1" outline="0" fieldPosition="0">
        <references count="4">
          <reference field="0" count="1" selected="0">
            <x v="349"/>
          </reference>
          <reference field="1" count="1" selected="0">
            <x v="324"/>
          </reference>
          <reference field="2" count="1" selected="0">
            <x v="0"/>
          </reference>
          <reference field="3" count="1">
            <x v="28"/>
          </reference>
        </references>
      </pivotArea>
    </format>
    <format dxfId="59">
      <pivotArea dataOnly="0" labelOnly="1" outline="0" fieldPosition="0">
        <references count="4">
          <reference field="0" count="1" selected="0">
            <x v="353"/>
          </reference>
          <reference field="1" count="1" selected="0">
            <x v="328"/>
          </reference>
          <reference field="2" count="1" selected="0">
            <x v="47"/>
          </reference>
          <reference field="3" count="1">
            <x v="284"/>
          </reference>
        </references>
      </pivotArea>
    </format>
    <format dxfId="58">
      <pivotArea dataOnly="0" labelOnly="1" outline="0" fieldPosition="0">
        <references count="4">
          <reference field="0" count="1" selected="0">
            <x v="355"/>
          </reference>
          <reference field="1" count="1" selected="0">
            <x v="329"/>
          </reference>
          <reference field="2" count="1" selected="0">
            <x v="47"/>
          </reference>
          <reference field="3" count="1">
            <x v="284"/>
          </reference>
        </references>
      </pivotArea>
    </format>
    <format dxfId="57">
      <pivotArea dataOnly="0" labelOnly="1" outline="0" fieldPosition="0">
        <references count="4">
          <reference field="0" count="1" selected="0">
            <x v="365"/>
          </reference>
          <reference field="1" count="1" selected="0">
            <x v="338"/>
          </reference>
          <reference field="2" count="1" selected="0">
            <x v="70"/>
          </reference>
          <reference field="3" count="1">
            <x v="294"/>
          </reference>
        </references>
      </pivotArea>
    </format>
    <format dxfId="56">
      <pivotArea dataOnly="0" labelOnly="1" outline="0" fieldPosition="0">
        <references count="4">
          <reference field="0" count="1" selected="0">
            <x v="366"/>
          </reference>
          <reference field="1" count="1" selected="0">
            <x v="339"/>
          </reference>
          <reference field="2" count="1" selected="0">
            <x v="70"/>
          </reference>
          <reference field="3" count="1">
            <x v="294"/>
          </reference>
        </references>
      </pivotArea>
    </format>
    <format dxfId="55">
      <pivotArea dataOnly="0" labelOnly="1" outline="0" fieldPosition="0">
        <references count="4">
          <reference field="0" count="1" selected="0">
            <x v="367"/>
          </reference>
          <reference field="1" count="1" selected="0">
            <x v="340"/>
          </reference>
          <reference field="2" count="1" selected="0">
            <x v="112"/>
          </reference>
          <reference field="3" count="1">
            <x v="295"/>
          </reference>
        </references>
      </pivotArea>
    </format>
    <format dxfId="54">
      <pivotArea dataOnly="0" labelOnly="1" outline="0" fieldPosition="0">
        <references count="4">
          <reference field="0" count="1" selected="0">
            <x v="368"/>
          </reference>
          <reference field="1" count="1" selected="0">
            <x v="340"/>
          </reference>
          <reference field="2" count="1" selected="0">
            <x v="112"/>
          </reference>
          <reference field="3" count="1">
            <x v="296"/>
          </reference>
        </references>
      </pivotArea>
    </format>
    <format dxfId="53">
      <pivotArea dataOnly="0" labelOnly="1" outline="0" fieldPosition="0">
        <references count="4">
          <reference field="0" count="1" selected="0">
            <x v="369"/>
          </reference>
          <reference field="1" count="1" selected="0">
            <x v="341"/>
          </reference>
          <reference field="2" count="1" selected="0">
            <x v="112"/>
          </reference>
          <reference field="3" count="1">
            <x v="297"/>
          </reference>
        </references>
      </pivotArea>
    </format>
    <format dxfId="52">
      <pivotArea dataOnly="0" labelOnly="1" outline="0" fieldPosition="0">
        <references count="4">
          <reference field="0" count="1" selected="0">
            <x v="370"/>
          </reference>
          <reference field="1" count="1" selected="0">
            <x v="342"/>
          </reference>
          <reference field="2" count="1" selected="0">
            <x v="30"/>
          </reference>
          <reference field="3" count="1">
            <x v="298"/>
          </reference>
        </references>
      </pivotArea>
    </format>
    <format dxfId="51">
      <pivotArea dataOnly="0" labelOnly="1" outline="0" fieldPosition="0">
        <references count="4">
          <reference field="0" count="1" selected="0">
            <x v="374"/>
          </reference>
          <reference field="1" count="1" selected="0">
            <x v="345"/>
          </reference>
          <reference field="2" count="1" selected="0">
            <x v="70"/>
          </reference>
          <reference field="3" count="1">
            <x v="301"/>
          </reference>
        </references>
      </pivotArea>
    </format>
    <format dxfId="50">
      <pivotArea dataOnly="0" labelOnly="1" outline="0" fieldPosition="0">
        <references count="4">
          <reference field="0" count="1" selected="0">
            <x v="379"/>
          </reference>
          <reference field="1" count="1" selected="0">
            <x v="349"/>
          </reference>
          <reference field="2" count="1" selected="0">
            <x v="76"/>
          </reference>
          <reference field="3" count="1">
            <x v="0"/>
          </reference>
        </references>
      </pivotArea>
    </format>
    <format dxfId="49">
      <pivotArea dataOnly="0" labelOnly="1" outline="0" fieldPosition="0">
        <references count="4">
          <reference field="0" count="1" selected="0">
            <x v="380"/>
          </reference>
          <reference field="1" count="1" selected="0">
            <x v="350"/>
          </reference>
          <reference field="2" count="1" selected="0">
            <x v="76"/>
          </reference>
          <reference field="3" count="1">
            <x v="0"/>
          </reference>
        </references>
      </pivotArea>
    </format>
    <format dxfId="48">
      <pivotArea dataOnly="0" labelOnly="1" outline="0" fieldPosition="0">
        <references count="4">
          <reference field="0" count="1" selected="0">
            <x v="382"/>
          </reference>
          <reference field="1" count="1" selected="0">
            <x v="352"/>
          </reference>
          <reference field="2" count="1" selected="0">
            <x v="40"/>
          </reference>
          <reference field="3" count="1">
            <x v="25"/>
          </reference>
        </references>
      </pivotArea>
    </format>
    <format dxfId="47">
      <pivotArea dataOnly="0" labelOnly="1" outline="0" fieldPosition="0">
        <references count="4">
          <reference field="0" count="1" selected="0">
            <x v="383"/>
          </reference>
          <reference field="1" count="1" selected="0">
            <x v="353"/>
          </reference>
          <reference field="2" count="1" selected="0">
            <x v="76"/>
          </reference>
          <reference field="3" count="1">
            <x v="0"/>
          </reference>
        </references>
      </pivotArea>
    </format>
  </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6"/>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pare Part IN!$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D6B821-7107-4D10-9F4D-5F16B3E89022}" name="Job_Cards" displayName="Job_Cards" ref="A1:AC6869" totalsRowShown="0" headerRowDxfId="1002" dataDxfId="1000" headerRowBorderDxfId="1001" tableBorderDxfId="999">
  <autoFilter ref="A1:AC6869" xr:uid="{E8D6B821-7107-4D10-9F4D-5F16B3E89022}"/>
  <tableColumns count="29">
    <tableColumn id="1" xr3:uid="{4CF9982F-C736-4CDC-87F7-D0676FBA325B}" name="Job Card Opening Date" dataDxfId="998"/>
    <tableColumn id="31" xr3:uid="{0986C1F0-471C-46F5-8471-8FE4BFC9FA51}" name="Job Card Closing Date" dataDxfId="997"/>
    <tableColumn id="32" xr3:uid="{F322F692-A289-46E1-8846-4BCACEAD22E3}" name="Job Card No" dataDxfId="996"/>
    <tableColumn id="33" xr3:uid="{F6D06124-7D58-4A22-B451-7C21F489E695}" name="Customer Name" dataDxfId="995"/>
    <tableColumn id="34" xr3:uid="{98E7599F-289B-4745-BBC9-57BC45E3C64C}" name="Customer Phone Number" dataDxfId="994"/>
    <tableColumn id="35" xr3:uid="{299F34B7-4BF7-4040-8084-C57B8D47C859}" name="Vehicle number" dataDxfId="993"/>
    <tableColumn id="36" xr3:uid="{ED47E91C-BAB8-448C-9DA9-E38F1CEECC1E}" name="Vehicle Model" dataDxfId="992"/>
    <tableColumn id="37" xr3:uid="{9089E63C-F5B5-494F-803A-68FA611E125D}" name="Customer category" dataDxfId="991"/>
    <tableColumn id="38" xr3:uid="{747B452F-AE5E-452F-9C30-23402FFE1491}" name="Type Of Service" dataDxfId="990"/>
    <tableColumn id="39" xr3:uid="{C2CE85D6-2C77-463F-8834-5A6E78878211}" name="Part Code Issued" dataDxfId="989"/>
    <tableColumn id="41" xr3:uid="{EA2AB37B-F9D5-4A1E-B9BF-4F913492382E}" name="Part Description" dataDxfId="988">
      <calculatedColumnFormula>_xlfn.XLOOKUP(Job_Cards[[#This Row],[Part Code Issued]],'Inventory Check'!$A$3:$A$3000,'Inventory Check'!$B$3:$B$3000,"WRONG Code",0)</calculatedColumnFormula>
    </tableColumn>
    <tableColumn id="42" xr3:uid="{4B665DA4-A974-4777-AB9A-9668D21198E8}" name="Part Qty" dataDxfId="987"/>
    <tableColumn id="43" xr3:uid="{5D33E282-B93E-48FB-AC18-71E8F41E1090}" name="Part MRP" dataDxfId="986"/>
    <tableColumn id="44" xr3:uid="{45761B67-1F05-4D76-B690-4A6FD093CCF7}" name="Part Value" dataDxfId="985"/>
    <tableColumn id="45" xr3:uid="{C6C9C46D-89CF-4B9C-8272-0950BE2A65C1}" name="Labour Charges" dataDxfId="984"/>
    <tableColumn id="46" xr3:uid="{84860DDA-D53E-4B85-A685-93975405E3AA}" name="Electrical Labour" dataDxfId="983"/>
    <tableColumn id="47" xr3:uid="{ED707EAD-CFFD-4B8F-8B1B-60FA587558BE}" name="Outside Labour" dataDxfId="982"/>
    <tableColumn id="48" xr3:uid="{F98295B3-9871-4719-B8B3-6E1D12C3F23F}" name="Laptop Charges" dataDxfId="981"/>
    <tableColumn id="49" xr3:uid="{DEA3081F-8EEB-4C73-B844-F37C198B7BCC}" name="Deputation" dataDxfId="980"/>
    <tableColumn id="50" xr3:uid="{F77825AE-868A-4B09-B631-289916F21950}" name="Other charges" dataDxfId="979"/>
    <tableColumn id="51" xr3:uid="{62A28B10-E60B-4008-A399-9D5752B6F537}" name="Total Labour" dataDxfId="978"/>
    <tableColumn id="52" xr3:uid="{93FA3AF0-8E51-4C44-A40B-6C2667C96B33}" name="GST on Lobour" dataDxfId="977"/>
    <tableColumn id="53" xr3:uid="{62C2B892-CAA5-4336-AF42-D3F5A7B8EB5E}" name="Invoice No" dataDxfId="976"/>
    <tableColumn id="54" xr3:uid="{712A64BD-D81D-4B7E-A9FE-3E8C9E2B9B2D}" name="Total Invoice Value" dataDxfId="975"/>
    <tableColumn id="55" xr3:uid="{D4D33A1F-47F2-4685-A7EC-646526001DBA}" name="Description of  Outside Job" dataDxfId="974"/>
    <tableColumn id="56" xr3:uid="{DD836F75-CFE6-444C-91C0-D614D901D2C5}" name="Amount paid for Outside Job" dataDxfId="973"/>
    <tableColumn id="57" xr3:uid="{976E4C3A-B042-44AF-B43E-60EFB96F6D9E}" name="Day" dataDxfId="972"/>
    <tableColumn id="58" xr3:uid="{98F125F0-A27D-4ACD-B117-EB3BCFA75277}" name="Month" dataDxfId="971"/>
    <tableColumn id="59" xr3:uid="{B1EE1C16-0969-4447-9316-366722AD5840}" name="Year" dataDxfId="97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485A43-01CE-4FBC-8E63-173591C0C415}" name="Parts_Purchase" displayName="Parts_Purchase" ref="A1:K3314" insertRowShift="1" totalsRowShown="0" headerRowDxfId="924" dataDxfId="922" headerRowBorderDxfId="923" tableBorderDxfId="921" totalsRowBorderDxfId="920">
  <autoFilter ref="A1:K3314" xr:uid="{19485A43-01CE-4FBC-8E63-173591C0C415}"/>
  <tableColumns count="11">
    <tableColumn id="1" xr3:uid="{03F23CFD-4C26-41F9-9917-04846EC6CCC8}" name="Purchase from" dataDxfId="919"/>
    <tableColumn id="2" xr3:uid="{7FA6823F-507D-421F-AB2E-82DDE7873E97}" name="Date In" dataDxfId="918"/>
    <tableColumn id="3" xr3:uid="{66C1CC2C-F062-407E-A8B3-0357E96463EF}" name="Challan/Invoice Number" dataDxfId="917"/>
    <tableColumn id="4" xr3:uid="{29CBA184-1A66-4DE9-8B15-19B8234BB013}" name="Part Code" dataDxfId="916"/>
    <tableColumn id="5" xr3:uid="{2817001C-6062-426A-A700-6D5B9994009E}" name="Part Description" dataDxfId="915"/>
    <tableColumn id="6" xr3:uid="{9A77DB9A-8F54-4FF0-A162-CBA78E958F08}" name="Qty In" dataDxfId="914"/>
    <tableColumn id="7" xr3:uid="{659BEA28-4957-4815-A66C-006F74FC397E}" name="Rack No" dataDxfId="913"/>
    <tableColumn id="8" xr3:uid="{C0E22FCA-CF63-4C5C-B38C-E6BBA0FFD4AA}" name="MRP" dataDxfId="912"/>
    <tableColumn id="11" xr3:uid="{B1EA1B7F-FFD9-4E4D-8D3F-6E95255E0196}" name="Stock Value" dataDxfId="911">
      <calculatedColumnFormula>Parts_Purchase[[#This Row],[Qty In]]*Parts_Purchase[[#This Row],[MRP]]</calculatedColumnFormula>
    </tableColumn>
    <tableColumn id="9" xr3:uid="{FD76818F-DDC9-4808-AB2D-0BDD89352F82}" name="Month" dataDxfId="910"/>
    <tableColumn id="10" xr3:uid="{42F356CD-0075-43E6-9FD5-9DF42547FEDA}" name="Year" dataDxfId="90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32727A-E4BF-4CC2-9C7F-6040EB4D0F60}" name="Table3" displayName="Table3" ref="F3:I3000" totalsRowShown="0" headerRowDxfId="46" dataDxfId="44" headerRowBorderDxfId="45" tableBorderDxfId="43">
  <autoFilter ref="F3:I3000" xr:uid="{1832727A-E4BF-4CC2-9C7F-6040EB4D0F60}"/>
  <tableColumns count="4">
    <tableColumn id="1" xr3:uid="{06CD26EB-3488-4996-BC7E-C09A08879E2C}" name="Total Purchased" dataDxfId="42"/>
    <tableColumn id="2" xr3:uid="{EA83EC32-934C-49C0-A0A1-9A704A155FB8}" name="Total SOLD" dataDxfId="41"/>
    <tableColumn id="3" xr3:uid="{E639AE19-B04A-4445-92E7-D34F0C2E9A9C}" name="In Stock" dataDxfId="40"/>
    <tableColumn id="4" xr3:uid="{794B4187-DD90-438F-8FD6-84CD756D6199}" name="Stock Value" dataDxfId="39"/>
  </tableColumns>
  <tableStyleInfo name="TableStyleLight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23BCE6-7A27-4269-A8C5-979B90943113}" name="FSC_Coupon" displayName="FSC_Coupon" ref="A3:M400" totalsRowShown="0" headerRowDxfId="38" dataDxfId="36" headerRowBorderDxfId="37" tableBorderDxfId="35" totalsRowBorderDxfId="34">
  <autoFilter ref="A3:M400" xr:uid="{CA23BCE6-7A27-4269-A8C5-979B90943113}"/>
  <tableColumns count="13">
    <tableColumn id="1" xr3:uid="{77239EDC-B615-4898-B22F-0BBE9BE1E588}" name="Workshop Name" dataDxfId="33"/>
    <tableColumn id="2" xr3:uid="{D4A508B1-ECE6-4405-AEF4-CB489FE1CD8A}" name="Location" dataDxfId="32"/>
    <tableColumn id="3" xr3:uid="{0FF661A0-6E12-4F4F-B46D-E475E5D68EB6}" name="Coupon Number" dataDxfId="31"/>
    <tableColumn id="4" xr3:uid="{9E9EFFE4-F697-4CF7-AB89-2A105F81DAB1}" name="Service Date" dataDxfId="30"/>
    <tableColumn id="5" xr3:uid="{542FE8FF-DEDD-48A3-AC9C-6D0B6ED8B2BA}" name="Service KMS/Hrs" dataDxfId="29"/>
    <tableColumn id="13" xr3:uid="{18B6EF1F-496F-4C53-B4FC-DAF2A2ADA711}" name="Vehicle Model" dataDxfId="28"/>
    <tableColumn id="12" xr3:uid="{971A73A6-428E-4EA0-AB83-84F1A6D3EC2A}" name="Customer Name" dataDxfId="27"/>
    <tableColumn id="6" xr3:uid="{12191AA7-5025-47A8-9442-69F44194CA93}" name="Chassis No" dataDxfId="26"/>
    <tableColumn id="7" xr3:uid="{DC6CD39C-1077-4C0D-8AA2-4836497BA44B}" name="Date for Handover to Varanasi Workshop" dataDxfId="25"/>
    <tableColumn id="8" xr3:uid="{0F590168-97D3-42FB-9F42-78A0D89D016C}" name="Claim Value" dataDxfId="24" dataCellStyle="Comma"/>
    <tableColumn id="9" xr3:uid="{D6D38051-B1EA-46D3-B8B9-0613C6975B94}" name="Claim Status" dataDxfId="23"/>
    <tableColumn id="10" xr3:uid="{CEC200A7-0A25-4EEF-A448-AA2C6C867B67}" name="Month" dataDxfId="22">
      <calculatedColumnFormula>MONTH(FSC_Coupon[[#This Row],[Service Date]])</calculatedColumnFormula>
    </tableColumn>
    <tableColumn id="11" xr3:uid="{20D0134F-9D16-483D-B882-C785C9BA253F}" name="Year" dataDxfId="21">
      <calculatedColumnFormula>YEAR(FSC_Coupon[[#This Row],[Service Date]])</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6ABCF9-DC33-4E1D-A8B9-CEB0411790AF}" name="FSC_Coupon6" displayName="FSC_Coupon6" ref="A3:M400" totalsRowShown="0" headerRowDxfId="20" headerRowBorderDxfId="19" tableBorderDxfId="18" totalsRowBorderDxfId="17">
  <autoFilter ref="A3:M400" xr:uid="{CA23BCE6-7A27-4269-A8C5-979B90943113}"/>
  <tableColumns count="13">
    <tableColumn id="1" xr3:uid="{2A94ED33-83A7-49EF-9E76-05A4547F26A4}" name="Workshop Name" dataDxfId="16"/>
    <tableColumn id="2" xr3:uid="{79982230-29F5-4BDF-ACBE-72A468F55989}" name="Location" dataDxfId="15"/>
    <tableColumn id="3" xr3:uid="{C062FA9F-DC69-488A-B5E9-88F80ECC0B56}" name="Internal Warranty Claim Number" dataDxfId="14"/>
    <tableColumn id="4" xr3:uid="{76606FBD-580D-4E99-8155-61B64033ACE3}" name="Service Date" dataDxfId="13"/>
    <tableColumn id="5" xr3:uid="{AC1E3E85-BF0D-4367-A3BE-B275F6EF1F3B}" name="Service KMS/Hrs" dataDxfId="12"/>
    <tableColumn id="15" xr3:uid="{59835A0B-5439-4603-9387-79C39BFF2937}" name="Vehicle Model" dataDxfId="11"/>
    <tableColumn id="14" xr3:uid="{84BB1059-2123-4863-BC53-645EF5C17B42}" name="Customer Name" dataDxfId="10"/>
    <tableColumn id="6" xr3:uid="{D8F8B5B3-EED2-4FF4-99A1-75772C07A737}" name="Chassis No" dataDxfId="9"/>
    <tableColumn id="7" xr3:uid="{FE6F37F4-70B9-4E18-83D7-6F65EEF99467}" name="Date for Handover to Varanasi Workshop" dataDxfId="8"/>
    <tableColumn id="8" xr3:uid="{4DF19D89-A905-4E0B-9CF1-09B04A102597}" name="Claim Value" dataDxfId="7" dataCellStyle="Comma"/>
    <tableColumn id="9" xr3:uid="{D4AE8F8A-553E-477B-AFF1-3D410CF47FF6}" name="Claim Status" dataDxfId="6"/>
    <tableColumn id="10" xr3:uid="{F9922B63-1921-4131-A88D-2A4D849E7363}" name="Month" dataDxfId="5">
      <calculatedColumnFormula>MONTH(FSC_Coupon6[[#This Row],[Service Date]])</calculatedColumnFormula>
    </tableColumn>
    <tableColumn id="11" xr3:uid="{287E119D-DE05-4B0C-808D-9C838512B606}" name="Year" dataDxfId="4">
      <calculatedColumnFormula>YEAR(FSC_Coupon6[[#This Row],[Service Date]])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14F3C-0DEF-4890-A899-A37C7AF8AB18}">
  <sheetPr>
    <tabColor rgb="FF7030A0"/>
  </sheetPr>
  <dimension ref="A1:A24"/>
  <sheetViews>
    <sheetView workbookViewId="0">
      <selection activeCell="D15" sqref="D15"/>
    </sheetView>
  </sheetViews>
  <sheetFormatPr defaultRowHeight="14.5" x14ac:dyDescent="0.35"/>
  <sheetData>
    <row r="1" spans="1:1" x14ac:dyDescent="0.35">
      <c r="A1" s="19"/>
    </row>
    <row r="2" spans="1:1" x14ac:dyDescent="0.35">
      <c r="A2" s="19" t="s">
        <v>34</v>
      </c>
    </row>
    <row r="4" spans="1:1" x14ac:dyDescent="0.35">
      <c r="A4" s="19" t="s">
        <v>35</v>
      </c>
    </row>
    <row r="6" spans="1:1" x14ac:dyDescent="0.35">
      <c r="A6" s="19" t="s">
        <v>755</v>
      </c>
    </row>
    <row r="7" spans="1:1" x14ac:dyDescent="0.35">
      <c r="A7" s="19" t="s">
        <v>756</v>
      </c>
    </row>
    <row r="8" spans="1:1" x14ac:dyDescent="0.35">
      <c r="A8" s="19" t="s">
        <v>36</v>
      </c>
    </row>
    <row r="9" spans="1:1" x14ac:dyDescent="0.35">
      <c r="A9" s="19" t="s">
        <v>37</v>
      </c>
    </row>
    <row r="10" spans="1:1" x14ac:dyDescent="0.35">
      <c r="A10" s="19" t="s">
        <v>38</v>
      </c>
    </row>
    <row r="11" spans="1:1" x14ac:dyDescent="0.35">
      <c r="A11" s="19"/>
    </row>
    <row r="12" spans="1:1" x14ac:dyDescent="0.35">
      <c r="A12" s="19" t="s">
        <v>757</v>
      </c>
    </row>
    <row r="13" spans="1:1" x14ac:dyDescent="0.35">
      <c r="A13" s="19" t="s">
        <v>758</v>
      </c>
    </row>
    <row r="14" spans="1:1" x14ac:dyDescent="0.35">
      <c r="A14" s="19" t="s">
        <v>36</v>
      </c>
    </row>
    <row r="15" spans="1:1" x14ac:dyDescent="0.35">
      <c r="A15" s="19" t="s">
        <v>37</v>
      </c>
    </row>
    <row r="16" spans="1:1" x14ac:dyDescent="0.35">
      <c r="A16" s="19" t="s">
        <v>759</v>
      </c>
    </row>
    <row r="17" spans="1:1" x14ac:dyDescent="0.35">
      <c r="A17" s="19"/>
    </row>
    <row r="18" spans="1:1" x14ac:dyDescent="0.35">
      <c r="A18" s="19"/>
    </row>
    <row r="19" spans="1:1" x14ac:dyDescent="0.35">
      <c r="A19" s="19"/>
    </row>
    <row r="20" spans="1:1" x14ac:dyDescent="0.35">
      <c r="A20" s="19"/>
    </row>
    <row r="21" spans="1:1" x14ac:dyDescent="0.35">
      <c r="A21" s="19"/>
    </row>
    <row r="22" spans="1:1" x14ac:dyDescent="0.35">
      <c r="A22" s="19"/>
    </row>
    <row r="23" spans="1:1" x14ac:dyDescent="0.35">
      <c r="A23" s="19"/>
    </row>
    <row r="24" spans="1:1" x14ac:dyDescent="0.35">
      <c r="A24" s="19"/>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D8302-87E5-40E3-99BB-3BD9292851AF}">
  <sheetPr>
    <tabColor rgb="FFFFFF00"/>
  </sheetPr>
  <dimension ref="A1:AT6869"/>
  <sheetViews>
    <sheetView zoomScaleNormal="100" workbookViewId="0">
      <pane xSplit="6" ySplit="1" topLeftCell="V1754" activePane="bottomRight" state="frozen"/>
      <selection activeCell="M2" sqref="M2:M3"/>
      <selection pane="topRight" activeCell="M2" sqref="M2:M3"/>
      <selection pane="bottomLeft" activeCell="M2" sqref="M2:M3"/>
      <selection pane="bottomRight" activeCell="D1773" sqref="D1773"/>
    </sheetView>
  </sheetViews>
  <sheetFormatPr defaultColWidth="8.7265625" defaultRowHeight="14.5" x14ac:dyDescent="0.35"/>
  <cols>
    <col min="1" max="2" width="12.453125" style="7" customWidth="1"/>
    <col min="3" max="3" width="12.81640625" style="7" customWidth="1"/>
    <col min="4" max="4" width="38.453125" style="7" customWidth="1"/>
    <col min="5" max="5" width="17.54296875" style="7" customWidth="1"/>
    <col min="6" max="6" width="13.54296875" style="7" customWidth="1"/>
    <col min="7" max="7" width="9.7265625" style="66" customWidth="1"/>
    <col min="8" max="8" width="11.453125" customWidth="1"/>
    <col min="9" max="9" width="15.54296875" customWidth="1"/>
    <col min="10" max="10" width="22.1796875" style="26" customWidth="1"/>
    <col min="11" max="11" width="30.81640625" style="68" customWidth="1"/>
    <col min="12" max="12" width="9.81640625" style="26" customWidth="1"/>
    <col min="13" max="13" width="11.54296875" style="28" customWidth="1"/>
    <col min="14" max="14" width="12.453125" style="70" customWidth="1"/>
    <col min="15" max="15" width="10" style="12" customWidth="1"/>
    <col min="16" max="16" width="13" style="12" customWidth="1"/>
    <col min="17" max="17" width="10.7265625" style="12" customWidth="1"/>
    <col min="18" max="18" width="11.453125" style="12" customWidth="1"/>
    <col min="19" max="19" width="11.54296875" style="12" customWidth="1"/>
    <col min="20" max="20" width="12.1796875" style="31" customWidth="1"/>
    <col min="21" max="21" width="9.81640625" style="17" customWidth="1"/>
    <col min="22" max="22" width="10.26953125" style="17" customWidth="1"/>
    <col min="23" max="23" width="11.54296875" style="7" customWidth="1"/>
    <col min="24" max="24" width="13.54296875" customWidth="1"/>
    <col min="25" max="25" width="26.7265625" style="7" customWidth="1"/>
    <col min="26" max="26" width="27.81640625" style="12" customWidth="1"/>
    <col min="27" max="27" width="11" style="16" customWidth="1"/>
    <col min="28" max="29" width="8.7265625" style="66"/>
    <col min="30" max="16384" width="8.7265625" style="7"/>
  </cols>
  <sheetData>
    <row r="1" spans="1:46" s="42" customFormat="1" ht="29" x14ac:dyDescent="0.35">
      <c r="A1" s="60" t="s">
        <v>51</v>
      </c>
      <c r="B1" s="61" t="s">
        <v>50</v>
      </c>
      <c r="C1" s="61" t="s">
        <v>16</v>
      </c>
      <c r="D1" s="61" t="s">
        <v>6</v>
      </c>
      <c r="E1" s="61" t="s">
        <v>9</v>
      </c>
      <c r="F1" s="61" t="s">
        <v>7</v>
      </c>
      <c r="G1" s="63" t="s">
        <v>8</v>
      </c>
      <c r="H1" s="63" t="s">
        <v>32</v>
      </c>
      <c r="I1" s="63" t="s">
        <v>25</v>
      </c>
      <c r="J1" s="61" t="s">
        <v>17</v>
      </c>
      <c r="K1" s="63" t="s">
        <v>3</v>
      </c>
      <c r="L1" s="61" t="s">
        <v>22</v>
      </c>
      <c r="M1" s="62" t="s">
        <v>44</v>
      </c>
      <c r="N1" s="46" t="s">
        <v>45</v>
      </c>
      <c r="O1" s="62" t="s">
        <v>40</v>
      </c>
      <c r="P1" s="62" t="s">
        <v>14</v>
      </c>
      <c r="Q1" s="62" t="s">
        <v>41</v>
      </c>
      <c r="R1" s="62" t="s">
        <v>33</v>
      </c>
      <c r="S1" s="62" t="s">
        <v>42</v>
      </c>
      <c r="T1" s="62" t="s">
        <v>46</v>
      </c>
      <c r="U1" s="46" t="s">
        <v>47</v>
      </c>
      <c r="V1" s="46" t="s">
        <v>61</v>
      </c>
      <c r="W1" s="61" t="s">
        <v>10</v>
      </c>
      <c r="X1" s="63" t="s">
        <v>60</v>
      </c>
      <c r="Y1" s="61" t="s">
        <v>13</v>
      </c>
      <c r="Z1" s="62" t="s">
        <v>15</v>
      </c>
      <c r="AA1" s="63" t="s">
        <v>39</v>
      </c>
      <c r="AB1" s="63" t="s">
        <v>19</v>
      </c>
      <c r="AC1" s="63" t="s">
        <v>18</v>
      </c>
      <c r="AQ1" s="43" t="s">
        <v>26</v>
      </c>
      <c r="AR1" s="43"/>
      <c r="AS1" s="43" t="s">
        <v>26</v>
      </c>
      <c r="AT1" s="43" t="s">
        <v>54</v>
      </c>
    </row>
    <row r="2" spans="1:46" x14ac:dyDescent="0.35">
      <c r="A2" s="8" t="s">
        <v>62</v>
      </c>
      <c r="B2" s="8">
        <v>46012</v>
      </c>
      <c r="C2" s="9">
        <v>2051</v>
      </c>
      <c r="D2" s="9" t="s">
        <v>63</v>
      </c>
      <c r="E2" s="9">
        <v>7317881004</v>
      </c>
      <c r="F2" s="9" t="s">
        <v>64</v>
      </c>
      <c r="G2" s="64" t="s">
        <v>56</v>
      </c>
      <c r="H2" s="65" t="s">
        <v>65</v>
      </c>
      <c r="I2" s="65" t="s">
        <v>27</v>
      </c>
      <c r="J2" s="22" t="s">
        <v>366</v>
      </c>
      <c r="K2" s="67" t="str">
        <f>_xlfn.XLOOKUP(Job_Cards[[#This Row],[Part Code Issued]],'Inventory Check'!$A$3:$A$3000,'Inventory Check'!$B$3:$B$3000,"WRONG Code",0)</f>
        <v>Gulf Force BS VI (6.5L)</v>
      </c>
      <c r="L2" s="22">
        <v>1</v>
      </c>
      <c r="M2" s="27">
        <v>2080</v>
      </c>
      <c r="N2" s="69">
        <f>M2*L2</f>
        <v>2080</v>
      </c>
      <c r="O2" s="10">
        <v>950</v>
      </c>
      <c r="P2" s="11"/>
      <c r="Q2" s="11"/>
      <c r="R2" s="11" t="s">
        <v>89</v>
      </c>
      <c r="S2" s="11"/>
      <c r="T2" s="23"/>
      <c r="U2" s="71">
        <f t="shared" ref="U2:U56" si="0">SUM(O2:T2)</f>
        <v>950</v>
      </c>
      <c r="V2" s="71">
        <f>U2*0.18</f>
        <v>171</v>
      </c>
      <c r="W2" s="9"/>
      <c r="X2" s="69">
        <f>Job_Cards[[#This Row],[GST on Lobour]]+Job_Cards[[#This Row],[Total Labour]]+Job_Cards[[#This Row],[Part Value]]</f>
        <v>3201</v>
      </c>
      <c r="Y2" s="9"/>
      <c r="Z2" s="11"/>
      <c r="AA2" s="15">
        <f t="shared" ref="AA2:AA56" si="1">DAY(B2)</f>
        <v>21</v>
      </c>
      <c r="AB2" s="15">
        <f t="shared" ref="AB2:AB56" si="2">MONTH(B2)</f>
        <v>12</v>
      </c>
      <c r="AC2" s="15">
        <f t="shared" ref="AC2:AC56" si="3">YEAR(B2)</f>
        <v>2025</v>
      </c>
      <c r="AQ2" t="s">
        <v>48</v>
      </c>
      <c r="AR2"/>
      <c r="AS2" t="s">
        <v>48</v>
      </c>
      <c r="AT2" t="s">
        <v>55</v>
      </c>
    </row>
    <row r="3" spans="1:46" x14ac:dyDescent="0.35">
      <c r="A3" s="8"/>
      <c r="B3" s="8">
        <v>46012</v>
      </c>
      <c r="C3" s="9"/>
      <c r="D3" s="9"/>
      <c r="E3" s="9"/>
      <c r="F3" s="9"/>
      <c r="G3" s="64"/>
      <c r="H3" s="65"/>
      <c r="I3" s="65" t="str">
        <f>IF(Job_Cards[[#This Row],[Customer Name]]="",I2,"")</f>
        <v>Paid</v>
      </c>
      <c r="J3" s="22" t="s">
        <v>90</v>
      </c>
      <c r="K3" s="67" t="str">
        <f>_xlfn.XLOOKUP(Job_Cards[[#This Row],[Part Code Issued]],'Inventory Check'!$A$3:$A$3000,'Inventory Check'!$B$3:$B$3000,"WRONG Code",0)</f>
        <v>Oil Filter</v>
      </c>
      <c r="L3" s="22">
        <v>1</v>
      </c>
      <c r="M3" s="27">
        <v>359</v>
      </c>
      <c r="N3" s="69">
        <f t="shared" ref="N3:N46" si="4">M3*L3</f>
        <v>359</v>
      </c>
      <c r="O3" s="10"/>
      <c r="P3" s="11"/>
      <c r="Q3" s="11"/>
      <c r="R3" s="11"/>
      <c r="S3" s="11"/>
      <c r="T3" s="23"/>
      <c r="U3" s="71">
        <f>SUM(O3:T3)</f>
        <v>0</v>
      </c>
      <c r="V3" s="71">
        <f t="shared" ref="V3:V57" si="5">U3*0.18</f>
        <v>0</v>
      </c>
      <c r="W3" s="9"/>
      <c r="X3" s="69">
        <f>Job_Cards[[#This Row],[GST on Lobour]]+Job_Cards[[#This Row],[Total Labour]]+Job_Cards[[#This Row],[Part Value]]</f>
        <v>359</v>
      </c>
      <c r="Y3" s="9"/>
      <c r="Z3" s="11"/>
      <c r="AA3" s="15">
        <f t="shared" si="1"/>
        <v>21</v>
      </c>
      <c r="AB3" s="15">
        <f t="shared" si="2"/>
        <v>12</v>
      </c>
      <c r="AC3" s="15">
        <f t="shared" si="3"/>
        <v>2025</v>
      </c>
      <c r="AQ3" t="s">
        <v>27</v>
      </c>
      <c r="AR3"/>
      <c r="AS3" t="s">
        <v>27</v>
      </c>
      <c r="AT3" t="s">
        <v>56</v>
      </c>
    </row>
    <row r="4" spans="1:46" x14ac:dyDescent="0.35">
      <c r="A4" s="8"/>
      <c r="B4" s="8">
        <v>46012</v>
      </c>
      <c r="C4" s="9"/>
      <c r="D4" s="9"/>
      <c r="E4" s="9"/>
      <c r="F4" s="9"/>
      <c r="G4" s="64"/>
      <c r="H4" s="65"/>
      <c r="I4" s="65" t="str">
        <f>IF(Job_Cards[[#This Row],[Customer Name]]="",I3,"")</f>
        <v>Paid</v>
      </c>
      <c r="J4" s="22" t="s">
        <v>91</v>
      </c>
      <c r="K4" s="67" t="str">
        <f>_xlfn.XLOOKUP(Job_Cards[[#This Row],[Part Code Issued]],'Inventory Check'!$A$3:$A$3000,'Inventory Check'!$B$3:$B$3000,"WRONG Code",0)</f>
        <v>FUEL FILTER</v>
      </c>
      <c r="L4" s="22">
        <v>1</v>
      </c>
      <c r="M4" s="27">
        <v>1575</v>
      </c>
      <c r="N4" s="69">
        <f t="shared" si="4"/>
        <v>1575</v>
      </c>
      <c r="O4" s="10"/>
      <c r="P4" s="11"/>
      <c r="Q4" s="11"/>
      <c r="R4" s="11"/>
      <c r="S4" s="11"/>
      <c r="T4" s="23"/>
      <c r="U4" s="71">
        <f t="shared" si="0"/>
        <v>0</v>
      </c>
      <c r="V4" s="71">
        <f t="shared" si="5"/>
        <v>0</v>
      </c>
      <c r="W4" s="9"/>
      <c r="X4" s="69">
        <f>Job_Cards[[#This Row],[GST on Lobour]]+Job_Cards[[#This Row],[Total Labour]]+Job_Cards[[#This Row],[Part Value]]</f>
        <v>1575</v>
      </c>
      <c r="Y4" s="9"/>
      <c r="Z4" s="11"/>
      <c r="AA4" s="15">
        <f t="shared" si="1"/>
        <v>21</v>
      </c>
      <c r="AB4" s="15">
        <f t="shared" si="2"/>
        <v>12</v>
      </c>
      <c r="AC4" s="15">
        <f t="shared" si="3"/>
        <v>2025</v>
      </c>
      <c r="AQ4" t="s">
        <v>28</v>
      </c>
      <c r="AR4"/>
      <c r="AS4" t="s">
        <v>28</v>
      </c>
      <c r="AT4" t="s">
        <v>59</v>
      </c>
    </row>
    <row r="5" spans="1:46" x14ac:dyDescent="0.35">
      <c r="A5" s="8"/>
      <c r="B5" s="8">
        <v>46012</v>
      </c>
      <c r="C5" s="9"/>
      <c r="D5" s="9"/>
      <c r="E5" s="9"/>
      <c r="F5" s="9"/>
      <c r="G5" s="64"/>
      <c r="H5" s="65"/>
      <c r="I5" s="65" t="str">
        <f>IF(Job_Cards[[#This Row],[Customer Name]]="",I4,"")</f>
        <v>Paid</v>
      </c>
      <c r="J5" s="22" t="s">
        <v>308</v>
      </c>
      <c r="K5" s="67" t="str">
        <f>_xlfn.XLOOKUP(Job_Cards[[#This Row],[Part Code Issued]],'Inventory Check'!$A$3:$A$3000,'Inventory Check'!$B$3:$B$3000,"WRONG Code",0)</f>
        <v>Gulf Force AdBlue (20 L)</v>
      </c>
      <c r="L5" s="22">
        <v>1</v>
      </c>
      <c r="M5" s="27">
        <v>1480</v>
      </c>
      <c r="N5" s="69">
        <f t="shared" si="4"/>
        <v>1480</v>
      </c>
      <c r="O5" s="10"/>
      <c r="P5" s="11"/>
      <c r="Q5" s="11"/>
      <c r="R5" s="11"/>
      <c r="S5" s="11"/>
      <c r="T5" s="23"/>
      <c r="U5" s="71">
        <f t="shared" si="0"/>
        <v>0</v>
      </c>
      <c r="V5" s="71">
        <f t="shared" si="5"/>
        <v>0</v>
      </c>
      <c r="W5" s="9"/>
      <c r="X5" s="69">
        <f>Job_Cards[[#This Row],[GST on Lobour]]+Job_Cards[[#This Row],[Total Labour]]+Job_Cards[[#This Row],[Part Value]]</f>
        <v>1480</v>
      </c>
      <c r="Y5" s="9"/>
      <c r="Z5" s="11"/>
      <c r="AA5" s="15">
        <f t="shared" si="1"/>
        <v>21</v>
      </c>
      <c r="AB5" s="15">
        <f t="shared" si="2"/>
        <v>12</v>
      </c>
      <c r="AC5" s="15">
        <f t="shared" si="3"/>
        <v>2025</v>
      </c>
      <c r="AQ5" t="s">
        <v>29</v>
      </c>
      <c r="AR5"/>
      <c r="AS5" t="s">
        <v>29</v>
      </c>
      <c r="AT5" t="s">
        <v>57</v>
      </c>
    </row>
    <row r="6" spans="1:46" x14ac:dyDescent="0.35">
      <c r="A6" s="8"/>
      <c r="B6" s="8">
        <v>46012</v>
      </c>
      <c r="C6" s="9"/>
      <c r="D6" s="9"/>
      <c r="E6" s="9"/>
      <c r="F6" s="9"/>
      <c r="G6" s="64"/>
      <c r="H6" s="65"/>
      <c r="I6" s="65" t="str">
        <f>IF(Job_Cards[[#This Row],[Customer Name]]="",I5,"")</f>
        <v>Paid</v>
      </c>
      <c r="J6" s="22" t="s">
        <v>92</v>
      </c>
      <c r="K6" s="67" t="str">
        <f>_xlfn.XLOOKUP(Job_Cards[[#This Row],[Part Code Issued]],'Inventory Check'!$A$3:$A$3000,'Inventory Check'!$B$3:$B$3000,"WRONG Code",0)</f>
        <v>AIR FILTER</v>
      </c>
      <c r="L6" s="22">
        <v>1</v>
      </c>
      <c r="M6" s="27">
        <v>1388</v>
      </c>
      <c r="N6" s="69">
        <f t="shared" si="4"/>
        <v>1388</v>
      </c>
      <c r="O6" s="10"/>
      <c r="P6" s="11"/>
      <c r="Q6" s="11"/>
      <c r="R6" s="11"/>
      <c r="S6" s="11"/>
      <c r="T6" s="23"/>
      <c r="U6" s="71">
        <f t="shared" si="0"/>
        <v>0</v>
      </c>
      <c r="V6" s="71">
        <f t="shared" si="5"/>
        <v>0</v>
      </c>
      <c r="W6" s="9"/>
      <c r="X6" s="69">
        <f>Job_Cards[[#This Row],[GST on Lobour]]+Job_Cards[[#This Row],[Total Labour]]+Job_Cards[[#This Row],[Part Value]]</f>
        <v>1388</v>
      </c>
      <c r="Y6" s="9"/>
      <c r="Z6" s="11"/>
      <c r="AA6" s="15">
        <f t="shared" si="1"/>
        <v>21</v>
      </c>
      <c r="AB6" s="15">
        <f t="shared" si="2"/>
        <v>12</v>
      </c>
      <c r="AC6" s="15">
        <f t="shared" si="3"/>
        <v>2025</v>
      </c>
      <c r="AQ6" t="s">
        <v>30</v>
      </c>
      <c r="AR6"/>
      <c r="AS6" t="s">
        <v>30</v>
      </c>
      <c r="AT6" t="s">
        <v>58</v>
      </c>
    </row>
    <row r="7" spans="1:46" x14ac:dyDescent="0.35">
      <c r="A7" s="8" t="s">
        <v>62</v>
      </c>
      <c r="B7" s="8">
        <v>46017</v>
      </c>
      <c r="C7" s="9">
        <v>2052</v>
      </c>
      <c r="D7" s="9" t="s">
        <v>67</v>
      </c>
      <c r="E7" s="9">
        <v>8545824480</v>
      </c>
      <c r="F7" s="9" t="s">
        <v>68</v>
      </c>
      <c r="G7" s="64" t="s">
        <v>55</v>
      </c>
      <c r="H7" s="65" t="s">
        <v>65</v>
      </c>
      <c r="I7" s="65" t="s">
        <v>27</v>
      </c>
      <c r="J7" s="22" t="s">
        <v>366</v>
      </c>
      <c r="K7" s="67" t="str">
        <f>_xlfn.XLOOKUP(Job_Cards[[#This Row],[Part Code Issued]],'Inventory Check'!$A$3:$A$3000,'Inventory Check'!$B$3:$B$3000,"WRONG Code",0)</f>
        <v>Gulf Force BS VI (6.5L)</v>
      </c>
      <c r="L7" s="22">
        <v>1</v>
      </c>
      <c r="M7" s="27">
        <v>2080</v>
      </c>
      <c r="N7" s="69">
        <f t="shared" si="4"/>
        <v>2080</v>
      </c>
      <c r="O7" s="10">
        <v>850</v>
      </c>
      <c r="P7" s="11"/>
      <c r="Q7" s="11"/>
      <c r="R7" s="11"/>
      <c r="S7" s="11"/>
      <c r="T7" s="23"/>
      <c r="U7" s="71">
        <f t="shared" si="0"/>
        <v>850</v>
      </c>
      <c r="V7" s="71">
        <f t="shared" si="5"/>
        <v>153</v>
      </c>
      <c r="W7" s="9"/>
      <c r="X7" s="69">
        <f>Job_Cards[[#This Row],[GST on Lobour]]+Job_Cards[[#This Row],[Total Labour]]+Job_Cards[[#This Row],[Part Value]]</f>
        <v>3083</v>
      </c>
      <c r="Y7" s="9"/>
      <c r="Z7" s="11"/>
      <c r="AA7" s="15">
        <f t="shared" si="1"/>
        <v>26</v>
      </c>
      <c r="AB7" s="15">
        <f t="shared" si="2"/>
        <v>12</v>
      </c>
      <c r="AC7" s="15">
        <f t="shared" si="3"/>
        <v>2025</v>
      </c>
      <c r="AQ7" t="s">
        <v>751</v>
      </c>
      <c r="AR7"/>
      <c r="AS7" t="s">
        <v>751</v>
      </c>
      <c r="AT7"/>
    </row>
    <row r="8" spans="1:46" x14ac:dyDescent="0.35">
      <c r="A8" s="8"/>
      <c r="B8" s="8">
        <v>46017</v>
      </c>
      <c r="C8" s="9"/>
      <c r="D8" s="9"/>
      <c r="E8" s="9"/>
      <c r="F8" s="9"/>
      <c r="G8" s="64"/>
      <c r="H8" s="65"/>
      <c r="I8" s="65" t="str">
        <f>IF(Job_Cards[[#This Row],[Customer Name]]="",I7,"")</f>
        <v>Paid</v>
      </c>
      <c r="J8" s="24" t="s">
        <v>90</v>
      </c>
      <c r="K8" s="67" t="str">
        <f>_xlfn.XLOOKUP(Job_Cards[[#This Row],[Part Code Issued]],'Inventory Check'!$A$3:$A$3000,'Inventory Check'!$B$3:$B$3000,"WRONG Code",0)</f>
        <v>Oil Filter</v>
      </c>
      <c r="L8" s="22">
        <v>1</v>
      </c>
      <c r="M8" s="27">
        <v>359</v>
      </c>
      <c r="N8" s="69">
        <f t="shared" si="4"/>
        <v>359</v>
      </c>
      <c r="O8" s="10"/>
      <c r="P8" s="11"/>
      <c r="Q8" s="11"/>
      <c r="R8" s="11"/>
      <c r="S8" s="11"/>
      <c r="T8" s="23"/>
      <c r="U8" s="71">
        <f t="shared" si="0"/>
        <v>0</v>
      </c>
      <c r="V8" s="71">
        <f t="shared" si="5"/>
        <v>0</v>
      </c>
      <c r="W8" s="9"/>
      <c r="X8" s="69">
        <f>Job_Cards[[#This Row],[GST on Lobour]]+Job_Cards[[#This Row],[Total Labour]]+Job_Cards[[#This Row],[Part Value]]</f>
        <v>359</v>
      </c>
      <c r="Y8" s="9"/>
      <c r="Z8" s="11"/>
      <c r="AA8" s="15">
        <f t="shared" si="1"/>
        <v>26</v>
      </c>
      <c r="AB8" s="15">
        <f t="shared" si="2"/>
        <v>12</v>
      </c>
      <c r="AC8" s="15">
        <f t="shared" si="3"/>
        <v>2025</v>
      </c>
    </row>
    <row r="9" spans="1:46" x14ac:dyDescent="0.35">
      <c r="A9" s="8" t="s">
        <v>62</v>
      </c>
      <c r="B9" s="8">
        <v>46017</v>
      </c>
      <c r="C9" s="9">
        <v>2053</v>
      </c>
      <c r="D9" s="9" t="s">
        <v>69</v>
      </c>
      <c r="E9" s="9">
        <v>8545824480</v>
      </c>
      <c r="F9" s="9" t="s">
        <v>70</v>
      </c>
      <c r="G9" s="64" t="s">
        <v>55</v>
      </c>
      <c r="H9" s="65" t="s">
        <v>65</v>
      </c>
      <c r="I9" s="65" t="s">
        <v>27</v>
      </c>
      <c r="J9" s="22" t="s">
        <v>366</v>
      </c>
      <c r="K9" s="67" t="str">
        <f>_xlfn.XLOOKUP(Job_Cards[[#This Row],[Part Code Issued]],'Inventory Check'!$A$3:$A$3000,'Inventory Check'!$B$3:$B$3000,"WRONG Code",0)</f>
        <v>Gulf Force BS VI (6.5L)</v>
      </c>
      <c r="L9" s="22">
        <v>1</v>
      </c>
      <c r="M9" s="27">
        <v>2080</v>
      </c>
      <c r="N9" s="69">
        <f t="shared" si="4"/>
        <v>2080</v>
      </c>
      <c r="O9" s="10">
        <v>850</v>
      </c>
      <c r="P9" s="11"/>
      <c r="Q9" s="11"/>
      <c r="R9" s="11"/>
      <c r="S9" s="11"/>
      <c r="T9" s="23"/>
      <c r="U9" s="71">
        <f t="shared" si="0"/>
        <v>850</v>
      </c>
      <c r="V9" s="71">
        <f t="shared" si="5"/>
        <v>153</v>
      </c>
      <c r="W9" s="9"/>
      <c r="X9" s="69">
        <f>Job_Cards[[#This Row],[GST on Lobour]]+Job_Cards[[#This Row],[Total Labour]]+Job_Cards[[#This Row],[Part Value]]</f>
        <v>3083</v>
      </c>
      <c r="Y9" s="9"/>
      <c r="Z9" s="11"/>
      <c r="AA9" s="15">
        <f t="shared" si="1"/>
        <v>26</v>
      </c>
      <c r="AB9" s="15">
        <f t="shared" si="2"/>
        <v>12</v>
      </c>
      <c r="AC9" s="15">
        <f t="shared" si="3"/>
        <v>2025</v>
      </c>
    </row>
    <row r="10" spans="1:46" x14ac:dyDescent="0.35">
      <c r="A10" s="8"/>
      <c r="B10" s="8">
        <v>46017</v>
      </c>
      <c r="C10" s="9"/>
      <c r="D10" s="9"/>
      <c r="E10" s="9"/>
      <c r="F10" s="9"/>
      <c r="G10" s="64"/>
      <c r="H10" s="65"/>
      <c r="I10" s="65" t="str">
        <f>IF(Job_Cards[[#This Row],[Customer Name]]="",I9,"")</f>
        <v>Paid</v>
      </c>
      <c r="J10" s="24" t="s">
        <v>90</v>
      </c>
      <c r="K10" s="67" t="str">
        <f>_xlfn.XLOOKUP(Job_Cards[[#This Row],[Part Code Issued]],'Inventory Check'!$A$3:$A$3000,'Inventory Check'!$B$3:$B$3000,"WRONG Code",0)</f>
        <v>Oil Filter</v>
      </c>
      <c r="L10" s="22">
        <v>1</v>
      </c>
      <c r="M10" s="27">
        <v>359</v>
      </c>
      <c r="N10" s="69">
        <f t="shared" si="4"/>
        <v>359</v>
      </c>
      <c r="O10" s="10"/>
      <c r="P10" s="11"/>
      <c r="Q10" s="11"/>
      <c r="R10" s="11"/>
      <c r="S10" s="11"/>
      <c r="T10" s="23"/>
      <c r="U10" s="71">
        <f t="shared" si="0"/>
        <v>0</v>
      </c>
      <c r="V10" s="71">
        <f t="shared" si="5"/>
        <v>0</v>
      </c>
      <c r="W10" s="9"/>
      <c r="X10" s="69">
        <f>Job_Cards[[#This Row],[GST on Lobour]]+Job_Cards[[#This Row],[Total Labour]]+Job_Cards[[#This Row],[Part Value]]</f>
        <v>359</v>
      </c>
      <c r="Y10" s="9"/>
      <c r="Z10" s="11"/>
      <c r="AA10" s="15">
        <f t="shared" si="1"/>
        <v>26</v>
      </c>
      <c r="AB10" s="15">
        <f t="shared" si="2"/>
        <v>12</v>
      </c>
      <c r="AC10" s="15">
        <f t="shared" si="3"/>
        <v>2025</v>
      </c>
    </row>
    <row r="11" spans="1:46" x14ac:dyDescent="0.35">
      <c r="A11" s="8"/>
      <c r="B11" s="8">
        <v>46017</v>
      </c>
      <c r="C11" s="9"/>
      <c r="D11" s="9"/>
      <c r="E11" s="9"/>
      <c r="F11" s="9"/>
      <c r="G11" s="64"/>
      <c r="H11" s="65"/>
      <c r="I11" s="65" t="str">
        <f>IF(Job_Cards[[#This Row],[Customer Name]]="",I10,"")</f>
        <v>Paid</v>
      </c>
      <c r="J11" s="22" t="s">
        <v>91</v>
      </c>
      <c r="K11" s="67" t="str">
        <f>_xlfn.XLOOKUP(Job_Cards[[#This Row],[Part Code Issued]],'Inventory Check'!$A$3:$A$3000,'Inventory Check'!$B$3:$B$3000,"WRONG Code",0)</f>
        <v>FUEL FILTER</v>
      </c>
      <c r="L11" s="22">
        <v>1</v>
      </c>
      <c r="M11" s="27">
        <v>1575</v>
      </c>
      <c r="N11" s="69">
        <f t="shared" si="4"/>
        <v>1575</v>
      </c>
      <c r="O11" s="10"/>
      <c r="P11" s="11"/>
      <c r="Q11" s="11"/>
      <c r="R11" s="11"/>
      <c r="S11" s="11"/>
      <c r="T11" s="23"/>
      <c r="U11" s="71">
        <f t="shared" si="0"/>
        <v>0</v>
      </c>
      <c r="V11" s="71">
        <f t="shared" si="5"/>
        <v>0</v>
      </c>
      <c r="W11" s="9"/>
      <c r="X11" s="69">
        <f>Job_Cards[[#This Row],[GST on Lobour]]+Job_Cards[[#This Row],[Total Labour]]+Job_Cards[[#This Row],[Part Value]]</f>
        <v>1575</v>
      </c>
      <c r="Y11" s="9"/>
      <c r="Z11" s="11"/>
      <c r="AA11" s="15">
        <f t="shared" si="1"/>
        <v>26</v>
      </c>
      <c r="AB11" s="15">
        <f t="shared" si="2"/>
        <v>12</v>
      </c>
      <c r="AC11" s="15">
        <f t="shared" si="3"/>
        <v>2025</v>
      </c>
    </row>
    <row r="12" spans="1:46" x14ac:dyDescent="0.35">
      <c r="A12" s="9" t="s">
        <v>62</v>
      </c>
      <c r="B12" s="8">
        <v>46012</v>
      </c>
      <c r="C12" s="9">
        <v>2054</v>
      </c>
      <c r="D12" s="9" t="s">
        <v>71</v>
      </c>
      <c r="E12" s="9">
        <v>9214250492</v>
      </c>
      <c r="F12" s="30" t="s">
        <v>72</v>
      </c>
      <c r="G12" s="64" t="s">
        <v>55</v>
      </c>
      <c r="H12" s="65" t="s">
        <v>65</v>
      </c>
      <c r="I12" s="65" t="s">
        <v>27</v>
      </c>
      <c r="J12" s="22"/>
      <c r="K12" s="67"/>
      <c r="L12" s="22"/>
      <c r="M12" s="27"/>
      <c r="N12" s="69">
        <f t="shared" si="4"/>
        <v>0</v>
      </c>
      <c r="O12" s="10"/>
      <c r="P12" s="11">
        <v>500</v>
      </c>
      <c r="Q12" s="11"/>
      <c r="R12" s="11"/>
      <c r="S12" s="11"/>
      <c r="T12" s="23"/>
      <c r="U12" s="71">
        <f t="shared" si="0"/>
        <v>500</v>
      </c>
      <c r="V12" s="71">
        <f t="shared" si="5"/>
        <v>90</v>
      </c>
      <c r="W12" s="9"/>
      <c r="X12" s="69">
        <f>Job_Cards[[#This Row],[GST on Lobour]]+Job_Cards[[#This Row],[Total Labour]]+Job_Cards[[#This Row],[Part Value]]</f>
        <v>590</v>
      </c>
      <c r="Y12" s="9"/>
      <c r="Z12" s="11"/>
      <c r="AA12" s="15">
        <f t="shared" si="1"/>
        <v>21</v>
      </c>
      <c r="AB12" s="15">
        <f t="shared" si="2"/>
        <v>12</v>
      </c>
      <c r="AC12" s="15">
        <f t="shared" si="3"/>
        <v>2025</v>
      </c>
    </row>
    <row r="13" spans="1:46" x14ac:dyDescent="0.35">
      <c r="A13" s="9" t="s">
        <v>73</v>
      </c>
      <c r="B13" s="8">
        <v>46014</v>
      </c>
      <c r="C13" s="9">
        <v>2055</v>
      </c>
      <c r="D13" s="9" t="s">
        <v>74</v>
      </c>
      <c r="E13" s="9">
        <v>9839174305</v>
      </c>
      <c r="F13" s="9" t="s">
        <v>75</v>
      </c>
      <c r="G13" s="64" t="s">
        <v>55</v>
      </c>
      <c r="H13" s="65" t="s">
        <v>65</v>
      </c>
      <c r="I13" s="65" t="s">
        <v>27</v>
      </c>
      <c r="J13" s="22" t="s">
        <v>90</v>
      </c>
      <c r="K13" s="67" t="str">
        <f>_xlfn.XLOOKUP(Job_Cards[[#This Row],[Part Code Issued]],'Inventory Check'!$A$3:$A$3000,'Inventory Check'!$B$3:$B$3000,"WRONG Code",0)</f>
        <v>Oil Filter</v>
      </c>
      <c r="L13" s="22">
        <v>1</v>
      </c>
      <c r="M13" s="27">
        <v>359</v>
      </c>
      <c r="N13" s="69">
        <f t="shared" si="4"/>
        <v>359</v>
      </c>
      <c r="O13" s="10">
        <v>900</v>
      </c>
      <c r="P13" s="11"/>
      <c r="Q13" s="11"/>
      <c r="R13" s="11"/>
      <c r="S13" s="11"/>
      <c r="T13" s="23"/>
      <c r="U13" s="71">
        <f t="shared" si="0"/>
        <v>900</v>
      </c>
      <c r="V13" s="71">
        <f t="shared" si="5"/>
        <v>162</v>
      </c>
      <c r="W13" s="9"/>
      <c r="X13" s="69">
        <f>Job_Cards[[#This Row],[GST on Lobour]]+Job_Cards[[#This Row],[Total Labour]]+Job_Cards[[#This Row],[Part Value]]</f>
        <v>1421</v>
      </c>
      <c r="Y13" s="9"/>
      <c r="Z13" s="11"/>
      <c r="AA13" s="15">
        <f t="shared" si="1"/>
        <v>23</v>
      </c>
      <c r="AB13" s="15">
        <f t="shared" si="2"/>
        <v>12</v>
      </c>
      <c r="AC13" s="15">
        <f t="shared" si="3"/>
        <v>2025</v>
      </c>
    </row>
    <row r="14" spans="1:46" x14ac:dyDescent="0.35">
      <c r="A14" s="9"/>
      <c r="B14" s="8">
        <v>46014</v>
      </c>
      <c r="C14" s="9"/>
      <c r="D14" s="9"/>
      <c r="E14" s="9"/>
      <c r="F14" s="9"/>
      <c r="G14" s="64"/>
      <c r="H14" s="65"/>
      <c r="I14" s="65" t="str">
        <f>IF(Job_Cards[[#This Row],[Customer Name]]="",I13,"")</f>
        <v>Paid</v>
      </c>
      <c r="J14" s="22" t="s">
        <v>366</v>
      </c>
      <c r="K14" s="67" t="str">
        <f>_xlfn.XLOOKUP(Job_Cards[[#This Row],[Part Code Issued]],'Inventory Check'!$A$3:$A$3000,'Inventory Check'!$B$3:$B$3000,"WRONG Code",0)</f>
        <v>Gulf Force BS VI (6.5L)</v>
      </c>
      <c r="L14" s="22">
        <v>1</v>
      </c>
      <c r="M14" s="27">
        <v>2080</v>
      </c>
      <c r="N14" s="69">
        <f t="shared" si="4"/>
        <v>2080</v>
      </c>
      <c r="O14" s="10"/>
      <c r="P14" s="11"/>
      <c r="Q14" s="11"/>
      <c r="R14" s="11"/>
      <c r="S14" s="11"/>
      <c r="T14" s="23"/>
      <c r="U14" s="71">
        <f t="shared" si="0"/>
        <v>0</v>
      </c>
      <c r="V14" s="71">
        <f t="shared" si="5"/>
        <v>0</v>
      </c>
      <c r="W14" s="9"/>
      <c r="X14" s="69">
        <f>Job_Cards[[#This Row],[GST on Lobour]]+Job_Cards[[#This Row],[Total Labour]]+Job_Cards[[#This Row],[Part Value]]</f>
        <v>2080</v>
      </c>
      <c r="Y14" s="9"/>
      <c r="Z14" s="11"/>
      <c r="AA14" s="15">
        <f t="shared" si="1"/>
        <v>23</v>
      </c>
      <c r="AB14" s="15">
        <f t="shared" si="2"/>
        <v>12</v>
      </c>
      <c r="AC14" s="15">
        <f t="shared" si="3"/>
        <v>2025</v>
      </c>
    </row>
    <row r="15" spans="1:46" x14ac:dyDescent="0.35">
      <c r="A15" s="9" t="s">
        <v>73</v>
      </c>
      <c r="B15" s="8">
        <v>46014</v>
      </c>
      <c r="C15" s="9">
        <v>2056</v>
      </c>
      <c r="D15" s="9" t="s">
        <v>76</v>
      </c>
      <c r="E15" s="9">
        <v>7267059150</v>
      </c>
      <c r="F15" s="9" t="s">
        <v>77</v>
      </c>
      <c r="G15" s="64" t="s">
        <v>55</v>
      </c>
      <c r="H15" s="65" t="s">
        <v>65</v>
      </c>
      <c r="I15" s="65" t="s">
        <v>27</v>
      </c>
      <c r="J15" s="22" t="s">
        <v>90</v>
      </c>
      <c r="K15" s="67" t="str">
        <f>_xlfn.XLOOKUP(Job_Cards[[#This Row],[Part Code Issued]],'Inventory Check'!$A$3:$A$3000,'Inventory Check'!$B$3:$B$3000,"WRONG Code",0)</f>
        <v>Oil Filter</v>
      </c>
      <c r="L15" s="22">
        <v>1</v>
      </c>
      <c r="M15" s="27">
        <v>359</v>
      </c>
      <c r="N15" s="69">
        <f t="shared" si="4"/>
        <v>359</v>
      </c>
      <c r="O15" s="10">
        <v>900</v>
      </c>
      <c r="P15" s="11"/>
      <c r="Q15" s="11"/>
      <c r="R15" s="11"/>
      <c r="S15" s="11"/>
      <c r="T15" s="23"/>
      <c r="U15" s="71">
        <f t="shared" si="0"/>
        <v>900</v>
      </c>
      <c r="V15" s="71">
        <f t="shared" si="5"/>
        <v>162</v>
      </c>
      <c r="W15" s="9"/>
      <c r="X15" s="69">
        <f>Job_Cards[[#This Row],[GST on Lobour]]+Job_Cards[[#This Row],[Total Labour]]+Job_Cards[[#This Row],[Part Value]]</f>
        <v>1421</v>
      </c>
      <c r="Y15" s="9"/>
      <c r="Z15" s="11"/>
      <c r="AA15" s="15">
        <f t="shared" si="1"/>
        <v>23</v>
      </c>
      <c r="AB15" s="15">
        <f t="shared" si="2"/>
        <v>12</v>
      </c>
      <c r="AC15" s="15">
        <f t="shared" si="3"/>
        <v>2025</v>
      </c>
    </row>
    <row r="16" spans="1:46" x14ac:dyDescent="0.35">
      <c r="A16" s="9"/>
      <c r="B16" s="8">
        <v>46014</v>
      </c>
      <c r="C16" s="9"/>
      <c r="D16" s="9"/>
      <c r="E16" s="9"/>
      <c r="F16" s="9"/>
      <c r="G16" s="64"/>
      <c r="H16" s="65"/>
      <c r="I16" s="65" t="str">
        <f>IF(Job_Cards[[#This Row],[Customer Name]]="",I15,"")</f>
        <v>Paid</v>
      </c>
      <c r="J16" s="22" t="s">
        <v>366</v>
      </c>
      <c r="K16" s="67" t="str">
        <f>_xlfn.XLOOKUP(Job_Cards[[#This Row],[Part Code Issued]],'Inventory Check'!$A$3:$A$3000,'Inventory Check'!$B$3:$B$3000,"WRONG Code",0)</f>
        <v>Gulf Force BS VI (6.5L)</v>
      </c>
      <c r="L16" s="22">
        <v>1</v>
      </c>
      <c r="M16" s="27">
        <v>2080</v>
      </c>
      <c r="N16" s="69">
        <f t="shared" si="4"/>
        <v>2080</v>
      </c>
      <c r="O16" s="10"/>
      <c r="P16" s="11"/>
      <c r="Q16" s="11"/>
      <c r="R16" s="11"/>
      <c r="S16" s="11"/>
      <c r="T16" s="23"/>
      <c r="U16" s="71">
        <f t="shared" si="0"/>
        <v>0</v>
      </c>
      <c r="V16" s="71">
        <f t="shared" si="5"/>
        <v>0</v>
      </c>
      <c r="W16" s="9"/>
      <c r="X16" s="69">
        <f>Job_Cards[[#This Row],[GST on Lobour]]+Job_Cards[[#This Row],[Total Labour]]+Job_Cards[[#This Row],[Part Value]]</f>
        <v>2080</v>
      </c>
      <c r="Y16" s="9"/>
      <c r="Z16" s="11"/>
      <c r="AA16" s="15">
        <f t="shared" si="1"/>
        <v>23</v>
      </c>
      <c r="AB16" s="15">
        <f t="shared" si="2"/>
        <v>12</v>
      </c>
      <c r="AC16" s="15">
        <f t="shared" si="3"/>
        <v>2025</v>
      </c>
    </row>
    <row r="17" spans="1:29" x14ac:dyDescent="0.35">
      <c r="A17" s="9"/>
      <c r="B17" s="8">
        <v>46014</v>
      </c>
      <c r="C17" s="9"/>
      <c r="D17" s="9"/>
      <c r="E17" s="9"/>
      <c r="F17" s="9"/>
      <c r="G17" s="64"/>
      <c r="H17" s="65"/>
      <c r="I17" s="65" t="str">
        <f>IF(Job_Cards[[#This Row],[Customer Name]]="",I16,"")</f>
        <v>Paid</v>
      </c>
      <c r="J17" s="24" t="s">
        <v>91</v>
      </c>
      <c r="K17" s="67" t="str">
        <f>_xlfn.XLOOKUP(Job_Cards[[#This Row],[Part Code Issued]],'Inventory Check'!$A$3:$A$3000,'Inventory Check'!$B$3:$B$3000,"WRONG Code",0)</f>
        <v>FUEL FILTER</v>
      </c>
      <c r="L17" s="22">
        <v>1</v>
      </c>
      <c r="M17" s="27">
        <v>1575</v>
      </c>
      <c r="N17" s="69">
        <f t="shared" si="4"/>
        <v>1575</v>
      </c>
      <c r="O17" s="10"/>
      <c r="P17" s="11"/>
      <c r="Q17" s="11"/>
      <c r="R17" s="11"/>
      <c r="S17" s="11"/>
      <c r="T17" s="23"/>
      <c r="U17" s="71">
        <f t="shared" si="0"/>
        <v>0</v>
      </c>
      <c r="V17" s="71">
        <f t="shared" si="5"/>
        <v>0</v>
      </c>
      <c r="W17" s="9"/>
      <c r="X17" s="69">
        <f>Job_Cards[[#This Row],[GST on Lobour]]+Job_Cards[[#This Row],[Total Labour]]+Job_Cards[[#This Row],[Part Value]]</f>
        <v>1575</v>
      </c>
      <c r="Y17" s="9"/>
      <c r="Z17" s="11"/>
      <c r="AA17" s="15">
        <f t="shared" si="1"/>
        <v>23</v>
      </c>
      <c r="AB17" s="15">
        <f t="shared" si="2"/>
        <v>12</v>
      </c>
      <c r="AC17" s="15">
        <f t="shared" si="3"/>
        <v>2025</v>
      </c>
    </row>
    <row r="18" spans="1:29" x14ac:dyDescent="0.35">
      <c r="A18" s="9" t="s">
        <v>78</v>
      </c>
      <c r="B18" s="8">
        <v>46015</v>
      </c>
      <c r="C18" s="9">
        <v>2057</v>
      </c>
      <c r="D18" s="9" t="s">
        <v>79</v>
      </c>
      <c r="E18" s="9"/>
      <c r="F18" s="9"/>
      <c r="G18" s="64" t="s">
        <v>55</v>
      </c>
      <c r="H18" s="65" t="s">
        <v>65</v>
      </c>
      <c r="I18" s="65" t="s">
        <v>751</v>
      </c>
      <c r="J18" s="22" t="s">
        <v>308</v>
      </c>
      <c r="K18" s="67" t="str">
        <f>_xlfn.XLOOKUP(Job_Cards[[#This Row],[Part Code Issued]],'Inventory Check'!$A$3:$A$3000,'Inventory Check'!$B$3:$B$3000,"WRONG Code",0)</f>
        <v>Gulf Force AdBlue (20 L)</v>
      </c>
      <c r="L18" s="22">
        <v>1</v>
      </c>
      <c r="M18" s="27">
        <v>1480</v>
      </c>
      <c r="N18" s="69">
        <f t="shared" si="4"/>
        <v>1480</v>
      </c>
      <c r="O18" s="10"/>
      <c r="P18" s="11"/>
      <c r="Q18" s="11"/>
      <c r="R18" s="11"/>
      <c r="S18" s="11"/>
      <c r="T18" s="23"/>
      <c r="U18" s="71">
        <f t="shared" si="0"/>
        <v>0</v>
      </c>
      <c r="V18" s="71">
        <f t="shared" si="5"/>
        <v>0</v>
      </c>
      <c r="W18" s="9"/>
      <c r="X18" s="69">
        <f>Job_Cards[[#This Row],[GST on Lobour]]+Job_Cards[[#This Row],[Total Labour]]+Job_Cards[[#This Row],[Part Value]]</f>
        <v>1480</v>
      </c>
      <c r="Y18" s="9"/>
      <c r="Z18" s="11"/>
      <c r="AA18" s="15">
        <f t="shared" si="1"/>
        <v>24</v>
      </c>
      <c r="AB18" s="15">
        <f t="shared" si="2"/>
        <v>12</v>
      </c>
      <c r="AC18" s="15">
        <f t="shared" si="3"/>
        <v>2025</v>
      </c>
    </row>
    <row r="19" spans="1:29" x14ac:dyDescent="0.35">
      <c r="A19" s="9"/>
      <c r="B19" s="8">
        <v>46015</v>
      </c>
      <c r="C19" s="9"/>
      <c r="D19" s="9"/>
      <c r="E19" s="9"/>
      <c r="F19" s="9"/>
      <c r="G19" s="64"/>
      <c r="H19" s="65"/>
      <c r="I19" s="65" t="str">
        <f>IF(Job_Cards[[#This Row],[Customer Name]]="",I18,"")</f>
        <v>Counter Sale</v>
      </c>
      <c r="J19" s="22" t="s">
        <v>365</v>
      </c>
      <c r="K19" s="67" t="str">
        <f>_xlfn.XLOOKUP(Job_Cards[[#This Row],[Part Code Issued]],'Inventory Check'!$A$3:$A$3000,'Inventory Check'!$B$3:$B$3000,"WRONG Code",0)</f>
        <v>Gulf Force AdBlue (10)</v>
      </c>
      <c r="L19" s="22">
        <v>1</v>
      </c>
      <c r="M19" s="27">
        <v>770</v>
      </c>
      <c r="N19" s="69">
        <f t="shared" si="4"/>
        <v>770</v>
      </c>
      <c r="O19" s="10"/>
      <c r="P19" s="11"/>
      <c r="Q19" s="11"/>
      <c r="R19" s="11"/>
      <c r="S19" s="11"/>
      <c r="T19" s="23"/>
      <c r="U19" s="71">
        <f t="shared" si="0"/>
        <v>0</v>
      </c>
      <c r="V19" s="71">
        <f t="shared" si="5"/>
        <v>0</v>
      </c>
      <c r="W19" s="9"/>
      <c r="X19" s="69">
        <f>Job_Cards[[#This Row],[GST on Lobour]]+Job_Cards[[#This Row],[Total Labour]]+Job_Cards[[#This Row],[Part Value]]</f>
        <v>770</v>
      </c>
      <c r="Y19" s="9"/>
      <c r="Z19" s="11"/>
      <c r="AA19" s="15">
        <f t="shared" si="1"/>
        <v>24</v>
      </c>
      <c r="AB19" s="15">
        <f t="shared" si="2"/>
        <v>12</v>
      </c>
      <c r="AC19" s="15">
        <f t="shared" si="3"/>
        <v>2025</v>
      </c>
    </row>
    <row r="20" spans="1:29" x14ac:dyDescent="0.35">
      <c r="A20" s="9"/>
      <c r="B20" s="8">
        <v>46015</v>
      </c>
      <c r="C20" s="9"/>
      <c r="D20" s="9"/>
      <c r="E20" s="9"/>
      <c r="F20" s="9"/>
      <c r="G20" s="64"/>
      <c r="H20" s="65"/>
      <c r="I20" s="65" t="str">
        <f>IF(Job_Cards[[#This Row],[Customer Name]]="",I19,"")</f>
        <v>Counter Sale</v>
      </c>
      <c r="J20" s="22" t="s">
        <v>301</v>
      </c>
      <c r="K20" s="67" t="str">
        <f>_xlfn.XLOOKUP(Job_Cards[[#This Row],[Part Code Issued]],'Inventory Check'!$A$3:$A$3000,'Inventory Check'!$B$3:$B$3000,"WRONG Code",0)</f>
        <v>CLUTCH SPRING</v>
      </c>
      <c r="L20" s="22">
        <v>1</v>
      </c>
      <c r="M20" s="27">
        <v>17</v>
      </c>
      <c r="N20" s="69">
        <f t="shared" si="4"/>
        <v>17</v>
      </c>
      <c r="O20" s="10"/>
      <c r="P20" s="11"/>
      <c r="Q20" s="11"/>
      <c r="R20" s="11"/>
      <c r="S20" s="11"/>
      <c r="T20" s="23"/>
      <c r="U20" s="71">
        <f t="shared" si="0"/>
        <v>0</v>
      </c>
      <c r="V20" s="71">
        <f t="shared" si="5"/>
        <v>0</v>
      </c>
      <c r="W20" s="9"/>
      <c r="X20" s="69">
        <f>Job_Cards[[#This Row],[GST on Lobour]]+Job_Cards[[#This Row],[Total Labour]]+Job_Cards[[#This Row],[Part Value]]</f>
        <v>17</v>
      </c>
      <c r="Y20" s="9"/>
      <c r="Z20" s="11"/>
      <c r="AA20" s="15">
        <f t="shared" si="1"/>
        <v>24</v>
      </c>
      <c r="AB20" s="15">
        <f t="shared" si="2"/>
        <v>12</v>
      </c>
      <c r="AC20" s="15">
        <f t="shared" si="3"/>
        <v>2025</v>
      </c>
    </row>
    <row r="21" spans="1:29" x14ac:dyDescent="0.35">
      <c r="A21" s="9"/>
      <c r="B21" s="8">
        <v>46015</v>
      </c>
      <c r="C21" s="9"/>
      <c r="D21" s="9"/>
      <c r="E21" s="9"/>
      <c r="F21" s="9"/>
      <c r="G21" s="64"/>
      <c r="H21" s="65"/>
      <c r="I21" s="65" t="str">
        <f>IF(Job_Cards[[#This Row],[Customer Name]]="",I20,"")</f>
        <v>Counter Sale</v>
      </c>
      <c r="J21" s="22" t="s">
        <v>860</v>
      </c>
      <c r="K21" s="67" t="str">
        <f>_xlfn.XLOOKUP(Job_Cards[[#This Row],[Part Code Issued]],'Inventory Check'!$A$3:$A$3000,'Inventory Check'!$B$3:$B$3000,"WRONG Code",0)</f>
        <v>Bumper Rubber</v>
      </c>
      <c r="L21" s="22">
        <v>1</v>
      </c>
      <c r="M21" s="27">
        <v>142</v>
      </c>
      <c r="N21" s="69">
        <f t="shared" si="4"/>
        <v>142</v>
      </c>
      <c r="O21" s="10"/>
      <c r="P21" s="11"/>
      <c r="Q21" s="11"/>
      <c r="R21" s="11"/>
      <c r="S21" s="11"/>
      <c r="T21" s="23"/>
      <c r="U21" s="71">
        <f t="shared" si="0"/>
        <v>0</v>
      </c>
      <c r="V21" s="71">
        <f t="shared" si="5"/>
        <v>0</v>
      </c>
      <c r="W21" s="9"/>
      <c r="X21" s="69">
        <f>Job_Cards[[#This Row],[GST on Lobour]]+Job_Cards[[#This Row],[Total Labour]]+Job_Cards[[#This Row],[Part Value]]</f>
        <v>142</v>
      </c>
      <c r="Y21" s="9"/>
      <c r="Z21" s="11"/>
      <c r="AA21" s="15">
        <f t="shared" si="1"/>
        <v>24</v>
      </c>
      <c r="AB21" s="15">
        <f t="shared" si="2"/>
        <v>12</v>
      </c>
      <c r="AC21" s="15">
        <f t="shared" si="3"/>
        <v>2025</v>
      </c>
    </row>
    <row r="22" spans="1:29" x14ac:dyDescent="0.35">
      <c r="A22" s="9" t="s">
        <v>80</v>
      </c>
      <c r="B22" s="8">
        <v>46016</v>
      </c>
      <c r="C22" s="9">
        <v>2058</v>
      </c>
      <c r="D22" s="9" t="s">
        <v>858</v>
      </c>
      <c r="E22" s="9">
        <v>9415970915</v>
      </c>
      <c r="F22" s="9" t="s">
        <v>81</v>
      </c>
      <c r="G22" s="64" t="s">
        <v>55</v>
      </c>
      <c r="H22" s="65" t="s">
        <v>65</v>
      </c>
      <c r="I22" s="65" t="s">
        <v>27</v>
      </c>
      <c r="J22" s="22" t="s">
        <v>366</v>
      </c>
      <c r="K22" s="67" t="str">
        <f>_xlfn.XLOOKUP(Job_Cards[[#This Row],[Part Code Issued]],'Inventory Check'!$A$3:$A$3000,'Inventory Check'!$B$3:$B$3000,"WRONG Code",0)</f>
        <v>Gulf Force BS VI (6.5L)</v>
      </c>
      <c r="L22" s="22">
        <v>1</v>
      </c>
      <c r="M22" s="27">
        <v>2080</v>
      </c>
      <c r="N22" s="69">
        <f t="shared" si="4"/>
        <v>2080</v>
      </c>
      <c r="O22" s="10">
        <v>850</v>
      </c>
      <c r="P22" s="11"/>
      <c r="Q22" s="11"/>
      <c r="R22" s="11"/>
      <c r="S22" s="11"/>
      <c r="T22" s="23"/>
      <c r="U22" s="71">
        <f t="shared" si="0"/>
        <v>850</v>
      </c>
      <c r="V22" s="71">
        <f t="shared" si="5"/>
        <v>153</v>
      </c>
      <c r="W22" s="9"/>
      <c r="X22" s="69">
        <f>Job_Cards[[#This Row],[GST on Lobour]]+Job_Cards[[#This Row],[Total Labour]]+Job_Cards[[#This Row],[Part Value]]</f>
        <v>3083</v>
      </c>
      <c r="Y22" s="9"/>
      <c r="Z22" s="11"/>
      <c r="AA22" s="15">
        <f t="shared" si="1"/>
        <v>25</v>
      </c>
      <c r="AB22" s="15">
        <f t="shared" si="2"/>
        <v>12</v>
      </c>
      <c r="AC22" s="15">
        <f t="shared" si="3"/>
        <v>2025</v>
      </c>
    </row>
    <row r="23" spans="1:29" x14ac:dyDescent="0.35">
      <c r="A23" s="9"/>
      <c r="B23" s="8">
        <v>46016</v>
      </c>
      <c r="C23" s="9"/>
      <c r="D23" s="9"/>
      <c r="E23" s="9"/>
      <c r="F23" s="9"/>
      <c r="G23" s="64"/>
      <c r="H23" s="65"/>
      <c r="I23" s="65" t="str">
        <f>IF(Job_Cards[[#This Row],[Customer Name]]="",I22,"")</f>
        <v>Paid</v>
      </c>
      <c r="J23" s="22" t="s">
        <v>90</v>
      </c>
      <c r="K23" s="67" t="str">
        <f>_xlfn.XLOOKUP(Job_Cards[[#This Row],[Part Code Issued]],'Inventory Check'!$A$3:$A$3000,'Inventory Check'!$B$3:$B$3000,"WRONG Code",0)</f>
        <v>Oil Filter</v>
      </c>
      <c r="L23" s="22">
        <v>1</v>
      </c>
      <c r="M23" s="27">
        <v>359</v>
      </c>
      <c r="N23" s="69">
        <f t="shared" si="4"/>
        <v>359</v>
      </c>
      <c r="O23" s="10"/>
      <c r="P23" s="11"/>
      <c r="Q23" s="11"/>
      <c r="R23" s="11"/>
      <c r="S23" s="11"/>
      <c r="T23" s="23"/>
      <c r="U23" s="71">
        <f t="shared" si="0"/>
        <v>0</v>
      </c>
      <c r="V23" s="71">
        <f t="shared" si="5"/>
        <v>0</v>
      </c>
      <c r="W23" s="9"/>
      <c r="X23" s="69">
        <f>Job_Cards[[#This Row],[GST on Lobour]]+Job_Cards[[#This Row],[Total Labour]]+Job_Cards[[#This Row],[Part Value]]</f>
        <v>359</v>
      </c>
      <c r="Y23" s="9"/>
      <c r="Z23" s="11"/>
      <c r="AA23" s="15">
        <f t="shared" si="1"/>
        <v>25</v>
      </c>
      <c r="AB23" s="15">
        <f t="shared" si="2"/>
        <v>12</v>
      </c>
      <c r="AC23" s="15">
        <f t="shared" si="3"/>
        <v>2025</v>
      </c>
    </row>
    <row r="24" spans="1:29" x14ac:dyDescent="0.35">
      <c r="A24" s="9" t="s">
        <v>80</v>
      </c>
      <c r="B24" s="8">
        <v>46016</v>
      </c>
      <c r="C24" s="9">
        <v>2059</v>
      </c>
      <c r="D24" s="9" t="s">
        <v>82</v>
      </c>
      <c r="E24" s="9">
        <v>6306615783</v>
      </c>
      <c r="F24" s="9" t="s">
        <v>83</v>
      </c>
      <c r="G24" s="64" t="s">
        <v>55</v>
      </c>
      <c r="H24" s="65" t="s">
        <v>65</v>
      </c>
      <c r="I24" s="65" t="s">
        <v>27</v>
      </c>
      <c r="J24" s="22" t="s">
        <v>460</v>
      </c>
      <c r="K24" s="67" t="str">
        <f>_xlfn.XLOOKUP(Job_Cards[[#This Row],[Part Code Issued]],'Inventory Check'!$A$3:$A$3000,'Inventory Check'!$B$3:$B$3000,"WRONG Code",0)</f>
        <v>Electric Fuse</v>
      </c>
      <c r="L24" s="22">
        <v>2</v>
      </c>
      <c r="M24" s="27">
        <v>140</v>
      </c>
      <c r="N24" s="69">
        <f t="shared" si="4"/>
        <v>280</v>
      </c>
      <c r="O24" s="10">
        <v>250</v>
      </c>
      <c r="P24" s="11"/>
      <c r="Q24" s="11"/>
      <c r="R24" s="11"/>
      <c r="S24" s="11"/>
      <c r="T24" s="23"/>
      <c r="U24" s="71">
        <f t="shared" si="0"/>
        <v>250</v>
      </c>
      <c r="V24" s="71">
        <f t="shared" si="5"/>
        <v>45</v>
      </c>
      <c r="W24" s="9"/>
      <c r="X24" s="69">
        <f>Job_Cards[[#This Row],[GST on Lobour]]+Job_Cards[[#This Row],[Total Labour]]+Job_Cards[[#This Row],[Part Value]]</f>
        <v>575</v>
      </c>
      <c r="Y24" s="9"/>
      <c r="Z24" s="11"/>
      <c r="AA24" s="15">
        <f t="shared" si="1"/>
        <v>25</v>
      </c>
      <c r="AB24" s="15">
        <f t="shared" si="2"/>
        <v>12</v>
      </c>
      <c r="AC24" s="15">
        <f t="shared" si="3"/>
        <v>2025</v>
      </c>
    </row>
    <row r="25" spans="1:29" x14ac:dyDescent="0.35">
      <c r="A25" s="9" t="s">
        <v>80</v>
      </c>
      <c r="B25" s="8">
        <v>46016</v>
      </c>
      <c r="C25" s="9">
        <v>2060</v>
      </c>
      <c r="D25" s="9" t="s">
        <v>84</v>
      </c>
      <c r="E25" s="9">
        <v>9565916094</v>
      </c>
      <c r="F25" s="9" t="s">
        <v>85</v>
      </c>
      <c r="G25" s="64" t="s">
        <v>57</v>
      </c>
      <c r="H25" s="65" t="s">
        <v>65</v>
      </c>
      <c r="I25" s="65" t="s">
        <v>48</v>
      </c>
      <c r="J25" s="22" t="s">
        <v>366</v>
      </c>
      <c r="K25" s="67" t="str">
        <f>_xlfn.XLOOKUP(Job_Cards[[#This Row],[Part Code Issued]],'Inventory Check'!$A$3:$A$3000,'Inventory Check'!$B$3:$B$3000,"WRONG Code",0)</f>
        <v>Gulf Force BS VI (6.5L)</v>
      </c>
      <c r="L25" s="22">
        <v>1</v>
      </c>
      <c r="M25" s="27">
        <v>2080</v>
      </c>
      <c r="N25" s="69">
        <f t="shared" si="4"/>
        <v>2080</v>
      </c>
      <c r="O25" s="10"/>
      <c r="P25" s="11"/>
      <c r="Q25" s="11"/>
      <c r="R25" s="11"/>
      <c r="S25" s="11"/>
      <c r="T25" s="23"/>
      <c r="U25" s="71">
        <f t="shared" si="0"/>
        <v>0</v>
      </c>
      <c r="V25" s="71">
        <f t="shared" si="5"/>
        <v>0</v>
      </c>
      <c r="W25" s="9"/>
      <c r="X25" s="69">
        <f>Job_Cards[[#This Row],[GST on Lobour]]+Job_Cards[[#This Row],[Total Labour]]+Job_Cards[[#This Row],[Part Value]]</f>
        <v>2080</v>
      </c>
      <c r="Y25" s="9"/>
      <c r="Z25" s="11"/>
      <c r="AA25" s="15">
        <f t="shared" si="1"/>
        <v>25</v>
      </c>
      <c r="AB25" s="15">
        <f t="shared" si="2"/>
        <v>12</v>
      </c>
      <c r="AC25" s="15">
        <f t="shared" si="3"/>
        <v>2025</v>
      </c>
    </row>
    <row r="26" spans="1:29" x14ac:dyDescent="0.35">
      <c r="A26" s="9"/>
      <c r="B26" s="8">
        <v>46016</v>
      </c>
      <c r="C26" s="9"/>
      <c r="D26" s="9"/>
      <c r="E26" s="9"/>
      <c r="F26" s="9"/>
      <c r="G26" s="64"/>
      <c r="H26" s="65"/>
      <c r="I26" s="65" t="str">
        <f>IF(Job_Cards[[#This Row],[Customer Name]]="",I25,"")</f>
        <v>Free Service</v>
      </c>
      <c r="J26" s="22" t="s">
        <v>90</v>
      </c>
      <c r="K26" s="67" t="str">
        <f>_xlfn.XLOOKUP(Job_Cards[[#This Row],[Part Code Issued]],'Inventory Check'!$A$3:$A$3000,'Inventory Check'!$B$3:$B$3000,"WRONG Code",0)</f>
        <v>Oil Filter</v>
      </c>
      <c r="L26" s="22">
        <v>1</v>
      </c>
      <c r="M26" s="27">
        <v>359</v>
      </c>
      <c r="N26" s="69">
        <f t="shared" si="4"/>
        <v>359</v>
      </c>
      <c r="O26" s="10"/>
      <c r="P26" s="11"/>
      <c r="Q26" s="11"/>
      <c r="R26" s="11"/>
      <c r="S26" s="11"/>
      <c r="T26" s="23"/>
      <c r="U26" s="71">
        <f t="shared" si="0"/>
        <v>0</v>
      </c>
      <c r="V26" s="71">
        <f t="shared" si="5"/>
        <v>0</v>
      </c>
      <c r="W26" s="9"/>
      <c r="X26" s="69">
        <f>Job_Cards[[#This Row],[GST on Lobour]]+Job_Cards[[#This Row],[Total Labour]]+Job_Cards[[#This Row],[Part Value]]</f>
        <v>359</v>
      </c>
      <c r="Y26" s="9"/>
      <c r="Z26" s="11"/>
      <c r="AA26" s="15">
        <f t="shared" si="1"/>
        <v>25</v>
      </c>
      <c r="AB26" s="15">
        <f t="shared" si="2"/>
        <v>12</v>
      </c>
      <c r="AC26" s="15">
        <f t="shared" si="3"/>
        <v>2025</v>
      </c>
    </row>
    <row r="27" spans="1:29" x14ac:dyDescent="0.35">
      <c r="A27" s="9" t="s">
        <v>86</v>
      </c>
      <c r="B27" s="8">
        <v>46019</v>
      </c>
      <c r="C27" s="9">
        <v>2061</v>
      </c>
      <c r="D27" s="9" t="s">
        <v>87</v>
      </c>
      <c r="E27" s="9">
        <v>9415870147</v>
      </c>
      <c r="F27" s="9" t="s">
        <v>88</v>
      </c>
      <c r="G27" s="64" t="s">
        <v>55</v>
      </c>
      <c r="H27" s="65" t="s">
        <v>65</v>
      </c>
      <c r="I27" s="65" t="s">
        <v>27</v>
      </c>
      <c r="J27" s="22" t="s">
        <v>117</v>
      </c>
      <c r="K27" s="67" t="str">
        <f>_xlfn.XLOOKUP(Job_Cards[[#This Row],[Part Code Issued]],'Inventory Check'!$A$3:$A$3000,'Inventory Check'!$B$3:$B$3000,"WRONG Code",0)</f>
        <v>KING PIN SET</v>
      </c>
      <c r="L27" s="22">
        <v>1</v>
      </c>
      <c r="M27" s="27">
        <v>2438</v>
      </c>
      <c r="N27" s="69">
        <f t="shared" si="4"/>
        <v>2438</v>
      </c>
      <c r="O27" s="10">
        <v>2900</v>
      </c>
      <c r="P27" s="11">
        <v>150</v>
      </c>
      <c r="Q27" s="11"/>
      <c r="R27" s="11"/>
      <c r="S27" s="11"/>
      <c r="T27" s="23"/>
      <c r="U27" s="71">
        <f t="shared" si="0"/>
        <v>3050</v>
      </c>
      <c r="V27" s="71">
        <f t="shared" si="5"/>
        <v>549</v>
      </c>
      <c r="W27" s="9"/>
      <c r="X27" s="69">
        <f>Job_Cards[[#This Row],[GST on Lobour]]+Job_Cards[[#This Row],[Total Labour]]+Job_Cards[[#This Row],[Part Value]]</f>
        <v>6037</v>
      </c>
      <c r="Y27" s="9"/>
      <c r="Z27" s="11"/>
      <c r="AA27" s="15">
        <f t="shared" si="1"/>
        <v>28</v>
      </c>
      <c r="AB27" s="15">
        <f t="shared" si="2"/>
        <v>12</v>
      </c>
      <c r="AC27" s="15">
        <f t="shared" si="3"/>
        <v>2025</v>
      </c>
    </row>
    <row r="28" spans="1:29" x14ac:dyDescent="0.35">
      <c r="A28" s="9"/>
      <c r="B28" s="8">
        <v>46019</v>
      </c>
      <c r="C28" s="9"/>
      <c r="D28" s="9"/>
      <c r="E28" s="9"/>
      <c r="F28" s="9"/>
      <c r="G28" s="64"/>
      <c r="H28" s="65"/>
      <c r="I28" s="65" t="str">
        <f>IF(Job_Cards[[#This Row],[Customer Name]]="",I27,"")</f>
        <v>Paid</v>
      </c>
      <c r="J28" s="22" t="s">
        <v>94</v>
      </c>
      <c r="K28" s="67" t="str">
        <f>_xlfn.XLOOKUP(Job_Cards[[#This Row],[Part Code Issued]],'Inventory Check'!$A$3:$A$3000,'Inventory Check'!$B$3:$B$3000,"WRONG Code",0)</f>
        <v>GREASE</v>
      </c>
      <c r="L28" s="22">
        <v>1</v>
      </c>
      <c r="M28" s="27">
        <v>555</v>
      </c>
      <c r="N28" s="69">
        <f t="shared" si="4"/>
        <v>555</v>
      </c>
      <c r="O28" s="10"/>
      <c r="P28" s="11"/>
      <c r="Q28" s="11"/>
      <c r="R28" s="11"/>
      <c r="S28" s="11"/>
      <c r="T28" s="23"/>
      <c r="U28" s="71">
        <f t="shared" si="0"/>
        <v>0</v>
      </c>
      <c r="V28" s="71">
        <f t="shared" si="5"/>
        <v>0</v>
      </c>
      <c r="W28" s="9"/>
      <c r="X28" s="69">
        <f>Job_Cards[[#This Row],[GST on Lobour]]+Job_Cards[[#This Row],[Total Labour]]+Job_Cards[[#This Row],[Part Value]]</f>
        <v>555</v>
      </c>
      <c r="Y28" s="9"/>
      <c r="Z28" s="11"/>
      <c r="AA28" s="15">
        <f t="shared" si="1"/>
        <v>28</v>
      </c>
      <c r="AB28" s="15">
        <f t="shared" si="2"/>
        <v>12</v>
      </c>
      <c r="AC28" s="15">
        <f t="shared" si="3"/>
        <v>2025</v>
      </c>
    </row>
    <row r="29" spans="1:29" x14ac:dyDescent="0.35">
      <c r="A29" s="9"/>
      <c r="B29" s="8">
        <v>46019</v>
      </c>
      <c r="C29" s="9"/>
      <c r="D29" s="9"/>
      <c r="E29" s="9"/>
      <c r="F29" s="9"/>
      <c r="G29" s="64"/>
      <c r="H29" s="65"/>
      <c r="I29" s="65" t="str">
        <f>IF(Job_Cards[[#This Row],[Customer Name]]="",I28,"")</f>
        <v>Paid</v>
      </c>
      <c r="J29" s="22" t="s">
        <v>170</v>
      </c>
      <c r="K29" s="67" t="str">
        <f>_xlfn.XLOOKUP(Job_Cards[[#This Row],[Part Code Issued]],'Inventory Check'!$A$3:$A$3000,'Inventory Check'!$B$3:$B$3000,"WRONG Code",0)</f>
        <v>Oil Seal For Fr. Exle</v>
      </c>
      <c r="L29" s="22">
        <v>2</v>
      </c>
      <c r="M29" s="27">
        <v>85</v>
      </c>
      <c r="N29" s="69">
        <f t="shared" si="4"/>
        <v>170</v>
      </c>
      <c r="O29" s="10"/>
      <c r="P29" s="11"/>
      <c r="Q29" s="11"/>
      <c r="R29" s="11"/>
      <c r="S29" s="11"/>
      <c r="T29" s="23"/>
      <c r="U29" s="71">
        <f t="shared" si="0"/>
        <v>0</v>
      </c>
      <c r="V29" s="71">
        <f t="shared" si="5"/>
        <v>0</v>
      </c>
      <c r="W29" s="9"/>
      <c r="X29" s="69">
        <f>Job_Cards[[#This Row],[GST on Lobour]]+Job_Cards[[#This Row],[Total Labour]]+Job_Cards[[#This Row],[Part Value]]</f>
        <v>170</v>
      </c>
      <c r="Y29" s="9"/>
      <c r="Z29" s="11"/>
      <c r="AA29" s="15">
        <f t="shared" si="1"/>
        <v>28</v>
      </c>
      <c r="AB29" s="15">
        <f t="shared" si="2"/>
        <v>12</v>
      </c>
      <c r="AC29" s="15">
        <f t="shared" si="3"/>
        <v>2025</v>
      </c>
    </row>
    <row r="30" spans="1:29" x14ac:dyDescent="0.35">
      <c r="A30" s="9"/>
      <c r="B30" s="8">
        <v>46019</v>
      </c>
      <c r="C30" s="9"/>
      <c r="D30" s="9"/>
      <c r="E30" s="9"/>
      <c r="F30" s="9"/>
      <c r="G30" s="64"/>
      <c r="H30" s="65"/>
      <c r="I30" s="65" t="str">
        <f>IF(Job_Cards[[#This Row],[Customer Name]]="",I29,"")</f>
        <v>Paid</v>
      </c>
      <c r="J30" s="22" t="s">
        <v>95</v>
      </c>
      <c r="K30" s="67" t="str">
        <f>_xlfn.XLOOKUP(Job_Cards[[#This Row],[Part Code Issued]],'Inventory Check'!$A$3:$A$3000,'Inventory Check'!$B$3:$B$3000,"WRONG Code",0)</f>
        <v>WRONG Code</v>
      </c>
      <c r="L30" s="22">
        <v>1</v>
      </c>
      <c r="M30" s="27">
        <v>2809</v>
      </c>
      <c r="N30" s="69">
        <f t="shared" si="4"/>
        <v>2809</v>
      </c>
      <c r="O30" s="10"/>
      <c r="P30" s="11"/>
      <c r="Q30" s="11"/>
      <c r="R30" s="11"/>
      <c r="S30" s="11"/>
      <c r="T30" s="23"/>
      <c r="U30" s="71">
        <f t="shared" si="0"/>
        <v>0</v>
      </c>
      <c r="V30" s="71">
        <f t="shared" si="5"/>
        <v>0</v>
      </c>
      <c r="W30" s="9"/>
      <c r="X30" s="69">
        <f>Job_Cards[[#This Row],[GST on Lobour]]+Job_Cards[[#This Row],[Total Labour]]+Job_Cards[[#This Row],[Part Value]]</f>
        <v>2809</v>
      </c>
      <c r="Y30" s="9"/>
      <c r="Z30" s="11"/>
      <c r="AA30" s="15">
        <f t="shared" si="1"/>
        <v>28</v>
      </c>
      <c r="AB30" s="15">
        <f t="shared" si="2"/>
        <v>12</v>
      </c>
      <c r="AC30" s="15">
        <f t="shared" si="3"/>
        <v>2025</v>
      </c>
    </row>
    <row r="31" spans="1:29" x14ac:dyDescent="0.35">
      <c r="A31" s="9"/>
      <c r="B31" s="8">
        <v>46019</v>
      </c>
      <c r="C31" s="9"/>
      <c r="D31" s="9"/>
      <c r="E31" s="9"/>
      <c r="F31" s="9"/>
      <c r="G31" s="64"/>
      <c r="H31" s="65"/>
      <c r="I31" s="65" t="str">
        <f>IF(Job_Cards[[#This Row],[Customer Name]]="",I30,"")</f>
        <v>Paid</v>
      </c>
      <c r="J31" s="22" t="s">
        <v>96</v>
      </c>
      <c r="K31" s="67" t="str">
        <f>_xlfn.XLOOKUP(Job_Cards[[#This Row],[Part Code Issued]],'Inventory Check'!$A$3:$A$3000,'Inventory Check'!$B$3:$B$3000,"WRONG Code",0)</f>
        <v>Taper Roller Bearing</v>
      </c>
      <c r="L31" s="22">
        <v>1</v>
      </c>
      <c r="M31" s="27">
        <v>450</v>
      </c>
      <c r="N31" s="69">
        <f t="shared" si="4"/>
        <v>450</v>
      </c>
      <c r="O31" s="10"/>
      <c r="P31" s="11"/>
      <c r="Q31" s="11"/>
      <c r="R31" s="11"/>
      <c r="S31" s="11"/>
      <c r="T31" s="23"/>
      <c r="U31" s="71">
        <f t="shared" si="0"/>
        <v>0</v>
      </c>
      <c r="V31" s="71">
        <f t="shared" si="5"/>
        <v>0</v>
      </c>
      <c r="W31" s="9"/>
      <c r="X31" s="69">
        <f>Job_Cards[[#This Row],[GST on Lobour]]+Job_Cards[[#This Row],[Total Labour]]+Job_Cards[[#This Row],[Part Value]]</f>
        <v>450</v>
      </c>
      <c r="Y31" s="9"/>
      <c r="Z31" s="11"/>
      <c r="AA31" s="15">
        <f t="shared" si="1"/>
        <v>28</v>
      </c>
      <c r="AB31" s="15">
        <f t="shared" si="2"/>
        <v>12</v>
      </c>
      <c r="AC31" s="15">
        <f t="shared" si="3"/>
        <v>2025</v>
      </c>
    </row>
    <row r="32" spans="1:29" x14ac:dyDescent="0.35">
      <c r="A32" s="9"/>
      <c r="B32" s="8">
        <v>46019</v>
      </c>
      <c r="C32" s="9"/>
      <c r="D32" s="9"/>
      <c r="E32" s="9"/>
      <c r="F32" s="9"/>
      <c r="G32" s="64"/>
      <c r="H32" s="65"/>
      <c r="I32" s="65" t="str">
        <f>IF(Job_Cards[[#This Row],[Customer Name]]="",I31,"")</f>
        <v>Paid</v>
      </c>
      <c r="J32" s="25">
        <v>501349</v>
      </c>
      <c r="K32" s="67" t="str">
        <f>_xlfn.XLOOKUP(Job_Cards[[#This Row],[Part Code Issued]],'Inventory Check'!$A$3:$A$3000,'Inventory Check'!$B$3:$B$3000,"WRONG Code",0)</f>
        <v>WRONG Code</v>
      </c>
      <c r="L32" s="22">
        <v>1</v>
      </c>
      <c r="M32" s="27">
        <v>675</v>
      </c>
      <c r="N32" s="69">
        <f t="shared" si="4"/>
        <v>675</v>
      </c>
      <c r="O32" s="10"/>
      <c r="P32" s="11"/>
      <c r="Q32" s="11"/>
      <c r="R32" s="11"/>
      <c r="S32" s="11"/>
      <c r="T32" s="23"/>
      <c r="U32" s="71">
        <f t="shared" si="0"/>
        <v>0</v>
      </c>
      <c r="V32" s="71">
        <f t="shared" si="5"/>
        <v>0</v>
      </c>
      <c r="W32" s="9"/>
      <c r="X32" s="69">
        <f>Job_Cards[[#This Row],[GST on Lobour]]+Job_Cards[[#This Row],[Total Labour]]+Job_Cards[[#This Row],[Part Value]]</f>
        <v>675</v>
      </c>
      <c r="Y32" s="9"/>
      <c r="Z32" s="11">
        <v>550</v>
      </c>
      <c r="AA32" s="15">
        <f t="shared" si="1"/>
        <v>28</v>
      </c>
      <c r="AB32" s="15">
        <f t="shared" si="2"/>
        <v>12</v>
      </c>
      <c r="AC32" s="15">
        <f t="shared" si="3"/>
        <v>2025</v>
      </c>
    </row>
    <row r="33" spans="1:29" x14ac:dyDescent="0.35">
      <c r="A33" s="9"/>
      <c r="B33" s="8">
        <v>46019</v>
      </c>
      <c r="C33" s="9"/>
      <c r="D33" s="9"/>
      <c r="E33" s="9"/>
      <c r="F33" s="9"/>
      <c r="G33" s="64"/>
      <c r="H33" s="65"/>
      <c r="I33" s="65" t="str">
        <f>IF(Job_Cards[[#This Row],[Customer Name]]="",I32,"")</f>
        <v>Paid</v>
      </c>
      <c r="J33" s="22" t="s">
        <v>102</v>
      </c>
      <c r="K33" s="67" t="str">
        <f>_xlfn.XLOOKUP(Job_Cards[[#This Row],[Part Code Issued]],'Inventory Check'!$A$3:$A$3000,'Inventory Check'!$B$3:$B$3000,"WRONG Code",0)</f>
        <v>OIL SEAL KIT</v>
      </c>
      <c r="L33" s="22">
        <v>1</v>
      </c>
      <c r="M33" s="27">
        <v>492</v>
      </c>
      <c r="N33" s="69">
        <f t="shared" si="4"/>
        <v>492</v>
      </c>
      <c r="O33" s="10"/>
      <c r="P33" s="11"/>
      <c r="Q33" s="11"/>
      <c r="R33" s="11"/>
      <c r="S33" s="11"/>
      <c r="T33" s="23"/>
      <c r="U33" s="71">
        <f t="shared" si="0"/>
        <v>0</v>
      </c>
      <c r="V33" s="71">
        <f t="shared" si="5"/>
        <v>0</v>
      </c>
      <c r="W33" s="9"/>
      <c r="X33" s="69">
        <f>Job_Cards[[#This Row],[GST on Lobour]]+Job_Cards[[#This Row],[Total Labour]]+Job_Cards[[#This Row],[Part Value]]</f>
        <v>492</v>
      </c>
      <c r="Y33" s="9"/>
      <c r="Z33" s="11"/>
      <c r="AA33" s="15">
        <f t="shared" si="1"/>
        <v>28</v>
      </c>
      <c r="AB33" s="15">
        <f t="shared" si="2"/>
        <v>12</v>
      </c>
      <c r="AC33" s="15">
        <f t="shared" si="3"/>
        <v>2025</v>
      </c>
    </row>
    <row r="34" spans="1:29" x14ac:dyDescent="0.35">
      <c r="A34" s="9"/>
      <c r="B34" s="8">
        <v>46019</v>
      </c>
      <c r="C34" s="9"/>
      <c r="D34" s="9"/>
      <c r="E34" s="9"/>
      <c r="F34" s="9"/>
      <c r="G34" s="64"/>
      <c r="H34" s="65"/>
      <c r="I34" s="65" t="str">
        <f>IF(Job_Cards[[#This Row],[Customer Name]]="",I33,"")</f>
        <v>Paid</v>
      </c>
      <c r="J34" s="22" t="s">
        <v>460</v>
      </c>
      <c r="K34" s="67" t="str">
        <f>_xlfn.XLOOKUP(Job_Cards[[#This Row],[Part Code Issued]],'Inventory Check'!$A$3:$A$3000,'Inventory Check'!$B$3:$B$3000,"WRONG Code",0)</f>
        <v>Electric Fuse</v>
      </c>
      <c r="L34" s="22">
        <v>1</v>
      </c>
      <c r="M34" s="27">
        <v>80</v>
      </c>
      <c r="N34" s="69">
        <f t="shared" si="4"/>
        <v>80</v>
      </c>
      <c r="O34" s="10"/>
      <c r="P34" s="11"/>
      <c r="Q34" s="11"/>
      <c r="R34" s="11"/>
      <c r="S34" s="11"/>
      <c r="T34" s="23"/>
      <c r="U34" s="71">
        <f t="shared" si="0"/>
        <v>0</v>
      </c>
      <c r="V34" s="71">
        <f t="shared" si="5"/>
        <v>0</v>
      </c>
      <c r="W34" s="9"/>
      <c r="X34" s="69">
        <f>Job_Cards[[#This Row],[GST on Lobour]]+Job_Cards[[#This Row],[Total Labour]]+Job_Cards[[#This Row],[Part Value]]</f>
        <v>80</v>
      </c>
      <c r="Y34" s="9"/>
      <c r="Z34" s="11"/>
      <c r="AA34" s="15">
        <f t="shared" si="1"/>
        <v>28</v>
      </c>
      <c r="AB34" s="15">
        <f t="shared" si="2"/>
        <v>12</v>
      </c>
      <c r="AC34" s="15">
        <f t="shared" si="3"/>
        <v>2025</v>
      </c>
    </row>
    <row r="35" spans="1:29" x14ac:dyDescent="0.35">
      <c r="A35" s="9" t="s">
        <v>158</v>
      </c>
      <c r="B35" s="8">
        <v>46020</v>
      </c>
      <c r="C35" s="9">
        <v>2062</v>
      </c>
      <c r="D35" s="9" t="s">
        <v>159</v>
      </c>
      <c r="E35" s="9">
        <v>7800392363</v>
      </c>
      <c r="F35" s="9" t="s">
        <v>160</v>
      </c>
      <c r="G35" s="64" t="s">
        <v>55</v>
      </c>
      <c r="H35" s="65" t="s">
        <v>161</v>
      </c>
      <c r="I35" s="65" t="s">
        <v>27</v>
      </c>
      <c r="J35" s="22" t="s">
        <v>97</v>
      </c>
      <c r="K35" s="67" t="str">
        <f>_xlfn.XLOOKUP(Job_Cards[[#This Row],[Part Code Issued]],'Inventory Check'!$A$3:$A$3000,'Inventory Check'!$B$3:$B$3000,"WRONG Code",0)</f>
        <v>FUEL FILTER</v>
      </c>
      <c r="L35" s="22">
        <v>1</v>
      </c>
      <c r="M35" s="27">
        <v>1060</v>
      </c>
      <c r="N35" s="69">
        <f t="shared" si="4"/>
        <v>1060</v>
      </c>
      <c r="O35" s="10">
        <v>850</v>
      </c>
      <c r="P35" s="11"/>
      <c r="Q35" s="11"/>
      <c r="R35" s="11"/>
      <c r="S35" s="11"/>
      <c r="T35" s="23"/>
      <c r="U35" s="71">
        <f t="shared" si="0"/>
        <v>850</v>
      </c>
      <c r="V35" s="71">
        <f t="shared" si="5"/>
        <v>153</v>
      </c>
      <c r="W35" s="9"/>
      <c r="X35" s="69">
        <f>Job_Cards[[#This Row],[GST on Lobour]]+Job_Cards[[#This Row],[Total Labour]]+Job_Cards[[#This Row],[Part Value]]</f>
        <v>2063</v>
      </c>
      <c r="Y35" s="9"/>
      <c r="Z35" s="11"/>
      <c r="AA35" s="15">
        <f t="shared" si="1"/>
        <v>29</v>
      </c>
      <c r="AB35" s="15">
        <f t="shared" si="2"/>
        <v>12</v>
      </c>
      <c r="AC35" s="15">
        <f t="shared" si="3"/>
        <v>2025</v>
      </c>
    </row>
    <row r="36" spans="1:29" x14ac:dyDescent="0.35">
      <c r="A36" s="9"/>
      <c r="B36" s="8">
        <v>46020</v>
      </c>
      <c r="C36" s="9"/>
      <c r="D36" s="9"/>
      <c r="E36" s="9"/>
      <c r="F36" s="9"/>
      <c r="G36" s="64"/>
      <c r="H36" s="65"/>
      <c r="I36" s="65" t="str">
        <f>IF(Job_Cards[[#This Row],[Customer Name]]="",I35,"")</f>
        <v>Paid</v>
      </c>
      <c r="J36" s="22" t="s">
        <v>98</v>
      </c>
      <c r="K36" s="67" t="str">
        <f>_xlfn.XLOOKUP(Job_Cards[[#This Row],[Part Code Issued]],'Inventory Check'!$A$3:$A$3000,'Inventory Check'!$B$3:$B$3000,"WRONG Code",0)</f>
        <v>FUEL FILTER</v>
      </c>
      <c r="L36" s="22">
        <v>1</v>
      </c>
      <c r="M36" s="27">
        <v>711</v>
      </c>
      <c r="N36" s="69">
        <f t="shared" si="4"/>
        <v>711</v>
      </c>
      <c r="O36" s="10"/>
      <c r="P36" s="11"/>
      <c r="Q36" s="11"/>
      <c r="R36" s="11"/>
      <c r="S36" s="11"/>
      <c r="T36" s="23"/>
      <c r="U36" s="71">
        <f t="shared" si="0"/>
        <v>0</v>
      </c>
      <c r="V36" s="71">
        <f t="shared" si="5"/>
        <v>0</v>
      </c>
      <c r="W36" s="9"/>
      <c r="X36" s="69">
        <f>Job_Cards[[#This Row],[GST on Lobour]]+Job_Cards[[#This Row],[Total Labour]]+Job_Cards[[#This Row],[Part Value]]</f>
        <v>711</v>
      </c>
      <c r="Y36" s="9"/>
      <c r="Z36" s="11"/>
      <c r="AA36" s="15">
        <f t="shared" si="1"/>
        <v>29</v>
      </c>
      <c r="AB36" s="15">
        <f t="shared" si="2"/>
        <v>12</v>
      </c>
      <c r="AC36" s="15">
        <f t="shared" si="3"/>
        <v>2025</v>
      </c>
    </row>
    <row r="37" spans="1:29" x14ac:dyDescent="0.35">
      <c r="A37" s="9"/>
      <c r="B37" s="8">
        <v>46020</v>
      </c>
      <c r="C37" s="9"/>
      <c r="D37" s="9"/>
      <c r="E37" s="9"/>
      <c r="F37" s="9"/>
      <c r="G37" s="64"/>
      <c r="H37" s="65"/>
      <c r="I37" s="65" t="str">
        <f>IF(Job_Cards[[#This Row],[Customer Name]]="",I36,"")</f>
        <v>Paid</v>
      </c>
      <c r="J37" s="22" t="s">
        <v>90</v>
      </c>
      <c r="K37" s="67" t="str">
        <f>_xlfn.XLOOKUP(Job_Cards[[#This Row],[Part Code Issued]],'Inventory Check'!$A$3:$A$3000,'Inventory Check'!$B$3:$B$3000,"WRONG Code",0)</f>
        <v>Oil Filter</v>
      </c>
      <c r="L37" s="22">
        <v>1</v>
      </c>
      <c r="M37" s="27">
        <v>359</v>
      </c>
      <c r="N37" s="69">
        <f t="shared" si="4"/>
        <v>359</v>
      </c>
      <c r="O37" s="10"/>
      <c r="P37" s="11"/>
      <c r="Q37" s="11"/>
      <c r="R37" s="11"/>
      <c r="S37" s="11"/>
      <c r="T37" s="23"/>
      <c r="U37" s="71">
        <f t="shared" si="0"/>
        <v>0</v>
      </c>
      <c r="V37" s="71">
        <f t="shared" si="5"/>
        <v>0</v>
      </c>
      <c r="W37" s="9"/>
      <c r="X37" s="69">
        <f>Job_Cards[[#This Row],[GST on Lobour]]+Job_Cards[[#This Row],[Total Labour]]+Job_Cards[[#This Row],[Part Value]]</f>
        <v>359</v>
      </c>
      <c r="Y37" s="9"/>
      <c r="Z37" s="11"/>
      <c r="AA37" s="15">
        <f t="shared" si="1"/>
        <v>29</v>
      </c>
      <c r="AB37" s="15">
        <f t="shared" si="2"/>
        <v>12</v>
      </c>
      <c r="AC37" s="15">
        <f t="shared" si="3"/>
        <v>2025</v>
      </c>
    </row>
    <row r="38" spans="1:29" x14ac:dyDescent="0.35">
      <c r="A38" s="9"/>
      <c r="B38" s="8">
        <v>46020</v>
      </c>
      <c r="C38" s="9"/>
      <c r="D38" s="9"/>
      <c r="E38" s="9"/>
      <c r="F38" s="9"/>
      <c r="G38" s="64"/>
      <c r="H38" s="65"/>
      <c r="I38" s="65" t="str">
        <f>IF(Job_Cards[[#This Row],[Customer Name]]="",I37,"")</f>
        <v>Paid</v>
      </c>
      <c r="J38" s="22" t="s">
        <v>308</v>
      </c>
      <c r="K38" s="67" t="str">
        <f>_xlfn.XLOOKUP(Job_Cards[[#This Row],[Part Code Issued]],'Inventory Check'!$A$3:$A$3000,'Inventory Check'!$B$3:$B$3000,"WRONG Code",0)</f>
        <v>Gulf Force AdBlue (20 L)</v>
      </c>
      <c r="L38" s="22">
        <v>1</v>
      </c>
      <c r="M38" s="27">
        <v>1480</v>
      </c>
      <c r="N38" s="69">
        <f t="shared" si="4"/>
        <v>1480</v>
      </c>
      <c r="O38" s="10"/>
      <c r="P38" s="11"/>
      <c r="Q38" s="11"/>
      <c r="R38" s="11"/>
      <c r="S38" s="11"/>
      <c r="T38" s="23"/>
      <c r="U38" s="71">
        <f t="shared" si="0"/>
        <v>0</v>
      </c>
      <c r="V38" s="71">
        <f t="shared" si="5"/>
        <v>0</v>
      </c>
      <c r="W38" s="9"/>
      <c r="X38" s="69">
        <f>Job_Cards[[#This Row],[GST on Lobour]]+Job_Cards[[#This Row],[Total Labour]]+Job_Cards[[#This Row],[Part Value]]</f>
        <v>1480</v>
      </c>
      <c r="Y38" s="9"/>
      <c r="Z38" s="11"/>
      <c r="AA38" s="15">
        <f t="shared" si="1"/>
        <v>29</v>
      </c>
      <c r="AB38" s="15">
        <f t="shared" si="2"/>
        <v>12</v>
      </c>
      <c r="AC38" s="15">
        <f t="shared" si="3"/>
        <v>2025</v>
      </c>
    </row>
    <row r="39" spans="1:29" x14ac:dyDescent="0.35">
      <c r="A39" s="9"/>
      <c r="B39" s="8">
        <v>46020</v>
      </c>
      <c r="C39" s="9"/>
      <c r="D39" s="9"/>
      <c r="E39" s="9"/>
      <c r="F39" s="9"/>
      <c r="G39" s="64"/>
      <c r="H39" s="65"/>
      <c r="I39" s="65" t="str">
        <f>IF(Job_Cards[[#This Row],[Customer Name]]="",I38,"")</f>
        <v>Paid</v>
      </c>
      <c r="J39" s="22" t="s">
        <v>366</v>
      </c>
      <c r="K39" s="67" t="str">
        <f>_xlfn.XLOOKUP(Job_Cards[[#This Row],[Part Code Issued]],'Inventory Check'!$A$3:$A$3000,'Inventory Check'!$B$3:$B$3000,"WRONG Code",0)</f>
        <v>Gulf Force BS VI (6.5L)</v>
      </c>
      <c r="L39" s="22">
        <v>1</v>
      </c>
      <c r="M39" s="27">
        <v>2080</v>
      </c>
      <c r="N39" s="69">
        <f t="shared" si="4"/>
        <v>2080</v>
      </c>
      <c r="O39" s="10"/>
      <c r="P39" s="11"/>
      <c r="Q39" s="11"/>
      <c r="R39" s="11"/>
      <c r="S39" s="11"/>
      <c r="T39" s="23"/>
      <c r="U39" s="71">
        <f t="shared" si="0"/>
        <v>0</v>
      </c>
      <c r="V39" s="71">
        <f t="shared" si="5"/>
        <v>0</v>
      </c>
      <c r="W39" s="9"/>
      <c r="X39" s="69">
        <f>Job_Cards[[#This Row],[GST on Lobour]]+Job_Cards[[#This Row],[Total Labour]]+Job_Cards[[#This Row],[Part Value]]</f>
        <v>2080</v>
      </c>
      <c r="Y39" s="9"/>
      <c r="Z39" s="11"/>
      <c r="AA39" s="15">
        <f t="shared" si="1"/>
        <v>29</v>
      </c>
      <c r="AB39" s="15">
        <f t="shared" si="2"/>
        <v>12</v>
      </c>
      <c r="AC39" s="15">
        <f t="shared" si="3"/>
        <v>2025</v>
      </c>
    </row>
    <row r="40" spans="1:29" x14ac:dyDescent="0.35">
      <c r="A40" s="9" t="s">
        <v>158</v>
      </c>
      <c r="B40" s="8">
        <v>46020</v>
      </c>
      <c r="C40" s="9">
        <v>2063</v>
      </c>
      <c r="D40" s="9" t="s">
        <v>162</v>
      </c>
      <c r="E40" s="9">
        <v>8545824480</v>
      </c>
      <c r="F40" s="9" t="s">
        <v>163</v>
      </c>
      <c r="G40" s="64" t="s">
        <v>55</v>
      </c>
      <c r="H40" s="65" t="s">
        <v>65</v>
      </c>
      <c r="I40" s="65" t="s">
        <v>48</v>
      </c>
      <c r="J40" s="22" t="s">
        <v>366</v>
      </c>
      <c r="K40" s="67" t="str">
        <f>_xlfn.XLOOKUP(Job_Cards[[#This Row],[Part Code Issued]],'Inventory Check'!$A$3:$A$3000,'Inventory Check'!$B$3:$B$3000,"WRONG Code",0)</f>
        <v>Gulf Force BS VI (6.5L)</v>
      </c>
      <c r="L40" s="22">
        <v>1</v>
      </c>
      <c r="M40" s="27">
        <v>2080</v>
      </c>
      <c r="N40" s="69">
        <f t="shared" si="4"/>
        <v>2080</v>
      </c>
      <c r="O40" s="10"/>
      <c r="P40" s="11"/>
      <c r="Q40" s="11"/>
      <c r="R40" s="11"/>
      <c r="S40" s="11"/>
      <c r="T40" s="23"/>
      <c r="U40" s="71">
        <f t="shared" si="0"/>
        <v>0</v>
      </c>
      <c r="V40" s="71">
        <f t="shared" si="5"/>
        <v>0</v>
      </c>
      <c r="W40" s="9"/>
      <c r="X40" s="69">
        <f>Job_Cards[[#This Row],[GST on Lobour]]+Job_Cards[[#This Row],[Total Labour]]+Job_Cards[[#This Row],[Part Value]]</f>
        <v>2080</v>
      </c>
      <c r="Y40" s="9"/>
      <c r="Z40" s="11"/>
      <c r="AA40" s="15">
        <f t="shared" si="1"/>
        <v>29</v>
      </c>
      <c r="AB40" s="15">
        <f t="shared" si="2"/>
        <v>12</v>
      </c>
      <c r="AC40" s="15">
        <f t="shared" si="3"/>
        <v>2025</v>
      </c>
    </row>
    <row r="41" spans="1:29" x14ac:dyDescent="0.35">
      <c r="A41" s="9"/>
      <c r="B41" s="8">
        <v>46020</v>
      </c>
      <c r="C41" s="9"/>
      <c r="D41" s="9"/>
      <c r="E41" s="9"/>
      <c r="F41" s="9"/>
      <c r="G41" s="64"/>
      <c r="H41" s="65"/>
      <c r="I41" s="65" t="str">
        <f>IF(Job_Cards[[#This Row],[Customer Name]]="",I40,"")</f>
        <v>Free Service</v>
      </c>
      <c r="J41" s="22" t="s">
        <v>90</v>
      </c>
      <c r="K41" s="67" t="str">
        <f>_xlfn.XLOOKUP(Job_Cards[[#This Row],[Part Code Issued]],'Inventory Check'!$A$3:$A$3000,'Inventory Check'!$B$3:$B$3000,"WRONG Code",0)</f>
        <v>Oil Filter</v>
      </c>
      <c r="L41" s="22">
        <v>1</v>
      </c>
      <c r="M41" s="27">
        <v>359</v>
      </c>
      <c r="N41" s="69">
        <f t="shared" si="4"/>
        <v>359</v>
      </c>
      <c r="O41" s="10"/>
      <c r="P41" s="11"/>
      <c r="Q41" s="11"/>
      <c r="R41" s="11"/>
      <c r="S41" s="11"/>
      <c r="T41" s="23"/>
      <c r="U41" s="71">
        <f t="shared" si="0"/>
        <v>0</v>
      </c>
      <c r="V41" s="71">
        <f t="shared" si="5"/>
        <v>0</v>
      </c>
      <c r="W41" s="9"/>
      <c r="X41" s="69">
        <f>Job_Cards[[#This Row],[GST on Lobour]]+Job_Cards[[#This Row],[Total Labour]]+Job_Cards[[#This Row],[Part Value]]</f>
        <v>359</v>
      </c>
      <c r="Y41" s="9"/>
      <c r="Z41" s="11"/>
      <c r="AA41" s="15">
        <f t="shared" si="1"/>
        <v>29</v>
      </c>
      <c r="AB41" s="15">
        <f t="shared" si="2"/>
        <v>12</v>
      </c>
      <c r="AC41" s="15">
        <f t="shared" si="3"/>
        <v>2025</v>
      </c>
    </row>
    <row r="42" spans="1:29" x14ac:dyDescent="0.35">
      <c r="A42" s="9" t="s">
        <v>164</v>
      </c>
      <c r="B42" s="8">
        <v>46021</v>
      </c>
      <c r="C42" s="9">
        <v>2064</v>
      </c>
      <c r="D42" s="9" t="s">
        <v>165</v>
      </c>
      <c r="E42" s="9">
        <v>7084503332</v>
      </c>
      <c r="F42" s="9" t="s">
        <v>166</v>
      </c>
      <c r="G42" s="64" t="s">
        <v>55</v>
      </c>
      <c r="H42" s="65" t="s">
        <v>31</v>
      </c>
      <c r="I42" s="65" t="s">
        <v>27</v>
      </c>
      <c r="J42" s="22" t="s">
        <v>90</v>
      </c>
      <c r="K42" s="67" t="str">
        <f>_xlfn.XLOOKUP(Job_Cards[[#This Row],[Part Code Issued]],'Inventory Check'!$A$3:$A$3000,'Inventory Check'!$B$3:$B$3000,"WRONG Code",0)</f>
        <v>Oil Filter</v>
      </c>
      <c r="L42" s="22">
        <v>1</v>
      </c>
      <c r="M42" s="27">
        <v>359</v>
      </c>
      <c r="N42" s="69">
        <f t="shared" si="4"/>
        <v>359</v>
      </c>
      <c r="O42" s="10">
        <v>650</v>
      </c>
      <c r="P42" s="11"/>
      <c r="Q42" s="11"/>
      <c r="R42" s="11">
        <v>550</v>
      </c>
      <c r="S42" s="11"/>
      <c r="T42" s="23"/>
      <c r="U42" s="71">
        <f t="shared" si="0"/>
        <v>1200</v>
      </c>
      <c r="V42" s="71">
        <f t="shared" si="5"/>
        <v>216</v>
      </c>
      <c r="W42" s="9"/>
      <c r="X42" s="69">
        <f>Job_Cards[[#This Row],[GST on Lobour]]+Job_Cards[[#This Row],[Total Labour]]+Job_Cards[[#This Row],[Part Value]]</f>
        <v>1775</v>
      </c>
      <c r="Y42" s="9"/>
      <c r="Z42" s="11">
        <v>300</v>
      </c>
      <c r="AA42" s="15">
        <f t="shared" si="1"/>
        <v>30</v>
      </c>
      <c r="AB42" s="15">
        <f t="shared" si="2"/>
        <v>12</v>
      </c>
      <c r="AC42" s="15">
        <f t="shared" si="3"/>
        <v>2025</v>
      </c>
    </row>
    <row r="43" spans="1:29" x14ac:dyDescent="0.35">
      <c r="A43" s="9"/>
      <c r="B43" s="8">
        <v>46021</v>
      </c>
      <c r="C43" s="9"/>
      <c r="D43" s="9"/>
      <c r="E43" s="9"/>
      <c r="F43" s="9"/>
      <c r="G43" s="64"/>
      <c r="H43" s="65"/>
      <c r="I43" s="65" t="str">
        <f>IF(Job_Cards[[#This Row],[Customer Name]]="",I42,"")</f>
        <v>Paid</v>
      </c>
      <c r="J43" s="22" t="s">
        <v>366</v>
      </c>
      <c r="K43" s="67" t="str">
        <f>_xlfn.XLOOKUP(Job_Cards[[#This Row],[Part Code Issued]],'Inventory Check'!$A$3:$A$3000,'Inventory Check'!$B$3:$B$3000,"WRONG Code",0)</f>
        <v>Gulf Force BS VI (6.5L)</v>
      </c>
      <c r="L43" s="22">
        <v>1</v>
      </c>
      <c r="M43" s="27">
        <v>2080</v>
      </c>
      <c r="N43" s="69">
        <f t="shared" si="4"/>
        <v>2080</v>
      </c>
      <c r="O43" s="10"/>
      <c r="P43" s="11"/>
      <c r="Q43" s="11"/>
      <c r="R43" s="11"/>
      <c r="S43" s="11"/>
      <c r="T43" s="23"/>
      <c r="U43" s="71">
        <f t="shared" si="0"/>
        <v>0</v>
      </c>
      <c r="V43" s="71">
        <f t="shared" si="5"/>
        <v>0</v>
      </c>
      <c r="W43" s="9"/>
      <c r="X43" s="69">
        <f>Job_Cards[[#This Row],[GST on Lobour]]+Job_Cards[[#This Row],[Total Labour]]+Job_Cards[[#This Row],[Part Value]]</f>
        <v>2080</v>
      </c>
      <c r="Y43" s="9"/>
      <c r="Z43" s="11"/>
      <c r="AA43" s="15">
        <f t="shared" si="1"/>
        <v>30</v>
      </c>
      <c r="AB43" s="15">
        <f t="shared" si="2"/>
        <v>12</v>
      </c>
      <c r="AC43" s="15">
        <f t="shared" si="3"/>
        <v>2025</v>
      </c>
    </row>
    <row r="44" spans="1:29" x14ac:dyDescent="0.35">
      <c r="A44" s="8">
        <v>46054</v>
      </c>
      <c r="B44" s="8">
        <v>46024</v>
      </c>
      <c r="C44" s="9">
        <v>2065</v>
      </c>
      <c r="D44" s="9" t="s">
        <v>167</v>
      </c>
      <c r="E44" s="9"/>
      <c r="F44" s="9"/>
      <c r="G44" s="64"/>
      <c r="H44" s="65" t="s">
        <v>65</v>
      </c>
      <c r="I44" s="65" t="s">
        <v>751</v>
      </c>
      <c r="J44" s="22" t="s">
        <v>365</v>
      </c>
      <c r="K44" s="67" t="str">
        <f>_xlfn.XLOOKUP(Job_Cards[[#This Row],[Part Code Issued]],'Inventory Check'!$A$3:$A$3000,'Inventory Check'!$B$3:$B$3000,"WRONG Code",0)</f>
        <v>Gulf Force AdBlue (10)</v>
      </c>
      <c r="L44" s="22">
        <v>1</v>
      </c>
      <c r="M44" s="27">
        <v>770</v>
      </c>
      <c r="N44" s="69">
        <f t="shared" si="4"/>
        <v>770</v>
      </c>
      <c r="O44" s="10"/>
      <c r="P44" s="11"/>
      <c r="Q44" s="11"/>
      <c r="R44" s="11"/>
      <c r="S44" s="11"/>
      <c r="T44" s="23"/>
      <c r="U44" s="71">
        <f t="shared" si="0"/>
        <v>0</v>
      </c>
      <c r="V44" s="71">
        <f t="shared" si="5"/>
        <v>0</v>
      </c>
      <c r="W44" s="9"/>
      <c r="X44" s="69">
        <f>Job_Cards[[#This Row],[GST on Lobour]]+Job_Cards[[#This Row],[Total Labour]]+Job_Cards[[#This Row],[Part Value]]</f>
        <v>770</v>
      </c>
      <c r="Y44" s="9"/>
      <c r="Z44" s="11"/>
      <c r="AA44" s="15">
        <f t="shared" si="1"/>
        <v>2</v>
      </c>
      <c r="AB44" s="15">
        <f t="shared" si="2"/>
        <v>1</v>
      </c>
      <c r="AC44" s="15">
        <f t="shared" si="3"/>
        <v>2026</v>
      </c>
    </row>
    <row r="45" spans="1:29" x14ac:dyDescent="0.35">
      <c r="A45" s="8">
        <v>46143</v>
      </c>
      <c r="B45" s="8">
        <v>46028</v>
      </c>
      <c r="C45" s="9">
        <v>2066</v>
      </c>
      <c r="D45" s="9" t="s">
        <v>168</v>
      </c>
      <c r="E45" s="9"/>
      <c r="F45" s="9" t="s">
        <v>169</v>
      </c>
      <c r="G45" s="64"/>
      <c r="H45" s="65" t="s">
        <v>65</v>
      </c>
      <c r="I45" s="65" t="s">
        <v>27</v>
      </c>
      <c r="J45" s="22" t="s">
        <v>115</v>
      </c>
      <c r="K45" s="67" t="str">
        <f>_xlfn.XLOOKUP(Job_Cards[[#This Row],[Part Code Issued]],'Inventory Check'!$A$3:$A$3000,'Inventory Check'!$B$3:$B$3000,"WRONG Code",0)</f>
        <v>Bimetal Bush with Oil-Groove</v>
      </c>
      <c r="L45" s="22">
        <v>4</v>
      </c>
      <c r="M45" s="27">
        <v>320</v>
      </c>
      <c r="N45" s="69">
        <f t="shared" si="4"/>
        <v>1280</v>
      </c>
      <c r="O45" s="10">
        <v>2500</v>
      </c>
      <c r="P45" s="11"/>
      <c r="Q45" s="11"/>
      <c r="R45" s="11"/>
      <c r="S45" s="11"/>
      <c r="T45" s="23"/>
      <c r="U45" s="71">
        <f t="shared" si="0"/>
        <v>2500</v>
      </c>
      <c r="V45" s="71">
        <f t="shared" si="5"/>
        <v>450</v>
      </c>
      <c r="W45" s="9"/>
      <c r="X45" s="69">
        <f>Job_Cards[[#This Row],[GST on Lobour]]+Job_Cards[[#This Row],[Total Labour]]+Job_Cards[[#This Row],[Part Value]]</f>
        <v>4230</v>
      </c>
      <c r="Y45" s="9"/>
      <c r="Z45" s="11"/>
      <c r="AA45" s="15">
        <f t="shared" si="1"/>
        <v>6</v>
      </c>
      <c r="AB45" s="15">
        <f t="shared" si="2"/>
        <v>1</v>
      </c>
      <c r="AC45" s="15">
        <f t="shared" si="3"/>
        <v>2026</v>
      </c>
    </row>
    <row r="46" spans="1:29" x14ac:dyDescent="0.35">
      <c r="A46" s="9"/>
      <c r="B46" s="8">
        <v>46028</v>
      </c>
      <c r="C46" s="9"/>
      <c r="D46" s="9"/>
      <c r="E46" s="9"/>
      <c r="F46" s="9"/>
      <c r="G46" s="64"/>
      <c r="H46" s="65"/>
      <c r="I46" s="65" t="str">
        <f>IF(Job_Cards[[#This Row],[Customer Name]]="",I45,"")</f>
        <v>Paid</v>
      </c>
      <c r="J46" s="22" t="s">
        <v>101</v>
      </c>
      <c r="K46" s="67" t="str">
        <f>_xlfn.XLOOKUP(Job_Cards[[#This Row],[Part Code Issued]],'Inventory Check'!$A$3:$A$3000,'Inventory Check'!$B$3:$B$3000,"WRONG Code",0)</f>
        <v>Wheel Joint assly</v>
      </c>
      <c r="L46" s="22">
        <v>1</v>
      </c>
      <c r="M46" s="27">
        <v>2564</v>
      </c>
      <c r="N46" s="69">
        <f t="shared" si="4"/>
        <v>2564</v>
      </c>
      <c r="O46" s="10"/>
      <c r="P46" s="11"/>
      <c r="Q46" s="11"/>
      <c r="R46" s="11"/>
      <c r="S46" s="11"/>
      <c r="T46" s="23"/>
      <c r="U46" s="71">
        <f t="shared" si="0"/>
        <v>0</v>
      </c>
      <c r="V46" s="71">
        <f t="shared" si="5"/>
        <v>0</v>
      </c>
      <c r="W46" s="9"/>
      <c r="X46" s="69">
        <f>Job_Cards[[#This Row],[GST on Lobour]]+Job_Cards[[#This Row],[Total Labour]]+Job_Cards[[#This Row],[Part Value]]</f>
        <v>2564</v>
      </c>
      <c r="Y46" s="9"/>
      <c r="Z46" s="11"/>
      <c r="AA46" s="15">
        <f t="shared" si="1"/>
        <v>6</v>
      </c>
      <c r="AB46" s="15">
        <f t="shared" si="2"/>
        <v>1</v>
      </c>
      <c r="AC46" s="15">
        <f t="shared" si="3"/>
        <v>2026</v>
      </c>
    </row>
    <row r="47" spans="1:29" x14ac:dyDescent="0.35">
      <c r="A47" s="8"/>
      <c r="B47" s="8">
        <v>46028</v>
      </c>
      <c r="C47" s="9"/>
      <c r="D47" s="9"/>
      <c r="E47" s="9"/>
      <c r="F47" s="9"/>
      <c r="G47" s="64"/>
      <c r="H47" s="65"/>
      <c r="I47" s="65" t="str">
        <f>IF(Job_Cards[[#This Row],[Customer Name]]="",I46,"")</f>
        <v>Paid</v>
      </c>
      <c r="J47" s="22" t="s">
        <v>122</v>
      </c>
      <c r="K47" s="67" t="str">
        <f>_xlfn.XLOOKUP(Job_Cards[[#This Row],[Part Code Issued]],'Inventory Check'!$A$3:$A$3000,'Inventory Check'!$B$3:$B$3000,"WRONG Code",0)</f>
        <v>Link for anti roll bar</v>
      </c>
      <c r="L47" s="22">
        <v>2</v>
      </c>
      <c r="M47" s="27">
        <v>334</v>
      </c>
      <c r="N47" s="69">
        <f t="shared" ref="N47:N57" si="6">M47*L47</f>
        <v>668</v>
      </c>
      <c r="O47" s="10"/>
      <c r="P47" s="11"/>
      <c r="Q47" s="11"/>
      <c r="R47" s="11"/>
      <c r="S47" s="11"/>
      <c r="T47" s="23"/>
      <c r="U47" s="71">
        <f t="shared" si="0"/>
        <v>0</v>
      </c>
      <c r="V47" s="71">
        <f t="shared" si="5"/>
        <v>0</v>
      </c>
      <c r="W47" s="9"/>
      <c r="X47" s="69">
        <f>Job_Cards[[#This Row],[GST on Lobour]]+Job_Cards[[#This Row],[Total Labour]]+Job_Cards[[#This Row],[Part Value]]</f>
        <v>668</v>
      </c>
      <c r="Y47" s="9"/>
      <c r="Z47" s="11"/>
      <c r="AA47" s="15">
        <f t="shared" si="1"/>
        <v>6</v>
      </c>
      <c r="AB47" s="15">
        <f t="shared" si="2"/>
        <v>1</v>
      </c>
      <c r="AC47" s="15">
        <f t="shared" si="3"/>
        <v>2026</v>
      </c>
    </row>
    <row r="48" spans="1:29" x14ac:dyDescent="0.35">
      <c r="A48" s="9"/>
      <c r="B48" s="8">
        <v>46028</v>
      </c>
      <c r="C48" s="9"/>
      <c r="D48" s="9"/>
      <c r="E48" s="9"/>
      <c r="F48" s="9"/>
      <c r="G48" s="64"/>
      <c r="H48" s="65"/>
      <c r="I48" s="65" t="str">
        <f>IF(Job_Cards[[#This Row],[Customer Name]]="",I47,"")</f>
        <v>Paid</v>
      </c>
      <c r="J48" s="22" t="s">
        <v>170</v>
      </c>
      <c r="K48" s="67" t="str">
        <f>_xlfn.XLOOKUP(Job_Cards[[#This Row],[Part Code Issued]],'Inventory Check'!$A$3:$A$3000,'Inventory Check'!$B$3:$B$3000,"WRONG Code",0)</f>
        <v>Oil Seal For Fr. Exle</v>
      </c>
      <c r="L48" s="22">
        <v>2</v>
      </c>
      <c r="M48" s="27">
        <v>85</v>
      </c>
      <c r="N48" s="69">
        <f t="shared" si="6"/>
        <v>170</v>
      </c>
      <c r="O48" s="10"/>
      <c r="P48" s="11"/>
      <c r="Q48" s="11"/>
      <c r="R48" s="11"/>
      <c r="S48" s="11"/>
      <c r="T48" s="23"/>
      <c r="U48" s="71">
        <f t="shared" si="0"/>
        <v>0</v>
      </c>
      <c r="V48" s="71">
        <f t="shared" si="5"/>
        <v>0</v>
      </c>
      <c r="W48" s="9"/>
      <c r="X48" s="69">
        <f>Job_Cards[[#This Row],[GST on Lobour]]+Job_Cards[[#This Row],[Total Labour]]+Job_Cards[[#This Row],[Part Value]]</f>
        <v>170</v>
      </c>
      <c r="Y48" s="9"/>
      <c r="Z48" s="11"/>
      <c r="AA48" s="15">
        <f t="shared" si="1"/>
        <v>6</v>
      </c>
      <c r="AB48" s="15">
        <f t="shared" si="2"/>
        <v>1</v>
      </c>
      <c r="AC48" s="15">
        <f t="shared" si="3"/>
        <v>2026</v>
      </c>
    </row>
    <row r="49" spans="1:29" x14ac:dyDescent="0.35">
      <c r="A49" s="9"/>
      <c r="B49" s="8">
        <v>46028</v>
      </c>
      <c r="C49" s="9"/>
      <c r="D49" s="9"/>
      <c r="E49" s="9"/>
      <c r="F49" s="9"/>
      <c r="G49" s="64"/>
      <c r="H49" s="65"/>
      <c r="I49" s="65" t="str">
        <f>IF(Job_Cards[[#This Row],[Customer Name]]="",I48,"")</f>
        <v>Paid</v>
      </c>
      <c r="J49" s="22" t="s">
        <v>171</v>
      </c>
      <c r="K49" s="67" t="str">
        <f>_xlfn.XLOOKUP(Job_Cards[[#This Row],[Part Code Issued]],'Inventory Check'!$A$3:$A$3000,'Inventory Check'!$B$3:$B$3000,"WRONG Code",0)</f>
        <v>WRONG Code</v>
      </c>
      <c r="L49" s="22">
        <v>2</v>
      </c>
      <c r="M49" s="27">
        <v>2517</v>
      </c>
      <c r="N49" s="69">
        <f t="shared" si="6"/>
        <v>5034</v>
      </c>
      <c r="O49" s="10"/>
      <c r="P49" s="11"/>
      <c r="Q49" s="11"/>
      <c r="R49" s="11"/>
      <c r="S49" s="11"/>
      <c r="T49" s="23"/>
      <c r="U49" s="71">
        <f t="shared" si="0"/>
        <v>0</v>
      </c>
      <c r="V49" s="71">
        <f t="shared" si="5"/>
        <v>0</v>
      </c>
      <c r="W49" s="9"/>
      <c r="X49" s="69">
        <f>Job_Cards[[#This Row],[GST on Lobour]]+Job_Cards[[#This Row],[Total Labour]]+Job_Cards[[#This Row],[Part Value]]</f>
        <v>5034</v>
      </c>
      <c r="Y49" s="9"/>
      <c r="Z49" s="11"/>
      <c r="AA49" s="15">
        <f t="shared" si="1"/>
        <v>6</v>
      </c>
      <c r="AB49" s="15">
        <f t="shared" si="2"/>
        <v>1</v>
      </c>
      <c r="AC49" s="15">
        <f t="shared" si="3"/>
        <v>2026</v>
      </c>
    </row>
    <row r="50" spans="1:29" x14ac:dyDescent="0.35">
      <c r="A50" s="9"/>
      <c r="B50" s="8">
        <v>46028</v>
      </c>
      <c r="C50" s="9"/>
      <c r="D50" s="9"/>
      <c r="E50" s="9"/>
      <c r="F50" s="9"/>
      <c r="G50" s="64"/>
      <c r="H50" s="65"/>
      <c r="I50" s="65" t="str">
        <f>IF(Job_Cards[[#This Row],[Customer Name]]="",I49,"")</f>
        <v>Paid</v>
      </c>
      <c r="J50" s="22" t="s">
        <v>172</v>
      </c>
      <c r="K50" s="67" t="str">
        <f>_xlfn.XLOOKUP(Job_Cards[[#This Row],[Part Code Issued]],'Inventory Check'!$A$3:$A$3000,'Inventory Check'!$B$3:$B$3000,"WRONG Code",0)</f>
        <v>BRAKE PAD</v>
      </c>
      <c r="L50" s="22">
        <v>1</v>
      </c>
      <c r="M50" s="27">
        <v>2491</v>
      </c>
      <c r="N50" s="69">
        <f t="shared" si="6"/>
        <v>2491</v>
      </c>
      <c r="O50" s="10"/>
      <c r="P50" s="11"/>
      <c r="Q50" s="11"/>
      <c r="R50" s="11"/>
      <c r="S50" s="11"/>
      <c r="T50" s="23"/>
      <c r="U50" s="71">
        <f t="shared" si="0"/>
        <v>0</v>
      </c>
      <c r="V50" s="71">
        <f t="shared" si="5"/>
        <v>0</v>
      </c>
      <c r="W50" s="9"/>
      <c r="X50" s="69">
        <f>Job_Cards[[#This Row],[GST on Lobour]]+Job_Cards[[#This Row],[Total Labour]]+Job_Cards[[#This Row],[Part Value]]</f>
        <v>2491</v>
      </c>
      <c r="Y50" s="9"/>
      <c r="Z50" s="11"/>
      <c r="AA50" s="15">
        <f t="shared" si="1"/>
        <v>6</v>
      </c>
      <c r="AB50" s="15">
        <f t="shared" si="2"/>
        <v>1</v>
      </c>
      <c r="AC50" s="15">
        <f t="shared" si="3"/>
        <v>2026</v>
      </c>
    </row>
    <row r="51" spans="1:29" x14ac:dyDescent="0.35">
      <c r="A51" s="9"/>
      <c r="B51" s="8">
        <v>46028</v>
      </c>
      <c r="C51" s="9"/>
      <c r="D51" s="9"/>
      <c r="E51" s="9"/>
      <c r="F51" s="9"/>
      <c r="G51" s="64"/>
      <c r="H51" s="65"/>
      <c r="I51" s="65" t="str">
        <f>IF(Job_Cards[[#This Row],[Customer Name]]="",I50,"")</f>
        <v>Paid</v>
      </c>
      <c r="J51" s="22" t="s">
        <v>173</v>
      </c>
      <c r="K51" s="67" t="str">
        <f>_xlfn.XLOOKUP(Job_Cards[[#This Row],[Part Code Issued]],'Inventory Check'!$A$3:$A$3000,'Inventory Check'!$B$3:$B$3000,"WRONG Code",0)</f>
        <v>WRONG Code</v>
      </c>
      <c r="L51" s="22">
        <v>2</v>
      </c>
      <c r="M51" s="27">
        <v>255</v>
      </c>
      <c r="N51" s="69">
        <f t="shared" si="6"/>
        <v>510</v>
      </c>
      <c r="O51" s="10"/>
      <c r="P51" s="11"/>
      <c r="Q51" s="11"/>
      <c r="R51" s="11"/>
      <c r="S51" s="11"/>
      <c r="T51" s="23"/>
      <c r="U51" s="71">
        <f t="shared" si="0"/>
        <v>0</v>
      </c>
      <c r="V51" s="71">
        <f t="shared" si="5"/>
        <v>0</v>
      </c>
      <c r="W51" s="9"/>
      <c r="X51" s="69">
        <f>Job_Cards[[#This Row],[GST on Lobour]]+Job_Cards[[#This Row],[Total Labour]]+Job_Cards[[#This Row],[Part Value]]</f>
        <v>510</v>
      </c>
      <c r="Y51" s="9"/>
      <c r="Z51" s="11"/>
      <c r="AA51" s="15">
        <f t="shared" si="1"/>
        <v>6</v>
      </c>
      <c r="AB51" s="15">
        <f t="shared" si="2"/>
        <v>1</v>
      </c>
      <c r="AC51" s="15">
        <f t="shared" si="3"/>
        <v>2026</v>
      </c>
    </row>
    <row r="52" spans="1:29" x14ac:dyDescent="0.35">
      <c r="A52" s="9"/>
      <c r="B52" s="8">
        <v>46028</v>
      </c>
      <c r="C52" s="9"/>
      <c r="D52" s="9"/>
      <c r="E52" s="9"/>
      <c r="F52" s="9"/>
      <c r="G52" s="64"/>
      <c r="H52" s="65"/>
      <c r="I52" s="65" t="str">
        <f>IF(Job_Cards[[#This Row],[Customer Name]]="",I51,"")</f>
        <v>Paid</v>
      </c>
      <c r="J52" s="22" t="s">
        <v>826</v>
      </c>
      <c r="K52" s="67" t="str">
        <f>_xlfn.XLOOKUP(Job_Cards[[#This Row],[Part Code Issued]],'Inventory Check'!$A$3:$A$3000,'Inventory Check'!$B$3:$B$3000,"WRONG Code",0)</f>
        <v>WRONG Code</v>
      </c>
      <c r="L52" s="22">
        <v>2</v>
      </c>
      <c r="M52" s="27">
        <v>50</v>
      </c>
      <c r="N52" s="69">
        <f t="shared" si="6"/>
        <v>100</v>
      </c>
      <c r="O52" s="10"/>
      <c r="P52" s="11"/>
      <c r="Q52" s="11"/>
      <c r="R52" s="11"/>
      <c r="S52" s="11"/>
      <c r="T52" s="23"/>
      <c r="U52" s="71">
        <f t="shared" si="0"/>
        <v>0</v>
      </c>
      <c r="V52" s="71">
        <f t="shared" si="5"/>
        <v>0</v>
      </c>
      <c r="W52" s="9"/>
      <c r="X52" s="69">
        <f>Job_Cards[[#This Row],[GST on Lobour]]+Job_Cards[[#This Row],[Total Labour]]+Job_Cards[[#This Row],[Part Value]]</f>
        <v>100</v>
      </c>
      <c r="Y52" s="9"/>
      <c r="Z52" s="11"/>
      <c r="AA52" s="15">
        <f t="shared" si="1"/>
        <v>6</v>
      </c>
      <c r="AB52" s="15">
        <f t="shared" si="2"/>
        <v>1</v>
      </c>
      <c r="AC52" s="15">
        <f t="shared" si="3"/>
        <v>2026</v>
      </c>
    </row>
    <row r="53" spans="1:29" x14ac:dyDescent="0.35">
      <c r="A53" s="9"/>
      <c r="B53" s="8">
        <v>46028</v>
      </c>
      <c r="C53" s="9"/>
      <c r="D53" s="9"/>
      <c r="E53" s="9"/>
      <c r="F53" s="9"/>
      <c r="G53" s="64"/>
      <c r="H53" s="65"/>
      <c r="I53" s="65" t="str">
        <f>IF(Job_Cards[[#This Row],[Customer Name]]="",I52,"")</f>
        <v>Paid</v>
      </c>
      <c r="J53" s="22" t="s">
        <v>565</v>
      </c>
      <c r="K53" s="67" t="str">
        <f>_xlfn.XLOOKUP(Job_Cards[[#This Row],[Part Code Issued]],'Inventory Check'!$A$3:$A$3000,'Inventory Check'!$B$3:$B$3000,"WRONG Code",0)</f>
        <v>WRONG Code</v>
      </c>
      <c r="L53" s="22">
        <v>2</v>
      </c>
      <c r="M53" s="27">
        <v>40</v>
      </c>
      <c r="N53" s="69">
        <f t="shared" si="6"/>
        <v>80</v>
      </c>
      <c r="O53" s="10"/>
      <c r="P53" s="11"/>
      <c r="Q53" s="11"/>
      <c r="R53" s="11"/>
      <c r="S53" s="11"/>
      <c r="T53" s="23"/>
      <c r="U53" s="71">
        <f t="shared" si="0"/>
        <v>0</v>
      </c>
      <c r="V53" s="71">
        <f t="shared" si="5"/>
        <v>0</v>
      </c>
      <c r="W53" s="9"/>
      <c r="X53" s="69">
        <f>Job_Cards[[#This Row],[GST on Lobour]]+Job_Cards[[#This Row],[Total Labour]]+Job_Cards[[#This Row],[Part Value]]</f>
        <v>80</v>
      </c>
      <c r="Y53" s="9"/>
      <c r="Z53" s="11"/>
      <c r="AA53" s="15">
        <f t="shared" si="1"/>
        <v>6</v>
      </c>
      <c r="AB53" s="15">
        <f t="shared" si="2"/>
        <v>1</v>
      </c>
      <c r="AC53" s="15">
        <f t="shared" si="3"/>
        <v>2026</v>
      </c>
    </row>
    <row r="54" spans="1:29" x14ac:dyDescent="0.35">
      <c r="A54" s="9"/>
      <c r="B54" s="8">
        <v>46028</v>
      </c>
      <c r="C54" s="9"/>
      <c r="D54" s="9"/>
      <c r="E54" s="9"/>
      <c r="F54" s="9"/>
      <c r="G54" s="64"/>
      <c r="H54" s="65"/>
      <c r="I54" s="65" t="str">
        <f>IF(Job_Cards[[#This Row],[Customer Name]]="",I53,"")</f>
        <v>Paid</v>
      </c>
      <c r="J54" s="22" t="s">
        <v>555</v>
      </c>
      <c r="K54" s="67" t="str">
        <f>_xlfn.XLOOKUP(Job_Cards[[#This Row],[Part Code Issued]],'Inventory Check'!$A$3:$A$3000,'Inventory Check'!$B$3:$B$3000,"WRONG Code",0)</f>
        <v>Plain Washer 10 No.</v>
      </c>
      <c r="L54" s="22">
        <v>4</v>
      </c>
      <c r="M54" s="27">
        <v>20</v>
      </c>
      <c r="N54" s="69">
        <f t="shared" si="6"/>
        <v>80</v>
      </c>
      <c r="O54" s="10"/>
      <c r="P54" s="11"/>
      <c r="Q54" s="11"/>
      <c r="R54" s="11"/>
      <c r="S54" s="11"/>
      <c r="T54" s="23"/>
      <c r="U54" s="71">
        <f t="shared" si="0"/>
        <v>0</v>
      </c>
      <c r="V54" s="71">
        <f t="shared" si="5"/>
        <v>0</v>
      </c>
      <c r="W54" s="9"/>
      <c r="X54" s="69">
        <f>Job_Cards[[#This Row],[GST on Lobour]]+Job_Cards[[#This Row],[Total Labour]]+Job_Cards[[#This Row],[Part Value]]</f>
        <v>80</v>
      </c>
      <c r="Y54" s="9"/>
      <c r="Z54" s="11"/>
      <c r="AA54" s="15">
        <f t="shared" si="1"/>
        <v>6</v>
      </c>
      <c r="AB54" s="15">
        <f t="shared" si="2"/>
        <v>1</v>
      </c>
      <c r="AC54" s="15">
        <f t="shared" si="3"/>
        <v>2026</v>
      </c>
    </row>
    <row r="55" spans="1:29" x14ac:dyDescent="0.35">
      <c r="A55" s="9"/>
      <c r="B55" s="8">
        <v>46028</v>
      </c>
      <c r="C55" s="9"/>
      <c r="D55" s="9"/>
      <c r="E55" s="9"/>
      <c r="F55" s="9"/>
      <c r="G55" s="64"/>
      <c r="H55" s="65"/>
      <c r="I55" s="65" t="str">
        <f>IF(Job_Cards[[#This Row],[Customer Name]]="",I54,"")</f>
        <v>Paid</v>
      </c>
      <c r="J55" s="22" t="s">
        <v>94</v>
      </c>
      <c r="K55" s="67" t="str">
        <f>_xlfn.XLOOKUP(Job_Cards[[#This Row],[Part Code Issued]],'Inventory Check'!$A$3:$A$3000,'Inventory Check'!$B$3:$B$3000,"WRONG Code",0)</f>
        <v>GREASE</v>
      </c>
      <c r="L55" s="22">
        <v>1</v>
      </c>
      <c r="M55" s="27">
        <v>288</v>
      </c>
      <c r="N55" s="69">
        <f t="shared" si="6"/>
        <v>288</v>
      </c>
      <c r="O55" s="10"/>
      <c r="P55" s="11"/>
      <c r="Q55" s="11"/>
      <c r="R55" s="11"/>
      <c r="S55" s="11"/>
      <c r="T55" s="23"/>
      <c r="U55" s="71">
        <f t="shared" si="0"/>
        <v>0</v>
      </c>
      <c r="V55" s="71">
        <f t="shared" si="5"/>
        <v>0</v>
      </c>
      <c r="W55" s="9"/>
      <c r="X55" s="69">
        <f>Job_Cards[[#This Row],[GST on Lobour]]+Job_Cards[[#This Row],[Total Labour]]+Job_Cards[[#This Row],[Part Value]]</f>
        <v>288</v>
      </c>
      <c r="Y55" s="9"/>
      <c r="Z55" s="11"/>
      <c r="AA55" s="15">
        <f t="shared" si="1"/>
        <v>6</v>
      </c>
      <c r="AB55" s="15">
        <f t="shared" si="2"/>
        <v>1</v>
      </c>
      <c r="AC55" s="15">
        <f t="shared" si="3"/>
        <v>2026</v>
      </c>
    </row>
    <row r="56" spans="1:29" x14ac:dyDescent="0.35">
      <c r="A56" s="9"/>
      <c r="B56" s="8">
        <v>46028</v>
      </c>
      <c r="C56" s="9"/>
      <c r="D56" s="9"/>
      <c r="E56" s="9"/>
      <c r="F56" s="9"/>
      <c r="G56" s="64"/>
      <c r="H56" s="65"/>
      <c r="I56" s="65" t="str">
        <f>IF(Job_Cards[[#This Row],[Customer Name]]="",I55,"")</f>
        <v>Paid</v>
      </c>
      <c r="J56" s="22" t="s">
        <v>557</v>
      </c>
      <c r="K56" s="67" t="str">
        <f>_xlfn.XLOOKUP(Job_Cards[[#This Row],[Part Code Issued]],'Inventory Check'!$A$3:$A$3000,'Inventory Check'!$B$3:$B$3000,"WRONG Code",0)</f>
        <v>Brake Oil</v>
      </c>
      <c r="L56" s="22">
        <v>1</v>
      </c>
      <c r="M56" s="27">
        <v>149</v>
      </c>
      <c r="N56" s="69">
        <f t="shared" si="6"/>
        <v>149</v>
      </c>
      <c r="O56" s="10"/>
      <c r="P56" s="11"/>
      <c r="Q56" s="11"/>
      <c r="R56" s="11"/>
      <c r="S56" s="11"/>
      <c r="T56" s="23"/>
      <c r="U56" s="71">
        <f t="shared" si="0"/>
        <v>0</v>
      </c>
      <c r="V56" s="71">
        <f t="shared" si="5"/>
        <v>0</v>
      </c>
      <c r="W56" s="9"/>
      <c r="X56" s="69">
        <f>Job_Cards[[#This Row],[GST on Lobour]]+Job_Cards[[#This Row],[Total Labour]]+Job_Cards[[#This Row],[Part Value]]</f>
        <v>149</v>
      </c>
      <c r="Y56" s="9"/>
      <c r="Z56" s="11"/>
      <c r="AA56" s="15">
        <f t="shared" si="1"/>
        <v>6</v>
      </c>
      <c r="AB56" s="15">
        <f t="shared" si="2"/>
        <v>1</v>
      </c>
      <c r="AC56" s="15">
        <f t="shared" si="3"/>
        <v>2026</v>
      </c>
    </row>
    <row r="57" spans="1:29" x14ac:dyDescent="0.35">
      <c r="A57" s="8">
        <v>46204</v>
      </c>
      <c r="B57" s="8">
        <v>46038</v>
      </c>
      <c r="C57" s="9">
        <v>2067</v>
      </c>
      <c r="D57" s="9" t="s">
        <v>174</v>
      </c>
      <c r="E57" s="9">
        <v>6392824424</v>
      </c>
      <c r="F57" s="9" t="s">
        <v>175</v>
      </c>
      <c r="G57" s="64" t="s">
        <v>59</v>
      </c>
      <c r="H57" s="65" t="s">
        <v>161</v>
      </c>
      <c r="I57" s="65" t="s">
        <v>27</v>
      </c>
      <c r="J57" s="22" t="s">
        <v>376</v>
      </c>
      <c r="K57" s="67" t="str">
        <f>_xlfn.XLOOKUP(Job_Cards[[#This Row],[Part Code Issued]],'Inventory Check'!$A$3:$A$3000,'Inventory Check'!$B$3:$B$3000,"WRONG Code",0)</f>
        <v>MECHENICAL SPRAY</v>
      </c>
      <c r="L57" s="22">
        <v>1</v>
      </c>
      <c r="M57" s="27">
        <v>160</v>
      </c>
      <c r="N57" s="69">
        <f t="shared" si="6"/>
        <v>160</v>
      </c>
      <c r="O57" s="10">
        <v>3800</v>
      </c>
      <c r="P57" s="11">
        <v>900</v>
      </c>
      <c r="Q57" s="11">
        <v>5900</v>
      </c>
      <c r="R57" s="11"/>
      <c r="S57" s="11"/>
      <c r="T57" s="23"/>
      <c r="U57" s="71">
        <f t="shared" ref="U57:U105" si="7">SUM(O57:T57)</f>
        <v>10600</v>
      </c>
      <c r="V57" s="71">
        <f t="shared" si="5"/>
        <v>1908</v>
      </c>
      <c r="W57" s="9"/>
      <c r="X57" s="69">
        <f>Job_Cards[[#This Row],[GST on Lobour]]+Job_Cards[[#This Row],[Total Labour]]+Job_Cards[[#This Row],[Part Value]]</f>
        <v>12668</v>
      </c>
      <c r="Y57" s="9"/>
      <c r="Z57" s="11"/>
      <c r="AA57" s="15">
        <f t="shared" ref="AA57:AA106" si="8">DAY(B57)</f>
        <v>16</v>
      </c>
      <c r="AB57" s="15">
        <f t="shared" ref="AB57:AB106" si="9">MONTH(B57)</f>
        <v>1</v>
      </c>
      <c r="AC57" s="15">
        <f t="shared" ref="AC57:AC106" si="10">YEAR(B57)</f>
        <v>2026</v>
      </c>
    </row>
    <row r="58" spans="1:29" x14ac:dyDescent="0.35">
      <c r="A58" s="9"/>
      <c r="B58" s="8">
        <v>46038</v>
      </c>
      <c r="C58" s="9"/>
      <c r="D58" s="9"/>
      <c r="E58" s="9"/>
      <c r="F58" s="9"/>
      <c r="G58" s="64"/>
      <c r="H58" s="65"/>
      <c r="I58" s="65" t="str">
        <f>IF(Job_Cards[[#This Row],[Customer Name]]="",I57,"")</f>
        <v>Paid</v>
      </c>
      <c r="J58" s="22" t="s">
        <v>117</v>
      </c>
      <c r="K58" s="67" t="str">
        <f>_xlfn.XLOOKUP(Job_Cards[[#This Row],[Part Code Issued]],'Inventory Check'!$A$3:$A$3000,'Inventory Check'!$B$3:$B$3000,"WRONG Code",0)</f>
        <v>KING PIN SET</v>
      </c>
      <c r="L58" s="22">
        <v>1</v>
      </c>
      <c r="M58" s="27">
        <v>2438</v>
      </c>
      <c r="N58" s="69">
        <f t="shared" ref="N58:N106" si="11">M58*L58</f>
        <v>2438</v>
      </c>
      <c r="O58" s="10"/>
      <c r="P58" s="11"/>
      <c r="Q58" s="11"/>
      <c r="R58" s="11"/>
      <c r="S58" s="11"/>
      <c r="T58" s="23"/>
      <c r="U58" s="71">
        <f t="shared" si="7"/>
        <v>0</v>
      </c>
      <c r="V58" s="71">
        <f t="shared" ref="V58:V106" si="12">U58*0.18</f>
        <v>0</v>
      </c>
      <c r="W58" s="9"/>
      <c r="X58" s="69">
        <f>Job_Cards[[#This Row],[GST on Lobour]]+Job_Cards[[#This Row],[Total Labour]]+Job_Cards[[#This Row],[Part Value]]</f>
        <v>2438</v>
      </c>
      <c r="Y58" s="9"/>
      <c r="Z58" s="11"/>
      <c r="AA58" s="15">
        <f t="shared" si="8"/>
        <v>16</v>
      </c>
      <c r="AB58" s="15">
        <f t="shared" si="9"/>
        <v>1</v>
      </c>
      <c r="AC58" s="15">
        <f t="shared" si="10"/>
        <v>2026</v>
      </c>
    </row>
    <row r="59" spans="1:29" x14ac:dyDescent="0.35">
      <c r="A59" s="9"/>
      <c r="B59" s="8">
        <v>46038</v>
      </c>
      <c r="C59" s="9"/>
      <c r="D59" s="9"/>
      <c r="E59" s="9"/>
      <c r="F59" s="9"/>
      <c r="G59" s="64"/>
      <c r="H59" s="65"/>
      <c r="I59" s="65" t="str">
        <f>IF(Job_Cards[[#This Row],[Customer Name]]="",I58,"")</f>
        <v>Paid</v>
      </c>
      <c r="J59" s="22" t="s">
        <v>127</v>
      </c>
      <c r="K59" s="67" t="str">
        <f>_xlfn.XLOOKUP(Job_Cards[[#This Row],[Part Code Issued]],'Inventory Check'!$A$3:$A$3000,'Inventory Check'!$B$3:$B$3000,"WRONG Code",0)</f>
        <v>T R BEARING</v>
      </c>
      <c r="L59" s="22">
        <v>1</v>
      </c>
      <c r="M59" s="27">
        <v>527</v>
      </c>
      <c r="N59" s="69">
        <f t="shared" si="11"/>
        <v>527</v>
      </c>
      <c r="O59" s="10"/>
      <c r="P59" s="11"/>
      <c r="Q59" s="11"/>
      <c r="R59" s="11"/>
      <c r="S59" s="11"/>
      <c r="T59" s="23"/>
      <c r="U59" s="71">
        <f t="shared" si="7"/>
        <v>0</v>
      </c>
      <c r="V59" s="71">
        <f t="shared" si="12"/>
        <v>0</v>
      </c>
      <c r="W59" s="9"/>
      <c r="X59" s="69">
        <f>Job_Cards[[#This Row],[GST on Lobour]]+Job_Cards[[#This Row],[Total Labour]]+Job_Cards[[#This Row],[Part Value]]</f>
        <v>527</v>
      </c>
      <c r="Y59" s="9"/>
      <c r="Z59" s="11"/>
      <c r="AA59" s="15">
        <f t="shared" si="8"/>
        <v>16</v>
      </c>
      <c r="AB59" s="15">
        <f t="shared" si="9"/>
        <v>1</v>
      </c>
      <c r="AC59" s="15">
        <f t="shared" si="10"/>
        <v>2026</v>
      </c>
    </row>
    <row r="60" spans="1:29" x14ac:dyDescent="0.35">
      <c r="A60" s="9"/>
      <c r="B60" s="8">
        <v>46038</v>
      </c>
      <c r="C60" s="9"/>
      <c r="D60" s="9"/>
      <c r="E60" s="9"/>
      <c r="F60" s="9"/>
      <c r="G60" s="64"/>
      <c r="H60" s="65"/>
      <c r="I60" s="65" t="str">
        <f>IF(Job_Cards[[#This Row],[Customer Name]]="",I59,"")</f>
        <v>Paid</v>
      </c>
      <c r="J60" s="22" t="s">
        <v>96</v>
      </c>
      <c r="K60" s="67" t="str">
        <f>_xlfn.XLOOKUP(Job_Cards[[#This Row],[Part Code Issued]],'Inventory Check'!$A$3:$A$3000,'Inventory Check'!$B$3:$B$3000,"WRONG Code",0)</f>
        <v>Taper Roller Bearing</v>
      </c>
      <c r="L60" s="22">
        <v>1</v>
      </c>
      <c r="M60" s="27">
        <v>405</v>
      </c>
      <c r="N60" s="69">
        <f t="shared" si="11"/>
        <v>405</v>
      </c>
      <c r="O60" s="10"/>
      <c r="P60" s="11"/>
      <c r="Q60" s="11"/>
      <c r="R60" s="11"/>
      <c r="S60" s="11"/>
      <c r="T60" s="23"/>
      <c r="U60" s="71">
        <f t="shared" si="7"/>
        <v>0</v>
      </c>
      <c r="V60" s="71">
        <f t="shared" si="12"/>
        <v>0</v>
      </c>
      <c r="W60" s="9"/>
      <c r="X60" s="69">
        <f>Job_Cards[[#This Row],[GST on Lobour]]+Job_Cards[[#This Row],[Total Labour]]+Job_Cards[[#This Row],[Part Value]]</f>
        <v>405</v>
      </c>
      <c r="Y60" s="9"/>
      <c r="Z60" s="11"/>
      <c r="AA60" s="15">
        <f t="shared" si="8"/>
        <v>16</v>
      </c>
      <c r="AB60" s="15">
        <f t="shared" si="9"/>
        <v>1</v>
      </c>
      <c r="AC60" s="15">
        <f t="shared" si="10"/>
        <v>2026</v>
      </c>
    </row>
    <row r="61" spans="1:29" x14ac:dyDescent="0.35">
      <c r="A61" s="9"/>
      <c r="B61" s="8">
        <v>46038</v>
      </c>
      <c r="C61" s="9"/>
      <c r="D61" s="9"/>
      <c r="E61" s="9"/>
      <c r="F61" s="9"/>
      <c r="G61" s="64"/>
      <c r="H61" s="65"/>
      <c r="I61" s="65" t="str">
        <f>IF(Job_Cards[[#This Row],[Customer Name]]="",I60,"")</f>
        <v>Paid</v>
      </c>
      <c r="J61" s="22" t="s">
        <v>102</v>
      </c>
      <c r="K61" s="67" t="str">
        <f>_xlfn.XLOOKUP(Job_Cards[[#This Row],[Part Code Issued]],'Inventory Check'!$A$3:$A$3000,'Inventory Check'!$B$3:$B$3000,"WRONG Code",0)</f>
        <v>OIL SEAL KIT</v>
      </c>
      <c r="L61" s="22">
        <v>1</v>
      </c>
      <c r="M61" s="27">
        <v>453</v>
      </c>
      <c r="N61" s="69">
        <f t="shared" si="11"/>
        <v>453</v>
      </c>
      <c r="O61" s="10"/>
      <c r="P61" s="11"/>
      <c r="Q61" s="11"/>
      <c r="R61" s="11"/>
      <c r="S61" s="11"/>
      <c r="T61" s="23"/>
      <c r="U61" s="71">
        <f t="shared" si="7"/>
        <v>0</v>
      </c>
      <c r="V61" s="71">
        <f t="shared" si="12"/>
        <v>0</v>
      </c>
      <c r="W61" s="9"/>
      <c r="X61" s="69">
        <f>Job_Cards[[#This Row],[GST on Lobour]]+Job_Cards[[#This Row],[Total Labour]]+Job_Cards[[#This Row],[Part Value]]</f>
        <v>453</v>
      </c>
      <c r="Y61" s="9"/>
      <c r="Z61" s="11"/>
      <c r="AA61" s="15">
        <f t="shared" si="8"/>
        <v>16</v>
      </c>
      <c r="AB61" s="15">
        <f t="shared" si="9"/>
        <v>1</v>
      </c>
      <c r="AC61" s="15">
        <f t="shared" si="10"/>
        <v>2026</v>
      </c>
    </row>
    <row r="62" spans="1:29" x14ac:dyDescent="0.35">
      <c r="A62" s="9"/>
      <c r="B62" s="8">
        <v>46038</v>
      </c>
      <c r="C62" s="9"/>
      <c r="D62" s="9"/>
      <c r="E62" s="9"/>
      <c r="F62" s="9"/>
      <c r="G62" s="64"/>
      <c r="H62" s="65"/>
      <c r="I62" s="65" t="str">
        <f>IF(Job_Cards[[#This Row],[Customer Name]]="",I61,"")</f>
        <v>Paid</v>
      </c>
      <c r="J62" s="22" t="s">
        <v>94</v>
      </c>
      <c r="K62" s="67" t="str">
        <f>_xlfn.XLOOKUP(Job_Cards[[#This Row],[Part Code Issued]],'Inventory Check'!$A$3:$A$3000,'Inventory Check'!$B$3:$B$3000,"WRONG Code",0)</f>
        <v>GREASE</v>
      </c>
      <c r="L62" s="22">
        <v>1</v>
      </c>
      <c r="M62" s="27">
        <v>288</v>
      </c>
      <c r="N62" s="69">
        <f t="shared" si="11"/>
        <v>288</v>
      </c>
      <c r="O62" s="10"/>
      <c r="P62" s="11"/>
      <c r="Q62" s="11"/>
      <c r="R62" s="11"/>
      <c r="S62" s="11"/>
      <c r="T62" s="23"/>
      <c r="U62" s="71">
        <f t="shared" si="7"/>
        <v>0</v>
      </c>
      <c r="V62" s="71">
        <f t="shared" si="12"/>
        <v>0</v>
      </c>
      <c r="W62" s="9"/>
      <c r="X62" s="69">
        <f>Job_Cards[[#This Row],[GST on Lobour]]+Job_Cards[[#This Row],[Total Labour]]+Job_Cards[[#This Row],[Part Value]]</f>
        <v>288</v>
      </c>
      <c r="Y62" s="9"/>
      <c r="Z62" s="11"/>
      <c r="AA62" s="15">
        <f t="shared" si="8"/>
        <v>16</v>
      </c>
      <c r="AB62" s="15">
        <f t="shared" si="9"/>
        <v>1</v>
      </c>
      <c r="AC62" s="15">
        <f t="shared" si="10"/>
        <v>2026</v>
      </c>
    </row>
    <row r="63" spans="1:29" x14ac:dyDescent="0.35">
      <c r="A63" s="9"/>
      <c r="B63" s="8">
        <v>46038</v>
      </c>
      <c r="C63" s="9"/>
      <c r="D63" s="9"/>
      <c r="E63" s="9"/>
      <c r="F63" s="9"/>
      <c r="G63" s="64"/>
      <c r="H63" s="65"/>
      <c r="I63" s="65" t="str">
        <f>IF(Job_Cards[[#This Row],[Customer Name]]="",I62,"")</f>
        <v>Paid</v>
      </c>
      <c r="J63" s="22" t="s">
        <v>557</v>
      </c>
      <c r="K63" s="67" t="str">
        <f>_xlfn.XLOOKUP(Job_Cards[[#This Row],[Part Code Issued]],'Inventory Check'!$A$3:$A$3000,'Inventory Check'!$B$3:$B$3000,"WRONG Code",0)</f>
        <v>Brake Oil</v>
      </c>
      <c r="L63" s="22">
        <v>1</v>
      </c>
      <c r="M63" s="27">
        <v>149</v>
      </c>
      <c r="N63" s="69">
        <f t="shared" si="11"/>
        <v>149</v>
      </c>
      <c r="O63" s="10"/>
      <c r="P63" s="11"/>
      <c r="Q63" s="11"/>
      <c r="R63" s="11"/>
      <c r="S63" s="11"/>
      <c r="T63" s="23"/>
      <c r="U63" s="71">
        <f t="shared" si="7"/>
        <v>0</v>
      </c>
      <c r="V63" s="71">
        <f t="shared" si="12"/>
        <v>0</v>
      </c>
      <c r="W63" s="9"/>
      <c r="X63" s="69">
        <f>Job_Cards[[#This Row],[GST on Lobour]]+Job_Cards[[#This Row],[Total Labour]]+Job_Cards[[#This Row],[Part Value]]</f>
        <v>149</v>
      </c>
      <c r="Y63" s="9"/>
      <c r="Z63" s="11"/>
      <c r="AA63" s="15">
        <f t="shared" si="8"/>
        <v>16</v>
      </c>
      <c r="AB63" s="15">
        <f t="shared" si="9"/>
        <v>1</v>
      </c>
      <c r="AC63" s="15">
        <f t="shared" si="10"/>
        <v>2026</v>
      </c>
    </row>
    <row r="64" spans="1:29" x14ac:dyDescent="0.35">
      <c r="A64" s="9"/>
      <c r="B64" s="8">
        <v>46038</v>
      </c>
      <c r="C64" s="9"/>
      <c r="D64" s="9"/>
      <c r="E64" s="9"/>
      <c r="F64" s="9"/>
      <c r="G64" s="64"/>
      <c r="H64" s="65"/>
      <c r="I64" s="65" t="str">
        <f>IF(Job_Cards[[#This Row],[Customer Name]]="",I63,"")</f>
        <v>Paid</v>
      </c>
      <c r="J64" s="104" t="s">
        <v>106</v>
      </c>
      <c r="K64" s="67" t="str">
        <f>_xlfn.XLOOKUP(Job_Cards[[#This Row],[Part Code Issued]],'Inventory Check'!$A$3:$A$3000,'Inventory Check'!$B$3:$B$3000,"WRONG Code",0)</f>
        <v>Rubber Seal</v>
      </c>
      <c r="L64" s="22">
        <v>4</v>
      </c>
      <c r="M64" s="27">
        <v>45</v>
      </c>
      <c r="N64" s="69">
        <f t="shared" si="11"/>
        <v>180</v>
      </c>
      <c r="O64" s="10"/>
      <c r="P64" s="11"/>
      <c r="Q64" s="11"/>
      <c r="R64" s="11"/>
      <c r="S64" s="11"/>
      <c r="T64" s="23"/>
      <c r="U64" s="71">
        <f t="shared" si="7"/>
        <v>0</v>
      </c>
      <c r="V64" s="71">
        <f t="shared" si="12"/>
        <v>0</v>
      </c>
      <c r="W64" s="9"/>
      <c r="X64" s="69">
        <f>Job_Cards[[#This Row],[GST on Lobour]]+Job_Cards[[#This Row],[Total Labour]]+Job_Cards[[#This Row],[Part Value]]</f>
        <v>180</v>
      </c>
      <c r="Y64" s="9"/>
      <c r="Z64" s="11"/>
      <c r="AA64" s="15">
        <f t="shared" si="8"/>
        <v>16</v>
      </c>
      <c r="AB64" s="15">
        <f t="shared" si="9"/>
        <v>1</v>
      </c>
      <c r="AC64" s="15">
        <f t="shared" si="10"/>
        <v>2026</v>
      </c>
    </row>
    <row r="65" spans="1:29" x14ac:dyDescent="0.35">
      <c r="A65" s="9"/>
      <c r="B65" s="8">
        <v>46038</v>
      </c>
      <c r="C65" s="9"/>
      <c r="D65" s="9"/>
      <c r="E65" s="9"/>
      <c r="F65" s="9"/>
      <c r="G65" s="64"/>
      <c r="H65" s="65"/>
      <c r="I65" s="65" t="str">
        <f>IF(Job_Cards[[#This Row],[Customer Name]]="",I64,"")</f>
        <v>Paid</v>
      </c>
      <c r="J65" s="105" t="s">
        <v>833</v>
      </c>
      <c r="K65" s="67" t="str">
        <f>_xlfn.XLOOKUP(Job_Cards[[#This Row],[Part Code Issued]],'Inventory Check'!$A$3:$A$3000,'Inventory Check'!$B$3:$B$3000,"WRONG Code",0)</f>
        <v>SHOCKAR BUSH 19 NO.</v>
      </c>
      <c r="L65" s="22">
        <v>2</v>
      </c>
      <c r="M65" s="27">
        <v>90</v>
      </c>
      <c r="N65" s="69">
        <f t="shared" si="11"/>
        <v>180</v>
      </c>
      <c r="O65" s="10"/>
      <c r="P65" s="11"/>
      <c r="Q65" s="11"/>
      <c r="R65" s="11"/>
      <c r="S65" s="11"/>
      <c r="T65" s="23"/>
      <c r="U65" s="71">
        <f t="shared" si="7"/>
        <v>0</v>
      </c>
      <c r="V65" s="71">
        <f t="shared" si="12"/>
        <v>0</v>
      </c>
      <c r="W65" s="9"/>
      <c r="X65" s="69">
        <f>Job_Cards[[#This Row],[GST on Lobour]]+Job_Cards[[#This Row],[Total Labour]]+Job_Cards[[#This Row],[Part Value]]</f>
        <v>180</v>
      </c>
      <c r="Y65" s="9"/>
      <c r="Z65" s="11"/>
      <c r="AA65" s="15">
        <f t="shared" si="8"/>
        <v>16</v>
      </c>
      <c r="AB65" s="15">
        <f t="shared" si="9"/>
        <v>1</v>
      </c>
      <c r="AC65" s="15">
        <f t="shared" si="10"/>
        <v>2026</v>
      </c>
    </row>
    <row r="66" spans="1:29" x14ac:dyDescent="0.35">
      <c r="A66" s="9"/>
      <c r="B66" s="8">
        <v>46038</v>
      </c>
      <c r="C66" s="9"/>
      <c r="D66" s="9"/>
      <c r="E66" s="9"/>
      <c r="F66" s="9"/>
      <c r="G66" s="64"/>
      <c r="H66" s="65"/>
      <c r="I66" s="65" t="str">
        <f>IF(Job_Cards[[#This Row],[Customer Name]]="",I65,"")</f>
        <v>Paid</v>
      </c>
      <c r="J66" s="105" t="s">
        <v>831</v>
      </c>
      <c r="K66" s="67" t="str">
        <f>_xlfn.XLOOKUP(Job_Cards[[#This Row],[Part Code Issued]],'Inventory Check'!$A$3:$A$3000,'Inventory Check'!$B$3:$B$3000,"WRONG Code",0)</f>
        <v>BALANCING BUSH 19 NO.</v>
      </c>
      <c r="L66" s="22">
        <v>2</v>
      </c>
      <c r="M66" s="27">
        <v>90</v>
      </c>
      <c r="N66" s="69">
        <f t="shared" si="11"/>
        <v>180</v>
      </c>
      <c r="O66" s="10"/>
      <c r="P66" s="11"/>
      <c r="Q66" s="11"/>
      <c r="R66" s="11"/>
      <c r="S66" s="11"/>
      <c r="T66" s="23"/>
      <c r="U66" s="71">
        <f t="shared" si="7"/>
        <v>0</v>
      </c>
      <c r="V66" s="71">
        <f t="shared" si="12"/>
        <v>0</v>
      </c>
      <c r="W66" s="9"/>
      <c r="X66" s="69">
        <f>Job_Cards[[#This Row],[GST on Lobour]]+Job_Cards[[#This Row],[Total Labour]]+Job_Cards[[#This Row],[Part Value]]</f>
        <v>180</v>
      </c>
      <c r="Y66" s="9"/>
      <c r="Z66" s="11"/>
      <c r="AA66" s="15">
        <f t="shared" si="8"/>
        <v>16</v>
      </c>
      <c r="AB66" s="15">
        <f t="shared" si="9"/>
        <v>1</v>
      </c>
      <c r="AC66" s="15">
        <f t="shared" si="10"/>
        <v>2026</v>
      </c>
    </row>
    <row r="67" spans="1:29" x14ac:dyDescent="0.35">
      <c r="A67" s="9"/>
      <c r="B67" s="8">
        <v>46038</v>
      </c>
      <c r="C67" s="9"/>
      <c r="D67" s="9"/>
      <c r="E67" s="9"/>
      <c r="F67" s="9"/>
      <c r="G67" s="64"/>
      <c r="H67" s="65"/>
      <c r="I67" s="65" t="str">
        <f>IF(Job_Cards[[#This Row],[Customer Name]]="",I66,"")</f>
        <v>Paid</v>
      </c>
      <c r="J67" s="106" t="s">
        <v>830</v>
      </c>
      <c r="K67" s="67" t="str">
        <f>_xlfn.XLOOKUP(Job_Cards[[#This Row],[Part Code Issued]],'Inventory Check'!$A$3:$A$3000,'Inventory Check'!$B$3:$B$3000,"WRONG Code",0)</f>
        <v>BIG</v>
      </c>
      <c r="L67" s="22">
        <v>3</v>
      </c>
      <c r="M67" s="27">
        <v>25</v>
      </c>
      <c r="N67" s="69">
        <f t="shared" si="11"/>
        <v>75</v>
      </c>
      <c r="O67" s="10"/>
      <c r="P67" s="11"/>
      <c r="Q67" s="11"/>
      <c r="R67" s="11"/>
      <c r="S67" s="11"/>
      <c r="T67" s="23"/>
      <c r="U67" s="71">
        <f t="shared" si="7"/>
        <v>0</v>
      </c>
      <c r="V67" s="71">
        <f t="shared" si="12"/>
        <v>0</v>
      </c>
      <c r="W67" s="9"/>
      <c r="X67" s="69">
        <f>Job_Cards[[#This Row],[GST on Lobour]]+Job_Cards[[#This Row],[Total Labour]]+Job_Cards[[#This Row],[Part Value]]</f>
        <v>75</v>
      </c>
      <c r="Y67" s="9"/>
      <c r="Z67" s="11"/>
      <c r="AA67" s="15">
        <f t="shared" si="8"/>
        <v>16</v>
      </c>
      <c r="AB67" s="15">
        <f t="shared" si="9"/>
        <v>1</v>
      </c>
      <c r="AC67" s="15">
        <f t="shared" si="10"/>
        <v>2026</v>
      </c>
    </row>
    <row r="68" spans="1:29" x14ac:dyDescent="0.35">
      <c r="A68" s="9"/>
      <c r="B68" s="8">
        <v>46038</v>
      </c>
      <c r="C68" s="9"/>
      <c r="D68" s="9"/>
      <c r="E68" s="9"/>
      <c r="F68" s="9"/>
      <c r="G68" s="64"/>
      <c r="H68" s="65"/>
      <c r="I68" s="65" t="str">
        <f>IF(Job_Cards[[#This Row],[Customer Name]]="",I67,"")</f>
        <v>Paid</v>
      </c>
      <c r="J68" s="104" t="s">
        <v>694</v>
      </c>
      <c r="K68" s="67" t="str">
        <f>_xlfn.XLOOKUP(Job_Cards[[#This Row],[Part Code Issued]],'Inventory Check'!$A$3:$A$3000,'Inventory Check'!$B$3:$B$3000,"WRONG Code",0)</f>
        <v>ENGINE OIL</v>
      </c>
      <c r="L68" s="22">
        <v>1</v>
      </c>
      <c r="M68" s="27">
        <v>2288</v>
      </c>
      <c r="N68" s="69">
        <f t="shared" si="11"/>
        <v>2288</v>
      </c>
      <c r="O68" s="10"/>
      <c r="P68" s="11"/>
      <c r="Q68" s="11"/>
      <c r="R68" s="11"/>
      <c r="S68" s="11"/>
      <c r="T68" s="23"/>
      <c r="U68" s="71">
        <f t="shared" si="7"/>
        <v>0</v>
      </c>
      <c r="V68" s="71">
        <f t="shared" si="12"/>
        <v>0</v>
      </c>
      <c r="W68" s="9"/>
      <c r="X68" s="69">
        <f>Job_Cards[[#This Row],[GST on Lobour]]+Job_Cards[[#This Row],[Total Labour]]+Job_Cards[[#This Row],[Part Value]]</f>
        <v>2288</v>
      </c>
      <c r="Y68" s="9"/>
      <c r="Z68" s="11"/>
      <c r="AA68" s="15">
        <f t="shared" si="8"/>
        <v>16</v>
      </c>
      <c r="AB68" s="15">
        <f t="shared" si="9"/>
        <v>1</v>
      </c>
      <c r="AC68" s="15">
        <f t="shared" si="10"/>
        <v>2026</v>
      </c>
    </row>
    <row r="69" spans="1:29" x14ac:dyDescent="0.35">
      <c r="A69" s="9"/>
      <c r="B69" s="8">
        <v>46038</v>
      </c>
      <c r="C69" s="9"/>
      <c r="D69" s="9"/>
      <c r="E69" s="9"/>
      <c r="F69" s="9"/>
      <c r="G69" s="64"/>
      <c r="H69" s="65"/>
      <c r="I69" s="65" t="str">
        <f>IF(Job_Cards[[#This Row],[Customer Name]]="",I68,"")</f>
        <v>Paid</v>
      </c>
      <c r="J69" s="104" t="s">
        <v>189</v>
      </c>
      <c r="K69" s="67" t="str">
        <f>_xlfn.XLOOKUP(Job_Cards[[#This Row],[Part Code Issued]],'Inventory Check'!$A$3:$A$3000,'Inventory Check'!$B$3:$B$3000,"WRONG Code",0)</f>
        <v>AIR FILTER</v>
      </c>
      <c r="L69" s="22">
        <v>1</v>
      </c>
      <c r="M69" s="27">
        <v>693</v>
      </c>
      <c r="N69" s="69">
        <f t="shared" si="11"/>
        <v>693</v>
      </c>
      <c r="O69" s="10"/>
      <c r="P69" s="11"/>
      <c r="Q69" s="11"/>
      <c r="R69" s="11"/>
      <c r="S69" s="11"/>
      <c r="T69" s="23"/>
      <c r="U69" s="71">
        <f t="shared" si="7"/>
        <v>0</v>
      </c>
      <c r="V69" s="71">
        <f t="shared" si="12"/>
        <v>0</v>
      </c>
      <c r="W69" s="9"/>
      <c r="X69" s="69">
        <f>Job_Cards[[#This Row],[GST on Lobour]]+Job_Cards[[#This Row],[Total Labour]]+Job_Cards[[#This Row],[Part Value]]</f>
        <v>693</v>
      </c>
      <c r="Y69" s="9"/>
      <c r="Z69" s="11"/>
      <c r="AA69" s="15">
        <f t="shared" si="8"/>
        <v>16</v>
      </c>
      <c r="AB69" s="15">
        <f t="shared" si="9"/>
        <v>1</v>
      </c>
      <c r="AC69" s="15">
        <f t="shared" si="10"/>
        <v>2026</v>
      </c>
    </row>
    <row r="70" spans="1:29" x14ac:dyDescent="0.35">
      <c r="A70" s="9"/>
      <c r="B70" s="8">
        <v>46038</v>
      </c>
      <c r="C70" s="9"/>
      <c r="D70" s="9"/>
      <c r="E70" s="9"/>
      <c r="F70" s="9"/>
      <c r="G70" s="64"/>
      <c r="H70" s="65"/>
      <c r="I70" s="65" t="str">
        <f>IF(Job_Cards[[#This Row],[Customer Name]]="",I69,"")</f>
        <v>Paid</v>
      </c>
      <c r="J70" s="104" t="s">
        <v>418</v>
      </c>
      <c r="K70" s="67" t="str">
        <f>_xlfn.XLOOKUP(Job_Cards[[#This Row],[Part Code Issued]],'Inventory Check'!$A$3:$A$3000,'Inventory Check'!$B$3:$B$3000,"WRONG Code",0)</f>
        <v>FUEL FILTER</v>
      </c>
      <c r="L70" s="22">
        <v>1</v>
      </c>
      <c r="M70" s="27">
        <v>1631</v>
      </c>
      <c r="N70" s="69">
        <f t="shared" si="11"/>
        <v>1631</v>
      </c>
      <c r="O70" s="10"/>
      <c r="P70" s="11"/>
      <c r="Q70" s="11"/>
      <c r="R70" s="11"/>
      <c r="S70" s="11"/>
      <c r="T70" s="23"/>
      <c r="U70" s="71">
        <f t="shared" si="7"/>
        <v>0</v>
      </c>
      <c r="V70" s="71">
        <f t="shared" si="12"/>
        <v>0</v>
      </c>
      <c r="W70" s="9"/>
      <c r="X70" s="69">
        <f>Job_Cards[[#This Row],[GST on Lobour]]+Job_Cards[[#This Row],[Total Labour]]+Job_Cards[[#This Row],[Part Value]]</f>
        <v>1631</v>
      </c>
      <c r="Y70" s="9"/>
      <c r="Z70" s="11"/>
      <c r="AA70" s="15">
        <f t="shared" si="8"/>
        <v>16</v>
      </c>
      <c r="AB70" s="15">
        <f t="shared" si="9"/>
        <v>1</v>
      </c>
      <c r="AC70" s="15">
        <f t="shared" si="10"/>
        <v>2026</v>
      </c>
    </row>
    <row r="71" spans="1:29" x14ac:dyDescent="0.35">
      <c r="A71" s="9"/>
      <c r="B71" s="8">
        <v>46038</v>
      </c>
      <c r="C71" s="9"/>
      <c r="D71" s="9"/>
      <c r="E71" s="9"/>
      <c r="F71" s="9"/>
      <c r="G71" s="64"/>
      <c r="H71" s="65"/>
      <c r="I71" s="65" t="str">
        <f>IF(Job_Cards[[#This Row],[Customer Name]]="",I70,"")</f>
        <v>Paid</v>
      </c>
      <c r="J71" s="104" t="s">
        <v>420</v>
      </c>
      <c r="K71" s="67" t="str">
        <f>_xlfn.XLOOKUP(Job_Cards[[#This Row],[Part Code Issued]],'Inventory Check'!$A$3:$A$3000,'Inventory Check'!$B$3:$B$3000,"WRONG Code",0)</f>
        <v>OIL FILTER ELEMENT (TD 2200 ) (R-5)</v>
      </c>
      <c r="L71" s="22">
        <v>1</v>
      </c>
      <c r="M71" s="27">
        <v>156</v>
      </c>
      <c r="N71" s="69">
        <f t="shared" si="11"/>
        <v>156</v>
      </c>
      <c r="O71" s="10"/>
      <c r="P71" s="11"/>
      <c r="Q71" s="11"/>
      <c r="R71" s="11"/>
      <c r="S71" s="11"/>
      <c r="T71" s="23"/>
      <c r="U71" s="71">
        <f t="shared" si="7"/>
        <v>0</v>
      </c>
      <c r="V71" s="71">
        <f t="shared" si="12"/>
        <v>0</v>
      </c>
      <c r="W71" s="9"/>
      <c r="X71" s="69">
        <f>Job_Cards[[#This Row],[GST on Lobour]]+Job_Cards[[#This Row],[Total Labour]]+Job_Cards[[#This Row],[Part Value]]</f>
        <v>156</v>
      </c>
      <c r="Y71" s="9"/>
      <c r="Z71" s="11"/>
      <c r="AA71" s="15">
        <f t="shared" si="8"/>
        <v>16</v>
      </c>
      <c r="AB71" s="15">
        <f t="shared" si="9"/>
        <v>1</v>
      </c>
      <c r="AC71" s="15">
        <f t="shared" si="10"/>
        <v>2026</v>
      </c>
    </row>
    <row r="72" spans="1:29" x14ac:dyDescent="0.35">
      <c r="A72" s="9"/>
      <c r="B72" s="8">
        <v>46038</v>
      </c>
      <c r="C72" s="9"/>
      <c r="D72" s="9"/>
      <c r="E72" s="9"/>
      <c r="F72" s="9"/>
      <c r="G72" s="64"/>
      <c r="H72" s="65"/>
      <c r="I72" s="65" t="str">
        <f>IF(Job_Cards[[#This Row],[Customer Name]]="",I71,"")</f>
        <v>Paid</v>
      </c>
      <c r="J72" s="104" t="s">
        <v>460</v>
      </c>
      <c r="K72" s="67" t="str">
        <f>_xlfn.XLOOKUP(Job_Cards[[#This Row],[Part Code Issued]],'Inventory Check'!$A$3:$A$3000,'Inventory Check'!$B$3:$B$3000,"WRONG Code",0)</f>
        <v>Electric Fuse</v>
      </c>
      <c r="L72" s="22">
        <v>1</v>
      </c>
      <c r="M72" s="27">
        <v>80</v>
      </c>
      <c r="N72" s="69">
        <f t="shared" si="11"/>
        <v>80</v>
      </c>
      <c r="O72" s="10"/>
      <c r="P72" s="11"/>
      <c r="Q72" s="11"/>
      <c r="R72" s="11"/>
      <c r="S72" s="11"/>
      <c r="T72" s="23"/>
      <c r="U72" s="71">
        <f t="shared" si="7"/>
        <v>0</v>
      </c>
      <c r="V72" s="71">
        <f t="shared" si="12"/>
        <v>0</v>
      </c>
      <c r="W72" s="9"/>
      <c r="X72" s="69">
        <f>Job_Cards[[#This Row],[GST on Lobour]]+Job_Cards[[#This Row],[Total Labour]]+Job_Cards[[#This Row],[Part Value]]</f>
        <v>80</v>
      </c>
      <c r="Y72" s="9"/>
      <c r="Z72" s="11"/>
      <c r="AA72" s="15">
        <f t="shared" si="8"/>
        <v>16</v>
      </c>
      <c r="AB72" s="15">
        <f t="shared" si="9"/>
        <v>1</v>
      </c>
      <c r="AC72" s="15">
        <f t="shared" si="10"/>
        <v>2026</v>
      </c>
    </row>
    <row r="73" spans="1:29" x14ac:dyDescent="0.35">
      <c r="A73" s="9"/>
      <c r="B73" s="8">
        <v>46038</v>
      </c>
      <c r="C73" s="9"/>
      <c r="D73" s="9"/>
      <c r="E73" s="9"/>
      <c r="F73" s="9"/>
      <c r="G73" s="64"/>
      <c r="H73" s="65"/>
      <c r="I73" s="65" t="str">
        <f>IF(Job_Cards[[#This Row],[Customer Name]]="",I72,"")</f>
        <v>Paid</v>
      </c>
      <c r="J73" s="106" t="s">
        <v>542</v>
      </c>
      <c r="K73" s="67" t="str">
        <f>_xlfn.XLOOKUP(Job_Cards[[#This Row],[Part Code Issued]],'Inventory Check'!$A$3:$A$3000,'Inventory Check'!$B$3:$B$3000,"WRONG Code",0)</f>
        <v>Suletion Tap</v>
      </c>
      <c r="L73" s="22">
        <v>1</v>
      </c>
      <c r="M73" s="27">
        <v>25</v>
      </c>
      <c r="N73" s="69">
        <f t="shared" si="11"/>
        <v>25</v>
      </c>
      <c r="O73" s="10"/>
      <c r="P73" s="11"/>
      <c r="Q73" s="11"/>
      <c r="R73" s="11"/>
      <c r="S73" s="11"/>
      <c r="T73" s="23"/>
      <c r="U73" s="71">
        <f t="shared" si="7"/>
        <v>0</v>
      </c>
      <c r="V73" s="71">
        <f t="shared" si="12"/>
        <v>0</v>
      </c>
      <c r="W73" s="9"/>
      <c r="X73" s="69">
        <f>Job_Cards[[#This Row],[GST on Lobour]]+Job_Cards[[#This Row],[Total Labour]]+Job_Cards[[#This Row],[Part Value]]</f>
        <v>25</v>
      </c>
      <c r="Y73" s="9"/>
      <c r="Z73" s="11"/>
      <c r="AA73" s="15">
        <f t="shared" si="8"/>
        <v>16</v>
      </c>
      <c r="AB73" s="15">
        <f t="shared" si="9"/>
        <v>1</v>
      </c>
      <c r="AC73" s="15">
        <f t="shared" si="10"/>
        <v>2026</v>
      </c>
    </row>
    <row r="74" spans="1:29" x14ac:dyDescent="0.35">
      <c r="A74" s="9"/>
      <c r="B74" s="8">
        <v>46038</v>
      </c>
      <c r="C74" s="9"/>
      <c r="D74" s="9"/>
      <c r="E74" s="9"/>
      <c r="F74" s="9"/>
      <c r="G74" s="64"/>
      <c r="H74" s="65"/>
      <c r="I74" s="65" t="str">
        <f>IF(Job_Cards[[#This Row],[Customer Name]]="",I73,"")</f>
        <v>Paid</v>
      </c>
      <c r="J74" s="104" t="s">
        <v>539</v>
      </c>
      <c r="K74" s="67" t="str">
        <f>_xlfn.XLOOKUP(Job_Cards[[#This Row],[Part Code Issued]],'Inventory Check'!$A$3:$A$3000,'Inventory Check'!$B$3:$B$3000,"WRONG Code",0)</f>
        <v>Wire 04mm</v>
      </c>
      <c r="L74" s="22">
        <v>3</v>
      </c>
      <c r="M74" s="27">
        <v>20</v>
      </c>
      <c r="N74" s="69">
        <f t="shared" si="11"/>
        <v>60</v>
      </c>
      <c r="O74" s="10"/>
      <c r="P74" s="11"/>
      <c r="Q74" s="11"/>
      <c r="R74" s="11"/>
      <c r="S74" s="11"/>
      <c r="T74" s="23"/>
      <c r="U74" s="71">
        <f t="shared" si="7"/>
        <v>0</v>
      </c>
      <c r="V74" s="71">
        <f t="shared" si="12"/>
        <v>0</v>
      </c>
      <c r="W74" s="9"/>
      <c r="X74" s="69">
        <f>Job_Cards[[#This Row],[GST on Lobour]]+Job_Cards[[#This Row],[Total Labour]]+Job_Cards[[#This Row],[Part Value]]</f>
        <v>60</v>
      </c>
      <c r="Y74" s="9"/>
      <c r="Z74" s="11"/>
      <c r="AA74" s="15">
        <f t="shared" si="8"/>
        <v>16</v>
      </c>
      <c r="AB74" s="15">
        <f t="shared" si="9"/>
        <v>1</v>
      </c>
      <c r="AC74" s="15">
        <f t="shared" si="10"/>
        <v>2026</v>
      </c>
    </row>
    <row r="75" spans="1:29" x14ac:dyDescent="0.35">
      <c r="A75" s="8">
        <v>46266</v>
      </c>
      <c r="B75" s="8">
        <v>46031</v>
      </c>
      <c r="C75" s="9">
        <v>2069</v>
      </c>
      <c r="D75" s="9" t="s">
        <v>177</v>
      </c>
      <c r="E75" s="9"/>
      <c r="F75" s="9"/>
      <c r="G75" s="64" t="s">
        <v>55</v>
      </c>
      <c r="H75" s="65" t="s">
        <v>65</v>
      </c>
      <c r="I75" s="65" t="s">
        <v>751</v>
      </c>
      <c r="J75" s="22" t="s">
        <v>859</v>
      </c>
      <c r="K75" s="67" t="str">
        <f>_xlfn.XLOOKUP(Job_Cards[[#This Row],[Part Code Issued]],'Inventory Check'!$A$3:$A$3000,'Inventory Check'!$B$3:$B$3000,"WRONG Code",0)</f>
        <v>WRONG Code</v>
      </c>
      <c r="L75" s="22">
        <v>1</v>
      </c>
      <c r="M75" s="27">
        <v>1537</v>
      </c>
      <c r="N75" s="69">
        <f t="shared" si="11"/>
        <v>1537</v>
      </c>
      <c r="O75" s="10"/>
      <c r="P75" s="11"/>
      <c r="Q75" s="11"/>
      <c r="R75" s="11"/>
      <c r="S75" s="11"/>
      <c r="T75" s="23"/>
      <c r="U75" s="71">
        <f t="shared" si="7"/>
        <v>0</v>
      </c>
      <c r="V75" s="71">
        <f t="shared" si="12"/>
        <v>0</v>
      </c>
      <c r="W75" s="9"/>
      <c r="X75" s="69">
        <f>Job_Cards[[#This Row],[GST on Lobour]]+Job_Cards[[#This Row],[Total Labour]]+Job_Cards[[#This Row],[Part Value]]</f>
        <v>1537</v>
      </c>
      <c r="Y75" s="9"/>
      <c r="Z75" s="11"/>
      <c r="AA75" s="15">
        <f t="shared" si="8"/>
        <v>9</v>
      </c>
      <c r="AB75" s="15">
        <f t="shared" si="9"/>
        <v>1</v>
      </c>
      <c r="AC75" s="15">
        <f t="shared" si="10"/>
        <v>2026</v>
      </c>
    </row>
    <row r="76" spans="1:29" x14ac:dyDescent="0.35">
      <c r="A76" s="8">
        <v>46266</v>
      </c>
      <c r="B76" s="8">
        <v>46031</v>
      </c>
      <c r="C76" s="9">
        <v>2070</v>
      </c>
      <c r="D76" s="9" t="s">
        <v>178</v>
      </c>
      <c r="E76" s="9"/>
      <c r="F76" s="9"/>
      <c r="G76" s="64"/>
      <c r="H76" s="65" t="s">
        <v>65</v>
      </c>
      <c r="I76" s="65" t="s">
        <v>751</v>
      </c>
      <c r="J76" s="22" t="s">
        <v>179</v>
      </c>
      <c r="K76" s="67" t="str">
        <f>_xlfn.XLOOKUP(Job_Cards[[#This Row],[Part Code Issued]],'Inventory Check'!$A$3:$A$3000,'Inventory Check'!$B$3:$B$3000,"WRONG Code",0)</f>
        <v>WRONG Code</v>
      </c>
      <c r="L76" s="22">
        <v>1</v>
      </c>
      <c r="M76" s="27">
        <v>175</v>
      </c>
      <c r="N76" s="69">
        <f t="shared" si="11"/>
        <v>175</v>
      </c>
      <c r="O76" s="10"/>
      <c r="P76" s="11"/>
      <c r="Q76" s="11"/>
      <c r="R76" s="11"/>
      <c r="S76" s="11"/>
      <c r="T76" s="23"/>
      <c r="U76" s="71">
        <f t="shared" si="7"/>
        <v>0</v>
      </c>
      <c r="V76" s="71">
        <f t="shared" si="12"/>
        <v>0</v>
      </c>
      <c r="W76" s="9"/>
      <c r="X76" s="69">
        <f>Job_Cards[[#This Row],[GST on Lobour]]+Job_Cards[[#This Row],[Total Labour]]+Job_Cards[[#This Row],[Part Value]]</f>
        <v>175</v>
      </c>
      <c r="Y76" s="9"/>
      <c r="Z76" s="11"/>
      <c r="AA76" s="15">
        <f t="shared" si="8"/>
        <v>9</v>
      </c>
      <c r="AB76" s="15">
        <f t="shared" si="9"/>
        <v>1</v>
      </c>
      <c r="AC76" s="15">
        <f t="shared" si="10"/>
        <v>2026</v>
      </c>
    </row>
    <row r="77" spans="1:29" x14ac:dyDescent="0.35">
      <c r="A77" s="8">
        <v>46327</v>
      </c>
      <c r="B77" s="8">
        <v>46033</v>
      </c>
      <c r="C77" s="9">
        <v>2071</v>
      </c>
      <c r="D77" s="9" t="s">
        <v>180</v>
      </c>
      <c r="E77" s="9">
        <v>8545824480</v>
      </c>
      <c r="F77" s="9" t="s">
        <v>181</v>
      </c>
      <c r="G77" s="64" t="s">
        <v>55</v>
      </c>
      <c r="H77" s="65" t="s">
        <v>65</v>
      </c>
      <c r="I77" s="65" t="s">
        <v>27</v>
      </c>
      <c r="J77" s="22" t="s">
        <v>852</v>
      </c>
      <c r="K77" s="67" t="str">
        <f>_xlfn.XLOOKUP(Job_Cards[[#This Row],[Part Code Issued]],'Inventory Check'!$A$3:$A$3000,'Inventory Check'!$B$3:$B$3000,"WRONG Code",0)</f>
        <v>Gear Oil XP 80W90  HP 1Ltr</v>
      </c>
      <c r="L77" s="22">
        <v>3</v>
      </c>
      <c r="M77" s="27">
        <v>470</v>
      </c>
      <c r="N77" s="69">
        <f t="shared" si="11"/>
        <v>1410</v>
      </c>
      <c r="O77" s="10">
        <v>1000</v>
      </c>
      <c r="P77" s="11">
        <v>120</v>
      </c>
      <c r="Q77" s="11"/>
      <c r="R77" s="11"/>
      <c r="S77" s="11"/>
      <c r="T77" s="23"/>
      <c r="U77" s="71">
        <f t="shared" si="7"/>
        <v>1120</v>
      </c>
      <c r="V77" s="71">
        <f t="shared" si="12"/>
        <v>201.6</v>
      </c>
      <c r="W77" s="9"/>
      <c r="X77" s="69">
        <f>Job_Cards[[#This Row],[GST on Lobour]]+Job_Cards[[#This Row],[Total Labour]]+Job_Cards[[#This Row],[Part Value]]</f>
        <v>2731.6</v>
      </c>
      <c r="Y77" s="9"/>
      <c r="Z77" s="11"/>
      <c r="AA77" s="15">
        <f t="shared" si="8"/>
        <v>11</v>
      </c>
      <c r="AB77" s="15">
        <f t="shared" si="9"/>
        <v>1</v>
      </c>
      <c r="AC77" s="15">
        <f t="shared" si="10"/>
        <v>2026</v>
      </c>
    </row>
    <row r="78" spans="1:29" x14ac:dyDescent="0.35">
      <c r="A78" s="9"/>
      <c r="B78" s="8">
        <v>46033</v>
      </c>
      <c r="C78" s="9"/>
      <c r="D78" s="9"/>
      <c r="E78" s="9"/>
      <c r="F78" s="9"/>
      <c r="G78" s="64"/>
      <c r="H78" s="65"/>
      <c r="I78" s="65" t="str">
        <f>IF(Job_Cards[[#This Row],[Customer Name]]="",I77,"")</f>
        <v>Paid</v>
      </c>
      <c r="J78" s="22" t="s">
        <v>300</v>
      </c>
      <c r="K78" s="67" t="str">
        <f>_xlfn.XLOOKUP(Job_Cards[[#This Row],[Part Code Issued]],'Inventory Check'!$A$3:$A$3000,'Inventory Check'!$B$3:$B$3000,"WRONG Code",0)</f>
        <v>SHIFTING DOM KIT</v>
      </c>
      <c r="L78" s="22">
        <v>1</v>
      </c>
      <c r="M78" s="27">
        <v>15335</v>
      </c>
      <c r="N78" s="69">
        <f t="shared" si="11"/>
        <v>15335</v>
      </c>
      <c r="O78" s="10"/>
      <c r="P78" s="11"/>
      <c r="Q78" s="11"/>
      <c r="R78" s="11"/>
      <c r="S78" s="11"/>
      <c r="T78" s="23"/>
      <c r="U78" s="71">
        <f t="shared" si="7"/>
        <v>0</v>
      </c>
      <c r="V78" s="71">
        <f t="shared" si="12"/>
        <v>0</v>
      </c>
      <c r="W78" s="9"/>
      <c r="X78" s="69">
        <f>Job_Cards[[#This Row],[GST on Lobour]]+Job_Cards[[#This Row],[Total Labour]]+Job_Cards[[#This Row],[Part Value]]</f>
        <v>15335</v>
      </c>
      <c r="Y78" s="9"/>
      <c r="Z78" s="11"/>
      <c r="AA78" s="15">
        <f t="shared" si="8"/>
        <v>11</v>
      </c>
      <c r="AB78" s="15">
        <f t="shared" si="9"/>
        <v>1</v>
      </c>
      <c r="AC78" s="15">
        <f t="shared" si="10"/>
        <v>2026</v>
      </c>
    </row>
    <row r="79" spans="1:29" x14ac:dyDescent="0.35">
      <c r="A79" s="8">
        <v>46357</v>
      </c>
      <c r="B79" s="8">
        <v>46034</v>
      </c>
      <c r="C79" s="9">
        <v>2072</v>
      </c>
      <c r="D79" s="9" t="s">
        <v>180</v>
      </c>
      <c r="E79" s="9">
        <v>8545824480</v>
      </c>
      <c r="F79" s="9"/>
      <c r="G79" s="64" t="s">
        <v>55</v>
      </c>
      <c r="H79" s="65" t="s">
        <v>65</v>
      </c>
      <c r="I79" s="65" t="s">
        <v>751</v>
      </c>
      <c r="J79" s="22" t="s">
        <v>308</v>
      </c>
      <c r="K79" s="67" t="str">
        <f>_xlfn.XLOOKUP(Job_Cards[[#This Row],[Part Code Issued]],'Inventory Check'!$A$3:$A$3000,'Inventory Check'!$B$3:$B$3000,"WRONG Code",0)</f>
        <v>Gulf Force AdBlue (20 L)</v>
      </c>
      <c r="L79" s="22">
        <v>5</v>
      </c>
      <c r="M79" s="27">
        <v>1480</v>
      </c>
      <c r="N79" s="69">
        <f t="shared" si="11"/>
        <v>7400</v>
      </c>
      <c r="O79" s="10"/>
      <c r="P79" s="11"/>
      <c r="Q79" s="11"/>
      <c r="R79" s="11"/>
      <c r="S79" s="11"/>
      <c r="T79" s="23"/>
      <c r="U79" s="71">
        <f t="shared" si="7"/>
        <v>0</v>
      </c>
      <c r="V79" s="71">
        <f t="shared" si="12"/>
        <v>0</v>
      </c>
      <c r="W79" s="9"/>
      <c r="X79" s="69">
        <f>Job_Cards[[#This Row],[GST on Lobour]]+Job_Cards[[#This Row],[Total Labour]]+Job_Cards[[#This Row],[Part Value]]</f>
        <v>7400</v>
      </c>
      <c r="Y79" s="9"/>
      <c r="Z79" s="11"/>
      <c r="AA79" s="15">
        <f t="shared" si="8"/>
        <v>12</v>
      </c>
      <c r="AB79" s="15">
        <f t="shared" si="9"/>
        <v>1</v>
      </c>
      <c r="AC79" s="15">
        <f t="shared" si="10"/>
        <v>2026</v>
      </c>
    </row>
    <row r="80" spans="1:29" x14ac:dyDescent="0.35">
      <c r="A80" s="9"/>
      <c r="B80" s="8">
        <v>46034</v>
      </c>
      <c r="C80" s="9"/>
      <c r="D80" s="9"/>
      <c r="E80" s="9"/>
      <c r="F80" s="9"/>
      <c r="G80" s="64"/>
      <c r="H80" s="65"/>
      <c r="I80" s="65" t="str">
        <f>IF(Job_Cards[[#This Row],[Customer Name]]="",I79,"")</f>
        <v>Counter Sale</v>
      </c>
      <c r="J80" s="22" t="s">
        <v>367</v>
      </c>
      <c r="K80" s="67" t="str">
        <f>_xlfn.XLOOKUP(Job_Cards[[#This Row],[Part Code Issued]],'Inventory Check'!$A$3:$A$3000,'Inventory Check'!$B$3:$B$3000,"WRONG Code",0)</f>
        <v>Force Motors Antifreeze Coolant 1 L</v>
      </c>
      <c r="L80" s="22">
        <v>1</v>
      </c>
      <c r="M80" s="27">
        <v>325</v>
      </c>
      <c r="N80" s="69">
        <f t="shared" si="11"/>
        <v>325</v>
      </c>
      <c r="O80" s="10"/>
      <c r="P80" s="11"/>
      <c r="Q80" s="11"/>
      <c r="R80" s="11"/>
      <c r="S80" s="11"/>
      <c r="T80" s="23"/>
      <c r="U80" s="71">
        <f t="shared" si="7"/>
        <v>0</v>
      </c>
      <c r="V80" s="71">
        <f t="shared" si="12"/>
        <v>0</v>
      </c>
      <c r="W80" s="9"/>
      <c r="X80" s="69">
        <f>Job_Cards[[#This Row],[GST on Lobour]]+Job_Cards[[#This Row],[Total Labour]]+Job_Cards[[#This Row],[Part Value]]</f>
        <v>325</v>
      </c>
      <c r="Y80" s="9"/>
      <c r="Z80" s="11"/>
      <c r="AA80" s="15">
        <f t="shared" si="8"/>
        <v>12</v>
      </c>
      <c r="AB80" s="15">
        <f t="shared" si="9"/>
        <v>1</v>
      </c>
      <c r="AC80" s="15">
        <f t="shared" si="10"/>
        <v>2026</v>
      </c>
    </row>
    <row r="81" spans="1:29" x14ac:dyDescent="0.35">
      <c r="A81" s="32" t="s">
        <v>183</v>
      </c>
      <c r="B81" s="8">
        <v>46035</v>
      </c>
      <c r="C81" s="9">
        <v>2073</v>
      </c>
      <c r="D81" s="9" t="s">
        <v>184</v>
      </c>
      <c r="E81" s="9">
        <v>9889377772</v>
      </c>
      <c r="F81" s="9" t="s">
        <v>185</v>
      </c>
      <c r="G81" s="64" t="s">
        <v>55</v>
      </c>
      <c r="H81" s="65" t="s">
        <v>31</v>
      </c>
      <c r="I81" s="65" t="s">
        <v>27</v>
      </c>
      <c r="J81" s="22" t="s">
        <v>186</v>
      </c>
      <c r="K81" s="67" t="str">
        <f>_xlfn.XLOOKUP(Job_Cards[[#This Row],[Part Code Issued]],'Inventory Check'!$A$3:$A$3000,'Inventory Check'!$B$3:$B$3000,"WRONG Code",0)</f>
        <v>Brake Oil</v>
      </c>
      <c r="L81" s="22">
        <v>1</v>
      </c>
      <c r="M81" s="27">
        <v>298</v>
      </c>
      <c r="N81" s="69">
        <f t="shared" si="11"/>
        <v>298</v>
      </c>
      <c r="O81" s="10">
        <v>250</v>
      </c>
      <c r="P81" s="11"/>
      <c r="Q81" s="11"/>
      <c r="R81" s="11"/>
      <c r="S81" s="11"/>
      <c r="T81" s="23"/>
      <c r="U81" s="71">
        <f t="shared" si="7"/>
        <v>250</v>
      </c>
      <c r="V81" s="71">
        <f t="shared" si="12"/>
        <v>45</v>
      </c>
      <c r="W81" s="9"/>
      <c r="X81" s="69">
        <f>Job_Cards[[#This Row],[GST on Lobour]]+Job_Cards[[#This Row],[Total Labour]]+Job_Cards[[#This Row],[Part Value]]</f>
        <v>593</v>
      </c>
      <c r="Y81" s="9"/>
      <c r="Z81" s="11"/>
      <c r="AA81" s="15">
        <f t="shared" si="8"/>
        <v>13</v>
      </c>
      <c r="AB81" s="15">
        <f t="shared" si="9"/>
        <v>1</v>
      </c>
      <c r="AC81" s="15">
        <f t="shared" si="10"/>
        <v>2026</v>
      </c>
    </row>
    <row r="82" spans="1:29" x14ac:dyDescent="0.35">
      <c r="A82" s="32" t="s">
        <v>182</v>
      </c>
      <c r="B82" s="8">
        <v>46035</v>
      </c>
      <c r="C82" s="9">
        <v>2074</v>
      </c>
      <c r="D82" s="9" t="s">
        <v>187</v>
      </c>
      <c r="E82" s="9">
        <v>7379606363</v>
      </c>
      <c r="F82" s="9" t="s">
        <v>188</v>
      </c>
      <c r="G82" s="64" t="s">
        <v>55</v>
      </c>
      <c r="H82" s="65" t="s">
        <v>65</v>
      </c>
      <c r="I82" s="65" t="s">
        <v>27</v>
      </c>
      <c r="J82" s="22" t="s">
        <v>189</v>
      </c>
      <c r="K82" s="67" t="str">
        <f>_xlfn.XLOOKUP(Job_Cards[[#This Row],[Part Code Issued]],'Inventory Check'!$A$3:$A$3000,'Inventory Check'!$B$3:$B$3000,"WRONG Code",0)</f>
        <v>AIR FILTER</v>
      </c>
      <c r="L82" s="22">
        <v>1</v>
      </c>
      <c r="M82" s="27">
        <v>693</v>
      </c>
      <c r="N82" s="69">
        <f t="shared" si="11"/>
        <v>693</v>
      </c>
      <c r="O82" s="10">
        <v>500</v>
      </c>
      <c r="P82" s="11"/>
      <c r="Q82" s="11"/>
      <c r="R82" s="11"/>
      <c r="S82" s="11"/>
      <c r="T82" s="23"/>
      <c r="U82" s="71">
        <f t="shared" si="7"/>
        <v>500</v>
      </c>
      <c r="V82" s="71">
        <f t="shared" si="12"/>
        <v>90</v>
      </c>
      <c r="W82" s="9"/>
      <c r="X82" s="69">
        <f>Job_Cards[[#This Row],[GST on Lobour]]+Job_Cards[[#This Row],[Total Labour]]+Job_Cards[[#This Row],[Part Value]]</f>
        <v>1283</v>
      </c>
      <c r="Y82" s="9"/>
      <c r="Z82" s="11"/>
      <c r="AA82" s="15">
        <f t="shared" si="8"/>
        <v>13</v>
      </c>
      <c r="AB82" s="15">
        <f t="shared" si="9"/>
        <v>1</v>
      </c>
      <c r="AC82" s="15">
        <f t="shared" si="10"/>
        <v>2026</v>
      </c>
    </row>
    <row r="83" spans="1:29" x14ac:dyDescent="0.35">
      <c r="A83" s="9"/>
      <c r="B83" s="8">
        <v>46035</v>
      </c>
      <c r="C83" s="9"/>
      <c r="D83" s="9"/>
      <c r="E83" s="9"/>
      <c r="F83" s="9"/>
      <c r="G83" s="64"/>
      <c r="H83" s="65"/>
      <c r="I83" s="65" t="str">
        <f>IF(Job_Cards[[#This Row],[Customer Name]]="",I82,"")</f>
        <v>Paid</v>
      </c>
      <c r="J83" s="22" t="s">
        <v>557</v>
      </c>
      <c r="K83" s="67" t="str">
        <f>_xlfn.XLOOKUP(Job_Cards[[#This Row],[Part Code Issued]],'Inventory Check'!$A$3:$A$3000,'Inventory Check'!$B$3:$B$3000,"WRONG Code",0)</f>
        <v>Brake Oil</v>
      </c>
      <c r="L83" s="22">
        <v>1</v>
      </c>
      <c r="M83" s="27">
        <v>149</v>
      </c>
      <c r="N83" s="69">
        <f t="shared" si="11"/>
        <v>149</v>
      </c>
      <c r="O83" s="10"/>
      <c r="P83" s="11"/>
      <c r="Q83" s="11"/>
      <c r="R83" s="11"/>
      <c r="S83" s="11"/>
      <c r="T83" s="23"/>
      <c r="U83" s="71">
        <f t="shared" si="7"/>
        <v>0</v>
      </c>
      <c r="V83" s="71">
        <f t="shared" si="12"/>
        <v>0</v>
      </c>
      <c r="W83" s="9"/>
      <c r="X83" s="69">
        <f>Job_Cards[[#This Row],[GST on Lobour]]+Job_Cards[[#This Row],[Total Labour]]+Job_Cards[[#This Row],[Part Value]]</f>
        <v>149</v>
      </c>
      <c r="Y83" s="9"/>
      <c r="Z83" s="11"/>
      <c r="AA83" s="15">
        <f t="shared" si="8"/>
        <v>13</v>
      </c>
      <c r="AB83" s="15">
        <f t="shared" si="9"/>
        <v>1</v>
      </c>
      <c r="AC83" s="15">
        <f t="shared" si="10"/>
        <v>2026</v>
      </c>
    </row>
    <row r="84" spans="1:29" x14ac:dyDescent="0.35">
      <c r="A84" s="9"/>
      <c r="B84" s="8">
        <v>46035</v>
      </c>
      <c r="C84" s="9"/>
      <c r="D84" s="9"/>
      <c r="E84" s="9"/>
      <c r="F84" s="9"/>
      <c r="G84" s="64"/>
      <c r="H84" s="65"/>
      <c r="I84" s="65" t="str">
        <f>IF(Job_Cards[[#This Row],[Customer Name]]="",I83,"")</f>
        <v>Paid</v>
      </c>
      <c r="J84" s="22" t="s">
        <v>310</v>
      </c>
      <c r="K84" s="67" t="str">
        <f>_xlfn.XLOOKUP(Job_Cards[[#This Row],[Part Code Issued]],'Inventory Check'!$A$3:$A$3000,'Inventory Check'!$B$3:$B$3000,"WRONG Code",0)</f>
        <v>BRAKE SEAL KIT</v>
      </c>
      <c r="L84" s="22">
        <v>1</v>
      </c>
      <c r="M84" s="27">
        <v>3398</v>
      </c>
      <c r="N84" s="69">
        <f t="shared" si="11"/>
        <v>3398</v>
      </c>
      <c r="O84" s="10"/>
      <c r="P84" s="11"/>
      <c r="Q84" s="11"/>
      <c r="R84" s="11"/>
      <c r="S84" s="11"/>
      <c r="T84" s="23"/>
      <c r="U84" s="71">
        <f t="shared" si="7"/>
        <v>0</v>
      </c>
      <c r="V84" s="71">
        <f t="shared" si="12"/>
        <v>0</v>
      </c>
      <c r="W84" s="9"/>
      <c r="X84" s="69">
        <f>Job_Cards[[#This Row],[GST on Lobour]]+Job_Cards[[#This Row],[Total Labour]]+Job_Cards[[#This Row],[Part Value]]</f>
        <v>3398</v>
      </c>
      <c r="Y84" s="9"/>
      <c r="Z84" s="11"/>
      <c r="AA84" s="15">
        <f t="shared" si="8"/>
        <v>13</v>
      </c>
      <c r="AB84" s="15">
        <f t="shared" si="9"/>
        <v>1</v>
      </c>
      <c r="AC84" s="15">
        <f t="shared" si="10"/>
        <v>2026</v>
      </c>
    </row>
    <row r="85" spans="1:29" x14ac:dyDescent="0.35">
      <c r="A85" s="9"/>
      <c r="B85" s="8">
        <v>46035</v>
      </c>
      <c r="C85" s="9"/>
      <c r="D85" s="9"/>
      <c r="E85" s="9"/>
      <c r="F85" s="9"/>
      <c r="G85" s="64"/>
      <c r="H85" s="65"/>
      <c r="I85" s="65" t="str">
        <f>IF(Job_Cards[[#This Row],[Customer Name]]="",I84,"")</f>
        <v>Paid</v>
      </c>
      <c r="J85" s="22" t="s">
        <v>376</v>
      </c>
      <c r="K85" s="67" t="str">
        <f>_xlfn.XLOOKUP(Job_Cards[[#This Row],[Part Code Issued]],'Inventory Check'!$A$3:$A$3000,'Inventory Check'!$B$3:$B$3000,"WRONG Code",0)</f>
        <v>MECHENICAL SPRAY</v>
      </c>
      <c r="L85" s="22">
        <v>1</v>
      </c>
      <c r="M85" s="27">
        <v>160</v>
      </c>
      <c r="N85" s="69">
        <f t="shared" si="11"/>
        <v>160</v>
      </c>
      <c r="O85" s="10"/>
      <c r="P85" s="11"/>
      <c r="Q85" s="11"/>
      <c r="R85" s="11"/>
      <c r="S85" s="11"/>
      <c r="T85" s="23"/>
      <c r="U85" s="71">
        <f t="shared" si="7"/>
        <v>0</v>
      </c>
      <c r="V85" s="71">
        <f t="shared" si="12"/>
        <v>0</v>
      </c>
      <c r="W85" s="9"/>
      <c r="X85" s="69">
        <f>Job_Cards[[#This Row],[GST on Lobour]]+Job_Cards[[#This Row],[Total Labour]]+Job_Cards[[#This Row],[Part Value]]</f>
        <v>160</v>
      </c>
      <c r="Y85" s="9"/>
      <c r="Z85" s="11"/>
      <c r="AA85" s="15">
        <f t="shared" si="8"/>
        <v>13</v>
      </c>
      <c r="AB85" s="15">
        <f t="shared" si="9"/>
        <v>1</v>
      </c>
      <c r="AC85" s="15">
        <f t="shared" si="10"/>
        <v>2026</v>
      </c>
    </row>
    <row r="86" spans="1:29" x14ac:dyDescent="0.35">
      <c r="A86" s="32" t="s">
        <v>182</v>
      </c>
      <c r="B86" s="36">
        <v>46035</v>
      </c>
      <c r="C86" s="9">
        <v>2075</v>
      </c>
      <c r="D86" s="9" t="s">
        <v>178</v>
      </c>
      <c r="E86" s="9"/>
      <c r="F86" s="9"/>
      <c r="G86" s="64" t="s">
        <v>55</v>
      </c>
      <c r="H86" s="65" t="s">
        <v>65</v>
      </c>
      <c r="I86" s="65" t="s">
        <v>751</v>
      </c>
      <c r="J86" s="22" t="s">
        <v>365</v>
      </c>
      <c r="K86" s="67" t="str">
        <f>_xlfn.XLOOKUP(Job_Cards[[#This Row],[Part Code Issued]],'Inventory Check'!$A$3:$A$3000,'Inventory Check'!$B$3:$B$3000,"WRONG Code",0)</f>
        <v>Gulf Force AdBlue (10)</v>
      </c>
      <c r="L86" s="22">
        <v>1</v>
      </c>
      <c r="M86" s="27">
        <v>770</v>
      </c>
      <c r="N86" s="69">
        <f t="shared" si="11"/>
        <v>770</v>
      </c>
      <c r="O86" s="10"/>
      <c r="P86" s="11"/>
      <c r="Q86" s="11"/>
      <c r="R86" s="11"/>
      <c r="S86" s="11"/>
      <c r="T86" s="23"/>
      <c r="U86" s="71">
        <f t="shared" si="7"/>
        <v>0</v>
      </c>
      <c r="V86" s="71">
        <f t="shared" si="12"/>
        <v>0</v>
      </c>
      <c r="W86" s="9"/>
      <c r="X86" s="69">
        <f>Job_Cards[[#This Row],[GST on Lobour]]+Job_Cards[[#This Row],[Total Labour]]+Job_Cards[[#This Row],[Part Value]]</f>
        <v>770</v>
      </c>
      <c r="Y86" s="9"/>
      <c r="Z86" s="11"/>
      <c r="AA86" s="15">
        <f t="shared" si="8"/>
        <v>13</v>
      </c>
      <c r="AB86" s="15">
        <f t="shared" si="9"/>
        <v>1</v>
      </c>
      <c r="AC86" s="15">
        <f t="shared" si="10"/>
        <v>2026</v>
      </c>
    </row>
    <row r="87" spans="1:29" x14ac:dyDescent="0.35">
      <c r="A87" s="32" t="s">
        <v>182</v>
      </c>
      <c r="B87" s="36">
        <v>46035</v>
      </c>
      <c r="C87" s="9">
        <v>2076</v>
      </c>
      <c r="D87" s="9" t="s">
        <v>190</v>
      </c>
      <c r="E87" s="9">
        <v>7800773499</v>
      </c>
      <c r="F87" s="9" t="s">
        <v>191</v>
      </c>
      <c r="G87" s="64" t="s">
        <v>56</v>
      </c>
      <c r="H87" s="65" t="s">
        <v>65</v>
      </c>
      <c r="I87" s="65" t="s">
        <v>48</v>
      </c>
      <c r="J87" s="22" t="s">
        <v>366</v>
      </c>
      <c r="K87" s="67" t="str">
        <f>_xlfn.XLOOKUP(Job_Cards[[#This Row],[Part Code Issued]],'Inventory Check'!$A$3:$A$3000,'Inventory Check'!$B$3:$B$3000,"WRONG Code",0)</f>
        <v>Gulf Force BS VI (6.5L)</v>
      </c>
      <c r="L87" s="22">
        <v>1</v>
      </c>
      <c r="M87" s="27">
        <v>2080</v>
      </c>
      <c r="N87" s="69">
        <f t="shared" si="11"/>
        <v>2080</v>
      </c>
      <c r="O87" s="10"/>
      <c r="P87" s="11"/>
      <c r="Q87" s="11" t="s">
        <v>193</v>
      </c>
      <c r="R87" s="11"/>
      <c r="S87" s="11"/>
      <c r="T87" s="23"/>
      <c r="U87" s="71">
        <f t="shared" si="7"/>
        <v>0</v>
      </c>
      <c r="V87" s="71">
        <f t="shared" si="12"/>
        <v>0</v>
      </c>
      <c r="W87" s="9"/>
      <c r="X87" s="69">
        <f>Job_Cards[[#This Row],[GST on Lobour]]+Job_Cards[[#This Row],[Total Labour]]+Job_Cards[[#This Row],[Part Value]]</f>
        <v>2080</v>
      </c>
      <c r="Y87" s="9"/>
      <c r="Z87" s="11"/>
      <c r="AA87" s="15">
        <f t="shared" si="8"/>
        <v>13</v>
      </c>
      <c r="AB87" s="15">
        <f t="shared" si="9"/>
        <v>1</v>
      </c>
      <c r="AC87" s="15">
        <f t="shared" si="10"/>
        <v>2026</v>
      </c>
    </row>
    <row r="88" spans="1:29" x14ac:dyDescent="0.35">
      <c r="A88" s="9"/>
      <c r="B88" s="8">
        <v>46035</v>
      </c>
      <c r="C88" s="9"/>
      <c r="D88" s="9"/>
      <c r="E88" s="9"/>
      <c r="F88" s="9"/>
      <c r="G88" s="64"/>
      <c r="H88" s="65"/>
      <c r="I88" s="65" t="str">
        <f>IF(Job_Cards[[#This Row],[Customer Name]]="",I87,"")</f>
        <v>Free Service</v>
      </c>
      <c r="J88" s="22" t="s">
        <v>90</v>
      </c>
      <c r="K88" s="67" t="str">
        <f>_xlfn.XLOOKUP(Job_Cards[[#This Row],[Part Code Issued]],'Inventory Check'!$A$3:$A$3000,'Inventory Check'!$B$3:$B$3000,"WRONG Code",0)</f>
        <v>Oil Filter</v>
      </c>
      <c r="L88" s="22">
        <v>1</v>
      </c>
      <c r="M88" s="27">
        <v>359</v>
      </c>
      <c r="N88" s="69">
        <f t="shared" si="11"/>
        <v>359</v>
      </c>
      <c r="O88" s="10"/>
      <c r="P88" s="11"/>
      <c r="Q88" s="11"/>
      <c r="R88" s="11"/>
      <c r="S88" s="11"/>
      <c r="T88" s="23"/>
      <c r="U88" s="71">
        <f t="shared" si="7"/>
        <v>0</v>
      </c>
      <c r="V88" s="71">
        <f t="shared" si="12"/>
        <v>0</v>
      </c>
      <c r="W88" s="9"/>
      <c r="X88" s="69">
        <f>Job_Cards[[#This Row],[GST on Lobour]]+Job_Cards[[#This Row],[Total Labour]]+Job_Cards[[#This Row],[Part Value]]</f>
        <v>359</v>
      </c>
      <c r="Y88" s="9"/>
      <c r="Z88" s="11"/>
      <c r="AA88" s="15">
        <f t="shared" si="8"/>
        <v>13</v>
      </c>
      <c r="AB88" s="15">
        <f t="shared" si="9"/>
        <v>1</v>
      </c>
      <c r="AC88" s="15">
        <f t="shared" si="10"/>
        <v>2026</v>
      </c>
    </row>
    <row r="89" spans="1:29" x14ac:dyDescent="0.35">
      <c r="A89" s="32" t="s">
        <v>182</v>
      </c>
      <c r="B89" s="36">
        <v>46035</v>
      </c>
      <c r="C89" s="9">
        <v>2077</v>
      </c>
      <c r="D89" s="9" t="s">
        <v>195</v>
      </c>
      <c r="E89" s="9">
        <v>9506882184</v>
      </c>
      <c r="F89" s="9" t="s">
        <v>194</v>
      </c>
      <c r="G89" s="64" t="s">
        <v>56</v>
      </c>
      <c r="H89" s="65" t="s">
        <v>31</v>
      </c>
      <c r="I89" s="65" t="s">
        <v>48</v>
      </c>
      <c r="J89" s="22" t="s">
        <v>366</v>
      </c>
      <c r="K89" s="67" t="str">
        <f>_xlfn.XLOOKUP(Job_Cards[[#This Row],[Part Code Issued]],'Inventory Check'!$A$3:$A$3000,'Inventory Check'!$B$3:$B$3000,"WRONG Code",0)</f>
        <v>Gulf Force BS VI (6.5L)</v>
      </c>
      <c r="L89" s="22">
        <v>1</v>
      </c>
      <c r="M89" s="27">
        <v>2080</v>
      </c>
      <c r="N89" s="69">
        <f t="shared" si="11"/>
        <v>2080</v>
      </c>
      <c r="O89" s="10"/>
      <c r="P89" s="11"/>
      <c r="Q89" s="11"/>
      <c r="R89" s="11"/>
      <c r="S89" s="11"/>
      <c r="T89" s="23"/>
      <c r="U89" s="71">
        <f t="shared" si="7"/>
        <v>0</v>
      </c>
      <c r="V89" s="71">
        <f t="shared" si="12"/>
        <v>0</v>
      </c>
      <c r="W89" s="9"/>
      <c r="X89" s="69">
        <f>Job_Cards[[#This Row],[GST on Lobour]]+Job_Cards[[#This Row],[Total Labour]]+Job_Cards[[#This Row],[Part Value]]</f>
        <v>2080</v>
      </c>
      <c r="Y89" s="9"/>
      <c r="Z89" s="11"/>
      <c r="AA89" s="15">
        <f t="shared" si="8"/>
        <v>13</v>
      </c>
      <c r="AB89" s="15">
        <f t="shared" si="9"/>
        <v>1</v>
      </c>
      <c r="AC89" s="15">
        <f t="shared" si="10"/>
        <v>2026</v>
      </c>
    </row>
    <row r="90" spans="1:29" x14ac:dyDescent="0.35">
      <c r="A90" s="9"/>
      <c r="B90" s="8">
        <v>46035</v>
      </c>
      <c r="C90" s="9"/>
      <c r="D90" s="9"/>
      <c r="E90" s="9"/>
      <c r="F90" s="9"/>
      <c r="G90" s="64"/>
      <c r="H90" s="65"/>
      <c r="I90" s="65" t="str">
        <f>IF(Job_Cards[[#This Row],[Customer Name]]="",I89,"")</f>
        <v>Free Service</v>
      </c>
      <c r="J90" s="22" t="s">
        <v>90</v>
      </c>
      <c r="K90" s="67" t="str">
        <f>_xlfn.XLOOKUP(Job_Cards[[#This Row],[Part Code Issued]],'Inventory Check'!$A$3:$A$3000,'Inventory Check'!$B$3:$B$3000,"WRONG Code",0)</f>
        <v>Oil Filter</v>
      </c>
      <c r="L90" s="22">
        <v>1</v>
      </c>
      <c r="M90" s="27">
        <v>359</v>
      </c>
      <c r="N90" s="69">
        <f t="shared" si="11"/>
        <v>359</v>
      </c>
      <c r="O90" s="10"/>
      <c r="P90" s="11"/>
      <c r="Q90" s="11"/>
      <c r="R90" s="11"/>
      <c r="S90" s="11"/>
      <c r="T90" s="23"/>
      <c r="U90" s="71">
        <f t="shared" si="7"/>
        <v>0</v>
      </c>
      <c r="V90" s="71">
        <f t="shared" si="12"/>
        <v>0</v>
      </c>
      <c r="W90" s="9"/>
      <c r="X90" s="69">
        <f>Job_Cards[[#This Row],[GST on Lobour]]+Job_Cards[[#This Row],[Total Labour]]+Job_Cards[[#This Row],[Part Value]]</f>
        <v>359</v>
      </c>
      <c r="Y90" s="9"/>
      <c r="Z90" s="11"/>
      <c r="AA90" s="15">
        <f t="shared" si="8"/>
        <v>13</v>
      </c>
      <c r="AB90" s="15">
        <f t="shared" si="9"/>
        <v>1</v>
      </c>
      <c r="AC90" s="15">
        <f t="shared" si="10"/>
        <v>2026</v>
      </c>
    </row>
    <row r="91" spans="1:29" x14ac:dyDescent="0.35">
      <c r="A91" s="32" t="s">
        <v>182</v>
      </c>
      <c r="B91" s="36">
        <v>46035</v>
      </c>
      <c r="C91" s="9">
        <v>2078</v>
      </c>
      <c r="D91" s="9" t="s">
        <v>196</v>
      </c>
      <c r="E91" s="9"/>
      <c r="F91" s="9" t="s">
        <v>197</v>
      </c>
      <c r="G91" s="64" t="s">
        <v>55</v>
      </c>
      <c r="H91" s="65" t="s">
        <v>65</v>
      </c>
      <c r="I91" s="65" t="s">
        <v>48</v>
      </c>
      <c r="J91" s="22" t="s">
        <v>366</v>
      </c>
      <c r="K91" s="67" t="str">
        <f>_xlfn.XLOOKUP(Job_Cards[[#This Row],[Part Code Issued]],'Inventory Check'!$A$3:$A$3000,'Inventory Check'!$B$3:$B$3000,"WRONG Code",0)</f>
        <v>Gulf Force BS VI (6.5L)</v>
      </c>
      <c r="L91" s="22">
        <v>1</v>
      </c>
      <c r="M91" s="27">
        <v>2080</v>
      </c>
      <c r="N91" s="69">
        <f t="shared" si="11"/>
        <v>2080</v>
      </c>
      <c r="O91" s="10"/>
      <c r="P91" s="11"/>
      <c r="Q91" s="11"/>
      <c r="R91" s="11"/>
      <c r="S91" s="11"/>
      <c r="T91" s="23"/>
      <c r="U91" s="71">
        <f t="shared" si="7"/>
        <v>0</v>
      </c>
      <c r="V91" s="71">
        <f t="shared" si="12"/>
        <v>0</v>
      </c>
      <c r="W91" s="9"/>
      <c r="X91" s="69">
        <f>Job_Cards[[#This Row],[GST on Lobour]]+Job_Cards[[#This Row],[Total Labour]]+Job_Cards[[#This Row],[Part Value]]</f>
        <v>2080</v>
      </c>
      <c r="Y91" s="9"/>
      <c r="Z91" s="11"/>
      <c r="AA91" s="15">
        <f t="shared" si="8"/>
        <v>13</v>
      </c>
      <c r="AB91" s="15">
        <f t="shared" si="9"/>
        <v>1</v>
      </c>
      <c r="AC91" s="15">
        <f t="shared" si="10"/>
        <v>2026</v>
      </c>
    </row>
    <row r="92" spans="1:29" x14ac:dyDescent="0.35">
      <c r="A92" s="9"/>
      <c r="B92" s="8">
        <v>46035</v>
      </c>
      <c r="C92" s="9"/>
      <c r="D92" s="9"/>
      <c r="E92" s="9"/>
      <c r="F92" s="9"/>
      <c r="G92" s="64"/>
      <c r="H92" s="65"/>
      <c r="I92" s="65" t="str">
        <f>IF(Job_Cards[[#This Row],[Customer Name]]="",I91,"")</f>
        <v>Free Service</v>
      </c>
      <c r="J92" s="22" t="s">
        <v>90</v>
      </c>
      <c r="K92" s="67" t="str">
        <f>_xlfn.XLOOKUP(Job_Cards[[#This Row],[Part Code Issued]],'Inventory Check'!$A$3:$A$3000,'Inventory Check'!$B$3:$B$3000,"WRONG Code",0)</f>
        <v>Oil Filter</v>
      </c>
      <c r="L92" s="22">
        <v>1</v>
      </c>
      <c r="M92" s="27">
        <v>359</v>
      </c>
      <c r="N92" s="69">
        <f t="shared" si="11"/>
        <v>359</v>
      </c>
      <c r="O92" s="10"/>
      <c r="P92" s="11"/>
      <c r="Q92" s="11"/>
      <c r="R92" s="11"/>
      <c r="S92" s="11"/>
      <c r="T92" s="23"/>
      <c r="U92" s="71">
        <f t="shared" si="7"/>
        <v>0</v>
      </c>
      <c r="V92" s="71">
        <f t="shared" si="12"/>
        <v>0</v>
      </c>
      <c r="W92" s="9"/>
      <c r="X92" s="69">
        <f>Job_Cards[[#This Row],[GST on Lobour]]+Job_Cards[[#This Row],[Total Labour]]+Job_Cards[[#This Row],[Part Value]]</f>
        <v>359</v>
      </c>
      <c r="Y92" s="9"/>
      <c r="Z92" s="11"/>
      <c r="AA92" s="15">
        <f t="shared" si="8"/>
        <v>13</v>
      </c>
      <c r="AB92" s="15">
        <f t="shared" si="9"/>
        <v>1</v>
      </c>
      <c r="AC92" s="15">
        <f t="shared" si="10"/>
        <v>2026</v>
      </c>
    </row>
    <row r="93" spans="1:29" x14ac:dyDescent="0.35">
      <c r="A93" s="9"/>
      <c r="B93" s="8">
        <v>46035</v>
      </c>
      <c r="C93" s="9"/>
      <c r="D93" s="9"/>
      <c r="E93" s="9"/>
      <c r="F93" s="9"/>
      <c r="G93" s="64"/>
      <c r="H93" s="65"/>
      <c r="I93" s="65" t="str">
        <f>IF(Job_Cards[[#This Row],[Customer Name]]="",I92,"")</f>
        <v>Free Service</v>
      </c>
      <c r="J93" s="22" t="s">
        <v>91</v>
      </c>
      <c r="K93" s="67" t="str">
        <f>_xlfn.XLOOKUP(Job_Cards[[#This Row],[Part Code Issued]],'Inventory Check'!$A$3:$A$3000,'Inventory Check'!$B$3:$B$3000,"WRONG Code",0)</f>
        <v>FUEL FILTER</v>
      </c>
      <c r="L93" s="22">
        <v>1</v>
      </c>
      <c r="M93" s="27">
        <v>1575</v>
      </c>
      <c r="N93" s="69">
        <f t="shared" si="11"/>
        <v>1575</v>
      </c>
      <c r="O93" s="10"/>
      <c r="P93" s="11"/>
      <c r="Q93" s="11"/>
      <c r="R93" s="11"/>
      <c r="S93" s="11"/>
      <c r="T93" s="23"/>
      <c r="U93" s="71">
        <f t="shared" si="7"/>
        <v>0</v>
      </c>
      <c r="V93" s="71">
        <f t="shared" si="12"/>
        <v>0</v>
      </c>
      <c r="W93" s="9"/>
      <c r="X93" s="69">
        <f>Job_Cards[[#This Row],[GST on Lobour]]+Job_Cards[[#This Row],[Total Labour]]+Job_Cards[[#This Row],[Part Value]]</f>
        <v>1575</v>
      </c>
      <c r="Y93" s="9"/>
      <c r="Z93" s="11"/>
      <c r="AA93" s="15">
        <f t="shared" si="8"/>
        <v>13</v>
      </c>
      <c r="AB93" s="15">
        <f t="shared" si="9"/>
        <v>1</v>
      </c>
      <c r="AC93" s="15">
        <f t="shared" si="10"/>
        <v>2026</v>
      </c>
    </row>
    <row r="94" spans="1:29" x14ac:dyDescent="0.35">
      <c r="A94" s="9"/>
      <c r="B94" s="8">
        <v>46035</v>
      </c>
      <c r="C94" s="9"/>
      <c r="D94" s="9"/>
      <c r="E94" s="9"/>
      <c r="F94" s="9"/>
      <c r="G94" s="64"/>
      <c r="H94" s="65"/>
      <c r="I94" s="65" t="str">
        <f>IF(Job_Cards[[#This Row],[Customer Name]]="",I93,"")</f>
        <v>Free Service</v>
      </c>
      <c r="J94" s="22" t="s">
        <v>186</v>
      </c>
      <c r="K94" s="67" t="str">
        <f>_xlfn.XLOOKUP(Job_Cards[[#This Row],[Part Code Issued]],'Inventory Check'!$A$3:$A$3000,'Inventory Check'!$B$3:$B$3000,"WRONG Code",0)</f>
        <v>Brake Oil</v>
      </c>
      <c r="L94" s="22">
        <v>1</v>
      </c>
      <c r="M94" s="27">
        <v>149</v>
      </c>
      <c r="N94" s="69">
        <f t="shared" si="11"/>
        <v>149</v>
      </c>
      <c r="O94" s="10"/>
      <c r="P94" s="11"/>
      <c r="Q94" s="11"/>
      <c r="R94" s="11"/>
      <c r="S94" s="11"/>
      <c r="T94" s="23"/>
      <c r="U94" s="71">
        <f t="shared" si="7"/>
        <v>0</v>
      </c>
      <c r="V94" s="71">
        <f t="shared" si="12"/>
        <v>0</v>
      </c>
      <c r="W94" s="9"/>
      <c r="X94" s="69">
        <f>Job_Cards[[#This Row],[GST on Lobour]]+Job_Cards[[#This Row],[Total Labour]]+Job_Cards[[#This Row],[Part Value]]</f>
        <v>149</v>
      </c>
      <c r="Y94" s="9"/>
      <c r="Z94" s="11"/>
      <c r="AA94" s="15">
        <f t="shared" si="8"/>
        <v>13</v>
      </c>
      <c r="AB94" s="15">
        <f t="shared" si="9"/>
        <v>1</v>
      </c>
      <c r="AC94" s="15">
        <f t="shared" si="10"/>
        <v>2026</v>
      </c>
    </row>
    <row r="95" spans="1:29" x14ac:dyDescent="0.35">
      <c r="A95" s="9"/>
      <c r="B95" s="8">
        <v>46035</v>
      </c>
      <c r="C95" s="9"/>
      <c r="D95" s="9"/>
      <c r="E95" s="9"/>
      <c r="F95" s="9"/>
      <c r="G95" s="64"/>
      <c r="H95" s="65"/>
      <c r="I95" s="65" t="str">
        <f>IF(Job_Cards[[#This Row],[Customer Name]]="",I94,"")</f>
        <v>Free Service</v>
      </c>
      <c r="J95" s="22" t="s">
        <v>367</v>
      </c>
      <c r="K95" s="67" t="str">
        <f>_xlfn.XLOOKUP(Job_Cards[[#This Row],[Part Code Issued]],'Inventory Check'!$A$3:$A$3000,'Inventory Check'!$B$3:$B$3000,"WRONG Code",0)</f>
        <v>Force Motors Antifreeze Coolant 1 L</v>
      </c>
      <c r="L95" s="22">
        <v>1</v>
      </c>
      <c r="M95" s="27">
        <v>325</v>
      </c>
      <c r="N95" s="69">
        <f t="shared" si="11"/>
        <v>325</v>
      </c>
      <c r="O95" s="10"/>
      <c r="P95" s="11"/>
      <c r="Q95" s="11"/>
      <c r="R95" s="11"/>
      <c r="S95" s="11"/>
      <c r="T95" s="23"/>
      <c r="U95" s="71">
        <f t="shared" si="7"/>
        <v>0</v>
      </c>
      <c r="V95" s="71">
        <f t="shared" si="12"/>
        <v>0</v>
      </c>
      <c r="W95" s="9"/>
      <c r="X95" s="69">
        <f>Job_Cards[[#This Row],[GST on Lobour]]+Job_Cards[[#This Row],[Total Labour]]+Job_Cards[[#This Row],[Part Value]]</f>
        <v>325</v>
      </c>
      <c r="Y95" s="9"/>
      <c r="Z95" s="11"/>
      <c r="AA95" s="15">
        <f t="shared" si="8"/>
        <v>13</v>
      </c>
      <c r="AB95" s="15">
        <f t="shared" si="9"/>
        <v>1</v>
      </c>
      <c r="AC95" s="15">
        <f t="shared" si="10"/>
        <v>2026</v>
      </c>
    </row>
    <row r="96" spans="1:29" x14ac:dyDescent="0.35">
      <c r="A96" s="9"/>
      <c r="B96" s="8">
        <v>46035</v>
      </c>
      <c r="C96" s="9"/>
      <c r="D96" s="9"/>
      <c r="E96" s="9"/>
      <c r="F96" s="9"/>
      <c r="G96" s="64"/>
      <c r="H96" s="65"/>
      <c r="I96" s="65" t="str">
        <f>IF(Job_Cards[[#This Row],[Customer Name]]="",I95,"")</f>
        <v>Free Service</v>
      </c>
      <c r="J96" s="22" t="s">
        <v>308</v>
      </c>
      <c r="K96" s="67" t="str">
        <f>_xlfn.XLOOKUP(Job_Cards[[#This Row],[Part Code Issued]],'Inventory Check'!$A$3:$A$3000,'Inventory Check'!$B$3:$B$3000,"WRONG Code",0)</f>
        <v>Gulf Force AdBlue (20 L)</v>
      </c>
      <c r="L96" s="22">
        <v>1</v>
      </c>
      <c r="M96" s="27">
        <v>1480</v>
      </c>
      <c r="N96" s="69">
        <f t="shared" si="11"/>
        <v>1480</v>
      </c>
      <c r="O96" s="10"/>
      <c r="P96" s="11"/>
      <c r="Q96" s="11"/>
      <c r="R96" s="11"/>
      <c r="S96" s="11"/>
      <c r="T96" s="23"/>
      <c r="U96" s="71">
        <f t="shared" si="7"/>
        <v>0</v>
      </c>
      <c r="V96" s="71">
        <f t="shared" si="12"/>
        <v>0</v>
      </c>
      <c r="W96" s="9"/>
      <c r="X96" s="69">
        <f>Job_Cards[[#This Row],[GST on Lobour]]+Job_Cards[[#This Row],[Total Labour]]+Job_Cards[[#This Row],[Part Value]]</f>
        <v>1480</v>
      </c>
      <c r="Y96" s="9"/>
      <c r="Z96" s="11"/>
      <c r="AA96" s="15">
        <f t="shared" si="8"/>
        <v>13</v>
      </c>
      <c r="AB96" s="15">
        <f t="shared" si="9"/>
        <v>1</v>
      </c>
      <c r="AC96" s="15">
        <f t="shared" si="10"/>
        <v>2026</v>
      </c>
    </row>
    <row r="97" spans="1:29" x14ac:dyDescent="0.35">
      <c r="A97" s="32" t="s">
        <v>182</v>
      </c>
      <c r="B97" s="36">
        <v>46035</v>
      </c>
      <c r="C97" s="9">
        <v>2079</v>
      </c>
      <c r="D97" s="9" t="s">
        <v>198</v>
      </c>
      <c r="E97" s="9"/>
      <c r="F97" s="9" t="s">
        <v>199</v>
      </c>
      <c r="G97" s="64" t="s">
        <v>55</v>
      </c>
      <c r="H97" s="65" t="s">
        <v>65</v>
      </c>
      <c r="I97" s="65" t="s">
        <v>27</v>
      </c>
      <c r="J97" s="22" t="s">
        <v>366</v>
      </c>
      <c r="K97" s="67" t="str">
        <f>_xlfn.XLOOKUP(Job_Cards[[#This Row],[Part Code Issued]],'Inventory Check'!$A$3:$A$3000,'Inventory Check'!$B$3:$B$3000,"WRONG Code",0)</f>
        <v>Gulf Force BS VI (6.5L)</v>
      </c>
      <c r="L97" s="22">
        <v>1</v>
      </c>
      <c r="M97" s="27">
        <v>2080</v>
      </c>
      <c r="N97" s="69">
        <f t="shared" si="11"/>
        <v>2080</v>
      </c>
      <c r="O97" s="10">
        <v>650</v>
      </c>
      <c r="P97" s="11"/>
      <c r="Q97" s="11"/>
      <c r="R97" s="11"/>
      <c r="S97" s="11"/>
      <c r="T97" s="23"/>
      <c r="U97" s="71">
        <f t="shared" si="7"/>
        <v>650</v>
      </c>
      <c r="V97" s="71">
        <f t="shared" si="12"/>
        <v>117</v>
      </c>
      <c r="W97" s="9"/>
      <c r="X97" s="69">
        <f>Job_Cards[[#This Row],[GST on Lobour]]+Job_Cards[[#This Row],[Total Labour]]+Job_Cards[[#This Row],[Part Value]]</f>
        <v>2847</v>
      </c>
      <c r="Y97" s="9"/>
      <c r="Z97" s="11"/>
      <c r="AA97" s="15">
        <f t="shared" si="8"/>
        <v>13</v>
      </c>
      <c r="AB97" s="15">
        <f t="shared" si="9"/>
        <v>1</v>
      </c>
      <c r="AC97" s="15">
        <f t="shared" si="10"/>
        <v>2026</v>
      </c>
    </row>
    <row r="98" spans="1:29" x14ac:dyDescent="0.35">
      <c r="A98" s="9"/>
      <c r="B98" s="8">
        <v>46035</v>
      </c>
      <c r="C98" s="9"/>
      <c r="D98" s="9"/>
      <c r="E98" s="9"/>
      <c r="F98" s="9"/>
      <c r="G98" s="64"/>
      <c r="H98" s="65"/>
      <c r="I98" s="65" t="str">
        <f>IF(Job_Cards[[#This Row],[Customer Name]]="",I97,"")</f>
        <v>Paid</v>
      </c>
      <c r="J98" s="22" t="s">
        <v>90</v>
      </c>
      <c r="K98" s="67" t="str">
        <f>_xlfn.XLOOKUP(Job_Cards[[#This Row],[Part Code Issued]],'Inventory Check'!$A$3:$A$3000,'Inventory Check'!$B$3:$B$3000,"WRONG Code",0)</f>
        <v>Oil Filter</v>
      </c>
      <c r="L98" s="22">
        <v>1</v>
      </c>
      <c r="M98" s="27">
        <v>359</v>
      </c>
      <c r="N98" s="69">
        <f t="shared" si="11"/>
        <v>359</v>
      </c>
      <c r="O98" s="10"/>
      <c r="P98" s="11"/>
      <c r="Q98" s="11"/>
      <c r="R98" s="11"/>
      <c r="S98" s="11"/>
      <c r="T98" s="23"/>
      <c r="U98" s="71">
        <f t="shared" si="7"/>
        <v>0</v>
      </c>
      <c r="V98" s="71">
        <f t="shared" si="12"/>
        <v>0</v>
      </c>
      <c r="W98" s="9"/>
      <c r="X98" s="69">
        <f>Job_Cards[[#This Row],[GST on Lobour]]+Job_Cards[[#This Row],[Total Labour]]+Job_Cards[[#This Row],[Part Value]]</f>
        <v>359</v>
      </c>
      <c r="Y98" s="9"/>
      <c r="Z98" s="11"/>
      <c r="AA98" s="15">
        <f t="shared" si="8"/>
        <v>13</v>
      </c>
      <c r="AB98" s="15">
        <f t="shared" si="9"/>
        <v>1</v>
      </c>
      <c r="AC98" s="15">
        <f t="shared" si="10"/>
        <v>2026</v>
      </c>
    </row>
    <row r="99" spans="1:29" x14ac:dyDescent="0.35">
      <c r="A99" s="9"/>
      <c r="B99" s="8">
        <v>46035</v>
      </c>
      <c r="C99" s="9"/>
      <c r="D99" s="9"/>
      <c r="E99" s="9"/>
      <c r="F99" s="9"/>
      <c r="G99" s="64"/>
      <c r="H99" s="65"/>
      <c r="I99" s="65" t="str">
        <f>IF(Job_Cards[[#This Row],[Customer Name]]="",I98,"")</f>
        <v>Paid</v>
      </c>
      <c r="J99" s="22" t="s">
        <v>367</v>
      </c>
      <c r="K99" s="67" t="str">
        <f>_xlfn.XLOOKUP(Job_Cards[[#This Row],[Part Code Issued]],'Inventory Check'!$A$3:$A$3000,'Inventory Check'!$B$3:$B$3000,"WRONG Code",0)</f>
        <v>Force Motors Antifreeze Coolant 1 L</v>
      </c>
      <c r="L99" s="22">
        <v>1</v>
      </c>
      <c r="M99" s="27">
        <v>325</v>
      </c>
      <c r="N99" s="69">
        <f t="shared" si="11"/>
        <v>325</v>
      </c>
      <c r="O99" s="10"/>
      <c r="P99" s="11"/>
      <c r="Q99" s="11"/>
      <c r="R99" s="11"/>
      <c r="S99" s="11"/>
      <c r="T99" s="23"/>
      <c r="U99" s="71">
        <f t="shared" si="7"/>
        <v>0</v>
      </c>
      <c r="V99" s="71">
        <f t="shared" si="12"/>
        <v>0</v>
      </c>
      <c r="W99" s="9"/>
      <c r="X99" s="69">
        <f>Job_Cards[[#This Row],[GST on Lobour]]+Job_Cards[[#This Row],[Total Labour]]+Job_Cards[[#This Row],[Part Value]]</f>
        <v>325</v>
      </c>
      <c r="Y99" s="9"/>
      <c r="Z99" s="11"/>
      <c r="AA99" s="15">
        <f t="shared" si="8"/>
        <v>13</v>
      </c>
      <c r="AB99" s="15">
        <f t="shared" si="9"/>
        <v>1</v>
      </c>
      <c r="AC99" s="15">
        <f t="shared" si="10"/>
        <v>2026</v>
      </c>
    </row>
    <row r="100" spans="1:29" x14ac:dyDescent="0.35">
      <c r="A100" s="9"/>
      <c r="B100" s="8">
        <v>46035</v>
      </c>
      <c r="C100" s="9"/>
      <c r="D100" s="9"/>
      <c r="E100" s="9"/>
      <c r="F100" s="9"/>
      <c r="G100" s="64"/>
      <c r="H100" s="65"/>
      <c r="I100" s="65" t="str">
        <f>IF(Job_Cards[[#This Row],[Customer Name]]="",I99,"")</f>
        <v>Paid</v>
      </c>
      <c r="J100" s="22" t="s">
        <v>98</v>
      </c>
      <c r="K100" s="67" t="str">
        <f>_xlfn.XLOOKUP(Job_Cards[[#This Row],[Part Code Issued]],'Inventory Check'!$A$3:$A$3000,'Inventory Check'!$B$3:$B$3000,"WRONG Code",0)</f>
        <v>FUEL FILTER</v>
      </c>
      <c r="L100" s="22">
        <v>1</v>
      </c>
      <c r="M100" s="27">
        <v>711</v>
      </c>
      <c r="N100" s="69">
        <f t="shared" si="11"/>
        <v>711</v>
      </c>
      <c r="O100" s="10"/>
      <c r="P100" s="11"/>
      <c r="Q100" s="11"/>
      <c r="R100" s="11"/>
      <c r="S100" s="11"/>
      <c r="T100" s="23"/>
      <c r="U100" s="71">
        <f t="shared" si="7"/>
        <v>0</v>
      </c>
      <c r="V100" s="71">
        <f t="shared" si="12"/>
        <v>0</v>
      </c>
      <c r="W100" s="9"/>
      <c r="X100" s="69">
        <f>Job_Cards[[#This Row],[GST on Lobour]]+Job_Cards[[#This Row],[Total Labour]]+Job_Cards[[#This Row],[Part Value]]</f>
        <v>711</v>
      </c>
      <c r="Y100" s="9"/>
      <c r="Z100" s="11"/>
      <c r="AA100" s="15">
        <f t="shared" si="8"/>
        <v>13</v>
      </c>
      <c r="AB100" s="15">
        <f t="shared" si="9"/>
        <v>1</v>
      </c>
      <c r="AC100" s="15">
        <f t="shared" si="10"/>
        <v>2026</v>
      </c>
    </row>
    <row r="101" spans="1:29" x14ac:dyDescent="0.35">
      <c r="A101" s="9"/>
      <c r="B101" s="8">
        <v>46035</v>
      </c>
      <c r="C101" s="9"/>
      <c r="D101" s="9"/>
      <c r="E101" s="9"/>
      <c r="F101" s="9"/>
      <c r="G101" s="64"/>
      <c r="H101" s="65"/>
      <c r="I101" s="65" t="str">
        <f>IF(Job_Cards[[#This Row],[Customer Name]]="",I100,"")</f>
        <v>Paid</v>
      </c>
      <c r="J101" s="22" t="s">
        <v>97</v>
      </c>
      <c r="K101" s="67" t="str">
        <f>_xlfn.XLOOKUP(Job_Cards[[#This Row],[Part Code Issued]],'Inventory Check'!$A$3:$A$3000,'Inventory Check'!$B$3:$B$3000,"WRONG Code",0)</f>
        <v>FUEL FILTER</v>
      </c>
      <c r="L101" s="22">
        <v>1</v>
      </c>
      <c r="M101" s="27">
        <v>1060</v>
      </c>
      <c r="N101" s="69">
        <f t="shared" si="11"/>
        <v>1060</v>
      </c>
      <c r="O101" s="10"/>
      <c r="P101" s="11"/>
      <c r="Q101" s="11"/>
      <c r="R101" s="11"/>
      <c r="S101" s="11"/>
      <c r="T101" s="23"/>
      <c r="U101" s="71">
        <f t="shared" si="7"/>
        <v>0</v>
      </c>
      <c r="V101" s="71">
        <f t="shared" si="12"/>
        <v>0</v>
      </c>
      <c r="W101" s="9"/>
      <c r="X101" s="69">
        <f>Job_Cards[[#This Row],[GST on Lobour]]+Job_Cards[[#This Row],[Total Labour]]+Job_Cards[[#This Row],[Part Value]]</f>
        <v>1060</v>
      </c>
      <c r="Y101" s="9"/>
      <c r="Z101" s="11"/>
      <c r="AA101" s="15">
        <f t="shared" si="8"/>
        <v>13</v>
      </c>
      <c r="AB101" s="15">
        <f t="shared" si="9"/>
        <v>1</v>
      </c>
      <c r="AC101" s="15">
        <f t="shared" si="10"/>
        <v>2026</v>
      </c>
    </row>
    <row r="102" spans="1:29" x14ac:dyDescent="0.35">
      <c r="A102" s="9" t="s">
        <v>200</v>
      </c>
      <c r="B102" s="8">
        <v>46036</v>
      </c>
      <c r="C102" s="9">
        <v>2080</v>
      </c>
      <c r="D102" s="9" t="s">
        <v>201</v>
      </c>
      <c r="E102" s="9"/>
      <c r="F102" s="9"/>
      <c r="G102" s="64" t="s">
        <v>56</v>
      </c>
      <c r="H102" s="65" t="s">
        <v>65</v>
      </c>
      <c r="I102" s="65" t="s">
        <v>751</v>
      </c>
      <c r="J102" s="22" t="s">
        <v>368</v>
      </c>
      <c r="K102" s="67" t="str">
        <f>_xlfn.XLOOKUP(Job_Cards[[#This Row],[Part Code Issued]],'Inventory Check'!$A$3:$A$3000,'Inventory Check'!$B$3:$B$3000,"WRONG Code",0)</f>
        <v>Force Motors Antifreeze Coolant 5 L</v>
      </c>
      <c r="L102" s="22">
        <v>1</v>
      </c>
      <c r="M102" s="27">
        <v>1425</v>
      </c>
      <c r="N102" s="69">
        <f t="shared" si="11"/>
        <v>1425</v>
      </c>
      <c r="O102" s="10"/>
      <c r="P102" s="11"/>
      <c r="Q102" s="11"/>
      <c r="R102" s="11"/>
      <c r="S102" s="11"/>
      <c r="T102" s="23"/>
      <c r="U102" s="71">
        <f t="shared" si="7"/>
        <v>0</v>
      </c>
      <c r="V102" s="71">
        <f t="shared" si="12"/>
        <v>0</v>
      </c>
      <c r="W102" s="9"/>
      <c r="X102" s="69">
        <f>Job_Cards[[#This Row],[GST on Lobour]]+Job_Cards[[#This Row],[Total Labour]]+Job_Cards[[#This Row],[Part Value]]</f>
        <v>1425</v>
      </c>
      <c r="Y102" s="9"/>
      <c r="Z102" s="11"/>
      <c r="AA102" s="15">
        <f t="shared" si="8"/>
        <v>14</v>
      </c>
      <c r="AB102" s="15">
        <f t="shared" si="9"/>
        <v>1</v>
      </c>
      <c r="AC102" s="15">
        <f t="shared" si="10"/>
        <v>2026</v>
      </c>
    </row>
    <row r="103" spans="1:29" x14ac:dyDescent="0.35">
      <c r="A103" s="9"/>
      <c r="B103" s="8">
        <v>46036</v>
      </c>
      <c r="C103" s="9"/>
      <c r="D103" s="9"/>
      <c r="E103" s="9"/>
      <c r="F103" s="9"/>
      <c r="G103" s="64"/>
      <c r="H103" s="65"/>
      <c r="I103" s="65" t="str">
        <f>IF(Job_Cards[[#This Row],[Customer Name]]="",I102,"")</f>
        <v>Counter Sale</v>
      </c>
      <c r="J103" s="22" t="s">
        <v>301</v>
      </c>
      <c r="K103" s="67" t="str">
        <f>_xlfn.XLOOKUP(Job_Cards[[#This Row],[Part Code Issued]],'Inventory Check'!$A$3:$A$3000,'Inventory Check'!$B$3:$B$3000,"WRONG Code",0)</f>
        <v>CLUTCH SPRING</v>
      </c>
      <c r="L103" s="22">
        <v>1</v>
      </c>
      <c r="M103" s="27">
        <v>25</v>
      </c>
      <c r="N103" s="69">
        <f t="shared" si="11"/>
        <v>25</v>
      </c>
      <c r="O103" s="10"/>
      <c r="P103" s="11"/>
      <c r="Q103" s="11"/>
      <c r="R103" s="11"/>
      <c r="S103" s="11"/>
      <c r="T103" s="23"/>
      <c r="U103" s="71">
        <f t="shared" si="7"/>
        <v>0</v>
      </c>
      <c r="V103" s="71">
        <f t="shared" si="12"/>
        <v>0</v>
      </c>
      <c r="W103" s="9"/>
      <c r="X103" s="69">
        <f>Job_Cards[[#This Row],[GST on Lobour]]+Job_Cards[[#This Row],[Total Labour]]+Job_Cards[[#This Row],[Part Value]]</f>
        <v>25</v>
      </c>
      <c r="Y103" s="9"/>
      <c r="Z103" s="11"/>
      <c r="AA103" s="15">
        <f t="shared" si="8"/>
        <v>14</v>
      </c>
      <c r="AB103" s="15">
        <f t="shared" si="9"/>
        <v>1</v>
      </c>
      <c r="AC103" s="15">
        <f t="shared" si="10"/>
        <v>2026</v>
      </c>
    </row>
    <row r="104" spans="1:29" x14ac:dyDescent="0.35">
      <c r="A104" s="9" t="s">
        <v>202</v>
      </c>
      <c r="B104" s="8">
        <v>46037</v>
      </c>
      <c r="C104" s="9">
        <v>2081</v>
      </c>
      <c r="D104" s="9" t="s">
        <v>203</v>
      </c>
      <c r="E104" s="9">
        <v>8922834478</v>
      </c>
      <c r="F104" s="9"/>
      <c r="G104" s="64" t="s">
        <v>56</v>
      </c>
      <c r="H104" s="65" t="s">
        <v>31</v>
      </c>
      <c r="I104" s="65" t="s">
        <v>751</v>
      </c>
      <c r="J104" s="22" t="s">
        <v>366</v>
      </c>
      <c r="K104" s="67" t="str">
        <f>_xlfn.XLOOKUP(Job_Cards[[#This Row],[Part Code Issued]],'Inventory Check'!$A$3:$A$3000,'Inventory Check'!$B$3:$B$3000,"WRONG Code",0)</f>
        <v>Gulf Force BS VI (6.5L)</v>
      </c>
      <c r="L104" s="22">
        <v>1</v>
      </c>
      <c r="M104" s="27">
        <v>2080</v>
      </c>
      <c r="N104" s="69">
        <f t="shared" si="11"/>
        <v>2080</v>
      </c>
      <c r="O104" s="10"/>
      <c r="P104" s="11"/>
      <c r="Q104" s="11"/>
      <c r="R104" s="11"/>
      <c r="S104" s="11"/>
      <c r="T104" s="23"/>
      <c r="U104" s="71">
        <f t="shared" si="7"/>
        <v>0</v>
      </c>
      <c r="V104" s="71">
        <f t="shared" si="12"/>
        <v>0</v>
      </c>
      <c r="W104" s="9"/>
      <c r="X104" s="69">
        <f>Job_Cards[[#This Row],[GST on Lobour]]+Job_Cards[[#This Row],[Total Labour]]+Job_Cards[[#This Row],[Part Value]]</f>
        <v>2080</v>
      </c>
      <c r="Y104" s="9"/>
      <c r="Z104" s="11"/>
      <c r="AA104" s="15">
        <f t="shared" si="8"/>
        <v>15</v>
      </c>
      <c r="AB104" s="15">
        <f t="shared" si="9"/>
        <v>1</v>
      </c>
      <c r="AC104" s="15">
        <f t="shared" si="10"/>
        <v>2026</v>
      </c>
    </row>
    <row r="105" spans="1:29" x14ac:dyDescent="0.35">
      <c r="A105" s="9"/>
      <c r="B105" s="8">
        <v>46037</v>
      </c>
      <c r="C105" s="9"/>
      <c r="D105" s="9"/>
      <c r="E105" s="9"/>
      <c r="F105" s="9"/>
      <c r="G105" s="64"/>
      <c r="H105" s="65"/>
      <c r="I105" s="65" t="str">
        <f>IF(Job_Cards[[#This Row],[Customer Name]]="",I104,"")</f>
        <v>Counter Sale</v>
      </c>
      <c r="J105" s="22" t="s">
        <v>90</v>
      </c>
      <c r="K105" s="67" t="str">
        <f>_xlfn.XLOOKUP(Job_Cards[[#This Row],[Part Code Issued]],'Inventory Check'!$A$3:$A$3000,'Inventory Check'!$B$3:$B$3000,"WRONG Code",0)</f>
        <v>Oil Filter</v>
      </c>
      <c r="L105" s="22">
        <v>1</v>
      </c>
      <c r="M105" s="27">
        <v>359</v>
      </c>
      <c r="N105" s="69">
        <f t="shared" si="11"/>
        <v>359</v>
      </c>
      <c r="O105" s="10"/>
      <c r="P105" s="11"/>
      <c r="Q105" s="11"/>
      <c r="R105" s="11"/>
      <c r="S105" s="11"/>
      <c r="T105" s="23"/>
      <c r="U105" s="71">
        <f t="shared" si="7"/>
        <v>0</v>
      </c>
      <c r="V105" s="71">
        <f t="shared" si="12"/>
        <v>0</v>
      </c>
      <c r="W105" s="9"/>
      <c r="X105" s="69">
        <f>Job_Cards[[#This Row],[GST on Lobour]]+Job_Cards[[#This Row],[Total Labour]]+Job_Cards[[#This Row],[Part Value]]</f>
        <v>359</v>
      </c>
      <c r="Y105" s="9"/>
      <c r="Z105" s="11"/>
      <c r="AA105" s="15">
        <f t="shared" si="8"/>
        <v>15</v>
      </c>
      <c r="AB105" s="15">
        <f t="shared" si="9"/>
        <v>1</v>
      </c>
      <c r="AC105" s="15">
        <f t="shared" si="10"/>
        <v>2026</v>
      </c>
    </row>
    <row r="106" spans="1:29" x14ac:dyDescent="0.35">
      <c r="A106" s="9"/>
      <c r="B106" s="8">
        <v>46037</v>
      </c>
      <c r="C106" s="9"/>
      <c r="D106" s="9"/>
      <c r="E106" s="9"/>
      <c r="F106" s="9"/>
      <c r="G106" s="64"/>
      <c r="H106" s="65"/>
      <c r="I106" s="65" t="str">
        <f>IF(Job_Cards[[#This Row],[Customer Name]]="",I105,"")</f>
        <v>Counter Sale</v>
      </c>
      <c r="J106" s="22" t="s">
        <v>91</v>
      </c>
      <c r="K106" s="67" t="str">
        <f>_xlfn.XLOOKUP(Job_Cards[[#This Row],[Part Code Issued]],'Inventory Check'!$A$3:$A$3000,'Inventory Check'!$B$3:$B$3000,"WRONG Code",0)</f>
        <v>FUEL FILTER</v>
      </c>
      <c r="L106" s="22">
        <v>1</v>
      </c>
      <c r="M106" s="27">
        <v>1575</v>
      </c>
      <c r="N106" s="69">
        <f t="shared" si="11"/>
        <v>1575</v>
      </c>
      <c r="O106" s="10"/>
      <c r="P106" s="11"/>
      <c r="Q106" s="11"/>
      <c r="R106" s="11"/>
      <c r="S106" s="11"/>
      <c r="T106" s="23"/>
      <c r="U106" s="71">
        <f t="shared" ref="U106:U151" si="13">SUM(O106:T106)</f>
        <v>0</v>
      </c>
      <c r="V106" s="71">
        <f t="shared" si="12"/>
        <v>0</v>
      </c>
      <c r="W106" s="9"/>
      <c r="X106" s="69">
        <f>Job_Cards[[#This Row],[GST on Lobour]]+Job_Cards[[#This Row],[Total Labour]]+Job_Cards[[#This Row],[Part Value]]</f>
        <v>1575</v>
      </c>
      <c r="Y106" s="9"/>
      <c r="Z106" s="11"/>
      <c r="AA106" s="15">
        <f t="shared" si="8"/>
        <v>15</v>
      </c>
      <c r="AB106" s="15">
        <f t="shared" si="9"/>
        <v>1</v>
      </c>
      <c r="AC106" s="15">
        <f t="shared" si="10"/>
        <v>2026</v>
      </c>
    </row>
    <row r="107" spans="1:29" x14ac:dyDescent="0.35">
      <c r="A107" s="9" t="s">
        <v>208</v>
      </c>
      <c r="B107" s="8">
        <v>46039</v>
      </c>
      <c r="C107" s="9">
        <v>2082</v>
      </c>
      <c r="D107" s="9" t="s">
        <v>209</v>
      </c>
      <c r="E107" s="9">
        <v>9169335599</v>
      </c>
      <c r="F107" s="9"/>
      <c r="G107" s="64" t="s">
        <v>55</v>
      </c>
      <c r="H107" s="65" t="s">
        <v>65</v>
      </c>
      <c r="I107" s="65" t="s">
        <v>751</v>
      </c>
      <c r="J107" s="22" t="s">
        <v>308</v>
      </c>
      <c r="K107" s="67" t="str">
        <f>_xlfn.XLOOKUP(Job_Cards[[#This Row],[Part Code Issued]],'Inventory Check'!$A$3:$A$3000,'Inventory Check'!$B$3:$B$3000,"WRONG Code",0)</f>
        <v>Gulf Force AdBlue (20 L)</v>
      </c>
      <c r="L107" s="22">
        <v>1</v>
      </c>
      <c r="M107" s="27">
        <v>1480</v>
      </c>
      <c r="N107" s="69">
        <f t="shared" ref="N107:N152" si="14">M107*L107</f>
        <v>1480</v>
      </c>
      <c r="O107" s="10"/>
      <c r="P107" s="11"/>
      <c r="Q107" s="11"/>
      <c r="R107" s="11"/>
      <c r="S107" s="11"/>
      <c r="T107" s="23"/>
      <c r="U107" s="71">
        <f t="shared" si="13"/>
        <v>0</v>
      </c>
      <c r="V107" s="71">
        <f t="shared" ref="V107:V152" si="15">U107*0.18</f>
        <v>0</v>
      </c>
      <c r="W107" s="9"/>
      <c r="X107" s="69">
        <f>Job_Cards[[#This Row],[GST on Lobour]]+Job_Cards[[#This Row],[Total Labour]]+Job_Cards[[#This Row],[Part Value]]</f>
        <v>1480</v>
      </c>
      <c r="Y107" s="9"/>
      <c r="Z107" s="11"/>
      <c r="AA107" s="15">
        <f t="shared" ref="AA107:AA153" si="16">DAY(B107)</f>
        <v>17</v>
      </c>
      <c r="AB107" s="15">
        <f t="shared" ref="AB107:AB153" si="17">MONTH(B107)</f>
        <v>1</v>
      </c>
      <c r="AC107" s="15">
        <f t="shared" ref="AC107:AC153" si="18">YEAR(B107)</f>
        <v>2026</v>
      </c>
    </row>
    <row r="108" spans="1:29" x14ac:dyDescent="0.35">
      <c r="A108" s="9"/>
      <c r="B108" s="8">
        <v>46039</v>
      </c>
      <c r="C108" s="9"/>
      <c r="D108" s="9"/>
      <c r="E108" s="9"/>
      <c r="F108" s="9"/>
      <c r="G108" s="64"/>
      <c r="H108" s="65"/>
      <c r="I108" s="65" t="str">
        <f>IF(Job_Cards[[#This Row],[Customer Name]]="",I107,"")</f>
        <v>Counter Sale</v>
      </c>
      <c r="J108" s="22" t="s">
        <v>210</v>
      </c>
      <c r="K108" s="67" t="str">
        <f>_xlfn.XLOOKUP(Job_Cards[[#This Row],[Part Code Issued]],'Inventory Check'!$A$3:$A$3000,'Inventory Check'!$B$3:$B$3000,"WRONG Code",0)</f>
        <v>WRONG Code</v>
      </c>
      <c r="L108" s="22">
        <v>1</v>
      </c>
      <c r="M108" s="27">
        <v>470</v>
      </c>
      <c r="N108" s="69">
        <f t="shared" si="14"/>
        <v>470</v>
      </c>
      <c r="O108" s="10"/>
      <c r="P108" s="11"/>
      <c r="Q108" s="11"/>
      <c r="R108" s="11"/>
      <c r="S108" s="11"/>
      <c r="T108" s="23"/>
      <c r="U108" s="71">
        <f t="shared" si="13"/>
        <v>0</v>
      </c>
      <c r="V108" s="71">
        <f t="shared" si="15"/>
        <v>0</v>
      </c>
      <c r="W108" s="9"/>
      <c r="X108" s="69">
        <f>Job_Cards[[#This Row],[GST on Lobour]]+Job_Cards[[#This Row],[Total Labour]]+Job_Cards[[#This Row],[Part Value]]</f>
        <v>470</v>
      </c>
      <c r="Y108" s="9"/>
      <c r="Z108" s="11"/>
      <c r="AA108" s="15">
        <f t="shared" si="16"/>
        <v>17</v>
      </c>
      <c r="AB108" s="15">
        <f t="shared" si="17"/>
        <v>1</v>
      </c>
      <c r="AC108" s="15">
        <f t="shared" si="18"/>
        <v>2026</v>
      </c>
    </row>
    <row r="109" spans="1:29" x14ac:dyDescent="0.35">
      <c r="A109" s="9" t="s">
        <v>211</v>
      </c>
      <c r="B109" s="8">
        <v>46040</v>
      </c>
      <c r="C109" s="9">
        <v>2083</v>
      </c>
      <c r="D109" s="9" t="s">
        <v>212</v>
      </c>
      <c r="E109" s="9">
        <v>9118082047</v>
      </c>
      <c r="F109" s="9" t="s">
        <v>213</v>
      </c>
      <c r="G109" s="64" t="s">
        <v>57</v>
      </c>
      <c r="H109" s="65" t="s">
        <v>65</v>
      </c>
      <c r="I109" s="65" t="s">
        <v>27</v>
      </c>
      <c r="J109" s="22" t="s">
        <v>366</v>
      </c>
      <c r="K109" s="67" t="str">
        <f>_xlfn.XLOOKUP(Job_Cards[[#This Row],[Part Code Issued]],'Inventory Check'!$A$3:$A$3000,'Inventory Check'!$B$3:$B$3000,"WRONG Code",0)</f>
        <v>Gulf Force BS VI (6.5L)</v>
      </c>
      <c r="L109" s="22">
        <v>1</v>
      </c>
      <c r="M109" s="27">
        <v>2080</v>
      </c>
      <c r="N109" s="69">
        <f t="shared" si="14"/>
        <v>2080</v>
      </c>
      <c r="O109" s="10">
        <v>650</v>
      </c>
      <c r="P109" s="11"/>
      <c r="Q109" s="11"/>
      <c r="R109" s="11"/>
      <c r="S109" s="11"/>
      <c r="T109" s="23"/>
      <c r="U109" s="71">
        <f t="shared" si="13"/>
        <v>650</v>
      </c>
      <c r="V109" s="71">
        <f t="shared" si="15"/>
        <v>117</v>
      </c>
      <c r="W109" s="9"/>
      <c r="X109" s="69">
        <f>Job_Cards[[#This Row],[GST on Lobour]]+Job_Cards[[#This Row],[Total Labour]]+Job_Cards[[#This Row],[Part Value]]</f>
        <v>2847</v>
      </c>
      <c r="Y109" s="9"/>
      <c r="Z109" s="11"/>
      <c r="AA109" s="15">
        <f t="shared" si="16"/>
        <v>18</v>
      </c>
      <c r="AB109" s="15">
        <f t="shared" si="17"/>
        <v>1</v>
      </c>
      <c r="AC109" s="15">
        <f t="shared" si="18"/>
        <v>2026</v>
      </c>
    </row>
    <row r="110" spans="1:29" x14ac:dyDescent="0.35">
      <c r="A110" s="9"/>
      <c r="B110" s="8">
        <v>46040</v>
      </c>
      <c r="C110" s="9"/>
      <c r="D110" s="9"/>
      <c r="E110" s="9"/>
      <c r="F110" s="9"/>
      <c r="G110" s="64"/>
      <c r="H110" s="65"/>
      <c r="I110" s="65" t="str">
        <f>IF(Job_Cards[[#This Row],[Customer Name]]="",I109,"")</f>
        <v>Paid</v>
      </c>
      <c r="J110" s="22" t="s">
        <v>90</v>
      </c>
      <c r="K110" s="67" t="str">
        <f>_xlfn.XLOOKUP(Job_Cards[[#This Row],[Part Code Issued]],'Inventory Check'!$A$3:$A$3000,'Inventory Check'!$B$3:$B$3000,"WRONG Code",0)</f>
        <v>Oil Filter</v>
      </c>
      <c r="L110" s="22">
        <v>1</v>
      </c>
      <c r="M110" s="27">
        <v>359</v>
      </c>
      <c r="N110" s="69">
        <f t="shared" si="14"/>
        <v>359</v>
      </c>
      <c r="O110" s="10"/>
      <c r="P110" s="11"/>
      <c r="Q110" s="11"/>
      <c r="R110" s="11"/>
      <c r="S110" s="11"/>
      <c r="T110" s="23"/>
      <c r="U110" s="71">
        <f t="shared" si="13"/>
        <v>0</v>
      </c>
      <c r="V110" s="71">
        <f t="shared" si="15"/>
        <v>0</v>
      </c>
      <c r="W110" s="9"/>
      <c r="X110" s="69">
        <f>Job_Cards[[#This Row],[GST on Lobour]]+Job_Cards[[#This Row],[Total Labour]]+Job_Cards[[#This Row],[Part Value]]</f>
        <v>359</v>
      </c>
      <c r="Y110" s="9"/>
      <c r="Z110" s="11"/>
      <c r="AA110" s="15">
        <f t="shared" si="16"/>
        <v>18</v>
      </c>
      <c r="AB110" s="15">
        <f t="shared" si="17"/>
        <v>1</v>
      </c>
      <c r="AC110" s="15">
        <f t="shared" si="18"/>
        <v>2026</v>
      </c>
    </row>
    <row r="111" spans="1:29" x14ac:dyDescent="0.35">
      <c r="A111" s="9"/>
      <c r="B111" s="8">
        <v>46040</v>
      </c>
      <c r="C111" s="9"/>
      <c r="D111" s="9"/>
      <c r="E111" s="9"/>
      <c r="F111" s="9"/>
      <c r="G111" s="64"/>
      <c r="H111" s="65"/>
      <c r="I111" s="65" t="str">
        <f>IF(Job_Cards[[#This Row],[Customer Name]]="",I110,"")</f>
        <v>Paid</v>
      </c>
      <c r="J111" s="22" t="s">
        <v>367</v>
      </c>
      <c r="K111" s="67" t="str">
        <f>_xlfn.XLOOKUP(Job_Cards[[#This Row],[Part Code Issued]],'Inventory Check'!$A$3:$A$3000,'Inventory Check'!$B$3:$B$3000,"WRONG Code",0)</f>
        <v>Force Motors Antifreeze Coolant 1 L</v>
      </c>
      <c r="L111" s="22">
        <v>2</v>
      </c>
      <c r="M111" s="27">
        <v>325</v>
      </c>
      <c r="N111" s="69">
        <f t="shared" si="14"/>
        <v>650</v>
      </c>
      <c r="O111" s="10"/>
      <c r="P111" s="11"/>
      <c r="Q111" s="11"/>
      <c r="R111" s="11"/>
      <c r="S111" s="11"/>
      <c r="T111" s="23"/>
      <c r="U111" s="71">
        <f t="shared" si="13"/>
        <v>0</v>
      </c>
      <c r="V111" s="71">
        <f t="shared" si="15"/>
        <v>0</v>
      </c>
      <c r="W111" s="9"/>
      <c r="X111" s="69">
        <f>Job_Cards[[#This Row],[GST on Lobour]]+Job_Cards[[#This Row],[Total Labour]]+Job_Cards[[#This Row],[Part Value]]</f>
        <v>650</v>
      </c>
      <c r="Y111" s="9"/>
      <c r="Z111" s="11"/>
      <c r="AA111" s="15">
        <f t="shared" si="16"/>
        <v>18</v>
      </c>
      <c r="AB111" s="15">
        <f t="shared" si="17"/>
        <v>1</v>
      </c>
      <c r="AC111" s="15">
        <f t="shared" si="18"/>
        <v>2026</v>
      </c>
    </row>
    <row r="112" spans="1:29" x14ac:dyDescent="0.35">
      <c r="A112" s="9"/>
      <c r="B112" s="8">
        <v>46040</v>
      </c>
      <c r="C112" s="9"/>
      <c r="D112" s="9"/>
      <c r="E112" s="9"/>
      <c r="F112" s="9"/>
      <c r="G112" s="64"/>
      <c r="H112" s="65"/>
      <c r="I112" s="65" t="str">
        <f>IF(Job_Cards[[#This Row],[Customer Name]]="",I111,"")</f>
        <v>Paid</v>
      </c>
      <c r="J112" s="22" t="s">
        <v>308</v>
      </c>
      <c r="K112" s="67" t="str">
        <f>_xlfn.XLOOKUP(Job_Cards[[#This Row],[Part Code Issued]],'Inventory Check'!$A$3:$A$3000,'Inventory Check'!$B$3:$B$3000,"WRONG Code",0)</f>
        <v>Gulf Force AdBlue (20 L)</v>
      </c>
      <c r="L112" s="22">
        <v>1</v>
      </c>
      <c r="M112" s="27">
        <v>1480</v>
      </c>
      <c r="N112" s="69">
        <f t="shared" si="14"/>
        <v>1480</v>
      </c>
      <c r="O112" s="10"/>
      <c r="P112" s="11"/>
      <c r="Q112" s="11"/>
      <c r="R112" s="11"/>
      <c r="S112" s="11"/>
      <c r="T112" s="23"/>
      <c r="U112" s="71">
        <f t="shared" si="13"/>
        <v>0</v>
      </c>
      <c r="V112" s="71">
        <f t="shared" si="15"/>
        <v>0</v>
      </c>
      <c r="W112" s="9"/>
      <c r="X112" s="69">
        <f>Job_Cards[[#This Row],[GST on Lobour]]+Job_Cards[[#This Row],[Total Labour]]+Job_Cards[[#This Row],[Part Value]]</f>
        <v>1480</v>
      </c>
      <c r="Y112" s="9"/>
      <c r="Z112" s="11"/>
      <c r="AA112" s="15">
        <f t="shared" si="16"/>
        <v>18</v>
      </c>
      <c r="AB112" s="15">
        <f t="shared" si="17"/>
        <v>1</v>
      </c>
      <c r="AC112" s="15">
        <f t="shared" si="18"/>
        <v>2026</v>
      </c>
    </row>
    <row r="113" spans="1:29" x14ac:dyDescent="0.35">
      <c r="A113" s="9" t="s">
        <v>211</v>
      </c>
      <c r="B113" s="8">
        <v>46040</v>
      </c>
      <c r="C113" s="9">
        <v>2084</v>
      </c>
      <c r="D113" s="9" t="s">
        <v>215</v>
      </c>
      <c r="E113" s="9"/>
      <c r="F113" s="9"/>
      <c r="G113" s="64"/>
      <c r="H113" s="65" t="s">
        <v>65</v>
      </c>
      <c r="I113" s="65" t="s">
        <v>751</v>
      </c>
      <c r="J113" s="22" t="s">
        <v>473</v>
      </c>
      <c r="K113" s="67" t="str">
        <f>_xlfn.XLOOKUP(Job_Cards[[#This Row],[Part Code Issued]],'Inventory Check'!$A$3:$A$3000,'Inventory Check'!$B$3:$B$3000,"WRONG Code",0)</f>
        <v>Gear Seaft</v>
      </c>
      <c r="L113" s="22">
        <v>1</v>
      </c>
      <c r="M113" s="27">
        <v>4433</v>
      </c>
      <c r="N113" s="69">
        <f t="shared" si="14"/>
        <v>4433</v>
      </c>
      <c r="O113" s="10"/>
      <c r="P113" s="11"/>
      <c r="Q113" s="11"/>
      <c r="R113" s="11"/>
      <c r="S113" s="11"/>
      <c r="T113" s="23"/>
      <c r="U113" s="71">
        <f t="shared" si="13"/>
        <v>0</v>
      </c>
      <c r="V113" s="71">
        <f t="shared" si="15"/>
        <v>0</v>
      </c>
      <c r="W113" s="9"/>
      <c r="X113" s="69">
        <f>Job_Cards[[#This Row],[GST on Lobour]]+Job_Cards[[#This Row],[Total Labour]]+Job_Cards[[#This Row],[Part Value]]</f>
        <v>4433</v>
      </c>
      <c r="Y113" s="9"/>
      <c r="Z113" s="11"/>
      <c r="AA113" s="15">
        <f t="shared" si="16"/>
        <v>18</v>
      </c>
      <c r="AB113" s="15">
        <f t="shared" si="17"/>
        <v>1</v>
      </c>
      <c r="AC113" s="15">
        <f t="shared" si="18"/>
        <v>2026</v>
      </c>
    </row>
    <row r="114" spans="1:29" x14ac:dyDescent="0.35">
      <c r="A114" s="9"/>
      <c r="B114" s="8">
        <v>46040</v>
      </c>
      <c r="C114" s="9"/>
      <c r="D114" s="9"/>
      <c r="E114" s="9"/>
      <c r="F114" s="9"/>
      <c r="G114" s="64"/>
      <c r="H114" s="65"/>
      <c r="I114" s="65" t="str">
        <f>IF(Job_Cards[[#This Row],[Customer Name]]="",I113,"")</f>
        <v>Counter Sale</v>
      </c>
      <c r="J114" s="22" t="s">
        <v>365</v>
      </c>
      <c r="K114" s="67" t="str">
        <f>_xlfn.XLOOKUP(Job_Cards[[#This Row],[Part Code Issued]],'Inventory Check'!$A$3:$A$3000,'Inventory Check'!$B$3:$B$3000,"WRONG Code",0)</f>
        <v>Gulf Force AdBlue (10)</v>
      </c>
      <c r="L114" s="22">
        <v>1</v>
      </c>
      <c r="M114" s="27">
        <v>770</v>
      </c>
      <c r="N114" s="69">
        <f t="shared" si="14"/>
        <v>770</v>
      </c>
      <c r="O114" s="10"/>
      <c r="P114" s="11"/>
      <c r="Q114" s="11"/>
      <c r="R114" s="11"/>
      <c r="S114" s="11"/>
      <c r="T114" s="23"/>
      <c r="U114" s="71">
        <f t="shared" si="13"/>
        <v>0</v>
      </c>
      <c r="V114" s="71">
        <f t="shared" si="15"/>
        <v>0</v>
      </c>
      <c r="W114" s="9"/>
      <c r="X114" s="69">
        <f>Job_Cards[[#This Row],[GST on Lobour]]+Job_Cards[[#This Row],[Total Labour]]+Job_Cards[[#This Row],[Part Value]]</f>
        <v>770</v>
      </c>
      <c r="Y114" s="9"/>
      <c r="Z114" s="11"/>
      <c r="AA114" s="15">
        <f t="shared" si="16"/>
        <v>18</v>
      </c>
      <c r="AB114" s="15">
        <f t="shared" si="17"/>
        <v>1</v>
      </c>
      <c r="AC114" s="15">
        <f t="shared" si="18"/>
        <v>2026</v>
      </c>
    </row>
    <row r="115" spans="1:29" x14ac:dyDescent="0.35">
      <c r="A115" s="9" t="s">
        <v>214</v>
      </c>
      <c r="B115" s="8">
        <v>46041</v>
      </c>
      <c r="C115" s="9">
        <v>2085</v>
      </c>
      <c r="D115" s="9" t="s">
        <v>216</v>
      </c>
      <c r="E115" s="9"/>
      <c r="F115" s="9"/>
      <c r="G115" s="64" t="s">
        <v>56</v>
      </c>
      <c r="H115" s="65" t="s">
        <v>65</v>
      </c>
      <c r="I115" s="65" t="s">
        <v>751</v>
      </c>
      <c r="J115" s="22" t="s">
        <v>365</v>
      </c>
      <c r="K115" s="67" t="str">
        <f>_xlfn.XLOOKUP(Job_Cards[[#This Row],[Part Code Issued]],'Inventory Check'!$A$3:$A$3000,'Inventory Check'!$B$3:$B$3000,"WRONG Code",0)</f>
        <v>Gulf Force AdBlue (10)</v>
      </c>
      <c r="L115" s="22">
        <v>1</v>
      </c>
      <c r="M115" s="27">
        <v>770</v>
      </c>
      <c r="N115" s="69">
        <f t="shared" si="14"/>
        <v>770</v>
      </c>
      <c r="O115" s="10"/>
      <c r="P115" s="11"/>
      <c r="Q115" s="11"/>
      <c r="R115" s="11"/>
      <c r="S115" s="11"/>
      <c r="T115" s="23"/>
      <c r="U115" s="71">
        <f t="shared" si="13"/>
        <v>0</v>
      </c>
      <c r="V115" s="71">
        <f t="shared" si="15"/>
        <v>0</v>
      </c>
      <c r="W115" s="9"/>
      <c r="X115" s="69">
        <f>Job_Cards[[#This Row],[GST on Lobour]]+Job_Cards[[#This Row],[Total Labour]]+Job_Cards[[#This Row],[Part Value]]</f>
        <v>770</v>
      </c>
      <c r="Y115" s="9"/>
      <c r="Z115" s="11"/>
      <c r="AA115" s="15">
        <f t="shared" si="16"/>
        <v>19</v>
      </c>
      <c r="AB115" s="15">
        <f t="shared" si="17"/>
        <v>1</v>
      </c>
      <c r="AC115" s="15">
        <f t="shared" si="18"/>
        <v>2026</v>
      </c>
    </row>
    <row r="116" spans="1:29" x14ac:dyDescent="0.35">
      <c r="A116" s="9" t="s">
        <v>214</v>
      </c>
      <c r="B116" s="8">
        <v>46041</v>
      </c>
      <c r="C116" s="9">
        <v>2086</v>
      </c>
      <c r="D116" s="9" t="s">
        <v>217</v>
      </c>
      <c r="E116" s="9">
        <v>8726861393</v>
      </c>
      <c r="F116" s="9" t="s">
        <v>218</v>
      </c>
      <c r="G116" s="64" t="s">
        <v>59</v>
      </c>
      <c r="H116" s="65" t="s">
        <v>161</v>
      </c>
      <c r="I116" s="65" t="s">
        <v>27</v>
      </c>
      <c r="J116" s="22"/>
      <c r="K116" s="67" t="str">
        <f>_xlfn.XLOOKUP(Job_Cards[[#This Row],[Part Code Issued]],'Inventory Check'!$A$3:$A$3000,'Inventory Check'!$B$3:$B$3000,"WRONG Code",0)</f>
        <v>WRONG Code</v>
      </c>
      <c r="L116" s="22"/>
      <c r="M116" s="27"/>
      <c r="N116" s="69">
        <f t="shared" si="14"/>
        <v>0</v>
      </c>
      <c r="O116" s="10">
        <v>650</v>
      </c>
      <c r="P116" s="11"/>
      <c r="Q116" s="11"/>
      <c r="R116" s="11"/>
      <c r="S116" s="11"/>
      <c r="T116" s="23"/>
      <c r="U116" s="71">
        <f t="shared" si="13"/>
        <v>650</v>
      </c>
      <c r="V116" s="71">
        <f t="shared" si="15"/>
        <v>117</v>
      </c>
      <c r="W116" s="9"/>
      <c r="X116" s="69">
        <f>Job_Cards[[#This Row],[GST on Lobour]]+Job_Cards[[#This Row],[Total Labour]]+Job_Cards[[#This Row],[Part Value]]</f>
        <v>767</v>
      </c>
      <c r="Y116" s="9"/>
      <c r="Z116" s="11"/>
      <c r="AA116" s="15">
        <f t="shared" si="16"/>
        <v>19</v>
      </c>
      <c r="AB116" s="15">
        <f t="shared" si="17"/>
        <v>1</v>
      </c>
      <c r="AC116" s="15">
        <f t="shared" si="18"/>
        <v>2026</v>
      </c>
    </row>
    <row r="117" spans="1:29" x14ac:dyDescent="0.35">
      <c r="A117" s="9" t="s">
        <v>214</v>
      </c>
      <c r="B117" s="8">
        <v>46041</v>
      </c>
      <c r="C117" s="9">
        <v>2087</v>
      </c>
      <c r="D117" s="9" t="s">
        <v>219</v>
      </c>
      <c r="E117" s="9">
        <v>9415953103</v>
      </c>
      <c r="F117" s="9"/>
      <c r="G117" s="64" t="s">
        <v>56</v>
      </c>
      <c r="H117" s="65" t="s">
        <v>65</v>
      </c>
      <c r="I117" s="65" t="s">
        <v>751</v>
      </c>
      <c r="J117" s="22" t="s">
        <v>308</v>
      </c>
      <c r="K117" s="67" t="str">
        <f>_xlfn.XLOOKUP(Job_Cards[[#This Row],[Part Code Issued]],'Inventory Check'!$A$3:$A$3000,'Inventory Check'!$B$3:$B$3000,"WRONG Code",0)</f>
        <v>Gulf Force AdBlue (20 L)</v>
      </c>
      <c r="L117" s="22">
        <v>1</v>
      </c>
      <c r="M117" s="27">
        <v>1480</v>
      </c>
      <c r="N117" s="69">
        <f t="shared" si="14"/>
        <v>1480</v>
      </c>
      <c r="O117" s="10"/>
      <c r="P117" s="11"/>
      <c r="Q117" s="11"/>
      <c r="R117" s="11"/>
      <c r="S117" s="11"/>
      <c r="T117" s="23"/>
      <c r="U117" s="71">
        <f t="shared" si="13"/>
        <v>0</v>
      </c>
      <c r="V117" s="71">
        <f t="shared" si="15"/>
        <v>0</v>
      </c>
      <c r="W117" s="9"/>
      <c r="X117" s="69">
        <f>Job_Cards[[#This Row],[GST on Lobour]]+Job_Cards[[#This Row],[Total Labour]]+Job_Cards[[#This Row],[Part Value]]</f>
        <v>1480</v>
      </c>
      <c r="Y117" s="9"/>
      <c r="Z117" s="11"/>
      <c r="AA117" s="15">
        <f t="shared" si="16"/>
        <v>19</v>
      </c>
      <c r="AB117" s="15">
        <f t="shared" si="17"/>
        <v>1</v>
      </c>
      <c r="AC117" s="15">
        <f t="shared" si="18"/>
        <v>2026</v>
      </c>
    </row>
    <row r="118" spans="1:29" x14ac:dyDescent="0.35">
      <c r="A118" s="9" t="s">
        <v>220</v>
      </c>
      <c r="B118" s="8">
        <v>46045</v>
      </c>
      <c r="C118" s="9">
        <v>2088</v>
      </c>
      <c r="D118" s="9" t="s">
        <v>221</v>
      </c>
      <c r="E118" s="9">
        <v>9415890085</v>
      </c>
      <c r="F118" s="9" t="s">
        <v>222</v>
      </c>
      <c r="G118" s="64" t="s">
        <v>57</v>
      </c>
      <c r="H118" s="65" t="s">
        <v>65</v>
      </c>
      <c r="I118" s="65" t="s">
        <v>27</v>
      </c>
      <c r="J118" s="22" t="s">
        <v>366</v>
      </c>
      <c r="K118" s="67" t="str">
        <f>_xlfn.XLOOKUP(Job_Cards[[#This Row],[Part Code Issued]],'Inventory Check'!$A$3:$A$3000,'Inventory Check'!$B$3:$B$3000,"WRONG Code",0)</f>
        <v>Gulf Force BS VI (6.5L)</v>
      </c>
      <c r="L118" s="22">
        <v>1</v>
      </c>
      <c r="M118" s="27">
        <v>2080</v>
      </c>
      <c r="N118" s="69">
        <f t="shared" si="14"/>
        <v>2080</v>
      </c>
      <c r="O118" s="10">
        <v>650</v>
      </c>
      <c r="P118" s="11"/>
      <c r="Q118" s="11"/>
      <c r="R118" s="11"/>
      <c r="S118" s="11"/>
      <c r="T118" s="23"/>
      <c r="U118" s="71">
        <f t="shared" si="13"/>
        <v>650</v>
      </c>
      <c r="V118" s="71">
        <f t="shared" si="15"/>
        <v>117</v>
      </c>
      <c r="W118" s="9"/>
      <c r="X118" s="69">
        <f>Job_Cards[[#This Row],[GST on Lobour]]+Job_Cards[[#This Row],[Total Labour]]+Job_Cards[[#This Row],[Part Value]]</f>
        <v>2847</v>
      </c>
      <c r="Y118" s="9"/>
      <c r="Z118" s="11"/>
      <c r="AA118" s="15">
        <f t="shared" si="16"/>
        <v>23</v>
      </c>
      <c r="AB118" s="15">
        <f t="shared" si="17"/>
        <v>1</v>
      </c>
      <c r="AC118" s="15">
        <f t="shared" si="18"/>
        <v>2026</v>
      </c>
    </row>
    <row r="119" spans="1:29" x14ac:dyDescent="0.35">
      <c r="A119" s="9"/>
      <c r="B119" s="8">
        <v>46045</v>
      </c>
      <c r="C119" s="9"/>
      <c r="D119" s="9"/>
      <c r="E119" s="9"/>
      <c r="F119" s="9"/>
      <c r="G119" s="64"/>
      <c r="H119" s="65"/>
      <c r="I119" s="65" t="str">
        <f>IF(Job_Cards[[#This Row],[Customer Name]]="",I118,"")</f>
        <v>Paid</v>
      </c>
      <c r="J119" s="22" t="s">
        <v>90</v>
      </c>
      <c r="K119" s="67" t="str">
        <f>_xlfn.XLOOKUP(Job_Cards[[#This Row],[Part Code Issued]],'Inventory Check'!$A$3:$A$3000,'Inventory Check'!$B$3:$B$3000,"WRONG Code",0)</f>
        <v>Oil Filter</v>
      </c>
      <c r="L119" s="22">
        <v>1</v>
      </c>
      <c r="M119" s="27">
        <v>359</v>
      </c>
      <c r="N119" s="69">
        <f t="shared" si="14"/>
        <v>359</v>
      </c>
      <c r="O119" s="10"/>
      <c r="P119" s="11"/>
      <c r="Q119" s="11"/>
      <c r="R119" s="11"/>
      <c r="S119" s="11"/>
      <c r="T119" s="23"/>
      <c r="U119" s="71">
        <f t="shared" si="13"/>
        <v>0</v>
      </c>
      <c r="V119" s="71">
        <f t="shared" si="15"/>
        <v>0</v>
      </c>
      <c r="W119" s="9"/>
      <c r="X119" s="69">
        <f>Job_Cards[[#This Row],[GST on Lobour]]+Job_Cards[[#This Row],[Total Labour]]+Job_Cards[[#This Row],[Part Value]]</f>
        <v>359</v>
      </c>
      <c r="Y119" s="9"/>
      <c r="Z119" s="11"/>
      <c r="AA119" s="15">
        <f t="shared" si="16"/>
        <v>23</v>
      </c>
      <c r="AB119" s="15">
        <f t="shared" si="17"/>
        <v>1</v>
      </c>
      <c r="AC119" s="15">
        <f t="shared" si="18"/>
        <v>2026</v>
      </c>
    </row>
    <row r="120" spans="1:29" x14ac:dyDescent="0.35">
      <c r="A120" s="9"/>
      <c r="B120" s="8">
        <v>46045</v>
      </c>
      <c r="C120" s="9"/>
      <c r="D120" s="9"/>
      <c r="E120" s="9"/>
      <c r="F120" s="9"/>
      <c r="G120" s="64"/>
      <c r="H120" s="65"/>
      <c r="I120" s="65" t="str">
        <f>IF(Job_Cards[[#This Row],[Customer Name]]="",I119,"")</f>
        <v>Paid</v>
      </c>
      <c r="J120" s="22" t="s">
        <v>97</v>
      </c>
      <c r="K120" s="67" t="str">
        <f>_xlfn.XLOOKUP(Job_Cards[[#This Row],[Part Code Issued]],'Inventory Check'!$A$3:$A$3000,'Inventory Check'!$B$3:$B$3000,"WRONG Code",0)</f>
        <v>FUEL FILTER</v>
      </c>
      <c r="L120" s="22">
        <v>1</v>
      </c>
      <c r="M120" s="27">
        <v>1060</v>
      </c>
      <c r="N120" s="69">
        <f t="shared" si="14"/>
        <v>1060</v>
      </c>
      <c r="O120" s="10"/>
      <c r="P120" s="11"/>
      <c r="Q120" s="11"/>
      <c r="R120" s="11"/>
      <c r="S120" s="11"/>
      <c r="T120" s="23"/>
      <c r="U120" s="71">
        <f t="shared" si="13"/>
        <v>0</v>
      </c>
      <c r="V120" s="71">
        <f t="shared" si="15"/>
        <v>0</v>
      </c>
      <c r="W120" s="9"/>
      <c r="X120" s="69">
        <f>Job_Cards[[#This Row],[GST on Lobour]]+Job_Cards[[#This Row],[Total Labour]]+Job_Cards[[#This Row],[Part Value]]</f>
        <v>1060</v>
      </c>
      <c r="Y120" s="9"/>
      <c r="Z120" s="11"/>
      <c r="AA120" s="15">
        <f t="shared" si="16"/>
        <v>23</v>
      </c>
      <c r="AB120" s="15">
        <f t="shared" si="17"/>
        <v>1</v>
      </c>
      <c r="AC120" s="15">
        <f t="shared" si="18"/>
        <v>2026</v>
      </c>
    </row>
    <row r="121" spans="1:29" x14ac:dyDescent="0.35">
      <c r="A121" s="9"/>
      <c r="B121" s="8">
        <v>46045</v>
      </c>
      <c r="C121" s="9"/>
      <c r="D121" s="9"/>
      <c r="E121" s="9"/>
      <c r="F121" s="9"/>
      <c r="G121" s="64"/>
      <c r="H121" s="65"/>
      <c r="I121" s="65" t="str">
        <f>IF(Job_Cards[[#This Row],[Customer Name]]="",I120,"")</f>
        <v>Paid</v>
      </c>
      <c r="J121" s="22" t="s">
        <v>98</v>
      </c>
      <c r="K121" s="67" t="str">
        <f>_xlfn.XLOOKUP(Job_Cards[[#This Row],[Part Code Issued]],'Inventory Check'!$A$3:$A$3000,'Inventory Check'!$B$3:$B$3000,"WRONG Code",0)</f>
        <v>FUEL FILTER</v>
      </c>
      <c r="L121" s="22">
        <v>1</v>
      </c>
      <c r="M121" s="27">
        <v>711</v>
      </c>
      <c r="N121" s="69">
        <f t="shared" si="14"/>
        <v>711</v>
      </c>
      <c r="O121" s="10"/>
      <c r="P121" s="11"/>
      <c r="Q121" s="11"/>
      <c r="R121" s="11"/>
      <c r="S121" s="11"/>
      <c r="T121" s="23"/>
      <c r="U121" s="71">
        <f t="shared" si="13"/>
        <v>0</v>
      </c>
      <c r="V121" s="71">
        <f t="shared" si="15"/>
        <v>0</v>
      </c>
      <c r="W121" s="9"/>
      <c r="X121" s="69">
        <f>Job_Cards[[#This Row],[GST on Lobour]]+Job_Cards[[#This Row],[Total Labour]]+Job_Cards[[#This Row],[Part Value]]</f>
        <v>711</v>
      </c>
      <c r="Y121" s="9"/>
      <c r="Z121" s="11"/>
      <c r="AA121" s="15">
        <f t="shared" si="16"/>
        <v>23</v>
      </c>
      <c r="AB121" s="15">
        <f t="shared" si="17"/>
        <v>1</v>
      </c>
      <c r="AC121" s="15">
        <f t="shared" si="18"/>
        <v>2026</v>
      </c>
    </row>
    <row r="122" spans="1:29" x14ac:dyDescent="0.35">
      <c r="A122" s="9"/>
      <c r="B122" s="8">
        <v>46045</v>
      </c>
      <c r="C122" s="9"/>
      <c r="D122" s="9"/>
      <c r="E122" s="9"/>
      <c r="F122" s="9"/>
      <c r="G122" s="64"/>
      <c r="H122" s="65"/>
      <c r="I122" s="65" t="str">
        <f>IF(Job_Cards[[#This Row],[Customer Name]]="",I121,"")</f>
        <v>Paid</v>
      </c>
      <c r="J122" s="22" t="s">
        <v>186</v>
      </c>
      <c r="K122" s="67" t="str">
        <f>_xlfn.XLOOKUP(Job_Cards[[#This Row],[Part Code Issued]],'Inventory Check'!$A$3:$A$3000,'Inventory Check'!$B$3:$B$3000,"WRONG Code",0)</f>
        <v>Brake Oil</v>
      </c>
      <c r="L122" s="22">
        <v>1</v>
      </c>
      <c r="M122" s="27">
        <v>149</v>
      </c>
      <c r="N122" s="69">
        <f t="shared" si="14"/>
        <v>149</v>
      </c>
      <c r="O122" s="10"/>
      <c r="P122" s="11"/>
      <c r="Q122" s="11"/>
      <c r="R122" s="11"/>
      <c r="S122" s="11"/>
      <c r="T122" s="23"/>
      <c r="U122" s="71">
        <f t="shared" si="13"/>
        <v>0</v>
      </c>
      <c r="V122" s="71">
        <f t="shared" si="15"/>
        <v>0</v>
      </c>
      <c r="W122" s="9"/>
      <c r="X122" s="69">
        <f>Job_Cards[[#This Row],[GST on Lobour]]+Job_Cards[[#This Row],[Total Labour]]+Job_Cards[[#This Row],[Part Value]]</f>
        <v>149</v>
      </c>
      <c r="Y122" s="9"/>
      <c r="Z122" s="11"/>
      <c r="AA122" s="15">
        <f t="shared" si="16"/>
        <v>23</v>
      </c>
      <c r="AB122" s="15">
        <f t="shared" si="17"/>
        <v>1</v>
      </c>
      <c r="AC122" s="15">
        <f t="shared" si="18"/>
        <v>2026</v>
      </c>
    </row>
    <row r="123" spans="1:29" x14ac:dyDescent="0.35">
      <c r="A123" s="9"/>
      <c r="B123" s="8">
        <v>46045</v>
      </c>
      <c r="C123" s="9"/>
      <c r="D123" s="9"/>
      <c r="E123" s="9"/>
      <c r="F123" s="9"/>
      <c r="G123" s="64"/>
      <c r="H123" s="65"/>
      <c r="I123" s="65" t="str">
        <f>IF(Job_Cards[[#This Row],[Customer Name]]="",I122,"")</f>
        <v>Paid</v>
      </c>
      <c r="J123" s="22" t="s">
        <v>223</v>
      </c>
      <c r="K123" s="67" t="str">
        <f>_xlfn.XLOOKUP(Job_Cards[[#This Row],[Part Code Issued]],'Inventory Check'!$A$3:$A$3000,'Inventory Check'!$B$3:$B$3000,"WRONG Code",0)</f>
        <v>AIR FILTER</v>
      </c>
      <c r="L123" s="22">
        <v>1</v>
      </c>
      <c r="M123" s="27">
        <v>994</v>
      </c>
      <c r="N123" s="69">
        <f t="shared" si="14"/>
        <v>994</v>
      </c>
      <c r="O123" s="10"/>
      <c r="P123" s="11"/>
      <c r="Q123" s="11"/>
      <c r="R123" s="11"/>
      <c r="S123" s="11"/>
      <c r="T123" s="23"/>
      <c r="U123" s="71">
        <f t="shared" si="13"/>
        <v>0</v>
      </c>
      <c r="V123" s="71">
        <f t="shared" si="15"/>
        <v>0</v>
      </c>
      <c r="W123" s="9"/>
      <c r="X123" s="69">
        <f>Job_Cards[[#This Row],[GST on Lobour]]+Job_Cards[[#This Row],[Total Labour]]+Job_Cards[[#This Row],[Part Value]]</f>
        <v>994</v>
      </c>
      <c r="Y123" s="9"/>
      <c r="Z123" s="11"/>
      <c r="AA123" s="15">
        <f t="shared" si="16"/>
        <v>23</v>
      </c>
      <c r="AB123" s="15">
        <f t="shared" si="17"/>
        <v>1</v>
      </c>
      <c r="AC123" s="15">
        <f t="shared" si="18"/>
        <v>2026</v>
      </c>
    </row>
    <row r="124" spans="1:29" x14ac:dyDescent="0.35">
      <c r="A124" s="9" t="s">
        <v>220</v>
      </c>
      <c r="B124" s="8">
        <v>46045</v>
      </c>
      <c r="C124" s="9">
        <v>2089</v>
      </c>
      <c r="D124" s="9" t="s">
        <v>224</v>
      </c>
      <c r="E124" s="9">
        <v>9648494155</v>
      </c>
      <c r="F124" s="9" t="s">
        <v>225</v>
      </c>
      <c r="G124" s="64" t="s">
        <v>59</v>
      </c>
      <c r="H124" s="65" t="s">
        <v>65</v>
      </c>
      <c r="I124" s="65" t="s">
        <v>48</v>
      </c>
      <c r="J124" s="22" t="s">
        <v>366</v>
      </c>
      <c r="K124" s="67" t="str">
        <f>_xlfn.XLOOKUP(Job_Cards[[#This Row],[Part Code Issued]],'Inventory Check'!$A$3:$A$3000,'Inventory Check'!$B$3:$B$3000,"WRONG Code",0)</f>
        <v>Gulf Force BS VI (6.5L)</v>
      </c>
      <c r="L124" s="22">
        <v>1</v>
      </c>
      <c r="M124" s="27">
        <v>2080</v>
      </c>
      <c r="N124" s="69">
        <f t="shared" si="14"/>
        <v>2080</v>
      </c>
      <c r="O124" s="10"/>
      <c r="P124" s="11"/>
      <c r="Q124" s="11"/>
      <c r="R124" s="11"/>
      <c r="S124" s="11"/>
      <c r="T124" s="23"/>
      <c r="U124" s="71">
        <f t="shared" si="13"/>
        <v>0</v>
      </c>
      <c r="V124" s="71">
        <f t="shared" si="15"/>
        <v>0</v>
      </c>
      <c r="W124" s="9"/>
      <c r="X124" s="69">
        <f>Job_Cards[[#This Row],[GST on Lobour]]+Job_Cards[[#This Row],[Total Labour]]+Job_Cards[[#This Row],[Part Value]]</f>
        <v>2080</v>
      </c>
      <c r="Y124" s="9"/>
      <c r="Z124" s="11"/>
      <c r="AA124" s="15">
        <f t="shared" si="16"/>
        <v>23</v>
      </c>
      <c r="AB124" s="15">
        <f t="shared" si="17"/>
        <v>1</v>
      </c>
      <c r="AC124" s="15">
        <f t="shared" si="18"/>
        <v>2026</v>
      </c>
    </row>
    <row r="125" spans="1:29" x14ac:dyDescent="0.35">
      <c r="A125" s="9"/>
      <c r="B125" s="8">
        <v>46045</v>
      </c>
      <c r="C125" s="9"/>
      <c r="D125" s="9"/>
      <c r="E125" s="9"/>
      <c r="F125" s="9"/>
      <c r="G125" s="64"/>
      <c r="H125" s="65"/>
      <c r="I125" s="65" t="str">
        <f>IF(Job_Cards[[#This Row],[Customer Name]]="",I124,"")</f>
        <v>Free Service</v>
      </c>
      <c r="J125" s="22" t="s">
        <v>90</v>
      </c>
      <c r="K125" s="67" t="str">
        <f>_xlfn.XLOOKUP(Job_Cards[[#This Row],[Part Code Issued]],'Inventory Check'!$A$3:$A$3000,'Inventory Check'!$B$3:$B$3000,"WRONG Code",0)</f>
        <v>Oil Filter</v>
      </c>
      <c r="L125" s="22">
        <v>1</v>
      </c>
      <c r="M125" s="27">
        <v>359</v>
      </c>
      <c r="N125" s="69">
        <f t="shared" si="14"/>
        <v>359</v>
      </c>
      <c r="O125" s="10"/>
      <c r="P125" s="11"/>
      <c r="Q125" s="11"/>
      <c r="R125" s="11"/>
      <c r="S125" s="11"/>
      <c r="T125" s="23"/>
      <c r="U125" s="71">
        <f t="shared" si="13"/>
        <v>0</v>
      </c>
      <c r="V125" s="71">
        <f t="shared" si="15"/>
        <v>0</v>
      </c>
      <c r="W125" s="9"/>
      <c r="X125" s="69">
        <f>Job_Cards[[#This Row],[GST on Lobour]]+Job_Cards[[#This Row],[Total Labour]]+Job_Cards[[#This Row],[Part Value]]</f>
        <v>359</v>
      </c>
      <c r="Y125" s="9"/>
      <c r="Z125" s="11"/>
      <c r="AA125" s="15">
        <f t="shared" si="16"/>
        <v>23</v>
      </c>
      <c r="AB125" s="15">
        <f t="shared" si="17"/>
        <v>1</v>
      </c>
      <c r="AC125" s="15">
        <f t="shared" si="18"/>
        <v>2026</v>
      </c>
    </row>
    <row r="126" spans="1:29" x14ac:dyDescent="0.35">
      <c r="A126" s="9" t="s">
        <v>220</v>
      </c>
      <c r="B126" s="8">
        <v>46045</v>
      </c>
      <c r="C126" s="9">
        <v>2090</v>
      </c>
      <c r="D126" s="9" t="s">
        <v>224</v>
      </c>
      <c r="E126" s="9">
        <v>9648494155</v>
      </c>
      <c r="F126" s="9" t="s">
        <v>226</v>
      </c>
      <c r="G126" s="64" t="s">
        <v>56</v>
      </c>
      <c r="H126" s="65" t="s">
        <v>65</v>
      </c>
      <c r="I126" s="65" t="s">
        <v>27</v>
      </c>
      <c r="J126" s="22" t="s">
        <v>694</v>
      </c>
      <c r="K126" s="67" t="str">
        <f>_xlfn.XLOOKUP(Job_Cards[[#This Row],[Part Code Issued]],'Inventory Check'!$A$3:$A$3000,'Inventory Check'!$B$3:$B$3000,"WRONG Code",0)</f>
        <v>ENGINE OIL</v>
      </c>
      <c r="L126" s="22">
        <v>1</v>
      </c>
      <c r="M126" s="27">
        <v>2288</v>
      </c>
      <c r="N126" s="69">
        <f t="shared" si="14"/>
        <v>2288</v>
      </c>
      <c r="O126" s="10">
        <v>650</v>
      </c>
      <c r="P126" s="11"/>
      <c r="Q126" s="11"/>
      <c r="R126" s="11"/>
      <c r="S126" s="11"/>
      <c r="T126" s="23"/>
      <c r="U126" s="71">
        <f t="shared" si="13"/>
        <v>650</v>
      </c>
      <c r="V126" s="71">
        <f t="shared" si="15"/>
        <v>117</v>
      </c>
      <c r="W126" s="9"/>
      <c r="X126" s="69">
        <f>Job_Cards[[#This Row],[GST on Lobour]]+Job_Cards[[#This Row],[Total Labour]]+Job_Cards[[#This Row],[Part Value]]</f>
        <v>3055</v>
      </c>
      <c r="Y126" s="9"/>
      <c r="Z126" s="11"/>
      <c r="AA126" s="15">
        <f t="shared" si="16"/>
        <v>23</v>
      </c>
      <c r="AB126" s="15">
        <f t="shared" si="17"/>
        <v>1</v>
      </c>
      <c r="AC126" s="15">
        <f t="shared" si="18"/>
        <v>2026</v>
      </c>
    </row>
    <row r="127" spans="1:29" x14ac:dyDescent="0.35">
      <c r="A127" s="9"/>
      <c r="B127" s="8">
        <v>46045</v>
      </c>
      <c r="C127" s="9"/>
      <c r="D127" s="9"/>
      <c r="E127" s="9"/>
      <c r="F127" s="9"/>
      <c r="G127" s="64"/>
      <c r="H127" s="65"/>
      <c r="I127" s="65" t="str">
        <f>IF(Job_Cards[[#This Row],[Customer Name]]="",I126,"")</f>
        <v>Paid</v>
      </c>
      <c r="J127" s="22" t="s">
        <v>90</v>
      </c>
      <c r="K127" s="67" t="str">
        <f>_xlfn.XLOOKUP(Job_Cards[[#This Row],[Part Code Issued]],'Inventory Check'!$A$3:$A$3000,'Inventory Check'!$B$3:$B$3000,"WRONG Code",0)</f>
        <v>Oil Filter</v>
      </c>
      <c r="L127" s="22">
        <v>1</v>
      </c>
      <c r="M127" s="27">
        <v>359</v>
      </c>
      <c r="N127" s="69">
        <f t="shared" si="14"/>
        <v>359</v>
      </c>
      <c r="O127" s="10"/>
      <c r="P127" s="11"/>
      <c r="Q127" s="11"/>
      <c r="R127" s="11"/>
      <c r="S127" s="11"/>
      <c r="T127" s="23"/>
      <c r="U127" s="71">
        <f t="shared" si="13"/>
        <v>0</v>
      </c>
      <c r="V127" s="71">
        <f t="shared" si="15"/>
        <v>0</v>
      </c>
      <c r="W127" s="9"/>
      <c r="X127" s="69">
        <f>Job_Cards[[#This Row],[GST on Lobour]]+Job_Cards[[#This Row],[Total Labour]]+Job_Cards[[#This Row],[Part Value]]</f>
        <v>359</v>
      </c>
      <c r="Y127" s="9"/>
      <c r="Z127" s="11"/>
      <c r="AA127" s="15">
        <f t="shared" si="16"/>
        <v>23</v>
      </c>
      <c r="AB127" s="15">
        <f t="shared" si="17"/>
        <v>1</v>
      </c>
      <c r="AC127" s="15">
        <f t="shared" si="18"/>
        <v>2026</v>
      </c>
    </row>
    <row r="128" spans="1:29" x14ac:dyDescent="0.35">
      <c r="A128" s="9" t="s">
        <v>227</v>
      </c>
      <c r="B128" s="8">
        <v>46047</v>
      </c>
      <c r="C128" s="9">
        <v>2091</v>
      </c>
      <c r="D128" s="9" t="s">
        <v>228</v>
      </c>
      <c r="E128" s="9">
        <v>8318179783</v>
      </c>
      <c r="F128" s="9" t="s">
        <v>229</v>
      </c>
      <c r="G128" s="64" t="s">
        <v>56</v>
      </c>
      <c r="H128" s="65" t="s">
        <v>65</v>
      </c>
      <c r="I128" s="65" t="s">
        <v>48</v>
      </c>
      <c r="J128" s="22" t="s">
        <v>366</v>
      </c>
      <c r="K128" s="67" t="str">
        <f>_xlfn.XLOOKUP(Job_Cards[[#This Row],[Part Code Issued]],'Inventory Check'!$A$3:$A$3000,'Inventory Check'!$B$3:$B$3000,"WRONG Code",0)</f>
        <v>Gulf Force BS VI (6.5L)</v>
      </c>
      <c r="L128" s="22">
        <v>1</v>
      </c>
      <c r="M128" s="27">
        <v>2080</v>
      </c>
      <c r="N128" s="69">
        <f t="shared" si="14"/>
        <v>2080</v>
      </c>
      <c r="O128" s="10"/>
      <c r="P128" s="11"/>
      <c r="Q128" s="11"/>
      <c r="R128" s="11"/>
      <c r="S128" s="11"/>
      <c r="T128" s="23"/>
      <c r="U128" s="71">
        <f t="shared" si="13"/>
        <v>0</v>
      </c>
      <c r="V128" s="71">
        <f t="shared" si="15"/>
        <v>0</v>
      </c>
      <c r="W128" s="9"/>
      <c r="X128" s="69">
        <f>Job_Cards[[#This Row],[GST on Lobour]]+Job_Cards[[#This Row],[Total Labour]]+Job_Cards[[#This Row],[Part Value]]</f>
        <v>2080</v>
      </c>
      <c r="Y128" s="9"/>
      <c r="Z128" s="11"/>
      <c r="AA128" s="15">
        <f t="shared" si="16"/>
        <v>25</v>
      </c>
      <c r="AB128" s="15">
        <f t="shared" si="17"/>
        <v>1</v>
      </c>
      <c r="AC128" s="15">
        <f t="shared" si="18"/>
        <v>2026</v>
      </c>
    </row>
    <row r="129" spans="1:29" x14ac:dyDescent="0.35">
      <c r="A129" s="9"/>
      <c r="B129" s="8">
        <v>46047</v>
      </c>
      <c r="C129" s="9"/>
      <c r="D129" s="9"/>
      <c r="E129" s="9"/>
      <c r="F129" s="9"/>
      <c r="G129" s="64"/>
      <c r="H129" s="65"/>
      <c r="I129" s="65" t="str">
        <f>IF(Job_Cards[[#This Row],[Customer Name]]="",I128,"")</f>
        <v>Free Service</v>
      </c>
      <c r="J129" s="22" t="s">
        <v>90</v>
      </c>
      <c r="K129" s="67" t="str">
        <f>_xlfn.XLOOKUP(Job_Cards[[#This Row],[Part Code Issued]],'Inventory Check'!$A$3:$A$3000,'Inventory Check'!$B$3:$B$3000,"WRONG Code",0)</f>
        <v>Oil Filter</v>
      </c>
      <c r="L129" s="22">
        <v>1</v>
      </c>
      <c r="M129" s="27">
        <v>359</v>
      </c>
      <c r="N129" s="69">
        <f t="shared" si="14"/>
        <v>359</v>
      </c>
      <c r="O129" s="10"/>
      <c r="P129" s="11"/>
      <c r="Q129" s="11"/>
      <c r="R129" s="11"/>
      <c r="S129" s="11"/>
      <c r="T129" s="23"/>
      <c r="U129" s="71">
        <f t="shared" si="13"/>
        <v>0</v>
      </c>
      <c r="V129" s="71">
        <f t="shared" si="15"/>
        <v>0</v>
      </c>
      <c r="W129" s="9"/>
      <c r="X129" s="69">
        <f>Job_Cards[[#This Row],[GST on Lobour]]+Job_Cards[[#This Row],[Total Labour]]+Job_Cards[[#This Row],[Part Value]]</f>
        <v>359</v>
      </c>
      <c r="Y129" s="9"/>
      <c r="Z129" s="11"/>
      <c r="AA129" s="15">
        <f t="shared" si="16"/>
        <v>25</v>
      </c>
      <c r="AB129" s="15">
        <f t="shared" si="17"/>
        <v>1</v>
      </c>
      <c r="AC129" s="15">
        <f t="shared" si="18"/>
        <v>2026</v>
      </c>
    </row>
    <row r="130" spans="1:29" x14ac:dyDescent="0.35">
      <c r="A130" s="9" t="s">
        <v>227</v>
      </c>
      <c r="B130" s="8">
        <v>46047</v>
      </c>
      <c r="C130" s="9">
        <v>2092</v>
      </c>
      <c r="D130" s="9" t="s">
        <v>230</v>
      </c>
      <c r="E130" s="9"/>
      <c r="F130" s="9"/>
      <c r="G130" s="64" t="s">
        <v>56</v>
      </c>
      <c r="H130" s="65" t="s">
        <v>65</v>
      </c>
      <c r="I130" s="65" t="s">
        <v>751</v>
      </c>
      <c r="J130" s="22" t="s">
        <v>144</v>
      </c>
      <c r="K130" s="67" t="str">
        <f>_xlfn.XLOOKUP(Job_Cards[[#This Row],[Part Code Issued]],'Inventory Check'!$A$3:$A$3000,'Inventory Check'!$B$3:$B$3000,"WRONG Code",0)</f>
        <v>CLUTCH PLATE (T1 5 CYL)</v>
      </c>
      <c r="L130" s="22">
        <v>1</v>
      </c>
      <c r="M130" s="27">
        <v>4100</v>
      </c>
      <c r="N130" s="69">
        <f t="shared" si="14"/>
        <v>4100</v>
      </c>
      <c r="O130" s="10"/>
      <c r="P130" s="11"/>
      <c r="Q130" s="11"/>
      <c r="R130" s="11"/>
      <c r="S130" s="11"/>
      <c r="T130" s="23"/>
      <c r="U130" s="71">
        <f t="shared" si="13"/>
        <v>0</v>
      </c>
      <c r="V130" s="71">
        <f t="shared" si="15"/>
        <v>0</v>
      </c>
      <c r="W130" s="9"/>
      <c r="X130" s="69">
        <f>Job_Cards[[#This Row],[GST on Lobour]]+Job_Cards[[#This Row],[Total Labour]]+Job_Cards[[#This Row],[Part Value]]</f>
        <v>4100</v>
      </c>
      <c r="Y130" s="9"/>
      <c r="Z130" s="11"/>
      <c r="AA130" s="15">
        <f t="shared" si="16"/>
        <v>25</v>
      </c>
      <c r="AB130" s="15">
        <f t="shared" si="17"/>
        <v>1</v>
      </c>
      <c r="AC130" s="15">
        <f t="shared" si="18"/>
        <v>2026</v>
      </c>
    </row>
    <row r="131" spans="1:29" x14ac:dyDescent="0.35">
      <c r="A131" s="9"/>
      <c r="B131" s="8">
        <v>46047</v>
      </c>
      <c r="C131" s="9"/>
      <c r="D131" s="9"/>
      <c r="E131" s="9"/>
      <c r="F131" s="9"/>
      <c r="G131" s="64"/>
      <c r="H131" s="65"/>
      <c r="I131" s="65" t="str">
        <f>IF(Job_Cards[[#This Row],[Customer Name]]="",I130,"")</f>
        <v>Counter Sale</v>
      </c>
      <c r="J131" s="22" t="s">
        <v>231</v>
      </c>
      <c r="K131" s="67" t="str">
        <f>_xlfn.XLOOKUP(Job_Cards[[#This Row],[Part Code Issued]],'Inventory Check'!$A$3:$A$3000,'Inventory Check'!$B$3:$B$3000,"WRONG Code",0)</f>
        <v>Clutch Cover Assly. Dia 240 mm.</v>
      </c>
      <c r="L131" s="22">
        <v>1</v>
      </c>
      <c r="M131" s="27">
        <v>6206</v>
      </c>
      <c r="N131" s="69">
        <f t="shared" si="14"/>
        <v>6206</v>
      </c>
      <c r="O131" s="10"/>
      <c r="P131" s="11"/>
      <c r="Q131" s="11"/>
      <c r="R131" s="11"/>
      <c r="S131" s="11"/>
      <c r="T131" s="23"/>
      <c r="U131" s="71">
        <f t="shared" si="13"/>
        <v>0</v>
      </c>
      <c r="V131" s="71">
        <f t="shared" si="15"/>
        <v>0</v>
      </c>
      <c r="W131" s="9"/>
      <c r="X131" s="69">
        <f>Job_Cards[[#This Row],[GST on Lobour]]+Job_Cards[[#This Row],[Total Labour]]+Job_Cards[[#This Row],[Part Value]]</f>
        <v>6206</v>
      </c>
      <c r="Y131" s="9"/>
      <c r="Z131" s="11"/>
      <c r="AA131" s="15">
        <f t="shared" si="16"/>
        <v>25</v>
      </c>
      <c r="AB131" s="15">
        <f t="shared" si="17"/>
        <v>1</v>
      </c>
      <c r="AC131" s="15">
        <f t="shared" si="18"/>
        <v>2026</v>
      </c>
    </row>
    <row r="132" spans="1:29" x14ac:dyDescent="0.35">
      <c r="A132" s="9" t="s">
        <v>232</v>
      </c>
      <c r="B132" s="8">
        <v>46049</v>
      </c>
      <c r="C132" s="9">
        <v>2093</v>
      </c>
      <c r="D132" s="9" t="s">
        <v>233</v>
      </c>
      <c r="E132" s="9"/>
      <c r="F132" s="9"/>
      <c r="G132" s="64"/>
      <c r="H132" s="65"/>
      <c r="I132" s="65" t="s">
        <v>751</v>
      </c>
      <c r="J132" s="22" t="s">
        <v>365</v>
      </c>
      <c r="K132" s="67" t="str">
        <f>_xlfn.XLOOKUP(Job_Cards[[#This Row],[Part Code Issued]],'Inventory Check'!$A$3:$A$3000,'Inventory Check'!$B$3:$B$3000,"WRONG Code",0)</f>
        <v>Gulf Force AdBlue (10)</v>
      </c>
      <c r="L132" s="22">
        <v>1</v>
      </c>
      <c r="M132" s="27">
        <v>770</v>
      </c>
      <c r="N132" s="69">
        <f t="shared" si="14"/>
        <v>770</v>
      </c>
      <c r="O132" s="10"/>
      <c r="P132" s="11"/>
      <c r="Q132" s="11"/>
      <c r="R132" s="11"/>
      <c r="S132" s="11"/>
      <c r="T132" s="23"/>
      <c r="U132" s="71">
        <f t="shared" si="13"/>
        <v>0</v>
      </c>
      <c r="V132" s="71">
        <f t="shared" si="15"/>
        <v>0</v>
      </c>
      <c r="W132" s="9"/>
      <c r="X132" s="69">
        <f>Job_Cards[[#This Row],[GST on Lobour]]+Job_Cards[[#This Row],[Total Labour]]+Job_Cards[[#This Row],[Part Value]]</f>
        <v>770</v>
      </c>
      <c r="Y132" s="9"/>
      <c r="Z132" s="11"/>
      <c r="AA132" s="15">
        <f t="shared" si="16"/>
        <v>27</v>
      </c>
      <c r="AB132" s="15">
        <f t="shared" si="17"/>
        <v>1</v>
      </c>
      <c r="AC132" s="15">
        <f t="shared" si="18"/>
        <v>2026</v>
      </c>
    </row>
    <row r="133" spans="1:29" x14ac:dyDescent="0.35">
      <c r="A133" s="9" t="s">
        <v>232</v>
      </c>
      <c r="B133" s="8">
        <v>46049</v>
      </c>
      <c r="C133" s="9">
        <v>2094</v>
      </c>
      <c r="D133" s="9" t="s">
        <v>234</v>
      </c>
      <c r="E133" s="9">
        <v>6387525281</v>
      </c>
      <c r="F133" s="9" t="s">
        <v>235</v>
      </c>
      <c r="G133" s="64" t="s">
        <v>57</v>
      </c>
      <c r="H133" s="65" t="s">
        <v>65</v>
      </c>
      <c r="I133" s="65" t="s">
        <v>27</v>
      </c>
      <c r="J133" s="22" t="s">
        <v>206</v>
      </c>
      <c r="K133" s="67" t="str">
        <f>_xlfn.XLOOKUP(Job_Cards[[#This Row],[Part Code Issued]],'Inventory Check'!$A$3:$A$3000,'Inventory Check'!$B$3:$B$3000,"WRONG Code",0)</f>
        <v>Water Pump Assly With Drain Port</v>
      </c>
      <c r="L133" s="22">
        <v>1</v>
      </c>
      <c r="M133" s="27">
        <v>4818</v>
      </c>
      <c r="N133" s="69">
        <f t="shared" si="14"/>
        <v>4818</v>
      </c>
      <c r="O133" s="10">
        <v>1350</v>
      </c>
      <c r="P133" s="11"/>
      <c r="Q133" s="11"/>
      <c r="R133" s="11"/>
      <c r="S133" s="11"/>
      <c r="T133" s="23"/>
      <c r="U133" s="71">
        <f t="shared" si="13"/>
        <v>1350</v>
      </c>
      <c r="V133" s="71">
        <f t="shared" si="15"/>
        <v>243</v>
      </c>
      <c r="W133" s="9"/>
      <c r="X133" s="69">
        <f>Job_Cards[[#This Row],[GST on Lobour]]+Job_Cards[[#This Row],[Total Labour]]+Job_Cards[[#This Row],[Part Value]]</f>
        <v>6411</v>
      </c>
      <c r="Y133" s="9"/>
      <c r="Z133" s="11"/>
      <c r="AA133" s="15">
        <f t="shared" si="16"/>
        <v>27</v>
      </c>
      <c r="AB133" s="15">
        <f t="shared" si="17"/>
        <v>1</v>
      </c>
      <c r="AC133" s="15">
        <f t="shared" si="18"/>
        <v>2026</v>
      </c>
    </row>
    <row r="134" spans="1:29" x14ac:dyDescent="0.35">
      <c r="A134" s="9"/>
      <c r="B134" s="8">
        <v>46049</v>
      </c>
      <c r="C134" s="9"/>
      <c r="D134" s="9"/>
      <c r="E134" s="9"/>
      <c r="F134" s="9"/>
      <c r="G134" s="64"/>
      <c r="H134" s="65"/>
      <c r="I134" s="65" t="str">
        <f>IF(Job_Cards[[#This Row],[Customer Name]]="",I133,"")</f>
        <v>Paid</v>
      </c>
      <c r="J134" s="22" t="s">
        <v>861</v>
      </c>
      <c r="K134" s="67" t="str">
        <f>_xlfn.XLOOKUP(Job_Cards[[#This Row],[Part Code Issued]],'Inventory Check'!$A$3:$A$3000,'Inventory Check'!$B$3:$B$3000,"WRONG Code",0)</f>
        <v>Gasket Water Pump</v>
      </c>
      <c r="L134" s="22">
        <v>1</v>
      </c>
      <c r="M134" s="27">
        <v>10</v>
      </c>
      <c r="N134" s="69">
        <f t="shared" si="14"/>
        <v>10</v>
      </c>
      <c r="O134" s="10"/>
      <c r="P134" s="11"/>
      <c r="Q134" s="11"/>
      <c r="R134" s="11"/>
      <c r="S134" s="11"/>
      <c r="T134" s="23"/>
      <c r="U134" s="71">
        <f t="shared" si="13"/>
        <v>0</v>
      </c>
      <c r="V134" s="71">
        <f t="shared" si="15"/>
        <v>0</v>
      </c>
      <c r="W134" s="9"/>
      <c r="X134" s="69">
        <f>Job_Cards[[#This Row],[GST on Lobour]]+Job_Cards[[#This Row],[Total Labour]]+Job_Cards[[#This Row],[Part Value]]</f>
        <v>10</v>
      </c>
      <c r="Y134" s="9"/>
      <c r="Z134" s="11"/>
      <c r="AA134" s="15">
        <f t="shared" si="16"/>
        <v>27</v>
      </c>
      <c r="AB134" s="15">
        <f t="shared" si="17"/>
        <v>1</v>
      </c>
      <c r="AC134" s="15">
        <f t="shared" si="18"/>
        <v>2026</v>
      </c>
    </row>
    <row r="135" spans="1:29" x14ac:dyDescent="0.35">
      <c r="A135" s="9"/>
      <c r="B135" s="8">
        <v>46049</v>
      </c>
      <c r="C135" s="9"/>
      <c r="D135" s="9"/>
      <c r="E135" s="9"/>
      <c r="F135" s="9"/>
      <c r="G135" s="64"/>
      <c r="H135" s="65"/>
      <c r="I135" s="65" t="str">
        <f>IF(Job_Cards[[#This Row],[Customer Name]]="",I134,"")</f>
        <v>Paid</v>
      </c>
      <c r="J135" s="22" t="s">
        <v>457</v>
      </c>
      <c r="K135" s="67" t="str">
        <f>_xlfn.XLOOKUP(Job_Cards[[#This Row],[Part Code Issued]],'Inventory Check'!$A$3:$A$3000,'Inventory Check'!$B$3:$B$3000,"WRONG Code",0)</f>
        <v>Anabond</v>
      </c>
      <c r="L135" s="22">
        <v>1</v>
      </c>
      <c r="M135" s="27">
        <v>70</v>
      </c>
      <c r="N135" s="69">
        <f t="shared" si="14"/>
        <v>70</v>
      </c>
      <c r="O135" s="10"/>
      <c r="P135" s="11"/>
      <c r="Q135" s="11"/>
      <c r="R135" s="11"/>
      <c r="S135" s="11"/>
      <c r="T135" s="23"/>
      <c r="U135" s="71">
        <f t="shared" si="13"/>
        <v>0</v>
      </c>
      <c r="V135" s="71">
        <f t="shared" si="15"/>
        <v>0</v>
      </c>
      <c r="W135" s="9"/>
      <c r="X135" s="69">
        <f>Job_Cards[[#This Row],[GST on Lobour]]+Job_Cards[[#This Row],[Total Labour]]+Job_Cards[[#This Row],[Part Value]]</f>
        <v>70</v>
      </c>
      <c r="Y135" s="9"/>
      <c r="Z135" s="11"/>
      <c r="AA135" s="15">
        <f t="shared" si="16"/>
        <v>27</v>
      </c>
      <c r="AB135" s="15">
        <f t="shared" si="17"/>
        <v>1</v>
      </c>
      <c r="AC135" s="15">
        <f t="shared" si="18"/>
        <v>2026</v>
      </c>
    </row>
    <row r="136" spans="1:29" x14ac:dyDescent="0.35">
      <c r="A136" s="9"/>
      <c r="B136" s="8">
        <v>46049</v>
      </c>
      <c r="C136" s="9"/>
      <c r="D136" s="9"/>
      <c r="E136" s="9"/>
      <c r="F136" s="9"/>
      <c r="G136" s="64"/>
      <c r="H136" s="65"/>
      <c r="I136" s="65" t="str">
        <f>IF(Job_Cards[[#This Row],[Customer Name]]="",I135,"")</f>
        <v>Paid</v>
      </c>
      <c r="J136" s="22" t="s">
        <v>368</v>
      </c>
      <c r="K136" s="67" t="str">
        <f>_xlfn.XLOOKUP(Job_Cards[[#This Row],[Part Code Issued]],'Inventory Check'!$A$3:$A$3000,'Inventory Check'!$B$3:$B$3000,"WRONG Code",0)</f>
        <v>Force Motors Antifreeze Coolant 5 L</v>
      </c>
      <c r="L136" s="22">
        <v>2</v>
      </c>
      <c r="M136" s="27">
        <v>1425</v>
      </c>
      <c r="N136" s="69">
        <f t="shared" si="14"/>
        <v>2850</v>
      </c>
      <c r="O136" s="10"/>
      <c r="P136" s="11"/>
      <c r="Q136" s="11"/>
      <c r="R136" s="11"/>
      <c r="S136" s="11"/>
      <c r="T136" s="23"/>
      <c r="U136" s="71">
        <f t="shared" si="13"/>
        <v>0</v>
      </c>
      <c r="V136" s="71">
        <f t="shared" si="15"/>
        <v>0</v>
      </c>
      <c r="W136" s="9"/>
      <c r="X136" s="69">
        <f>Job_Cards[[#This Row],[GST on Lobour]]+Job_Cards[[#This Row],[Total Labour]]+Job_Cards[[#This Row],[Part Value]]</f>
        <v>2850</v>
      </c>
      <c r="Y136" s="9"/>
      <c r="Z136" s="11"/>
      <c r="AA136" s="15">
        <f t="shared" si="16"/>
        <v>27</v>
      </c>
      <c r="AB136" s="15">
        <f t="shared" si="17"/>
        <v>1</v>
      </c>
      <c r="AC136" s="15">
        <f t="shared" si="18"/>
        <v>2026</v>
      </c>
    </row>
    <row r="137" spans="1:29" x14ac:dyDescent="0.35">
      <c r="A137" s="9"/>
      <c r="B137" s="8">
        <v>46049</v>
      </c>
      <c r="C137" s="9"/>
      <c r="D137" s="9"/>
      <c r="E137" s="9"/>
      <c r="F137" s="9"/>
      <c r="G137" s="64"/>
      <c r="H137" s="65"/>
      <c r="I137" s="65" t="str">
        <f>IF(Job_Cards[[#This Row],[Customer Name]]="",I136,"")</f>
        <v>Paid</v>
      </c>
      <c r="J137" s="22" t="s">
        <v>367</v>
      </c>
      <c r="K137" s="67" t="str">
        <f>_xlfn.XLOOKUP(Job_Cards[[#This Row],[Part Code Issued]],'Inventory Check'!$A$3:$A$3000,'Inventory Check'!$B$3:$B$3000,"WRONG Code",0)</f>
        <v>Force Motors Antifreeze Coolant 1 L</v>
      </c>
      <c r="L137" s="22">
        <v>1</v>
      </c>
      <c r="M137" s="27">
        <v>325</v>
      </c>
      <c r="N137" s="69">
        <f t="shared" si="14"/>
        <v>325</v>
      </c>
      <c r="O137" s="10"/>
      <c r="P137" s="11"/>
      <c r="Q137" s="11"/>
      <c r="R137" s="11"/>
      <c r="S137" s="11"/>
      <c r="T137" s="23"/>
      <c r="U137" s="71">
        <f t="shared" si="13"/>
        <v>0</v>
      </c>
      <c r="V137" s="71">
        <f t="shared" si="15"/>
        <v>0</v>
      </c>
      <c r="W137" s="9"/>
      <c r="X137" s="69">
        <f>Job_Cards[[#This Row],[GST on Lobour]]+Job_Cards[[#This Row],[Total Labour]]+Job_Cards[[#This Row],[Part Value]]</f>
        <v>325</v>
      </c>
      <c r="Y137" s="9"/>
      <c r="Z137" s="11"/>
      <c r="AA137" s="15">
        <f t="shared" si="16"/>
        <v>27</v>
      </c>
      <c r="AB137" s="15">
        <f t="shared" si="17"/>
        <v>1</v>
      </c>
      <c r="AC137" s="15">
        <f t="shared" si="18"/>
        <v>2026</v>
      </c>
    </row>
    <row r="138" spans="1:29" x14ac:dyDescent="0.35">
      <c r="A138" s="8">
        <v>45759</v>
      </c>
      <c r="B138" s="8">
        <v>45995</v>
      </c>
      <c r="C138" s="33" t="s">
        <v>239</v>
      </c>
      <c r="D138" s="9" t="s">
        <v>252</v>
      </c>
      <c r="E138" s="9"/>
      <c r="F138" s="9" t="s">
        <v>236</v>
      </c>
      <c r="G138" s="64" t="s">
        <v>55</v>
      </c>
      <c r="H138" s="65" t="s">
        <v>237</v>
      </c>
      <c r="I138" s="65" t="s">
        <v>48</v>
      </c>
      <c r="J138" s="22" t="s">
        <v>366</v>
      </c>
      <c r="K138" s="67" t="str">
        <f>_xlfn.XLOOKUP(Job_Cards[[#This Row],[Part Code Issued]],'Inventory Check'!$A$3:$A$3000,'Inventory Check'!$B$3:$B$3000,"WRONG Code",0)</f>
        <v>Gulf Force BS VI (6.5L)</v>
      </c>
      <c r="L138" s="22">
        <v>1</v>
      </c>
      <c r="M138" s="27">
        <v>2080</v>
      </c>
      <c r="N138" s="69">
        <f t="shared" si="14"/>
        <v>2080</v>
      </c>
      <c r="O138" s="10"/>
      <c r="P138" s="11"/>
      <c r="Q138" s="11"/>
      <c r="R138" s="11"/>
      <c r="S138" s="11"/>
      <c r="T138" s="23"/>
      <c r="U138" s="71">
        <f t="shared" si="13"/>
        <v>0</v>
      </c>
      <c r="V138" s="71">
        <f t="shared" si="15"/>
        <v>0</v>
      </c>
      <c r="W138" s="9"/>
      <c r="X138" s="69">
        <f>Job_Cards[[#This Row],[GST on Lobour]]+Job_Cards[[#This Row],[Total Labour]]+Job_Cards[[#This Row],[Part Value]]</f>
        <v>2080</v>
      </c>
      <c r="Y138" s="9"/>
      <c r="Z138" s="11"/>
      <c r="AA138" s="15">
        <f t="shared" si="16"/>
        <v>4</v>
      </c>
      <c r="AB138" s="15">
        <f t="shared" si="17"/>
        <v>12</v>
      </c>
      <c r="AC138" s="15">
        <f t="shared" si="18"/>
        <v>2025</v>
      </c>
    </row>
    <row r="139" spans="1:29" x14ac:dyDescent="0.35">
      <c r="A139" s="9"/>
      <c r="B139" s="8">
        <v>45995</v>
      </c>
      <c r="C139" s="9"/>
      <c r="D139" s="9"/>
      <c r="E139" s="9"/>
      <c r="F139" s="9"/>
      <c r="G139" s="64"/>
      <c r="H139" s="65"/>
      <c r="I139" s="65" t="str">
        <f>IF(Job_Cards[[#This Row],[Customer Name]]="",I138,"")</f>
        <v>Free Service</v>
      </c>
      <c r="J139" s="22" t="s">
        <v>90</v>
      </c>
      <c r="K139" s="67" t="str">
        <f>_xlfn.XLOOKUP(Job_Cards[[#This Row],[Part Code Issued]],'Inventory Check'!$A$3:$A$3000,'Inventory Check'!$B$3:$B$3000,"WRONG Code",0)</f>
        <v>Oil Filter</v>
      </c>
      <c r="L139" s="22">
        <v>1</v>
      </c>
      <c r="M139" s="27">
        <v>359</v>
      </c>
      <c r="N139" s="69">
        <f t="shared" si="14"/>
        <v>359</v>
      </c>
      <c r="O139" s="10"/>
      <c r="P139" s="11"/>
      <c r="Q139" s="11"/>
      <c r="R139" s="11"/>
      <c r="S139" s="11"/>
      <c r="T139" s="23"/>
      <c r="U139" s="71">
        <f t="shared" si="13"/>
        <v>0</v>
      </c>
      <c r="V139" s="71">
        <f t="shared" si="15"/>
        <v>0</v>
      </c>
      <c r="W139" s="9"/>
      <c r="X139" s="69">
        <f>Job_Cards[[#This Row],[GST on Lobour]]+Job_Cards[[#This Row],[Total Labour]]+Job_Cards[[#This Row],[Part Value]]</f>
        <v>359</v>
      </c>
      <c r="Y139" s="9"/>
      <c r="Z139" s="11"/>
      <c r="AA139" s="15">
        <f t="shared" si="16"/>
        <v>4</v>
      </c>
      <c r="AB139" s="15">
        <f t="shared" si="17"/>
        <v>12</v>
      </c>
      <c r="AC139" s="15">
        <f t="shared" si="18"/>
        <v>2025</v>
      </c>
    </row>
    <row r="140" spans="1:29" x14ac:dyDescent="0.35">
      <c r="A140" s="9"/>
      <c r="B140" s="8">
        <v>45995</v>
      </c>
      <c r="C140" s="9"/>
      <c r="D140" s="9"/>
      <c r="E140" s="9"/>
      <c r="F140" s="9"/>
      <c r="G140" s="64"/>
      <c r="H140" s="65"/>
      <c r="I140" s="65" t="str">
        <f>IF(Job_Cards[[#This Row],[Customer Name]]="",I139,"")</f>
        <v>Free Service</v>
      </c>
      <c r="J140" s="22" t="s">
        <v>238</v>
      </c>
      <c r="K140" s="67" t="str">
        <f>_xlfn.XLOOKUP(Job_Cards[[#This Row],[Part Code Issued]],'Inventory Check'!$A$3:$A$3000,'Inventory Check'!$B$3:$B$3000,"WRONG Code",0)</f>
        <v>SPIN-ON FILTER</v>
      </c>
      <c r="L140" s="22">
        <v>1</v>
      </c>
      <c r="M140" s="27">
        <v>655</v>
      </c>
      <c r="N140" s="69">
        <f t="shared" si="14"/>
        <v>655</v>
      </c>
      <c r="O140" s="10"/>
      <c r="P140" s="11"/>
      <c r="Q140" s="11"/>
      <c r="R140" s="11"/>
      <c r="S140" s="11"/>
      <c r="T140" s="23"/>
      <c r="U140" s="71">
        <f t="shared" si="13"/>
        <v>0</v>
      </c>
      <c r="V140" s="71">
        <f t="shared" si="15"/>
        <v>0</v>
      </c>
      <c r="W140" s="9"/>
      <c r="X140" s="69">
        <f>Job_Cards[[#This Row],[GST on Lobour]]+Job_Cards[[#This Row],[Total Labour]]+Job_Cards[[#This Row],[Part Value]]</f>
        <v>655</v>
      </c>
      <c r="Y140" s="9"/>
      <c r="Z140" s="11"/>
      <c r="AA140" s="15">
        <f t="shared" si="16"/>
        <v>4</v>
      </c>
      <c r="AB140" s="15">
        <f t="shared" si="17"/>
        <v>12</v>
      </c>
      <c r="AC140" s="15">
        <f t="shared" si="18"/>
        <v>2025</v>
      </c>
    </row>
    <row r="141" spans="1:29" x14ac:dyDescent="0.35">
      <c r="A141" s="8">
        <v>45850</v>
      </c>
      <c r="B141" s="8">
        <v>45998</v>
      </c>
      <c r="C141" s="33" t="s">
        <v>240</v>
      </c>
      <c r="D141" s="9" t="s">
        <v>241</v>
      </c>
      <c r="E141" s="9"/>
      <c r="F141" s="9" t="s">
        <v>236</v>
      </c>
      <c r="G141" s="64" t="s">
        <v>55</v>
      </c>
      <c r="H141" s="65" t="s">
        <v>237</v>
      </c>
      <c r="I141" s="65" t="s">
        <v>48</v>
      </c>
      <c r="J141" s="22" t="s">
        <v>366</v>
      </c>
      <c r="K141" s="67" t="str">
        <f>_xlfn.XLOOKUP(Job_Cards[[#This Row],[Part Code Issued]],'Inventory Check'!$A$3:$A$3000,'Inventory Check'!$B$3:$B$3000,"WRONG Code",0)</f>
        <v>Gulf Force BS VI (6.5L)</v>
      </c>
      <c r="L141" s="22">
        <v>1</v>
      </c>
      <c r="M141" s="27">
        <v>2080</v>
      </c>
      <c r="N141" s="69">
        <f t="shared" si="14"/>
        <v>2080</v>
      </c>
      <c r="O141" s="10"/>
      <c r="P141" s="11"/>
      <c r="Q141" s="11"/>
      <c r="R141" s="11"/>
      <c r="S141" s="11"/>
      <c r="T141" s="23"/>
      <c r="U141" s="71">
        <f t="shared" si="13"/>
        <v>0</v>
      </c>
      <c r="V141" s="71">
        <f t="shared" si="15"/>
        <v>0</v>
      </c>
      <c r="W141" s="9"/>
      <c r="X141" s="69">
        <f>Job_Cards[[#This Row],[GST on Lobour]]+Job_Cards[[#This Row],[Total Labour]]+Job_Cards[[#This Row],[Part Value]]</f>
        <v>2080</v>
      </c>
      <c r="Y141" s="9"/>
      <c r="Z141" s="11"/>
      <c r="AA141" s="15">
        <f t="shared" si="16"/>
        <v>7</v>
      </c>
      <c r="AB141" s="15">
        <f t="shared" si="17"/>
        <v>12</v>
      </c>
      <c r="AC141" s="15">
        <f t="shared" si="18"/>
        <v>2025</v>
      </c>
    </row>
    <row r="142" spans="1:29" x14ac:dyDescent="0.35">
      <c r="A142" s="9"/>
      <c r="B142" s="8">
        <v>45998</v>
      </c>
      <c r="C142" s="9"/>
      <c r="D142" s="9"/>
      <c r="E142" s="9"/>
      <c r="F142" s="9"/>
      <c r="G142" s="64"/>
      <c r="H142" s="65"/>
      <c r="I142" s="65" t="str">
        <f>IF(Job_Cards[[#This Row],[Customer Name]]="",I141,"")</f>
        <v>Free Service</v>
      </c>
      <c r="J142" s="22" t="s">
        <v>90</v>
      </c>
      <c r="K142" s="67" t="str">
        <f>_xlfn.XLOOKUP(Job_Cards[[#This Row],[Part Code Issued]],'Inventory Check'!$A$3:$A$3000,'Inventory Check'!$B$3:$B$3000,"WRONG Code",0)</f>
        <v>Oil Filter</v>
      </c>
      <c r="L142" s="22">
        <v>1</v>
      </c>
      <c r="M142" s="27">
        <v>359</v>
      </c>
      <c r="N142" s="69">
        <f t="shared" si="14"/>
        <v>359</v>
      </c>
      <c r="O142" s="10"/>
      <c r="P142" s="11"/>
      <c r="Q142" s="11"/>
      <c r="R142" s="11"/>
      <c r="S142" s="11"/>
      <c r="T142" s="23"/>
      <c r="U142" s="71">
        <f t="shared" si="13"/>
        <v>0</v>
      </c>
      <c r="V142" s="71">
        <f t="shared" si="15"/>
        <v>0</v>
      </c>
      <c r="W142" s="9"/>
      <c r="X142" s="69">
        <f>Job_Cards[[#This Row],[GST on Lobour]]+Job_Cards[[#This Row],[Total Labour]]+Job_Cards[[#This Row],[Part Value]]</f>
        <v>359</v>
      </c>
      <c r="Y142" s="9"/>
      <c r="Z142" s="11"/>
      <c r="AA142" s="15">
        <f t="shared" si="16"/>
        <v>7</v>
      </c>
      <c r="AB142" s="15">
        <f t="shared" si="17"/>
        <v>12</v>
      </c>
      <c r="AC142" s="15">
        <f t="shared" si="18"/>
        <v>2025</v>
      </c>
    </row>
    <row r="143" spans="1:29" x14ac:dyDescent="0.35">
      <c r="A143" s="9"/>
      <c r="B143" s="8">
        <v>45998</v>
      </c>
      <c r="C143" s="9"/>
      <c r="D143" s="9"/>
      <c r="E143" s="9"/>
      <c r="F143" s="9"/>
      <c r="G143" s="64"/>
      <c r="H143" s="65"/>
      <c r="I143" s="65" t="str">
        <f>IF(Job_Cards[[#This Row],[Customer Name]]="",I142,"")</f>
        <v>Free Service</v>
      </c>
      <c r="J143" s="22" t="s">
        <v>238</v>
      </c>
      <c r="K143" s="67" t="str">
        <f>_xlfn.XLOOKUP(Job_Cards[[#This Row],[Part Code Issued]],'Inventory Check'!$A$3:$A$3000,'Inventory Check'!$B$3:$B$3000,"WRONG Code",0)</f>
        <v>SPIN-ON FILTER</v>
      </c>
      <c r="L143" s="22">
        <v>1</v>
      </c>
      <c r="M143" s="27">
        <v>655</v>
      </c>
      <c r="N143" s="69">
        <f t="shared" si="14"/>
        <v>655</v>
      </c>
      <c r="O143" s="10"/>
      <c r="P143" s="11"/>
      <c r="Q143" s="11"/>
      <c r="R143" s="11"/>
      <c r="S143" s="11"/>
      <c r="T143" s="23"/>
      <c r="U143" s="71">
        <f t="shared" si="13"/>
        <v>0</v>
      </c>
      <c r="V143" s="71">
        <f t="shared" si="15"/>
        <v>0</v>
      </c>
      <c r="W143" s="9"/>
      <c r="X143" s="69">
        <f>Job_Cards[[#This Row],[GST on Lobour]]+Job_Cards[[#This Row],[Total Labour]]+Job_Cards[[#This Row],[Part Value]]</f>
        <v>655</v>
      </c>
      <c r="Y143" s="9"/>
      <c r="Z143" s="11"/>
      <c r="AA143" s="15">
        <f t="shared" si="16"/>
        <v>7</v>
      </c>
      <c r="AB143" s="15">
        <f t="shared" si="17"/>
        <v>12</v>
      </c>
      <c r="AC143" s="15">
        <f t="shared" si="18"/>
        <v>2025</v>
      </c>
    </row>
    <row r="144" spans="1:29" x14ac:dyDescent="0.35">
      <c r="A144" s="8">
        <v>45850</v>
      </c>
      <c r="B144" s="8">
        <v>45998</v>
      </c>
      <c r="C144" s="33" t="s">
        <v>242</v>
      </c>
      <c r="D144" s="9" t="s">
        <v>241</v>
      </c>
      <c r="E144" s="9"/>
      <c r="F144" s="9" t="s">
        <v>243</v>
      </c>
      <c r="G144" s="64" t="s">
        <v>55</v>
      </c>
      <c r="H144" s="65" t="s">
        <v>237</v>
      </c>
      <c r="I144" s="65" t="s">
        <v>48</v>
      </c>
      <c r="J144" s="22" t="s">
        <v>366</v>
      </c>
      <c r="K144" s="67" t="str">
        <f>_xlfn.XLOOKUP(Job_Cards[[#This Row],[Part Code Issued]],'Inventory Check'!$A$3:$A$3000,'Inventory Check'!$B$3:$B$3000,"WRONG Code",0)</f>
        <v>Gulf Force BS VI (6.5L)</v>
      </c>
      <c r="L144" s="22">
        <v>1</v>
      </c>
      <c r="M144" s="27">
        <v>2080</v>
      </c>
      <c r="N144" s="69">
        <f t="shared" si="14"/>
        <v>2080</v>
      </c>
      <c r="O144" s="10"/>
      <c r="P144" s="11"/>
      <c r="Q144" s="11"/>
      <c r="R144" s="11"/>
      <c r="S144" s="11"/>
      <c r="T144" s="23"/>
      <c r="U144" s="71">
        <f t="shared" si="13"/>
        <v>0</v>
      </c>
      <c r="V144" s="71">
        <f t="shared" si="15"/>
        <v>0</v>
      </c>
      <c r="W144" s="9"/>
      <c r="X144" s="69">
        <f>Job_Cards[[#This Row],[GST on Lobour]]+Job_Cards[[#This Row],[Total Labour]]+Job_Cards[[#This Row],[Part Value]]</f>
        <v>2080</v>
      </c>
      <c r="Y144" s="9"/>
      <c r="Z144" s="11"/>
      <c r="AA144" s="15">
        <f t="shared" si="16"/>
        <v>7</v>
      </c>
      <c r="AB144" s="15">
        <f t="shared" si="17"/>
        <v>12</v>
      </c>
      <c r="AC144" s="15">
        <f t="shared" si="18"/>
        <v>2025</v>
      </c>
    </row>
    <row r="145" spans="1:29" x14ac:dyDescent="0.35">
      <c r="A145" s="9"/>
      <c r="B145" s="8">
        <v>45998</v>
      </c>
      <c r="C145" s="9"/>
      <c r="D145" s="9"/>
      <c r="E145" s="9"/>
      <c r="F145" s="9"/>
      <c r="G145" s="64"/>
      <c r="H145" s="65"/>
      <c r="I145" s="65" t="str">
        <f>IF(Job_Cards[[#This Row],[Customer Name]]="",I144,"")</f>
        <v>Free Service</v>
      </c>
      <c r="J145" s="22" t="s">
        <v>90</v>
      </c>
      <c r="K145" s="67" t="str">
        <f>_xlfn.XLOOKUP(Job_Cards[[#This Row],[Part Code Issued]],'Inventory Check'!$A$3:$A$3000,'Inventory Check'!$B$3:$B$3000,"WRONG Code",0)</f>
        <v>Oil Filter</v>
      </c>
      <c r="L145" s="22">
        <v>1</v>
      </c>
      <c r="M145" s="27">
        <v>359</v>
      </c>
      <c r="N145" s="69">
        <f t="shared" si="14"/>
        <v>359</v>
      </c>
      <c r="O145" s="10"/>
      <c r="P145" s="11"/>
      <c r="Q145" s="11"/>
      <c r="R145" s="11"/>
      <c r="S145" s="11"/>
      <c r="T145" s="23"/>
      <c r="U145" s="71">
        <f t="shared" si="13"/>
        <v>0</v>
      </c>
      <c r="V145" s="71">
        <f t="shared" si="15"/>
        <v>0</v>
      </c>
      <c r="W145" s="9"/>
      <c r="X145" s="69">
        <f>Job_Cards[[#This Row],[GST on Lobour]]+Job_Cards[[#This Row],[Total Labour]]+Job_Cards[[#This Row],[Part Value]]</f>
        <v>359</v>
      </c>
      <c r="Y145" s="9"/>
      <c r="Z145" s="11"/>
      <c r="AA145" s="15">
        <f t="shared" si="16"/>
        <v>7</v>
      </c>
      <c r="AB145" s="15">
        <f t="shared" si="17"/>
        <v>12</v>
      </c>
      <c r="AC145" s="15">
        <f t="shared" si="18"/>
        <v>2025</v>
      </c>
    </row>
    <row r="146" spans="1:29" x14ac:dyDescent="0.35">
      <c r="A146" s="9"/>
      <c r="B146" s="8">
        <v>45998</v>
      </c>
      <c r="C146" s="9"/>
      <c r="D146" s="9"/>
      <c r="E146" s="9"/>
      <c r="F146" s="9"/>
      <c r="G146" s="64"/>
      <c r="H146" s="65"/>
      <c r="I146" s="65" t="str">
        <f>IF(Job_Cards[[#This Row],[Customer Name]]="",I145,"")</f>
        <v>Free Service</v>
      </c>
      <c r="J146" s="22" t="s">
        <v>238</v>
      </c>
      <c r="K146" s="67" t="str">
        <f>_xlfn.XLOOKUP(Job_Cards[[#This Row],[Part Code Issued]],'Inventory Check'!$A$3:$A$3000,'Inventory Check'!$B$3:$B$3000,"WRONG Code",0)</f>
        <v>SPIN-ON FILTER</v>
      </c>
      <c r="L146" s="22">
        <v>1</v>
      </c>
      <c r="M146" s="27">
        <v>655</v>
      </c>
      <c r="N146" s="69">
        <f t="shared" si="14"/>
        <v>655</v>
      </c>
      <c r="O146" s="10"/>
      <c r="P146" s="11"/>
      <c r="Q146" s="11"/>
      <c r="R146" s="11"/>
      <c r="S146" s="11"/>
      <c r="T146" s="23"/>
      <c r="U146" s="71">
        <f t="shared" si="13"/>
        <v>0</v>
      </c>
      <c r="V146" s="71">
        <f t="shared" si="15"/>
        <v>0</v>
      </c>
      <c r="W146" s="9"/>
      <c r="X146" s="69">
        <f>Job_Cards[[#This Row],[GST on Lobour]]+Job_Cards[[#This Row],[Total Labour]]+Job_Cards[[#This Row],[Part Value]]</f>
        <v>655</v>
      </c>
      <c r="Y146" s="9"/>
      <c r="Z146" s="11"/>
      <c r="AA146" s="15">
        <f t="shared" si="16"/>
        <v>7</v>
      </c>
      <c r="AB146" s="15">
        <f t="shared" si="17"/>
        <v>12</v>
      </c>
      <c r="AC146" s="15">
        <f t="shared" si="18"/>
        <v>2025</v>
      </c>
    </row>
    <row r="147" spans="1:29" x14ac:dyDescent="0.35">
      <c r="A147" s="8">
        <v>45850</v>
      </c>
      <c r="B147" s="8">
        <v>45998</v>
      </c>
      <c r="C147" s="33" t="s">
        <v>244</v>
      </c>
      <c r="D147" s="9" t="s">
        <v>241</v>
      </c>
      <c r="E147" s="9"/>
      <c r="F147" s="9" t="s">
        <v>245</v>
      </c>
      <c r="G147" s="64" t="s">
        <v>55</v>
      </c>
      <c r="H147" s="65" t="s">
        <v>237</v>
      </c>
      <c r="I147" s="65" t="s">
        <v>48</v>
      </c>
      <c r="J147" s="22" t="s">
        <v>366</v>
      </c>
      <c r="K147" s="67" t="str">
        <f>_xlfn.XLOOKUP(Job_Cards[[#This Row],[Part Code Issued]],'Inventory Check'!$A$3:$A$3000,'Inventory Check'!$B$3:$B$3000,"WRONG Code",0)</f>
        <v>Gulf Force BS VI (6.5L)</v>
      </c>
      <c r="L147" s="22">
        <v>1</v>
      </c>
      <c r="M147" s="27">
        <v>2080</v>
      </c>
      <c r="N147" s="69">
        <f t="shared" si="14"/>
        <v>2080</v>
      </c>
      <c r="O147" s="10"/>
      <c r="P147" s="11"/>
      <c r="Q147" s="11"/>
      <c r="R147" s="11"/>
      <c r="S147" s="11"/>
      <c r="T147" s="23"/>
      <c r="U147" s="71">
        <f t="shared" si="13"/>
        <v>0</v>
      </c>
      <c r="V147" s="71">
        <f t="shared" si="15"/>
        <v>0</v>
      </c>
      <c r="W147" s="9"/>
      <c r="X147" s="69">
        <f>Job_Cards[[#This Row],[GST on Lobour]]+Job_Cards[[#This Row],[Total Labour]]+Job_Cards[[#This Row],[Part Value]]</f>
        <v>2080</v>
      </c>
      <c r="Y147" s="9"/>
      <c r="Z147" s="11"/>
      <c r="AA147" s="15">
        <f t="shared" si="16"/>
        <v>7</v>
      </c>
      <c r="AB147" s="15">
        <f t="shared" si="17"/>
        <v>12</v>
      </c>
      <c r="AC147" s="15">
        <f t="shared" si="18"/>
        <v>2025</v>
      </c>
    </row>
    <row r="148" spans="1:29" x14ac:dyDescent="0.35">
      <c r="A148" s="9"/>
      <c r="B148" s="8">
        <v>45998</v>
      </c>
      <c r="C148" s="9"/>
      <c r="D148" s="9"/>
      <c r="E148" s="9"/>
      <c r="F148" s="9"/>
      <c r="G148" s="64"/>
      <c r="H148" s="65"/>
      <c r="I148" s="65" t="str">
        <f>IF(Job_Cards[[#This Row],[Customer Name]]="",I147,"")</f>
        <v>Free Service</v>
      </c>
      <c r="J148" s="22" t="s">
        <v>90</v>
      </c>
      <c r="K148" s="67" t="str">
        <f>_xlfn.XLOOKUP(Job_Cards[[#This Row],[Part Code Issued]],'Inventory Check'!$A$3:$A$3000,'Inventory Check'!$B$3:$B$3000,"WRONG Code",0)</f>
        <v>Oil Filter</v>
      </c>
      <c r="L148" s="22">
        <v>1</v>
      </c>
      <c r="M148" s="27">
        <v>359</v>
      </c>
      <c r="N148" s="69">
        <f t="shared" si="14"/>
        <v>359</v>
      </c>
      <c r="O148" s="10"/>
      <c r="P148" s="11"/>
      <c r="Q148" s="11"/>
      <c r="R148" s="11"/>
      <c r="S148" s="11"/>
      <c r="T148" s="23"/>
      <c r="U148" s="71">
        <f t="shared" si="13"/>
        <v>0</v>
      </c>
      <c r="V148" s="71">
        <f t="shared" si="15"/>
        <v>0</v>
      </c>
      <c r="W148" s="9"/>
      <c r="X148" s="69">
        <f>Job_Cards[[#This Row],[GST on Lobour]]+Job_Cards[[#This Row],[Total Labour]]+Job_Cards[[#This Row],[Part Value]]</f>
        <v>359</v>
      </c>
      <c r="Y148" s="9"/>
      <c r="Z148" s="11"/>
      <c r="AA148" s="15">
        <f t="shared" si="16"/>
        <v>7</v>
      </c>
      <c r="AB148" s="15">
        <f t="shared" si="17"/>
        <v>12</v>
      </c>
      <c r="AC148" s="15">
        <f t="shared" si="18"/>
        <v>2025</v>
      </c>
    </row>
    <row r="149" spans="1:29" x14ac:dyDescent="0.35">
      <c r="A149" s="9"/>
      <c r="B149" s="8">
        <v>45998</v>
      </c>
      <c r="C149" s="9"/>
      <c r="D149" s="9"/>
      <c r="E149" s="9"/>
      <c r="F149" s="9"/>
      <c r="G149" s="64"/>
      <c r="H149" s="65"/>
      <c r="I149" s="65" t="str">
        <f>IF(Job_Cards[[#This Row],[Customer Name]]="",I148,"")</f>
        <v>Free Service</v>
      </c>
      <c r="J149" s="22" t="s">
        <v>238</v>
      </c>
      <c r="K149" s="67" t="str">
        <f>_xlfn.XLOOKUP(Job_Cards[[#This Row],[Part Code Issued]],'Inventory Check'!$A$3:$A$3000,'Inventory Check'!$B$3:$B$3000,"WRONG Code",0)</f>
        <v>SPIN-ON FILTER</v>
      </c>
      <c r="L149" s="22">
        <v>1</v>
      </c>
      <c r="M149" s="27">
        <v>655</v>
      </c>
      <c r="N149" s="69">
        <f t="shared" si="14"/>
        <v>655</v>
      </c>
      <c r="O149" s="10"/>
      <c r="P149" s="11"/>
      <c r="Q149" s="11"/>
      <c r="R149" s="11"/>
      <c r="S149" s="11"/>
      <c r="T149" s="23"/>
      <c r="U149" s="71">
        <f t="shared" si="13"/>
        <v>0</v>
      </c>
      <c r="V149" s="71">
        <f t="shared" si="15"/>
        <v>0</v>
      </c>
      <c r="W149" s="9"/>
      <c r="X149" s="69">
        <f>Job_Cards[[#This Row],[GST on Lobour]]+Job_Cards[[#This Row],[Total Labour]]+Job_Cards[[#This Row],[Part Value]]</f>
        <v>655</v>
      </c>
      <c r="Y149" s="9"/>
      <c r="Z149" s="11"/>
      <c r="AA149" s="15">
        <f t="shared" si="16"/>
        <v>7</v>
      </c>
      <c r="AB149" s="15">
        <f t="shared" si="17"/>
        <v>12</v>
      </c>
      <c r="AC149" s="15">
        <f t="shared" si="18"/>
        <v>2025</v>
      </c>
    </row>
    <row r="150" spans="1:29" x14ac:dyDescent="0.35">
      <c r="A150" s="8">
        <v>45850</v>
      </c>
      <c r="B150" s="8">
        <v>45998</v>
      </c>
      <c r="C150" s="33" t="s">
        <v>246</v>
      </c>
      <c r="D150" s="9" t="s">
        <v>241</v>
      </c>
      <c r="E150" s="9"/>
      <c r="F150" s="9" t="s">
        <v>247</v>
      </c>
      <c r="G150" s="64" t="s">
        <v>55</v>
      </c>
      <c r="H150" s="65" t="s">
        <v>237</v>
      </c>
      <c r="I150" s="65" t="s">
        <v>48</v>
      </c>
      <c r="J150" s="22" t="s">
        <v>366</v>
      </c>
      <c r="K150" s="67" t="str">
        <f>_xlfn.XLOOKUP(Job_Cards[[#This Row],[Part Code Issued]],'Inventory Check'!$A$3:$A$3000,'Inventory Check'!$B$3:$B$3000,"WRONG Code",0)</f>
        <v>Gulf Force BS VI (6.5L)</v>
      </c>
      <c r="L150" s="22">
        <v>1</v>
      </c>
      <c r="M150" s="27">
        <v>2080</v>
      </c>
      <c r="N150" s="69">
        <f t="shared" si="14"/>
        <v>2080</v>
      </c>
      <c r="O150" s="10"/>
      <c r="P150" s="11"/>
      <c r="Q150" s="11"/>
      <c r="R150" s="11"/>
      <c r="S150" s="11"/>
      <c r="T150" s="23"/>
      <c r="U150" s="71">
        <f t="shared" si="13"/>
        <v>0</v>
      </c>
      <c r="V150" s="71">
        <f t="shared" si="15"/>
        <v>0</v>
      </c>
      <c r="W150" s="9"/>
      <c r="X150" s="69">
        <f>Job_Cards[[#This Row],[GST on Lobour]]+Job_Cards[[#This Row],[Total Labour]]+Job_Cards[[#This Row],[Part Value]]</f>
        <v>2080</v>
      </c>
      <c r="Y150" s="9"/>
      <c r="Z150" s="11"/>
      <c r="AA150" s="15">
        <f t="shared" si="16"/>
        <v>7</v>
      </c>
      <c r="AB150" s="15">
        <f t="shared" si="17"/>
        <v>12</v>
      </c>
      <c r="AC150" s="15">
        <f t="shared" si="18"/>
        <v>2025</v>
      </c>
    </row>
    <row r="151" spans="1:29" x14ac:dyDescent="0.35">
      <c r="A151" s="9"/>
      <c r="B151" s="8">
        <v>45998</v>
      </c>
      <c r="C151" s="9"/>
      <c r="D151" s="9"/>
      <c r="E151" s="9"/>
      <c r="F151" s="9"/>
      <c r="G151" s="64"/>
      <c r="H151" s="65"/>
      <c r="I151" s="65" t="str">
        <f>IF(Job_Cards[[#This Row],[Customer Name]]="",I150,"")</f>
        <v>Free Service</v>
      </c>
      <c r="J151" s="22" t="s">
        <v>90</v>
      </c>
      <c r="K151" s="67" t="str">
        <f>_xlfn.XLOOKUP(Job_Cards[[#This Row],[Part Code Issued]],'Inventory Check'!$A$3:$A$3000,'Inventory Check'!$B$3:$B$3000,"WRONG Code",0)</f>
        <v>Oil Filter</v>
      </c>
      <c r="L151" s="22">
        <v>1</v>
      </c>
      <c r="M151" s="27">
        <v>359</v>
      </c>
      <c r="N151" s="69">
        <f t="shared" si="14"/>
        <v>359</v>
      </c>
      <c r="O151" s="10"/>
      <c r="P151" s="11"/>
      <c r="Q151" s="11"/>
      <c r="R151" s="11"/>
      <c r="S151" s="11"/>
      <c r="T151" s="23"/>
      <c r="U151" s="71">
        <f t="shared" si="13"/>
        <v>0</v>
      </c>
      <c r="V151" s="71">
        <f t="shared" si="15"/>
        <v>0</v>
      </c>
      <c r="W151" s="9"/>
      <c r="X151" s="69">
        <f>Job_Cards[[#This Row],[GST on Lobour]]+Job_Cards[[#This Row],[Total Labour]]+Job_Cards[[#This Row],[Part Value]]</f>
        <v>359</v>
      </c>
      <c r="Y151" s="9"/>
      <c r="Z151" s="11"/>
      <c r="AA151" s="15">
        <f t="shared" si="16"/>
        <v>7</v>
      </c>
      <c r="AB151" s="15">
        <f t="shared" si="17"/>
        <v>12</v>
      </c>
      <c r="AC151" s="15">
        <f t="shared" si="18"/>
        <v>2025</v>
      </c>
    </row>
    <row r="152" spans="1:29" x14ac:dyDescent="0.35">
      <c r="A152" s="9"/>
      <c r="B152" s="8">
        <v>45998</v>
      </c>
      <c r="C152" s="9"/>
      <c r="D152" s="9"/>
      <c r="E152" s="9"/>
      <c r="F152" s="9"/>
      <c r="G152" s="64"/>
      <c r="H152" s="65"/>
      <c r="I152" s="65" t="str">
        <f>IF(Job_Cards[[#This Row],[Customer Name]]="",I151,"")</f>
        <v>Free Service</v>
      </c>
      <c r="J152" s="22" t="s">
        <v>238</v>
      </c>
      <c r="K152" s="67" t="str">
        <f>_xlfn.XLOOKUP(Job_Cards[[#This Row],[Part Code Issued]],'Inventory Check'!$A$3:$A$3000,'Inventory Check'!$B$3:$B$3000,"WRONG Code",0)</f>
        <v>SPIN-ON FILTER</v>
      </c>
      <c r="L152" s="22">
        <v>1</v>
      </c>
      <c r="M152" s="27">
        <v>655</v>
      </c>
      <c r="N152" s="69">
        <f t="shared" si="14"/>
        <v>655</v>
      </c>
      <c r="O152" s="10"/>
      <c r="P152" s="11"/>
      <c r="Q152" s="11"/>
      <c r="R152" s="11"/>
      <c r="S152" s="11"/>
      <c r="T152" s="23"/>
      <c r="U152" s="71">
        <f t="shared" ref="U152:U200" si="19">SUM(O152:T152)</f>
        <v>0</v>
      </c>
      <c r="V152" s="71">
        <f t="shared" si="15"/>
        <v>0</v>
      </c>
      <c r="W152" s="9"/>
      <c r="X152" s="69">
        <f>Job_Cards[[#This Row],[GST on Lobour]]+Job_Cards[[#This Row],[Total Labour]]+Job_Cards[[#This Row],[Part Value]]</f>
        <v>655</v>
      </c>
      <c r="Y152" s="9"/>
      <c r="Z152" s="11"/>
      <c r="AA152" s="15">
        <f t="shared" si="16"/>
        <v>7</v>
      </c>
      <c r="AB152" s="15">
        <f t="shared" si="17"/>
        <v>12</v>
      </c>
      <c r="AC152" s="15">
        <f t="shared" si="18"/>
        <v>2025</v>
      </c>
    </row>
    <row r="153" spans="1:29" x14ac:dyDescent="0.35">
      <c r="A153" s="8">
        <v>45850</v>
      </c>
      <c r="B153" s="8">
        <v>45998</v>
      </c>
      <c r="C153" s="33" t="s">
        <v>248</v>
      </c>
      <c r="D153" s="9" t="s">
        <v>241</v>
      </c>
      <c r="E153" s="9"/>
      <c r="F153" s="9" t="s">
        <v>249</v>
      </c>
      <c r="G153" s="64" t="s">
        <v>55</v>
      </c>
      <c r="H153" s="65" t="s">
        <v>237</v>
      </c>
      <c r="I153" s="65" t="s">
        <v>48</v>
      </c>
      <c r="J153" s="22" t="s">
        <v>366</v>
      </c>
      <c r="K153" s="67" t="str">
        <f>_xlfn.XLOOKUP(Job_Cards[[#This Row],[Part Code Issued]],'Inventory Check'!$A$3:$A$3000,'Inventory Check'!$B$3:$B$3000,"WRONG Code",0)</f>
        <v>Gulf Force BS VI (6.5L)</v>
      </c>
      <c r="L153" s="22">
        <v>1</v>
      </c>
      <c r="M153" s="27">
        <v>2080</v>
      </c>
      <c r="N153" s="69">
        <f t="shared" ref="N153:N201" si="20">M153*L153</f>
        <v>2080</v>
      </c>
      <c r="O153" s="10"/>
      <c r="P153" s="11"/>
      <c r="Q153" s="11"/>
      <c r="R153" s="11"/>
      <c r="S153" s="11"/>
      <c r="T153" s="23"/>
      <c r="U153" s="71">
        <f t="shared" si="19"/>
        <v>0</v>
      </c>
      <c r="V153" s="71">
        <f t="shared" ref="V153:V201" si="21">U153*0.18</f>
        <v>0</v>
      </c>
      <c r="W153" s="9"/>
      <c r="X153" s="69">
        <f>Job_Cards[[#This Row],[GST on Lobour]]+Job_Cards[[#This Row],[Total Labour]]+Job_Cards[[#This Row],[Part Value]]</f>
        <v>2080</v>
      </c>
      <c r="Y153" s="9"/>
      <c r="Z153" s="11"/>
      <c r="AA153" s="15">
        <f t="shared" si="16"/>
        <v>7</v>
      </c>
      <c r="AB153" s="15">
        <f t="shared" si="17"/>
        <v>12</v>
      </c>
      <c r="AC153" s="15">
        <f t="shared" si="18"/>
        <v>2025</v>
      </c>
    </row>
    <row r="154" spans="1:29" x14ac:dyDescent="0.35">
      <c r="A154" s="9"/>
      <c r="B154" s="8">
        <v>45998</v>
      </c>
      <c r="C154" s="9"/>
      <c r="D154" s="9"/>
      <c r="E154" s="9"/>
      <c r="F154" s="9"/>
      <c r="G154" s="64"/>
      <c r="H154" s="65"/>
      <c r="I154" s="65" t="str">
        <f>IF(Job_Cards[[#This Row],[Customer Name]]="",I153,"")</f>
        <v>Free Service</v>
      </c>
      <c r="J154" s="22" t="s">
        <v>90</v>
      </c>
      <c r="K154" s="67" t="str">
        <f>_xlfn.XLOOKUP(Job_Cards[[#This Row],[Part Code Issued]],'Inventory Check'!$A$3:$A$3000,'Inventory Check'!$B$3:$B$3000,"WRONG Code",0)</f>
        <v>Oil Filter</v>
      </c>
      <c r="L154" s="22">
        <v>1</v>
      </c>
      <c r="M154" s="27">
        <v>359</v>
      </c>
      <c r="N154" s="69">
        <f t="shared" si="20"/>
        <v>359</v>
      </c>
      <c r="O154" s="10"/>
      <c r="P154" s="11"/>
      <c r="Q154" s="11"/>
      <c r="R154" s="11"/>
      <c r="S154" s="11"/>
      <c r="T154" s="23"/>
      <c r="U154" s="71">
        <f t="shared" si="19"/>
        <v>0</v>
      </c>
      <c r="V154" s="71">
        <f t="shared" si="21"/>
        <v>0</v>
      </c>
      <c r="W154" s="9"/>
      <c r="X154" s="69">
        <f>Job_Cards[[#This Row],[GST on Lobour]]+Job_Cards[[#This Row],[Total Labour]]+Job_Cards[[#This Row],[Part Value]]</f>
        <v>359</v>
      </c>
      <c r="Y154" s="9"/>
      <c r="Z154" s="11"/>
      <c r="AA154" s="15">
        <f t="shared" ref="AA154:AA202" si="22">DAY(B154)</f>
        <v>7</v>
      </c>
      <c r="AB154" s="15">
        <f t="shared" ref="AB154:AB202" si="23">MONTH(B154)</f>
        <v>12</v>
      </c>
      <c r="AC154" s="15">
        <f t="shared" ref="AC154:AC202" si="24">YEAR(B154)</f>
        <v>2025</v>
      </c>
    </row>
    <row r="155" spans="1:29" x14ac:dyDescent="0.35">
      <c r="A155" s="9"/>
      <c r="B155" s="8">
        <v>45998</v>
      </c>
      <c r="C155" s="9"/>
      <c r="D155" s="9"/>
      <c r="E155" s="9"/>
      <c r="F155" s="9"/>
      <c r="G155" s="64"/>
      <c r="H155" s="65"/>
      <c r="I155" s="65" t="str">
        <f>IF(Job_Cards[[#This Row],[Customer Name]]="",I154,"")</f>
        <v>Free Service</v>
      </c>
      <c r="J155" s="22" t="s">
        <v>238</v>
      </c>
      <c r="K155" s="67" t="str">
        <f>_xlfn.XLOOKUP(Job_Cards[[#This Row],[Part Code Issued]],'Inventory Check'!$A$3:$A$3000,'Inventory Check'!$B$3:$B$3000,"WRONG Code",0)</f>
        <v>SPIN-ON FILTER</v>
      </c>
      <c r="L155" s="22">
        <v>1</v>
      </c>
      <c r="M155" s="27">
        <v>655</v>
      </c>
      <c r="N155" s="69">
        <f t="shared" si="20"/>
        <v>655</v>
      </c>
      <c r="O155" s="10"/>
      <c r="P155" s="11"/>
      <c r="Q155" s="11"/>
      <c r="R155" s="11"/>
      <c r="S155" s="11"/>
      <c r="T155" s="23"/>
      <c r="U155" s="71">
        <f t="shared" si="19"/>
        <v>0</v>
      </c>
      <c r="V155" s="71">
        <f t="shared" si="21"/>
        <v>0</v>
      </c>
      <c r="W155" s="9"/>
      <c r="X155" s="69">
        <f>Job_Cards[[#This Row],[GST on Lobour]]+Job_Cards[[#This Row],[Total Labour]]+Job_Cards[[#This Row],[Part Value]]</f>
        <v>655</v>
      </c>
      <c r="Y155" s="9"/>
      <c r="Z155" s="11"/>
      <c r="AA155" s="15">
        <f t="shared" si="22"/>
        <v>7</v>
      </c>
      <c r="AB155" s="15">
        <f t="shared" si="23"/>
        <v>12</v>
      </c>
      <c r="AC155" s="15">
        <f t="shared" si="24"/>
        <v>2025</v>
      </c>
    </row>
    <row r="156" spans="1:29" x14ac:dyDescent="0.35">
      <c r="A156" s="8">
        <v>45850</v>
      </c>
      <c r="B156" s="8">
        <v>45998</v>
      </c>
      <c r="C156" s="33" t="s">
        <v>250</v>
      </c>
      <c r="D156" s="9" t="s">
        <v>252</v>
      </c>
      <c r="E156" s="9"/>
      <c r="F156" s="9" t="s">
        <v>251</v>
      </c>
      <c r="G156" s="64" t="s">
        <v>55</v>
      </c>
      <c r="H156" s="65" t="s">
        <v>237</v>
      </c>
      <c r="I156" s="65" t="s">
        <v>48</v>
      </c>
      <c r="J156" s="22" t="s">
        <v>366</v>
      </c>
      <c r="K156" s="67" t="str">
        <f>_xlfn.XLOOKUP(Job_Cards[[#This Row],[Part Code Issued]],'Inventory Check'!$A$3:$A$3000,'Inventory Check'!$B$3:$B$3000,"WRONG Code",0)</f>
        <v>Gulf Force BS VI (6.5L)</v>
      </c>
      <c r="L156" s="22">
        <v>1</v>
      </c>
      <c r="M156" s="27">
        <v>2080</v>
      </c>
      <c r="N156" s="69">
        <f t="shared" si="20"/>
        <v>2080</v>
      </c>
      <c r="O156" s="10"/>
      <c r="P156" s="11"/>
      <c r="Q156" s="11"/>
      <c r="R156" s="11"/>
      <c r="S156" s="11"/>
      <c r="T156" s="23"/>
      <c r="U156" s="71">
        <f t="shared" si="19"/>
        <v>0</v>
      </c>
      <c r="V156" s="71">
        <f t="shared" si="21"/>
        <v>0</v>
      </c>
      <c r="W156" s="9"/>
      <c r="X156" s="69">
        <f>Job_Cards[[#This Row],[GST on Lobour]]+Job_Cards[[#This Row],[Total Labour]]+Job_Cards[[#This Row],[Part Value]]</f>
        <v>2080</v>
      </c>
      <c r="Y156" s="9"/>
      <c r="Z156" s="11"/>
      <c r="AA156" s="15">
        <f t="shared" si="22"/>
        <v>7</v>
      </c>
      <c r="AB156" s="15">
        <f t="shared" si="23"/>
        <v>12</v>
      </c>
      <c r="AC156" s="15">
        <f t="shared" si="24"/>
        <v>2025</v>
      </c>
    </row>
    <row r="157" spans="1:29" x14ac:dyDescent="0.35">
      <c r="A157" s="9"/>
      <c r="B157" s="8">
        <v>45998</v>
      </c>
      <c r="C157" s="9"/>
      <c r="D157" s="9"/>
      <c r="E157" s="9"/>
      <c r="F157" s="9"/>
      <c r="G157" s="64"/>
      <c r="H157" s="65"/>
      <c r="I157" s="65" t="str">
        <f>IF(Job_Cards[[#This Row],[Customer Name]]="",I156,"")</f>
        <v>Free Service</v>
      </c>
      <c r="J157" s="22" t="s">
        <v>90</v>
      </c>
      <c r="K157" s="67" t="str">
        <f>_xlfn.XLOOKUP(Job_Cards[[#This Row],[Part Code Issued]],'Inventory Check'!$A$3:$A$3000,'Inventory Check'!$B$3:$B$3000,"WRONG Code",0)</f>
        <v>Oil Filter</v>
      </c>
      <c r="L157" s="22">
        <v>1</v>
      </c>
      <c r="M157" s="27">
        <v>359</v>
      </c>
      <c r="N157" s="69">
        <f t="shared" si="20"/>
        <v>359</v>
      </c>
      <c r="O157" s="10"/>
      <c r="P157" s="11"/>
      <c r="Q157" s="11"/>
      <c r="R157" s="11"/>
      <c r="S157" s="11"/>
      <c r="T157" s="23"/>
      <c r="U157" s="71">
        <f t="shared" si="19"/>
        <v>0</v>
      </c>
      <c r="V157" s="71">
        <f t="shared" si="21"/>
        <v>0</v>
      </c>
      <c r="W157" s="9"/>
      <c r="X157" s="69">
        <f>Job_Cards[[#This Row],[GST on Lobour]]+Job_Cards[[#This Row],[Total Labour]]+Job_Cards[[#This Row],[Part Value]]</f>
        <v>359</v>
      </c>
      <c r="Y157" s="9"/>
      <c r="Z157" s="11"/>
      <c r="AA157" s="15">
        <f t="shared" si="22"/>
        <v>7</v>
      </c>
      <c r="AB157" s="15">
        <f t="shared" si="23"/>
        <v>12</v>
      </c>
      <c r="AC157" s="15">
        <f t="shared" si="24"/>
        <v>2025</v>
      </c>
    </row>
    <row r="158" spans="1:29" x14ac:dyDescent="0.35">
      <c r="A158" s="9"/>
      <c r="B158" s="8">
        <v>45998</v>
      </c>
      <c r="C158" s="9"/>
      <c r="D158" s="9"/>
      <c r="E158" s="9"/>
      <c r="F158" s="9"/>
      <c r="G158" s="64"/>
      <c r="H158" s="65"/>
      <c r="I158" s="65" t="str">
        <f>IF(Job_Cards[[#This Row],[Customer Name]]="",I157,"")</f>
        <v>Free Service</v>
      </c>
      <c r="J158" s="22" t="s">
        <v>238</v>
      </c>
      <c r="K158" s="67" t="str">
        <f>_xlfn.XLOOKUP(Job_Cards[[#This Row],[Part Code Issued]],'Inventory Check'!$A$3:$A$3000,'Inventory Check'!$B$3:$B$3000,"WRONG Code",0)</f>
        <v>SPIN-ON FILTER</v>
      </c>
      <c r="L158" s="22">
        <v>1</v>
      </c>
      <c r="M158" s="27">
        <v>655</v>
      </c>
      <c r="N158" s="69">
        <f t="shared" si="20"/>
        <v>655</v>
      </c>
      <c r="O158" s="10"/>
      <c r="P158" s="11"/>
      <c r="Q158" s="11"/>
      <c r="R158" s="11"/>
      <c r="S158" s="11"/>
      <c r="T158" s="23"/>
      <c r="U158" s="71">
        <f t="shared" si="19"/>
        <v>0</v>
      </c>
      <c r="V158" s="71">
        <f t="shared" si="21"/>
        <v>0</v>
      </c>
      <c r="W158" s="9"/>
      <c r="X158" s="69">
        <f>Job_Cards[[#This Row],[GST on Lobour]]+Job_Cards[[#This Row],[Total Labour]]+Job_Cards[[#This Row],[Part Value]]</f>
        <v>655</v>
      </c>
      <c r="Y158" s="9"/>
      <c r="Z158" s="11"/>
      <c r="AA158" s="15">
        <f t="shared" si="22"/>
        <v>7</v>
      </c>
      <c r="AB158" s="15">
        <f t="shared" si="23"/>
        <v>12</v>
      </c>
      <c r="AC158" s="15">
        <f t="shared" si="24"/>
        <v>2025</v>
      </c>
    </row>
    <row r="159" spans="1:29" x14ac:dyDescent="0.35">
      <c r="A159" s="9" t="s">
        <v>253</v>
      </c>
      <c r="B159" s="8">
        <v>46005</v>
      </c>
      <c r="C159" s="33" t="s">
        <v>254</v>
      </c>
      <c r="D159" s="9" t="s">
        <v>261</v>
      </c>
      <c r="E159" s="9"/>
      <c r="F159" s="9" t="s">
        <v>255</v>
      </c>
      <c r="G159" s="64" t="s">
        <v>55</v>
      </c>
      <c r="H159" s="65" t="s">
        <v>237</v>
      </c>
      <c r="I159" s="65" t="s">
        <v>48</v>
      </c>
      <c r="J159" s="22" t="s">
        <v>366</v>
      </c>
      <c r="K159" s="67" t="str">
        <f>_xlfn.XLOOKUP(Job_Cards[[#This Row],[Part Code Issued]],'Inventory Check'!$A$3:$A$3000,'Inventory Check'!$B$3:$B$3000,"WRONG Code",0)</f>
        <v>Gulf Force BS VI (6.5L)</v>
      </c>
      <c r="L159" s="22">
        <v>1</v>
      </c>
      <c r="M159" s="27">
        <v>2080</v>
      </c>
      <c r="N159" s="69">
        <f t="shared" si="20"/>
        <v>2080</v>
      </c>
      <c r="O159" s="10"/>
      <c r="P159" s="11"/>
      <c r="Q159" s="11"/>
      <c r="R159" s="11"/>
      <c r="S159" s="11"/>
      <c r="T159" s="23"/>
      <c r="U159" s="71">
        <f t="shared" si="19"/>
        <v>0</v>
      </c>
      <c r="V159" s="71">
        <f t="shared" si="21"/>
        <v>0</v>
      </c>
      <c r="W159" s="9"/>
      <c r="X159" s="69">
        <f>Job_Cards[[#This Row],[GST on Lobour]]+Job_Cards[[#This Row],[Total Labour]]+Job_Cards[[#This Row],[Part Value]]</f>
        <v>2080</v>
      </c>
      <c r="Y159" s="9"/>
      <c r="Z159" s="11"/>
      <c r="AA159" s="15">
        <f t="shared" si="22"/>
        <v>14</v>
      </c>
      <c r="AB159" s="15">
        <f t="shared" si="23"/>
        <v>12</v>
      </c>
      <c r="AC159" s="15">
        <f t="shared" si="24"/>
        <v>2025</v>
      </c>
    </row>
    <row r="160" spans="1:29" x14ac:dyDescent="0.35">
      <c r="A160" s="9"/>
      <c r="B160" s="8">
        <v>46005</v>
      </c>
      <c r="C160" s="9"/>
      <c r="D160" s="9"/>
      <c r="E160" s="9"/>
      <c r="F160" s="9"/>
      <c r="G160" s="64"/>
      <c r="H160" s="65"/>
      <c r="I160" s="65" t="str">
        <f>IF(Job_Cards[[#This Row],[Customer Name]]="",I159,"")</f>
        <v>Free Service</v>
      </c>
      <c r="J160" s="22" t="s">
        <v>90</v>
      </c>
      <c r="K160" s="67" t="str">
        <f>_xlfn.XLOOKUP(Job_Cards[[#This Row],[Part Code Issued]],'Inventory Check'!$A$3:$A$3000,'Inventory Check'!$B$3:$B$3000,"WRONG Code",0)</f>
        <v>Oil Filter</v>
      </c>
      <c r="L160" s="22">
        <v>1</v>
      </c>
      <c r="M160" s="27">
        <v>359</v>
      </c>
      <c r="N160" s="69">
        <f t="shared" si="20"/>
        <v>359</v>
      </c>
      <c r="O160" s="10"/>
      <c r="P160" s="11"/>
      <c r="Q160" s="11"/>
      <c r="R160" s="11"/>
      <c r="S160" s="11"/>
      <c r="T160" s="23"/>
      <c r="U160" s="71">
        <f t="shared" si="19"/>
        <v>0</v>
      </c>
      <c r="V160" s="71">
        <f t="shared" si="21"/>
        <v>0</v>
      </c>
      <c r="W160" s="9"/>
      <c r="X160" s="69">
        <f>Job_Cards[[#This Row],[GST on Lobour]]+Job_Cards[[#This Row],[Total Labour]]+Job_Cards[[#This Row],[Part Value]]</f>
        <v>359</v>
      </c>
      <c r="Y160" s="9"/>
      <c r="Z160" s="11"/>
      <c r="AA160" s="15">
        <f t="shared" si="22"/>
        <v>14</v>
      </c>
      <c r="AB160" s="15">
        <f t="shared" si="23"/>
        <v>12</v>
      </c>
      <c r="AC160" s="15">
        <f t="shared" si="24"/>
        <v>2025</v>
      </c>
    </row>
    <row r="161" spans="1:29" x14ac:dyDescent="0.35">
      <c r="A161" s="9"/>
      <c r="B161" s="8">
        <v>46005</v>
      </c>
      <c r="C161" s="9"/>
      <c r="D161" s="9"/>
      <c r="E161" s="9"/>
      <c r="F161" s="9"/>
      <c r="G161" s="64"/>
      <c r="H161" s="65"/>
      <c r="I161" s="65" t="str">
        <f>IF(Job_Cards[[#This Row],[Customer Name]]="",I160,"")</f>
        <v>Free Service</v>
      </c>
      <c r="J161" s="22" t="s">
        <v>238</v>
      </c>
      <c r="K161" s="67" t="str">
        <f>_xlfn.XLOOKUP(Job_Cards[[#This Row],[Part Code Issued]],'Inventory Check'!$A$3:$A$3000,'Inventory Check'!$B$3:$B$3000,"WRONG Code",0)</f>
        <v>SPIN-ON FILTER</v>
      </c>
      <c r="L161" s="22">
        <v>1</v>
      </c>
      <c r="M161" s="27">
        <v>655</v>
      </c>
      <c r="N161" s="69">
        <f t="shared" si="20"/>
        <v>655</v>
      </c>
      <c r="O161" s="10"/>
      <c r="P161" s="11"/>
      <c r="Q161" s="11"/>
      <c r="R161" s="11"/>
      <c r="S161" s="11"/>
      <c r="T161" s="23"/>
      <c r="U161" s="71">
        <f t="shared" si="19"/>
        <v>0</v>
      </c>
      <c r="V161" s="71">
        <f t="shared" si="21"/>
        <v>0</v>
      </c>
      <c r="W161" s="9"/>
      <c r="X161" s="69">
        <f>Job_Cards[[#This Row],[GST on Lobour]]+Job_Cards[[#This Row],[Total Labour]]+Job_Cards[[#This Row],[Part Value]]</f>
        <v>655</v>
      </c>
      <c r="Y161" s="9"/>
      <c r="Z161" s="11"/>
      <c r="AA161" s="15">
        <f t="shared" si="22"/>
        <v>14</v>
      </c>
      <c r="AB161" s="15">
        <f t="shared" si="23"/>
        <v>12</v>
      </c>
      <c r="AC161" s="15">
        <f t="shared" si="24"/>
        <v>2025</v>
      </c>
    </row>
    <row r="162" spans="1:29" x14ac:dyDescent="0.35">
      <c r="A162" s="9" t="s">
        <v>253</v>
      </c>
      <c r="B162" s="8">
        <v>46005</v>
      </c>
      <c r="C162" s="33" t="s">
        <v>256</v>
      </c>
      <c r="D162" s="9" t="s">
        <v>252</v>
      </c>
      <c r="E162" s="9"/>
      <c r="F162" s="9" t="s">
        <v>257</v>
      </c>
      <c r="G162" s="64" t="s">
        <v>55</v>
      </c>
      <c r="H162" s="65" t="s">
        <v>237</v>
      </c>
      <c r="I162" s="65" t="s">
        <v>48</v>
      </c>
      <c r="J162" s="22" t="s">
        <v>366</v>
      </c>
      <c r="K162" s="67" t="str">
        <f>_xlfn.XLOOKUP(Job_Cards[[#This Row],[Part Code Issued]],'Inventory Check'!$A$3:$A$3000,'Inventory Check'!$B$3:$B$3000,"WRONG Code",0)</f>
        <v>Gulf Force BS VI (6.5L)</v>
      </c>
      <c r="L162" s="22">
        <v>1</v>
      </c>
      <c r="M162" s="27">
        <v>2080</v>
      </c>
      <c r="N162" s="69">
        <f t="shared" si="20"/>
        <v>2080</v>
      </c>
      <c r="O162" s="10"/>
      <c r="P162" s="11"/>
      <c r="Q162" s="11"/>
      <c r="R162" s="11"/>
      <c r="S162" s="11"/>
      <c r="T162" s="23"/>
      <c r="U162" s="71">
        <f t="shared" si="19"/>
        <v>0</v>
      </c>
      <c r="V162" s="71">
        <f t="shared" si="21"/>
        <v>0</v>
      </c>
      <c r="W162" s="9"/>
      <c r="X162" s="69">
        <f>Job_Cards[[#This Row],[GST on Lobour]]+Job_Cards[[#This Row],[Total Labour]]+Job_Cards[[#This Row],[Part Value]]</f>
        <v>2080</v>
      </c>
      <c r="Y162" s="9"/>
      <c r="Z162" s="11"/>
      <c r="AA162" s="15">
        <f t="shared" si="22"/>
        <v>14</v>
      </c>
      <c r="AB162" s="15">
        <f t="shared" si="23"/>
        <v>12</v>
      </c>
      <c r="AC162" s="15">
        <f t="shared" si="24"/>
        <v>2025</v>
      </c>
    </row>
    <row r="163" spans="1:29" x14ac:dyDescent="0.35">
      <c r="A163" s="9"/>
      <c r="B163" s="8">
        <v>46005</v>
      </c>
      <c r="C163" s="9"/>
      <c r="D163" s="9"/>
      <c r="E163" s="9"/>
      <c r="F163" s="9"/>
      <c r="G163" s="64"/>
      <c r="H163" s="65"/>
      <c r="I163" s="65" t="str">
        <f>IF(Job_Cards[[#This Row],[Customer Name]]="",I162,"")</f>
        <v>Free Service</v>
      </c>
      <c r="J163" s="22" t="s">
        <v>90</v>
      </c>
      <c r="K163" s="67" t="str">
        <f>_xlfn.XLOOKUP(Job_Cards[[#This Row],[Part Code Issued]],'Inventory Check'!$A$3:$A$3000,'Inventory Check'!$B$3:$B$3000,"WRONG Code",0)</f>
        <v>Oil Filter</v>
      </c>
      <c r="L163" s="22">
        <v>1</v>
      </c>
      <c r="M163" s="27">
        <v>359</v>
      </c>
      <c r="N163" s="69">
        <f t="shared" si="20"/>
        <v>359</v>
      </c>
      <c r="O163" s="10"/>
      <c r="P163" s="11"/>
      <c r="Q163" s="11"/>
      <c r="R163" s="11"/>
      <c r="S163" s="11"/>
      <c r="T163" s="23"/>
      <c r="U163" s="71">
        <f t="shared" si="19"/>
        <v>0</v>
      </c>
      <c r="V163" s="71">
        <f t="shared" si="21"/>
        <v>0</v>
      </c>
      <c r="W163" s="9"/>
      <c r="X163" s="69">
        <f>Job_Cards[[#This Row],[GST on Lobour]]+Job_Cards[[#This Row],[Total Labour]]+Job_Cards[[#This Row],[Part Value]]</f>
        <v>359</v>
      </c>
      <c r="Y163" s="9"/>
      <c r="Z163" s="11"/>
      <c r="AA163" s="15">
        <f t="shared" si="22"/>
        <v>14</v>
      </c>
      <c r="AB163" s="15">
        <f t="shared" si="23"/>
        <v>12</v>
      </c>
      <c r="AC163" s="15">
        <f t="shared" si="24"/>
        <v>2025</v>
      </c>
    </row>
    <row r="164" spans="1:29" x14ac:dyDescent="0.35">
      <c r="A164" s="9"/>
      <c r="B164" s="8">
        <v>46005</v>
      </c>
      <c r="C164" s="9"/>
      <c r="D164" s="9"/>
      <c r="E164" s="9"/>
      <c r="F164" s="9"/>
      <c r="G164" s="64"/>
      <c r="H164" s="65"/>
      <c r="I164" s="65" t="str">
        <f>IF(Job_Cards[[#This Row],[Customer Name]]="",I163,"")</f>
        <v>Free Service</v>
      </c>
      <c r="J164" s="22" t="s">
        <v>238</v>
      </c>
      <c r="K164" s="67" t="str">
        <f>_xlfn.XLOOKUP(Job_Cards[[#This Row],[Part Code Issued]],'Inventory Check'!$A$3:$A$3000,'Inventory Check'!$B$3:$B$3000,"WRONG Code",0)</f>
        <v>SPIN-ON FILTER</v>
      </c>
      <c r="L164" s="22">
        <v>1</v>
      </c>
      <c r="M164" s="27">
        <v>655</v>
      </c>
      <c r="N164" s="69">
        <f t="shared" si="20"/>
        <v>655</v>
      </c>
      <c r="O164" s="10"/>
      <c r="P164" s="11"/>
      <c r="Q164" s="11"/>
      <c r="R164" s="11"/>
      <c r="S164" s="11"/>
      <c r="T164" s="23"/>
      <c r="U164" s="71">
        <f t="shared" si="19"/>
        <v>0</v>
      </c>
      <c r="V164" s="71">
        <f t="shared" si="21"/>
        <v>0</v>
      </c>
      <c r="W164" s="9"/>
      <c r="X164" s="69">
        <f>Job_Cards[[#This Row],[GST on Lobour]]+Job_Cards[[#This Row],[Total Labour]]+Job_Cards[[#This Row],[Part Value]]</f>
        <v>655</v>
      </c>
      <c r="Y164" s="9"/>
      <c r="Z164" s="11"/>
      <c r="AA164" s="15">
        <f t="shared" si="22"/>
        <v>14</v>
      </c>
      <c r="AB164" s="15">
        <f t="shared" si="23"/>
        <v>12</v>
      </c>
      <c r="AC164" s="15">
        <f t="shared" si="24"/>
        <v>2025</v>
      </c>
    </row>
    <row r="165" spans="1:29" x14ac:dyDescent="0.35">
      <c r="A165" s="9" t="s">
        <v>253</v>
      </c>
      <c r="B165" s="8">
        <v>46005</v>
      </c>
      <c r="C165" s="33" t="s">
        <v>258</v>
      </c>
      <c r="D165" s="9" t="s">
        <v>252</v>
      </c>
      <c r="E165" s="9"/>
      <c r="F165" s="9" t="s">
        <v>259</v>
      </c>
      <c r="G165" s="64" t="s">
        <v>55</v>
      </c>
      <c r="H165" s="65" t="s">
        <v>237</v>
      </c>
      <c r="I165" s="65" t="s">
        <v>48</v>
      </c>
      <c r="J165" s="22" t="s">
        <v>366</v>
      </c>
      <c r="K165" s="67" t="str">
        <f>_xlfn.XLOOKUP(Job_Cards[[#This Row],[Part Code Issued]],'Inventory Check'!$A$3:$A$3000,'Inventory Check'!$B$3:$B$3000,"WRONG Code",0)</f>
        <v>Gulf Force BS VI (6.5L)</v>
      </c>
      <c r="L165" s="22">
        <v>1</v>
      </c>
      <c r="M165" s="27">
        <v>2080</v>
      </c>
      <c r="N165" s="69">
        <f t="shared" si="20"/>
        <v>2080</v>
      </c>
      <c r="O165" s="10"/>
      <c r="P165" s="11"/>
      <c r="Q165" s="11"/>
      <c r="R165" s="11"/>
      <c r="S165" s="11"/>
      <c r="T165" s="23"/>
      <c r="U165" s="71">
        <f t="shared" si="19"/>
        <v>0</v>
      </c>
      <c r="V165" s="71">
        <f t="shared" si="21"/>
        <v>0</v>
      </c>
      <c r="W165" s="9"/>
      <c r="X165" s="69">
        <f>Job_Cards[[#This Row],[GST on Lobour]]+Job_Cards[[#This Row],[Total Labour]]+Job_Cards[[#This Row],[Part Value]]</f>
        <v>2080</v>
      </c>
      <c r="Y165" s="9"/>
      <c r="Z165" s="11"/>
      <c r="AA165" s="15">
        <f t="shared" si="22"/>
        <v>14</v>
      </c>
      <c r="AB165" s="15">
        <f t="shared" si="23"/>
        <v>12</v>
      </c>
      <c r="AC165" s="15">
        <f t="shared" si="24"/>
        <v>2025</v>
      </c>
    </row>
    <row r="166" spans="1:29" x14ac:dyDescent="0.35">
      <c r="A166" s="9"/>
      <c r="B166" s="8">
        <v>46005</v>
      </c>
      <c r="C166" s="9"/>
      <c r="D166" s="9"/>
      <c r="E166" s="9"/>
      <c r="F166" s="9"/>
      <c r="G166" s="64"/>
      <c r="H166" s="65"/>
      <c r="I166" s="65" t="str">
        <f>IF(Job_Cards[[#This Row],[Customer Name]]="",I165,"")</f>
        <v>Free Service</v>
      </c>
      <c r="J166" s="22" t="s">
        <v>90</v>
      </c>
      <c r="K166" s="67" t="str">
        <f>_xlfn.XLOOKUP(Job_Cards[[#This Row],[Part Code Issued]],'Inventory Check'!$A$3:$A$3000,'Inventory Check'!$B$3:$B$3000,"WRONG Code",0)</f>
        <v>Oil Filter</v>
      </c>
      <c r="L166" s="22">
        <v>1</v>
      </c>
      <c r="M166" s="27">
        <v>359</v>
      </c>
      <c r="N166" s="69">
        <f t="shared" si="20"/>
        <v>359</v>
      </c>
      <c r="O166" s="10"/>
      <c r="P166" s="11"/>
      <c r="Q166" s="11"/>
      <c r="R166" s="11"/>
      <c r="S166" s="11"/>
      <c r="T166" s="23"/>
      <c r="U166" s="71">
        <f t="shared" si="19"/>
        <v>0</v>
      </c>
      <c r="V166" s="71">
        <f t="shared" si="21"/>
        <v>0</v>
      </c>
      <c r="W166" s="9"/>
      <c r="X166" s="69">
        <f>Job_Cards[[#This Row],[GST on Lobour]]+Job_Cards[[#This Row],[Total Labour]]+Job_Cards[[#This Row],[Part Value]]</f>
        <v>359</v>
      </c>
      <c r="Y166" s="9"/>
      <c r="Z166" s="11"/>
      <c r="AA166" s="15">
        <f t="shared" si="22"/>
        <v>14</v>
      </c>
      <c r="AB166" s="15">
        <f t="shared" si="23"/>
        <v>12</v>
      </c>
      <c r="AC166" s="15">
        <f t="shared" si="24"/>
        <v>2025</v>
      </c>
    </row>
    <row r="167" spans="1:29" x14ac:dyDescent="0.35">
      <c r="A167" s="9"/>
      <c r="B167" s="8">
        <v>46005</v>
      </c>
      <c r="C167" s="9"/>
      <c r="D167" s="9"/>
      <c r="E167" s="9"/>
      <c r="F167" s="9"/>
      <c r="G167" s="64"/>
      <c r="H167" s="65"/>
      <c r="I167" s="65" t="str">
        <f>IF(Job_Cards[[#This Row],[Customer Name]]="",I166,"")</f>
        <v>Free Service</v>
      </c>
      <c r="J167" s="22" t="s">
        <v>238</v>
      </c>
      <c r="K167" s="67" t="str">
        <f>_xlfn.XLOOKUP(Job_Cards[[#This Row],[Part Code Issued]],'Inventory Check'!$A$3:$A$3000,'Inventory Check'!$B$3:$B$3000,"WRONG Code",0)</f>
        <v>SPIN-ON FILTER</v>
      </c>
      <c r="L167" s="22">
        <v>1</v>
      </c>
      <c r="M167" s="27">
        <v>655</v>
      </c>
      <c r="N167" s="69">
        <f t="shared" si="20"/>
        <v>655</v>
      </c>
      <c r="O167" s="10"/>
      <c r="P167" s="11"/>
      <c r="Q167" s="11"/>
      <c r="R167" s="11"/>
      <c r="S167" s="11"/>
      <c r="T167" s="23"/>
      <c r="U167" s="71">
        <f t="shared" si="19"/>
        <v>0</v>
      </c>
      <c r="V167" s="71">
        <f t="shared" si="21"/>
        <v>0</v>
      </c>
      <c r="W167" s="9"/>
      <c r="X167" s="69">
        <f>Job_Cards[[#This Row],[GST on Lobour]]+Job_Cards[[#This Row],[Total Labour]]+Job_Cards[[#This Row],[Part Value]]</f>
        <v>655</v>
      </c>
      <c r="Y167" s="9"/>
      <c r="Z167" s="11"/>
      <c r="AA167" s="15">
        <f t="shared" si="22"/>
        <v>14</v>
      </c>
      <c r="AB167" s="15">
        <f t="shared" si="23"/>
        <v>12</v>
      </c>
      <c r="AC167" s="15">
        <f t="shared" si="24"/>
        <v>2025</v>
      </c>
    </row>
    <row r="168" spans="1:29" x14ac:dyDescent="0.35">
      <c r="A168" s="9" t="s">
        <v>253</v>
      </c>
      <c r="B168" s="8">
        <v>46005</v>
      </c>
      <c r="C168" s="33" t="s">
        <v>260</v>
      </c>
      <c r="D168" s="9" t="s">
        <v>261</v>
      </c>
      <c r="E168" s="9"/>
      <c r="F168" s="9" t="s">
        <v>262</v>
      </c>
      <c r="G168" s="64" t="s">
        <v>55</v>
      </c>
      <c r="H168" s="65" t="s">
        <v>237</v>
      </c>
      <c r="I168" s="65" t="s">
        <v>48</v>
      </c>
      <c r="J168" s="22" t="s">
        <v>366</v>
      </c>
      <c r="K168" s="67" t="str">
        <f>_xlfn.XLOOKUP(Job_Cards[[#This Row],[Part Code Issued]],'Inventory Check'!$A$3:$A$3000,'Inventory Check'!$B$3:$B$3000,"WRONG Code",0)</f>
        <v>Gulf Force BS VI (6.5L)</v>
      </c>
      <c r="L168" s="22">
        <v>1</v>
      </c>
      <c r="M168" s="27">
        <v>2080</v>
      </c>
      <c r="N168" s="69">
        <f t="shared" si="20"/>
        <v>2080</v>
      </c>
      <c r="O168" s="10"/>
      <c r="P168" s="11"/>
      <c r="Q168" s="11"/>
      <c r="R168" s="11"/>
      <c r="S168" s="11"/>
      <c r="T168" s="23"/>
      <c r="U168" s="71">
        <f t="shared" si="19"/>
        <v>0</v>
      </c>
      <c r="V168" s="71">
        <f t="shared" si="21"/>
        <v>0</v>
      </c>
      <c r="W168" s="9"/>
      <c r="X168" s="69">
        <f>Job_Cards[[#This Row],[GST on Lobour]]+Job_Cards[[#This Row],[Total Labour]]+Job_Cards[[#This Row],[Part Value]]</f>
        <v>2080</v>
      </c>
      <c r="Y168" s="9"/>
      <c r="Z168" s="11"/>
      <c r="AA168" s="15">
        <f t="shared" si="22"/>
        <v>14</v>
      </c>
      <c r="AB168" s="15">
        <f t="shared" si="23"/>
        <v>12</v>
      </c>
      <c r="AC168" s="15">
        <f t="shared" si="24"/>
        <v>2025</v>
      </c>
    </row>
    <row r="169" spans="1:29" x14ac:dyDescent="0.35">
      <c r="A169" s="9"/>
      <c r="B169" s="8">
        <v>46005</v>
      </c>
      <c r="C169" s="9"/>
      <c r="D169" s="9"/>
      <c r="E169" s="9"/>
      <c r="F169" s="9"/>
      <c r="G169" s="64"/>
      <c r="H169" s="65"/>
      <c r="I169" s="65" t="str">
        <f>IF(Job_Cards[[#This Row],[Customer Name]]="",I168,"")</f>
        <v>Free Service</v>
      </c>
      <c r="J169" s="22" t="s">
        <v>90</v>
      </c>
      <c r="K169" s="67" t="str">
        <f>_xlfn.XLOOKUP(Job_Cards[[#This Row],[Part Code Issued]],'Inventory Check'!$A$3:$A$3000,'Inventory Check'!$B$3:$B$3000,"WRONG Code",0)</f>
        <v>Oil Filter</v>
      </c>
      <c r="L169" s="22">
        <v>1</v>
      </c>
      <c r="M169" s="27">
        <v>359</v>
      </c>
      <c r="N169" s="69">
        <f t="shared" si="20"/>
        <v>359</v>
      </c>
      <c r="O169" s="10"/>
      <c r="P169" s="11"/>
      <c r="Q169" s="11"/>
      <c r="R169" s="11"/>
      <c r="S169" s="11"/>
      <c r="T169" s="23"/>
      <c r="U169" s="71">
        <f t="shared" si="19"/>
        <v>0</v>
      </c>
      <c r="V169" s="71">
        <f t="shared" si="21"/>
        <v>0</v>
      </c>
      <c r="W169" s="9"/>
      <c r="X169" s="69">
        <f>Job_Cards[[#This Row],[GST on Lobour]]+Job_Cards[[#This Row],[Total Labour]]+Job_Cards[[#This Row],[Part Value]]</f>
        <v>359</v>
      </c>
      <c r="Y169" s="9"/>
      <c r="Z169" s="11"/>
      <c r="AA169" s="15">
        <f t="shared" si="22"/>
        <v>14</v>
      </c>
      <c r="AB169" s="15">
        <f t="shared" si="23"/>
        <v>12</v>
      </c>
      <c r="AC169" s="15">
        <f t="shared" si="24"/>
        <v>2025</v>
      </c>
    </row>
    <row r="170" spans="1:29" x14ac:dyDescent="0.35">
      <c r="A170" s="9"/>
      <c r="B170" s="8">
        <v>46005</v>
      </c>
      <c r="C170" s="9"/>
      <c r="D170" s="9"/>
      <c r="E170" s="9"/>
      <c r="F170" s="9"/>
      <c r="G170" s="64"/>
      <c r="H170" s="65"/>
      <c r="I170" s="65" t="str">
        <f>IF(Job_Cards[[#This Row],[Customer Name]]="",I169,"")</f>
        <v>Free Service</v>
      </c>
      <c r="J170" s="22" t="s">
        <v>238</v>
      </c>
      <c r="K170" s="67" t="str">
        <f>_xlfn.XLOOKUP(Job_Cards[[#This Row],[Part Code Issued]],'Inventory Check'!$A$3:$A$3000,'Inventory Check'!$B$3:$B$3000,"WRONG Code",0)</f>
        <v>SPIN-ON FILTER</v>
      </c>
      <c r="L170" s="22">
        <v>1</v>
      </c>
      <c r="M170" s="27">
        <v>655</v>
      </c>
      <c r="N170" s="69">
        <f t="shared" si="20"/>
        <v>655</v>
      </c>
      <c r="O170" s="10"/>
      <c r="P170" s="11"/>
      <c r="Q170" s="11"/>
      <c r="R170" s="11"/>
      <c r="S170" s="11"/>
      <c r="T170" s="23"/>
      <c r="U170" s="71">
        <f t="shared" si="19"/>
        <v>0</v>
      </c>
      <c r="V170" s="71">
        <f t="shared" si="21"/>
        <v>0</v>
      </c>
      <c r="W170" s="9"/>
      <c r="X170" s="69">
        <f>Job_Cards[[#This Row],[GST on Lobour]]+Job_Cards[[#This Row],[Total Labour]]+Job_Cards[[#This Row],[Part Value]]</f>
        <v>655</v>
      </c>
      <c r="Y170" s="9"/>
      <c r="Z170" s="11"/>
      <c r="AA170" s="15">
        <f t="shared" si="22"/>
        <v>14</v>
      </c>
      <c r="AB170" s="15">
        <f t="shared" si="23"/>
        <v>12</v>
      </c>
      <c r="AC170" s="15">
        <f t="shared" si="24"/>
        <v>2025</v>
      </c>
    </row>
    <row r="171" spans="1:29" x14ac:dyDescent="0.35">
      <c r="A171" s="9" t="s">
        <v>73</v>
      </c>
      <c r="B171" s="8">
        <v>46014</v>
      </c>
      <c r="C171" s="33" t="s">
        <v>263</v>
      </c>
      <c r="D171" s="9" t="s">
        <v>261</v>
      </c>
      <c r="E171" s="9"/>
      <c r="F171" s="9" t="s">
        <v>264</v>
      </c>
      <c r="G171" s="64" t="s">
        <v>55</v>
      </c>
      <c r="H171" s="65" t="s">
        <v>237</v>
      </c>
      <c r="I171" s="65" t="s">
        <v>48</v>
      </c>
      <c r="J171" s="22" t="s">
        <v>366</v>
      </c>
      <c r="K171" s="67" t="str">
        <f>_xlfn.XLOOKUP(Job_Cards[[#This Row],[Part Code Issued]],'Inventory Check'!$A$3:$A$3000,'Inventory Check'!$B$3:$B$3000,"WRONG Code",0)</f>
        <v>Gulf Force BS VI (6.5L)</v>
      </c>
      <c r="L171" s="22">
        <v>1</v>
      </c>
      <c r="M171" s="27">
        <v>2080</v>
      </c>
      <c r="N171" s="69">
        <f t="shared" si="20"/>
        <v>2080</v>
      </c>
      <c r="O171" s="10"/>
      <c r="P171" s="11"/>
      <c r="Q171" s="11"/>
      <c r="R171" s="11"/>
      <c r="S171" s="11"/>
      <c r="T171" s="23"/>
      <c r="U171" s="71">
        <f t="shared" si="19"/>
        <v>0</v>
      </c>
      <c r="V171" s="71">
        <f t="shared" si="21"/>
        <v>0</v>
      </c>
      <c r="W171" s="9"/>
      <c r="X171" s="69">
        <f>Job_Cards[[#This Row],[GST on Lobour]]+Job_Cards[[#This Row],[Total Labour]]+Job_Cards[[#This Row],[Part Value]]</f>
        <v>2080</v>
      </c>
      <c r="Y171" s="9"/>
      <c r="Z171" s="11"/>
      <c r="AA171" s="15">
        <f t="shared" si="22"/>
        <v>23</v>
      </c>
      <c r="AB171" s="15">
        <f t="shared" si="23"/>
        <v>12</v>
      </c>
      <c r="AC171" s="15">
        <f t="shared" si="24"/>
        <v>2025</v>
      </c>
    </row>
    <row r="172" spans="1:29" x14ac:dyDescent="0.35">
      <c r="A172" s="9"/>
      <c r="B172" s="8">
        <v>46014</v>
      </c>
      <c r="C172" s="9"/>
      <c r="D172" s="9"/>
      <c r="E172" s="9"/>
      <c r="F172" s="9"/>
      <c r="G172" s="64"/>
      <c r="H172" s="65"/>
      <c r="I172" s="65" t="str">
        <f>IF(Job_Cards[[#This Row],[Customer Name]]="",I171,"")</f>
        <v>Free Service</v>
      </c>
      <c r="J172" s="22" t="s">
        <v>90</v>
      </c>
      <c r="K172" s="67" t="str">
        <f>_xlfn.XLOOKUP(Job_Cards[[#This Row],[Part Code Issued]],'Inventory Check'!$A$3:$A$3000,'Inventory Check'!$B$3:$B$3000,"WRONG Code",0)</f>
        <v>Oil Filter</v>
      </c>
      <c r="L172" s="22">
        <v>1</v>
      </c>
      <c r="M172" s="27">
        <v>359</v>
      </c>
      <c r="N172" s="69">
        <f t="shared" si="20"/>
        <v>359</v>
      </c>
      <c r="O172" s="10"/>
      <c r="P172" s="11"/>
      <c r="Q172" s="11"/>
      <c r="R172" s="11"/>
      <c r="S172" s="11"/>
      <c r="T172" s="23"/>
      <c r="U172" s="71">
        <f t="shared" si="19"/>
        <v>0</v>
      </c>
      <c r="V172" s="71">
        <f t="shared" si="21"/>
        <v>0</v>
      </c>
      <c r="W172" s="9"/>
      <c r="X172" s="69">
        <f>Job_Cards[[#This Row],[GST on Lobour]]+Job_Cards[[#This Row],[Total Labour]]+Job_Cards[[#This Row],[Part Value]]</f>
        <v>359</v>
      </c>
      <c r="Y172" s="9"/>
      <c r="Z172" s="11"/>
      <c r="AA172" s="15">
        <f t="shared" si="22"/>
        <v>23</v>
      </c>
      <c r="AB172" s="15">
        <f t="shared" si="23"/>
        <v>12</v>
      </c>
      <c r="AC172" s="15">
        <f t="shared" si="24"/>
        <v>2025</v>
      </c>
    </row>
    <row r="173" spans="1:29" x14ac:dyDescent="0.35">
      <c r="A173" s="9"/>
      <c r="B173" s="8">
        <v>46014</v>
      </c>
      <c r="C173" s="9"/>
      <c r="D173" s="9"/>
      <c r="E173" s="9"/>
      <c r="F173" s="9"/>
      <c r="G173" s="64"/>
      <c r="H173" s="65"/>
      <c r="I173" s="65" t="str">
        <f>IF(Job_Cards[[#This Row],[Customer Name]]="",I172,"")</f>
        <v>Free Service</v>
      </c>
      <c r="J173" s="22" t="s">
        <v>238</v>
      </c>
      <c r="K173" s="67" t="str">
        <f>_xlfn.XLOOKUP(Job_Cards[[#This Row],[Part Code Issued]],'Inventory Check'!$A$3:$A$3000,'Inventory Check'!$B$3:$B$3000,"WRONG Code",0)</f>
        <v>SPIN-ON FILTER</v>
      </c>
      <c r="L173" s="22">
        <v>1</v>
      </c>
      <c r="M173" s="27">
        <v>655</v>
      </c>
      <c r="N173" s="69">
        <f t="shared" si="20"/>
        <v>655</v>
      </c>
      <c r="O173" s="10"/>
      <c r="P173" s="11"/>
      <c r="Q173" s="11"/>
      <c r="R173" s="11"/>
      <c r="S173" s="11"/>
      <c r="T173" s="23"/>
      <c r="U173" s="71">
        <f t="shared" si="19"/>
        <v>0</v>
      </c>
      <c r="V173" s="71">
        <f t="shared" si="21"/>
        <v>0</v>
      </c>
      <c r="W173" s="9"/>
      <c r="X173" s="69">
        <f>Job_Cards[[#This Row],[GST on Lobour]]+Job_Cards[[#This Row],[Total Labour]]+Job_Cards[[#This Row],[Part Value]]</f>
        <v>655</v>
      </c>
      <c r="Y173" s="9"/>
      <c r="Z173" s="11"/>
      <c r="AA173" s="15">
        <f t="shared" si="22"/>
        <v>23</v>
      </c>
      <c r="AB173" s="15">
        <f t="shared" si="23"/>
        <v>12</v>
      </c>
      <c r="AC173" s="15">
        <f t="shared" si="24"/>
        <v>2025</v>
      </c>
    </row>
    <row r="174" spans="1:29" x14ac:dyDescent="0.35">
      <c r="A174" s="9" t="s">
        <v>73</v>
      </c>
      <c r="B174" s="8">
        <v>46014</v>
      </c>
      <c r="C174" s="33" t="s">
        <v>265</v>
      </c>
      <c r="D174" s="9" t="s">
        <v>261</v>
      </c>
      <c r="E174" s="9"/>
      <c r="F174" s="9" t="s">
        <v>266</v>
      </c>
      <c r="G174" s="64" t="s">
        <v>55</v>
      </c>
      <c r="H174" s="65" t="s">
        <v>237</v>
      </c>
      <c r="I174" s="65" t="s">
        <v>48</v>
      </c>
      <c r="J174" s="22" t="s">
        <v>366</v>
      </c>
      <c r="K174" s="67" t="str">
        <f>_xlfn.XLOOKUP(Job_Cards[[#This Row],[Part Code Issued]],'Inventory Check'!$A$3:$A$3000,'Inventory Check'!$B$3:$B$3000,"WRONG Code",0)</f>
        <v>Gulf Force BS VI (6.5L)</v>
      </c>
      <c r="L174" s="22">
        <v>1</v>
      </c>
      <c r="M174" s="27">
        <v>2080</v>
      </c>
      <c r="N174" s="69">
        <f t="shared" si="20"/>
        <v>2080</v>
      </c>
      <c r="O174" s="10"/>
      <c r="P174" s="11"/>
      <c r="Q174" s="11"/>
      <c r="R174" s="11"/>
      <c r="S174" s="11"/>
      <c r="T174" s="23"/>
      <c r="U174" s="71">
        <f t="shared" si="19"/>
        <v>0</v>
      </c>
      <c r="V174" s="71">
        <f t="shared" si="21"/>
        <v>0</v>
      </c>
      <c r="W174" s="9"/>
      <c r="X174" s="69">
        <f>Job_Cards[[#This Row],[GST on Lobour]]+Job_Cards[[#This Row],[Total Labour]]+Job_Cards[[#This Row],[Part Value]]</f>
        <v>2080</v>
      </c>
      <c r="Y174" s="9"/>
      <c r="Z174" s="11"/>
      <c r="AA174" s="15">
        <f t="shared" si="22"/>
        <v>23</v>
      </c>
      <c r="AB174" s="15">
        <f t="shared" si="23"/>
        <v>12</v>
      </c>
      <c r="AC174" s="15">
        <f t="shared" si="24"/>
        <v>2025</v>
      </c>
    </row>
    <row r="175" spans="1:29" x14ac:dyDescent="0.35">
      <c r="A175" s="9"/>
      <c r="B175" s="8">
        <v>46014</v>
      </c>
      <c r="C175" s="9"/>
      <c r="D175" s="9"/>
      <c r="E175" s="9"/>
      <c r="F175" s="9"/>
      <c r="G175" s="64"/>
      <c r="H175" s="65"/>
      <c r="I175" s="65" t="str">
        <f>IF(Job_Cards[[#This Row],[Customer Name]]="",I174,"")</f>
        <v>Free Service</v>
      </c>
      <c r="J175" s="22" t="s">
        <v>90</v>
      </c>
      <c r="K175" s="67" t="str">
        <f>_xlfn.XLOOKUP(Job_Cards[[#This Row],[Part Code Issued]],'Inventory Check'!$A$3:$A$3000,'Inventory Check'!$B$3:$B$3000,"WRONG Code",0)</f>
        <v>Oil Filter</v>
      </c>
      <c r="L175" s="22">
        <v>1</v>
      </c>
      <c r="M175" s="27">
        <v>359</v>
      </c>
      <c r="N175" s="69">
        <f t="shared" si="20"/>
        <v>359</v>
      </c>
      <c r="O175" s="10"/>
      <c r="P175" s="11"/>
      <c r="Q175" s="11"/>
      <c r="R175" s="11"/>
      <c r="S175" s="11"/>
      <c r="T175" s="23"/>
      <c r="U175" s="71">
        <f t="shared" si="19"/>
        <v>0</v>
      </c>
      <c r="V175" s="71">
        <f t="shared" si="21"/>
        <v>0</v>
      </c>
      <c r="W175" s="9"/>
      <c r="X175" s="69">
        <f>Job_Cards[[#This Row],[GST on Lobour]]+Job_Cards[[#This Row],[Total Labour]]+Job_Cards[[#This Row],[Part Value]]</f>
        <v>359</v>
      </c>
      <c r="Y175" s="9"/>
      <c r="Z175" s="11"/>
      <c r="AA175" s="15">
        <f t="shared" si="22"/>
        <v>23</v>
      </c>
      <c r="AB175" s="15">
        <f t="shared" si="23"/>
        <v>12</v>
      </c>
      <c r="AC175" s="15">
        <f t="shared" si="24"/>
        <v>2025</v>
      </c>
    </row>
    <row r="176" spans="1:29" x14ac:dyDescent="0.35">
      <c r="A176" s="9"/>
      <c r="B176" s="8">
        <v>46014</v>
      </c>
      <c r="C176" s="9"/>
      <c r="D176" s="9"/>
      <c r="E176" s="9"/>
      <c r="F176" s="9"/>
      <c r="G176" s="64"/>
      <c r="H176" s="65"/>
      <c r="I176" s="65" t="str">
        <f>IF(Job_Cards[[#This Row],[Customer Name]]="",I175,"")</f>
        <v>Free Service</v>
      </c>
      <c r="J176" s="22" t="s">
        <v>238</v>
      </c>
      <c r="K176" s="67" t="str">
        <f>_xlfn.XLOOKUP(Job_Cards[[#This Row],[Part Code Issued]],'Inventory Check'!$A$3:$A$3000,'Inventory Check'!$B$3:$B$3000,"WRONG Code",0)</f>
        <v>SPIN-ON FILTER</v>
      </c>
      <c r="L176" s="22">
        <v>1</v>
      </c>
      <c r="M176" s="27">
        <v>655</v>
      </c>
      <c r="N176" s="69">
        <f t="shared" si="20"/>
        <v>655</v>
      </c>
      <c r="O176" s="10"/>
      <c r="P176" s="11"/>
      <c r="Q176" s="11"/>
      <c r="R176" s="11"/>
      <c r="S176" s="11"/>
      <c r="T176" s="23"/>
      <c r="U176" s="71">
        <f t="shared" si="19"/>
        <v>0</v>
      </c>
      <c r="V176" s="71">
        <f t="shared" si="21"/>
        <v>0</v>
      </c>
      <c r="W176" s="9"/>
      <c r="X176" s="69">
        <f>Job_Cards[[#This Row],[GST on Lobour]]+Job_Cards[[#This Row],[Total Labour]]+Job_Cards[[#This Row],[Part Value]]</f>
        <v>655</v>
      </c>
      <c r="Y176" s="9"/>
      <c r="Z176" s="11"/>
      <c r="AA176" s="15">
        <f t="shared" si="22"/>
        <v>23</v>
      </c>
      <c r="AB176" s="15">
        <f t="shared" si="23"/>
        <v>12</v>
      </c>
      <c r="AC176" s="15">
        <f t="shared" si="24"/>
        <v>2025</v>
      </c>
    </row>
    <row r="177" spans="1:29" x14ac:dyDescent="0.35">
      <c r="A177" s="9" t="s">
        <v>73</v>
      </c>
      <c r="B177" s="8">
        <v>46014</v>
      </c>
      <c r="C177" s="33" t="s">
        <v>267</v>
      </c>
      <c r="D177" s="9" t="s">
        <v>261</v>
      </c>
      <c r="E177" s="9"/>
      <c r="F177" s="9" t="s">
        <v>268</v>
      </c>
      <c r="G177" s="64" t="s">
        <v>55</v>
      </c>
      <c r="H177" s="65" t="s">
        <v>237</v>
      </c>
      <c r="I177" s="65" t="s">
        <v>48</v>
      </c>
      <c r="J177" s="22" t="s">
        <v>366</v>
      </c>
      <c r="K177" s="67" t="str">
        <f>_xlfn.XLOOKUP(Job_Cards[[#This Row],[Part Code Issued]],'Inventory Check'!$A$3:$A$3000,'Inventory Check'!$B$3:$B$3000,"WRONG Code",0)</f>
        <v>Gulf Force BS VI (6.5L)</v>
      </c>
      <c r="L177" s="22">
        <v>1</v>
      </c>
      <c r="M177" s="27">
        <v>2080</v>
      </c>
      <c r="N177" s="69">
        <f t="shared" si="20"/>
        <v>2080</v>
      </c>
      <c r="O177" s="10"/>
      <c r="P177" s="11"/>
      <c r="Q177" s="11"/>
      <c r="R177" s="11"/>
      <c r="S177" s="11"/>
      <c r="T177" s="23"/>
      <c r="U177" s="71">
        <f t="shared" si="19"/>
        <v>0</v>
      </c>
      <c r="V177" s="71">
        <f t="shared" si="21"/>
        <v>0</v>
      </c>
      <c r="W177" s="9"/>
      <c r="X177" s="69">
        <f>Job_Cards[[#This Row],[GST on Lobour]]+Job_Cards[[#This Row],[Total Labour]]+Job_Cards[[#This Row],[Part Value]]</f>
        <v>2080</v>
      </c>
      <c r="Y177" s="9"/>
      <c r="Z177" s="11"/>
      <c r="AA177" s="15">
        <f t="shared" si="22"/>
        <v>23</v>
      </c>
      <c r="AB177" s="15">
        <f t="shared" si="23"/>
        <v>12</v>
      </c>
      <c r="AC177" s="15">
        <f t="shared" si="24"/>
        <v>2025</v>
      </c>
    </row>
    <row r="178" spans="1:29" x14ac:dyDescent="0.35">
      <c r="A178" s="9"/>
      <c r="B178" s="8">
        <v>46014</v>
      </c>
      <c r="C178" s="9"/>
      <c r="D178" s="9"/>
      <c r="E178" s="9"/>
      <c r="F178" s="9"/>
      <c r="G178" s="64"/>
      <c r="H178" s="65"/>
      <c r="I178" s="65" t="str">
        <f>IF(Job_Cards[[#This Row],[Customer Name]]="",I177,"")</f>
        <v>Free Service</v>
      </c>
      <c r="J178" s="22" t="s">
        <v>90</v>
      </c>
      <c r="K178" s="67" t="str">
        <f>_xlfn.XLOOKUP(Job_Cards[[#This Row],[Part Code Issued]],'Inventory Check'!$A$3:$A$3000,'Inventory Check'!$B$3:$B$3000,"WRONG Code",0)</f>
        <v>Oil Filter</v>
      </c>
      <c r="L178" s="22">
        <v>1</v>
      </c>
      <c r="M178" s="27">
        <v>359</v>
      </c>
      <c r="N178" s="69">
        <f t="shared" si="20"/>
        <v>359</v>
      </c>
      <c r="O178" s="10"/>
      <c r="P178" s="11"/>
      <c r="Q178" s="11"/>
      <c r="R178" s="11"/>
      <c r="S178" s="11"/>
      <c r="T178" s="23"/>
      <c r="U178" s="71">
        <f t="shared" si="19"/>
        <v>0</v>
      </c>
      <c r="V178" s="71">
        <f t="shared" si="21"/>
        <v>0</v>
      </c>
      <c r="W178" s="9"/>
      <c r="X178" s="69">
        <f>Job_Cards[[#This Row],[GST on Lobour]]+Job_Cards[[#This Row],[Total Labour]]+Job_Cards[[#This Row],[Part Value]]</f>
        <v>359</v>
      </c>
      <c r="Y178" s="9"/>
      <c r="Z178" s="11"/>
      <c r="AA178" s="15">
        <f t="shared" si="22"/>
        <v>23</v>
      </c>
      <c r="AB178" s="15">
        <f t="shared" si="23"/>
        <v>12</v>
      </c>
      <c r="AC178" s="15">
        <f t="shared" si="24"/>
        <v>2025</v>
      </c>
    </row>
    <row r="179" spans="1:29" x14ac:dyDescent="0.35">
      <c r="A179" s="9"/>
      <c r="B179" s="8">
        <v>46014</v>
      </c>
      <c r="C179" s="9"/>
      <c r="D179" s="9"/>
      <c r="E179" s="9"/>
      <c r="F179" s="9"/>
      <c r="G179" s="64"/>
      <c r="H179" s="65"/>
      <c r="I179" s="65" t="str">
        <f>IF(Job_Cards[[#This Row],[Customer Name]]="",I178,"")</f>
        <v>Free Service</v>
      </c>
      <c r="J179" s="22" t="s">
        <v>238</v>
      </c>
      <c r="K179" s="67" t="str">
        <f>_xlfn.XLOOKUP(Job_Cards[[#This Row],[Part Code Issued]],'Inventory Check'!$A$3:$A$3000,'Inventory Check'!$B$3:$B$3000,"WRONG Code",0)</f>
        <v>SPIN-ON FILTER</v>
      </c>
      <c r="L179" s="22">
        <v>1</v>
      </c>
      <c r="M179" s="27">
        <v>655</v>
      </c>
      <c r="N179" s="69">
        <f t="shared" si="20"/>
        <v>655</v>
      </c>
      <c r="O179" s="10"/>
      <c r="P179" s="11"/>
      <c r="Q179" s="11"/>
      <c r="R179" s="11"/>
      <c r="S179" s="11"/>
      <c r="T179" s="23"/>
      <c r="U179" s="71">
        <f t="shared" si="19"/>
        <v>0</v>
      </c>
      <c r="V179" s="71">
        <f t="shared" si="21"/>
        <v>0</v>
      </c>
      <c r="W179" s="9"/>
      <c r="X179" s="69">
        <f>Job_Cards[[#This Row],[GST on Lobour]]+Job_Cards[[#This Row],[Total Labour]]+Job_Cards[[#This Row],[Part Value]]</f>
        <v>655</v>
      </c>
      <c r="Y179" s="9"/>
      <c r="Z179" s="11"/>
      <c r="AA179" s="15">
        <f t="shared" si="22"/>
        <v>23</v>
      </c>
      <c r="AB179" s="15">
        <f t="shared" si="23"/>
        <v>12</v>
      </c>
      <c r="AC179" s="15">
        <f t="shared" si="24"/>
        <v>2025</v>
      </c>
    </row>
    <row r="180" spans="1:29" x14ac:dyDescent="0.35">
      <c r="A180" s="9" t="s">
        <v>78</v>
      </c>
      <c r="B180" s="8">
        <v>46015</v>
      </c>
      <c r="C180" s="33" t="s">
        <v>269</v>
      </c>
      <c r="D180" s="9" t="s">
        <v>252</v>
      </c>
      <c r="E180" s="9"/>
      <c r="F180" s="9" t="s">
        <v>270</v>
      </c>
      <c r="G180" s="64" t="s">
        <v>55</v>
      </c>
      <c r="H180" s="65" t="s">
        <v>237</v>
      </c>
      <c r="I180" s="65" t="s">
        <v>48</v>
      </c>
      <c r="J180" s="22" t="s">
        <v>366</v>
      </c>
      <c r="K180" s="67" t="str">
        <f>_xlfn.XLOOKUP(Job_Cards[[#This Row],[Part Code Issued]],'Inventory Check'!$A$3:$A$3000,'Inventory Check'!$B$3:$B$3000,"WRONG Code",0)</f>
        <v>Gulf Force BS VI (6.5L)</v>
      </c>
      <c r="L180" s="22">
        <v>1</v>
      </c>
      <c r="M180" s="27">
        <v>2080</v>
      </c>
      <c r="N180" s="69">
        <f t="shared" si="20"/>
        <v>2080</v>
      </c>
      <c r="O180" s="10"/>
      <c r="P180" s="11"/>
      <c r="Q180" s="11"/>
      <c r="R180" s="11"/>
      <c r="S180" s="11"/>
      <c r="T180" s="23"/>
      <c r="U180" s="71">
        <f t="shared" si="19"/>
        <v>0</v>
      </c>
      <c r="V180" s="71">
        <f t="shared" si="21"/>
        <v>0</v>
      </c>
      <c r="W180" s="9"/>
      <c r="X180" s="69">
        <f>Job_Cards[[#This Row],[GST on Lobour]]+Job_Cards[[#This Row],[Total Labour]]+Job_Cards[[#This Row],[Part Value]]</f>
        <v>2080</v>
      </c>
      <c r="Y180" s="9"/>
      <c r="Z180" s="11"/>
      <c r="AA180" s="15">
        <f t="shared" si="22"/>
        <v>24</v>
      </c>
      <c r="AB180" s="15">
        <f t="shared" si="23"/>
        <v>12</v>
      </c>
      <c r="AC180" s="15">
        <f t="shared" si="24"/>
        <v>2025</v>
      </c>
    </row>
    <row r="181" spans="1:29" x14ac:dyDescent="0.35">
      <c r="A181" s="9"/>
      <c r="B181" s="8">
        <v>46015</v>
      </c>
      <c r="C181" s="9"/>
      <c r="D181" s="9"/>
      <c r="E181" s="9"/>
      <c r="F181" s="9"/>
      <c r="G181" s="64"/>
      <c r="H181" s="65"/>
      <c r="I181" s="65" t="str">
        <f>IF(Job_Cards[[#This Row],[Customer Name]]="",I180,"")</f>
        <v>Free Service</v>
      </c>
      <c r="J181" s="22" t="s">
        <v>90</v>
      </c>
      <c r="K181" s="67" t="str">
        <f>_xlfn.XLOOKUP(Job_Cards[[#This Row],[Part Code Issued]],'Inventory Check'!$A$3:$A$3000,'Inventory Check'!$B$3:$B$3000,"WRONG Code",0)</f>
        <v>Oil Filter</v>
      </c>
      <c r="L181" s="22">
        <v>1</v>
      </c>
      <c r="M181" s="27">
        <v>359</v>
      </c>
      <c r="N181" s="69">
        <f t="shared" si="20"/>
        <v>359</v>
      </c>
      <c r="O181" s="10"/>
      <c r="P181" s="11"/>
      <c r="Q181" s="11"/>
      <c r="R181" s="11"/>
      <c r="S181" s="11"/>
      <c r="T181" s="23"/>
      <c r="U181" s="71">
        <f t="shared" si="19"/>
        <v>0</v>
      </c>
      <c r="V181" s="71">
        <f t="shared" si="21"/>
        <v>0</v>
      </c>
      <c r="W181" s="9"/>
      <c r="X181" s="69">
        <f>Job_Cards[[#This Row],[GST on Lobour]]+Job_Cards[[#This Row],[Total Labour]]+Job_Cards[[#This Row],[Part Value]]</f>
        <v>359</v>
      </c>
      <c r="Y181" s="9"/>
      <c r="Z181" s="11"/>
      <c r="AA181" s="15">
        <f t="shared" si="22"/>
        <v>24</v>
      </c>
      <c r="AB181" s="15">
        <f t="shared" si="23"/>
        <v>12</v>
      </c>
      <c r="AC181" s="15">
        <f t="shared" si="24"/>
        <v>2025</v>
      </c>
    </row>
    <row r="182" spans="1:29" x14ac:dyDescent="0.35">
      <c r="A182" s="9"/>
      <c r="B182" s="8">
        <v>46015</v>
      </c>
      <c r="C182" s="9"/>
      <c r="D182" s="9"/>
      <c r="E182" s="9"/>
      <c r="F182" s="9"/>
      <c r="G182" s="64"/>
      <c r="H182" s="65"/>
      <c r="I182" s="65" t="str">
        <f>IF(Job_Cards[[#This Row],[Customer Name]]="",I181,"")</f>
        <v>Free Service</v>
      </c>
      <c r="J182" s="22" t="s">
        <v>238</v>
      </c>
      <c r="K182" s="67" t="str">
        <f>_xlfn.XLOOKUP(Job_Cards[[#This Row],[Part Code Issued]],'Inventory Check'!$A$3:$A$3000,'Inventory Check'!$B$3:$B$3000,"WRONG Code",0)</f>
        <v>SPIN-ON FILTER</v>
      </c>
      <c r="L182" s="22">
        <v>1</v>
      </c>
      <c r="M182" s="27">
        <v>655</v>
      </c>
      <c r="N182" s="69">
        <f t="shared" si="20"/>
        <v>655</v>
      </c>
      <c r="O182" s="10"/>
      <c r="P182" s="11"/>
      <c r="Q182" s="11"/>
      <c r="R182" s="11"/>
      <c r="S182" s="11"/>
      <c r="T182" s="23"/>
      <c r="U182" s="71">
        <f t="shared" si="19"/>
        <v>0</v>
      </c>
      <c r="V182" s="71">
        <f t="shared" si="21"/>
        <v>0</v>
      </c>
      <c r="W182" s="9"/>
      <c r="X182" s="69">
        <f>Job_Cards[[#This Row],[GST on Lobour]]+Job_Cards[[#This Row],[Total Labour]]+Job_Cards[[#This Row],[Part Value]]</f>
        <v>655</v>
      </c>
      <c r="Y182" s="9"/>
      <c r="Z182" s="11"/>
      <c r="AA182" s="15">
        <f t="shared" si="22"/>
        <v>24</v>
      </c>
      <c r="AB182" s="15">
        <f t="shared" si="23"/>
        <v>12</v>
      </c>
      <c r="AC182" s="15">
        <f t="shared" si="24"/>
        <v>2025</v>
      </c>
    </row>
    <row r="183" spans="1:29" x14ac:dyDescent="0.35">
      <c r="A183" s="9" t="s">
        <v>66</v>
      </c>
      <c r="B183" s="8">
        <v>46017</v>
      </c>
      <c r="C183" s="33" t="s">
        <v>271</v>
      </c>
      <c r="D183" s="9" t="s">
        <v>261</v>
      </c>
      <c r="E183" s="9"/>
      <c r="F183" s="9" t="s">
        <v>272</v>
      </c>
      <c r="G183" s="64" t="s">
        <v>55</v>
      </c>
      <c r="H183" s="65" t="s">
        <v>237</v>
      </c>
      <c r="I183" s="65" t="s">
        <v>48</v>
      </c>
      <c r="J183" s="22" t="s">
        <v>366</v>
      </c>
      <c r="K183" s="67" t="str">
        <f>_xlfn.XLOOKUP(Job_Cards[[#This Row],[Part Code Issued]],'Inventory Check'!$A$3:$A$3000,'Inventory Check'!$B$3:$B$3000,"WRONG Code",0)</f>
        <v>Gulf Force BS VI (6.5L)</v>
      </c>
      <c r="L183" s="22">
        <v>1</v>
      </c>
      <c r="M183" s="27">
        <v>2080</v>
      </c>
      <c r="N183" s="69">
        <f t="shared" si="20"/>
        <v>2080</v>
      </c>
      <c r="O183" s="10"/>
      <c r="P183" s="11"/>
      <c r="Q183" s="11"/>
      <c r="R183" s="11"/>
      <c r="S183" s="11"/>
      <c r="T183" s="23"/>
      <c r="U183" s="71">
        <f t="shared" si="19"/>
        <v>0</v>
      </c>
      <c r="V183" s="71">
        <f t="shared" si="21"/>
        <v>0</v>
      </c>
      <c r="W183" s="9"/>
      <c r="X183" s="69">
        <f>Job_Cards[[#This Row],[GST on Lobour]]+Job_Cards[[#This Row],[Total Labour]]+Job_Cards[[#This Row],[Part Value]]</f>
        <v>2080</v>
      </c>
      <c r="Y183" s="9"/>
      <c r="Z183" s="11"/>
      <c r="AA183" s="15">
        <f t="shared" si="22"/>
        <v>26</v>
      </c>
      <c r="AB183" s="15">
        <f t="shared" si="23"/>
        <v>12</v>
      </c>
      <c r="AC183" s="15">
        <f t="shared" si="24"/>
        <v>2025</v>
      </c>
    </row>
    <row r="184" spans="1:29" x14ac:dyDescent="0.35">
      <c r="A184" s="9"/>
      <c r="B184" s="8">
        <v>46017</v>
      </c>
      <c r="C184" s="9"/>
      <c r="D184" s="9"/>
      <c r="E184" s="9"/>
      <c r="F184" s="9"/>
      <c r="G184" s="64"/>
      <c r="H184" s="65"/>
      <c r="I184" s="65" t="str">
        <f>IF(Job_Cards[[#This Row],[Customer Name]]="",I183,"")</f>
        <v>Free Service</v>
      </c>
      <c r="J184" s="22" t="s">
        <v>90</v>
      </c>
      <c r="K184" s="67" t="str">
        <f>_xlfn.XLOOKUP(Job_Cards[[#This Row],[Part Code Issued]],'Inventory Check'!$A$3:$A$3000,'Inventory Check'!$B$3:$B$3000,"WRONG Code",0)</f>
        <v>Oil Filter</v>
      </c>
      <c r="L184" s="22">
        <v>1</v>
      </c>
      <c r="M184" s="27">
        <v>359</v>
      </c>
      <c r="N184" s="69">
        <f t="shared" si="20"/>
        <v>359</v>
      </c>
      <c r="O184" s="10"/>
      <c r="P184" s="11"/>
      <c r="Q184" s="11"/>
      <c r="R184" s="11"/>
      <c r="S184" s="11"/>
      <c r="T184" s="23"/>
      <c r="U184" s="71">
        <f t="shared" si="19"/>
        <v>0</v>
      </c>
      <c r="V184" s="71">
        <f t="shared" si="21"/>
        <v>0</v>
      </c>
      <c r="W184" s="9"/>
      <c r="X184" s="69">
        <f>Job_Cards[[#This Row],[GST on Lobour]]+Job_Cards[[#This Row],[Total Labour]]+Job_Cards[[#This Row],[Part Value]]</f>
        <v>359</v>
      </c>
      <c r="Y184" s="9"/>
      <c r="Z184" s="11"/>
      <c r="AA184" s="15">
        <f t="shared" si="22"/>
        <v>26</v>
      </c>
      <c r="AB184" s="15">
        <f t="shared" si="23"/>
        <v>12</v>
      </c>
      <c r="AC184" s="15">
        <f t="shared" si="24"/>
        <v>2025</v>
      </c>
    </row>
    <row r="185" spans="1:29" x14ac:dyDescent="0.35">
      <c r="A185" s="9"/>
      <c r="B185" s="8">
        <v>46017</v>
      </c>
      <c r="C185" s="9"/>
      <c r="D185" s="9"/>
      <c r="E185" s="9"/>
      <c r="F185" s="9"/>
      <c r="G185" s="64"/>
      <c r="H185" s="65"/>
      <c r="I185" s="65" t="str">
        <f>IF(Job_Cards[[#This Row],[Customer Name]]="",I184,"")</f>
        <v>Free Service</v>
      </c>
      <c r="J185" s="22" t="s">
        <v>238</v>
      </c>
      <c r="K185" s="67" t="str">
        <f>_xlfn.XLOOKUP(Job_Cards[[#This Row],[Part Code Issued]],'Inventory Check'!$A$3:$A$3000,'Inventory Check'!$B$3:$B$3000,"WRONG Code",0)</f>
        <v>SPIN-ON FILTER</v>
      </c>
      <c r="L185" s="22">
        <v>1</v>
      </c>
      <c r="M185" s="27">
        <v>655</v>
      </c>
      <c r="N185" s="69">
        <f t="shared" si="20"/>
        <v>655</v>
      </c>
      <c r="O185" s="10"/>
      <c r="P185" s="11"/>
      <c r="Q185" s="11"/>
      <c r="R185" s="11"/>
      <c r="S185" s="11"/>
      <c r="T185" s="23"/>
      <c r="U185" s="71">
        <f t="shared" si="19"/>
        <v>0</v>
      </c>
      <c r="V185" s="71">
        <f t="shared" si="21"/>
        <v>0</v>
      </c>
      <c r="W185" s="9"/>
      <c r="X185" s="69">
        <f>Job_Cards[[#This Row],[GST on Lobour]]+Job_Cards[[#This Row],[Total Labour]]+Job_Cards[[#This Row],[Part Value]]</f>
        <v>655</v>
      </c>
      <c r="Y185" s="9"/>
      <c r="Z185" s="11"/>
      <c r="AA185" s="15">
        <f t="shared" si="22"/>
        <v>26</v>
      </c>
      <c r="AB185" s="15">
        <f t="shared" si="23"/>
        <v>12</v>
      </c>
      <c r="AC185" s="15">
        <f t="shared" si="24"/>
        <v>2025</v>
      </c>
    </row>
    <row r="186" spans="1:29" x14ac:dyDescent="0.35">
      <c r="A186" s="9" t="s">
        <v>164</v>
      </c>
      <c r="B186" s="8">
        <v>46021</v>
      </c>
      <c r="C186" s="33" t="s">
        <v>273</v>
      </c>
      <c r="D186" s="9" t="s">
        <v>252</v>
      </c>
      <c r="E186" s="9"/>
      <c r="F186" s="9" t="s">
        <v>274</v>
      </c>
      <c r="G186" s="64" t="s">
        <v>55</v>
      </c>
      <c r="H186" s="65" t="s">
        <v>237</v>
      </c>
      <c r="I186" s="65" t="s">
        <v>48</v>
      </c>
      <c r="J186" s="22" t="s">
        <v>366</v>
      </c>
      <c r="K186" s="67" t="str">
        <f>_xlfn.XLOOKUP(Job_Cards[[#This Row],[Part Code Issued]],'Inventory Check'!$A$3:$A$3000,'Inventory Check'!$B$3:$B$3000,"WRONG Code",0)</f>
        <v>Gulf Force BS VI (6.5L)</v>
      </c>
      <c r="L186" s="22">
        <v>1</v>
      </c>
      <c r="M186" s="27">
        <v>2080</v>
      </c>
      <c r="N186" s="69">
        <f t="shared" si="20"/>
        <v>2080</v>
      </c>
      <c r="O186" s="10"/>
      <c r="P186" s="11"/>
      <c r="Q186" s="11"/>
      <c r="R186" s="11"/>
      <c r="S186" s="11"/>
      <c r="T186" s="23"/>
      <c r="U186" s="71">
        <f t="shared" si="19"/>
        <v>0</v>
      </c>
      <c r="V186" s="71">
        <f t="shared" si="21"/>
        <v>0</v>
      </c>
      <c r="W186" s="9"/>
      <c r="X186" s="69">
        <f>Job_Cards[[#This Row],[GST on Lobour]]+Job_Cards[[#This Row],[Total Labour]]+Job_Cards[[#This Row],[Part Value]]</f>
        <v>2080</v>
      </c>
      <c r="Y186" s="9"/>
      <c r="Z186" s="11"/>
      <c r="AA186" s="15">
        <f t="shared" si="22"/>
        <v>30</v>
      </c>
      <c r="AB186" s="15">
        <f t="shared" si="23"/>
        <v>12</v>
      </c>
      <c r="AC186" s="15">
        <f t="shared" si="24"/>
        <v>2025</v>
      </c>
    </row>
    <row r="187" spans="1:29" x14ac:dyDescent="0.35">
      <c r="A187" s="9"/>
      <c r="B187" s="8">
        <v>46021</v>
      </c>
      <c r="C187" s="9"/>
      <c r="D187" s="9"/>
      <c r="E187" s="9"/>
      <c r="F187" s="9"/>
      <c r="G187" s="64"/>
      <c r="H187" s="65"/>
      <c r="I187" s="65" t="str">
        <f>IF(Job_Cards[[#This Row],[Customer Name]]="",I186,"")</f>
        <v>Free Service</v>
      </c>
      <c r="J187" s="22" t="s">
        <v>90</v>
      </c>
      <c r="K187" s="67" t="str">
        <f>_xlfn.XLOOKUP(Job_Cards[[#This Row],[Part Code Issued]],'Inventory Check'!$A$3:$A$3000,'Inventory Check'!$B$3:$B$3000,"WRONG Code",0)</f>
        <v>Oil Filter</v>
      </c>
      <c r="L187" s="22">
        <v>1</v>
      </c>
      <c r="M187" s="27">
        <v>359</v>
      </c>
      <c r="N187" s="69">
        <f t="shared" si="20"/>
        <v>359</v>
      </c>
      <c r="O187" s="10"/>
      <c r="P187" s="11"/>
      <c r="Q187" s="11"/>
      <c r="R187" s="11"/>
      <c r="S187" s="11"/>
      <c r="T187" s="23"/>
      <c r="U187" s="71">
        <f t="shared" si="19"/>
        <v>0</v>
      </c>
      <c r="V187" s="71">
        <f t="shared" si="21"/>
        <v>0</v>
      </c>
      <c r="W187" s="9"/>
      <c r="X187" s="69">
        <f>Job_Cards[[#This Row],[GST on Lobour]]+Job_Cards[[#This Row],[Total Labour]]+Job_Cards[[#This Row],[Part Value]]</f>
        <v>359</v>
      </c>
      <c r="Y187" s="9"/>
      <c r="Z187" s="11"/>
      <c r="AA187" s="15">
        <f t="shared" si="22"/>
        <v>30</v>
      </c>
      <c r="AB187" s="15">
        <f t="shared" si="23"/>
        <v>12</v>
      </c>
      <c r="AC187" s="15">
        <f t="shared" si="24"/>
        <v>2025</v>
      </c>
    </row>
    <row r="188" spans="1:29" x14ac:dyDescent="0.35">
      <c r="A188" s="9"/>
      <c r="B188" s="8">
        <v>46021</v>
      </c>
      <c r="C188" s="9"/>
      <c r="D188" s="9"/>
      <c r="E188" s="9"/>
      <c r="F188" s="9"/>
      <c r="G188" s="64"/>
      <c r="H188" s="65"/>
      <c r="I188" s="65" t="str">
        <f>IF(Job_Cards[[#This Row],[Customer Name]]="",I187,"")</f>
        <v>Free Service</v>
      </c>
      <c r="J188" s="22" t="s">
        <v>238</v>
      </c>
      <c r="K188" s="67" t="str">
        <f>_xlfn.XLOOKUP(Job_Cards[[#This Row],[Part Code Issued]],'Inventory Check'!$A$3:$A$3000,'Inventory Check'!$B$3:$B$3000,"WRONG Code",0)</f>
        <v>SPIN-ON FILTER</v>
      </c>
      <c r="L188" s="22">
        <v>1</v>
      </c>
      <c r="M188" s="27">
        <v>655</v>
      </c>
      <c r="N188" s="69">
        <f t="shared" si="20"/>
        <v>655</v>
      </c>
      <c r="O188" s="10"/>
      <c r="P188" s="11"/>
      <c r="Q188" s="11"/>
      <c r="R188" s="11"/>
      <c r="S188" s="11"/>
      <c r="T188" s="23"/>
      <c r="U188" s="71">
        <f t="shared" si="19"/>
        <v>0</v>
      </c>
      <c r="V188" s="71">
        <f t="shared" si="21"/>
        <v>0</v>
      </c>
      <c r="W188" s="9"/>
      <c r="X188" s="69">
        <f>Job_Cards[[#This Row],[GST on Lobour]]+Job_Cards[[#This Row],[Total Labour]]+Job_Cards[[#This Row],[Part Value]]</f>
        <v>655</v>
      </c>
      <c r="Y188" s="9"/>
      <c r="Z188" s="11"/>
      <c r="AA188" s="15">
        <f t="shared" si="22"/>
        <v>30</v>
      </c>
      <c r="AB188" s="15">
        <f t="shared" si="23"/>
        <v>12</v>
      </c>
      <c r="AC188" s="15">
        <f t="shared" si="24"/>
        <v>2025</v>
      </c>
    </row>
    <row r="189" spans="1:29" x14ac:dyDescent="0.35">
      <c r="A189" s="9"/>
      <c r="B189" s="8">
        <v>46021</v>
      </c>
      <c r="C189" s="9"/>
      <c r="D189" s="9"/>
      <c r="E189" s="9"/>
      <c r="F189" s="9"/>
      <c r="G189" s="64"/>
      <c r="H189" s="65"/>
      <c r="I189" s="65" t="str">
        <f>IF(Job_Cards[[#This Row],[Customer Name]]="",I188,"")</f>
        <v>Free Service</v>
      </c>
      <c r="J189" s="22" t="s">
        <v>92</v>
      </c>
      <c r="K189" s="67" t="str">
        <f>_xlfn.XLOOKUP(Job_Cards[[#This Row],[Part Code Issued]],'Inventory Check'!$A$3:$A$3000,'Inventory Check'!$B$3:$B$3000,"WRONG Code",0)</f>
        <v>AIR FILTER</v>
      </c>
      <c r="L189" s="22">
        <v>1</v>
      </c>
      <c r="M189" s="27">
        <v>1388</v>
      </c>
      <c r="N189" s="69">
        <f t="shared" si="20"/>
        <v>1388</v>
      </c>
      <c r="O189" s="10"/>
      <c r="P189" s="11"/>
      <c r="Q189" s="11"/>
      <c r="R189" s="11"/>
      <c r="S189" s="11"/>
      <c r="T189" s="23"/>
      <c r="U189" s="71">
        <f t="shared" si="19"/>
        <v>0</v>
      </c>
      <c r="V189" s="71">
        <f t="shared" si="21"/>
        <v>0</v>
      </c>
      <c r="W189" s="9"/>
      <c r="X189" s="69">
        <f>Job_Cards[[#This Row],[GST on Lobour]]+Job_Cards[[#This Row],[Total Labour]]+Job_Cards[[#This Row],[Part Value]]</f>
        <v>1388</v>
      </c>
      <c r="Y189" s="9"/>
      <c r="Z189" s="11"/>
      <c r="AA189" s="15">
        <f t="shared" si="22"/>
        <v>30</v>
      </c>
      <c r="AB189" s="15">
        <f t="shared" si="23"/>
        <v>12</v>
      </c>
      <c r="AC189" s="15">
        <f t="shared" si="24"/>
        <v>2025</v>
      </c>
    </row>
    <row r="190" spans="1:29" x14ac:dyDescent="0.35">
      <c r="A190" s="9" t="s">
        <v>275</v>
      </c>
      <c r="B190" s="8">
        <v>46022</v>
      </c>
      <c r="C190" s="33" t="s">
        <v>276</v>
      </c>
      <c r="D190" s="9" t="s">
        <v>261</v>
      </c>
      <c r="E190" s="9"/>
      <c r="F190" s="9" t="s">
        <v>277</v>
      </c>
      <c r="G190" s="64" t="s">
        <v>55</v>
      </c>
      <c r="H190" s="65" t="s">
        <v>237</v>
      </c>
      <c r="I190" s="65" t="s">
        <v>48</v>
      </c>
      <c r="J190" s="22" t="s">
        <v>366</v>
      </c>
      <c r="K190" s="67" t="str">
        <f>_xlfn.XLOOKUP(Job_Cards[[#This Row],[Part Code Issued]],'Inventory Check'!$A$3:$A$3000,'Inventory Check'!$B$3:$B$3000,"WRONG Code",0)</f>
        <v>Gulf Force BS VI (6.5L)</v>
      </c>
      <c r="L190" s="22">
        <v>1</v>
      </c>
      <c r="M190" s="27">
        <v>2080</v>
      </c>
      <c r="N190" s="69">
        <f t="shared" si="20"/>
        <v>2080</v>
      </c>
      <c r="O190" s="10"/>
      <c r="P190" s="11"/>
      <c r="Q190" s="11"/>
      <c r="R190" s="11"/>
      <c r="S190" s="11"/>
      <c r="T190" s="23"/>
      <c r="U190" s="71">
        <f t="shared" si="19"/>
        <v>0</v>
      </c>
      <c r="V190" s="71">
        <f t="shared" si="21"/>
        <v>0</v>
      </c>
      <c r="W190" s="9"/>
      <c r="X190" s="69">
        <f>Job_Cards[[#This Row],[GST on Lobour]]+Job_Cards[[#This Row],[Total Labour]]+Job_Cards[[#This Row],[Part Value]]</f>
        <v>2080</v>
      </c>
      <c r="Y190" s="9"/>
      <c r="Z190" s="11"/>
      <c r="AA190" s="15">
        <f t="shared" si="22"/>
        <v>31</v>
      </c>
      <c r="AB190" s="15">
        <f t="shared" si="23"/>
        <v>12</v>
      </c>
      <c r="AC190" s="15">
        <f t="shared" si="24"/>
        <v>2025</v>
      </c>
    </row>
    <row r="191" spans="1:29" x14ac:dyDescent="0.35">
      <c r="A191" s="9"/>
      <c r="B191" s="8">
        <v>46022</v>
      </c>
      <c r="C191" s="9"/>
      <c r="D191" s="9"/>
      <c r="E191" s="9"/>
      <c r="F191" s="9"/>
      <c r="G191" s="64"/>
      <c r="H191" s="65"/>
      <c r="I191" s="65" t="str">
        <f>IF(Job_Cards[[#This Row],[Customer Name]]="",I190,"")</f>
        <v>Free Service</v>
      </c>
      <c r="J191" s="22" t="s">
        <v>90</v>
      </c>
      <c r="K191" s="67" t="str">
        <f>_xlfn.XLOOKUP(Job_Cards[[#This Row],[Part Code Issued]],'Inventory Check'!$A$3:$A$3000,'Inventory Check'!$B$3:$B$3000,"WRONG Code",0)</f>
        <v>Oil Filter</v>
      </c>
      <c r="L191" s="22">
        <v>1</v>
      </c>
      <c r="M191" s="27">
        <v>359</v>
      </c>
      <c r="N191" s="69">
        <f t="shared" si="20"/>
        <v>359</v>
      </c>
      <c r="O191" s="10"/>
      <c r="P191" s="11"/>
      <c r="Q191" s="11"/>
      <c r="R191" s="11"/>
      <c r="S191" s="11"/>
      <c r="T191" s="23"/>
      <c r="U191" s="71">
        <f t="shared" si="19"/>
        <v>0</v>
      </c>
      <c r="V191" s="71">
        <f t="shared" si="21"/>
        <v>0</v>
      </c>
      <c r="W191" s="9"/>
      <c r="X191" s="69">
        <f>Job_Cards[[#This Row],[GST on Lobour]]+Job_Cards[[#This Row],[Total Labour]]+Job_Cards[[#This Row],[Part Value]]</f>
        <v>359</v>
      </c>
      <c r="Y191" s="9"/>
      <c r="Z191" s="11"/>
      <c r="AA191" s="15">
        <f t="shared" si="22"/>
        <v>31</v>
      </c>
      <c r="AB191" s="15">
        <f t="shared" si="23"/>
        <v>12</v>
      </c>
      <c r="AC191" s="15">
        <f t="shared" si="24"/>
        <v>2025</v>
      </c>
    </row>
    <row r="192" spans="1:29" x14ac:dyDescent="0.35">
      <c r="A192" s="9"/>
      <c r="B192" s="8">
        <v>46022</v>
      </c>
      <c r="C192" s="9"/>
      <c r="D192" s="9"/>
      <c r="E192" s="9"/>
      <c r="F192" s="9"/>
      <c r="G192" s="64"/>
      <c r="H192" s="65"/>
      <c r="I192" s="65" t="str">
        <f>IF(Job_Cards[[#This Row],[Customer Name]]="",I191,"")</f>
        <v>Free Service</v>
      </c>
      <c r="J192" s="22" t="s">
        <v>238</v>
      </c>
      <c r="K192" s="67" t="str">
        <f>_xlfn.XLOOKUP(Job_Cards[[#This Row],[Part Code Issued]],'Inventory Check'!$A$3:$A$3000,'Inventory Check'!$B$3:$B$3000,"WRONG Code",0)</f>
        <v>SPIN-ON FILTER</v>
      </c>
      <c r="L192" s="22">
        <v>1</v>
      </c>
      <c r="M192" s="27">
        <v>655</v>
      </c>
      <c r="N192" s="69">
        <f t="shared" si="20"/>
        <v>655</v>
      </c>
      <c r="O192" s="10"/>
      <c r="P192" s="11"/>
      <c r="Q192" s="11"/>
      <c r="R192" s="11"/>
      <c r="S192" s="11"/>
      <c r="T192" s="23"/>
      <c r="U192" s="71">
        <f t="shared" si="19"/>
        <v>0</v>
      </c>
      <c r="V192" s="71">
        <f t="shared" si="21"/>
        <v>0</v>
      </c>
      <c r="W192" s="9"/>
      <c r="X192" s="69">
        <f>Job_Cards[[#This Row],[GST on Lobour]]+Job_Cards[[#This Row],[Total Labour]]+Job_Cards[[#This Row],[Part Value]]</f>
        <v>655</v>
      </c>
      <c r="Y192" s="9"/>
      <c r="Z192" s="11"/>
      <c r="AA192" s="15">
        <f t="shared" si="22"/>
        <v>31</v>
      </c>
      <c r="AB192" s="15">
        <f t="shared" si="23"/>
        <v>12</v>
      </c>
      <c r="AC192" s="15">
        <f t="shared" si="24"/>
        <v>2025</v>
      </c>
    </row>
    <row r="193" spans="1:29" x14ac:dyDescent="0.35">
      <c r="A193" s="9"/>
      <c r="B193" s="8">
        <v>46022</v>
      </c>
      <c r="C193" s="9"/>
      <c r="D193" s="9"/>
      <c r="E193" s="9"/>
      <c r="F193" s="9"/>
      <c r="G193" s="64"/>
      <c r="H193" s="65"/>
      <c r="I193" s="65" t="str">
        <f>IF(Job_Cards[[#This Row],[Customer Name]]="",I192,"")</f>
        <v>Free Service</v>
      </c>
      <c r="J193" s="22" t="s">
        <v>92</v>
      </c>
      <c r="K193" s="67" t="str">
        <f>_xlfn.XLOOKUP(Job_Cards[[#This Row],[Part Code Issued]],'Inventory Check'!$A$3:$A$3000,'Inventory Check'!$B$3:$B$3000,"WRONG Code",0)</f>
        <v>AIR FILTER</v>
      </c>
      <c r="L193" s="22">
        <v>1</v>
      </c>
      <c r="M193" s="27">
        <v>1388</v>
      </c>
      <c r="N193" s="69">
        <f t="shared" si="20"/>
        <v>1388</v>
      </c>
      <c r="O193" s="10"/>
      <c r="P193" s="11"/>
      <c r="Q193" s="11"/>
      <c r="R193" s="11"/>
      <c r="S193" s="11"/>
      <c r="T193" s="23"/>
      <c r="U193" s="71">
        <f t="shared" si="19"/>
        <v>0</v>
      </c>
      <c r="V193" s="71">
        <f t="shared" si="21"/>
        <v>0</v>
      </c>
      <c r="W193" s="9"/>
      <c r="X193" s="69">
        <f>Job_Cards[[#This Row],[GST on Lobour]]+Job_Cards[[#This Row],[Total Labour]]+Job_Cards[[#This Row],[Part Value]]</f>
        <v>1388</v>
      </c>
      <c r="Y193" s="9"/>
      <c r="Z193" s="11"/>
      <c r="AA193" s="15">
        <f t="shared" si="22"/>
        <v>31</v>
      </c>
      <c r="AB193" s="15">
        <f t="shared" si="23"/>
        <v>12</v>
      </c>
      <c r="AC193" s="15">
        <f t="shared" si="24"/>
        <v>2025</v>
      </c>
    </row>
    <row r="194" spans="1:29" x14ac:dyDescent="0.35">
      <c r="A194" s="8">
        <v>46113</v>
      </c>
      <c r="B194" s="8">
        <v>46026</v>
      </c>
      <c r="C194" s="33" t="s">
        <v>278</v>
      </c>
      <c r="D194" s="9" t="s">
        <v>279</v>
      </c>
      <c r="E194" s="9"/>
      <c r="F194" s="9" t="s">
        <v>280</v>
      </c>
      <c r="G194" s="64" t="s">
        <v>55</v>
      </c>
      <c r="H194" s="65" t="s">
        <v>237</v>
      </c>
      <c r="I194" s="65" t="s">
        <v>48</v>
      </c>
      <c r="J194" s="22" t="s">
        <v>366</v>
      </c>
      <c r="K194" s="67" t="str">
        <f>_xlfn.XLOOKUP(Job_Cards[[#This Row],[Part Code Issued]],'Inventory Check'!$A$3:$A$3000,'Inventory Check'!$B$3:$B$3000,"WRONG Code",0)</f>
        <v>Gulf Force BS VI (6.5L)</v>
      </c>
      <c r="L194" s="22">
        <v>1</v>
      </c>
      <c r="M194" s="27">
        <v>2080</v>
      </c>
      <c r="N194" s="69">
        <f t="shared" si="20"/>
        <v>2080</v>
      </c>
      <c r="O194" s="10"/>
      <c r="P194" s="11"/>
      <c r="Q194" s="11"/>
      <c r="R194" s="11"/>
      <c r="S194" s="11"/>
      <c r="T194" s="23"/>
      <c r="U194" s="71">
        <f t="shared" si="19"/>
        <v>0</v>
      </c>
      <c r="V194" s="71">
        <f t="shared" si="21"/>
        <v>0</v>
      </c>
      <c r="W194" s="9"/>
      <c r="X194" s="69">
        <f>Job_Cards[[#This Row],[GST on Lobour]]+Job_Cards[[#This Row],[Total Labour]]+Job_Cards[[#This Row],[Part Value]]</f>
        <v>2080</v>
      </c>
      <c r="Y194" s="9"/>
      <c r="Z194" s="11"/>
      <c r="AA194" s="15">
        <f t="shared" si="22"/>
        <v>4</v>
      </c>
      <c r="AB194" s="15">
        <f t="shared" si="23"/>
        <v>1</v>
      </c>
      <c r="AC194" s="15">
        <f t="shared" si="24"/>
        <v>2026</v>
      </c>
    </row>
    <row r="195" spans="1:29" x14ac:dyDescent="0.35">
      <c r="A195" s="9"/>
      <c r="B195" s="8">
        <v>46026</v>
      </c>
      <c r="C195" s="9"/>
      <c r="D195" s="9"/>
      <c r="E195" s="9"/>
      <c r="F195" s="9"/>
      <c r="G195" s="64"/>
      <c r="H195" s="65"/>
      <c r="I195" s="65" t="str">
        <f>IF(Job_Cards[[#This Row],[Customer Name]]="",I194,"")</f>
        <v>Free Service</v>
      </c>
      <c r="J195" s="22" t="s">
        <v>90</v>
      </c>
      <c r="K195" s="67" t="str">
        <f>_xlfn.XLOOKUP(Job_Cards[[#This Row],[Part Code Issued]],'Inventory Check'!$A$3:$A$3000,'Inventory Check'!$B$3:$B$3000,"WRONG Code",0)</f>
        <v>Oil Filter</v>
      </c>
      <c r="L195" s="22">
        <v>1</v>
      </c>
      <c r="M195" s="27">
        <v>359</v>
      </c>
      <c r="N195" s="69">
        <f t="shared" si="20"/>
        <v>359</v>
      </c>
      <c r="O195" s="10"/>
      <c r="P195" s="11"/>
      <c r="Q195" s="11"/>
      <c r="R195" s="11"/>
      <c r="S195" s="11"/>
      <c r="T195" s="23"/>
      <c r="U195" s="71">
        <f t="shared" si="19"/>
        <v>0</v>
      </c>
      <c r="V195" s="71">
        <f t="shared" si="21"/>
        <v>0</v>
      </c>
      <c r="W195" s="9"/>
      <c r="X195" s="69">
        <f>Job_Cards[[#This Row],[GST on Lobour]]+Job_Cards[[#This Row],[Total Labour]]+Job_Cards[[#This Row],[Part Value]]</f>
        <v>359</v>
      </c>
      <c r="Y195" s="9"/>
      <c r="Z195" s="11"/>
      <c r="AA195" s="15">
        <f t="shared" si="22"/>
        <v>4</v>
      </c>
      <c r="AB195" s="15">
        <f t="shared" si="23"/>
        <v>1</v>
      </c>
      <c r="AC195" s="15">
        <f t="shared" si="24"/>
        <v>2026</v>
      </c>
    </row>
    <row r="196" spans="1:29" x14ac:dyDescent="0.35">
      <c r="A196" s="9"/>
      <c r="B196" s="8">
        <v>46026</v>
      </c>
      <c r="C196" s="9"/>
      <c r="D196" s="9"/>
      <c r="E196" s="9"/>
      <c r="F196" s="9"/>
      <c r="G196" s="64"/>
      <c r="H196" s="65"/>
      <c r="I196" s="65" t="str">
        <f>IF(Job_Cards[[#This Row],[Customer Name]]="",I195,"")</f>
        <v>Free Service</v>
      </c>
      <c r="J196" s="22" t="s">
        <v>238</v>
      </c>
      <c r="K196" s="67" t="str">
        <f>_xlfn.XLOOKUP(Job_Cards[[#This Row],[Part Code Issued]],'Inventory Check'!$A$3:$A$3000,'Inventory Check'!$B$3:$B$3000,"WRONG Code",0)</f>
        <v>SPIN-ON FILTER</v>
      </c>
      <c r="L196" s="22">
        <v>1</v>
      </c>
      <c r="M196" s="27">
        <v>655</v>
      </c>
      <c r="N196" s="69">
        <f t="shared" si="20"/>
        <v>655</v>
      </c>
      <c r="O196" s="10"/>
      <c r="P196" s="11"/>
      <c r="Q196" s="11"/>
      <c r="R196" s="11"/>
      <c r="S196" s="11"/>
      <c r="T196" s="23"/>
      <c r="U196" s="71">
        <f t="shared" si="19"/>
        <v>0</v>
      </c>
      <c r="V196" s="71">
        <f t="shared" si="21"/>
        <v>0</v>
      </c>
      <c r="W196" s="9"/>
      <c r="X196" s="69">
        <f>Job_Cards[[#This Row],[GST on Lobour]]+Job_Cards[[#This Row],[Total Labour]]+Job_Cards[[#This Row],[Part Value]]</f>
        <v>655</v>
      </c>
      <c r="Y196" s="9"/>
      <c r="Z196" s="11"/>
      <c r="AA196" s="15">
        <f t="shared" si="22"/>
        <v>4</v>
      </c>
      <c r="AB196" s="15">
        <f t="shared" si="23"/>
        <v>1</v>
      </c>
      <c r="AC196" s="15">
        <f t="shared" si="24"/>
        <v>2026</v>
      </c>
    </row>
    <row r="197" spans="1:29" x14ac:dyDescent="0.35">
      <c r="A197" s="9"/>
      <c r="B197" s="8">
        <v>46026</v>
      </c>
      <c r="C197" s="9"/>
      <c r="D197" s="9"/>
      <c r="E197" s="9"/>
      <c r="F197" s="9"/>
      <c r="G197" s="64"/>
      <c r="H197" s="65"/>
      <c r="I197" s="65" t="str">
        <f>IF(Job_Cards[[#This Row],[Customer Name]]="",I196,"")</f>
        <v>Free Service</v>
      </c>
      <c r="J197" s="22" t="s">
        <v>92</v>
      </c>
      <c r="K197" s="67" t="str">
        <f>_xlfn.XLOOKUP(Job_Cards[[#This Row],[Part Code Issued]],'Inventory Check'!$A$3:$A$3000,'Inventory Check'!$B$3:$B$3000,"WRONG Code",0)</f>
        <v>AIR FILTER</v>
      </c>
      <c r="L197" s="22">
        <v>1</v>
      </c>
      <c r="M197" s="27">
        <v>1388</v>
      </c>
      <c r="N197" s="69">
        <f t="shared" si="20"/>
        <v>1388</v>
      </c>
      <c r="O197" s="10"/>
      <c r="P197" s="11"/>
      <c r="Q197" s="11"/>
      <c r="R197" s="11"/>
      <c r="S197" s="11"/>
      <c r="T197" s="23"/>
      <c r="U197" s="71">
        <f t="shared" si="19"/>
        <v>0</v>
      </c>
      <c r="V197" s="71">
        <f t="shared" si="21"/>
        <v>0</v>
      </c>
      <c r="W197" s="9"/>
      <c r="X197" s="69">
        <f>Job_Cards[[#This Row],[GST on Lobour]]+Job_Cards[[#This Row],[Total Labour]]+Job_Cards[[#This Row],[Part Value]]</f>
        <v>1388</v>
      </c>
      <c r="Y197" s="9"/>
      <c r="Z197" s="11"/>
      <c r="AA197" s="15">
        <f t="shared" si="22"/>
        <v>4</v>
      </c>
      <c r="AB197" s="15">
        <f t="shared" si="23"/>
        <v>1</v>
      </c>
      <c r="AC197" s="15">
        <f t="shared" si="24"/>
        <v>2026</v>
      </c>
    </row>
    <row r="198" spans="1:29" x14ac:dyDescent="0.35">
      <c r="A198" s="8">
        <v>46113</v>
      </c>
      <c r="B198" s="8">
        <v>46026</v>
      </c>
      <c r="C198" s="33" t="s">
        <v>281</v>
      </c>
      <c r="D198" s="9" t="s">
        <v>279</v>
      </c>
      <c r="E198" s="9"/>
      <c r="F198" s="9" t="s">
        <v>282</v>
      </c>
      <c r="G198" s="64" t="s">
        <v>55</v>
      </c>
      <c r="H198" s="65" t="s">
        <v>237</v>
      </c>
      <c r="I198" s="65" t="s">
        <v>48</v>
      </c>
      <c r="J198" s="22" t="s">
        <v>366</v>
      </c>
      <c r="K198" s="67" t="str">
        <f>_xlfn.XLOOKUP(Job_Cards[[#This Row],[Part Code Issued]],'Inventory Check'!$A$3:$A$3000,'Inventory Check'!$B$3:$B$3000,"WRONG Code",0)</f>
        <v>Gulf Force BS VI (6.5L)</v>
      </c>
      <c r="L198" s="22">
        <v>1</v>
      </c>
      <c r="M198" s="27">
        <v>2080</v>
      </c>
      <c r="N198" s="69">
        <f t="shared" si="20"/>
        <v>2080</v>
      </c>
      <c r="O198" s="10"/>
      <c r="P198" s="11"/>
      <c r="Q198" s="11"/>
      <c r="R198" s="11"/>
      <c r="S198" s="11"/>
      <c r="T198" s="23"/>
      <c r="U198" s="71">
        <f t="shared" si="19"/>
        <v>0</v>
      </c>
      <c r="V198" s="71">
        <f t="shared" si="21"/>
        <v>0</v>
      </c>
      <c r="W198" s="9"/>
      <c r="X198" s="69">
        <f>Job_Cards[[#This Row],[GST on Lobour]]+Job_Cards[[#This Row],[Total Labour]]+Job_Cards[[#This Row],[Part Value]]</f>
        <v>2080</v>
      </c>
      <c r="Y198" s="9"/>
      <c r="Z198" s="11"/>
      <c r="AA198" s="15">
        <f t="shared" si="22"/>
        <v>4</v>
      </c>
      <c r="AB198" s="15">
        <f t="shared" si="23"/>
        <v>1</v>
      </c>
      <c r="AC198" s="15">
        <f t="shared" si="24"/>
        <v>2026</v>
      </c>
    </row>
    <row r="199" spans="1:29" x14ac:dyDescent="0.35">
      <c r="A199" s="9"/>
      <c r="B199" s="8">
        <v>46026</v>
      </c>
      <c r="C199" s="9"/>
      <c r="D199" s="9"/>
      <c r="E199" s="9"/>
      <c r="F199" s="9"/>
      <c r="G199" s="64"/>
      <c r="H199" s="65"/>
      <c r="I199" s="65" t="str">
        <f>IF(Job_Cards[[#This Row],[Customer Name]]="",I198,"")</f>
        <v>Free Service</v>
      </c>
      <c r="J199" s="22" t="s">
        <v>90</v>
      </c>
      <c r="K199" s="67" t="str">
        <f>_xlfn.XLOOKUP(Job_Cards[[#This Row],[Part Code Issued]],'Inventory Check'!$A$3:$A$3000,'Inventory Check'!$B$3:$B$3000,"WRONG Code",0)</f>
        <v>Oil Filter</v>
      </c>
      <c r="L199" s="22">
        <v>1</v>
      </c>
      <c r="M199" s="27">
        <v>359</v>
      </c>
      <c r="N199" s="69">
        <f t="shared" si="20"/>
        <v>359</v>
      </c>
      <c r="O199" s="10"/>
      <c r="P199" s="11"/>
      <c r="Q199" s="11"/>
      <c r="R199" s="11"/>
      <c r="S199" s="11"/>
      <c r="T199" s="23"/>
      <c r="U199" s="71">
        <f t="shared" si="19"/>
        <v>0</v>
      </c>
      <c r="V199" s="71">
        <f t="shared" si="21"/>
        <v>0</v>
      </c>
      <c r="W199" s="9"/>
      <c r="X199" s="69">
        <f>Job_Cards[[#This Row],[GST on Lobour]]+Job_Cards[[#This Row],[Total Labour]]+Job_Cards[[#This Row],[Part Value]]</f>
        <v>359</v>
      </c>
      <c r="Y199" s="9"/>
      <c r="Z199" s="11"/>
      <c r="AA199" s="15">
        <f t="shared" si="22"/>
        <v>4</v>
      </c>
      <c r="AB199" s="15">
        <f t="shared" si="23"/>
        <v>1</v>
      </c>
      <c r="AC199" s="15">
        <f t="shared" si="24"/>
        <v>2026</v>
      </c>
    </row>
    <row r="200" spans="1:29" x14ac:dyDescent="0.35">
      <c r="A200" s="9"/>
      <c r="B200" s="8">
        <v>46026</v>
      </c>
      <c r="C200" s="9"/>
      <c r="D200" s="9"/>
      <c r="E200" s="9"/>
      <c r="F200" s="9"/>
      <c r="G200" s="64"/>
      <c r="H200" s="65"/>
      <c r="I200" s="65" t="str">
        <f>IF(Job_Cards[[#This Row],[Customer Name]]="",I199,"")</f>
        <v>Free Service</v>
      </c>
      <c r="J200" s="22" t="s">
        <v>238</v>
      </c>
      <c r="K200" s="67" t="str">
        <f>_xlfn.XLOOKUP(Job_Cards[[#This Row],[Part Code Issued]],'Inventory Check'!$A$3:$A$3000,'Inventory Check'!$B$3:$B$3000,"WRONG Code",0)</f>
        <v>SPIN-ON FILTER</v>
      </c>
      <c r="L200" s="22">
        <v>1</v>
      </c>
      <c r="M200" s="27">
        <v>655</v>
      </c>
      <c r="N200" s="69">
        <f t="shared" si="20"/>
        <v>655</v>
      </c>
      <c r="O200" s="10"/>
      <c r="P200" s="11"/>
      <c r="Q200" s="11"/>
      <c r="R200" s="11"/>
      <c r="S200" s="11"/>
      <c r="T200" s="23"/>
      <c r="U200" s="71">
        <f t="shared" si="19"/>
        <v>0</v>
      </c>
      <c r="V200" s="71">
        <f t="shared" si="21"/>
        <v>0</v>
      </c>
      <c r="W200" s="9"/>
      <c r="X200" s="69">
        <f>Job_Cards[[#This Row],[GST on Lobour]]+Job_Cards[[#This Row],[Total Labour]]+Job_Cards[[#This Row],[Part Value]]</f>
        <v>655</v>
      </c>
      <c r="Y200" s="9"/>
      <c r="Z200" s="11"/>
      <c r="AA200" s="15">
        <f t="shared" si="22"/>
        <v>4</v>
      </c>
      <c r="AB200" s="15">
        <f t="shared" si="23"/>
        <v>1</v>
      </c>
      <c r="AC200" s="15">
        <f t="shared" si="24"/>
        <v>2026</v>
      </c>
    </row>
    <row r="201" spans="1:29" x14ac:dyDescent="0.35">
      <c r="A201" s="9"/>
      <c r="B201" s="8">
        <v>46026</v>
      </c>
      <c r="C201" s="9"/>
      <c r="D201" s="9"/>
      <c r="E201" s="9"/>
      <c r="F201" s="9"/>
      <c r="G201" s="64"/>
      <c r="H201" s="65"/>
      <c r="I201" s="65" t="str">
        <f>IF(Job_Cards[[#This Row],[Customer Name]]="",I200,"")</f>
        <v>Free Service</v>
      </c>
      <c r="J201" s="22" t="s">
        <v>92</v>
      </c>
      <c r="K201" s="67" t="str">
        <f>_xlfn.XLOOKUP(Job_Cards[[#This Row],[Part Code Issued]],'Inventory Check'!$A$3:$A$3000,'Inventory Check'!$B$3:$B$3000,"WRONG Code",0)</f>
        <v>AIR FILTER</v>
      </c>
      <c r="L201" s="22">
        <v>1</v>
      </c>
      <c r="M201" s="27">
        <v>1388</v>
      </c>
      <c r="N201" s="69">
        <f t="shared" si="20"/>
        <v>1388</v>
      </c>
      <c r="O201" s="10"/>
      <c r="P201" s="11"/>
      <c r="Q201" s="11"/>
      <c r="R201" s="11"/>
      <c r="S201" s="11"/>
      <c r="T201" s="23"/>
      <c r="U201" s="71">
        <f t="shared" ref="U201:U251" si="25">SUM(O201:T201)</f>
        <v>0</v>
      </c>
      <c r="V201" s="71">
        <f t="shared" si="21"/>
        <v>0</v>
      </c>
      <c r="W201" s="9"/>
      <c r="X201" s="69">
        <f>Job_Cards[[#This Row],[GST on Lobour]]+Job_Cards[[#This Row],[Total Labour]]+Job_Cards[[#This Row],[Part Value]]</f>
        <v>1388</v>
      </c>
      <c r="Y201" s="9"/>
      <c r="Z201" s="11"/>
      <c r="AA201" s="15">
        <f t="shared" si="22"/>
        <v>4</v>
      </c>
      <c r="AB201" s="15">
        <f t="shared" si="23"/>
        <v>1</v>
      </c>
      <c r="AC201" s="15">
        <f t="shared" si="24"/>
        <v>2026</v>
      </c>
    </row>
    <row r="202" spans="1:29" x14ac:dyDescent="0.35">
      <c r="A202" s="8">
        <v>46327</v>
      </c>
      <c r="B202" s="8">
        <v>46033</v>
      </c>
      <c r="C202" s="33" t="s">
        <v>283</v>
      </c>
      <c r="D202" s="9" t="s">
        <v>279</v>
      </c>
      <c r="E202" s="9"/>
      <c r="F202" s="9" t="s">
        <v>284</v>
      </c>
      <c r="G202" s="64" t="s">
        <v>55</v>
      </c>
      <c r="H202" s="65" t="s">
        <v>237</v>
      </c>
      <c r="I202" s="65" t="s">
        <v>48</v>
      </c>
      <c r="J202" s="22" t="s">
        <v>366</v>
      </c>
      <c r="K202" s="67" t="str">
        <f>_xlfn.XLOOKUP(Job_Cards[[#This Row],[Part Code Issued]],'Inventory Check'!$A$3:$A$3000,'Inventory Check'!$B$3:$B$3000,"WRONG Code",0)</f>
        <v>Gulf Force BS VI (6.5L)</v>
      </c>
      <c r="L202" s="22">
        <v>1</v>
      </c>
      <c r="M202" s="27">
        <v>2080</v>
      </c>
      <c r="N202" s="69">
        <f t="shared" ref="N202:N252" si="26">M202*L202</f>
        <v>2080</v>
      </c>
      <c r="O202" s="10"/>
      <c r="P202" s="11"/>
      <c r="Q202" s="11"/>
      <c r="R202" s="11"/>
      <c r="S202" s="11"/>
      <c r="T202" s="23"/>
      <c r="U202" s="71">
        <f t="shared" si="25"/>
        <v>0</v>
      </c>
      <c r="V202" s="71">
        <f t="shared" ref="V202:V252" si="27">U202*0.18</f>
        <v>0</v>
      </c>
      <c r="W202" s="9"/>
      <c r="X202" s="69">
        <f>Job_Cards[[#This Row],[GST on Lobour]]+Job_Cards[[#This Row],[Total Labour]]+Job_Cards[[#This Row],[Part Value]]</f>
        <v>2080</v>
      </c>
      <c r="Y202" s="9"/>
      <c r="Z202" s="11"/>
      <c r="AA202" s="15">
        <f t="shared" si="22"/>
        <v>11</v>
      </c>
      <c r="AB202" s="15">
        <f t="shared" si="23"/>
        <v>1</v>
      </c>
      <c r="AC202" s="15">
        <f t="shared" si="24"/>
        <v>2026</v>
      </c>
    </row>
    <row r="203" spans="1:29" x14ac:dyDescent="0.35">
      <c r="A203" s="9"/>
      <c r="B203" s="8">
        <v>46033</v>
      </c>
      <c r="C203" s="9"/>
      <c r="D203" s="9"/>
      <c r="E203" s="9"/>
      <c r="F203" s="9"/>
      <c r="G203" s="64"/>
      <c r="H203" s="65"/>
      <c r="I203" s="65" t="str">
        <f>IF(Job_Cards[[#This Row],[Customer Name]]="",I202,"")</f>
        <v>Free Service</v>
      </c>
      <c r="J203" s="22" t="s">
        <v>90</v>
      </c>
      <c r="K203" s="67" t="str">
        <f>_xlfn.XLOOKUP(Job_Cards[[#This Row],[Part Code Issued]],'Inventory Check'!$A$3:$A$3000,'Inventory Check'!$B$3:$B$3000,"WRONG Code",0)</f>
        <v>Oil Filter</v>
      </c>
      <c r="L203" s="22">
        <v>1</v>
      </c>
      <c r="M203" s="27">
        <v>359</v>
      </c>
      <c r="N203" s="69">
        <f t="shared" si="26"/>
        <v>359</v>
      </c>
      <c r="O203" s="10"/>
      <c r="P203" s="11"/>
      <c r="Q203" s="11"/>
      <c r="R203" s="11"/>
      <c r="S203" s="11"/>
      <c r="T203" s="23"/>
      <c r="U203" s="71">
        <f t="shared" si="25"/>
        <v>0</v>
      </c>
      <c r="V203" s="71">
        <f t="shared" si="27"/>
        <v>0</v>
      </c>
      <c r="W203" s="9"/>
      <c r="X203" s="69">
        <f>Job_Cards[[#This Row],[GST on Lobour]]+Job_Cards[[#This Row],[Total Labour]]+Job_Cards[[#This Row],[Part Value]]</f>
        <v>359</v>
      </c>
      <c r="Y203" s="9"/>
      <c r="Z203" s="11"/>
      <c r="AA203" s="15">
        <f t="shared" ref="AA203:AA253" si="28">DAY(B203)</f>
        <v>11</v>
      </c>
      <c r="AB203" s="15">
        <f t="shared" ref="AB203:AB253" si="29">MONTH(B203)</f>
        <v>1</v>
      </c>
      <c r="AC203" s="15">
        <f t="shared" ref="AC203:AC253" si="30">YEAR(B203)</f>
        <v>2026</v>
      </c>
    </row>
    <row r="204" spans="1:29" x14ac:dyDescent="0.35">
      <c r="A204" s="9"/>
      <c r="B204" s="8">
        <v>46033</v>
      </c>
      <c r="C204" s="9"/>
      <c r="D204" s="9"/>
      <c r="E204" s="9"/>
      <c r="F204" s="9"/>
      <c r="G204" s="64"/>
      <c r="H204" s="65"/>
      <c r="I204" s="65" t="str">
        <f>IF(Job_Cards[[#This Row],[Customer Name]]="",I203,"")</f>
        <v>Free Service</v>
      </c>
      <c r="J204" s="22" t="s">
        <v>238</v>
      </c>
      <c r="K204" s="67" t="str">
        <f>_xlfn.XLOOKUP(Job_Cards[[#This Row],[Part Code Issued]],'Inventory Check'!$A$3:$A$3000,'Inventory Check'!$B$3:$B$3000,"WRONG Code",0)</f>
        <v>SPIN-ON FILTER</v>
      </c>
      <c r="L204" s="22">
        <v>1</v>
      </c>
      <c r="M204" s="27">
        <v>655</v>
      </c>
      <c r="N204" s="69">
        <f t="shared" si="26"/>
        <v>655</v>
      </c>
      <c r="O204" s="10"/>
      <c r="P204" s="11"/>
      <c r="Q204" s="11"/>
      <c r="R204" s="11"/>
      <c r="S204" s="11"/>
      <c r="T204" s="23"/>
      <c r="U204" s="71">
        <f t="shared" si="25"/>
        <v>0</v>
      </c>
      <c r="V204" s="71">
        <f t="shared" si="27"/>
        <v>0</v>
      </c>
      <c r="W204" s="9"/>
      <c r="X204" s="69">
        <f>Job_Cards[[#This Row],[GST on Lobour]]+Job_Cards[[#This Row],[Total Labour]]+Job_Cards[[#This Row],[Part Value]]</f>
        <v>655</v>
      </c>
      <c r="Y204" s="9"/>
      <c r="Z204" s="11"/>
      <c r="AA204" s="15">
        <f t="shared" si="28"/>
        <v>11</v>
      </c>
      <c r="AB204" s="15">
        <f t="shared" si="29"/>
        <v>1</v>
      </c>
      <c r="AC204" s="15">
        <f t="shared" si="30"/>
        <v>2026</v>
      </c>
    </row>
    <row r="205" spans="1:29" x14ac:dyDescent="0.35">
      <c r="A205" s="9"/>
      <c r="B205" s="8">
        <v>46033</v>
      </c>
      <c r="C205" s="9"/>
      <c r="D205" s="9"/>
      <c r="E205" s="9"/>
      <c r="F205" s="9"/>
      <c r="G205" s="64"/>
      <c r="H205" s="65"/>
      <c r="I205" s="65" t="str">
        <f>IF(Job_Cards[[#This Row],[Customer Name]]="",I204,"")</f>
        <v>Free Service</v>
      </c>
      <c r="J205" s="22" t="s">
        <v>92</v>
      </c>
      <c r="K205" s="67" t="str">
        <f>_xlfn.XLOOKUP(Job_Cards[[#This Row],[Part Code Issued]],'Inventory Check'!$A$3:$A$3000,'Inventory Check'!$B$3:$B$3000,"WRONG Code",0)</f>
        <v>AIR FILTER</v>
      </c>
      <c r="L205" s="22">
        <v>1</v>
      </c>
      <c r="M205" s="27">
        <v>1388</v>
      </c>
      <c r="N205" s="69">
        <f t="shared" si="26"/>
        <v>1388</v>
      </c>
      <c r="O205" s="10"/>
      <c r="P205" s="11"/>
      <c r="Q205" s="11"/>
      <c r="R205" s="11"/>
      <c r="S205" s="11"/>
      <c r="T205" s="23"/>
      <c r="U205" s="71">
        <f t="shared" si="25"/>
        <v>0</v>
      </c>
      <c r="V205" s="71">
        <f t="shared" si="27"/>
        <v>0</v>
      </c>
      <c r="W205" s="9"/>
      <c r="X205" s="69">
        <f>Job_Cards[[#This Row],[GST on Lobour]]+Job_Cards[[#This Row],[Total Labour]]+Job_Cards[[#This Row],[Part Value]]</f>
        <v>1388</v>
      </c>
      <c r="Y205" s="9"/>
      <c r="Z205" s="11"/>
      <c r="AA205" s="15">
        <f t="shared" si="28"/>
        <v>11</v>
      </c>
      <c r="AB205" s="15">
        <f t="shared" si="29"/>
        <v>1</v>
      </c>
      <c r="AC205" s="15">
        <f t="shared" si="30"/>
        <v>2026</v>
      </c>
    </row>
    <row r="206" spans="1:29" x14ac:dyDescent="0.35">
      <c r="A206" s="9" t="s">
        <v>285</v>
      </c>
      <c r="B206" s="8">
        <v>46042</v>
      </c>
      <c r="C206" s="33" t="s">
        <v>286</v>
      </c>
      <c r="D206" s="9" t="s">
        <v>279</v>
      </c>
      <c r="E206" s="9"/>
      <c r="F206" s="9" t="s">
        <v>287</v>
      </c>
      <c r="G206" s="64" t="s">
        <v>55</v>
      </c>
      <c r="H206" s="65" t="s">
        <v>237</v>
      </c>
      <c r="I206" s="65" t="s">
        <v>48</v>
      </c>
      <c r="J206" s="22" t="s">
        <v>366</v>
      </c>
      <c r="K206" s="67" t="str">
        <f>_xlfn.XLOOKUP(Job_Cards[[#This Row],[Part Code Issued]],'Inventory Check'!$A$3:$A$3000,'Inventory Check'!$B$3:$B$3000,"WRONG Code",0)</f>
        <v>Gulf Force BS VI (6.5L)</v>
      </c>
      <c r="L206" s="22">
        <v>1</v>
      </c>
      <c r="M206" s="27">
        <v>2080</v>
      </c>
      <c r="N206" s="69">
        <f t="shared" si="26"/>
        <v>2080</v>
      </c>
      <c r="O206" s="10"/>
      <c r="P206" s="11"/>
      <c r="Q206" s="11"/>
      <c r="R206" s="11"/>
      <c r="S206" s="11"/>
      <c r="T206" s="23"/>
      <c r="U206" s="71">
        <f t="shared" si="25"/>
        <v>0</v>
      </c>
      <c r="V206" s="71">
        <f t="shared" si="27"/>
        <v>0</v>
      </c>
      <c r="W206" s="9"/>
      <c r="X206" s="69">
        <f>Job_Cards[[#This Row],[GST on Lobour]]+Job_Cards[[#This Row],[Total Labour]]+Job_Cards[[#This Row],[Part Value]]</f>
        <v>2080</v>
      </c>
      <c r="Y206" s="9"/>
      <c r="Z206" s="11"/>
      <c r="AA206" s="15">
        <f t="shared" si="28"/>
        <v>20</v>
      </c>
      <c r="AB206" s="15">
        <f t="shared" si="29"/>
        <v>1</v>
      </c>
      <c r="AC206" s="15">
        <f t="shared" si="30"/>
        <v>2026</v>
      </c>
    </row>
    <row r="207" spans="1:29" x14ac:dyDescent="0.35">
      <c r="A207" s="9"/>
      <c r="B207" s="8">
        <v>46042</v>
      </c>
      <c r="C207" s="9"/>
      <c r="D207" s="9"/>
      <c r="E207" s="9"/>
      <c r="F207" s="9"/>
      <c r="G207" s="64"/>
      <c r="H207" s="65"/>
      <c r="I207" s="65" t="str">
        <f>IF(Job_Cards[[#This Row],[Customer Name]]="",I206,"")</f>
        <v>Free Service</v>
      </c>
      <c r="J207" s="22" t="s">
        <v>90</v>
      </c>
      <c r="K207" s="67" t="str">
        <f>_xlfn.XLOOKUP(Job_Cards[[#This Row],[Part Code Issued]],'Inventory Check'!$A$3:$A$3000,'Inventory Check'!$B$3:$B$3000,"WRONG Code",0)</f>
        <v>Oil Filter</v>
      </c>
      <c r="L207" s="22">
        <v>1</v>
      </c>
      <c r="M207" s="27">
        <v>359</v>
      </c>
      <c r="N207" s="69">
        <f t="shared" si="26"/>
        <v>359</v>
      </c>
      <c r="O207" s="10"/>
      <c r="P207" s="11"/>
      <c r="Q207" s="11"/>
      <c r="R207" s="11"/>
      <c r="S207" s="11"/>
      <c r="T207" s="23"/>
      <c r="U207" s="71">
        <f t="shared" si="25"/>
        <v>0</v>
      </c>
      <c r="V207" s="71">
        <f t="shared" si="27"/>
        <v>0</v>
      </c>
      <c r="W207" s="9"/>
      <c r="X207" s="69">
        <f>Job_Cards[[#This Row],[GST on Lobour]]+Job_Cards[[#This Row],[Total Labour]]+Job_Cards[[#This Row],[Part Value]]</f>
        <v>359</v>
      </c>
      <c r="Y207" s="9"/>
      <c r="Z207" s="11"/>
      <c r="AA207" s="15">
        <f t="shared" si="28"/>
        <v>20</v>
      </c>
      <c r="AB207" s="15">
        <f t="shared" si="29"/>
        <v>1</v>
      </c>
      <c r="AC207" s="15">
        <f t="shared" si="30"/>
        <v>2026</v>
      </c>
    </row>
    <row r="208" spans="1:29" x14ac:dyDescent="0.35">
      <c r="A208" s="9"/>
      <c r="B208" s="8">
        <v>46042</v>
      </c>
      <c r="C208" s="9"/>
      <c r="D208" s="9"/>
      <c r="E208" s="9"/>
      <c r="F208" s="9"/>
      <c r="G208" s="64"/>
      <c r="H208" s="65"/>
      <c r="I208" s="65" t="str">
        <f>IF(Job_Cards[[#This Row],[Customer Name]]="",I207,"")</f>
        <v>Free Service</v>
      </c>
      <c r="J208" s="22" t="s">
        <v>238</v>
      </c>
      <c r="K208" s="67" t="str">
        <f>_xlfn.XLOOKUP(Job_Cards[[#This Row],[Part Code Issued]],'Inventory Check'!$A$3:$A$3000,'Inventory Check'!$B$3:$B$3000,"WRONG Code",0)</f>
        <v>SPIN-ON FILTER</v>
      </c>
      <c r="L208" s="22">
        <v>1</v>
      </c>
      <c r="M208" s="27">
        <v>655</v>
      </c>
      <c r="N208" s="69">
        <f t="shared" si="26"/>
        <v>655</v>
      </c>
      <c r="O208" s="10"/>
      <c r="P208" s="11"/>
      <c r="Q208" s="11"/>
      <c r="R208" s="11"/>
      <c r="S208" s="11"/>
      <c r="T208" s="23"/>
      <c r="U208" s="71">
        <f t="shared" si="25"/>
        <v>0</v>
      </c>
      <c r="V208" s="71">
        <f t="shared" si="27"/>
        <v>0</v>
      </c>
      <c r="W208" s="9"/>
      <c r="X208" s="69">
        <f>Job_Cards[[#This Row],[GST on Lobour]]+Job_Cards[[#This Row],[Total Labour]]+Job_Cards[[#This Row],[Part Value]]</f>
        <v>655</v>
      </c>
      <c r="Y208" s="9"/>
      <c r="Z208" s="11"/>
      <c r="AA208" s="15">
        <f t="shared" si="28"/>
        <v>20</v>
      </c>
      <c r="AB208" s="15">
        <f t="shared" si="29"/>
        <v>1</v>
      </c>
      <c r="AC208" s="15">
        <f t="shared" si="30"/>
        <v>2026</v>
      </c>
    </row>
    <row r="209" spans="1:29" x14ac:dyDescent="0.35">
      <c r="A209" s="9"/>
      <c r="B209" s="8">
        <v>46042</v>
      </c>
      <c r="C209" s="9"/>
      <c r="D209" s="9"/>
      <c r="E209" s="9"/>
      <c r="F209" s="9"/>
      <c r="G209" s="64"/>
      <c r="H209" s="65"/>
      <c r="I209" s="65" t="str">
        <f>IF(Job_Cards[[#This Row],[Customer Name]]="",I208,"")</f>
        <v>Free Service</v>
      </c>
      <c r="J209" s="22" t="s">
        <v>92</v>
      </c>
      <c r="K209" s="67" t="str">
        <f>_xlfn.XLOOKUP(Job_Cards[[#This Row],[Part Code Issued]],'Inventory Check'!$A$3:$A$3000,'Inventory Check'!$B$3:$B$3000,"WRONG Code",0)</f>
        <v>AIR FILTER</v>
      </c>
      <c r="L209" s="22">
        <v>1</v>
      </c>
      <c r="M209" s="27">
        <v>1388</v>
      </c>
      <c r="N209" s="69">
        <f t="shared" si="26"/>
        <v>1388</v>
      </c>
      <c r="O209" s="10"/>
      <c r="P209" s="11"/>
      <c r="Q209" s="11"/>
      <c r="R209" s="11"/>
      <c r="S209" s="11"/>
      <c r="T209" s="23"/>
      <c r="U209" s="71">
        <f t="shared" si="25"/>
        <v>0</v>
      </c>
      <c r="V209" s="71">
        <f t="shared" si="27"/>
        <v>0</v>
      </c>
      <c r="W209" s="9"/>
      <c r="X209" s="69">
        <f>Job_Cards[[#This Row],[GST on Lobour]]+Job_Cards[[#This Row],[Total Labour]]+Job_Cards[[#This Row],[Part Value]]</f>
        <v>1388</v>
      </c>
      <c r="Y209" s="9"/>
      <c r="Z209" s="11"/>
      <c r="AA209" s="15">
        <f t="shared" si="28"/>
        <v>20</v>
      </c>
      <c r="AB209" s="15">
        <f t="shared" si="29"/>
        <v>1</v>
      </c>
      <c r="AC209" s="15">
        <f t="shared" si="30"/>
        <v>2026</v>
      </c>
    </row>
    <row r="210" spans="1:29" x14ac:dyDescent="0.35">
      <c r="A210" s="9" t="s">
        <v>285</v>
      </c>
      <c r="B210" s="8">
        <v>46042</v>
      </c>
      <c r="C210" s="33" t="s">
        <v>288</v>
      </c>
      <c r="D210" s="9" t="s">
        <v>279</v>
      </c>
      <c r="E210" s="9"/>
      <c r="F210" s="9" t="s">
        <v>289</v>
      </c>
      <c r="G210" s="64" t="s">
        <v>55</v>
      </c>
      <c r="H210" s="65" t="s">
        <v>237</v>
      </c>
      <c r="I210" s="65" t="s">
        <v>48</v>
      </c>
      <c r="J210" s="22" t="s">
        <v>366</v>
      </c>
      <c r="K210" s="67" t="str">
        <f>_xlfn.XLOOKUP(Job_Cards[[#This Row],[Part Code Issued]],'Inventory Check'!$A$3:$A$3000,'Inventory Check'!$B$3:$B$3000,"WRONG Code",0)</f>
        <v>Gulf Force BS VI (6.5L)</v>
      </c>
      <c r="L210" s="22">
        <v>1</v>
      </c>
      <c r="M210" s="27">
        <v>2080</v>
      </c>
      <c r="N210" s="69">
        <f t="shared" si="26"/>
        <v>2080</v>
      </c>
      <c r="O210" s="10"/>
      <c r="P210" s="11"/>
      <c r="Q210" s="11"/>
      <c r="R210" s="11"/>
      <c r="S210" s="11"/>
      <c r="T210" s="23"/>
      <c r="U210" s="71">
        <f t="shared" si="25"/>
        <v>0</v>
      </c>
      <c r="V210" s="71">
        <f t="shared" si="27"/>
        <v>0</v>
      </c>
      <c r="W210" s="9"/>
      <c r="X210" s="69">
        <f>Job_Cards[[#This Row],[GST on Lobour]]+Job_Cards[[#This Row],[Total Labour]]+Job_Cards[[#This Row],[Part Value]]</f>
        <v>2080</v>
      </c>
      <c r="Y210" s="9"/>
      <c r="Z210" s="11"/>
      <c r="AA210" s="15">
        <f t="shared" si="28"/>
        <v>20</v>
      </c>
      <c r="AB210" s="15">
        <f t="shared" si="29"/>
        <v>1</v>
      </c>
      <c r="AC210" s="15">
        <f t="shared" si="30"/>
        <v>2026</v>
      </c>
    </row>
    <row r="211" spans="1:29" x14ac:dyDescent="0.35">
      <c r="A211" s="9"/>
      <c r="B211" s="8">
        <v>46042</v>
      </c>
      <c r="C211" s="9"/>
      <c r="D211" s="9"/>
      <c r="E211" s="9"/>
      <c r="F211" s="9"/>
      <c r="G211" s="64"/>
      <c r="H211" s="65"/>
      <c r="I211" s="65" t="str">
        <f>IF(Job_Cards[[#This Row],[Customer Name]]="",I210,"")</f>
        <v>Free Service</v>
      </c>
      <c r="J211" s="22" t="s">
        <v>90</v>
      </c>
      <c r="K211" s="67" t="str">
        <f>_xlfn.XLOOKUP(Job_Cards[[#This Row],[Part Code Issued]],'Inventory Check'!$A$3:$A$3000,'Inventory Check'!$B$3:$B$3000,"WRONG Code",0)</f>
        <v>Oil Filter</v>
      </c>
      <c r="L211" s="22">
        <v>1</v>
      </c>
      <c r="M211" s="27">
        <v>359</v>
      </c>
      <c r="N211" s="69">
        <f t="shared" si="26"/>
        <v>359</v>
      </c>
      <c r="O211" s="10"/>
      <c r="P211" s="11"/>
      <c r="Q211" s="11"/>
      <c r="R211" s="11"/>
      <c r="S211" s="11"/>
      <c r="T211" s="23"/>
      <c r="U211" s="71">
        <f t="shared" si="25"/>
        <v>0</v>
      </c>
      <c r="V211" s="71">
        <f t="shared" si="27"/>
        <v>0</v>
      </c>
      <c r="W211" s="9"/>
      <c r="X211" s="69">
        <f>Job_Cards[[#This Row],[GST on Lobour]]+Job_Cards[[#This Row],[Total Labour]]+Job_Cards[[#This Row],[Part Value]]</f>
        <v>359</v>
      </c>
      <c r="Y211" s="9"/>
      <c r="Z211" s="11"/>
      <c r="AA211" s="15">
        <f t="shared" si="28"/>
        <v>20</v>
      </c>
      <c r="AB211" s="15">
        <f t="shared" si="29"/>
        <v>1</v>
      </c>
      <c r="AC211" s="15">
        <f t="shared" si="30"/>
        <v>2026</v>
      </c>
    </row>
    <row r="212" spans="1:29" x14ac:dyDescent="0.35">
      <c r="A212" s="9"/>
      <c r="B212" s="8">
        <v>46042</v>
      </c>
      <c r="C212" s="9"/>
      <c r="D212" s="9"/>
      <c r="E212" s="9"/>
      <c r="F212" s="9"/>
      <c r="G212" s="64"/>
      <c r="H212" s="65"/>
      <c r="I212" s="65" t="str">
        <f>IF(Job_Cards[[#This Row],[Customer Name]]="",I211,"")</f>
        <v>Free Service</v>
      </c>
      <c r="J212" s="22" t="s">
        <v>238</v>
      </c>
      <c r="K212" s="67" t="str">
        <f>_xlfn.XLOOKUP(Job_Cards[[#This Row],[Part Code Issued]],'Inventory Check'!$A$3:$A$3000,'Inventory Check'!$B$3:$B$3000,"WRONG Code",0)</f>
        <v>SPIN-ON FILTER</v>
      </c>
      <c r="L212" s="22">
        <v>1</v>
      </c>
      <c r="M212" s="27">
        <v>655</v>
      </c>
      <c r="N212" s="69">
        <f t="shared" si="26"/>
        <v>655</v>
      </c>
      <c r="O212" s="10"/>
      <c r="P212" s="11"/>
      <c r="Q212" s="11"/>
      <c r="R212" s="11"/>
      <c r="S212" s="11"/>
      <c r="T212" s="23"/>
      <c r="U212" s="71">
        <f t="shared" si="25"/>
        <v>0</v>
      </c>
      <c r="V212" s="71">
        <f t="shared" si="27"/>
        <v>0</v>
      </c>
      <c r="W212" s="9"/>
      <c r="X212" s="69">
        <f>Job_Cards[[#This Row],[GST on Lobour]]+Job_Cards[[#This Row],[Total Labour]]+Job_Cards[[#This Row],[Part Value]]</f>
        <v>655</v>
      </c>
      <c r="Y212" s="9"/>
      <c r="Z212" s="11"/>
      <c r="AA212" s="15">
        <f t="shared" si="28"/>
        <v>20</v>
      </c>
      <c r="AB212" s="15">
        <f t="shared" si="29"/>
        <v>1</v>
      </c>
      <c r="AC212" s="15">
        <f t="shared" si="30"/>
        <v>2026</v>
      </c>
    </row>
    <row r="213" spans="1:29" x14ac:dyDescent="0.35">
      <c r="A213" s="9"/>
      <c r="B213" s="8">
        <v>46042</v>
      </c>
      <c r="C213" s="9"/>
      <c r="D213" s="9"/>
      <c r="E213" s="9"/>
      <c r="F213" s="9"/>
      <c r="G213" s="64"/>
      <c r="H213" s="65"/>
      <c r="I213" s="65" t="str">
        <f>IF(Job_Cards[[#This Row],[Customer Name]]="",I212,"")</f>
        <v>Free Service</v>
      </c>
      <c r="J213" s="22" t="s">
        <v>92</v>
      </c>
      <c r="K213" s="67" t="str">
        <f>_xlfn.XLOOKUP(Job_Cards[[#This Row],[Part Code Issued]],'Inventory Check'!$A$3:$A$3000,'Inventory Check'!$B$3:$B$3000,"WRONG Code",0)</f>
        <v>AIR FILTER</v>
      </c>
      <c r="L213" s="22">
        <v>1</v>
      </c>
      <c r="M213" s="27">
        <v>1388</v>
      </c>
      <c r="N213" s="69">
        <f t="shared" si="26"/>
        <v>1388</v>
      </c>
      <c r="O213" s="10"/>
      <c r="P213" s="11"/>
      <c r="Q213" s="11"/>
      <c r="R213" s="11"/>
      <c r="S213" s="11"/>
      <c r="T213" s="23"/>
      <c r="U213" s="71">
        <f t="shared" si="25"/>
        <v>0</v>
      </c>
      <c r="V213" s="71">
        <f t="shared" si="27"/>
        <v>0</v>
      </c>
      <c r="W213" s="9"/>
      <c r="X213" s="69">
        <f>Job_Cards[[#This Row],[GST on Lobour]]+Job_Cards[[#This Row],[Total Labour]]+Job_Cards[[#This Row],[Part Value]]</f>
        <v>1388</v>
      </c>
      <c r="Y213" s="9"/>
      <c r="Z213" s="11"/>
      <c r="AA213" s="15">
        <f t="shared" si="28"/>
        <v>20</v>
      </c>
      <c r="AB213" s="15">
        <f t="shared" si="29"/>
        <v>1</v>
      </c>
      <c r="AC213" s="15">
        <f t="shared" si="30"/>
        <v>2026</v>
      </c>
    </row>
    <row r="214" spans="1:29" x14ac:dyDescent="0.35">
      <c r="A214" s="9" t="s">
        <v>290</v>
      </c>
      <c r="B214" s="8">
        <v>46043</v>
      </c>
      <c r="C214" s="33" t="s">
        <v>291</v>
      </c>
      <c r="D214" s="9" t="s">
        <v>279</v>
      </c>
      <c r="E214" s="9"/>
      <c r="F214" s="9" t="s">
        <v>292</v>
      </c>
      <c r="G214" s="64" t="s">
        <v>55</v>
      </c>
      <c r="H214" s="65" t="s">
        <v>237</v>
      </c>
      <c r="I214" s="65" t="s">
        <v>48</v>
      </c>
      <c r="J214" s="22" t="s">
        <v>366</v>
      </c>
      <c r="K214" s="67" t="str">
        <f>_xlfn.XLOOKUP(Job_Cards[[#This Row],[Part Code Issued]],'Inventory Check'!$A$3:$A$3000,'Inventory Check'!$B$3:$B$3000,"WRONG Code",0)</f>
        <v>Gulf Force BS VI (6.5L)</v>
      </c>
      <c r="L214" s="22">
        <v>1</v>
      </c>
      <c r="M214" s="27">
        <v>2080</v>
      </c>
      <c r="N214" s="69">
        <f t="shared" si="26"/>
        <v>2080</v>
      </c>
      <c r="O214" s="10"/>
      <c r="P214" s="11"/>
      <c r="Q214" s="11"/>
      <c r="R214" s="11"/>
      <c r="S214" s="11"/>
      <c r="T214" s="23"/>
      <c r="U214" s="71">
        <f t="shared" si="25"/>
        <v>0</v>
      </c>
      <c r="V214" s="71">
        <f t="shared" si="27"/>
        <v>0</v>
      </c>
      <c r="W214" s="9"/>
      <c r="X214" s="69">
        <f>Job_Cards[[#This Row],[GST on Lobour]]+Job_Cards[[#This Row],[Total Labour]]+Job_Cards[[#This Row],[Part Value]]</f>
        <v>2080</v>
      </c>
      <c r="Y214" s="9"/>
      <c r="Z214" s="11"/>
      <c r="AA214" s="15">
        <f t="shared" si="28"/>
        <v>21</v>
      </c>
      <c r="AB214" s="15">
        <f t="shared" si="29"/>
        <v>1</v>
      </c>
      <c r="AC214" s="15">
        <f t="shared" si="30"/>
        <v>2026</v>
      </c>
    </row>
    <row r="215" spans="1:29" x14ac:dyDescent="0.35">
      <c r="A215" s="9"/>
      <c r="B215" s="8">
        <v>46043</v>
      </c>
      <c r="C215" s="9"/>
      <c r="D215" s="9"/>
      <c r="E215" s="9"/>
      <c r="F215" s="9"/>
      <c r="G215" s="64"/>
      <c r="H215" s="65"/>
      <c r="I215" s="65" t="str">
        <f>IF(Job_Cards[[#This Row],[Customer Name]]="",I214,"")</f>
        <v>Free Service</v>
      </c>
      <c r="J215" s="22" t="s">
        <v>90</v>
      </c>
      <c r="K215" s="67" t="str">
        <f>_xlfn.XLOOKUP(Job_Cards[[#This Row],[Part Code Issued]],'Inventory Check'!$A$3:$A$3000,'Inventory Check'!$B$3:$B$3000,"WRONG Code",0)</f>
        <v>Oil Filter</v>
      </c>
      <c r="L215" s="22">
        <v>1</v>
      </c>
      <c r="M215" s="27">
        <v>359</v>
      </c>
      <c r="N215" s="69">
        <f t="shared" si="26"/>
        <v>359</v>
      </c>
      <c r="O215" s="10"/>
      <c r="P215" s="11"/>
      <c r="Q215" s="11"/>
      <c r="R215" s="11"/>
      <c r="S215" s="11"/>
      <c r="T215" s="23"/>
      <c r="U215" s="71">
        <f t="shared" si="25"/>
        <v>0</v>
      </c>
      <c r="V215" s="71">
        <f t="shared" si="27"/>
        <v>0</v>
      </c>
      <c r="W215" s="9"/>
      <c r="X215" s="69">
        <f>Job_Cards[[#This Row],[GST on Lobour]]+Job_Cards[[#This Row],[Total Labour]]+Job_Cards[[#This Row],[Part Value]]</f>
        <v>359</v>
      </c>
      <c r="Y215" s="9"/>
      <c r="Z215" s="11"/>
      <c r="AA215" s="15">
        <f t="shared" si="28"/>
        <v>21</v>
      </c>
      <c r="AB215" s="15">
        <f t="shared" si="29"/>
        <v>1</v>
      </c>
      <c r="AC215" s="15">
        <f t="shared" si="30"/>
        <v>2026</v>
      </c>
    </row>
    <row r="216" spans="1:29" x14ac:dyDescent="0.35">
      <c r="A216" s="9"/>
      <c r="B216" s="8">
        <v>46043</v>
      </c>
      <c r="C216" s="9"/>
      <c r="D216" s="9"/>
      <c r="E216" s="9"/>
      <c r="F216" s="9"/>
      <c r="G216" s="64"/>
      <c r="H216" s="65"/>
      <c r="I216" s="65" t="str">
        <f>IF(Job_Cards[[#This Row],[Customer Name]]="",I215,"")</f>
        <v>Free Service</v>
      </c>
      <c r="J216" s="22" t="s">
        <v>238</v>
      </c>
      <c r="K216" s="67" t="str">
        <f>_xlfn.XLOOKUP(Job_Cards[[#This Row],[Part Code Issued]],'Inventory Check'!$A$3:$A$3000,'Inventory Check'!$B$3:$B$3000,"WRONG Code",0)</f>
        <v>SPIN-ON FILTER</v>
      </c>
      <c r="L216" s="22">
        <v>1</v>
      </c>
      <c r="M216" s="27">
        <v>655</v>
      </c>
      <c r="N216" s="69">
        <f t="shared" si="26"/>
        <v>655</v>
      </c>
      <c r="O216" s="10"/>
      <c r="P216" s="11"/>
      <c r="Q216" s="11"/>
      <c r="R216" s="11"/>
      <c r="S216" s="11"/>
      <c r="T216" s="23"/>
      <c r="U216" s="71">
        <f t="shared" si="25"/>
        <v>0</v>
      </c>
      <c r="V216" s="71">
        <f t="shared" si="27"/>
        <v>0</v>
      </c>
      <c r="W216" s="9"/>
      <c r="X216" s="69">
        <f>Job_Cards[[#This Row],[GST on Lobour]]+Job_Cards[[#This Row],[Total Labour]]+Job_Cards[[#This Row],[Part Value]]</f>
        <v>655</v>
      </c>
      <c r="Y216" s="9"/>
      <c r="Z216" s="11"/>
      <c r="AA216" s="15">
        <f t="shared" si="28"/>
        <v>21</v>
      </c>
      <c r="AB216" s="15">
        <f t="shared" si="29"/>
        <v>1</v>
      </c>
      <c r="AC216" s="15">
        <f t="shared" si="30"/>
        <v>2026</v>
      </c>
    </row>
    <row r="217" spans="1:29" x14ac:dyDescent="0.35">
      <c r="A217" s="9"/>
      <c r="B217" s="8">
        <v>46043</v>
      </c>
      <c r="C217" s="9"/>
      <c r="D217" s="9"/>
      <c r="E217" s="9"/>
      <c r="F217" s="9"/>
      <c r="G217" s="64"/>
      <c r="H217" s="65"/>
      <c r="I217" s="65" t="str">
        <f>IF(Job_Cards[[#This Row],[Customer Name]]="",I216,"")</f>
        <v>Free Service</v>
      </c>
      <c r="J217" s="22" t="s">
        <v>92</v>
      </c>
      <c r="K217" s="67" t="str">
        <f>_xlfn.XLOOKUP(Job_Cards[[#This Row],[Part Code Issued]],'Inventory Check'!$A$3:$A$3000,'Inventory Check'!$B$3:$B$3000,"WRONG Code",0)</f>
        <v>AIR FILTER</v>
      </c>
      <c r="L217" s="22">
        <v>1</v>
      </c>
      <c r="M217" s="27">
        <v>1388</v>
      </c>
      <c r="N217" s="69">
        <f t="shared" si="26"/>
        <v>1388</v>
      </c>
      <c r="O217" s="10"/>
      <c r="P217" s="11"/>
      <c r="Q217" s="11"/>
      <c r="R217" s="11"/>
      <c r="S217" s="11"/>
      <c r="T217" s="23"/>
      <c r="U217" s="71">
        <f t="shared" si="25"/>
        <v>0</v>
      </c>
      <c r="V217" s="71">
        <f t="shared" si="27"/>
        <v>0</v>
      </c>
      <c r="W217" s="9"/>
      <c r="X217" s="69">
        <f>Job_Cards[[#This Row],[GST on Lobour]]+Job_Cards[[#This Row],[Total Labour]]+Job_Cards[[#This Row],[Part Value]]</f>
        <v>1388</v>
      </c>
      <c r="Y217" s="9"/>
      <c r="Z217" s="11"/>
      <c r="AA217" s="15">
        <f t="shared" si="28"/>
        <v>21</v>
      </c>
      <c r="AB217" s="15">
        <f t="shared" si="29"/>
        <v>1</v>
      </c>
      <c r="AC217" s="15">
        <f t="shared" si="30"/>
        <v>2026</v>
      </c>
    </row>
    <row r="218" spans="1:29" x14ac:dyDescent="0.35">
      <c r="A218" s="9" t="s">
        <v>227</v>
      </c>
      <c r="B218" s="8">
        <v>46047</v>
      </c>
      <c r="C218" s="33" t="s">
        <v>293</v>
      </c>
      <c r="D218" s="9" t="s">
        <v>279</v>
      </c>
      <c r="E218" s="9"/>
      <c r="F218" s="9" t="s">
        <v>294</v>
      </c>
      <c r="G218" s="64" t="s">
        <v>55</v>
      </c>
      <c r="H218" s="65" t="s">
        <v>237</v>
      </c>
      <c r="I218" s="65" t="s">
        <v>48</v>
      </c>
      <c r="J218" s="22" t="s">
        <v>366</v>
      </c>
      <c r="K218" s="67" t="str">
        <f>_xlfn.XLOOKUP(Job_Cards[[#This Row],[Part Code Issued]],'Inventory Check'!$A$3:$A$3000,'Inventory Check'!$B$3:$B$3000,"WRONG Code",0)</f>
        <v>Gulf Force BS VI (6.5L)</v>
      </c>
      <c r="L218" s="22">
        <v>1</v>
      </c>
      <c r="M218" s="27">
        <v>2080</v>
      </c>
      <c r="N218" s="69">
        <f t="shared" si="26"/>
        <v>2080</v>
      </c>
      <c r="O218" s="10"/>
      <c r="P218" s="11"/>
      <c r="Q218" s="11"/>
      <c r="R218" s="11"/>
      <c r="S218" s="11"/>
      <c r="T218" s="23"/>
      <c r="U218" s="71">
        <f t="shared" si="25"/>
        <v>0</v>
      </c>
      <c r="V218" s="71">
        <f t="shared" si="27"/>
        <v>0</v>
      </c>
      <c r="W218" s="9"/>
      <c r="X218" s="69">
        <f>Job_Cards[[#This Row],[GST on Lobour]]+Job_Cards[[#This Row],[Total Labour]]+Job_Cards[[#This Row],[Part Value]]</f>
        <v>2080</v>
      </c>
      <c r="Y218" s="9"/>
      <c r="Z218" s="11"/>
      <c r="AA218" s="15">
        <f t="shared" si="28"/>
        <v>25</v>
      </c>
      <c r="AB218" s="15">
        <f t="shared" si="29"/>
        <v>1</v>
      </c>
      <c r="AC218" s="15">
        <f t="shared" si="30"/>
        <v>2026</v>
      </c>
    </row>
    <row r="219" spans="1:29" x14ac:dyDescent="0.35">
      <c r="A219" s="9"/>
      <c r="B219" s="8">
        <v>46047</v>
      </c>
      <c r="C219" s="9"/>
      <c r="D219" s="9"/>
      <c r="E219" s="9"/>
      <c r="F219" s="9"/>
      <c r="G219" s="64"/>
      <c r="H219" s="65"/>
      <c r="I219" s="65" t="str">
        <f>IF(Job_Cards[[#This Row],[Customer Name]]="",I218,"")</f>
        <v>Free Service</v>
      </c>
      <c r="J219" s="22" t="s">
        <v>90</v>
      </c>
      <c r="K219" s="67" t="str">
        <f>_xlfn.XLOOKUP(Job_Cards[[#This Row],[Part Code Issued]],'Inventory Check'!$A$3:$A$3000,'Inventory Check'!$B$3:$B$3000,"WRONG Code",0)</f>
        <v>Oil Filter</v>
      </c>
      <c r="L219" s="22">
        <v>1</v>
      </c>
      <c r="M219" s="27">
        <v>359</v>
      </c>
      <c r="N219" s="69">
        <f t="shared" si="26"/>
        <v>359</v>
      </c>
      <c r="O219" s="10"/>
      <c r="P219" s="11"/>
      <c r="Q219" s="11"/>
      <c r="R219" s="11"/>
      <c r="S219" s="11"/>
      <c r="T219" s="23"/>
      <c r="U219" s="71">
        <f t="shared" si="25"/>
        <v>0</v>
      </c>
      <c r="V219" s="71">
        <f t="shared" si="27"/>
        <v>0</v>
      </c>
      <c r="W219" s="9"/>
      <c r="X219" s="69">
        <f>Job_Cards[[#This Row],[GST on Lobour]]+Job_Cards[[#This Row],[Total Labour]]+Job_Cards[[#This Row],[Part Value]]</f>
        <v>359</v>
      </c>
      <c r="Y219" s="9"/>
      <c r="Z219" s="11"/>
      <c r="AA219" s="15">
        <f t="shared" si="28"/>
        <v>25</v>
      </c>
      <c r="AB219" s="15">
        <f t="shared" si="29"/>
        <v>1</v>
      </c>
      <c r="AC219" s="15">
        <f t="shared" si="30"/>
        <v>2026</v>
      </c>
    </row>
    <row r="220" spans="1:29" x14ac:dyDescent="0.35">
      <c r="A220" s="9"/>
      <c r="B220" s="8">
        <v>46047</v>
      </c>
      <c r="C220" s="9"/>
      <c r="D220" s="9"/>
      <c r="E220" s="9"/>
      <c r="F220" s="9"/>
      <c r="G220" s="64"/>
      <c r="H220" s="65"/>
      <c r="I220" s="65" t="str">
        <f>IF(Job_Cards[[#This Row],[Customer Name]]="",I219,"")</f>
        <v>Free Service</v>
      </c>
      <c r="J220" s="22" t="s">
        <v>238</v>
      </c>
      <c r="K220" s="67" t="str">
        <f>_xlfn.XLOOKUP(Job_Cards[[#This Row],[Part Code Issued]],'Inventory Check'!$A$3:$A$3000,'Inventory Check'!$B$3:$B$3000,"WRONG Code",0)</f>
        <v>SPIN-ON FILTER</v>
      </c>
      <c r="L220" s="22">
        <v>1</v>
      </c>
      <c r="M220" s="27">
        <v>655</v>
      </c>
      <c r="N220" s="69">
        <f t="shared" si="26"/>
        <v>655</v>
      </c>
      <c r="O220" s="10"/>
      <c r="P220" s="11"/>
      <c r="Q220" s="11"/>
      <c r="R220" s="11"/>
      <c r="S220" s="11"/>
      <c r="T220" s="23"/>
      <c r="U220" s="71">
        <f t="shared" si="25"/>
        <v>0</v>
      </c>
      <c r="V220" s="71">
        <f t="shared" si="27"/>
        <v>0</v>
      </c>
      <c r="W220" s="9"/>
      <c r="X220" s="69">
        <f>Job_Cards[[#This Row],[GST on Lobour]]+Job_Cards[[#This Row],[Total Labour]]+Job_Cards[[#This Row],[Part Value]]</f>
        <v>655</v>
      </c>
      <c r="Y220" s="9"/>
      <c r="Z220" s="11"/>
      <c r="AA220" s="15">
        <f t="shared" si="28"/>
        <v>25</v>
      </c>
      <c r="AB220" s="15">
        <f t="shared" si="29"/>
        <v>1</v>
      </c>
      <c r="AC220" s="15">
        <f t="shared" si="30"/>
        <v>2026</v>
      </c>
    </row>
    <row r="221" spans="1:29" x14ac:dyDescent="0.35">
      <c r="A221" s="9"/>
      <c r="B221" s="8">
        <v>46047</v>
      </c>
      <c r="C221" s="9"/>
      <c r="D221" s="9"/>
      <c r="E221" s="9"/>
      <c r="F221" s="9"/>
      <c r="G221" s="64"/>
      <c r="H221" s="65"/>
      <c r="I221" s="65" t="str">
        <f>IF(Job_Cards[[#This Row],[Customer Name]]="",I220,"")</f>
        <v>Free Service</v>
      </c>
      <c r="J221" s="22" t="s">
        <v>853</v>
      </c>
      <c r="K221" s="67" t="str">
        <f>_xlfn.XLOOKUP(Job_Cards[[#This Row],[Part Code Issued]],'Inventory Check'!$A$3:$A$3000,'Inventory Check'!$B$3:$B$3000,"WRONG Code",0)</f>
        <v>Gear Oil XP 85W140  HP 1Ltr</v>
      </c>
      <c r="L221" s="22">
        <v>2</v>
      </c>
      <c r="M221" s="27">
        <v>475</v>
      </c>
      <c r="N221" s="69">
        <f>M221*L221</f>
        <v>950</v>
      </c>
      <c r="O221" s="10"/>
      <c r="P221" s="11"/>
      <c r="Q221" s="11"/>
      <c r="R221" s="11"/>
      <c r="S221" s="11"/>
      <c r="T221" s="23"/>
      <c r="U221" s="71">
        <f t="shared" si="25"/>
        <v>0</v>
      </c>
      <c r="V221" s="71">
        <f t="shared" si="27"/>
        <v>0</v>
      </c>
      <c r="W221" s="9"/>
      <c r="X221" s="69">
        <f>Job_Cards[[#This Row],[GST on Lobour]]+Job_Cards[[#This Row],[Total Labour]]+Job_Cards[[#This Row],[Part Value]]</f>
        <v>950</v>
      </c>
      <c r="Y221" s="9"/>
      <c r="Z221" s="11"/>
      <c r="AA221" s="15">
        <f t="shared" si="28"/>
        <v>25</v>
      </c>
      <c r="AB221" s="15">
        <f t="shared" si="29"/>
        <v>1</v>
      </c>
      <c r="AC221" s="15">
        <f t="shared" si="30"/>
        <v>2026</v>
      </c>
    </row>
    <row r="222" spans="1:29" x14ac:dyDescent="0.35">
      <c r="A222" s="9"/>
      <c r="B222" s="8">
        <v>46047</v>
      </c>
      <c r="C222" s="9"/>
      <c r="D222" s="9"/>
      <c r="E222" s="9"/>
      <c r="F222" s="9"/>
      <c r="G222" s="64"/>
      <c r="H222" s="65"/>
      <c r="I222" s="65" t="str">
        <f>IF(Job_Cards[[#This Row],[Customer Name]]="",I221,"")</f>
        <v>Free Service</v>
      </c>
      <c r="J222" s="22" t="s">
        <v>852</v>
      </c>
      <c r="K222" s="67" t="str">
        <f>_xlfn.XLOOKUP(Job_Cards[[#This Row],[Part Code Issued]],'Inventory Check'!$A$3:$A$3000,'Inventory Check'!$B$3:$B$3000,"WRONG Code",0)</f>
        <v>Gear Oil XP 80W90  HP 1Ltr</v>
      </c>
      <c r="L222" s="22">
        <v>2.5</v>
      </c>
      <c r="M222" s="27">
        <v>470</v>
      </c>
      <c r="N222" s="69">
        <f>M222*L222</f>
        <v>1175</v>
      </c>
      <c r="O222" s="10"/>
      <c r="P222" s="11"/>
      <c r="Q222" s="11"/>
      <c r="R222" s="11"/>
      <c r="S222" s="11"/>
      <c r="T222" s="23"/>
      <c r="U222" s="71">
        <f t="shared" si="25"/>
        <v>0</v>
      </c>
      <c r="V222" s="71">
        <f t="shared" si="27"/>
        <v>0</v>
      </c>
      <c r="W222" s="9"/>
      <c r="X222" s="69">
        <f>Job_Cards[[#This Row],[GST on Lobour]]+Job_Cards[[#This Row],[Total Labour]]+Job_Cards[[#This Row],[Part Value]]</f>
        <v>1175</v>
      </c>
      <c r="Y222" s="9"/>
      <c r="Z222" s="11"/>
      <c r="AA222" s="15">
        <f t="shared" si="28"/>
        <v>25</v>
      </c>
      <c r="AB222" s="15">
        <f t="shared" si="29"/>
        <v>1</v>
      </c>
      <c r="AC222" s="15">
        <f t="shared" si="30"/>
        <v>2026</v>
      </c>
    </row>
    <row r="223" spans="1:29" x14ac:dyDescent="0.35">
      <c r="A223" s="9" t="s">
        <v>295</v>
      </c>
      <c r="B223" s="8">
        <v>46052</v>
      </c>
      <c r="C223" s="9">
        <v>2095</v>
      </c>
      <c r="D223" s="9" t="s">
        <v>296</v>
      </c>
      <c r="E223" s="9"/>
      <c r="F223" s="9" t="s">
        <v>297</v>
      </c>
      <c r="G223" s="64" t="s">
        <v>55</v>
      </c>
      <c r="H223" s="65" t="s">
        <v>65</v>
      </c>
      <c r="I223" s="65" t="s">
        <v>751</v>
      </c>
      <c r="J223" s="22" t="s">
        <v>139</v>
      </c>
      <c r="K223" s="67" t="str">
        <f>_xlfn.XLOOKUP(Job_Cards[[#This Row],[Part Code Issued]],'Inventory Check'!$A$3:$A$3000,'Inventory Check'!$B$3:$B$3000,"WRONG Code",0)</f>
        <v>Latch assly with link LH ( Side door)</v>
      </c>
      <c r="L223" s="22">
        <v>2</v>
      </c>
      <c r="M223" s="27">
        <v>336</v>
      </c>
      <c r="N223" s="69">
        <f t="shared" si="26"/>
        <v>672</v>
      </c>
      <c r="O223" s="10"/>
      <c r="P223" s="11"/>
      <c r="Q223" s="11"/>
      <c r="R223" s="11"/>
      <c r="S223" s="11"/>
      <c r="T223" s="23"/>
      <c r="U223" s="71">
        <f t="shared" si="25"/>
        <v>0</v>
      </c>
      <c r="V223" s="71">
        <f t="shared" si="27"/>
        <v>0</v>
      </c>
      <c r="W223" s="9"/>
      <c r="X223" s="69">
        <f>Job_Cards[[#This Row],[GST on Lobour]]+Job_Cards[[#This Row],[Total Labour]]+Job_Cards[[#This Row],[Part Value]]</f>
        <v>672</v>
      </c>
      <c r="Y223" s="9"/>
      <c r="Z223" s="11"/>
      <c r="AA223" s="15">
        <f t="shared" si="28"/>
        <v>30</v>
      </c>
      <c r="AB223" s="15">
        <f t="shared" si="29"/>
        <v>1</v>
      </c>
      <c r="AC223" s="15">
        <f t="shared" si="30"/>
        <v>2026</v>
      </c>
    </row>
    <row r="224" spans="1:29" x14ac:dyDescent="0.35">
      <c r="A224" s="9"/>
      <c r="B224" s="8">
        <v>46052</v>
      </c>
      <c r="C224" s="9"/>
      <c r="D224" s="9"/>
      <c r="E224" s="9"/>
      <c r="F224" s="9"/>
      <c r="G224" s="64"/>
      <c r="H224" s="65"/>
      <c r="I224" s="65" t="str">
        <f>IF(Job_Cards[[#This Row],[Customer Name]]="",I223,"")</f>
        <v>Counter Sale</v>
      </c>
      <c r="J224" s="22" t="s">
        <v>140</v>
      </c>
      <c r="K224" s="67" t="str">
        <f>_xlfn.XLOOKUP(Job_Cards[[#This Row],[Part Code Issued]],'Inventory Check'!$A$3:$A$3000,'Inventory Check'!$B$3:$B$3000,"WRONG Code",0)</f>
        <v>Latch assly with link RH ( side door)</v>
      </c>
      <c r="L224" s="22">
        <v>1</v>
      </c>
      <c r="M224" s="27">
        <v>336</v>
      </c>
      <c r="N224" s="69">
        <f t="shared" si="26"/>
        <v>336</v>
      </c>
      <c r="O224" s="10"/>
      <c r="P224" s="11"/>
      <c r="Q224" s="11"/>
      <c r="R224" s="11"/>
      <c r="S224" s="11"/>
      <c r="T224" s="23"/>
      <c r="U224" s="71">
        <f t="shared" si="25"/>
        <v>0</v>
      </c>
      <c r="V224" s="71">
        <f t="shared" si="27"/>
        <v>0</v>
      </c>
      <c r="W224" s="9"/>
      <c r="X224" s="69">
        <f>Job_Cards[[#This Row],[GST on Lobour]]+Job_Cards[[#This Row],[Total Labour]]+Job_Cards[[#This Row],[Part Value]]</f>
        <v>336</v>
      </c>
      <c r="Y224" s="9"/>
      <c r="Z224" s="11"/>
      <c r="AA224" s="15">
        <f t="shared" si="28"/>
        <v>30</v>
      </c>
      <c r="AB224" s="15">
        <f t="shared" si="29"/>
        <v>1</v>
      </c>
      <c r="AC224" s="15">
        <f t="shared" si="30"/>
        <v>2026</v>
      </c>
    </row>
    <row r="225" spans="1:29" x14ac:dyDescent="0.35">
      <c r="A225" s="9"/>
      <c r="B225" s="8">
        <v>46052</v>
      </c>
      <c r="C225" s="9"/>
      <c r="D225" s="9"/>
      <c r="E225" s="9"/>
      <c r="F225" s="9"/>
      <c r="G225" s="64"/>
      <c r="H225" s="65"/>
      <c r="I225" s="65" t="str">
        <f>IF(Job_Cards[[#This Row],[Customer Name]]="",I224,"")</f>
        <v>Counter Sale</v>
      </c>
      <c r="J225" s="22" t="s">
        <v>298</v>
      </c>
      <c r="K225" s="67" t="str">
        <f>_xlfn.XLOOKUP(Job_Cards[[#This Row],[Part Code Issued]],'Inventory Check'!$A$3:$A$3000,'Inventory Check'!$B$3:$B$3000,"WRONG Code",0)</f>
        <v>Wiper Motar</v>
      </c>
      <c r="L225" s="22">
        <v>1</v>
      </c>
      <c r="M225" s="27">
        <v>2134</v>
      </c>
      <c r="N225" s="69">
        <f t="shared" si="26"/>
        <v>2134</v>
      </c>
      <c r="O225" s="10"/>
      <c r="P225" s="11"/>
      <c r="Q225" s="11"/>
      <c r="R225" s="11"/>
      <c r="S225" s="11"/>
      <c r="T225" s="23"/>
      <c r="U225" s="71">
        <f t="shared" si="25"/>
        <v>0</v>
      </c>
      <c r="V225" s="71">
        <f t="shared" si="27"/>
        <v>0</v>
      </c>
      <c r="W225" s="9"/>
      <c r="X225" s="69">
        <f>Job_Cards[[#This Row],[GST on Lobour]]+Job_Cards[[#This Row],[Total Labour]]+Job_Cards[[#This Row],[Part Value]]</f>
        <v>2134</v>
      </c>
      <c r="Y225" s="9"/>
      <c r="Z225" s="11"/>
      <c r="AA225" s="15">
        <f t="shared" si="28"/>
        <v>30</v>
      </c>
      <c r="AB225" s="15">
        <f t="shared" si="29"/>
        <v>1</v>
      </c>
      <c r="AC225" s="15">
        <f t="shared" si="30"/>
        <v>2026</v>
      </c>
    </row>
    <row r="226" spans="1:29" x14ac:dyDescent="0.35">
      <c r="A226" s="9" t="s">
        <v>295</v>
      </c>
      <c r="B226" s="8">
        <v>46052</v>
      </c>
      <c r="C226" s="9">
        <v>2096</v>
      </c>
      <c r="D226" s="9" t="s">
        <v>296</v>
      </c>
      <c r="E226" s="9">
        <v>8855847311</v>
      </c>
      <c r="F226" s="9" t="s">
        <v>299</v>
      </c>
      <c r="G226" s="64" t="s">
        <v>55</v>
      </c>
      <c r="H226" s="65" t="s">
        <v>65</v>
      </c>
      <c r="I226" s="65" t="s">
        <v>48</v>
      </c>
      <c r="J226" s="22" t="s">
        <v>366</v>
      </c>
      <c r="K226" s="67" t="str">
        <f>_xlfn.XLOOKUP(Job_Cards[[#This Row],[Part Code Issued]],'Inventory Check'!$A$3:$A$3000,'Inventory Check'!$B$3:$B$3000,"WRONG Code",0)</f>
        <v>Gulf Force BS VI (6.5L)</v>
      </c>
      <c r="L226" s="22">
        <v>1</v>
      </c>
      <c r="M226" s="27">
        <v>2080</v>
      </c>
      <c r="N226" s="69">
        <f t="shared" si="26"/>
        <v>2080</v>
      </c>
      <c r="O226" s="10">
        <v>600</v>
      </c>
      <c r="P226" s="11"/>
      <c r="Q226" s="11"/>
      <c r="R226" s="11"/>
      <c r="S226" s="11"/>
      <c r="T226" s="23"/>
      <c r="U226" s="71">
        <f t="shared" si="25"/>
        <v>600</v>
      </c>
      <c r="V226" s="71">
        <f t="shared" si="27"/>
        <v>108</v>
      </c>
      <c r="W226" s="9"/>
      <c r="X226" s="69">
        <f>Job_Cards[[#This Row],[GST on Lobour]]+Job_Cards[[#This Row],[Total Labour]]+Job_Cards[[#This Row],[Part Value]]</f>
        <v>2788</v>
      </c>
      <c r="Y226" s="9"/>
      <c r="Z226" s="11"/>
      <c r="AA226" s="15">
        <f t="shared" si="28"/>
        <v>30</v>
      </c>
      <c r="AB226" s="15">
        <f t="shared" si="29"/>
        <v>1</v>
      </c>
      <c r="AC226" s="15">
        <f t="shared" si="30"/>
        <v>2026</v>
      </c>
    </row>
    <row r="227" spans="1:29" x14ac:dyDescent="0.35">
      <c r="A227" s="9"/>
      <c r="B227" s="8">
        <v>46052</v>
      </c>
      <c r="C227" s="9"/>
      <c r="D227" s="9"/>
      <c r="E227" s="9"/>
      <c r="F227" s="9"/>
      <c r="G227" s="64"/>
      <c r="H227" s="65"/>
      <c r="I227" s="65" t="str">
        <f>IF(Job_Cards[[#This Row],[Customer Name]]="",I226,"")</f>
        <v>Free Service</v>
      </c>
      <c r="J227" s="22" t="s">
        <v>91</v>
      </c>
      <c r="K227" s="67" t="str">
        <f>_xlfn.XLOOKUP(Job_Cards[[#This Row],[Part Code Issued]],'Inventory Check'!$A$3:$A$3000,'Inventory Check'!$B$3:$B$3000,"WRONG Code",0)</f>
        <v>FUEL FILTER</v>
      </c>
      <c r="L227" s="22">
        <v>1</v>
      </c>
      <c r="M227" s="27">
        <v>1575</v>
      </c>
      <c r="N227" s="69">
        <f t="shared" si="26"/>
        <v>1575</v>
      </c>
      <c r="O227" s="10"/>
      <c r="P227" s="11"/>
      <c r="Q227" s="11"/>
      <c r="R227" s="11"/>
      <c r="S227" s="11"/>
      <c r="T227" s="23"/>
      <c r="U227" s="71">
        <f t="shared" si="25"/>
        <v>0</v>
      </c>
      <c r="V227" s="71">
        <f t="shared" si="27"/>
        <v>0</v>
      </c>
      <c r="W227" s="9"/>
      <c r="X227" s="69">
        <f>Job_Cards[[#This Row],[GST on Lobour]]+Job_Cards[[#This Row],[Total Labour]]+Job_Cards[[#This Row],[Part Value]]</f>
        <v>1575</v>
      </c>
      <c r="Y227" s="9"/>
      <c r="Z227" s="11"/>
      <c r="AA227" s="15">
        <f t="shared" si="28"/>
        <v>30</v>
      </c>
      <c r="AB227" s="15">
        <f t="shared" si="29"/>
        <v>1</v>
      </c>
      <c r="AC227" s="15">
        <f t="shared" si="30"/>
        <v>2026</v>
      </c>
    </row>
    <row r="228" spans="1:29" x14ac:dyDescent="0.35">
      <c r="A228" s="9"/>
      <c r="B228" s="8">
        <v>46052</v>
      </c>
      <c r="C228" s="9"/>
      <c r="D228" s="9"/>
      <c r="E228" s="9"/>
      <c r="F228" s="9"/>
      <c r="G228" s="64"/>
      <c r="H228" s="65"/>
      <c r="I228" s="65" t="str">
        <f>IF(Job_Cards[[#This Row],[Customer Name]]="",I227,"")</f>
        <v>Free Service</v>
      </c>
      <c r="J228" s="22" t="s">
        <v>92</v>
      </c>
      <c r="K228" s="67" t="str">
        <f>_xlfn.XLOOKUP(Job_Cards[[#This Row],[Part Code Issued]],'Inventory Check'!$A$3:$A$3000,'Inventory Check'!$B$3:$B$3000,"WRONG Code",0)</f>
        <v>AIR FILTER</v>
      </c>
      <c r="L228" s="22">
        <v>1</v>
      </c>
      <c r="M228" s="27">
        <v>1388</v>
      </c>
      <c r="N228" s="69">
        <f t="shared" si="26"/>
        <v>1388</v>
      </c>
      <c r="O228" s="10"/>
      <c r="P228" s="11"/>
      <c r="Q228" s="11"/>
      <c r="R228" s="11"/>
      <c r="S228" s="11"/>
      <c r="T228" s="23"/>
      <c r="U228" s="71">
        <f t="shared" si="25"/>
        <v>0</v>
      </c>
      <c r="V228" s="71">
        <f t="shared" si="27"/>
        <v>0</v>
      </c>
      <c r="W228" s="9"/>
      <c r="X228" s="69">
        <f>Job_Cards[[#This Row],[GST on Lobour]]+Job_Cards[[#This Row],[Total Labour]]+Job_Cards[[#This Row],[Part Value]]</f>
        <v>1388</v>
      </c>
      <c r="Y228" s="9"/>
      <c r="Z228" s="11"/>
      <c r="AA228" s="15">
        <f t="shared" si="28"/>
        <v>30</v>
      </c>
      <c r="AB228" s="15">
        <f t="shared" si="29"/>
        <v>1</v>
      </c>
      <c r="AC228" s="15">
        <f t="shared" si="30"/>
        <v>2026</v>
      </c>
    </row>
    <row r="229" spans="1:29" x14ac:dyDescent="0.35">
      <c r="A229" s="9"/>
      <c r="B229" s="8">
        <v>46052</v>
      </c>
      <c r="C229" s="9"/>
      <c r="D229" s="9"/>
      <c r="E229" s="9"/>
      <c r="F229" s="9"/>
      <c r="G229" s="64"/>
      <c r="H229" s="65"/>
      <c r="I229" s="65" t="str">
        <f>IF(Job_Cards[[#This Row],[Customer Name]]="",I228,"")</f>
        <v>Free Service</v>
      </c>
      <c r="J229" s="22" t="s">
        <v>90</v>
      </c>
      <c r="K229" s="67" t="str">
        <f>_xlfn.XLOOKUP(Job_Cards[[#This Row],[Part Code Issued]],'Inventory Check'!$A$3:$A$3000,'Inventory Check'!$B$3:$B$3000,"WRONG Code",0)</f>
        <v>Oil Filter</v>
      </c>
      <c r="L229" s="22">
        <v>1</v>
      </c>
      <c r="M229" s="27">
        <v>359</v>
      </c>
      <c r="N229" s="69">
        <f t="shared" si="26"/>
        <v>359</v>
      </c>
      <c r="O229" s="10"/>
      <c r="P229" s="11"/>
      <c r="Q229" s="11"/>
      <c r="R229" s="11"/>
      <c r="S229" s="11"/>
      <c r="T229" s="23"/>
      <c r="U229" s="71">
        <f t="shared" si="25"/>
        <v>0</v>
      </c>
      <c r="V229" s="71">
        <f t="shared" si="27"/>
        <v>0</v>
      </c>
      <c r="W229" s="9"/>
      <c r="X229" s="69">
        <f>Job_Cards[[#This Row],[GST on Lobour]]+Job_Cards[[#This Row],[Total Labour]]+Job_Cards[[#This Row],[Part Value]]</f>
        <v>359</v>
      </c>
      <c r="Y229" s="9"/>
      <c r="Z229" s="11"/>
      <c r="AA229" s="15">
        <f t="shared" si="28"/>
        <v>30</v>
      </c>
      <c r="AB229" s="15">
        <f t="shared" si="29"/>
        <v>1</v>
      </c>
      <c r="AC229" s="15">
        <f t="shared" si="30"/>
        <v>2026</v>
      </c>
    </row>
    <row r="230" spans="1:29" x14ac:dyDescent="0.35">
      <c r="A230" s="9"/>
      <c r="B230" s="8">
        <v>46052</v>
      </c>
      <c r="C230" s="9"/>
      <c r="D230" s="9"/>
      <c r="E230" s="9"/>
      <c r="F230" s="9"/>
      <c r="G230" s="64"/>
      <c r="H230" s="65"/>
      <c r="I230" s="65" t="str">
        <f>IF(Job_Cards[[#This Row],[Customer Name]]="",I229,"")</f>
        <v>Free Service</v>
      </c>
      <c r="J230" s="22" t="s">
        <v>172</v>
      </c>
      <c r="K230" s="67" t="str">
        <f>_xlfn.XLOOKUP(Job_Cards[[#This Row],[Part Code Issued]],'Inventory Check'!$A$3:$A$3000,'Inventory Check'!$B$3:$B$3000,"WRONG Code",0)</f>
        <v>BRAKE PAD</v>
      </c>
      <c r="L230" s="22">
        <v>1</v>
      </c>
      <c r="M230" s="27">
        <v>2491</v>
      </c>
      <c r="N230" s="69">
        <f t="shared" si="26"/>
        <v>2491</v>
      </c>
      <c r="O230" s="10"/>
      <c r="P230" s="11"/>
      <c r="Q230" s="11"/>
      <c r="R230" s="11"/>
      <c r="S230" s="11"/>
      <c r="T230" s="23"/>
      <c r="U230" s="71">
        <f t="shared" si="25"/>
        <v>0</v>
      </c>
      <c r="V230" s="71">
        <f t="shared" si="27"/>
        <v>0</v>
      </c>
      <c r="W230" s="9"/>
      <c r="X230" s="69">
        <f>Job_Cards[[#This Row],[GST on Lobour]]+Job_Cards[[#This Row],[Total Labour]]+Job_Cards[[#This Row],[Part Value]]</f>
        <v>2491</v>
      </c>
      <c r="Y230" s="9"/>
      <c r="Z230" s="11"/>
      <c r="AA230" s="15">
        <f t="shared" si="28"/>
        <v>30</v>
      </c>
      <c r="AB230" s="15">
        <f t="shared" si="29"/>
        <v>1</v>
      </c>
      <c r="AC230" s="15">
        <f t="shared" si="30"/>
        <v>2026</v>
      </c>
    </row>
    <row r="231" spans="1:29" x14ac:dyDescent="0.35">
      <c r="A231" s="9"/>
      <c r="B231" s="8">
        <v>46052</v>
      </c>
      <c r="C231" s="9"/>
      <c r="D231" s="9"/>
      <c r="E231" s="9"/>
      <c r="F231" s="9"/>
      <c r="G231" s="64"/>
      <c r="H231" s="65"/>
      <c r="I231" s="65" t="str">
        <f>IF(Job_Cards[[#This Row],[Customer Name]]="",I230,"")</f>
        <v>Free Service</v>
      </c>
      <c r="J231" s="22" t="s">
        <v>301</v>
      </c>
      <c r="K231" s="67" t="str">
        <f>_xlfn.XLOOKUP(Job_Cards[[#This Row],[Part Code Issued]],'Inventory Check'!$A$3:$A$3000,'Inventory Check'!$B$3:$B$3000,"WRONG Code",0)</f>
        <v>CLUTCH SPRING</v>
      </c>
      <c r="L231" s="22">
        <v>1</v>
      </c>
      <c r="M231" s="27">
        <v>25</v>
      </c>
      <c r="N231" s="69">
        <f t="shared" si="26"/>
        <v>25</v>
      </c>
      <c r="O231" s="10"/>
      <c r="P231" s="11"/>
      <c r="Q231" s="11"/>
      <c r="R231" s="11"/>
      <c r="S231" s="11"/>
      <c r="T231" s="23"/>
      <c r="U231" s="71">
        <f t="shared" si="25"/>
        <v>0</v>
      </c>
      <c r="V231" s="71">
        <f t="shared" si="27"/>
        <v>0</v>
      </c>
      <c r="W231" s="9"/>
      <c r="X231" s="69">
        <f>Job_Cards[[#This Row],[GST on Lobour]]+Job_Cards[[#This Row],[Total Labour]]+Job_Cards[[#This Row],[Part Value]]</f>
        <v>25</v>
      </c>
      <c r="Y231" s="9"/>
      <c r="Z231" s="11"/>
      <c r="AA231" s="15">
        <f t="shared" si="28"/>
        <v>30</v>
      </c>
      <c r="AB231" s="15">
        <f t="shared" si="29"/>
        <v>1</v>
      </c>
      <c r="AC231" s="15">
        <f t="shared" si="30"/>
        <v>2026</v>
      </c>
    </row>
    <row r="232" spans="1:29" x14ac:dyDescent="0.35">
      <c r="A232" s="8">
        <v>46024</v>
      </c>
      <c r="B232" s="8">
        <v>46054</v>
      </c>
      <c r="C232" s="9">
        <v>2097</v>
      </c>
      <c r="D232" s="9" t="s">
        <v>441</v>
      </c>
      <c r="E232" s="9">
        <v>7388998519</v>
      </c>
      <c r="F232" s="9" t="s">
        <v>442</v>
      </c>
      <c r="G232" s="64" t="s">
        <v>55</v>
      </c>
      <c r="H232" s="65" t="s">
        <v>65</v>
      </c>
      <c r="I232" s="65" t="s">
        <v>27</v>
      </c>
      <c r="J232" s="22" t="s">
        <v>223</v>
      </c>
      <c r="K232" s="67" t="str">
        <f>_xlfn.XLOOKUP(Job_Cards[[#This Row],[Part Code Issued]],'Inventory Check'!$A$3:$A$3000,'Inventory Check'!$B$3:$B$3000,"WRONG Code",0)</f>
        <v>AIR FILTER</v>
      </c>
      <c r="L232" s="22">
        <v>1</v>
      </c>
      <c r="M232" s="27">
        <v>994</v>
      </c>
      <c r="N232" s="69">
        <f t="shared" si="26"/>
        <v>994</v>
      </c>
      <c r="O232" s="10">
        <v>850</v>
      </c>
      <c r="P232" s="11"/>
      <c r="Q232" s="11"/>
      <c r="R232" s="11"/>
      <c r="S232" s="11"/>
      <c r="T232" s="23"/>
      <c r="U232" s="71">
        <f t="shared" si="25"/>
        <v>850</v>
      </c>
      <c r="V232" s="71">
        <f t="shared" si="27"/>
        <v>153</v>
      </c>
      <c r="W232" s="9"/>
      <c r="X232" s="69">
        <f>Job_Cards[[#This Row],[GST on Lobour]]+Job_Cards[[#This Row],[Total Labour]]+Job_Cards[[#This Row],[Part Value]]</f>
        <v>1997</v>
      </c>
      <c r="Y232" s="9"/>
      <c r="Z232" s="11"/>
      <c r="AA232" s="15">
        <f t="shared" si="28"/>
        <v>1</v>
      </c>
      <c r="AB232" s="15">
        <f t="shared" si="29"/>
        <v>2</v>
      </c>
      <c r="AC232" s="15">
        <f t="shared" si="30"/>
        <v>2026</v>
      </c>
    </row>
    <row r="233" spans="1:29" x14ac:dyDescent="0.35">
      <c r="A233" s="9"/>
      <c r="B233" s="8">
        <v>46054</v>
      </c>
      <c r="C233" s="9"/>
      <c r="D233" s="9"/>
      <c r="E233" s="9"/>
      <c r="F233" s="9"/>
      <c r="G233" s="64"/>
      <c r="H233" s="65"/>
      <c r="I233" s="65" t="str">
        <f>IF(Job_Cards[[#This Row],[Customer Name]]="",I232,"")</f>
        <v>Paid</v>
      </c>
      <c r="J233" s="22" t="s">
        <v>90</v>
      </c>
      <c r="K233" s="67" t="str">
        <f>_xlfn.XLOOKUP(Job_Cards[[#This Row],[Part Code Issued]],'Inventory Check'!$A$3:$A$3000,'Inventory Check'!$B$3:$B$3000,"WRONG Code",0)</f>
        <v>Oil Filter</v>
      </c>
      <c r="L233" s="22">
        <v>1</v>
      </c>
      <c r="M233" s="27">
        <v>359</v>
      </c>
      <c r="N233" s="69">
        <f t="shared" si="26"/>
        <v>359</v>
      </c>
      <c r="O233" s="10"/>
      <c r="P233" s="11"/>
      <c r="Q233" s="11"/>
      <c r="R233" s="11"/>
      <c r="S233" s="11"/>
      <c r="T233" s="23"/>
      <c r="U233" s="71">
        <f t="shared" si="25"/>
        <v>0</v>
      </c>
      <c r="V233" s="71">
        <f t="shared" si="27"/>
        <v>0</v>
      </c>
      <c r="W233" s="9"/>
      <c r="X233" s="69">
        <f>Job_Cards[[#This Row],[GST on Lobour]]+Job_Cards[[#This Row],[Total Labour]]+Job_Cards[[#This Row],[Part Value]]</f>
        <v>359</v>
      </c>
      <c r="Y233" s="9"/>
      <c r="Z233" s="11"/>
      <c r="AA233" s="15">
        <f t="shared" si="28"/>
        <v>1</v>
      </c>
      <c r="AB233" s="15">
        <f t="shared" si="29"/>
        <v>2</v>
      </c>
      <c r="AC233" s="15">
        <f t="shared" si="30"/>
        <v>2026</v>
      </c>
    </row>
    <row r="234" spans="1:29" x14ac:dyDescent="0.35">
      <c r="A234" s="9"/>
      <c r="B234" s="8">
        <v>46054</v>
      </c>
      <c r="C234" s="9"/>
      <c r="D234" s="9"/>
      <c r="E234" s="9"/>
      <c r="F234" s="9"/>
      <c r="G234" s="64"/>
      <c r="H234" s="65"/>
      <c r="I234" s="65" t="str">
        <f>IF(Job_Cards[[#This Row],[Customer Name]]="",I233,"")</f>
        <v>Paid</v>
      </c>
      <c r="J234" s="22" t="s">
        <v>366</v>
      </c>
      <c r="K234" s="67" t="str">
        <f>_xlfn.XLOOKUP(Job_Cards[[#This Row],[Part Code Issued]],'Inventory Check'!$A$3:$A$3000,'Inventory Check'!$B$3:$B$3000,"WRONG Code",0)</f>
        <v>Gulf Force BS VI (6.5L)</v>
      </c>
      <c r="L234" s="22">
        <v>1</v>
      </c>
      <c r="M234" s="27">
        <v>2080</v>
      </c>
      <c r="N234" s="69">
        <f t="shared" si="26"/>
        <v>2080</v>
      </c>
      <c r="O234" s="10"/>
      <c r="P234" s="11"/>
      <c r="Q234" s="11"/>
      <c r="R234" s="11"/>
      <c r="S234" s="11"/>
      <c r="T234" s="23"/>
      <c r="U234" s="71">
        <f t="shared" si="25"/>
        <v>0</v>
      </c>
      <c r="V234" s="71">
        <f t="shared" si="27"/>
        <v>0</v>
      </c>
      <c r="W234" s="9"/>
      <c r="X234" s="69">
        <f>Job_Cards[[#This Row],[GST on Lobour]]+Job_Cards[[#This Row],[Total Labour]]+Job_Cards[[#This Row],[Part Value]]</f>
        <v>2080</v>
      </c>
      <c r="Y234" s="9"/>
      <c r="Z234" s="11"/>
      <c r="AA234" s="15">
        <f t="shared" si="28"/>
        <v>1</v>
      </c>
      <c r="AB234" s="15">
        <f t="shared" si="29"/>
        <v>2</v>
      </c>
      <c r="AC234" s="15">
        <f t="shared" si="30"/>
        <v>2026</v>
      </c>
    </row>
    <row r="235" spans="1:29" x14ac:dyDescent="0.35">
      <c r="A235" s="8">
        <v>46024</v>
      </c>
      <c r="B235" s="8">
        <v>46054</v>
      </c>
      <c r="C235" s="9">
        <v>2098</v>
      </c>
      <c r="D235" s="9" t="s">
        <v>443</v>
      </c>
      <c r="E235" s="9">
        <v>9918991527</v>
      </c>
      <c r="F235" s="9" t="s">
        <v>444</v>
      </c>
      <c r="G235" s="64" t="s">
        <v>55</v>
      </c>
      <c r="H235" s="65" t="s">
        <v>65</v>
      </c>
      <c r="I235" s="65" t="s">
        <v>27</v>
      </c>
      <c r="J235" s="22" t="s">
        <v>445</v>
      </c>
      <c r="K235" s="67" t="str">
        <f>_xlfn.XLOOKUP(Job_Cards[[#This Row],[Part Code Issued]],'Inventory Check'!$A$3:$A$3000,'Inventory Check'!$B$3:$B$3000,"WRONG Code",0)</f>
        <v>R L Bumper Corner</v>
      </c>
      <c r="L235" s="22">
        <v>1</v>
      </c>
      <c r="M235" s="27">
        <v>259</v>
      </c>
      <c r="N235" s="69">
        <f t="shared" si="26"/>
        <v>259</v>
      </c>
      <c r="O235" s="10">
        <v>450</v>
      </c>
      <c r="P235" s="11"/>
      <c r="Q235" s="11">
        <v>200</v>
      </c>
      <c r="R235" s="11"/>
      <c r="S235" s="11"/>
      <c r="T235" s="23"/>
      <c r="U235" s="71">
        <f t="shared" si="25"/>
        <v>650</v>
      </c>
      <c r="V235" s="71">
        <f t="shared" si="27"/>
        <v>117</v>
      </c>
      <c r="W235" s="9"/>
      <c r="X235" s="69">
        <f>Job_Cards[[#This Row],[GST on Lobour]]+Job_Cards[[#This Row],[Total Labour]]+Job_Cards[[#This Row],[Part Value]]</f>
        <v>1026</v>
      </c>
      <c r="Y235" s="9"/>
      <c r="Z235" s="11"/>
      <c r="AA235" s="15">
        <f t="shared" si="28"/>
        <v>1</v>
      </c>
      <c r="AB235" s="15">
        <f t="shared" si="29"/>
        <v>2</v>
      </c>
      <c r="AC235" s="15">
        <f t="shared" si="30"/>
        <v>2026</v>
      </c>
    </row>
    <row r="236" spans="1:29" x14ac:dyDescent="0.35">
      <c r="A236" s="9"/>
      <c r="B236" s="8">
        <v>46054</v>
      </c>
      <c r="C236" s="9"/>
      <c r="D236" s="9"/>
      <c r="E236" s="9"/>
      <c r="F236" s="9"/>
      <c r="G236" s="64"/>
      <c r="H236" s="65"/>
      <c r="I236" s="65" t="str">
        <f>IF(Job_Cards[[#This Row],[Customer Name]]="",I235,"")</f>
        <v>Paid</v>
      </c>
      <c r="J236" s="22" t="s">
        <v>440</v>
      </c>
      <c r="K236" s="67" t="str">
        <f>_xlfn.XLOOKUP(Job_Cards[[#This Row],[Part Code Issued]],'Inventory Check'!$A$3:$A$3000,'Inventory Check'!$B$3:$B$3000,"WRONG Code",0)</f>
        <v>Reverse Neutral Gear Sensor T1 N BS</v>
      </c>
      <c r="L236" s="22">
        <v>1</v>
      </c>
      <c r="M236" s="27">
        <v>2456</v>
      </c>
      <c r="N236" s="69">
        <f t="shared" si="26"/>
        <v>2456</v>
      </c>
      <c r="O236" s="10"/>
      <c r="P236" s="11"/>
      <c r="Q236" s="11"/>
      <c r="R236" s="11"/>
      <c r="S236" s="11"/>
      <c r="T236" s="23"/>
      <c r="U236" s="71">
        <f t="shared" si="25"/>
        <v>0</v>
      </c>
      <c r="V236" s="71">
        <f t="shared" si="27"/>
        <v>0</v>
      </c>
      <c r="W236" s="9"/>
      <c r="X236" s="69">
        <f>Job_Cards[[#This Row],[GST on Lobour]]+Job_Cards[[#This Row],[Total Labour]]+Job_Cards[[#This Row],[Part Value]]</f>
        <v>2456</v>
      </c>
      <c r="Y236" s="9"/>
      <c r="Z236" s="11"/>
      <c r="AA236" s="15">
        <f t="shared" si="28"/>
        <v>1</v>
      </c>
      <c r="AB236" s="15">
        <f t="shared" si="29"/>
        <v>2</v>
      </c>
      <c r="AC236" s="15">
        <f t="shared" si="30"/>
        <v>2026</v>
      </c>
    </row>
    <row r="237" spans="1:29" x14ac:dyDescent="0.35">
      <c r="A237" s="9"/>
      <c r="B237" s="8">
        <v>46054</v>
      </c>
      <c r="C237" s="9"/>
      <c r="D237" s="9"/>
      <c r="E237" s="9"/>
      <c r="F237" s="9"/>
      <c r="G237" s="64"/>
      <c r="H237" s="65"/>
      <c r="I237" s="65" t="str">
        <f>IF(Job_Cards[[#This Row],[Customer Name]]="",I236,"")</f>
        <v>Paid</v>
      </c>
      <c r="J237" s="22" t="s">
        <v>446</v>
      </c>
      <c r="K237" s="67" t="str">
        <f>_xlfn.XLOOKUP(Job_Cards[[#This Row],[Part Code Issued]],'Inventory Check'!$A$3:$A$3000,'Inventory Check'!$B$3:$B$3000,"WRONG Code",0)</f>
        <v>Electric Bush</v>
      </c>
      <c r="L237" s="22">
        <v>2</v>
      </c>
      <c r="M237" s="27">
        <v>35</v>
      </c>
      <c r="N237" s="69">
        <f t="shared" si="26"/>
        <v>70</v>
      </c>
      <c r="O237" s="10"/>
      <c r="P237" s="11"/>
      <c r="Q237" s="11"/>
      <c r="R237" s="11"/>
      <c r="S237" s="11"/>
      <c r="T237" s="23"/>
      <c r="U237" s="71">
        <f t="shared" si="25"/>
        <v>0</v>
      </c>
      <c r="V237" s="71">
        <f t="shared" si="27"/>
        <v>0</v>
      </c>
      <c r="W237" s="9"/>
      <c r="X237" s="69">
        <f>Job_Cards[[#This Row],[GST on Lobour]]+Job_Cards[[#This Row],[Total Labour]]+Job_Cards[[#This Row],[Part Value]]</f>
        <v>70</v>
      </c>
      <c r="Y237" s="9"/>
      <c r="Z237" s="11"/>
      <c r="AA237" s="15">
        <f t="shared" si="28"/>
        <v>1</v>
      </c>
      <c r="AB237" s="15">
        <f t="shared" si="29"/>
        <v>2</v>
      </c>
      <c r="AC237" s="15">
        <f t="shared" si="30"/>
        <v>2026</v>
      </c>
    </row>
    <row r="238" spans="1:29" x14ac:dyDescent="0.35">
      <c r="A238" s="8">
        <v>46024</v>
      </c>
      <c r="B238" s="8">
        <v>46054</v>
      </c>
      <c r="C238" s="9">
        <v>2099</v>
      </c>
      <c r="D238" s="9" t="s">
        <v>447</v>
      </c>
      <c r="E238" s="9"/>
      <c r="F238" s="9"/>
      <c r="G238" s="64"/>
      <c r="H238" s="65"/>
      <c r="I238" s="65" t="s">
        <v>751</v>
      </c>
      <c r="J238" s="22" t="s">
        <v>308</v>
      </c>
      <c r="K238" s="67" t="str">
        <f>_xlfn.XLOOKUP(Job_Cards[[#This Row],[Part Code Issued]],'Inventory Check'!$A$3:$A$3000,'Inventory Check'!$B$3:$B$3000,"WRONG Code",0)</f>
        <v>Gulf Force AdBlue (20 L)</v>
      </c>
      <c r="L238" s="22">
        <v>1</v>
      </c>
      <c r="M238" s="27">
        <v>1480</v>
      </c>
      <c r="N238" s="69">
        <f t="shared" si="26"/>
        <v>1480</v>
      </c>
      <c r="O238" s="10"/>
      <c r="P238" s="11"/>
      <c r="Q238" s="11"/>
      <c r="R238" s="11"/>
      <c r="S238" s="11"/>
      <c r="T238" s="23"/>
      <c r="U238" s="71">
        <f t="shared" si="25"/>
        <v>0</v>
      </c>
      <c r="V238" s="71">
        <f t="shared" si="27"/>
        <v>0</v>
      </c>
      <c r="W238" s="9"/>
      <c r="X238" s="69">
        <f>Job_Cards[[#This Row],[GST on Lobour]]+Job_Cards[[#This Row],[Total Labour]]+Job_Cards[[#This Row],[Part Value]]</f>
        <v>1480</v>
      </c>
      <c r="Y238" s="9"/>
      <c r="Z238" s="11"/>
      <c r="AA238" s="15">
        <f t="shared" si="28"/>
        <v>1</v>
      </c>
      <c r="AB238" s="15">
        <f t="shared" si="29"/>
        <v>2</v>
      </c>
      <c r="AC238" s="15">
        <f t="shared" si="30"/>
        <v>2026</v>
      </c>
    </row>
    <row r="239" spans="1:29" x14ac:dyDescent="0.35">
      <c r="A239" s="8">
        <v>46024</v>
      </c>
      <c r="B239" s="8">
        <v>46054</v>
      </c>
      <c r="C239" s="9">
        <v>2100</v>
      </c>
      <c r="D239" s="9" t="s">
        <v>448</v>
      </c>
      <c r="E239" s="9">
        <v>8081347373</v>
      </c>
      <c r="F239" s="9" t="s">
        <v>449</v>
      </c>
      <c r="G239" s="64" t="s">
        <v>55</v>
      </c>
      <c r="H239" s="65" t="s">
        <v>65</v>
      </c>
      <c r="I239" s="65" t="s">
        <v>27</v>
      </c>
      <c r="J239" s="22" t="s">
        <v>366</v>
      </c>
      <c r="K239" s="67" t="str">
        <f>_xlfn.XLOOKUP(Job_Cards[[#This Row],[Part Code Issued]],'Inventory Check'!$A$3:$A$3000,'Inventory Check'!$B$3:$B$3000,"WRONG Code",0)</f>
        <v>Gulf Force BS VI (6.5L)</v>
      </c>
      <c r="L239" s="22">
        <v>1</v>
      </c>
      <c r="M239" s="27">
        <v>2080</v>
      </c>
      <c r="N239" s="69">
        <f t="shared" si="26"/>
        <v>2080</v>
      </c>
      <c r="O239" s="10">
        <v>850</v>
      </c>
      <c r="P239" s="11">
        <v>200</v>
      </c>
      <c r="Q239" s="11"/>
      <c r="R239" s="11"/>
      <c r="S239" s="11"/>
      <c r="T239" s="23"/>
      <c r="U239" s="71">
        <f t="shared" si="25"/>
        <v>1050</v>
      </c>
      <c r="V239" s="71">
        <f t="shared" si="27"/>
        <v>189</v>
      </c>
      <c r="W239" s="9"/>
      <c r="X239" s="69">
        <f>Job_Cards[[#This Row],[GST on Lobour]]+Job_Cards[[#This Row],[Total Labour]]+Job_Cards[[#This Row],[Part Value]]</f>
        <v>3319</v>
      </c>
      <c r="Y239" s="9"/>
      <c r="Z239" s="11"/>
      <c r="AA239" s="15">
        <f t="shared" si="28"/>
        <v>1</v>
      </c>
      <c r="AB239" s="15">
        <f t="shared" si="29"/>
        <v>2</v>
      </c>
      <c r="AC239" s="15">
        <f t="shared" si="30"/>
        <v>2026</v>
      </c>
    </row>
    <row r="240" spans="1:29" x14ac:dyDescent="0.35">
      <c r="A240" s="9"/>
      <c r="B240" s="8">
        <v>46054</v>
      </c>
      <c r="C240" s="9"/>
      <c r="D240" s="9"/>
      <c r="E240" s="9"/>
      <c r="F240" s="9"/>
      <c r="G240" s="64"/>
      <c r="H240" s="65"/>
      <c r="I240" s="65" t="str">
        <f>IF(Job_Cards[[#This Row],[Customer Name]]="",I239,"")</f>
        <v>Paid</v>
      </c>
      <c r="J240" s="22" t="s">
        <v>90</v>
      </c>
      <c r="K240" s="67" t="str">
        <f>_xlfn.XLOOKUP(Job_Cards[[#This Row],[Part Code Issued]],'Inventory Check'!$A$3:$A$3000,'Inventory Check'!$B$3:$B$3000,"WRONG Code",0)</f>
        <v>Oil Filter</v>
      </c>
      <c r="L240" s="22">
        <v>1</v>
      </c>
      <c r="M240" s="27">
        <v>359</v>
      </c>
      <c r="N240" s="69">
        <f t="shared" si="26"/>
        <v>359</v>
      </c>
      <c r="O240" s="10"/>
      <c r="P240" s="11"/>
      <c r="Q240" s="11"/>
      <c r="R240" s="11"/>
      <c r="S240" s="11"/>
      <c r="T240" s="23"/>
      <c r="U240" s="71">
        <f t="shared" si="25"/>
        <v>0</v>
      </c>
      <c r="V240" s="71">
        <f t="shared" si="27"/>
        <v>0</v>
      </c>
      <c r="W240" s="9"/>
      <c r="X240" s="69">
        <f>Job_Cards[[#This Row],[GST on Lobour]]+Job_Cards[[#This Row],[Total Labour]]+Job_Cards[[#This Row],[Part Value]]</f>
        <v>359</v>
      </c>
      <c r="Y240" s="9"/>
      <c r="Z240" s="11"/>
      <c r="AA240" s="15">
        <f t="shared" si="28"/>
        <v>1</v>
      </c>
      <c r="AB240" s="15">
        <f t="shared" si="29"/>
        <v>2</v>
      </c>
      <c r="AC240" s="15">
        <f t="shared" si="30"/>
        <v>2026</v>
      </c>
    </row>
    <row r="241" spans="1:29" x14ac:dyDescent="0.35">
      <c r="A241" s="9"/>
      <c r="B241" s="8">
        <v>46054</v>
      </c>
      <c r="C241" s="9"/>
      <c r="D241" s="9"/>
      <c r="E241" s="9"/>
      <c r="F241" s="9"/>
      <c r="G241" s="64"/>
      <c r="H241" s="65"/>
      <c r="I241" s="65" t="str">
        <f>IF(Job_Cards[[#This Row],[Customer Name]]="",I240,"")</f>
        <v>Paid</v>
      </c>
      <c r="J241" s="22" t="s">
        <v>91</v>
      </c>
      <c r="K241" s="67" t="str">
        <f>_xlfn.XLOOKUP(Job_Cards[[#This Row],[Part Code Issued]],'Inventory Check'!$A$3:$A$3000,'Inventory Check'!$B$3:$B$3000,"WRONG Code",0)</f>
        <v>FUEL FILTER</v>
      </c>
      <c r="L241" s="22">
        <v>1</v>
      </c>
      <c r="M241" s="27">
        <v>1575</v>
      </c>
      <c r="N241" s="69">
        <f t="shared" si="26"/>
        <v>1575</v>
      </c>
      <c r="O241" s="10"/>
      <c r="P241" s="11"/>
      <c r="Q241" s="11"/>
      <c r="R241" s="11"/>
      <c r="S241" s="11"/>
      <c r="T241" s="23"/>
      <c r="U241" s="71">
        <f t="shared" si="25"/>
        <v>0</v>
      </c>
      <c r="V241" s="71">
        <f t="shared" si="27"/>
        <v>0</v>
      </c>
      <c r="W241" s="9"/>
      <c r="X241" s="69">
        <f>Job_Cards[[#This Row],[GST on Lobour]]+Job_Cards[[#This Row],[Total Labour]]+Job_Cards[[#This Row],[Part Value]]</f>
        <v>1575</v>
      </c>
      <c r="Y241" s="9"/>
      <c r="Z241" s="11"/>
      <c r="AA241" s="15">
        <f t="shared" si="28"/>
        <v>1</v>
      </c>
      <c r="AB241" s="15">
        <f t="shared" si="29"/>
        <v>2</v>
      </c>
      <c r="AC241" s="15">
        <f t="shared" si="30"/>
        <v>2026</v>
      </c>
    </row>
    <row r="242" spans="1:29" x14ac:dyDescent="0.35">
      <c r="A242" s="9"/>
      <c r="B242" s="8">
        <v>46054</v>
      </c>
      <c r="C242" s="9"/>
      <c r="D242" s="9"/>
      <c r="E242" s="9"/>
      <c r="F242" s="9"/>
      <c r="G242" s="64"/>
      <c r="H242" s="65"/>
      <c r="I242" s="65" t="str">
        <f>IF(Job_Cards[[#This Row],[Customer Name]]="",I241,"")</f>
        <v>Paid</v>
      </c>
      <c r="J242" s="22" t="s">
        <v>92</v>
      </c>
      <c r="K242" s="67" t="str">
        <f>_xlfn.XLOOKUP(Job_Cards[[#This Row],[Part Code Issued]],'Inventory Check'!$A$3:$A$3000,'Inventory Check'!$B$3:$B$3000,"WRONG Code",0)</f>
        <v>AIR FILTER</v>
      </c>
      <c r="L242" s="22">
        <v>1</v>
      </c>
      <c r="M242" s="27">
        <v>1388</v>
      </c>
      <c r="N242" s="69">
        <f t="shared" si="26"/>
        <v>1388</v>
      </c>
      <c r="O242" s="10"/>
      <c r="P242" s="11"/>
      <c r="Q242" s="11"/>
      <c r="R242" s="11"/>
      <c r="S242" s="11"/>
      <c r="T242" s="23"/>
      <c r="U242" s="71">
        <f t="shared" si="25"/>
        <v>0</v>
      </c>
      <c r="V242" s="71">
        <f t="shared" si="27"/>
        <v>0</v>
      </c>
      <c r="W242" s="9"/>
      <c r="X242" s="69">
        <f>Job_Cards[[#This Row],[GST on Lobour]]+Job_Cards[[#This Row],[Total Labour]]+Job_Cards[[#This Row],[Part Value]]</f>
        <v>1388</v>
      </c>
      <c r="Y242" s="9"/>
      <c r="Z242" s="11"/>
      <c r="AA242" s="15">
        <f t="shared" si="28"/>
        <v>1</v>
      </c>
      <c r="AB242" s="15">
        <f t="shared" si="29"/>
        <v>2</v>
      </c>
      <c r="AC242" s="15">
        <f t="shared" si="30"/>
        <v>2026</v>
      </c>
    </row>
    <row r="243" spans="1:29" x14ac:dyDescent="0.35">
      <c r="A243" s="9"/>
      <c r="B243" s="8">
        <v>46054</v>
      </c>
      <c r="C243" s="9"/>
      <c r="D243" s="9"/>
      <c r="E243" s="9"/>
      <c r="F243" s="9"/>
      <c r="G243" s="64"/>
      <c r="H243" s="65"/>
      <c r="I243" s="65" t="str">
        <f>IF(Job_Cards[[#This Row],[Customer Name]]="",I242,"")</f>
        <v>Paid</v>
      </c>
      <c r="J243" s="22" t="s">
        <v>376</v>
      </c>
      <c r="K243" s="67" t="str">
        <f>_xlfn.XLOOKUP(Job_Cards[[#This Row],[Part Code Issued]],'Inventory Check'!$A$3:$A$3000,'Inventory Check'!$B$3:$B$3000,"WRONG Code",0)</f>
        <v>MECHENICAL SPRAY</v>
      </c>
      <c r="L243" s="22">
        <v>1</v>
      </c>
      <c r="M243" s="27">
        <v>160</v>
      </c>
      <c r="N243" s="69">
        <f t="shared" si="26"/>
        <v>160</v>
      </c>
      <c r="O243" s="10"/>
      <c r="P243" s="11"/>
      <c r="Q243" s="11"/>
      <c r="R243" s="11"/>
      <c r="S243" s="11"/>
      <c r="T243" s="23"/>
      <c r="U243" s="71">
        <f t="shared" si="25"/>
        <v>0</v>
      </c>
      <c r="V243" s="71">
        <f t="shared" si="27"/>
        <v>0</v>
      </c>
      <c r="W243" s="9"/>
      <c r="X243" s="69">
        <f>Job_Cards[[#This Row],[GST on Lobour]]+Job_Cards[[#This Row],[Total Labour]]+Job_Cards[[#This Row],[Part Value]]</f>
        <v>160</v>
      </c>
      <c r="Y243" s="9"/>
      <c r="Z243" s="11"/>
      <c r="AA243" s="15">
        <f t="shared" si="28"/>
        <v>1</v>
      </c>
      <c r="AB243" s="15">
        <f t="shared" si="29"/>
        <v>2</v>
      </c>
      <c r="AC243" s="15">
        <f t="shared" si="30"/>
        <v>2026</v>
      </c>
    </row>
    <row r="244" spans="1:29" x14ac:dyDescent="0.35">
      <c r="A244" s="9"/>
      <c r="B244" s="8">
        <v>46054</v>
      </c>
      <c r="C244" s="9"/>
      <c r="D244" s="9"/>
      <c r="E244" s="9"/>
      <c r="F244" s="9"/>
      <c r="G244" s="64"/>
      <c r="H244" s="65"/>
      <c r="I244" s="65" t="str">
        <f>IF(Job_Cards[[#This Row],[Customer Name]]="",I243,"")</f>
        <v>Paid</v>
      </c>
      <c r="J244" s="22" t="s">
        <v>106</v>
      </c>
      <c r="K244" s="67" t="str">
        <f>_xlfn.XLOOKUP(Job_Cards[[#This Row],[Part Code Issued]],'Inventory Check'!$A$3:$A$3000,'Inventory Check'!$B$3:$B$3000,"WRONG Code",0)</f>
        <v>Rubber Seal</v>
      </c>
      <c r="L244" s="22">
        <v>1</v>
      </c>
      <c r="M244" s="27">
        <v>50</v>
      </c>
      <c r="N244" s="69">
        <f t="shared" si="26"/>
        <v>50</v>
      </c>
      <c r="O244" s="10"/>
      <c r="P244" s="11"/>
      <c r="Q244" s="11"/>
      <c r="R244" s="11"/>
      <c r="S244" s="11"/>
      <c r="T244" s="23"/>
      <c r="U244" s="71">
        <f t="shared" si="25"/>
        <v>0</v>
      </c>
      <c r="V244" s="71">
        <f t="shared" si="27"/>
        <v>0</v>
      </c>
      <c r="W244" s="9"/>
      <c r="X244" s="69">
        <f>Job_Cards[[#This Row],[GST on Lobour]]+Job_Cards[[#This Row],[Total Labour]]+Job_Cards[[#This Row],[Part Value]]</f>
        <v>50</v>
      </c>
      <c r="Y244" s="9"/>
      <c r="Z244" s="11"/>
      <c r="AA244" s="15">
        <f t="shared" si="28"/>
        <v>1</v>
      </c>
      <c r="AB244" s="15">
        <f t="shared" si="29"/>
        <v>2</v>
      </c>
      <c r="AC244" s="15">
        <f t="shared" si="30"/>
        <v>2026</v>
      </c>
    </row>
    <row r="245" spans="1:29" x14ac:dyDescent="0.35">
      <c r="A245" s="9"/>
      <c r="B245" s="8">
        <v>46054</v>
      </c>
      <c r="C245" s="9"/>
      <c r="D245" s="9"/>
      <c r="E245" s="9"/>
      <c r="F245" s="9"/>
      <c r="G245" s="64"/>
      <c r="H245" s="65"/>
      <c r="I245" s="65" t="str">
        <f>IF(Job_Cards[[#This Row],[Customer Name]]="",I244,"")</f>
        <v>Paid</v>
      </c>
      <c r="J245" s="22" t="s">
        <v>408</v>
      </c>
      <c r="K245" s="67" t="str">
        <f>_xlfn.XLOOKUP(Job_Cards[[#This Row],[Part Code Issued]],'Inventory Check'!$A$3:$A$3000,'Inventory Check'!$B$3:$B$3000,"WRONG Code",0)</f>
        <v>BRACKET</v>
      </c>
      <c r="L245" s="22">
        <v>1</v>
      </c>
      <c r="M245" s="27">
        <v>40</v>
      </c>
      <c r="N245" s="69">
        <f t="shared" si="26"/>
        <v>40</v>
      </c>
      <c r="O245" s="10"/>
      <c r="P245" s="11"/>
      <c r="Q245" s="11"/>
      <c r="R245" s="11"/>
      <c r="S245" s="11"/>
      <c r="T245" s="23"/>
      <c r="U245" s="71">
        <f t="shared" si="25"/>
        <v>0</v>
      </c>
      <c r="V245" s="71">
        <f t="shared" si="27"/>
        <v>0</v>
      </c>
      <c r="W245" s="9"/>
      <c r="X245" s="69">
        <f>Job_Cards[[#This Row],[GST on Lobour]]+Job_Cards[[#This Row],[Total Labour]]+Job_Cards[[#This Row],[Part Value]]</f>
        <v>40</v>
      </c>
      <c r="Y245" s="9"/>
      <c r="Z245" s="11"/>
      <c r="AA245" s="15">
        <f t="shared" si="28"/>
        <v>1</v>
      </c>
      <c r="AB245" s="15">
        <f t="shared" si="29"/>
        <v>2</v>
      </c>
      <c r="AC245" s="15">
        <f t="shared" si="30"/>
        <v>2026</v>
      </c>
    </row>
    <row r="246" spans="1:29" x14ac:dyDescent="0.35">
      <c r="A246" s="9"/>
      <c r="B246" s="8">
        <v>46054</v>
      </c>
      <c r="C246" s="9"/>
      <c r="D246" s="9"/>
      <c r="E246" s="9"/>
      <c r="F246" s="9"/>
      <c r="G246" s="64"/>
      <c r="H246" s="65"/>
      <c r="I246" s="65" t="str">
        <f>IF(Job_Cards[[#This Row],[Customer Name]]="",I245,"")</f>
        <v>Paid</v>
      </c>
      <c r="J246" s="103" t="s">
        <v>831</v>
      </c>
      <c r="K246" s="67" t="str">
        <f>_xlfn.XLOOKUP(Job_Cards[[#This Row],[Part Code Issued]],'Inventory Check'!$A$3:$A$3000,'Inventory Check'!$B$3:$B$3000,"WRONG Code",0)</f>
        <v>BALANCING BUSH 19 NO.</v>
      </c>
      <c r="L246" s="22">
        <v>2</v>
      </c>
      <c r="M246" s="27">
        <v>90</v>
      </c>
      <c r="N246" s="69">
        <f t="shared" si="26"/>
        <v>180</v>
      </c>
      <c r="O246" s="10"/>
      <c r="P246" s="11"/>
      <c r="Q246" s="11"/>
      <c r="R246" s="11"/>
      <c r="S246" s="11"/>
      <c r="T246" s="23"/>
      <c r="U246" s="71">
        <f t="shared" si="25"/>
        <v>0</v>
      </c>
      <c r="V246" s="71">
        <f t="shared" si="27"/>
        <v>0</v>
      </c>
      <c r="W246" s="9"/>
      <c r="X246" s="69">
        <f>Job_Cards[[#This Row],[GST on Lobour]]+Job_Cards[[#This Row],[Total Labour]]+Job_Cards[[#This Row],[Part Value]]</f>
        <v>180</v>
      </c>
      <c r="Y246" s="9"/>
      <c r="Z246" s="11"/>
      <c r="AA246" s="15">
        <f t="shared" si="28"/>
        <v>1</v>
      </c>
      <c r="AB246" s="15">
        <f t="shared" si="29"/>
        <v>2</v>
      </c>
      <c r="AC246" s="15">
        <f t="shared" si="30"/>
        <v>2026</v>
      </c>
    </row>
    <row r="247" spans="1:29" x14ac:dyDescent="0.35">
      <c r="A247" s="8">
        <v>46024</v>
      </c>
      <c r="B247" s="8">
        <v>46054</v>
      </c>
      <c r="C247" s="9">
        <v>1901</v>
      </c>
      <c r="D247" s="9" t="s">
        <v>448</v>
      </c>
      <c r="E247" s="9">
        <v>8545824480</v>
      </c>
      <c r="F247" s="9" t="s">
        <v>450</v>
      </c>
      <c r="G247" s="64" t="s">
        <v>55</v>
      </c>
      <c r="H247" s="65" t="s">
        <v>65</v>
      </c>
      <c r="I247" s="65" t="s">
        <v>27</v>
      </c>
      <c r="J247" s="22" t="s">
        <v>366</v>
      </c>
      <c r="K247" s="67" t="str">
        <f>_xlfn.XLOOKUP(Job_Cards[[#This Row],[Part Code Issued]],'Inventory Check'!$A$3:$A$3000,'Inventory Check'!$B$3:$B$3000,"WRONG Code",0)</f>
        <v>Gulf Force BS VI (6.5L)</v>
      </c>
      <c r="L247" s="22">
        <v>1</v>
      </c>
      <c r="M247" s="27">
        <v>2080</v>
      </c>
      <c r="N247" s="69">
        <f t="shared" si="26"/>
        <v>2080</v>
      </c>
      <c r="O247" s="10">
        <v>850</v>
      </c>
      <c r="P247" s="11">
        <v>200</v>
      </c>
      <c r="Q247" s="11"/>
      <c r="R247" s="11"/>
      <c r="S247" s="11"/>
      <c r="T247" s="23"/>
      <c r="U247" s="71">
        <f t="shared" si="25"/>
        <v>1050</v>
      </c>
      <c r="V247" s="71">
        <f t="shared" si="27"/>
        <v>189</v>
      </c>
      <c r="W247" s="9"/>
      <c r="X247" s="69">
        <f>Job_Cards[[#This Row],[GST on Lobour]]+Job_Cards[[#This Row],[Total Labour]]+Job_Cards[[#This Row],[Part Value]]</f>
        <v>3319</v>
      </c>
      <c r="Y247" s="9"/>
      <c r="Z247" s="11"/>
      <c r="AA247" s="15">
        <f t="shared" si="28"/>
        <v>1</v>
      </c>
      <c r="AB247" s="15">
        <f t="shared" si="29"/>
        <v>2</v>
      </c>
      <c r="AC247" s="15">
        <f t="shared" si="30"/>
        <v>2026</v>
      </c>
    </row>
    <row r="248" spans="1:29" x14ac:dyDescent="0.35">
      <c r="A248" s="9"/>
      <c r="B248" s="8">
        <v>46054</v>
      </c>
      <c r="C248" s="9"/>
      <c r="D248" s="9"/>
      <c r="E248" s="9"/>
      <c r="F248" s="9"/>
      <c r="G248" s="64"/>
      <c r="H248" s="65"/>
      <c r="I248" s="65" t="str">
        <f>IF(Job_Cards[[#This Row],[Customer Name]]="",I247,"")</f>
        <v>Paid</v>
      </c>
      <c r="J248" s="22" t="s">
        <v>90</v>
      </c>
      <c r="K248" s="67" t="str">
        <f>_xlfn.XLOOKUP(Job_Cards[[#This Row],[Part Code Issued]],'Inventory Check'!$A$3:$A$3000,'Inventory Check'!$B$3:$B$3000,"WRONG Code",0)</f>
        <v>Oil Filter</v>
      </c>
      <c r="L248" s="22">
        <v>1</v>
      </c>
      <c r="M248" s="27">
        <v>359</v>
      </c>
      <c r="N248" s="69">
        <f t="shared" si="26"/>
        <v>359</v>
      </c>
      <c r="O248" s="10"/>
      <c r="P248" s="11"/>
      <c r="Q248" s="11"/>
      <c r="R248" s="11"/>
      <c r="S248" s="11"/>
      <c r="T248" s="23"/>
      <c r="U248" s="71">
        <f t="shared" si="25"/>
        <v>0</v>
      </c>
      <c r="V248" s="71">
        <f t="shared" si="27"/>
        <v>0</v>
      </c>
      <c r="W248" s="9"/>
      <c r="X248" s="69">
        <f>Job_Cards[[#This Row],[GST on Lobour]]+Job_Cards[[#This Row],[Total Labour]]+Job_Cards[[#This Row],[Part Value]]</f>
        <v>359</v>
      </c>
      <c r="Y248" s="9"/>
      <c r="Z248" s="11"/>
      <c r="AA248" s="15">
        <f t="shared" si="28"/>
        <v>1</v>
      </c>
      <c r="AB248" s="15">
        <f t="shared" si="29"/>
        <v>2</v>
      </c>
      <c r="AC248" s="15">
        <f t="shared" si="30"/>
        <v>2026</v>
      </c>
    </row>
    <row r="249" spans="1:29" x14ac:dyDescent="0.35">
      <c r="A249" s="9"/>
      <c r="B249" s="8">
        <v>46054</v>
      </c>
      <c r="C249" s="9"/>
      <c r="D249" s="9"/>
      <c r="E249" s="9"/>
      <c r="F249" s="9"/>
      <c r="G249" s="64"/>
      <c r="H249" s="65"/>
      <c r="I249" s="65" t="str">
        <f>IF(Job_Cards[[#This Row],[Customer Name]]="",I248,"")</f>
        <v>Paid</v>
      </c>
      <c r="J249" s="22" t="s">
        <v>91</v>
      </c>
      <c r="K249" s="67" t="str">
        <f>_xlfn.XLOOKUP(Job_Cards[[#This Row],[Part Code Issued]],'Inventory Check'!$A$3:$A$3000,'Inventory Check'!$B$3:$B$3000,"WRONG Code",0)</f>
        <v>FUEL FILTER</v>
      </c>
      <c r="L249" s="22">
        <v>1</v>
      </c>
      <c r="M249" s="27">
        <v>1575</v>
      </c>
      <c r="N249" s="69">
        <f t="shared" si="26"/>
        <v>1575</v>
      </c>
      <c r="O249" s="10"/>
      <c r="P249" s="11"/>
      <c r="Q249" s="11"/>
      <c r="R249" s="11"/>
      <c r="S249" s="11"/>
      <c r="T249" s="23"/>
      <c r="U249" s="71">
        <f t="shared" si="25"/>
        <v>0</v>
      </c>
      <c r="V249" s="71">
        <f t="shared" si="27"/>
        <v>0</v>
      </c>
      <c r="W249" s="9"/>
      <c r="X249" s="69">
        <f>Job_Cards[[#This Row],[GST on Lobour]]+Job_Cards[[#This Row],[Total Labour]]+Job_Cards[[#This Row],[Part Value]]</f>
        <v>1575</v>
      </c>
      <c r="Y249" s="9"/>
      <c r="Z249" s="11"/>
      <c r="AA249" s="15">
        <f t="shared" si="28"/>
        <v>1</v>
      </c>
      <c r="AB249" s="15">
        <f t="shared" si="29"/>
        <v>2</v>
      </c>
      <c r="AC249" s="15">
        <f t="shared" si="30"/>
        <v>2026</v>
      </c>
    </row>
    <row r="250" spans="1:29" x14ac:dyDescent="0.35">
      <c r="A250" s="9"/>
      <c r="B250" s="8">
        <v>46054</v>
      </c>
      <c r="C250" s="9"/>
      <c r="D250" s="9"/>
      <c r="E250" s="9"/>
      <c r="F250" s="9"/>
      <c r="G250" s="64"/>
      <c r="H250" s="65"/>
      <c r="I250" s="65" t="str">
        <f>IF(Job_Cards[[#This Row],[Customer Name]]="",I249,"")</f>
        <v>Paid</v>
      </c>
      <c r="J250" s="22" t="s">
        <v>369</v>
      </c>
      <c r="K250" s="67" t="str">
        <f>_xlfn.XLOOKUP(Job_Cards[[#This Row],[Part Code Issued]],'Inventory Check'!$A$3:$A$3000,'Inventory Check'!$B$3:$B$3000,"WRONG Code",0)</f>
        <v>Wiper Blade</v>
      </c>
      <c r="L250" s="22">
        <v>2</v>
      </c>
      <c r="M250" s="27">
        <v>222</v>
      </c>
      <c r="N250" s="69">
        <f t="shared" si="26"/>
        <v>444</v>
      </c>
      <c r="O250" s="10"/>
      <c r="P250" s="11"/>
      <c r="Q250" s="11"/>
      <c r="R250" s="11"/>
      <c r="S250" s="11"/>
      <c r="T250" s="23"/>
      <c r="U250" s="71">
        <f t="shared" si="25"/>
        <v>0</v>
      </c>
      <c r="V250" s="71">
        <f t="shared" si="27"/>
        <v>0</v>
      </c>
      <c r="W250" s="9"/>
      <c r="X250" s="69">
        <f>Job_Cards[[#This Row],[GST on Lobour]]+Job_Cards[[#This Row],[Total Labour]]+Job_Cards[[#This Row],[Part Value]]</f>
        <v>444</v>
      </c>
      <c r="Y250" s="9"/>
      <c r="Z250" s="11"/>
      <c r="AA250" s="15">
        <f t="shared" si="28"/>
        <v>1</v>
      </c>
      <c r="AB250" s="15">
        <f t="shared" si="29"/>
        <v>2</v>
      </c>
      <c r="AC250" s="15">
        <f t="shared" si="30"/>
        <v>2026</v>
      </c>
    </row>
    <row r="251" spans="1:29" x14ac:dyDescent="0.35">
      <c r="A251" s="8">
        <v>46024</v>
      </c>
      <c r="B251" s="8">
        <v>46054</v>
      </c>
      <c r="C251" s="9">
        <v>1902</v>
      </c>
      <c r="D251" s="9" t="s">
        <v>451</v>
      </c>
      <c r="E251" s="9">
        <v>8879396004</v>
      </c>
      <c r="F251" s="9" t="s">
        <v>452</v>
      </c>
      <c r="G251" s="64" t="s">
        <v>55</v>
      </c>
      <c r="H251" s="65" t="s">
        <v>65</v>
      </c>
      <c r="I251" s="65" t="s">
        <v>48</v>
      </c>
      <c r="J251" s="22" t="s">
        <v>366</v>
      </c>
      <c r="K251" s="67" t="str">
        <f>_xlfn.XLOOKUP(Job_Cards[[#This Row],[Part Code Issued]],'Inventory Check'!$A$3:$A$3000,'Inventory Check'!$B$3:$B$3000,"WRONG Code",0)</f>
        <v>Gulf Force BS VI (6.5L)</v>
      </c>
      <c r="L251" s="22">
        <v>1</v>
      </c>
      <c r="M251" s="27">
        <v>2080</v>
      </c>
      <c r="N251" s="69">
        <f t="shared" si="26"/>
        <v>2080</v>
      </c>
      <c r="O251" s="10"/>
      <c r="P251" s="11"/>
      <c r="Q251" s="11"/>
      <c r="R251" s="11"/>
      <c r="S251" s="11"/>
      <c r="T251" s="23"/>
      <c r="U251" s="71">
        <f t="shared" si="25"/>
        <v>0</v>
      </c>
      <c r="V251" s="71">
        <f t="shared" si="27"/>
        <v>0</v>
      </c>
      <c r="W251" s="9"/>
      <c r="X251" s="69">
        <f>Job_Cards[[#This Row],[GST on Lobour]]+Job_Cards[[#This Row],[Total Labour]]+Job_Cards[[#This Row],[Part Value]]</f>
        <v>2080</v>
      </c>
      <c r="Y251" s="9"/>
      <c r="Z251" s="11"/>
      <c r="AA251" s="15">
        <f t="shared" si="28"/>
        <v>1</v>
      </c>
      <c r="AB251" s="15">
        <f t="shared" si="29"/>
        <v>2</v>
      </c>
      <c r="AC251" s="15">
        <f t="shared" si="30"/>
        <v>2026</v>
      </c>
    </row>
    <row r="252" spans="1:29" x14ac:dyDescent="0.35">
      <c r="A252" s="9"/>
      <c r="B252" s="8">
        <v>46054</v>
      </c>
      <c r="C252" s="9"/>
      <c r="D252" s="9"/>
      <c r="E252" s="9"/>
      <c r="F252" s="9"/>
      <c r="G252" s="64"/>
      <c r="H252" s="65"/>
      <c r="I252" s="65" t="str">
        <f>IF(Job_Cards[[#This Row],[Customer Name]]="",I251,"")</f>
        <v>Free Service</v>
      </c>
      <c r="J252" s="22" t="s">
        <v>90</v>
      </c>
      <c r="K252" s="67" t="str">
        <f>_xlfn.XLOOKUP(Job_Cards[[#This Row],[Part Code Issued]],'Inventory Check'!$A$3:$A$3000,'Inventory Check'!$B$3:$B$3000,"WRONG Code",0)</f>
        <v>Oil Filter</v>
      </c>
      <c r="L252" s="22">
        <v>1</v>
      </c>
      <c r="M252" s="27">
        <v>359</v>
      </c>
      <c r="N252" s="69">
        <f t="shared" si="26"/>
        <v>359</v>
      </c>
      <c r="O252" s="10"/>
      <c r="P252" s="11"/>
      <c r="Q252" s="11"/>
      <c r="R252" s="11"/>
      <c r="S252" s="11"/>
      <c r="T252" s="23"/>
      <c r="U252" s="71">
        <f t="shared" ref="U252:U300" si="31">SUM(O252:T252)</f>
        <v>0</v>
      </c>
      <c r="V252" s="71">
        <f t="shared" si="27"/>
        <v>0</v>
      </c>
      <c r="W252" s="9"/>
      <c r="X252" s="69">
        <f>Job_Cards[[#This Row],[GST on Lobour]]+Job_Cards[[#This Row],[Total Labour]]+Job_Cards[[#This Row],[Part Value]]</f>
        <v>359</v>
      </c>
      <c r="Y252" s="9"/>
      <c r="Z252" s="11"/>
      <c r="AA252" s="15">
        <f t="shared" si="28"/>
        <v>1</v>
      </c>
      <c r="AB252" s="15">
        <f t="shared" si="29"/>
        <v>2</v>
      </c>
      <c r="AC252" s="15">
        <f t="shared" si="30"/>
        <v>2026</v>
      </c>
    </row>
    <row r="253" spans="1:29" x14ac:dyDescent="0.35">
      <c r="A253" s="9"/>
      <c r="B253" s="8">
        <v>46054</v>
      </c>
      <c r="C253" s="9"/>
      <c r="D253" s="9"/>
      <c r="E253" s="9"/>
      <c r="F253" s="9"/>
      <c r="G253" s="64"/>
      <c r="H253" s="65"/>
      <c r="I253" s="65" t="str">
        <f>IF(Job_Cards[[#This Row],[Customer Name]]="",I252,"")</f>
        <v>Free Service</v>
      </c>
      <c r="J253" s="22" t="s">
        <v>367</v>
      </c>
      <c r="K253" s="67" t="str">
        <f>_xlfn.XLOOKUP(Job_Cards[[#This Row],[Part Code Issued]],'Inventory Check'!$A$3:$A$3000,'Inventory Check'!$B$3:$B$3000,"WRONG Code",0)</f>
        <v>Force Motors Antifreeze Coolant 1 L</v>
      </c>
      <c r="L253" s="22">
        <v>1</v>
      </c>
      <c r="M253" s="27">
        <v>325</v>
      </c>
      <c r="N253" s="69">
        <f t="shared" ref="N253:N301" si="32">M253*L253</f>
        <v>325</v>
      </c>
      <c r="O253" s="10"/>
      <c r="P253" s="11"/>
      <c r="Q253" s="11"/>
      <c r="R253" s="11"/>
      <c r="S253" s="11"/>
      <c r="T253" s="23"/>
      <c r="U253" s="71">
        <f t="shared" si="31"/>
        <v>0</v>
      </c>
      <c r="V253" s="71">
        <f t="shared" ref="V253:V301" si="33">U253*0.18</f>
        <v>0</v>
      </c>
      <c r="W253" s="9"/>
      <c r="X253" s="69">
        <f>Job_Cards[[#This Row],[GST on Lobour]]+Job_Cards[[#This Row],[Total Labour]]+Job_Cards[[#This Row],[Part Value]]</f>
        <v>325</v>
      </c>
      <c r="Y253" s="9"/>
      <c r="Z253" s="11"/>
      <c r="AA253" s="15">
        <f t="shared" si="28"/>
        <v>1</v>
      </c>
      <c r="AB253" s="15">
        <f t="shared" si="29"/>
        <v>2</v>
      </c>
      <c r="AC253" s="15">
        <f t="shared" si="30"/>
        <v>2026</v>
      </c>
    </row>
    <row r="254" spans="1:29" x14ac:dyDescent="0.35">
      <c r="A254" s="8">
        <v>46024</v>
      </c>
      <c r="B254" s="8">
        <v>46054</v>
      </c>
      <c r="C254" s="9">
        <v>1903</v>
      </c>
      <c r="D254" s="9" t="s">
        <v>453</v>
      </c>
      <c r="E254" s="9">
        <v>9984269860</v>
      </c>
      <c r="F254" s="9" t="s">
        <v>454</v>
      </c>
      <c r="G254" s="64" t="s">
        <v>55</v>
      </c>
      <c r="H254" s="65" t="s">
        <v>65</v>
      </c>
      <c r="I254" s="65" t="s">
        <v>27</v>
      </c>
      <c r="J254" s="22" t="s">
        <v>366</v>
      </c>
      <c r="K254" s="67" t="str">
        <f>_xlfn.XLOOKUP(Job_Cards[[#This Row],[Part Code Issued]],'Inventory Check'!$A$3:$A$3000,'Inventory Check'!$B$3:$B$3000,"WRONG Code",0)</f>
        <v>Gulf Force BS VI (6.5L)</v>
      </c>
      <c r="L254" s="22">
        <v>1</v>
      </c>
      <c r="M254" s="27">
        <v>2080</v>
      </c>
      <c r="N254" s="69">
        <f t="shared" si="32"/>
        <v>2080</v>
      </c>
      <c r="O254" s="10">
        <v>850</v>
      </c>
      <c r="P254" s="11"/>
      <c r="Q254" s="11"/>
      <c r="R254" s="11"/>
      <c r="S254" s="11"/>
      <c r="T254" s="23"/>
      <c r="U254" s="71">
        <f t="shared" si="31"/>
        <v>850</v>
      </c>
      <c r="V254" s="71">
        <f t="shared" si="33"/>
        <v>153</v>
      </c>
      <c r="W254" s="9"/>
      <c r="X254" s="69">
        <f>Job_Cards[[#This Row],[GST on Lobour]]+Job_Cards[[#This Row],[Total Labour]]+Job_Cards[[#This Row],[Part Value]]</f>
        <v>3083</v>
      </c>
      <c r="Y254" s="9"/>
      <c r="Z254" s="11"/>
      <c r="AA254" s="15">
        <f t="shared" ref="AA254:AA303" si="34">DAY(B254)</f>
        <v>1</v>
      </c>
      <c r="AB254" s="15">
        <f t="shared" ref="AB254:AB303" si="35">MONTH(B254)</f>
        <v>2</v>
      </c>
      <c r="AC254" s="15">
        <f t="shared" ref="AC254:AC303" si="36">YEAR(B254)</f>
        <v>2026</v>
      </c>
    </row>
    <row r="255" spans="1:29" x14ac:dyDescent="0.35">
      <c r="A255" s="9"/>
      <c r="B255" s="8">
        <v>46054</v>
      </c>
      <c r="C255" s="9"/>
      <c r="D255" s="9"/>
      <c r="E255" s="9"/>
      <c r="F255" s="9"/>
      <c r="G255" s="64"/>
      <c r="H255" s="65"/>
      <c r="I255" s="65" t="str">
        <f>IF(Job_Cards[[#This Row],[Customer Name]]="",I254,"")</f>
        <v>Paid</v>
      </c>
      <c r="J255" s="22" t="s">
        <v>90</v>
      </c>
      <c r="K255" s="67" t="str">
        <f>_xlfn.XLOOKUP(Job_Cards[[#This Row],[Part Code Issued]],'Inventory Check'!$A$3:$A$3000,'Inventory Check'!$B$3:$B$3000,"WRONG Code",0)</f>
        <v>Oil Filter</v>
      </c>
      <c r="L255" s="22">
        <v>1</v>
      </c>
      <c r="M255" s="27">
        <v>359</v>
      </c>
      <c r="N255" s="69">
        <f t="shared" si="32"/>
        <v>359</v>
      </c>
      <c r="O255" s="10"/>
      <c r="P255" s="11"/>
      <c r="Q255" s="11"/>
      <c r="R255" s="11"/>
      <c r="S255" s="11"/>
      <c r="T255" s="23"/>
      <c r="U255" s="71">
        <f t="shared" si="31"/>
        <v>0</v>
      </c>
      <c r="V255" s="71">
        <f t="shared" si="33"/>
        <v>0</v>
      </c>
      <c r="W255" s="9"/>
      <c r="X255" s="69">
        <f>Job_Cards[[#This Row],[GST on Lobour]]+Job_Cards[[#This Row],[Total Labour]]+Job_Cards[[#This Row],[Part Value]]</f>
        <v>359</v>
      </c>
      <c r="Y255" s="9"/>
      <c r="Z255" s="11"/>
      <c r="AA255" s="15">
        <f t="shared" si="34"/>
        <v>1</v>
      </c>
      <c r="AB255" s="15">
        <f t="shared" si="35"/>
        <v>2</v>
      </c>
      <c r="AC255" s="15">
        <f t="shared" si="36"/>
        <v>2026</v>
      </c>
    </row>
    <row r="256" spans="1:29" x14ac:dyDescent="0.35">
      <c r="A256" s="9"/>
      <c r="B256" s="8">
        <v>46054</v>
      </c>
      <c r="C256" s="9"/>
      <c r="D256" s="9"/>
      <c r="E256" s="9"/>
      <c r="F256" s="9"/>
      <c r="G256" s="64"/>
      <c r="H256" s="65"/>
      <c r="I256" s="65" t="str">
        <f>IF(Job_Cards[[#This Row],[Customer Name]]="",I255,"")</f>
        <v>Paid</v>
      </c>
      <c r="J256" s="22" t="s">
        <v>91</v>
      </c>
      <c r="K256" s="67" t="str">
        <f>_xlfn.XLOOKUP(Job_Cards[[#This Row],[Part Code Issued]],'Inventory Check'!$A$3:$A$3000,'Inventory Check'!$B$3:$B$3000,"WRONG Code",0)</f>
        <v>FUEL FILTER</v>
      </c>
      <c r="L256" s="22">
        <v>1</v>
      </c>
      <c r="M256" s="27">
        <v>1575</v>
      </c>
      <c r="N256" s="69">
        <f t="shared" si="32"/>
        <v>1575</v>
      </c>
      <c r="O256" s="10"/>
      <c r="P256" s="11"/>
      <c r="Q256" s="11"/>
      <c r="R256" s="11"/>
      <c r="S256" s="11"/>
      <c r="T256" s="23"/>
      <c r="U256" s="71">
        <f t="shared" si="31"/>
        <v>0</v>
      </c>
      <c r="V256" s="71">
        <f t="shared" si="33"/>
        <v>0</v>
      </c>
      <c r="W256" s="9"/>
      <c r="X256" s="69">
        <f>Job_Cards[[#This Row],[GST on Lobour]]+Job_Cards[[#This Row],[Total Labour]]+Job_Cards[[#This Row],[Part Value]]</f>
        <v>1575</v>
      </c>
      <c r="Y256" s="9"/>
      <c r="Z256" s="11"/>
      <c r="AA256" s="15">
        <f t="shared" si="34"/>
        <v>1</v>
      </c>
      <c r="AB256" s="15">
        <f t="shared" si="35"/>
        <v>2</v>
      </c>
      <c r="AC256" s="15">
        <f t="shared" si="36"/>
        <v>2026</v>
      </c>
    </row>
    <row r="257" spans="1:29" x14ac:dyDescent="0.35">
      <c r="A257" s="9"/>
      <c r="B257" s="8">
        <v>46054</v>
      </c>
      <c r="C257" s="9"/>
      <c r="D257" s="9"/>
      <c r="E257" s="9"/>
      <c r="F257" s="9"/>
      <c r="G257" s="64"/>
      <c r="H257" s="65"/>
      <c r="I257" s="65" t="str">
        <f>IF(Job_Cards[[#This Row],[Customer Name]]="",I256,"")</f>
        <v>Paid</v>
      </c>
      <c r="J257" s="22" t="s">
        <v>367</v>
      </c>
      <c r="K257" s="67" t="str">
        <f>_xlfn.XLOOKUP(Job_Cards[[#This Row],[Part Code Issued]],'Inventory Check'!$A$3:$A$3000,'Inventory Check'!$B$3:$B$3000,"WRONG Code",0)</f>
        <v>Force Motors Antifreeze Coolant 1 L</v>
      </c>
      <c r="L257" s="22">
        <v>1</v>
      </c>
      <c r="M257" s="27">
        <v>325</v>
      </c>
      <c r="N257" s="69">
        <f t="shared" si="32"/>
        <v>325</v>
      </c>
      <c r="O257" s="10"/>
      <c r="P257" s="11"/>
      <c r="Q257" s="11"/>
      <c r="R257" s="11"/>
      <c r="S257" s="11"/>
      <c r="T257" s="23"/>
      <c r="U257" s="71">
        <f t="shared" si="31"/>
        <v>0</v>
      </c>
      <c r="V257" s="71">
        <f t="shared" si="33"/>
        <v>0</v>
      </c>
      <c r="W257" s="9"/>
      <c r="X257" s="69">
        <f>Job_Cards[[#This Row],[GST on Lobour]]+Job_Cards[[#This Row],[Total Labour]]+Job_Cards[[#This Row],[Part Value]]</f>
        <v>325</v>
      </c>
      <c r="Y257" s="9"/>
      <c r="Z257" s="11"/>
      <c r="AA257" s="15">
        <f t="shared" si="34"/>
        <v>1</v>
      </c>
      <c r="AB257" s="15">
        <f t="shared" si="35"/>
        <v>2</v>
      </c>
      <c r="AC257" s="15">
        <f t="shared" si="36"/>
        <v>2026</v>
      </c>
    </row>
    <row r="258" spans="1:29" x14ac:dyDescent="0.35">
      <c r="A258" s="8">
        <v>46055</v>
      </c>
      <c r="B258" s="8">
        <v>46055</v>
      </c>
      <c r="C258" s="9">
        <v>1904</v>
      </c>
      <c r="D258" s="9" t="s">
        <v>455</v>
      </c>
      <c r="E258" s="9"/>
      <c r="F258" s="9" t="s">
        <v>456</v>
      </c>
      <c r="G258" s="64" t="s">
        <v>55</v>
      </c>
      <c r="H258" s="65" t="s">
        <v>65</v>
      </c>
      <c r="I258" s="65" t="s">
        <v>27</v>
      </c>
      <c r="J258" s="22" t="s">
        <v>457</v>
      </c>
      <c r="K258" s="67" t="str">
        <f>_xlfn.XLOOKUP(Job_Cards[[#This Row],[Part Code Issued]],'Inventory Check'!$A$3:$A$3000,'Inventory Check'!$B$3:$B$3000,"WRONG Code",0)</f>
        <v>Anabond</v>
      </c>
      <c r="L258" s="22">
        <v>1</v>
      </c>
      <c r="M258" s="27">
        <v>30</v>
      </c>
      <c r="N258" s="69">
        <f t="shared" si="32"/>
        <v>30</v>
      </c>
      <c r="O258" s="10">
        <v>1000</v>
      </c>
      <c r="P258" s="11">
        <v>120</v>
      </c>
      <c r="Q258" s="11"/>
      <c r="R258" s="11"/>
      <c r="S258" s="11"/>
      <c r="T258" s="23"/>
      <c r="U258" s="71">
        <f t="shared" si="31"/>
        <v>1120</v>
      </c>
      <c r="V258" s="71">
        <f t="shared" si="33"/>
        <v>201.6</v>
      </c>
      <c r="W258" s="9"/>
      <c r="X258" s="69">
        <f>Job_Cards[[#This Row],[GST on Lobour]]+Job_Cards[[#This Row],[Total Labour]]+Job_Cards[[#This Row],[Part Value]]</f>
        <v>1351.6</v>
      </c>
      <c r="Y258" s="9"/>
      <c r="Z258" s="11"/>
      <c r="AA258" s="15">
        <f t="shared" si="34"/>
        <v>2</v>
      </c>
      <c r="AB258" s="15">
        <f t="shared" si="35"/>
        <v>2</v>
      </c>
      <c r="AC258" s="15">
        <f t="shared" si="36"/>
        <v>2026</v>
      </c>
    </row>
    <row r="259" spans="1:29" x14ac:dyDescent="0.35">
      <c r="A259" s="9"/>
      <c r="B259" s="8">
        <v>46055</v>
      </c>
      <c r="C259" s="9"/>
      <c r="D259" s="9"/>
      <c r="E259" s="9"/>
      <c r="F259" s="9"/>
      <c r="G259" s="64"/>
      <c r="H259" s="65"/>
      <c r="I259" s="65" t="str">
        <f>IF(Job_Cards[[#This Row],[Customer Name]]="",I258,"")</f>
        <v>Paid</v>
      </c>
      <c r="J259" s="22" t="s">
        <v>458</v>
      </c>
      <c r="K259" s="67" t="str">
        <f>_xlfn.XLOOKUP(Job_Cards[[#This Row],[Part Code Issued]],'Inventory Check'!$A$3:$A$3000,'Inventory Check'!$B$3:$B$3000,"WRONG Code",0)</f>
        <v>Indicater Bulb</v>
      </c>
      <c r="L259" s="22">
        <v>1</v>
      </c>
      <c r="M259" s="27">
        <v>20</v>
      </c>
      <c r="N259" s="69">
        <f t="shared" si="32"/>
        <v>20</v>
      </c>
      <c r="O259" s="10"/>
      <c r="P259" s="11"/>
      <c r="Q259" s="11"/>
      <c r="R259" s="11"/>
      <c r="S259" s="11"/>
      <c r="T259" s="23"/>
      <c r="U259" s="71">
        <f t="shared" si="31"/>
        <v>0</v>
      </c>
      <c r="V259" s="71">
        <f t="shared" si="33"/>
        <v>0</v>
      </c>
      <c r="W259" s="9"/>
      <c r="X259" s="69">
        <f>Job_Cards[[#This Row],[GST on Lobour]]+Job_Cards[[#This Row],[Total Labour]]+Job_Cards[[#This Row],[Part Value]]</f>
        <v>20</v>
      </c>
      <c r="Y259" s="9"/>
      <c r="Z259" s="11"/>
      <c r="AA259" s="15">
        <f t="shared" si="34"/>
        <v>2</v>
      </c>
      <c r="AB259" s="15">
        <f t="shared" si="35"/>
        <v>2</v>
      </c>
      <c r="AC259" s="15">
        <f t="shared" si="36"/>
        <v>2026</v>
      </c>
    </row>
    <row r="260" spans="1:29" x14ac:dyDescent="0.35">
      <c r="A260" s="9"/>
      <c r="B260" s="8">
        <v>46055</v>
      </c>
      <c r="C260" s="9"/>
      <c r="D260" s="9"/>
      <c r="E260" s="9"/>
      <c r="F260" s="9"/>
      <c r="G260" s="64"/>
      <c r="H260" s="65"/>
      <c r="I260" s="65" t="str">
        <f>IF(Job_Cards[[#This Row],[Customer Name]]="",I259,"")</f>
        <v>Paid</v>
      </c>
      <c r="J260" s="22" t="s">
        <v>852</v>
      </c>
      <c r="K260" s="67" t="str">
        <f>_xlfn.XLOOKUP(Job_Cards[[#This Row],[Part Code Issued]],'Inventory Check'!$A$3:$A$3000,'Inventory Check'!$B$3:$B$3000,"WRONG Code",0)</f>
        <v>Gear Oil XP 80W90  HP 1Ltr</v>
      </c>
      <c r="L260" s="22">
        <v>3</v>
      </c>
      <c r="M260" s="27">
        <v>470</v>
      </c>
      <c r="N260" s="69">
        <f t="shared" si="32"/>
        <v>1410</v>
      </c>
      <c r="O260" s="10"/>
      <c r="P260" s="11"/>
      <c r="Q260" s="11"/>
      <c r="R260" s="11"/>
      <c r="S260" s="11"/>
      <c r="T260" s="23"/>
      <c r="U260" s="71">
        <f t="shared" si="31"/>
        <v>0</v>
      </c>
      <c r="V260" s="71">
        <f t="shared" si="33"/>
        <v>0</v>
      </c>
      <c r="W260" s="9"/>
      <c r="X260" s="69">
        <f>Job_Cards[[#This Row],[GST on Lobour]]+Job_Cards[[#This Row],[Total Labour]]+Job_Cards[[#This Row],[Part Value]]</f>
        <v>1410</v>
      </c>
      <c r="Y260" s="9"/>
      <c r="Z260" s="11"/>
      <c r="AA260" s="15">
        <f t="shared" si="34"/>
        <v>2</v>
      </c>
      <c r="AB260" s="15">
        <f t="shared" si="35"/>
        <v>2</v>
      </c>
      <c r="AC260" s="15">
        <f t="shared" si="36"/>
        <v>2026</v>
      </c>
    </row>
    <row r="261" spans="1:29" x14ac:dyDescent="0.35">
      <c r="A261" s="8">
        <v>46055</v>
      </c>
      <c r="B261" s="8">
        <v>46055</v>
      </c>
      <c r="C261" s="9">
        <v>1905</v>
      </c>
      <c r="D261" s="9" t="s">
        <v>296</v>
      </c>
      <c r="E261" s="9">
        <v>8858847311</v>
      </c>
      <c r="F261" s="9" t="s">
        <v>459</v>
      </c>
      <c r="G261" s="64" t="s">
        <v>55</v>
      </c>
      <c r="H261" s="65" t="s">
        <v>65</v>
      </c>
      <c r="I261" s="65" t="s">
        <v>27</v>
      </c>
      <c r="J261" s="104" t="s">
        <v>375</v>
      </c>
      <c r="K261" s="67" t="str">
        <f>_xlfn.XLOOKUP(Job_Cards[[#This Row],[Part Code Issued]],'Inventory Check'!$A$3:$A$3000,'Inventory Check'!$B$3:$B$3000,"WRONG Code",0)</f>
        <v>ELECTRICAL SPARY</v>
      </c>
      <c r="L261" s="22">
        <v>1</v>
      </c>
      <c r="M261" s="27">
        <v>190</v>
      </c>
      <c r="N261" s="69">
        <f t="shared" si="32"/>
        <v>190</v>
      </c>
      <c r="O261" s="10">
        <v>400</v>
      </c>
      <c r="P261" s="11">
        <v>450</v>
      </c>
      <c r="Q261" s="11"/>
      <c r="R261" s="11"/>
      <c r="S261" s="11"/>
      <c r="T261" s="23"/>
      <c r="U261" s="71">
        <f t="shared" si="31"/>
        <v>850</v>
      </c>
      <c r="V261" s="71">
        <f t="shared" si="33"/>
        <v>153</v>
      </c>
      <c r="W261" s="9"/>
      <c r="X261" s="69">
        <f>Job_Cards[[#This Row],[GST on Lobour]]+Job_Cards[[#This Row],[Total Labour]]+Job_Cards[[#This Row],[Part Value]]</f>
        <v>1193</v>
      </c>
      <c r="Y261" s="9"/>
      <c r="Z261" s="11"/>
      <c r="AA261" s="15">
        <f t="shared" si="34"/>
        <v>2</v>
      </c>
      <c r="AB261" s="15">
        <f t="shared" si="35"/>
        <v>2</v>
      </c>
      <c r="AC261" s="15">
        <f t="shared" si="36"/>
        <v>2026</v>
      </c>
    </row>
    <row r="262" spans="1:29" x14ac:dyDescent="0.35">
      <c r="A262" s="9"/>
      <c r="B262" s="8">
        <v>46055</v>
      </c>
      <c r="C262" s="9"/>
      <c r="D262" s="9"/>
      <c r="E262" s="9"/>
      <c r="F262" s="9"/>
      <c r="G262" s="64"/>
      <c r="H262" s="65"/>
      <c r="I262" s="65" t="str">
        <f>IF(Job_Cards[[#This Row],[Customer Name]]="",I261,"")</f>
        <v>Paid</v>
      </c>
      <c r="J262" s="105" t="s">
        <v>834</v>
      </c>
      <c r="K262" s="67" t="str">
        <f>_xlfn.XLOOKUP(Job_Cards[[#This Row],[Part Code Issued]],'Inventory Check'!$A$3:$A$3000,'Inventory Check'!$B$3:$B$3000,"WRONG Code",0)</f>
        <v>SHOCKAR BUSH 22 NO.</v>
      </c>
      <c r="L262" s="22">
        <v>1</v>
      </c>
      <c r="M262" s="27">
        <v>90</v>
      </c>
      <c r="N262" s="69">
        <f t="shared" si="32"/>
        <v>90</v>
      </c>
      <c r="O262" s="10"/>
      <c r="P262" s="11"/>
      <c r="Q262" s="11"/>
      <c r="R262" s="11"/>
      <c r="S262" s="11"/>
      <c r="T262" s="23"/>
      <c r="U262" s="71">
        <f t="shared" si="31"/>
        <v>0</v>
      </c>
      <c r="V262" s="71">
        <f t="shared" si="33"/>
        <v>0</v>
      </c>
      <c r="W262" s="9"/>
      <c r="X262" s="69">
        <f>Job_Cards[[#This Row],[GST on Lobour]]+Job_Cards[[#This Row],[Total Labour]]+Job_Cards[[#This Row],[Part Value]]</f>
        <v>90</v>
      </c>
      <c r="Y262" s="9"/>
      <c r="Z262" s="11"/>
      <c r="AA262" s="15">
        <f t="shared" si="34"/>
        <v>2</v>
      </c>
      <c r="AB262" s="15">
        <f t="shared" si="35"/>
        <v>2</v>
      </c>
      <c r="AC262" s="15">
        <f t="shared" si="36"/>
        <v>2026</v>
      </c>
    </row>
    <row r="263" spans="1:29" x14ac:dyDescent="0.35">
      <c r="A263" s="9"/>
      <c r="B263" s="8">
        <v>46055</v>
      </c>
      <c r="C263" s="9"/>
      <c r="D263" s="9"/>
      <c r="E263" s="9"/>
      <c r="F263" s="9"/>
      <c r="G263" s="64"/>
      <c r="H263" s="65"/>
      <c r="I263" s="65" t="str">
        <f>IF(Job_Cards[[#This Row],[Customer Name]]="",I262,"")</f>
        <v>Paid</v>
      </c>
      <c r="J263" s="105" t="s">
        <v>833</v>
      </c>
      <c r="K263" s="67" t="str">
        <f>_xlfn.XLOOKUP(Job_Cards[[#This Row],[Part Code Issued]],'Inventory Check'!$A$3:$A$3000,'Inventory Check'!$B$3:$B$3000,"WRONG Code",0)</f>
        <v>SHOCKAR BUSH 19 NO.</v>
      </c>
      <c r="L263" s="22">
        <v>5</v>
      </c>
      <c r="M263" s="27">
        <v>80</v>
      </c>
      <c r="N263" s="69">
        <f t="shared" si="32"/>
        <v>400</v>
      </c>
      <c r="O263" s="10"/>
      <c r="P263" s="11"/>
      <c r="Q263" s="11"/>
      <c r="R263" s="11"/>
      <c r="S263" s="11"/>
      <c r="T263" s="23"/>
      <c r="U263" s="71">
        <f t="shared" si="31"/>
        <v>0</v>
      </c>
      <c r="V263" s="71">
        <f t="shared" si="33"/>
        <v>0</v>
      </c>
      <c r="W263" s="9"/>
      <c r="X263" s="69">
        <f>Job_Cards[[#This Row],[GST on Lobour]]+Job_Cards[[#This Row],[Total Labour]]+Job_Cards[[#This Row],[Part Value]]</f>
        <v>400</v>
      </c>
      <c r="Y263" s="9"/>
      <c r="Z263" s="11"/>
      <c r="AA263" s="15">
        <f t="shared" si="34"/>
        <v>2</v>
      </c>
      <c r="AB263" s="15">
        <f t="shared" si="35"/>
        <v>2</v>
      </c>
      <c r="AC263" s="15">
        <f t="shared" si="36"/>
        <v>2026</v>
      </c>
    </row>
    <row r="264" spans="1:29" x14ac:dyDescent="0.35">
      <c r="A264" s="9"/>
      <c r="B264" s="8">
        <v>46055</v>
      </c>
      <c r="C264" s="9"/>
      <c r="D264" s="9"/>
      <c r="E264" s="9"/>
      <c r="F264" s="9"/>
      <c r="G264" s="64"/>
      <c r="H264" s="65"/>
      <c r="I264" s="65" t="str">
        <f>IF(Job_Cards[[#This Row],[Customer Name]]="",I263,"")</f>
        <v>Paid</v>
      </c>
      <c r="J264" s="104" t="s">
        <v>433</v>
      </c>
      <c r="K264" s="67" t="str">
        <f>_xlfn.XLOOKUP(Job_Cards[[#This Row],[Part Code Issued]],'Inventory Check'!$A$3:$A$3000,'Inventory Check'!$B$3:$B$3000,"WRONG Code",0)</f>
        <v>Wiper Linkage</v>
      </c>
      <c r="L264" s="22">
        <v>1</v>
      </c>
      <c r="M264" s="27">
        <v>582</v>
      </c>
      <c r="N264" s="69">
        <f t="shared" si="32"/>
        <v>582</v>
      </c>
      <c r="O264" s="10"/>
      <c r="P264" s="11"/>
      <c r="Q264" s="11"/>
      <c r="R264" s="11"/>
      <c r="S264" s="11"/>
      <c r="T264" s="23"/>
      <c r="U264" s="71">
        <f t="shared" si="31"/>
        <v>0</v>
      </c>
      <c r="V264" s="71">
        <f t="shared" si="33"/>
        <v>0</v>
      </c>
      <c r="W264" s="9"/>
      <c r="X264" s="69">
        <f>Job_Cards[[#This Row],[GST on Lobour]]+Job_Cards[[#This Row],[Total Labour]]+Job_Cards[[#This Row],[Part Value]]</f>
        <v>582</v>
      </c>
      <c r="Y264" s="9"/>
      <c r="Z264" s="11"/>
      <c r="AA264" s="15">
        <f t="shared" si="34"/>
        <v>2</v>
      </c>
      <c r="AB264" s="15">
        <f t="shared" si="35"/>
        <v>2</v>
      </c>
      <c r="AC264" s="15">
        <f t="shared" si="36"/>
        <v>2026</v>
      </c>
    </row>
    <row r="265" spans="1:29" x14ac:dyDescent="0.35">
      <c r="A265" s="9"/>
      <c r="B265" s="8">
        <v>46055</v>
      </c>
      <c r="C265" s="9"/>
      <c r="D265" s="9"/>
      <c r="E265" s="9"/>
      <c r="F265" s="9"/>
      <c r="G265" s="64"/>
      <c r="H265" s="65"/>
      <c r="I265" s="65" t="str">
        <f>IF(Job_Cards[[#This Row],[Customer Name]]="",I264,"")</f>
        <v>Paid</v>
      </c>
      <c r="J265" s="22" t="s">
        <v>460</v>
      </c>
      <c r="K265" s="67" t="str">
        <f>_xlfn.XLOOKUP(Job_Cards[[#This Row],[Part Code Issued]],'Inventory Check'!$A$3:$A$3000,'Inventory Check'!$B$3:$B$3000,"WRONG Code",0)</f>
        <v>Electric Fuse</v>
      </c>
      <c r="L265" s="22">
        <v>4</v>
      </c>
      <c r="M265" s="27">
        <v>50</v>
      </c>
      <c r="N265" s="69">
        <f t="shared" si="32"/>
        <v>200</v>
      </c>
      <c r="O265" s="10"/>
      <c r="P265" s="11"/>
      <c r="Q265" s="11"/>
      <c r="R265" s="11"/>
      <c r="S265" s="11"/>
      <c r="T265" s="23"/>
      <c r="U265" s="71">
        <f t="shared" si="31"/>
        <v>0</v>
      </c>
      <c r="V265" s="71">
        <f t="shared" si="33"/>
        <v>0</v>
      </c>
      <c r="W265" s="9"/>
      <c r="X265" s="69">
        <f>Job_Cards[[#This Row],[GST on Lobour]]+Job_Cards[[#This Row],[Total Labour]]+Job_Cards[[#This Row],[Part Value]]</f>
        <v>200</v>
      </c>
      <c r="Y265" s="9"/>
      <c r="Z265" s="11"/>
      <c r="AA265" s="15">
        <f t="shared" si="34"/>
        <v>2</v>
      </c>
      <c r="AB265" s="15">
        <f t="shared" si="35"/>
        <v>2</v>
      </c>
      <c r="AC265" s="15">
        <f t="shared" si="36"/>
        <v>2026</v>
      </c>
    </row>
    <row r="266" spans="1:29" x14ac:dyDescent="0.35">
      <c r="A266" s="8">
        <v>46083</v>
      </c>
      <c r="B266" s="8">
        <v>46056</v>
      </c>
      <c r="C266" s="9">
        <v>1906</v>
      </c>
      <c r="D266" s="9" t="s">
        <v>481</v>
      </c>
      <c r="E266" s="9">
        <v>8181819293</v>
      </c>
      <c r="F266" s="9" t="s">
        <v>482</v>
      </c>
      <c r="G266" s="64" t="s">
        <v>55</v>
      </c>
      <c r="H266" s="65" t="s">
        <v>31</v>
      </c>
      <c r="I266" s="65" t="s">
        <v>27</v>
      </c>
      <c r="J266" s="22" t="s">
        <v>694</v>
      </c>
      <c r="K266" s="67" t="str">
        <f>_xlfn.XLOOKUP(Job_Cards[[#This Row],[Part Code Issued]],'Inventory Check'!$A$3:$A$3000,'Inventory Check'!$B$3:$B$3000,"WRONG Code",0)</f>
        <v>ENGINE OIL</v>
      </c>
      <c r="L266" s="22">
        <v>1</v>
      </c>
      <c r="M266" s="27">
        <v>2288</v>
      </c>
      <c r="N266" s="69">
        <f t="shared" si="32"/>
        <v>2288</v>
      </c>
      <c r="O266" s="10">
        <v>900</v>
      </c>
      <c r="P266" s="11"/>
      <c r="Q266" s="11"/>
      <c r="R266" s="11"/>
      <c r="S266" s="11"/>
      <c r="T266" s="23"/>
      <c r="U266" s="71">
        <f t="shared" si="31"/>
        <v>900</v>
      </c>
      <c r="V266" s="71">
        <f t="shared" si="33"/>
        <v>162</v>
      </c>
      <c r="W266" s="9"/>
      <c r="X266" s="69">
        <f>Job_Cards[[#This Row],[GST on Lobour]]+Job_Cards[[#This Row],[Total Labour]]+Job_Cards[[#This Row],[Part Value]]</f>
        <v>3350</v>
      </c>
      <c r="Y266" s="9"/>
      <c r="Z266" s="11"/>
      <c r="AA266" s="15">
        <f t="shared" si="34"/>
        <v>3</v>
      </c>
      <c r="AB266" s="15">
        <f t="shared" si="35"/>
        <v>2</v>
      </c>
      <c r="AC266" s="15">
        <f t="shared" si="36"/>
        <v>2026</v>
      </c>
    </row>
    <row r="267" spans="1:29" x14ac:dyDescent="0.35">
      <c r="A267" s="8"/>
      <c r="B267" s="8">
        <v>46056</v>
      </c>
      <c r="C267" s="9"/>
      <c r="D267" s="9"/>
      <c r="E267" s="9"/>
      <c r="F267" s="9"/>
      <c r="G267" s="64"/>
      <c r="H267" s="65"/>
      <c r="I267" s="65" t="str">
        <f>IF(Job_Cards[[#This Row],[Customer Name]]="",I266,"")</f>
        <v>Paid</v>
      </c>
      <c r="J267" s="22" t="s">
        <v>424</v>
      </c>
      <c r="K267" s="67" t="str">
        <f>_xlfn.XLOOKUP(Job_Cards[[#This Row],[Part Code Issued]],'Inventory Check'!$A$3:$A$3000,'Inventory Check'!$B$3:$B$3000,"WRONG Code",0)</f>
        <v>Lube Oil Filter</v>
      </c>
      <c r="L267" s="22">
        <v>1</v>
      </c>
      <c r="M267" s="27">
        <v>1411</v>
      </c>
      <c r="N267" s="69">
        <f t="shared" si="32"/>
        <v>1411</v>
      </c>
      <c r="O267" s="10"/>
      <c r="P267" s="11"/>
      <c r="Q267" s="11"/>
      <c r="R267" s="11"/>
      <c r="S267" s="11"/>
      <c r="T267" s="23"/>
      <c r="U267" s="71">
        <f t="shared" si="31"/>
        <v>0</v>
      </c>
      <c r="V267" s="71">
        <f t="shared" si="33"/>
        <v>0</v>
      </c>
      <c r="W267" s="9"/>
      <c r="X267" s="69">
        <f>Job_Cards[[#This Row],[GST on Lobour]]+Job_Cards[[#This Row],[Total Labour]]+Job_Cards[[#This Row],[Part Value]]</f>
        <v>1411</v>
      </c>
      <c r="Y267" s="9"/>
      <c r="Z267" s="11"/>
      <c r="AA267" s="15">
        <f t="shared" si="34"/>
        <v>3</v>
      </c>
      <c r="AB267" s="15">
        <f t="shared" si="35"/>
        <v>2</v>
      </c>
      <c r="AC267" s="15">
        <f t="shared" si="36"/>
        <v>2026</v>
      </c>
    </row>
    <row r="268" spans="1:29" x14ac:dyDescent="0.35">
      <c r="A268" s="9"/>
      <c r="B268" s="8">
        <v>46056</v>
      </c>
      <c r="C268" s="9"/>
      <c r="D268" s="9"/>
      <c r="E268" s="9"/>
      <c r="F268" s="9"/>
      <c r="G268" s="64"/>
      <c r="H268" s="65"/>
      <c r="I268" s="65" t="str">
        <f>IF(Job_Cards[[#This Row],[Customer Name]]="",I267,"")</f>
        <v>Paid</v>
      </c>
      <c r="J268" s="22" t="s">
        <v>189</v>
      </c>
      <c r="K268" s="67" t="str">
        <f>_xlfn.XLOOKUP(Job_Cards[[#This Row],[Part Code Issued]],'Inventory Check'!$A$3:$A$3000,'Inventory Check'!$B$3:$B$3000,"WRONG Code",0)</f>
        <v>AIR FILTER</v>
      </c>
      <c r="L268" s="22">
        <v>1</v>
      </c>
      <c r="M268" s="27">
        <v>693</v>
      </c>
      <c r="N268" s="69">
        <f t="shared" si="32"/>
        <v>693</v>
      </c>
      <c r="O268" s="10"/>
      <c r="P268" s="11"/>
      <c r="Q268" s="11"/>
      <c r="R268" s="11"/>
      <c r="S268" s="11"/>
      <c r="T268" s="23"/>
      <c r="U268" s="71">
        <f t="shared" si="31"/>
        <v>0</v>
      </c>
      <c r="V268" s="71">
        <f t="shared" si="33"/>
        <v>0</v>
      </c>
      <c r="W268" s="9"/>
      <c r="X268" s="69">
        <f>Job_Cards[[#This Row],[GST on Lobour]]+Job_Cards[[#This Row],[Total Labour]]+Job_Cards[[#This Row],[Part Value]]</f>
        <v>693</v>
      </c>
      <c r="Y268" s="9"/>
      <c r="Z268" s="11"/>
      <c r="AA268" s="15">
        <f t="shared" si="34"/>
        <v>3</v>
      </c>
      <c r="AB268" s="15">
        <f t="shared" si="35"/>
        <v>2</v>
      </c>
      <c r="AC268" s="15">
        <f t="shared" si="36"/>
        <v>2026</v>
      </c>
    </row>
    <row r="269" spans="1:29" x14ac:dyDescent="0.35">
      <c r="A269" s="9"/>
      <c r="B269" s="8">
        <v>46056</v>
      </c>
      <c r="C269" s="9"/>
      <c r="D269" s="9"/>
      <c r="E269" s="9"/>
      <c r="F269" s="9"/>
      <c r="G269" s="64"/>
      <c r="H269" s="65"/>
      <c r="I269" s="65" t="str">
        <f>IF(Job_Cards[[#This Row],[Customer Name]]="",I268,"")</f>
        <v>Paid</v>
      </c>
      <c r="J269" s="22" t="s">
        <v>367</v>
      </c>
      <c r="K269" s="67" t="str">
        <f>_xlfn.XLOOKUP(Job_Cards[[#This Row],[Part Code Issued]],'Inventory Check'!$A$3:$A$3000,'Inventory Check'!$B$3:$B$3000,"WRONG Code",0)</f>
        <v>Force Motors Antifreeze Coolant 1 L</v>
      </c>
      <c r="L269" s="22">
        <v>1</v>
      </c>
      <c r="M269" s="27">
        <v>325</v>
      </c>
      <c r="N269" s="69">
        <f t="shared" si="32"/>
        <v>325</v>
      </c>
      <c r="O269" s="10"/>
      <c r="P269" s="11"/>
      <c r="Q269" s="11"/>
      <c r="R269" s="11"/>
      <c r="S269" s="11"/>
      <c r="T269" s="23"/>
      <c r="U269" s="71">
        <f t="shared" si="31"/>
        <v>0</v>
      </c>
      <c r="V269" s="71">
        <f t="shared" si="33"/>
        <v>0</v>
      </c>
      <c r="W269" s="9"/>
      <c r="X269" s="69">
        <f>Job_Cards[[#This Row],[GST on Lobour]]+Job_Cards[[#This Row],[Total Labour]]+Job_Cards[[#This Row],[Part Value]]</f>
        <v>325</v>
      </c>
      <c r="Y269" s="9"/>
      <c r="Z269" s="11"/>
      <c r="AA269" s="15">
        <f t="shared" si="34"/>
        <v>3</v>
      </c>
      <c r="AB269" s="15">
        <f t="shared" si="35"/>
        <v>2</v>
      </c>
      <c r="AC269" s="15">
        <f t="shared" si="36"/>
        <v>2026</v>
      </c>
    </row>
    <row r="270" spans="1:29" x14ac:dyDescent="0.35">
      <c r="A270" s="9"/>
      <c r="B270" s="8">
        <v>46056</v>
      </c>
      <c r="C270" s="9"/>
      <c r="D270" s="9"/>
      <c r="E270" s="9"/>
      <c r="F270" s="9"/>
      <c r="G270" s="64"/>
      <c r="H270" s="65"/>
      <c r="I270" s="65" t="str">
        <f>IF(Job_Cards[[#This Row],[Customer Name]]="",I269,"")</f>
        <v>Paid</v>
      </c>
      <c r="J270" s="22" t="s">
        <v>368</v>
      </c>
      <c r="K270" s="67" t="str">
        <f>_xlfn.XLOOKUP(Job_Cards[[#This Row],[Part Code Issued]],'Inventory Check'!$A$3:$A$3000,'Inventory Check'!$B$3:$B$3000,"WRONG Code",0)</f>
        <v>Force Motors Antifreeze Coolant 5 L</v>
      </c>
      <c r="L270" s="22">
        <v>1</v>
      </c>
      <c r="M270" s="27">
        <v>1425</v>
      </c>
      <c r="N270" s="69">
        <f t="shared" si="32"/>
        <v>1425</v>
      </c>
      <c r="O270" s="10"/>
      <c r="P270" s="11"/>
      <c r="Q270" s="11"/>
      <c r="R270" s="11"/>
      <c r="S270" s="11"/>
      <c r="T270" s="23"/>
      <c r="U270" s="71">
        <f t="shared" si="31"/>
        <v>0</v>
      </c>
      <c r="V270" s="71">
        <f t="shared" si="33"/>
        <v>0</v>
      </c>
      <c r="W270" s="9"/>
      <c r="X270" s="69">
        <f>Job_Cards[[#This Row],[GST on Lobour]]+Job_Cards[[#This Row],[Total Labour]]+Job_Cards[[#This Row],[Part Value]]</f>
        <v>1425</v>
      </c>
      <c r="Y270" s="9"/>
      <c r="Z270" s="11"/>
      <c r="AA270" s="15">
        <f t="shared" si="34"/>
        <v>3</v>
      </c>
      <c r="AB270" s="15">
        <f t="shared" si="35"/>
        <v>2</v>
      </c>
      <c r="AC270" s="15">
        <f t="shared" si="36"/>
        <v>2026</v>
      </c>
    </row>
    <row r="271" spans="1:29" x14ac:dyDescent="0.35">
      <c r="A271" s="8">
        <v>46114</v>
      </c>
      <c r="B271" s="8">
        <v>46057</v>
      </c>
      <c r="C271" s="9">
        <v>1907</v>
      </c>
      <c r="D271" s="9" t="s">
        <v>483</v>
      </c>
      <c r="E271" s="9"/>
      <c r="F271" s="9"/>
      <c r="G271" s="64"/>
      <c r="H271" s="65"/>
      <c r="I271" s="65" t="s">
        <v>751</v>
      </c>
      <c r="J271" s="22" t="s">
        <v>367</v>
      </c>
      <c r="K271" s="67" t="str">
        <f>_xlfn.XLOOKUP(Job_Cards[[#This Row],[Part Code Issued]],'Inventory Check'!$A$3:$A$3000,'Inventory Check'!$B$3:$B$3000,"WRONG Code",0)</f>
        <v>Force Motors Antifreeze Coolant 1 L</v>
      </c>
      <c r="L271" s="22">
        <v>2</v>
      </c>
      <c r="M271" s="27">
        <v>325</v>
      </c>
      <c r="N271" s="69">
        <f t="shared" si="32"/>
        <v>650</v>
      </c>
      <c r="O271" s="10"/>
      <c r="P271" s="11"/>
      <c r="Q271" s="11"/>
      <c r="R271" s="11"/>
      <c r="S271" s="11"/>
      <c r="T271" s="23"/>
      <c r="U271" s="71">
        <f t="shared" si="31"/>
        <v>0</v>
      </c>
      <c r="V271" s="71">
        <f t="shared" si="33"/>
        <v>0</v>
      </c>
      <c r="W271" s="9"/>
      <c r="X271" s="69">
        <f>Job_Cards[[#This Row],[GST on Lobour]]+Job_Cards[[#This Row],[Total Labour]]+Job_Cards[[#This Row],[Part Value]]</f>
        <v>650</v>
      </c>
      <c r="Y271" s="9"/>
      <c r="Z271" s="11"/>
      <c r="AA271" s="15">
        <f t="shared" si="34"/>
        <v>4</v>
      </c>
      <c r="AB271" s="15">
        <f t="shared" si="35"/>
        <v>2</v>
      </c>
      <c r="AC271" s="15">
        <f t="shared" si="36"/>
        <v>2026</v>
      </c>
    </row>
    <row r="272" spans="1:29" x14ac:dyDescent="0.35">
      <c r="A272" s="8">
        <v>46175</v>
      </c>
      <c r="B272" s="8">
        <v>46059</v>
      </c>
      <c r="C272" s="9">
        <v>1908</v>
      </c>
      <c r="D272" s="9" t="s">
        <v>484</v>
      </c>
      <c r="E272" s="9"/>
      <c r="F272" s="9" t="s">
        <v>485</v>
      </c>
      <c r="G272" s="64" t="s">
        <v>55</v>
      </c>
      <c r="H272" s="65" t="s">
        <v>65</v>
      </c>
      <c r="I272" s="65" t="s">
        <v>27</v>
      </c>
      <c r="J272" s="22" t="s">
        <v>376</v>
      </c>
      <c r="K272" s="67" t="str">
        <f>_xlfn.XLOOKUP(Job_Cards[[#This Row],[Part Code Issued]],'Inventory Check'!$A$3:$A$3000,'Inventory Check'!$B$3:$B$3000,"WRONG Code",0)</f>
        <v>MECHENICAL SPRAY</v>
      </c>
      <c r="L272" s="22">
        <v>1</v>
      </c>
      <c r="M272" s="27">
        <v>160</v>
      </c>
      <c r="N272" s="69">
        <f t="shared" si="32"/>
        <v>160</v>
      </c>
      <c r="O272" s="10">
        <v>800</v>
      </c>
      <c r="P272" s="11"/>
      <c r="Q272" s="11"/>
      <c r="R272" s="11"/>
      <c r="S272" s="11"/>
      <c r="T272" s="23"/>
      <c r="U272" s="71">
        <f t="shared" si="31"/>
        <v>800</v>
      </c>
      <c r="V272" s="71">
        <f t="shared" si="33"/>
        <v>144</v>
      </c>
      <c r="W272" s="9"/>
      <c r="X272" s="69">
        <f>Job_Cards[[#This Row],[GST on Lobour]]+Job_Cards[[#This Row],[Total Labour]]+Job_Cards[[#This Row],[Part Value]]</f>
        <v>1104</v>
      </c>
      <c r="Y272" s="9"/>
      <c r="Z272" s="11"/>
      <c r="AA272" s="15">
        <f t="shared" si="34"/>
        <v>6</v>
      </c>
      <c r="AB272" s="15">
        <f t="shared" si="35"/>
        <v>2</v>
      </c>
      <c r="AC272" s="15">
        <f t="shared" si="36"/>
        <v>2026</v>
      </c>
    </row>
    <row r="273" spans="1:29" x14ac:dyDescent="0.35">
      <c r="A273" s="9"/>
      <c r="B273" s="8">
        <v>46059</v>
      </c>
      <c r="C273" s="9"/>
      <c r="D273" s="9"/>
      <c r="E273" s="9"/>
      <c r="F273" s="9"/>
      <c r="G273" s="64"/>
      <c r="H273" s="65"/>
      <c r="I273" s="65" t="str">
        <f>IF(Job_Cards[[#This Row],[Customer Name]]="",I272,"")</f>
        <v>Paid</v>
      </c>
      <c r="J273" s="22" t="s">
        <v>486</v>
      </c>
      <c r="K273" s="67" t="str">
        <f>_xlfn.XLOOKUP(Job_Cards[[#This Row],[Part Code Issued]],'Inventory Check'!$A$3:$A$3000,'Inventory Check'!$B$3:$B$3000,"WRONG Code",0)</f>
        <v>Mounting for Gear Shift Lever</v>
      </c>
      <c r="L273" s="22">
        <v>1</v>
      </c>
      <c r="M273" s="27">
        <v>47</v>
      </c>
      <c r="N273" s="69">
        <f t="shared" si="32"/>
        <v>47</v>
      </c>
      <c r="O273" s="10"/>
      <c r="P273" s="11"/>
      <c r="Q273" s="11"/>
      <c r="R273" s="11"/>
      <c r="S273" s="11"/>
      <c r="T273" s="23"/>
      <c r="U273" s="71">
        <f t="shared" si="31"/>
        <v>0</v>
      </c>
      <c r="V273" s="71">
        <f t="shared" si="33"/>
        <v>0</v>
      </c>
      <c r="W273" s="9"/>
      <c r="X273" s="69">
        <f>Job_Cards[[#This Row],[GST on Lobour]]+Job_Cards[[#This Row],[Total Labour]]+Job_Cards[[#This Row],[Part Value]]</f>
        <v>47</v>
      </c>
      <c r="Y273" s="9"/>
      <c r="Z273" s="11"/>
      <c r="AA273" s="15">
        <f t="shared" si="34"/>
        <v>6</v>
      </c>
      <c r="AB273" s="15">
        <f t="shared" si="35"/>
        <v>2</v>
      </c>
      <c r="AC273" s="15">
        <f t="shared" si="36"/>
        <v>2026</v>
      </c>
    </row>
    <row r="274" spans="1:29" x14ac:dyDescent="0.35">
      <c r="A274" s="9"/>
      <c r="B274" s="8">
        <v>46059</v>
      </c>
      <c r="C274" s="9"/>
      <c r="D274" s="9"/>
      <c r="E274" s="9"/>
      <c r="F274" s="9"/>
      <c r="G274" s="64"/>
      <c r="H274" s="65"/>
      <c r="I274" s="65" t="str">
        <f>IF(Job_Cards[[#This Row],[Customer Name]]="",I273,"")</f>
        <v>Paid</v>
      </c>
      <c r="J274" s="22" t="s">
        <v>431</v>
      </c>
      <c r="K274" s="67" t="str">
        <f>_xlfn.XLOOKUP(Job_Cards[[#This Row],[Part Code Issued]],'Inventory Check'!$A$3:$A$3000,'Inventory Check'!$B$3:$B$3000,"WRONG Code",0)</f>
        <v>G.L. Bush</v>
      </c>
      <c r="L274" s="22">
        <v>3</v>
      </c>
      <c r="M274" s="27">
        <v>19</v>
      </c>
      <c r="N274" s="69">
        <f t="shared" si="32"/>
        <v>57</v>
      </c>
      <c r="O274" s="10"/>
      <c r="P274" s="11"/>
      <c r="Q274" s="11"/>
      <c r="R274" s="11"/>
      <c r="S274" s="11"/>
      <c r="T274" s="23"/>
      <c r="U274" s="71">
        <f t="shared" si="31"/>
        <v>0</v>
      </c>
      <c r="V274" s="71">
        <f t="shared" si="33"/>
        <v>0</v>
      </c>
      <c r="W274" s="9"/>
      <c r="X274" s="69">
        <f>Job_Cards[[#This Row],[GST on Lobour]]+Job_Cards[[#This Row],[Total Labour]]+Job_Cards[[#This Row],[Part Value]]</f>
        <v>57</v>
      </c>
      <c r="Y274" s="9"/>
      <c r="Z274" s="11"/>
      <c r="AA274" s="15">
        <f t="shared" si="34"/>
        <v>6</v>
      </c>
      <c r="AB274" s="15">
        <f t="shared" si="35"/>
        <v>2</v>
      </c>
      <c r="AC274" s="15">
        <f t="shared" si="36"/>
        <v>2026</v>
      </c>
    </row>
    <row r="275" spans="1:29" x14ac:dyDescent="0.35">
      <c r="A275" s="9"/>
      <c r="B275" s="8">
        <v>46059</v>
      </c>
      <c r="C275" s="9"/>
      <c r="D275" s="9"/>
      <c r="E275" s="9"/>
      <c r="F275" s="9"/>
      <c r="G275" s="64"/>
      <c r="H275" s="65"/>
      <c r="I275" s="65" t="str">
        <f>IF(Job_Cards[[#This Row],[Customer Name]]="",I274,"")</f>
        <v>Paid</v>
      </c>
      <c r="J275" s="22" t="s">
        <v>487</v>
      </c>
      <c r="K275" s="67" t="str">
        <f>_xlfn.XLOOKUP(Job_Cards[[#This Row],[Part Code Issued]],'Inventory Check'!$A$3:$A$3000,'Inventory Check'!$B$3:$B$3000,"WRONG Code",0)</f>
        <v>Gear Shifting Lever For 2nd &amp; 5th Gear</v>
      </c>
      <c r="L275" s="22">
        <v>2</v>
      </c>
      <c r="M275" s="27">
        <v>94</v>
      </c>
      <c r="N275" s="69">
        <f t="shared" si="32"/>
        <v>188</v>
      </c>
      <c r="O275" s="10"/>
      <c r="P275" s="11"/>
      <c r="Q275" s="11"/>
      <c r="R275" s="11"/>
      <c r="S275" s="11"/>
      <c r="T275" s="23"/>
      <c r="U275" s="71">
        <f t="shared" si="31"/>
        <v>0</v>
      </c>
      <c r="V275" s="71">
        <f t="shared" si="33"/>
        <v>0</v>
      </c>
      <c r="W275" s="9"/>
      <c r="X275" s="69">
        <f>Job_Cards[[#This Row],[GST on Lobour]]+Job_Cards[[#This Row],[Total Labour]]+Job_Cards[[#This Row],[Part Value]]</f>
        <v>188</v>
      </c>
      <c r="Y275" s="9"/>
      <c r="Z275" s="11"/>
      <c r="AA275" s="15">
        <f t="shared" si="34"/>
        <v>6</v>
      </c>
      <c r="AB275" s="15">
        <f t="shared" si="35"/>
        <v>2</v>
      </c>
      <c r="AC275" s="15">
        <f t="shared" si="36"/>
        <v>2026</v>
      </c>
    </row>
    <row r="276" spans="1:29" x14ac:dyDescent="0.35">
      <c r="A276" s="9"/>
      <c r="B276" s="8">
        <v>46059</v>
      </c>
      <c r="C276" s="9"/>
      <c r="D276" s="9"/>
      <c r="E276" s="9"/>
      <c r="F276" s="9"/>
      <c r="G276" s="64"/>
      <c r="H276" s="65"/>
      <c r="I276" s="65" t="str">
        <f>IF(Job_Cards[[#This Row],[Customer Name]]="",I275,"")</f>
        <v>Paid</v>
      </c>
      <c r="J276" s="22" t="s">
        <v>186</v>
      </c>
      <c r="K276" s="67" t="str">
        <f>_xlfn.XLOOKUP(Job_Cards[[#This Row],[Part Code Issued]],'Inventory Check'!$A$3:$A$3000,'Inventory Check'!$B$3:$B$3000,"WRONG Code",0)</f>
        <v>Brake Oil</v>
      </c>
      <c r="L276" s="22">
        <v>1</v>
      </c>
      <c r="M276" s="27">
        <v>149</v>
      </c>
      <c r="N276" s="69">
        <f t="shared" si="32"/>
        <v>149</v>
      </c>
      <c r="O276" s="10"/>
      <c r="P276" s="11"/>
      <c r="Q276" s="11"/>
      <c r="R276" s="11"/>
      <c r="S276" s="11"/>
      <c r="T276" s="23"/>
      <c r="U276" s="71">
        <f t="shared" si="31"/>
        <v>0</v>
      </c>
      <c r="V276" s="71">
        <f t="shared" si="33"/>
        <v>0</v>
      </c>
      <c r="W276" s="9"/>
      <c r="X276" s="69">
        <f>Job_Cards[[#This Row],[GST on Lobour]]+Job_Cards[[#This Row],[Total Labour]]+Job_Cards[[#This Row],[Part Value]]</f>
        <v>149</v>
      </c>
      <c r="Y276" s="9"/>
      <c r="Z276" s="11"/>
      <c r="AA276" s="15">
        <f t="shared" si="34"/>
        <v>6</v>
      </c>
      <c r="AB276" s="15">
        <f t="shared" si="35"/>
        <v>2</v>
      </c>
      <c r="AC276" s="15">
        <f t="shared" si="36"/>
        <v>2026</v>
      </c>
    </row>
    <row r="277" spans="1:29" x14ac:dyDescent="0.35">
      <c r="A277" s="9"/>
      <c r="B277" s="8">
        <v>46059</v>
      </c>
      <c r="C277" s="9"/>
      <c r="D277" s="9"/>
      <c r="E277" s="9"/>
      <c r="F277" s="9"/>
      <c r="G277" s="64"/>
      <c r="H277" s="65"/>
      <c r="I277" s="65" t="str">
        <f>IF(Job_Cards[[#This Row],[Customer Name]]="",I276,"")</f>
        <v>Paid</v>
      </c>
      <c r="J277" s="22" t="s">
        <v>488</v>
      </c>
      <c r="K277" s="67" t="str">
        <f>_xlfn.XLOOKUP(Job_Cards[[#This Row],[Part Code Issued]],'Inventory Check'!$A$3:$A$3000,'Inventory Check'!$B$3:$B$3000,"WRONG Code",0)</f>
        <v>WRONG Code</v>
      </c>
      <c r="L277" s="22">
        <v>1</v>
      </c>
      <c r="M277" s="27">
        <v>50</v>
      </c>
      <c r="N277" s="69">
        <f t="shared" si="32"/>
        <v>50</v>
      </c>
      <c r="O277" s="10"/>
      <c r="P277" s="11"/>
      <c r="Q277" s="11"/>
      <c r="R277" s="11"/>
      <c r="S277" s="11"/>
      <c r="T277" s="23"/>
      <c r="U277" s="71">
        <f t="shared" si="31"/>
        <v>0</v>
      </c>
      <c r="V277" s="71">
        <f t="shared" si="33"/>
        <v>0</v>
      </c>
      <c r="W277" s="9"/>
      <c r="X277" s="69">
        <f>Job_Cards[[#This Row],[GST on Lobour]]+Job_Cards[[#This Row],[Total Labour]]+Job_Cards[[#This Row],[Part Value]]</f>
        <v>50</v>
      </c>
      <c r="Y277" s="9"/>
      <c r="Z277" s="11"/>
      <c r="AA277" s="15">
        <f t="shared" si="34"/>
        <v>6</v>
      </c>
      <c r="AB277" s="15">
        <f t="shared" si="35"/>
        <v>2</v>
      </c>
      <c r="AC277" s="15">
        <f t="shared" si="36"/>
        <v>2026</v>
      </c>
    </row>
    <row r="278" spans="1:29" x14ac:dyDescent="0.35">
      <c r="A278" s="9"/>
      <c r="B278" s="8">
        <v>46059</v>
      </c>
      <c r="C278" s="9"/>
      <c r="D278" s="9"/>
      <c r="E278" s="9"/>
      <c r="F278" s="9"/>
      <c r="G278" s="64"/>
      <c r="H278" s="65"/>
      <c r="I278" s="65" t="str">
        <f>IF(Job_Cards[[#This Row],[Customer Name]]="",I277,"")</f>
        <v>Paid</v>
      </c>
      <c r="J278" s="106" t="s">
        <v>495</v>
      </c>
      <c r="K278" s="67" t="str">
        <f>_xlfn.XLOOKUP(Job_Cards[[#This Row],[Part Code Issued]],'Inventory Check'!$A$3:$A$3000,'Inventory Check'!$B$3:$B$3000,"WRONG Code",0)</f>
        <v>Securing Washer</v>
      </c>
      <c r="L278" s="22">
        <v>3</v>
      </c>
      <c r="M278" s="27">
        <v>50</v>
      </c>
      <c r="N278" s="69">
        <f t="shared" si="32"/>
        <v>150</v>
      </c>
      <c r="O278" s="10"/>
      <c r="P278" s="11"/>
      <c r="Q278" s="11"/>
      <c r="R278" s="11"/>
      <c r="S278" s="11"/>
      <c r="T278" s="23"/>
      <c r="U278" s="71">
        <f t="shared" si="31"/>
        <v>0</v>
      </c>
      <c r="V278" s="71">
        <f t="shared" si="33"/>
        <v>0</v>
      </c>
      <c r="W278" s="9"/>
      <c r="X278" s="69">
        <f>Job_Cards[[#This Row],[GST on Lobour]]+Job_Cards[[#This Row],[Total Labour]]+Job_Cards[[#This Row],[Part Value]]</f>
        <v>150</v>
      </c>
      <c r="Y278" s="9"/>
      <c r="Z278" s="11"/>
      <c r="AA278" s="15">
        <f t="shared" si="34"/>
        <v>6</v>
      </c>
      <c r="AB278" s="15">
        <f t="shared" si="35"/>
        <v>2</v>
      </c>
      <c r="AC278" s="15">
        <f t="shared" si="36"/>
        <v>2026</v>
      </c>
    </row>
    <row r="279" spans="1:29" x14ac:dyDescent="0.35">
      <c r="A279" s="9"/>
      <c r="B279" s="8">
        <v>46059</v>
      </c>
      <c r="C279" s="9"/>
      <c r="D279" s="9"/>
      <c r="E279" s="9"/>
      <c r="F279" s="9"/>
      <c r="G279" s="64"/>
      <c r="H279" s="65"/>
      <c r="I279" s="65" t="str">
        <f>IF(Job_Cards[[#This Row],[Customer Name]]="",I278,"")</f>
        <v>Paid</v>
      </c>
      <c r="J279" s="22" t="s">
        <v>489</v>
      </c>
      <c r="K279" s="67" t="str">
        <f>_xlfn.XLOOKUP(Job_Cards[[#This Row],[Part Code Issued]],'Inventory Check'!$A$3:$A$3000,'Inventory Check'!$B$3:$B$3000,"WRONG Code",0)</f>
        <v>WRONG Code</v>
      </c>
      <c r="L279" s="22">
        <v>3</v>
      </c>
      <c r="M279" s="27">
        <v>50</v>
      </c>
      <c r="N279" s="69">
        <f t="shared" si="32"/>
        <v>150</v>
      </c>
      <c r="O279" s="10"/>
      <c r="P279" s="11"/>
      <c r="Q279" s="11"/>
      <c r="R279" s="11"/>
      <c r="S279" s="11"/>
      <c r="T279" s="23"/>
      <c r="U279" s="71">
        <f t="shared" si="31"/>
        <v>0</v>
      </c>
      <c r="V279" s="71">
        <f t="shared" si="33"/>
        <v>0</v>
      </c>
      <c r="W279" s="9"/>
      <c r="X279" s="69">
        <f>Job_Cards[[#This Row],[GST on Lobour]]+Job_Cards[[#This Row],[Total Labour]]+Job_Cards[[#This Row],[Part Value]]</f>
        <v>150</v>
      </c>
      <c r="Y279" s="9"/>
      <c r="Z279" s="11"/>
      <c r="AA279" s="15">
        <f t="shared" si="34"/>
        <v>6</v>
      </c>
      <c r="AB279" s="15">
        <f t="shared" si="35"/>
        <v>2</v>
      </c>
      <c r="AC279" s="15">
        <f t="shared" si="36"/>
        <v>2026</v>
      </c>
    </row>
    <row r="280" spans="1:29" x14ac:dyDescent="0.35">
      <c r="A280" s="8">
        <v>46236</v>
      </c>
      <c r="B280" s="8">
        <v>46061</v>
      </c>
      <c r="C280" s="9">
        <v>1909</v>
      </c>
      <c r="D280" s="9" t="s">
        <v>560</v>
      </c>
      <c r="E280" s="9"/>
      <c r="F280" s="9"/>
      <c r="G280" s="64"/>
      <c r="H280" s="65"/>
      <c r="I280" s="65" t="s">
        <v>751</v>
      </c>
      <c r="J280" s="22" t="s">
        <v>519</v>
      </c>
      <c r="K280" s="67" t="str">
        <f>_xlfn.XLOOKUP(Job_Cards[[#This Row],[Part Code Issued]],'Inventory Check'!$A$3:$A$3000,'Inventory Check'!$B$3:$B$3000,"WRONG Code",0)</f>
        <v>Wheel Cap Front</v>
      </c>
      <c r="L280" s="22">
        <v>1</v>
      </c>
      <c r="M280" s="27">
        <v>90</v>
      </c>
      <c r="N280" s="69">
        <f t="shared" si="32"/>
        <v>90</v>
      </c>
      <c r="O280" s="10"/>
      <c r="P280" s="11"/>
      <c r="Q280" s="11"/>
      <c r="R280" s="11"/>
      <c r="S280" s="11"/>
      <c r="T280" s="23"/>
      <c r="U280" s="71">
        <f t="shared" si="31"/>
        <v>0</v>
      </c>
      <c r="V280" s="71">
        <f t="shared" si="33"/>
        <v>0</v>
      </c>
      <c r="W280" s="9"/>
      <c r="X280" s="69">
        <f>Job_Cards[[#This Row],[GST on Lobour]]+Job_Cards[[#This Row],[Total Labour]]+Job_Cards[[#This Row],[Part Value]]</f>
        <v>90</v>
      </c>
      <c r="Y280" s="9"/>
      <c r="Z280" s="11"/>
      <c r="AA280" s="15">
        <f t="shared" si="34"/>
        <v>8</v>
      </c>
      <c r="AB280" s="15">
        <f t="shared" si="35"/>
        <v>2</v>
      </c>
      <c r="AC280" s="15">
        <f t="shared" si="36"/>
        <v>2026</v>
      </c>
    </row>
    <row r="281" spans="1:29" x14ac:dyDescent="0.35">
      <c r="A281" s="8">
        <v>46236</v>
      </c>
      <c r="B281" s="8">
        <v>46061</v>
      </c>
      <c r="C281" s="9">
        <v>1910</v>
      </c>
      <c r="D281" s="9" t="s">
        <v>561</v>
      </c>
      <c r="E281" s="9"/>
      <c r="F281" s="9"/>
      <c r="G281" s="64" t="s">
        <v>55</v>
      </c>
      <c r="H281" s="65" t="s">
        <v>65</v>
      </c>
      <c r="I281" s="65" t="s">
        <v>27</v>
      </c>
      <c r="J281" s="22" t="s">
        <v>144</v>
      </c>
      <c r="K281" s="67" t="str">
        <f>_xlfn.XLOOKUP(Job_Cards[[#This Row],[Part Code Issued]],'Inventory Check'!$A$3:$A$3000,'Inventory Check'!$B$3:$B$3000,"WRONG Code",0)</f>
        <v>CLUTCH PLATE (T1 5 CYL)</v>
      </c>
      <c r="L281" s="22">
        <v>1</v>
      </c>
      <c r="M281" s="27">
        <v>4100</v>
      </c>
      <c r="N281" s="69">
        <f t="shared" si="32"/>
        <v>4100</v>
      </c>
      <c r="O281" s="10">
        <v>650</v>
      </c>
      <c r="P281" s="11"/>
      <c r="Q281" s="11"/>
      <c r="R281" s="11"/>
      <c r="S281" s="11"/>
      <c r="T281" s="23">
        <v>2800</v>
      </c>
      <c r="U281" s="71">
        <f t="shared" si="31"/>
        <v>3450</v>
      </c>
      <c r="V281" s="71">
        <f t="shared" si="33"/>
        <v>621</v>
      </c>
      <c r="W281" s="9"/>
      <c r="X281" s="69">
        <f>Job_Cards[[#This Row],[GST on Lobour]]+Job_Cards[[#This Row],[Total Labour]]+Job_Cards[[#This Row],[Part Value]]</f>
        <v>8171</v>
      </c>
      <c r="Y281" s="9"/>
      <c r="Z281" s="11"/>
      <c r="AA281" s="15">
        <f t="shared" si="34"/>
        <v>8</v>
      </c>
      <c r="AB281" s="15">
        <f t="shared" si="35"/>
        <v>2</v>
      </c>
      <c r="AC281" s="15">
        <f t="shared" si="36"/>
        <v>2026</v>
      </c>
    </row>
    <row r="282" spans="1:29" x14ac:dyDescent="0.35">
      <c r="A282" s="9"/>
      <c r="B282" s="8">
        <v>46061</v>
      </c>
      <c r="C282" s="9"/>
      <c r="D282" s="9"/>
      <c r="E282" s="9"/>
      <c r="F282" s="9"/>
      <c r="G282" s="64"/>
      <c r="H282" s="65"/>
      <c r="I282" s="65" t="str">
        <f>IF(Job_Cards[[#This Row],[Customer Name]]="",I281,"")</f>
        <v>Paid</v>
      </c>
      <c r="J282" s="22" t="s">
        <v>231</v>
      </c>
      <c r="K282" s="67" t="str">
        <f>_xlfn.XLOOKUP(Job_Cards[[#This Row],[Part Code Issued]],'Inventory Check'!$A$3:$A$3000,'Inventory Check'!$B$3:$B$3000,"WRONG Code",0)</f>
        <v>Clutch Cover Assly. Dia 240 mm.</v>
      </c>
      <c r="L282" s="22">
        <v>1</v>
      </c>
      <c r="M282" s="27">
        <v>6733</v>
      </c>
      <c r="N282" s="69">
        <f t="shared" si="32"/>
        <v>6733</v>
      </c>
      <c r="O282" s="10"/>
      <c r="P282" s="11"/>
      <c r="Q282" s="11"/>
      <c r="R282" s="11"/>
      <c r="S282" s="11"/>
      <c r="T282" s="23"/>
      <c r="U282" s="71">
        <f t="shared" si="31"/>
        <v>0</v>
      </c>
      <c r="V282" s="71">
        <f t="shared" si="33"/>
        <v>0</v>
      </c>
      <c r="W282" s="9"/>
      <c r="X282" s="69">
        <f>Job_Cards[[#This Row],[GST on Lobour]]+Job_Cards[[#This Row],[Total Labour]]+Job_Cards[[#This Row],[Part Value]]</f>
        <v>6733</v>
      </c>
      <c r="Y282" s="9"/>
      <c r="Z282" s="11"/>
      <c r="AA282" s="15">
        <f t="shared" si="34"/>
        <v>8</v>
      </c>
      <c r="AB282" s="15">
        <f t="shared" si="35"/>
        <v>2</v>
      </c>
      <c r="AC282" s="15">
        <f t="shared" si="36"/>
        <v>2026</v>
      </c>
    </row>
    <row r="283" spans="1:29" x14ac:dyDescent="0.35">
      <c r="A283" s="9"/>
      <c r="B283" s="8">
        <v>46061</v>
      </c>
      <c r="C283" s="9"/>
      <c r="D283" s="9"/>
      <c r="E283" s="9"/>
      <c r="F283" s="9"/>
      <c r="G283" s="64"/>
      <c r="H283" s="65"/>
      <c r="I283" s="65" t="str">
        <f>IF(Job_Cards[[#This Row],[Customer Name]]="",I282,"")</f>
        <v>Paid</v>
      </c>
      <c r="J283" s="22" t="s">
        <v>90</v>
      </c>
      <c r="K283" s="67" t="str">
        <f>_xlfn.XLOOKUP(Job_Cards[[#This Row],[Part Code Issued]],'Inventory Check'!$A$3:$A$3000,'Inventory Check'!$B$3:$B$3000,"WRONG Code",0)</f>
        <v>Oil Filter</v>
      </c>
      <c r="L283" s="22">
        <v>1</v>
      </c>
      <c r="M283" s="27">
        <v>359</v>
      </c>
      <c r="N283" s="69">
        <f t="shared" si="32"/>
        <v>359</v>
      </c>
      <c r="O283" s="10"/>
      <c r="P283" s="11"/>
      <c r="Q283" s="11"/>
      <c r="R283" s="11"/>
      <c r="S283" s="11"/>
      <c r="T283" s="23"/>
      <c r="U283" s="71">
        <f t="shared" si="31"/>
        <v>0</v>
      </c>
      <c r="V283" s="71">
        <f t="shared" si="33"/>
        <v>0</v>
      </c>
      <c r="W283" s="9"/>
      <c r="X283" s="69">
        <f>Job_Cards[[#This Row],[GST on Lobour]]+Job_Cards[[#This Row],[Total Labour]]+Job_Cards[[#This Row],[Part Value]]</f>
        <v>359</v>
      </c>
      <c r="Y283" s="9"/>
      <c r="Z283" s="11"/>
      <c r="AA283" s="15">
        <f t="shared" si="34"/>
        <v>8</v>
      </c>
      <c r="AB283" s="15">
        <f t="shared" si="35"/>
        <v>2</v>
      </c>
      <c r="AC283" s="15">
        <f t="shared" si="36"/>
        <v>2026</v>
      </c>
    </row>
    <row r="284" spans="1:29" x14ac:dyDescent="0.35">
      <c r="A284" s="9"/>
      <c r="B284" s="8">
        <v>46061</v>
      </c>
      <c r="C284" s="9"/>
      <c r="D284" s="9"/>
      <c r="E284" s="9"/>
      <c r="F284" s="9"/>
      <c r="G284" s="64"/>
      <c r="H284" s="65"/>
      <c r="I284" s="65" t="str">
        <f>IF(Job_Cards[[#This Row],[Customer Name]]="",I283,"")</f>
        <v>Paid</v>
      </c>
      <c r="J284" s="22" t="s">
        <v>366</v>
      </c>
      <c r="K284" s="67" t="str">
        <f>_xlfn.XLOOKUP(Job_Cards[[#This Row],[Part Code Issued]],'Inventory Check'!$A$3:$A$3000,'Inventory Check'!$B$3:$B$3000,"WRONG Code",0)</f>
        <v>Gulf Force BS VI (6.5L)</v>
      </c>
      <c r="L284" s="22">
        <v>1</v>
      </c>
      <c r="M284" s="27">
        <v>2080</v>
      </c>
      <c r="N284" s="69">
        <f t="shared" si="32"/>
        <v>2080</v>
      </c>
      <c r="O284" s="10"/>
      <c r="P284" s="11"/>
      <c r="Q284" s="11"/>
      <c r="R284" s="11"/>
      <c r="S284" s="11"/>
      <c r="T284" s="23"/>
      <c r="U284" s="71">
        <f t="shared" si="31"/>
        <v>0</v>
      </c>
      <c r="V284" s="71">
        <f t="shared" si="33"/>
        <v>0</v>
      </c>
      <c r="W284" s="9"/>
      <c r="X284" s="69">
        <f>Job_Cards[[#This Row],[GST on Lobour]]+Job_Cards[[#This Row],[Total Labour]]+Job_Cards[[#This Row],[Part Value]]</f>
        <v>2080</v>
      </c>
      <c r="Y284" s="9"/>
      <c r="Z284" s="11"/>
      <c r="AA284" s="15">
        <f t="shared" si="34"/>
        <v>8</v>
      </c>
      <c r="AB284" s="15">
        <f t="shared" si="35"/>
        <v>2</v>
      </c>
      <c r="AC284" s="15">
        <f t="shared" si="36"/>
        <v>2026</v>
      </c>
    </row>
    <row r="285" spans="1:29" x14ac:dyDescent="0.35">
      <c r="A285" s="9"/>
      <c r="B285" s="8">
        <v>46061</v>
      </c>
      <c r="C285" s="9"/>
      <c r="D285" s="9"/>
      <c r="E285" s="9"/>
      <c r="F285" s="9"/>
      <c r="G285" s="64"/>
      <c r="H285" s="65"/>
      <c r="I285" s="65" t="str">
        <f>IF(Job_Cards[[#This Row],[Customer Name]]="",I284,"")</f>
        <v>Paid</v>
      </c>
      <c r="J285" s="22" t="s">
        <v>186</v>
      </c>
      <c r="K285" s="67" t="str">
        <f>_xlfn.XLOOKUP(Job_Cards[[#This Row],[Part Code Issued]],'Inventory Check'!$A$3:$A$3000,'Inventory Check'!$B$3:$B$3000,"WRONG Code",0)</f>
        <v>Brake Oil</v>
      </c>
      <c r="L285" s="22">
        <v>1</v>
      </c>
      <c r="M285" s="27">
        <v>149</v>
      </c>
      <c r="N285" s="69">
        <f t="shared" si="32"/>
        <v>149</v>
      </c>
      <c r="O285" s="10"/>
      <c r="P285" s="11"/>
      <c r="Q285" s="11"/>
      <c r="R285" s="11"/>
      <c r="S285" s="11"/>
      <c r="T285" s="23"/>
      <c r="U285" s="71">
        <f t="shared" si="31"/>
        <v>0</v>
      </c>
      <c r="V285" s="71">
        <f t="shared" si="33"/>
        <v>0</v>
      </c>
      <c r="W285" s="9"/>
      <c r="X285" s="69">
        <f>Job_Cards[[#This Row],[GST on Lobour]]+Job_Cards[[#This Row],[Total Labour]]+Job_Cards[[#This Row],[Part Value]]</f>
        <v>149</v>
      </c>
      <c r="Y285" s="9"/>
      <c r="Z285" s="11"/>
      <c r="AA285" s="15">
        <f t="shared" si="34"/>
        <v>8</v>
      </c>
      <c r="AB285" s="15">
        <f t="shared" si="35"/>
        <v>2</v>
      </c>
      <c r="AC285" s="15">
        <f t="shared" si="36"/>
        <v>2026</v>
      </c>
    </row>
    <row r="286" spans="1:29" x14ac:dyDescent="0.35">
      <c r="A286" s="8">
        <v>46236</v>
      </c>
      <c r="B286" s="8">
        <v>46061</v>
      </c>
      <c r="C286" s="9">
        <v>1911</v>
      </c>
      <c r="D286" s="9" t="s">
        <v>562</v>
      </c>
      <c r="E286" s="9"/>
      <c r="F286" s="9"/>
      <c r="G286" s="64"/>
      <c r="H286" s="65"/>
      <c r="I286" s="65" t="s">
        <v>751</v>
      </c>
      <c r="J286" s="22" t="s">
        <v>367</v>
      </c>
      <c r="K286" s="67" t="str">
        <f>_xlfn.XLOOKUP(Job_Cards[[#This Row],[Part Code Issued]],'Inventory Check'!$A$3:$A$3000,'Inventory Check'!$B$3:$B$3000,"WRONG Code",0)</f>
        <v>Force Motors Antifreeze Coolant 1 L</v>
      </c>
      <c r="L286" s="22">
        <v>1</v>
      </c>
      <c r="M286" s="27">
        <v>325</v>
      </c>
      <c r="N286" s="69">
        <f t="shared" si="32"/>
        <v>325</v>
      </c>
      <c r="O286" s="10"/>
      <c r="P286" s="11"/>
      <c r="Q286" s="11"/>
      <c r="R286" s="11"/>
      <c r="S286" s="11"/>
      <c r="T286" s="23"/>
      <c r="U286" s="71">
        <f t="shared" si="31"/>
        <v>0</v>
      </c>
      <c r="V286" s="71">
        <f t="shared" si="33"/>
        <v>0</v>
      </c>
      <c r="W286" s="9"/>
      <c r="X286" s="69">
        <f>Job_Cards[[#This Row],[GST on Lobour]]+Job_Cards[[#This Row],[Total Labour]]+Job_Cards[[#This Row],[Part Value]]</f>
        <v>325</v>
      </c>
      <c r="Y286" s="9"/>
      <c r="Z286" s="11"/>
      <c r="AA286" s="15">
        <f t="shared" si="34"/>
        <v>8</v>
      </c>
      <c r="AB286" s="15">
        <f t="shared" si="35"/>
        <v>2</v>
      </c>
      <c r="AC286" s="15">
        <f t="shared" si="36"/>
        <v>2026</v>
      </c>
    </row>
    <row r="287" spans="1:29" x14ac:dyDescent="0.35">
      <c r="A287" s="8">
        <v>46236</v>
      </c>
      <c r="B287" s="8">
        <v>46061</v>
      </c>
      <c r="C287" s="9">
        <v>1912</v>
      </c>
      <c r="D287" s="9" t="s">
        <v>561</v>
      </c>
      <c r="E287" s="9"/>
      <c r="F287" s="9"/>
      <c r="G287" s="64"/>
      <c r="H287" s="65"/>
      <c r="I287" s="65" t="s">
        <v>751</v>
      </c>
      <c r="J287" s="22" t="s">
        <v>308</v>
      </c>
      <c r="K287" s="67" t="str">
        <f>_xlfn.XLOOKUP(Job_Cards[[#This Row],[Part Code Issued]],'Inventory Check'!$A$3:$A$3000,'Inventory Check'!$B$3:$B$3000,"WRONG Code",0)</f>
        <v>Gulf Force AdBlue (20 L)</v>
      </c>
      <c r="L287" s="22">
        <v>1</v>
      </c>
      <c r="M287" s="27">
        <v>1480</v>
      </c>
      <c r="N287" s="69">
        <f t="shared" si="32"/>
        <v>1480</v>
      </c>
      <c r="O287" s="10"/>
      <c r="P287" s="11"/>
      <c r="Q287" s="11"/>
      <c r="R287" s="11"/>
      <c r="S287" s="11"/>
      <c r="T287" s="23"/>
      <c r="U287" s="71">
        <f t="shared" si="31"/>
        <v>0</v>
      </c>
      <c r="V287" s="71">
        <f t="shared" si="33"/>
        <v>0</v>
      </c>
      <c r="W287" s="9"/>
      <c r="X287" s="69">
        <f>Job_Cards[[#This Row],[GST on Lobour]]+Job_Cards[[#This Row],[Total Labour]]+Job_Cards[[#This Row],[Part Value]]</f>
        <v>1480</v>
      </c>
      <c r="Y287" s="9"/>
      <c r="Z287" s="11"/>
      <c r="AA287" s="15">
        <f t="shared" si="34"/>
        <v>8</v>
      </c>
      <c r="AB287" s="15">
        <f t="shared" si="35"/>
        <v>2</v>
      </c>
      <c r="AC287" s="15">
        <f t="shared" si="36"/>
        <v>2026</v>
      </c>
    </row>
    <row r="288" spans="1:29" x14ac:dyDescent="0.35">
      <c r="A288" s="8">
        <v>46236</v>
      </c>
      <c r="B288" s="8">
        <v>46061</v>
      </c>
      <c r="C288" s="9">
        <v>1913</v>
      </c>
      <c r="D288" s="9" t="s">
        <v>563</v>
      </c>
      <c r="E288" s="9">
        <v>9598509586</v>
      </c>
      <c r="F288" s="9" t="s">
        <v>564</v>
      </c>
      <c r="G288" s="64" t="s">
        <v>55</v>
      </c>
      <c r="H288" s="65" t="s">
        <v>65</v>
      </c>
      <c r="I288" s="65" t="s">
        <v>27</v>
      </c>
      <c r="J288" s="22" t="s">
        <v>366</v>
      </c>
      <c r="K288" s="67" t="str">
        <f>_xlfn.XLOOKUP(Job_Cards[[#This Row],[Part Code Issued]],'Inventory Check'!$A$3:$A$3000,'Inventory Check'!$B$3:$B$3000,"WRONG Code",0)</f>
        <v>Gulf Force BS VI (6.5L)</v>
      </c>
      <c r="L288" s="22">
        <v>1</v>
      </c>
      <c r="M288" s="27">
        <v>2080</v>
      </c>
      <c r="N288" s="69">
        <f t="shared" si="32"/>
        <v>2080</v>
      </c>
      <c r="O288" s="10">
        <v>850</v>
      </c>
      <c r="P288" s="11">
        <v>350</v>
      </c>
      <c r="Q288" s="11"/>
      <c r="R288" s="11"/>
      <c r="S288" s="11"/>
      <c r="T288" s="23"/>
      <c r="U288" s="71">
        <f t="shared" si="31"/>
        <v>1200</v>
      </c>
      <c r="V288" s="71">
        <f t="shared" si="33"/>
        <v>216</v>
      </c>
      <c r="W288" s="9"/>
      <c r="X288" s="69">
        <f>Job_Cards[[#This Row],[GST on Lobour]]+Job_Cards[[#This Row],[Total Labour]]+Job_Cards[[#This Row],[Part Value]]</f>
        <v>3496</v>
      </c>
      <c r="Y288" s="9"/>
      <c r="Z288" s="11"/>
      <c r="AA288" s="15">
        <f t="shared" si="34"/>
        <v>8</v>
      </c>
      <c r="AB288" s="15">
        <f t="shared" si="35"/>
        <v>2</v>
      </c>
      <c r="AC288" s="15">
        <f t="shared" si="36"/>
        <v>2026</v>
      </c>
    </row>
    <row r="289" spans="1:29" x14ac:dyDescent="0.35">
      <c r="A289" s="9"/>
      <c r="B289" s="8">
        <v>46061</v>
      </c>
      <c r="C289" s="9"/>
      <c r="D289" s="9"/>
      <c r="E289" s="9"/>
      <c r="F289" s="9"/>
      <c r="G289" s="64"/>
      <c r="H289" s="65"/>
      <c r="I289" s="65" t="str">
        <f>IF(Job_Cards[[#This Row],[Customer Name]]="",I288,"")</f>
        <v>Paid</v>
      </c>
      <c r="J289" s="22" t="s">
        <v>90</v>
      </c>
      <c r="K289" s="67" t="str">
        <f>_xlfn.XLOOKUP(Job_Cards[[#This Row],[Part Code Issued]],'Inventory Check'!$A$3:$A$3000,'Inventory Check'!$B$3:$B$3000,"WRONG Code",0)</f>
        <v>Oil Filter</v>
      </c>
      <c r="L289" s="22">
        <v>1</v>
      </c>
      <c r="M289" s="27">
        <v>359</v>
      </c>
      <c r="N289" s="69">
        <f t="shared" si="32"/>
        <v>359</v>
      </c>
      <c r="O289" s="10"/>
      <c r="P289" s="11"/>
      <c r="Q289" s="11"/>
      <c r="R289" s="11"/>
      <c r="S289" s="11"/>
      <c r="T289" s="23"/>
      <c r="U289" s="71">
        <f t="shared" si="31"/>
        <v>0</v>
      </c>
      <c r="V289" s="71">
        <f t="shared" si="33"/>
        <v>0</v>
      </c>
      <c r="W289" s="9"/>
      <c r="X289" s="69">
        <f>Job_Cards[[#This Row],[GST on Lobour]]+Job_Cards[[#This Row],[Total Labour]]+Job_Cards[[#This Row],[Part Value]]</f>
        <v>359</v>
      </c>
      <c r="Y289" s="9"/>
      <c r="Z289" s="11"/>
      <c r="AA289" s="15">
        <f t="shared" si="34"/>
        <v>8</v>
      </c>
      <c r="AB289" s="15">
        <f t="shared" si="35"/>
        <v>2</v>
      </c>
      <c r="AC289" s="15">
        <f t="shared" si="36"/>
        <v>2026</v>
      </c>
    </row>
    <row r="290" spans="1:29" x14ac:dyDescent="0.35">
      <c r="A290" s="9"/>
      <c r="B290" s="8">
        <v>46061</v>
      </c>
      <c r="C290" s="9"/>
      <c r="D290" s="9"/>
      <c r="E290" s="9"/>
      <c r="F290" s="9"/>
      <c r="G290" s="64"/>
      <c r="H290" s="65"/>
      <c r="I290" s="65" t="str">
        <f>IF(Job_Cards[[#This Row],[Customer Name]]="",I289,"")</f>
        <v>Paid</v>
      </c>
      <c r="J290" s="22" t="s">
        <v>92</v>
      </c>
      <c r="K290" s="67" t="str">
        <f>_xlfn.XLOOKUP(Job_Cards[[#This Row],[Part Code Issued]],'Inventory Check'!$A$3:$A$3000,'Inventory Check'!$B$3:$B$3000,"WRONG Code",0)</f>
        <v>AIR FILTER</v>
      </c>
      <c r="L290" s="22">
        <v>1</v>
      </c>
      <c r="M290" s="27">
        <v>1388</v>
      </c>
      <c r="N290" s="69">
        <f t="shared" si="32"/>
        <v>1388</v>
      </c>
      <c r="O290" s="10"/>
      <c r="P290" s="11"/>
      <c r="Q290" s="11"/>
      <c r="R290" s="11"/>
      <c r="S290" s="11"/>
      <c r="T290" s="23"/>
      <c r="U290" s="71">
        <f t="shared" si="31"/>
        <v>0</v>
      </c>
      <c r="V290" s="71">
        <f t="shared" si="33"/>
        <v>0</v>
      </c>
      <c r="W290" s="9"/>
      <c r="X290" s="69">
        <f>Job_Cards[[#This Row],[GST on Lobour]]+Job_Cards[[#This Row],[Total Labour]]+Job_Cards[[#This Row],[Part Value]]</f>
        <v>1388</v>
      </c>
      <c r="Y290" s="9"/>
      <c r="Z290" s="11"/>
      <c r="AA290" s="15">
        <f t="shared" si="34"/>
        <v>8</v>
      </c>
      <c r="AB290" s="15">
        <f t="shared" si="35"/>
        <v>2</v>
      </c>
      <c r="AC290" s="15">
        <f t="shared" si="36"/>
        <v>2026</v>
      </c>
    </row>
    <row r="291" spans="1:29" x14ac:dyDescent="0.35">
      <c r="A291" s="9"/>
      <c r="B291" s="8">
        <v>46061</v>
      </c>
      <c r="C291" s="9"/>
      <c r="D291" s="9"/>
      <c r="E291" s="9"/>
      <c r="F291" s="9"/>
      <c r="G291" s="64"/>
      <c r="H291" s="65"/>
      <c r="I291" s="65" t="str">
        <f>IF(Job_Cards[[#This Row],[Customer Name]]="",I290,"")</f>
        <v>Paid</v>
      </c>
      <c r="J291" s="22" t="s">
        <v>531</v>
      </c>
      <c r="K291" s="67" t="str">
        <f>_xlfn.XLOOKUP(Job_Cards[[#This Row],[Part Code Issued]],'Inventory Check'!$A$3:$A$3000,'Inventory Check'!$B$3:$B$3000,"WRONG Code",0)</f>
        <v>Drain Plug assly</v>
      </c>
      <c r="L291" s="22">
        <v>1</v>
      </c>
      <c r="M291" s="27">
        <v>90</v>
      </c>
      <c r="N291" s="69">
        <f t="shared" si="32"/>
        <v>90</v>
      </c>
      <c r="O291" s="10"/>
      <c r="P291" s="11"/>
      <c r="Q291" s="11"/>
      <c r="R291" s="11"/>
      <c r="S291" s="11"/>
      <c r="T291" s="23"/>
      <c r="U291" s="71">
        <f t="shared" si="31"/>
        <v>0</v>
      </c>
      <c r="V291" s="71">
        <f t="shared" si="33"/>
        <v>0</v>
      </c>
      <c r="W291" s="9"/>
      <c r="X291" s="69">
        <f>Job_Cards[[#This Row],[GST on Lobour]]+Job_Cards[[#This Row],[Total Labour]]+Job_Cards[[#This Row],[Part Value]]</f>
        <v>90</v>
      </c>
      <c r="Y291" s="9"/>
      <c r="Z291" s="11"/>
      <c r="AA291" s="15">
        <f t="shared" si="34"/>
        <v>8</v>
      </c>
      <c r="AB291" s="15">
        <f t="shared" si="35"/>
        <v>2</v>
      </c>
      <c r="AC291" s="15">
        <f t="shared" si="36"/>
        <v>2026</v>
      </c>
    </row>
    <row r="292" spans="1:29" x14ac:dyDescent="0.35">
      <c r="A292" s="9"/>
      <c r="B292" s="8">
        <v>46061</v>
      </c>
      <c r="C292" s="9"/>
      <c r="D292" s="9"/>
      <c r="E292" s="9"/>
      <c r="F292" s="9"/>
      <c r="G292" s="64"/>
      <c r="H292" s="65"/>
      <c r="I292" s="65" t="str">
        <f>IF(Job_Cards[[#This Row],[Customer Name]]="",I291,"")</f>
        <v>Paid</v>
      </c>
      <c r="J292" s="22" t="s">
        <v>367</v>
      </c>
      <c r="K292" s="67" t="str">
        <f>_xlfn.XLOOKUP(Job_Cards[[#This Row],[Part Code Issued]],'Inventory Check'!$A$3:$A$3000,'Inventory Check'!$B$3:$B$3000,"WRONG Code",0)</f>
        <v>Force Motors Antifreeze Coolant 1 L</v>
      </c>
      <c r="L292" s="22">
        <v>1</v>
      </c>
      <c r="M292" s="27">
        <v>325</v>
      </c>
      <c r="N292" s="69">
        <f t="shared" si="32"/>
        <v>325</v>
      </c>
      <c r="O292" s="10"/>
      <c r="P292" s="11"/>
      <c r="Q292" s="11"/>
      <c r="R292" s="11"/>
      <c r="S292" s="11"/>
      <c r="T292" s="23"/>
      <c r="U292" s="71">
        <f t="shared" si="31"/>
        <v>0</v>
      </c>
      <c r="V292" s="71">
        <f t="shared" si="33"/>
        <v>0</v>
      </c>
      <c r="W292" s="9"/>
      <c r="X292" s="69">
        <f>Job_Cards[[#This Row],[GST on Lobour]]+Job_Cards[[#This Row],[Total Labour]]+Job_Cards[[#This Row],[Part Value]]</f>
        <v>325</v>
      </c>
      <c r="Y292" s="9"/>
      <c r="Z292" s="11"/>
      <c r="AA292" s="15">
        <f t="shared" si="34"/>
        <v>8</v>
      </c>
      <c r="AB292" s="15">
        <f t="shared" si="35"/>
        <v>2</v>
      </c>
      <c r="AC292" s="15">
        <f t="shared" si="36"/>
        <v>2026</v>
      </c>
    </row>
    <row r="293" spans="1:29" x14ac:dyDescent="0.35">
      <c r="A293" s="9"/>
      <c r="B293" s="8">
        <v>46061</v>
      </c>
      <c r="C293" s="9"/>
      <c r="D293" s="9"/>
      <c r="E293" s="9"/>
      <c r="F293" s="9"/>
      <c r="G293" s="64"/>
      <c r="H293" s="65"/>
      <c r="I293" s="65" t="str">
        <f>IF(Job_Cards[[#This Row],[Customer Name]]="",I292,"")</f>
        <v>Paid</v>
      </c>
      <c r="J293" s="119" t="s">
        <v>831</v>
      </c>
      <c r="K293" s="67" t="str">
        <f>_xlfn.XLOOKUP(Job_Cards[[#This Row],[Part Code Issued]],'Inventory Check'!$A$3:$A$3000,'Inventory Check'!$B$3:$B$3000,"WRONG Code",0)</f>
        <v>BALANCING BUSH 19 NO.</v>
      </c>
      <c r="L293" s="22">
        <v>2</v>
      </c>
      <c r="M293" s="27">
        <v>90</v>
      </c>
      <c r="N293" s="69">
        <f t="shared" si="32"/>
        <v>180</v>
      </c>
      <c r="O293" s="10"/>
      <c r="P293" s="11"/>
      <c r="Q293" s="11"/>
      <c r="R293" s="11"/>
      <c r="S293" s="11"/>
      <c r="T293" s="23"/>
      <c r="U293" s="71">
        <f t="shared" si="31"/>
        <v>0</v>
      </c>
      <c r="V293" s="71">
        <f t="shared" si="33"/>
        <v>0</v>
      </c>
      <c r="W293" s="9"/>
      <c r="X293" s="69">
        <f>Job_Cards[[#This Row],[GST on Lobour]]+Job_Cards[[#This Row],[Total Labour]]+Job_Cards[[#This Row],[Part Value]]</f>
        <v>180</v>
      </c>
      <c r="Y293" s="9"/>
      <c r="Z293" s="11"/>
      <c r="AA293" s="15">
        <f t="shared" si="34"/>
        <v>8</v>
      </c>
      <c r="AB293" s="15">
        <f t="shared" si="35"/>
        <v>2</v>
      </c>
      <c r="AC293" s="15">
        <f t="shared" si="36"/>
        <v>2026</v>
      </c>
    </row>
    <row r="294" spans="1:29" x14ac:dyDescent="0.35">
      <c r="A294" s="9"/>
      <c r="B294" s="8">
        <v>46061</v>
      </c>
      <c r="C294" s="9"/>
      <c r="D294" s="9"/>
      <c r="E294" s="9"/>
      <c r="F294" s="9"/>
      <c r="G294" s="64"/>
      <c r="H294" s="65"/>
      <c r="I294" s="65" t="str">
        <f>IF(Job_Cards[[#This Row],[Customer Name]]="",I293,"")</f>
        <v>Paid</v>
      </c>
      <c r="J294" s="119" t="s">
        <v>832</v>
      </c>
      <c r="K294" s="67" t="str">
        <f>_xlfn.XLOOKUP(Job_Cards[[#This Row],[Part Code Issued]],'Inventory Check'!$A$3:$A$3000,'Inventory Check'!$B$3:$B$3000,"WRONG Code",0)</f>
        <v>BALANCING BUSH 22 NO.</v>
      </c>
      <c r="L294" s="22">
        <v>2</v>
      </c>
      <c r="M294" s="27">
        <v>90</v>
      </c>
      <c r="N294" s="69">
        <f t="shared" si="32"/>
        <v>180</v>
      </c>
      <c r="O294" s="10"/>
      <c r="P294" s="11"/>
      <c r="Q294" s="11"/>
      <c r="R294" s="11"/>
      <c r="S294" s="11"/>
      <c r="T294" s="23"/>
      <c r="U294" s="71">
        <f t="shared" si="31"/>
        <v>0</v>
      </c>
      <c r="V294" s="71">
        <f t="shared" si="33"/>
        <v>0</v>
      </c>
      <c r="W294" s="9"/>
      <c r="X294" s="69">
        <f>Job_Cards[[#This Row],[GST on Lobour]]+Job_Cards[[#This Row],[Total Labour]]+Job_Cards[[#This Row],[Part Value]]</f>
        <v>180</v>
      </c>
      <c r="Y294" s="9"/>
      <c r="Z294" s="11"/>
      <c r="AA294" s="15">
        <f t="shared" si="34"/>
        <v>8</v>
      </c>
      <c r="AB294" s="15">
        <f t="shared" si="35"/>
        <v>2</v>
      </c>
      <c r="AC294" s="15">
        <f t="shared" si="36"/>
        <v>2026</v>
      </c>
    </row>
    <row r="295" spans="1:29" x14ac:dyDescent="0.35">
      <c r="A295" s="8">
        <v>46236</v>
      </c>
      <c r="B295" s="8">
        <v>46061</v>
      </c>
      <c r="C295" s="9">
        <v>1914</v>
      </c>
      <c r="D295" s="9" t="s">
        <v>566</v>
      </c>
      <c r="E295" s="9"/>
      <c r="F295" s="9"/>
      <c r="G295" s="64"/>
      <c r="H295" s="65"/>
      <c r="I295" s="65" t="s">
        <v>751</v>
      </c>
      <c r="J295" s="22" t="s">
        <v>376</v>
      </c>
      <c r="K295" s="67" t="str">
        <f>_xlfn.XLOOKUP(Job_Cards[[#This Row],[Part Code Issued]],'Inventory Check'!$A$3:$A$3000,'Inventory Check'!$B$3:$B$3000,"WRONG Code",0)</f>
        <v>MECHENICAL SPRAY</v>
      </c>
      <c r="L295" s="22">
        <v>1</v>
      </c>
      <c r="M295" s="27">
        <v>160</v>
      </c>
      <c r="N295" s="69">
        <f t="shared" si="32"/>
        <v>160</v>
      </c>
      <c r="O295" s="10"/>
      <c r="P295" s="11"/>
      <c r="Q295" s="11"/>
      <c r="R295" s="11"/>
      <c r="S295" s="11"/>
      <c r="T295" s="23"/>
      <c r="U295" s="71">
        <f t="shared" si="31"/>
        <v>0</v>
      </c>
      <c r="V295" s="71">
        <f t="shared" si="33"/>
        <v>0</v>
      </c>
      <c r="W295" s="9"/>
      <c r="X295" s="69">
        <f>Job_Cards[[#This Row],[GST on Lobour]]+Job_Cards[[#This Row],[Total Labour]]+Job_Cards[[#This Row],[Part Value]]</f>
        <v>160</v>
      </c>
      <c r="Y295" s="9"/>
      <c r="Z295" s="11"/>
      <c r="AA295" s="15">
        <f t="shared" si="34"/>
        <v>8</v>
      </c>
      <c r="AB295" s="15">
        <f t="shared" si="35"/>
        <v>2</v>
      </c>
      <c r="AC295" s="15">
        <f t="shared" si="36"/>
        <v>2026</v>
      </c>
    </row>
    <row r="296" spans="1:29" x14ac:dyDescent="0.35">
      <c r="A296" s="8">
        <v>46267</v>
      </c>
      <c r="B296" s="8">
        <v>46062</v>
      </c>
      <c r="C296" s="9">
        <v>1915</v>
      </c>
      <c r="D296" s="9" t="s">
        <v>448</v>
      </c>
      <c r="E296" s="9">
        <v>9454072179</v>
      </c>
      <c r="F296" s="9" t="s">
        <v>485</v>
      </c>
      <c r="G296" s="64" t="s">
        <v>55</v>
      </c>
      <c r="H296" s="65" t="s">
        <v>65</v>
      </c>
      <c r="I296" s="65" t="s">
        <v>27</v>
      </c>
      <c r="J296" s="22" t="s">
        <v>558</v>
      </c>
      <c r="K296" s="67" t="str">
        <f>_xlfn.XLOOKUP(Job_Cards[[#This Row],[Part Code Issued]],'Inventory Check'!$A$3:$A$3000,'Inventory Check'!$B$3:$B$3000,"WRONG Code",0)</f>
        <v>Brake Booster assly</v>
      </c>
      <c r="L296" s="22">
        <v>1</v>
      </c>
      <c r="M296" s="27">
        <v>9451</v>
      </c>
      <c r="N296" s="69">
        <f t="shared" si="32"/>
        <v>9451</v>
      </c>
      <c r="O296" s="10">
        <v>900</v>
      </c>
      <c r="P296" s="11"/>
      <c r="Q296" s="11"/>
      <c r="R296" s="11"/>
      <c r="S296" s="11"/>
      <c r="T296" s="23"/>
      <c r="U296" s="71">
        <f t="shared" si="31"/>
        <v>900</v>
      </c>
      <c r="V296" s="71">
        <f t="shared" si="33"/>
        <v>162</v>
      </c>
      <c r="W296" s="9"/>
      <c r="X296" s="69">
        <f>Job_Cards[[#This Row],[GST on Lobour]]+Job_Cards[[#This Row],[Total Labour]]+Job_Cards[[#This Row],[Part Value]]</f>
        <v>10513</v>
      </c>
      <c r="Y296" s="9"/>
      <c r="Z296" s="11"/>
      <c r="AA296" s="15">
        <f t="shared" si="34"/>
        <v>9</v>
      </c>
      <c r="AB296" s="15">
        <f t="shared" si="35"/>
        <v>2</v>
      </c>
      <c r="AC296" s="15">
        <f t="shared" si="36"/>
        <v>2026</v>
      </c>
    </row>
    <row r="297" spans="1:29" x14ac:dyDescent="0.35">
      <c r="A297" s="9"/>
      <c r="B297" s="8">
        <v>46062</v>
      </c>
      <c r="C297" s="9"/>
      <c r="D297" s="9"/>
      <c r="E297" s="9"/>
      <c r="F297" s="9"/>
      <c r="G297" s="64"/>
      <c r="H297" s="65"/>
      <c r="I297" s="65" t="str">
        <f>IF(Job_Cards[[#This Row],[Customer Name]]="",I296,"")</f>
        <v>Paid</v>
      </c>
      <c r="J297" s="22" t="s">
        <v>186</v>
      </c>
      <c r="K297" s="67" t="str">
        <f>_xlfn.XLOOKUP(Job_Cards[[#This Row],[Part Code Issued]],'Inventory Check'!$A$3:$A$3000,'Inventory Check'!$B$3:$B$3000,"WRONG Code",0)</f>
        <v>Brake Oil</v>
      </c>
      <c r="L297" s="22">
        <v>1</v>
      </c>
      <c r="M297" s="27">
        <v>149</v>
      </c>
      <c r="N297" s="69">
        <f t="shared" si="32"/>
        <v>149</v>
      </c>
      <c r="O297" s="10"/>
      <c r="P297" s="11"/>
      <c r="Q297" s="11"/>
      <c r="R297" s="11"/>
      <c r="S297" s="11"/>
      <c r="T297" s="23"/>
      <c r="U297" s="71">
        <f t="shared" si="31"/>
        <v>0</v>
      </c>
      <c r="V297" s="71">
        <f t="shared" si="33"/>
        <v>0</v>
      </c>
      <c r="W297" s="9"/>
      <c r="X297" s="69">
        <f>Job_Cards[[#This Row],[GST on Lobour]]+Job_Cards[[#This Row],[Total Labour]]+Job_Cards[[#This Row],[Part Value]]</f>
        <v>149</v>
      </c>
      <c r="Y297" s="9"/>
      <c r="Z297" s="11"/>
      <c r="AA297" s="15">
        <f t="shared" si="34"/>
        <v>9</v>
      </c>
      <c r="AB297" s="15">
        <f t="shared" si="35"/>
        <v>2</v>
      </c>
      <c r="AC297" s="15">
        <f t="shared" si="36"/>
        <v>2026</v>
      </c>
    </row>
    <row r="298" spans="1:29" x14ac:dyDescent="0.35">
      <c r="A298" s="8">
        <v>46358</v>
      </c>
      <c r="B298" s="8">
        <v>46065</v>
      </c>
      <c r="C298" s="9">
        <v>1916</v>
      </c>
      <c r="D298" s="9" t="s">
        <v>573</v>
      </c>
      <c r="E298" s="9">
        <v>9889102654</v>
      </c>
      <c r="F298" s="9"/>
      <c r="G298" s="64"/>
      <c r="H298" s="65"/>
      <c r="I298" s="65" t="s">
        <v>751</v>
      </c>
      <c r="J298" s="22" t="s">
        <v>308</v>
      </c>
      <c r="K298" s="67" t="str">
        <f>_xlfn.XLOOKUP(Job_Cards[[#This Row],[Part Code Issued]],'Inventory Check'!$A$3:$A$3000,'Inventory Check'!$B$3:$B$3000,"WRONG Code",0)</f>
        <v>Gulf Force AdBlue (20 L)</v>
      </c>
      <c r="L298" s="22">
        <v>1</v>
      </c>
      <c r="M298" s="27">
        <v>1480</v>
      </c>
      <c r="N298" s="69">
        <f t="shared" si="32"/>
        <v>1480</v>
      </c>
      <c r="O298" s="10"/>
      <c r="P298" s="11"/>
      <c r="Q298" s="11"/>
      <c r="R298" s="11"/>
      <c r="S298" s="11"/>
      <c r="T298" s="23"/>
      <c r="U298" s="71">
        <f t="shared" si="31"/>
        <v>0</v>
      </c>
      <c r="V298" s="71">
        <f t="shared" si="33"/>
        <v>0</v>
      </c>
      <c r="W298" s="9"/>
      <c r="X298" s="69">
        <f>Job_Cards[[#This Row],[GST on Lobour]]+Job_Cards[[#This Row],[Total Labour]]+Job_Cards[[#This Row],[Part Value]]</f>
        <v>1480</v>
      </c>
      <c r="Y298" s="9"/>
      <c r="Z298" s="11"/>
      <c r="AA298" s="15">
        <f t="shared" si="34"/>
        <v>12</v>
      </c>
      <c r="AB298" s="15">
        <f t="shared" si="35"/>
        <v>2</v>
      </c>
      <c r="AC298" s="15">
        <f t="shared" si="36"/>
        <v>2026</v>
      </c>
    </row>
    <row r="299" spans="1:29" x14ac:dyDescent="0.35">
      <c r="A299" s="8">
        <v>46358</v>
      </c>
      <c r="B299" s="8">
        <v>46065</v>
      </c>
      <c r="C299" s="9">
        <v>1917</v>
      </c>
      <c r="D299" s="9" t="s">
        <v>574</v>
      </c>
      <c r="E299" s="9">
        <v>9129838647</v>
      </c>
      <c r="F299" s="9" t="s">
        <v>188</v>
      </c>
      <c r="G299" s="64" t="s">
        <v>55</v>
      </c>
      <c r="H299" s="65" t="s">
        <v>65</v>
      </c>
      <c r="I299" s="65" t="s">
        <v>27</v>
      </c>
      <c r="J299" s="104" t="s">
        <v>543</v>
      </c>
      <c r="K299" s="67" t="str">
        <f>_xlfn.XLOOKUP(Job_Cards[[#This Row],[Part Code Issued]],'Inventory Check'!$A$3:$A$3000,'Inventory Check'!$B$3:$B$3000,"WRONG Code",0)</f>
        <v>Horn Clip</v>
      </c>
      <c r="L299" s="22">
        <v>4</v>
      </c>
      <c r="M299" s="27">
        <v>12</v>
      </c>
      <c r="N299" s="69">
        <f t="shared" si="32"/>
        <v>48</v>
      </c>
      <c r="O299" s="10">
        <v>850</v>
      </c>
      <c r="P299" s="11">
        <v>500</v>
      </c>
      <c r="Q299" s="11"/>
      <c r="R299" s="11"/>
      <c r="S299" s="11"/>
      <c r="T299" s="23"/>
      <c r="U299" s="71">
        <f t="shared" si="31"/>
        <v>1350</v>
      </c>
      <c r="V299" s="71">
        <f t="shared" si="33"/>
        <v>243</v>
      </c>
      <c r="W299" s="9"/>
      <c r="X299" s="69">
        <f>Job_Cards[[#This Row],[GST on Lobour]]+Job_Cards[[#This Row],[Total Labour]]+Job_Cards[[#This Row],[Part Value]]</f>
        <v>1641</v>
      </c>
      <c r="Y299" s="9"/>
      <c r="Z299" s="11"/>
      <c r="AA299" s="15">
        <f t="shared" si="34"/>
        <v>12</v>
      </c>
      <c r="AB299" s="15">
        <f t="shared" si="35"/>
        <v>2</v>
      </c>
      <c r="AC299" s="15">
        <f t="shared" si="36"/>
        <v>2026</v>
      </c>
    </row>
    <row r="300" spans="1:29" x14ac:dyDescent="0.35">
      <c r="A300" s="9"/>
      <c r="B300" s="8">
        <v>46065</v>
      </c>
      <c r="C300" s="9"/>
      <c r="D300" s="9"/>
      <c r="E300" s="9"/>
      <c r="F300" s="9"/>
      <c r="G300" s="64"/>
      <c r="H300" s="65"/>
      <c r="I300" s="65" t="str">
        <f>IF(Job_Cards[[#This Row],[Customer Name]]="",I299,"")</f>
        <v>Paid</v>
      </c>
      <c r="J300" s="104" t="s">
        <v>555</v>
      </c>
      <c r="K300" s="67" t="str">
        <f>_xlfn.XLOOKUP(Job_Cards[[#This Row],[Part Code Issued]],'Inventory Check'!$A$3:$A$3000,'Inventory Check'!$B$3:$B$3000,"WRONG Code",0)</f>
        <v>Plain Washer 10 No.</v>
      </c>
      <c r="L300" s="22">
        <v>3</v>
      </c>
      <c r="M300" s="27">
        <v>10</v>
      </c>
      <c r="N300" s="69">
        <f t="shared" si="32"/>
        <v>30</v>
      </c>
      <c r="O300" s="10"/>
      <c r="P300" s="11"/>
      <c r="Q300" s="11"/>
      <c r="R300" s="11"/>
      <c r="S300" s="11"/>
      <c r="T300" s="23"/>
      <c r="U300" s="71">
        <f t="shared" si="31"/>
        <v>0</v>
      </c>
      <c r="V300" s="71">
        <f t="shared" si="33"/>
        <v>0</v>
      </c>
      <c r="W300" s="9"/>
      <c r="X300" s="69">
        <f>Job_Cards[[#This Row],[GST on Lobour]]+Job_Cards[[#This Row],[Total Labour]]+Job_Cards[[#This Row],[Part Value]]</f>
        <v>30</v>
      </c>
      <c r="Y300" s="9"/>
      <c r="Z300" s="11"/>
      <c r="AA300" s="15">
        <f t="shared" si="34"/>
        <v>12</v>
      </c>
      <c r="AB300" s="15">
        <f t="shared" si="35"/>
        <v>2</v>
      </c>
      <c r="AC300" s="15">
        <f t="shared" si="36"/>
        <v>2026</v>
      </c>
    </row>
    <row r="301" spans="1:29" x14ac:dyDescent="0.35">
      <c r="A301" s="9"/>
      <c r="B301" s="8">
        <v>46065</v>
      </c>
      <c r="C301" s="9"/>
      <c r="D301" s="9"/>
      <c r="E301" s="9"/>
      <c r="F301" s="9"/>
      <c r="G301" s="64"/>
      <c r="H301" s="65"/>
      <c r="I301" s="65" t="str">
        <f>IF(Job_Cards[[#This Row],[Customer Name]]="",I300,"")</f>
        <v>Paid</v>
      </c>
      <c r="J301" s="106" t="s">
        <v>693</v>
      </c>
      <c r="K301" s="67" t="str">
        <f>_xlfn.XLOOKUP(Job_Cards[[#This Row],[Part Code Issued]],'Inventory Check'!$A$3:$A$3000,'Inventory Check'!$B$3:$B$3000,"WRONG Code",0)</f>
        <v>China Pech.</v>
      </c>
      <c r="L301" s="22">
        <v>5</v>
      </c>
      <c r="M301" s="27">
        <v>5</v>
      </c>
      <c r="N301" s="69">
        <f t="shared" si="32"/>
        <v>25</v>
      </c>
      <c r="O301" s="10"/>
      <c r="P301" s="11"/>
      <c r="Q301" s="11"/>
      <c r="R301" s="11"/>
      <c r="S301" s="11"/>
      <c r="T301" s="23"/>
      <c r="U301" s="71">
        <f t="shared" ref="U301:U351" si="37">SUM(O301:T301)</f>
        <v>0</v>
      </c>
      <c r="V301" s="71">
        <f t="shared" si="33"/>
        <v>0</v>
      </c>
      <c r="W301" s="9"/>
      <c r="X301" s="69">
        <f>Job_Cards[[#This Row],[GST on Lobour]]+Job_Cards[[#This Row],[Total Labour]]+Job_Cards[[#This Row],[Part Value]]</f>
        <v>25</v>
      </c>
      <c r="Y301" s="9"/>
      <c r="Z301" s="11"/>
      <c r="AA301" s="15">
        <f t="shared" si="34"/>
        <v>12</v>
      </c>
      <c r="AB301" s="15">
        <f t="shared" si="35"/>
        <v>2</v>
      </c>
      <c r="AC301" s="15">
        <f t="shared" si="36"/>
        <v>2026</v>
      </c>
    </row>
    <row r="302" spans="1:29" x14ac:dyDescent="0.35">
      <c r="A302" s="9"/>
      <c r="B302" s="8">
        <v>46065</v>
      </c>
      <c r="C302" s="9"/>
      <c r="D302" s="9"/>
      <c r="E302" s="9"/>
      <c r="F302" s="9"/>
      <c r="G302" s="64"/>
      <c r="H302" s="65"/>
      <c r="I302" s="65" t="str">
        <f>IF(Job_Cards[[#This Row],[Customer Name]]="",I301,"")</f>
        <v>Paid</v>
      </c>
      <c r="J302" s="106" t="s">
        <v>542</v>
      </c>
      <c r="K302" s="67" t="str">
        <f>_xlfn.XLOOKUP(Job_Cards[[#This Row],[Part Code Issued]],'Inventory Check'!$A$3:$A$3000,'Inventory Check'!$B$3:$B$3000,"WRONG Code",0)</f>
        <v>Suletion Tap</v>
      </c>
      <c r="L302" s="22">
        <v>1</v>
      </c>
      <c r="M302" s="27">
        <v>25</v>
      </c>
      <c r="N302" s="69">
        <f t="shared" ref="N302:N351" si="38">M302*L302</f>
        <v>25</v>
      </c>
      <c r="O302" s="10"/>
      <c r="P302" s="11"/>
      <c r="Q302" s="11"/>
      <c r="R302" s="11"/>
      <c r="S302" s="11"/>
      <c r="T302" s="23"/>
      <c r="U302" s="71">
        <f t="shared" si="37"/>
        <v>0</v>
      </c>
      <c r="V302" s="71">
        <f t="shared" ref="V302:V351" si="39">U302*0.18</f>
        <v>0</v>
      </c>
      <c r="W302" s="9"/>
      <c r="X302" s="69">
        <f>Job_Cards[[#This Row],[GST on Lobour]]+Job_Cards[[#This Row],[Total Labour]]+Job_Cards[[#This Row],[Part Value]]</f>
        <v>25</v>
      </c>
      <c r="Y302" s="9"/>
      <c r="Z302" s="11"/>
      <c r="AA302" s="15">
        <f t="shared" si="34"/>
        <v>12</v>
      </c>
      <c r="AB302" s="15">
        <f t="shared" si="35"/>
        <v>2</v>
      </c>
      <c r="AC302" s="15">
        <f t="shared" si="36"/>
        <v>2026</v>
      </c>
    </row>
    <row r="303" spans="1:29" x14ac:dyDescent="0.35">
      <c r="A303" s="9"/>
      <c r="B303" s="8">
        <v>46065</v>
      </c>
      <c r="C303" s="9"/>
      <c r="D303" s="9"/>
      <c r="E303" s="9"/>
      <c r="F303" s="9"/>
      <c r="G303" s="64"/>
      <c r="H303" s="65"/>
      <c r="I303" s="65" t="str">
        <f>IF(Job_Cards[[#This Row],[Customer Name]]="",I302,"")</f>
        <v>Paid</v>
      </c>
      <c r="J303" s="104" t="s">
        <v>424</v>
      </c>
      <c r="K303" s="67" t="str">
        <f>_xlfn.XLOOKUP(Job_Cards[[#This Row],[Part Code Issued]],'Inventory Check'!$A$3:$A$3000,'Inventory Check'!$B$3:$B$3000,"WRONG Code",0)</f>
        <v>Lube Oil Filter</v>
      </c>
      <c r="L303" s="22">
        <v>1</v>
      </c>
      <c r="M303" s="27">
        <v>1411</v>
      </c>
      <c r="N303" s="69">
        <f t="shared" si="38"/>
        <v>1411</v>
      </c>
      <c r="O303" s="10"/>
      <c r="P303" s="11"/>
      <c r="Q303" s="11"/>
      <c r="R303" s="11"/>
      <c r="S303" s="11"/>
      <c r="T303" s="23"/>
      <c r="U303" s="71">
        <f t="shared" si="37"/>
        <v>0</v>
      </c>
      <c r="V303" s="71">
        <f t="shared" si="39"/>
        <v>0</v>
      </c>
      <c r="W303" s="9"/>
      <c r="X303" s="69">
        <f>Job_Cards[[#This Row],[GST on Lobour]]+Job_Cards[[#This Row],[Total Labour]]+Job_Cards[[#This Row],[Part Value]]</f>
        <v>1411</v>
      </c>
      <c r="Y303" s="9"/>
      <c r="Z303" s="11"/>
      <c r="AA303" s="15">
        <f t="shared" si="34"/>
        <v>12</v>
      </c>
      <c r="AB303" s="15">
        <f t="shared" si="35"/>
        <v>2</v>
      </c>
      <c r="AC303" s="15">
        <f t="shared" si="36"/>
        <v>2026</v>
      </c>
    </row>
    <row r="304" spans="1:29" x14ac:dyDescent="0.35">
      <c r="A304" s="9"/>
      <c r="B304" s="8">
        <v>46065</v>
      </c>
      <c r="C304" s="9"/>
      <c r="D304" s="9"/>
      <c r="E304" s="9"/>
      <c r="F304" s="9"/>
      <c r="G304" s="64"/>
      <c r="H304" s="65"/>
      <c r="I304" s="65" t="str">
        <f>IF(Job_Cards[[#This Row],[Customer Name]]="",I303,"")</f>
        <v>Paid</v>
      </c>
      <c r="J304" s="104" t="s">
        <v>694</v>
      </c>
      <c r="K304" s="67" t="str">
        <f>_xlfn.XLOOKUP(Job_Cards[[#This Row],[Part Code Issued]],'Inventory Check'!$A$3:$A$3000,'Inventory Check'!$B$3:$B$3000,"WRONG Code",0)</f>
        <v>ENGINE OIL</v>
      </c>
      <c r="L304" s="22">
        <v>1</v>
      </c>
      <c r="M304" s="27">
        <v>2288</v>
      </c>
      <c r="N304" s="69">
        <f t="shared" si="38"/>
        <v>2288</v>
      </c>
      <c r="O304" s="10"/>
      <c r="P304" s="11"/>
      <c r="Q304" s="11"/>
      <c r="R304" s="11"/>
      <c r="S304" s="11"/>
      <c r="T304" s="23"/>
      <c r="U304" s="71">
        <f t="shared" si="37"/>
        <v>0</v>
      </c>
      <c r="V304" s="71">
        <f t="shared" si="39"/>
        <v>0</v>
      </c>
      <c r="W304" s="9"/>
      <c r="X304" s="69">
        <f>Job_Cards[[#This Row],[GST on Lobour]]+Job_Cards[[#This Row],[Total Labour]]+Job_Cards[[#This Row],[Part Value]]</f>
        <v>2288</v>
      </c>
      <c r="Y304" s="9"/>
      <c r="Z304" s="11"/>
      <c r="AA304" s="15">
        <f t="shared" ref="AA304:AA352" si="40">DAY(B304)</f>
        <v>12</v>
      </c>
      <c r="AB304" s="15">
        <f t="shared" ref="AB304:AB352" si="41">MONTH(B304)</f>
        <v>2</v>
      </c>
      <c r="AC304" s="15">
        <f t="shared" ref="AC304:AC352" si="42">YEAR(B304)</f>
        <v>2026</v>
      </c>
    </row>
    <row r="305" spans="1:29" x14ac:dyDescent="0.35">
      <c r="A305" s="9"/>
      <c r="B305" s="8">
        <v>46065</v>
      </c>
      <c r="C305" s="9"/>
      <c r="D305" s="9"/>
      <c r="E305" s="9"/>
      <c r="F305" s="9"/>
      <c r="G305" s="64"/>
      <c r="H305" s="65"/>
      <c r="I305" s="65" t="str">
        <f>IF(Job_Cards[[#This Row],[Customer Name]]="",I304,"")</f>
        <v>Paid</v>
      </c>
      <c r="J305" s="104" t="s">
        <v>505</v>
      </c>
      <c r="K305" s="67" t="str">
        <f>_xlfn.XLOOKUP(Job_Cards[[#This Row],[Part Code Issued]],'Inventory Check'!$A$3:$A$3000,'Inventory Check'!$B$3:$B$3000,"WRONG Code",0)</f>
        <v>Horn Kit Capacitor Low Tone</v>
      </c>
      <c r="L305" s="22">
        <v>1</v>
      </c>
      <c r="M305" s="27">
        <v>257</v>
      </c>
      <c r="N305" s="69">
        <f t="shared" si="38"/>
        <v>257</v>
      </c>
      <c r="O305" s="10"/>
      <c r="P305" s="11"/>
      <c r="Q305" s="11"/>
      <c r="R305" s="11"/>
      <c r="S305" s="11"/>
      <c r="T305" s="23"/>
      <c r="U305" s="71">
        <f t="shared" si="37"/>
        <v>0</v>
      </c>
      <c r="V305" s="71">
        <f t="shared" si="39"/>
        <v>0</v>
      </c>
      <c r="W305" s="9"/>
      <c r="X305" s="69">
        <f>Job_Cards[[#This Row],[GST on Lobour]]+Job_Cards[[#This Row],[Total Labour]]+Job_Cards[[#This Row],[Part Value]]</f>
        <v>257</v>
      </c>
      <c r="Y305" s="9"/>
      <c r="Z305" s="11"/>
      <c r="AA305" s="15">
        <f t="shared" si="40"/>
        <v>12</v>
      </c>
      <c r="AB305" s="15">
        <f t="shared" si="41"/>
        <v>2</v>
      </c>
      <c r="AC305" s="15">
        <f t="shared" si="42"/>
        <v>2026</v>
      </c>
    </row>
    <row r="306" spans="1:29" x14ac:dyDescent="0.35">
      <c r="A306" s="9"/>
      <c r="B306" s="8">
        <v>46065</v>
      </c>
      <c r="C306" s="9"/>
      <c r="D306" s="9"/>
      <c r="E306" s="9"/>
      <c r="F306" s="9"/>
      <c r="G306" s="64"/>
      <c r="H306" s="65"/>
      <c r="I306" s="65" t="str">
        <f>IF(Job_Cards[[#This Row],[Customer Name]]="",I305,"")</f>
        <v>Paid</v>
      </c>
      <c r="J306" s="104" t="s">
        <v>852</v>
      </c>
      <c r="K306" s="67" t="str">
        <f>_xlfn.XLOOKUP(Job_Cards[[#This Row],[Part Code Issued]],'Inventory Check'!$A$3:$A$3000,'Inventory Check'!$B$3:$B$3000,"WRONG Code",0)</f>
        <v>Gear Oil XP 80W90  HP 1Ltr</v>
      </c>
      <c r="L306" s="22">
        <v>2</v>
      </c>
      <c r="M306" s="27">
        <v>470</v>
      </c>
      <c r="N306" s="69">
        <f t="shared" si="38"/>
        <v>940</v>
      </c>
      <c r="O306" s="10"/>
      <c r="P306" s="11"/>
      <c r="Q306" s="11"/>
      <c r="R306" s="11"/>
      <c r="S306" s="11"/>
      <c r="T306" s="23"/>
      <c r="U306" s="71">
        <f t="shared" si="37"/>
        <v>0</v>
      </c>
      <c r="V306" s="71">
        <f t="shared" si="39"/>
        <v>0</v>
      </c>
      <c r="W306" s="9"/>
      <c r="X306" s="69">
        <f>Job_Cards[[#This Row],[GST on Lobour]]+Job_Cards[[#This Row],[Total Labour]]+Job_Cards[[#This Row],[Part Value]]</f>
        <v>940</v>
      </c>
      <c r="Y306" s="9"/>
      <c r="Z306" s="11"/>
      <c r="AA306" s="15">
        <f t="shared" si="40"/>
        <v>12</v>
      </c>
      <c r="AB306" s="15">
        <f t="shared" si="41"/>
        <v>2</v>
      </c>
      <c r="AC306" s="15">
        <f t="shared" si="42"/>
        <v>2026</v>
      </c>
    </row>
    <row r="307" spans="1:29" x14ac:dyDescent="0.35">
      <c r="A307" s="9"/>
      <c r="B307" s="8">
        <v>46065</v>
      </c>
      <c r="C307" s="9"/>
      <c r="D307" s="9"/>
      <c r="E307" s="9"/>
      <c r="F307" s="9"/>
      <c r="G307" s="64"/>
      <c r="H307" s="65"/>
      <c r="I307" s="65" t="str">
        <f>IF(Job_Cards[[#This Row],[Customer Name]]="",I306,"")</f>
        <v>Paid</v>
      </c>
      <c r="J307" s="104" t="s">
        <v>853</v>
      </c>
      <c r="K307" s="67" t="str">
        <f>_xlfn.XLOOKUP(Job_Cards[[#This Row],[Part Code Issued]],'Inventory Check'!$A$3:$A$3000,'Inventory Check'!$B$3:$B$3000,"WRONG Code",0)</f>
        <v>Gear Oil XP 85W140  HP 1Ltr</v>
      </c>
      <c r="L307" s="22">
        <v>1</v>
      </c>
      <c r="M307" s="27">
        <v>475</v>
      </c>
      <c r="N307" s="69">
        <f t="shared" si="38"/>
        <v>475</v>
      </c>
      <c r="O307" s="10"/>
      <c r="P307" s="11"/>
      <c r="Q307" s="11"/>
      <c r="R307" s="11"/>
      <c r="S307" s="11"/>
      <c r="T307" s="23"/>
      <c r="U307" s="71">
        <f t="shared" si="37"/>
        <v>0</v>
      </c>
      <c r="V307" s="71">
        <f t="shared" si="39"/>
        <v>0</v>
      </c>
      <c r="W307" s="9"/>
      <c r="X307" s="69">
        <f>Job_Cards[[#This Row],[GST on Lobour]]+Job_Cards[[#This Row],[Total Labour]]+Job_Cards[[#This Row],[Part Value]]</f>
        <v>475</v>
      </c>
      <c r="Y307" s="9"/>
      <c r="Z307" s="11"/>
      <c r="AA307" s="15">
        <f t="shared" si="40"/>
        <v>12</v>
      </c>
      <c r="AB307" s="15">
        <f t="shared" si="41"/>
        <v>2</v>
      </c>
      <c r="AC307" s="15">
        <f t="shared" si="42"/>
        <v>2026</v>
      </c>
    </row>
    <row r="308" spans="1:29" x14ac:dyDescent="0.35">
      <c r="A308" s="9"/>
      <c r="B308" s="8">
        <v>46065</v>
      </c>
      <c r="C308" s="9"/>
      <c r="D308" s="9"/>
      <c r="E308" s="9"/>
      <c r="F308" s="9"/>
      <c r="G308" s="64"/>
      <c r="H308" s="65"/>
      <c r="I308" s="65" t="str">
        <f>IF(Job_Cards[[#This Row],[Customer Name]]="",I307,"")</f>
        <v>Paid</v>
      </c>
      <c r="J308" s="105" t="s">
        <v>831</v>
      </c>
      <c r="K308" s="67" t="str">
        <f>_xlfn.XLOOKUP(Job_Cards[[#This Row],[Part Code Issued]],'Inventory Check'!$A$3:$A$3000,'Inventory Check'!$B$3:$B$3000,"WRONG Code",0)</f>
        <v>BALANCING BUSH 19 NO.</v>
      </c>
      <c r="L308" s="22">
        <v>1</v>
      </c>
      <c r="M308" s="27">
        <v>80</v>
      </c>
      <c r="N308" s="69">
        <f t="shared" si="38"/>
        <v>80</v>
      </c>
      <c r="O308" s="10"/>
      <c r="P308" s="11"/>
      <c r="Q308" s="11"/>
      <c r="R308" s="11"/>
      <c r="S308" s="11"/>
      <c r="T308" s="23"/>
      <c r="U308" s="71">
        <f t="shared" si="37"/>
        <v>0</v>
      </c>
      <c r="V308" s="71">
        <f t="shared" si="39"/>
        <v>0</v>
      </c>
      <c r="W308" s="9"/>
      <c r="X308" s="69">
        <f>Job_Cards[[#This Row],[GST on Lobour]]+Job_Cards[[#This Row],[Total Labour]]+Job_Cards[[#This Row],[Part Value]]</f>
        <v>80</v>
      </c>
      <c r="Y308" s="9"/>
      <c r="Z308" s="11"/>
      <c r="AA308" s="15">
        <f t="shared" si="40"/>
        <v>12</v>
      </c>
      <c r="AB308" s="15">
        <f t="shared" si="41"/>
        <v>2</v>
      </c>
      <c r="AC308" s="15">
        <f t="shared" si="42"/>
        <v>2026</v>
      </c>
    </row>
    <row r="309" spans="1:29" x14ac:dyDescent="0.35">
      <c r="A309" s="9"/>
      <c r="B309" s="8">
        <v>46065</v>
      </c>
      <c r="C309" s="9"/>
      <c r="D309" s="9"/>
      <c r="E309" s="9"/>
      <c r="F309" s="9"/>
      <c r="G309" s="64"/>
      <c r="H309" s="65"/>
      <c r="I309" s="65" t="str">
        <f>IF(Job_Cards[[#This Row],[Customer Name]]="",I308,"")</f>
        <v>Paid</v>
      </c>
      <c r="J309" s="104" t="s">
        <v>554</v>
      </c>
      <c r="K309" s="67" t="str">
        <f>_xlfn.XLOOKUP(Job_Cards[[#This Row],[Part Code Issued]],'Inventory Check'!$A$3:$A$3000,'Inventory Check'!$B$3:$B$3000,"WRONG Code",0)</f>
        <v>Nut 10 No.</v>
      </c>
      <c r="L309" s="22">
        <v>2</v>
      </c>
      <c r="M309" s="27">
        <v>25</v>
      </c>
      <c r="N309" s="69">
        <f t="shared" si="38"/>
        <v>50</v>
      </c>
      <c r="O309" s="10"/>
      <c r="P309" s="11"/>
      <c r="Q309" s="11"/>
      <c r="R309" s="11"/>
      <c r="S309" s="11"/>
      <c r="T309" s="23"/>
      <c r="U309" s="71">
        <f t="shared" si="37"/>
        <v>0</v>
      </c>
      <c r="V309" s="71">
        <f t="shared" si="39"/>
        <v>0</v>
      </c>
      <c r="W309" s="9"/>
      <c r="X309" s="69">
        <f>Job_Cards[[#This Row],[GST on Lobour]]+Job_Cards[[#This Row],[Total Labour]]+Job_Cards[[#This Row],[Part Value]]</f>
        <v>50</v>
      </c>
      <c r="Y309" s="9"/>
      <c r="Z309" s="11"/>
      <c r="AA309" s="15">
        <f t="shared" si="40"/>
        <v>12</v>
      </c>
      <c r="AB309" s="15">
        <f t="shared" si="41"/>
        <v>2</v>
      </c>
      <c r="AC309" s="15">
        <f t="shared" si="42"/>
        <v>2026</v>
      </c>
    </row>
    <row r="310" spans="1:29" x14ac:dyDescent="0.35">
      <c r="A310" s="9"/>
      <c r="B310" s="8">
        <v>46065</v>
      </c>
      <c r="C310" s="9"/>
      <c r="D310" s="9"/>
      <c r="E310" s="9"/>
      <c r="F310" s="9"/>
      <c r="G310" s="64"/>
      <c r="H310" s="65"/>
      <c r="I310" s="65" t="str">
        <f>IF(Job_Cards[[#This Row],[Customer Name]]="",I309,"")</f>
        <v>Paid</v>
      </c>
      <c r="J310" s="22" t="s">
        <v>539</v>
      </c>
      <c r="K310" s="67" t="str">
        <f>_xlfn.XLOOKUP(Job_Cards[[#This Row],[Part Code Issued]],'Inventory Check'!$A$3:$A$3000,'Inventory Check'!$B$3:$B$3000,"WRONG Code",0)</f>
        <v>Wire 04mm</v>
      </c>
      <c r="L310" s="22">
        <v>1</v>
      </c>
      <c r="M310" s="27">
        <v>25</v>
      </c>
      <c r="N310" s="69">
        <f t="shared" si="38"/>
        <v>25</v>
      </c>
      <c r="O310" s="10"/>
      <c r="P310" s="11"/>
      <c r="Q310" s="11"/>
      <c r="R310" s="11"/>
      <c r="S310" s="11"/>
      <c r="T310" s="23"/>
      <c r="U310" s="71">
        <f t="shared" si="37"/>
        <v>0</v>
      </c>
      <c r="V310" s="71">
        <f t="shared" si="39"/>
        <v>0</v>
      </c>
      <c r="W310" s="9"/>
      <c r="X310" s="69">
        <f>Job_Cards[[#This Row],[GST on Lobour]]+Job_Cards[[#This Row],[Total Labour]]+Job_Cards[[#This Row],[Part Value]]</f>
        <v>25</v>
      </c>
      <c r="Y310" s="9"/>
      <c r="Z310" s="11"/>
      <c r="AA310" s="15">
        <f t="shared" si="40"/>
        <v>12</v>
      </c>
      <c r="AB310" s="15">
        <f t="shared" si="41"/>
        <v>2</v>
      </c>
      <c r="AC310" s="15">
        <f t="shared" si="42"/>
        <v>2026</v>
      </c>
    </row>
    <row r="311" spans="1:29" x14ac:dyDescent="0.35">
      <c r="A311" s="8">
        <v>46358</v>
      </c>
      <c r="B311" s="8">
        <v>46065</v>
      </c>
      <c r="C311" s="9" t="s">
        <v>596</v>
      </c>
      <c r="D311" s="9" t="s">
        <v>279</v>
      </c>
      <c r="E311" s="9"/>
      <c r="F311" s="9" t="s">
        <v>576</v>
      </c>
      <c r="G311" s="64" t="s">
        <v>55</v>
      </c>
      <c r="H311" s="65" t="s">
        <v>237</v>
      </c>
      <c r="I311" s="65" t="s">
        <v>48</v>
      </c>
      <c r="J311" s="22" t="s">
        <v>366</v>
      </c>
      <c r="K311" s="67" t="str">
        <f>_xlfn.XLOOKUP(Job_Cards[[#This Row],[Part Code Issued]],'Inventory Check'!$A$3:$A$3000,'Inventory Check'!$B$3:$B$3000,"WRONG Code",0)</f>
        <v>Gulf Force BS VI (6.5L)</v>
      </c>
      <c r="L311" s="22">
        <v>1</v>
      </c>
      <c r="M311" s="27">
        <v>2080</v>
      </c>
      <c r="N311" s="69">
        <f t="shared" si="38"/>
        <v>2080</v>
      </c>
      <c r="O311" s="10"/>
      <c r="P311" s="11"/>
      <c r="Q311" s="11"/>
      <c r="R311" s="11"/>
      <c r="S311" s="11"/>
      <c r="T311" s="23"/>
      <c r="U311" s="71">
        <f t="shared" si="37"/>
        <v>0</v>
      </c>
      <c r="V311" s="71">
        <f t="shared" si="39"/>
        <v>0</v>
      </c>
      <c r="W311" s="9"/>
      <c r="X311" s="69">
        <f>Job_Cards[[#This Row],[GST on Lobour]]+Job_Cards[[#This Row],[Total Labour]]+Job_Cards[[#This Row],[Part Value]]</f>
        <v>2080</v>
      </c>
      <c r="Y311" s="9"/>
      <c r="Z311" s="11"/>
      <c r="AA311" s="15">
        <f t="shared" si="40"/>
        <v>12</v>
      </c>
      <c r="AB311" s="15">
        <f t="shared" si="41"/>
        <v>2</v>
      </c>
      <c r="AC311" s="15">
        <f t="shared" si="42"/>
        <v>2026</v>
      </c>
    </row>
    <row r="312" spans="1:29" x14ac:dyDescent="0.35">
      <c r="A312" s="9"/>
      <c r="B312" s="8">
        <v>46065</v>
      </c>
      <c r="C312" s="9"/>
      <c r="D312" s="9"/>
      <c r="E312" s="9"/>
      <c r="F312" s="9"/>
      <c r="G312" s="64"/>
      <c r="H312" s="65"/>
      <c r="I312" s="65" t="str">
        <f>IF(Job_Cards[[#This Row],[Customer Name]]="",I311,"")</f>
        <v>Free Service</v>
      </c>
      <c r="J312" s="22" t="s">
        <v>90</v>
      </c>
      <c r="K312" s="67" t="str">
        <f>_xlfn.XLOOKUP(Job_Cards[[#This Row],[Part Code Issued]],'Inventory Check'!$A$3:$A$3000,'Inventory Check'!$B$3:$B$3000,"WRONG Code",0)</f>
        <v>Oil Filter</v>
      </c>
      <c r="L312" s="22">
        <v>1</v>
      </c>
      <c r="M312" s="27">
        <v>359</v>
      </c>
      <c r="N312" s="69">
        <f t="shared" si="38"/>
        <v>359</v>
      </c>
      <c r="O312" s="10"/>
      <c r="P312" s="11"/>
      <c r="Q312" s="11"/>
      <c r="R312" s="11"/>
      <c r="S312" s="11"/>
      <c r="T312" s="23"/>
      <c r="U312" s="71">
        <f t="shared" si="37"/>
        <v>0</v>
      </c>
      <c r="V312" s="71">
        <f t="shared" si="39"/>
        <v>0</v>
      </c>
      <c r="W312" s="9"/>
      <c r="X312" s="69">
        <f>Job_Cards[[#This Row],[GST on Lobour]]+Job_Cards[[#This Row],[Total Labour]]+Job_Cards[[#This Row],[Part Value]]</f>
        <v>359</v>
      </c>
      <c r="Y312" s="9"/>
      <c r="Z312" s="11"/>
      <c r="AA312" s="15">
        <f t="shared" si="40"/>
        <v>12</v>
      </c>
      <c r="AB312" s="15">
        <f t="shared" si="41"/>
        <v>2</v>
      </c>
      <c r="AC312" s="15">
        <f t="shared" si="42"/>
        <v>2026</v>
      </c>
    </row>
    <row r="313" spans="1:29" x14ac:dyDescent="0.35">
      <c r="A313" s="9"/>
      <c r="B313" s="8">
        <v>46065</v>
      </c>
      <c r="C313" s="9"/>
      <c r="D313" s="9"/>
      <c r="E313" s="9"/>
      <c r="F313" s="9"/>
      <c r="G313" s="64"/>
      <c r="H313" s="65"/>
      <c r="I313" s="65" t="str">
        <f>IF(Job_Cards[[#This Row],[Customer Name]]="",I312,"")</f>
        <v>Free Service</v>
      </c>
      <c r="J313" s="22" t="s">
        <v>238</v>
      </c>
      <c r="K313" s="67" t="str">
        <f>_xlfn.XLOOKUP(Job_Cards[[#This Row],[Part Code Issued]],'Inventory Check'!$A$3:$A$3000,'Inventory Check'!$B$3:$B$3000,"WRONG Code",0)</f>
        <v>SPIN-ON FILTER</v>
      </c>
      <c r="L313" s="22">
        <v>1</v>
      </c>
      <c r="M313" s="27">
        <v>655</v>
      </c>
      <c r="N313" s="69">
        <f t="shared" si="38"/>
        <v>655</v>
      </c>
      <c r="O313" s="10"/>
      <c r="P313" s="11"/>
      <c r="Q313" s="11"/>
      <c r="R313" s="11"/>
      <c r="S313" s="11"/>
      <c r="T313" s="23"/>
      <c r="U313" s="71">
        <f t="shared" si="37"/>
        <v>0</v>
      </c>
      <c r="V313" s="71">
        <f t="shared" si="39"/>
        <v>0</v>
      </c>
      <c r="W313" s="9"/>
      <c r="X313" s="69">
        <f>Job_Cards[[#This Row],[GST on Lobour]]+Job_Cards[[#This Row],[Total Labour]]+Job_Cards[[#This Row],[Part Value]]</f>
        <v>655</v>
      </c>
      <c r="Y313" s="9"/>
      <c r="Z313" s="11"/>
      <c r="AA313" s="15">
        <f t="shared" si="40"/>
        <v>12</v>
      </c>
      <c r="AB313" s="15">
        <f t="shared" si="41"/>
        <v>2</v>
      </c>
      <c r="AC313" s="15">
        <f t="shared" si="42"/>
        <v>2026</v>
      </c>
    </row>
    <row r="314" spans="1:29" x14ac:dyDescent="0.35">
      <c r="A314" s="9"/>
      <c r="B314" s="8">
        <v>46065</v>
      </c>
      <c r="C314" s="9"/>
      <c r="D314" s="9"/>
      <c r="E314" s="9"/>
      <c r="F314" s="9"/>
      <c r="G314" s="64"/>
      <c r="H314" s="65"/>
      <c r="I314" s="65" t="str">
        <f>IF(Job_Cards[[#This Row],[Customer Name]]="",I313,"")</f>
        <v>Free Service</v>
      </c>
      <c r="J314" s="22" t="s">
        <v>92</v>
      </c>
      <c r="K314" s="67" t="str">
        <f>_xlfn.XLOOKUP(Job_Cards[[#This Row],[Part Code Issued]],'Inventory Check'!$A$3:$A$3000,'Inventory Check'!$B$3:$B$3000,"WRONG Code",0)</f>
        <v>AIR FILTER</v>
      </c>
      <c r="L314" s="22">
        <v>1</v>
      </c>
      <c r="M314" s="27">
        <v>1388</v>
      </c>
      <c r="N314" s="69">
        <f t="shared" si="38"/>
        <v>1388</v>
      </c>
      <c r="O314" s="10"/>
      <c r="P314" s="11"/>
      <c r="Q314" s="11"/>
      <c r="R314" s="11"/>
      <c r="S314" s="11"/>
      <c r="T314" s="23"/>
      <c r="U314" s="71">
        <f t="shared" si="37"/>
        <v>0</v>
      </c>
      <c r="V314" s="71">
        <f t="shared" si="39"/>
        <v>0</v>
      </c>
      <c r="W314" s="9"/>
      <c r="X314" s="69">
        <f>Job_Cards[[#This Row],[GST on Lobour]]+Job_Cards[[#This Row],[Total Labour]]+Job_Cards[[#This Row],[Part Value]]</f>
        <v>1388</v>
      </c>
      <c r="Y314" s="9"/>
      <c r="Z314" s="11"/>
      <c r="AA314" s="15">
        <f t="shared" si="40"/>
        <v>12</v>
      </c>
      <c r="AB314" s="15">
        <f t="shared" si="41"/>
        <v>2</v>
      </c>
      <c r="AC314" s="15">
        <f t="shared" si="42"/>
        <v>2026</v>
      </c>
    </row>
    <row r="315" spans="1:29" x14ac:dyDescent="0.35">
      <c r="A315" s="8">
        <v>46358</v>
      </c>
      <c r="B315" s="8">
        <v>46065</v>
      </c>
      <c r="C315" s="9" t="s">
        <v>575</v>
      </c>
      <c r="D315" s="9" t="s">
        <v>279</v>
      </c>
      <c r="E315" s="9"/>
      <c r="F315" s="9" t="s">
        <v>578</v>
      </c>
      <c r="G315" s="64" t="s">
        <v>55</v>
      </c>
      <c r="H315" s="65" t="s">
        <v>237</v>
      </c>
      <c r="I315" s="65" t="s">
        <v>48</v>
      </c>
      <c r="J315" s="22" t="s">
        <v>366</v>
      </c>
      <c r="K315" s="67" t="str">
        <f>_xlfn.XLOOKUP(Job_Cards[[#This Row],[Part Code Issued]],'Inventory Check'!$A$3:$A$3000,'Inventory Check'!$B$3:$B$3000,"WRONG Code",0)</f>
        <v>Gulf Force BS VI (6.5L)</v>
      </c>
      <c r="L315" s="22">
        <v>1</v>
      </c>
      <c r="M315" s="27">
        <v>2080</v>
      </c>
      <c r="N315" s="69">
        <f t="shared" si="38"/>
        <v>2080</v>
      </c>
      <c r="O315" s="10"/>
      <c r="P315" s="11"/>
      <c r="Q315" s="11"/>
      <c r="R315" s="11"/>
      <c r="S315" s="11"/>
      <c r="T315" s="23"/>
      <c r="U315" s="71">
        <f t="shared" si="37"/>
        <v>0</v>
      </c>
      <c r="V315" s="71">
        <f t="shared" si="39"/>
        <v>0</v>
      </c>
      <c r="W315" s="9"/>
      <c r="X315" s="69">
        <f>Job_Cards[[#This Row],[GST on Lobour]]+Job_Cards[[#This Row],[Total Labour]]+Job_Cards[[#This Row],[Part Value]]</f>
        <v>2080</v>
      </c>
      <c r="Y315" s="9"/>
      <c r="Z315" s="11"/>
      <c r="AA315" s="15">
        <f t="shared" si="40"/>
        <v>12</v>
      </c>
      <c r="AB315" s="15">
        <f t="shared" si="41"/>
        <v>2</v>
      </c>
      <c r="AC315" s="15">
        <f t="shared" si="42"/>
        <v>2026</v>
      </c>
    </row>
    <row r="316" spans="1:29" x14ac:dyDescent="0.35">
      <c r="A316" s="9"/>
      <c r="B316" s="8">
        <v>46065</v>
      </c>
      <c r="C316" s="9"/>
      <c r="D316" s="9"/>
      <c r="E316" s="9"/>
      <c r="F316" s="9"/>
      <c r="G316" s="64"/>
      <c r="H316" s="65"/>
      <c r="I316" s="65" t="str">
        <f>IF(Job_Cards[[#This Row],[Customer Name]]="",I315,"")</f>
        <v>Free Service</v>
      </c>
      <c r="J316" s="22" t="s">
        <v>90</v>
      </c>
      <c r="K316" s="67" t="str">
        <f>_xlfn.XLOOKUP(Job_Cards[[#This Row],[Part Code Issued]],'Inventory Check'!$A$3:$A$3000,'Inventory Check'!$B$3:$B$3000,"WRONG Code",0)</f>
        <v>Oil Filter</v>
      </c>
      <c r="L316" s="22">
        <v>1</v>
      </c>
      <c r="M316" s="27">
        <v>359</v>
      </c>
      <c r="N316" s="69">
        <f t="shared" si="38"/>
        <v>359</v>
      </c>
      <c r="O316" s="10"/>
      <c r="P316" s="11"/>
      <c r="Q316" s="11"/>
      <c r="R316" s="11"/>
      <c r="S316" s="11"/>
      <c r="T316" s="23"/>
      <c r="U316" s="71">
        <f t="shared" si="37"/>
        <v>0</v>
      </c>
      <c r="V316" s="71">
        <f t="shared" si="39"/>
        <v>0</v>
      </c>
      <c r="W316" s="9"/>
      <c r="X316" s="69">
        <f>Job_Cards[[#This Row],[GST on Lobour]]+Job_Cards[[#This Row],[Total Labour]]+Job_Cards[[#This Row],[Part Value]]</f>
        <v>359</v>
      </c>
      <c r="Y316" s="9"/>
      <c r="Z316" s="11"/>
      <c r="AA316" s="15">
        <f t="shared" si="40"/>
        <v>12</v>
      </c>
      <c r="AB316" s="15">
        <f t="shared" si="41"/>
        <v>2</v>
      </c>
      <c r="AC316" s="15">
        <f t="shared" si="42"/>
        <v>2026</v>
      </c>
    </row>
    <row r="317" spans="1:29" x14ac:dyDescent="0.35">
      <c r="A317" s="9"/>
      <c r="B317" s="8">
        <v>46065</v>
      </c>
      <c r="C317" s="9"/>
      <c r="D317" s="9"/>
      <c r="E317" s="9"/>
      <c r="F317" s="9"/>
      <c r="G317" s="64"/>
      <c r="H317" s="65"/>
      <c r="I317" s="65" t="str">
        <f>IF(Job_Cards[[#This Row],[Customer Name]]="",I316,"")</f>
        <v>Free Service</v>
      </c>
      <c r="J317" s="22" t="s">
        <v>238</v>
      </c>
      <c r="K317" s="67" t="str">
        <f>_xlfn.XLOOKUP(Job_Cards[[#This Row],[Part Code Issued]],'Inventory Check'!$A$3:$A$3000,'Inventory Check'!$B$3:$B$3000,"WRONG Code",0)</f>
        <v>SPIN-ON FILTER</v>
      </c>
      <c r="L317" s="22">
        <v>1</v>
      </c>
      <c r="M317" s="27">
        <v>655</v>
      </c>
      <c r="N317" s="69">
        <f t="shared" si="38"/>
        <v>655</v>
      </c>
      <c r="O317" s="10"/>
      <c r="P317" s="11"/>
      <c r="Q317" s="11"/>
      <c r="R317" s="11"/>
      <c r="S317" s="11"/>
      <c r="T317" s="23"/>
      <c r="U317" s="71">
        <f t="shared" si="37"/>
        <v>0</v>
      </c>
      <c r="V317" s="71">
        <f t="shared" si="39"/>
        <v>0</v>
      </c>
      <c r="W317" s="9"/>
      <c r="X317" s="69">
        <f>Job_Cards[[#This Row],[GST on Lobour]]+Job_Cards[[#This Row],[Total Labour]]+Job_Cards[[#This Row],[Part Value]]</f>
        <v>655</v>
      </c>
      <c r="Y317" s="9"/>
      <c r="Z317" s="11"/>
      <c r="AA317" s="15">
        <f t="shared" si="40"/>
        <v>12</v>
      </c>
      <c r="AB317" s="15">
        <f t="shared" si="41"/>
        <v>2</v>
      </c>
      <c r="AC317" s="15">
        <f t="shared" si="42"/>
        <v>2026</v>
      </c>
    </row>
    <row r="318" spans="1:29" x14ac:dyDescent="0.35">
      <c r="A318" s="35">
        <v>46066</v>
      </c>
      <c r="B318" s="8">
        <v>46066</v>
      </c>
      <c r="C318" s="9">
        <v>1918</v>
      </c>
      <c r="D318" s="9" t="s">
        <v>580</v>
      </c>
      <c r="E318" s="9">
        <v>6388572283</v>
      </c>
      <c r="F318" s="9" t="s">
        <v>581</v>
      </c>
      <c r="G318" s="64"/>
      <c r="H318" s="65"/>
      <c r="I318" s="65" t="s">
        <v>48</v>
      </c>
      <c r="J318" s="22" t="s">
        <v>366</v>
      </c>
      <c r="K318" s="67" t="str">
        <f>_xlfn.XLOOKUP(Job_Cards[[#This Row],[Part Code Issued]],'Inventory Check'!$A$3:$A$3000,'Inventory Check'!$B$3:$B$3000,"WRONG Code",0)</f>
        <v>Gulf Force BS VI (6.5L)</v>
      </c>
      <c r="L318" s="22">
        <v>1</v>
      </c>
      <c r="M318" s="27">
        <v>2080</v>
      </c>
      <c r="N318" s="69">
        <f t="shared" si="38"/>
        <v>2080</v>
      </c>
      <c r="O318" s="10"/>
      <c r="P318" s="11"/>
      <c r="Q318" s="11"/>
      <c r="R318" s="11"/>
      <c r="S318" s="11">
        <v>678</v>
      </c>
      <c r="T318" s="23"/>
      <c r="U318" s="71">
        <f t="shared" si="37"/>
        <v>678</v>
      </c>
      <c r="V318" s="71">
        <f t="shared" si="39"/>
        <v>122.03999999999999</v>
      </c>
      <c r="W318" s="9"/>
      <c r="X318" s="69">
        <f>Job_Cards[[#This Row],[GST on Lobour]]+Job_Cards[[#This Row],[Total Labour]]+Job_Cards[[#This Row],[Part Value]]</f>
        <v>2880.04</v>
      </c>
      <c r="Y318" s="9"/>
      <c r="Z318" s="11"/>
      <c r="AA318" s="15">
        <f t="shared" si="40"/>
        <v>13</v>
      </c>
      <c r="AB318" s="15">
        <f t="shared" si="41"/>
        <v>2</v>
      </c>
      <c r="AC318" s="15">
        <f t="shared" si="42"/>
        <v>2026</v>
      </c>
    </row>
    <row r="319" spans="1:29" x14ac:dyDescent="0.35">
      <c r="A319" s="9"/>
      <c r="B319" s="8">
        <v>46066</v>
      </c>
      <c r="C319" s="9"/>
      <c r="D319" s="9"/>
      <c r="E319" s="9"/>
      <c r="F319" s="9"/>
      <c r="G319" s="64"/>
      <c r="H319" s="65"/>
      <c r="I319" s="65" t="str">
        <f>IF(Job_Cards[[#This Row],[Customer Name]]="",I318,"")</f>
        <v>Free Service</v>
      </c>
      <c r="J319" s="22" t="s">
        <v>92</v>
      </c>
      <c r="K319" s="67" t="str">
        <f>_xlfn.XLOOKUP(Job_Cards[[#This Row],[Part Code Issued]],'Inventory Check'!$A$3:$A$3000,'Inventory Check'!$B$3:$B$3000,"WRONG Code",0)</f>
        <v>AIR FILTER</v>
      </c>
      <c r="L319" s="22">
        <v>1</v>
      </c>
      <c r="M319" s="27">
        <v>1388</v>
      </c>
      <c r="N319" s="69">
        <f t="shared" si="38"/>
        <v>1388</v>
      </c>
      <c r="O319" s="10"/>
      <c r="P319" s="11"/>
      <c r="Q319" s="11"/>
      <c r="R319" s="11"/>
      <c r="S319" s="11"/>
      <c r="T319" s="23"/>
      <c r="U319" s="71">
        <f t="shared" si="37"/>
        <v>0</v>
      </c>
      <c r="V319" s="71">
        <f t="shared" si="39"/>
        <v>0</v>
      </c>
      <c r="W319" s="9"/>
      <c r="X319" s="69">
        <f>Job_Cards[[#This Row],[GST on Lobour]]+Job_Cards[[#This Row],[Total Labour]]+Job_Cards[[#This Row],[Part Value]]</f>
        <v>1388</v>
      </c>
      <c r="Y319" s="9"/>
      <c r="Z319" s="11"/>
      <c r="AA319" s="15">
        <f t="shared" si="40"/>
        <v>13</v>
      </c>
      <c r="AB319" s="15">
        <f t="shared" si="41"/>
        <v>2</v>
      </c>
      <c r="AC319" s="15">
        <f t="shared" si="42"/>
        <v>2026</v>
      </c>
    </row>
    <row r="320" spans="1:29" x14ac:dyDescent="0.35">
      <c r="A320" s="9"/>
      <c r="B320" s="8">
        <v>46066</v>
      </c>
      <c r="C320" s="9"/>
      <c r="D320" s="9"/>
      <c r="E320" s="9"/>
      <c r="F320" s="9"/>
      <c r="G320" s="64"/>
      <c r="H320" s="65"/>
      <c r="I320" s="65" t="str">
        <f>IF(Job_Cards[[#This Row],[Customer Name]]="",I319,"")</f>
        <v>Free Service</v>
      </c>
      <c r="J320" s="22" t="s">
        <v>91</v>
      </c>
      <c r="K320" s="67" t="str">
        <f>_xlfn.XLOOKUP(Job_Cards[[#This Row],[Part Code Issued]],'Inventory Check'!$A$3:$A$3000,'Inventory Check'!$B$3:$B$3000,"WRONG Code",0)</f>
        <v>FUEL FILTER</v>
      </c>
      <c r="L320" s="22">
        <v>1</v>
      </c>
      <c r="M320" s="27">
        <v>1575</v>
      </c>
      <c r="N320" s="69">
        <f t="shared" si="38"/>
        <v>1575</v>
      </c>
      <c r="O320" s="10"/>
      <c r="P320" s="11"/>
      <c r="Q320" s="11"/>
      <c r="R320" s="11"/>
      <c r="S320" s="11"/>
      <c r="T320" s="23"/>
      <c r="U320" s="71">
        <f t="shared" si="37"/>
        <v>0</v>
      </c>
      <c r="V320" s="71">
        <f t="shared" si="39"/>
        <v>0</v>
      </c>
      <c r="W320" s="9"/>
      <c r="X320" s="69">
        <f>Job_Cards[[#This Row],[GST on Lobour]]+Job_Cards[[#This Row],[Total Labour]]+Job_Cards[[#This Row],[Part Value]]</f>
        <v>1575</v>
      </c>
      <c r="Y320" s="9"/>
      <c r="Z320" s="11"/>
      <c r="AA320" s="15">
        <f t="shared" si="40"/>
        <v>13</v>
      </c>
      <c r="AB320" s="15">
        <f t="shared" si="41"/>
        <v>2</v>
      </c>
      <c r="AC320" s="15">
        <f t="shared" si="42"/>
        <v>2026</v>
      </c>
    </row>
    <row r="321" spans="1:29" x14ac:dyDescent="0.35">
      <c r="A321" s="9"/>
      <c r="B321" s="8">
        <v>46066</v>
      </c>
      <c r="C321" s="9"/>
      <c r="D321" s="9"/>
      <c r="E321" s="9"/>
      <c r="F321" s="9"/>
      <c r="G321" s="64"/>
      <c r="H321" s="65"/>
      <c r="I321" s="65" t="str">
        <f>IF(Job_Cards[[#This Row],[Customer Name]]="",I320,"")</f>
        <v>Free Service</v>
      </c>
      <c r="J321" s="22" t="s">
        <v>90</v>
      </c>
      <c r="K321" s="67" t="str">
        <f>_xlfn.XLOOKUP(Job_Cards[[#This Row],[Part Code Issued]],'Inventory Check'!$A$3:$A$3000,'Inventory Check'!$B$3:$B$3000,"WRONG Code",0)</f>
        <v>Oil Filter</v>
      </c>
      <c r="L321" s="22">
        <v>1</v>
      </c>
      <c r="M321" s="27">
        <v>359</v>
      </c>
      <c r="N321" s="69">
        <f t="shared" si="38"/>
        <v>359</v>
      </c>
      <c r="O321" s="10"/>
      <c r="P321" s="11"/>
      <c r="Q321" s="11"/>
      <c r="R321" s="11"/>
      <c r="S321" s="11"/>
      <c r="T321" s="23"/>
      <c r="U321" s="71">
        <f t="shared" si="37"/>
        <v>0</v>
      </c>
      <c r="V321" s="71">
        <f t="shared" si="39"/>
        <v>0</v>
      </c>
      <c r="W321" s="9"/>
      <c r="X321" s="69">
        <f>Job_Cards[[#This Row],[GST on Lobour]]+Job_Cards[[#This Row],[Total Labour]]+Job_Cards[[#This Row],[Part Value]]</f>
        <v>359</v>
      </c>
      <c r="Y321" s="9"/>
      <c r="Z321" s="11"/>
      <c r="AA321" s="15">
        <f t="shared" si="40"/>
        <v>13</v>
      </c>
      <c r="AB321" s="15">
        <f t="shared" si="41"/>
        <v>2</v>
      </c>
      <c r="AC321" s="15">
        <f t="shared" si="42"/>
        <v>2026</v>
      </c>
    </row>
    <row r="322" spans="1:29" x14ac:dyDescent="0.35">
      <c r="A322" s="8">
        <v>46068</v>
      </c>
      <c r="B322" s="8">
        <v>46068</v>
      </c>
      <c r="C322" s="9">
        <v>1919</v>
      </c>
      <c r="D322" s="9" t="s">
        <v>582</v>
      </c>
      <c r="E322" s="9">
        <v>9415809099</v>
      </c>
      <c r="F322" s="9" t="s">
        <v>583</v>
      </c>
      <c r="G322" s="64" t="s">
        <v>57</v>
      </c>
      <c r="H322" s="65" t="s">
        <v>65</v>
      </c>
      <c r="I322" s="65" t="s">
        <v>27</v>
      </c>
      <c r="J322" s="22" t="s">
        <v>366</v>
      </c>
      <c r="K322" s="67" t="str">
        <f>_xlfn.XLOOKUP(Job_Cards[[#This Row],[Part Code Issued]],'Inventory Check'!$A$3:$A$3000,'Inventory Check'!$B$3:$B$3000,"WRONG Code",0)</f>
        <v>Gulf Force BS VI (6.5L)</v>
      </c>
      <c r="L322" s="22">
        <v>1</v>
      </c>
      <c r="M322" s="27">
        <v>2080</v>
      </c>
      <c r="N322" s="69">
        <f t="shared" si="38"/>
        <v>2080</v>
      </c>
      <c r="O322" s="10">
        <v>650</v>
      </c>
      <c r="P322" s="11"/>
      <c r="Q322" s="11"/>
      <c r="R322" s="11"/>
      <c r="S322" s="11"/>
      <c r="T322" s="23"/>
      <c r="U322" s="71">
        <f t="shared" si="37"/>
        <v>650</v>
      </c>
      <c r="V322" s="71">
        <f t="shared" si="39"/>
        <v>117</v>
      </c>
      <c r="W322" s="9"/>
      <c r="X322" s="69">
        <f>Job_Cards[[#This Row],[GST on Lobour]]+Job_Cards[[#This Row],[Total Labour]]+Job_Cards[[#This Row],[Part Value]]</f>
        <v>2847</v>
      </c>
      <c r="Y322" s="9"/>
      <c r="Z322" s="11"/>
      <c r="AA322" s="15">
        <f t="shared" si="40"/>
        <v>15</v>
      </c>
      <c r="AB322" s="15">
        <f t="shared" si="41"/>
        <v>2</v>
      </c>
      <c r="AC322" s="15">
        <f t="shared" si="42"/>
        <v>2026</v>
      </c>
    </row>
    <row r="323" spans="1:29" x14ac:dyDescent="0.35">
      <c r="A323" s="9"/>
      <c r="B323" s="8">
        <v>46068</v>
      </c>
      <c r="C323" s="9"/>
      <c r="D323" s="9"/>
      <c r="E323" s="9"/>
      <c r="F323" s="9"/>
      <c r="G323" s="64"/>
      <c r="H323" s="65"/>
      <c r="I323" s="65" t="str">
        <f>IF(Job_Cards[[#This Row],[Customer Name]]="",I322,"")</f>
        <v>Paid</v>
      </c>
      <c r="J323" s="22" t="s">
        <v>90</v>
      </c>
      <c r="K323" s="67" t="str">
        <f>_xlfn.XLOOKUP(Job_Cards[[#This Row],[Part Code Issued]],'Inventory Check'!$A$3:$A$3000,'Inventory Check'!$B$3:$B$3000,"WRONG Code",0)</f>
        <v>Oil Filter</v>
      </c>
      <c r="L323" s="22">
        <v>1</v>
      </c>
      <c r="M323" s="27">
        <v>359</v>
      </c>
      <c r="N323" s="69">
        <f t="shared" si="38"/>
        <v>359</v>
      </c>
      <c r="O323" s="10"/>
      <c r="P323" s="11"/>
      <c r="Q323" s="11"/>
      <c r="R323" s="11"/>
      <c r="S323" s="11"/>
      <c r="T323" s="23"/>
      <c r="U323" s="71">
        <f t="shared" si="37"/>
        <v>0</v>
      </c>
      <c r="V323" s="71">
        <f t="shared" si="39"/>
        <v>0</v>
      </c>
      <c r="W323" s="9"/>
      <c r="X323" s="69">
        <f>Job_Cards[[#This Row],[GST on Lobour]]+Job_Cards[[#This Row],[Total Labour]]+Job_Cards[[#This Row],[Part Value]]</f>
        <v>359</v>
      </c>
      <c r="Y323" s="9"/>
      <c r="Z323" s="11"/>
      <c r="AA323" s="15">
        <f t="shared" si="40"/>
        <v>15</v>
      </c>
      <c r="AB323" s="15">
        <f t="shared" si="41"/>
        <v>2</v>
      </c>
      <c r="AC323" s="15">
        <f t="shared" si="42"/>
        <v>2026</v>
      </c>
    </row>
    <row r="324" spans="1:29" x14ac:dyDescent="0.35">
      <c r="A324" s="9"/>
      <c r="B324" s="8">
        <v>46068</v>
      </c>
      <c r="C324" s="9"/>
      <c r="D324" s="9"/>
      <c r="E324" s="9"/>
      <c r="F324" s="9"/>
      <c r="G324" s="64"/>
      <c r="H324" s="65"/>
      <c r="I324" s="65" t="str">
        <f>IF(Job_Cards[[#This Row],[Customer Name]]="",I323,"")</f>
        <v>Paid</v>
      </c>
      <c r="J324" s="22" t="s">
        <v>98</v>
      </c>
      <c r="K324" s="67" t="str">
        <f>_xlfn.XLOOKUP(Job_Cards[[#This Row],[Part Code Issued]],'Inventory Check'!$A$3:$A$3000,'Inventory Check'!$B$3:$B$3000,"WRONG Code",0)</f>
        <v>FUEL FILTER</v>
      </c>
      <c r="L324" s="22">
        <v>1</v>
      </c>
      <c r="M324" s="27">
        <v>711</v>
      </c>
      <c r="N324" s="69">
        <f t="shared" si="38"/>
        <v>711</v>
      </c>
      <c r="O324" s="10"/>
      <c r="P324" s="11"/>
      <c r="Q324" s="11"/>
      <c r="R324" s="11"/>
      <c r="S324" s="11"/>
      <c r="T324" s="23"/>
      <c r="U324" s="71">
        <f t="shared" si="37"/>
        <v>0</v>
      </c>
      <c r="V324" s="71">
        <f t="shared" si="39"/>
        <v>0</v>
      </c>
      <c r="W324" s="9"/>
      <c r="X324" s="69">
        <f>Job_Cards[[#This Row],[GST on Lobour]]+Job_Cards[[#This Row],[Total Labour]]+Job_Cards[[#This Row],[Part Value]]</f>
        <v>711</v>
      </c>
      <c r="Y324" s="9"/>
      <c r="Z324" s="11"/>
      <c r="AA324" s="15">
        <f t="shared" si="40"/>
        <v>15</v>
      </c>
      <c r="AB324" s="15">
        <f t="shared" si="41"/>
        <v>2</v>
      </c>
      <c r="AC324" s="15">
        <f t="shared" si="42"/>
        <v>2026</v>
      </c>
    </row>
    <row r="325" spans="1:29" x14ac:dyDescent="0.35">
      <c r="A325" s="9"/>
      <c r="B325" s="8">
        <v>46068</v>
      </c>
      <c r="C325" s="9"/>
      <c r="D325" s="9"/>
      <c r="E325" s="9"/>
      <c r="F325" s="9"/>
      <c r="G325" s="64"/>
      <c r="H325" s="65"/>
      <c r="I325" s="65" t="str">
        <f>IF(Job_Cards[[#This Row],[Customer Name]]="",I324,"")</f>
        <v>Paid</v>
      </c>
      <c r="J325" s="22" t="s">
        <v>97</v>
      </c>
      <c r="K325" s="67" t="str">
        <f>_xlfn.XLOOKUP(Job_Cards[[#This Row],[Part Code Issued]],'Inventory Check'!$A$3:$A$3000,'Inventory Check'!$B$3:$B$3000,"WRONG Code",0)</f>
        <v>FUEL FILTER</v>
      </c>
      <c r="L325" s="22">
        <v>1</v>
      </c>
      <c r="M325" s="27">
        <v>1060</v>
      </c>
      <c r="N325" s="69">
        <f t="shared" si="38"/>
        <v>1060</v>
      </c>
      <c r="O325" s="10"/>
      <c r="P325" s="11"/>
      <c r="Q325" s="11"/>
      <c r="R325" s="11"/>
      <c r="S325" s="11"/>
      <c r="T325" s="23"/>
      <c r="U325" s="71">
        <f t="shared" si="37"/>
        <v>0</v>
      </c>
      <c r="V325" s="71">
        <f t="shared" si="39"/>
        <v>0</v>
      </c>
      <c r="W325" s="9"/>
      <c r="X325" s="69">
        <f>Job_Cards[[#This Row],[GST on Lobour]]+Job_Cards[[#This Row],[Total Labour]]+Job_Cards[[#This Row],[Part Value]]</f>
        <v>1060</v>
      </c>
      <c r="Y325" s="9"/>
      <c r="Z325" s="11"/>
      <c r="AA325" s="15">
        <f t="shared" si="40"/>
        <v>15</v>
      </c>
      <c r="AB325" s="15">
        <f t="shared" si="41"/>
        <v>2</v>
      </c>
      <c r="AC325" s="15">
        <f t="shared" si="42"/>
        <v>2026</v>
      </c>
    </row>
    <row r="326" spans="1:29" x14ac:dyDescent="0.35">
      <c r="A326" s="9"/>
      <c r="B326" s="8">
        <v>46068</v>
      </c>
      <c r="C326" s="9"/>
      <c r="D326" s="9"/>
      <c r="E326" s="9"/>
      <c r="F326" s="9"/>
      <c r="G326" s="64"/>
      <c r="H326" s="65"/>
      <c r="I326" s="65" t="str">
        <f>IF(Job_Cards[[#This Row],[Customer Name]]="",I325,"")</f>
        <v>Paid</v>
      </c>
      <c r="J326" s="22" t="s">
        <v>223</v>
      </c>
      <c r="K326" s="67" t="str">
        <f>_xlfn.XLOOKUP(Job_Cards[[#This Row],[Part Code Issued]],'Inventory Check'!$A$3:$A$3000,'Inventory Check'!$B$3:$B$3000,"WRONG Code",0)</f>
        <v>AIR FILTER</v>
      </c>
      <c r="L326" s="22">
        <v>1</v>
      </c>
      <c r="M326" s="27">
        <v>994</v>
      </c>
      <c r="N326" s="69">
        <f t="shared" si="38"/>
        <v>994</v>
      </c>
      <c r="O326" s="10"/>
      <c r="P326" s="11"/>
      <c r="Q326" s="11"/>
      <c r="R326" s="11"/>
      <c r="S326" s="11"/>
      <c r="T326" s="23"/>
      <c r="U326" s="71">
        <f t="shared" si="37"/>
        <v>0</v>
      </c>
      <c r="V326" s="71">
        <f t="shared" si="39"/>
        <v>0</v>
      </c>
      <c r="W326" s="9"/>
      <c r="X326" s="69">
        <f>Job_Cards[[#This Row],[GST on Lobour]]+Job_Cards[[#This Row],[Total Labour]]+Job_Cards[[#This Row],[Part Value]]</f>
        <v>994</v>
      </c>
      <c r="Y326" s="9"/>
      <c r="Z326" s="11"/>
      <c r="AA326" s="15">
        <f t="shared" si="40"/>
        <v>15</v>
      </c>
      <c r="AB326" s="15">
        <f t="shared" si="41"/>
        <v>2</v>
      </c>
      <c r="AC326" s="15">
        <f t="shared" si="42"/>
        <v>2026</v>
      </c>
    </row>
    <row r="327" spans="1:29" x14ac:dyDescent="0.35">
      <c r="A327" s="8">
        <v>46068</v>
      </c>
      <c r="B327" s="8">
        <v>46068</v>
      </c>
      <c r="C327" s="9">
        <v>1920</v>
      </c>
      <c r="D327" s="9" t="s">
        <v>584</v>
      </c>
      <c r="E327" s="9">
        <v>8572915750</v>
      </c>
      <c r="F327" s="9" t="s">
        <v>585</v>
      </c>
      <c r="G327" s="64" t="s">
        <v>59</v>
      </c>
      <c r="H327" s="65" t="s">
        <v>65</v>
      </c>
      <c r="I327" s="65" t="s">
        <v>27</v>
      </c>
      <c r="J327" s="22" t="s">
        <v>366</v>
      </c>
      <c r="K327" s="67" t="str">
        <f>_xlfn.XLOOKUP(Job_Cards[[#This Row],[Part Code Issued]],'Inventory Check'!$A$3:$A$3000,'Inventory Check'!$B$3:$B$3000,"WRONG Code",0)</f>
        <v>Gulf Force BS VI (6.5L)</v>
      </c>
      <c r="L327" s="22">
        <v>1</v>
      </c>
      <c r="M327" s="27">
        <v>2080</v>
      </c>
      <c r="N327" s="69">
        <f t="shared" si="38"/>
        <v>2080</v>
      </c>
      <c r="O327" s="10">
        <v>1350</v>
      </c>
      <c r="P327" s="11"/>
      <c r="Q327" s="11"/>
      <c r="R327" s="11"/>
      <c r="S327" s="11"/>
      <c r="T327" s="23"/>
      <c r="U327" s="71">
        <f t="shared" si="37"/>
        <v>1350</v>
      </c>
      <c r="V327" s="71">
        <f t="shared" si="39"/>
        <v>243</v>
      </c>
      <c r="W327" s="9"/>
      <c r="X327" s="69">
        <f>Job_Cards[[#This Row],[GST on Lobour]]+Job_Cards[[#This Row],[Total Labour]]+Job_Cards[[#This Row],[Part Value]]</f>
        <v>3673</v>
      </c>
      <c r="Y327" s="9"/>
      <c r="Z327" s="11"/>
      <c r="AA327" s="15">
        <f t="shared" si="40"/>
        <v>15</v>
      </c>
      <c r="AB327" s="15">
        <f t="shared" si="41"/>
        <v>2</v>
      </c>
      <c r="AC327" s="15">
        <f t="shared" si="42"/>
        <v>2026</v>
      </c>
    </row>
    <row r="328" spans="1:29" x14ac:dyDescent="0.35">
      <c r="A328" s="9"/>
      <c r="B328" s="8">
        <v>46068</v>
      </c>
      <c r="C328" s="9"/>
      <c r="D328" s="9"/>
      <c r="E328" s="9"/>
      <c r="F328" s="9"/>
      <c r="G328" s="64"/>
      <c r="H328" s="65"/>
      <c r="I328" s="65" t="str">
        <f>IF(Job_Cards[[#This Row],[Customer Name]]="",I327,"")</f>
        <v>Paid</v>
      </c>
      <c r="J328" s="22" t="s">
        <v>90</v>
      </c>
      <c r="K328" s="67" t="str">
        <f>_xlfn.XLOOKUP(Job_Cards[[#This Row],[Part Code Issued]],'Inventory Check'!$A$3:$A$3000,'Inventory Check'!$B$3:$B$3000,"WRONG Code",0)</f>
        <v>Oil Filter</v>
      </c>
      <c r="L328" s="22">
        <v>1</v>
      </c>
      <c r="M328" s="27">
        <v>359</v>
      </c>
      <c r="N328" s="69">
        <f t="shared" si="38"/>
        <v>359</v>
      </c>
      <c r="O328" s="10"/>
      <c r="P328" s="11"/>
      <c r="Q328" s="11"/>
      <c r="R328" s="11"/>
      <c r="S328" s="11"/>
      <c r="T328" s="23"/>
      <c r="U328" s="71">
        <f t="shared" si="37"/>
        <v>0</v>
      </c>
      <c r="V328" s="71">
        <f t="shared" si="39"/>
        <v>0</v>
      </c>
      <c r="W328" s="9"/>
      <c r="X328" s="69">
        <f>Job_Cards[[#This Row],[GST on Lobour]]+Job_Cards[[#This Row],[Total Labour]]+Job_Cards[[#This Row],[Part Value]]</f>
        <v>359</v>
      </c>
      <c r="Y328" s="9"/>
      <c r="Z328" s="11"/>
      <c r="AA328" s="15">
        <f t="shared" si="40"/>
        <v>15</v>
      </c>
      <c r="AB328" s="15">
        <f t="shared" si="41"/>
        <v>2</v>
      </c>
      <c r="AC328" s="15">
        <f t="shared" si="42"/>
        <v>2026</v>
      </c>
    </row>
    <row r="329" spans="1:29" x14ac:dyDescent="0.35">
      <c r="A329" s="8">
        <v>46069</v>
      </c>
      <c r="B329" s="8">
        <v>46069</v>
      </c>
      <c r="C329" s="9">
        <v>1921</v>
      </c>
      <c r="D329" s="9" t="s">
        <v>586</v>
      </c>
      <c r="E329" s="9">
        <v>9792089569</v>
      </c>
      <c r="F329" s="9" t="s">
        <v>587</v>
      </c>
      <c r="G329" s="64" t="s">
        <v>59</v>
      </c>
      <c r="H329" s="65" t="s">
        <v>65</v>
      </c>
      <c r="I329" s="65" t="s">
        <v>48</v>
      </c>
      <c r="J329" s="22" t="s">
        <v>366</v>
      </c>
      <c r="K329" s="67" t="str">
        <f>_xlfn.XLOOKUP(Job_Cards[[#This Row],[Part Code Issued]],'Inventory Check'!$A$3:$A$3000,'Inventory Check'!$B$3:$B$3000,"WRONG Code",0)</f>
        <v>Gulf Force BS VI (6.5L)</v>
      </c>
      <c r="L329" s="22">
        <v>1</v>
      </c>
      <c r="M329" s="27">
        <v>2080</v>
      </c>
      <c r="N329" s="69">
        <f t="shared" si="38"/>
        <v>2080</v>
      </c>
      <c r="O329" s="10"/>
      <c r="P329" s="11">
        <v>200</v>
      </c>
      <c r="Q329" s="11"/>
      <c r="R329" s="11"/>
      <c r="S329" s="11">
        <v>424</v>
      </c>
      <c r="T329" s="23"/>
      <c r="U329" s="71">
        <f t="shared" si="37"/>
        <v>624</v>
      </c>
      <c r="V329" s="71">
        <f t="shared" si="39"/>
        <v>112.32</v>
      </c>
      <c r="W329" s="9"/>
      <c r="X329" s="69">
        <f>Job_Cards[[#This Row],[GST on Lobour]]+Job_Cards[[#This Row],[Total Labour]]+Job_Cards[[#This Row],[Part Value]]</f>
        <v>2816.3199999999997</v>
      </c>
      <c r="Y329" s="9"/>
      <c r="Z329" s="11"/>
      <c r="AA329" s="15">
        <f t="shared" si="40"/>
        <v>16</v>
      </c>
      <c r="AB329" s="15">
        <f t="shared" si="41"/>
        <v>2</v>
      </c>
      <c r="AC329" s="15">
        <f t="shared" si="42"/>
        <v>2026</v>
      </c>
    </row>
    <row r="330" spans="1:29" x14ac:dyDescent="0.35">
      <c r="A330" s="9"/>
      <c r="B330" s="8">
        <v>46069</v>
      </c>
      <c r="C330" s="9"/>
      <c r="D330" s="9"/>
      <c r="E330" s="9"/>
      <c r="F330" s="9"/>
      <c r="G330" s="64"/>
      <c r="H330" s="65"/>
      <c r="I330" s="65" t="str">
        <f>IF(Job_Cards[[#This Row],[Customer Name]]="",I329,"")</f>
        <v>Free Service</v>
      </c>
      <c r="J330" s="22" t="s">
        <v>90</v>
      </c>
      <c r="K330" s="67" t="str">
        <f>_xlfn.XLOOKUP(Job_Cards[[#This Row],[Part Code Issued]],'Inventory Check'!$A$3:$A$3000,'Inventory Check'!$B$3:$B$3000,"WRONG Code",0)</f>
        <v>Oil Filter</v>
      </c>
      <c r="L330" s="22">
        <v>1</v>
      </c>
      <c r="M330" s="27">
        <v>359</v>
      </c>
      <c r="N330" s="69">
        <f t="shared" si="38"/>
        <v>359</v>
      </c>
      <c r="O330" s="10"/>
      <c r="P330" s="11"/>
      <c r="Q330" s="11"/>
      <c r="R330" s="11"/>
      <c r="S330" s="11"/>
      <c r="T330" s="23"/>
      <c r="U330" s="71">
        <f t="shared" si="37"/>
        <v>0</v>
      </c>
      <c r="V330" s="71">
        <f t="shared" si="39"/>
        <v>0</v>
      </c>
      <c r="W330" s="9"/>
      <c r="X330" s="69">
        <f>Job_Cards[[#This Row],[GST on Lobour]]+Job_Cards[[#This Row],[Total Labour]]+Job_Cards[[#This Row],[Part Value]]</f>
        <v>359</v>
      </c>
      <c r="Y330" s="9"/>
      <c r="Z330" s="11"/>
      <c r="AA330" s="15">
        <f t="shared" si="40"/>
        <v>16</v>
      </c>
      <c r="AB330" s="15">
        <f t="shared" si="41"/>
        <v>2</v>
      </c>
      <c r="AC330" s="15">
        <f t="shared" si="42"/>
        <v>2026</v>
      </c>
    </row>
    <row r="331" spans="1:29" x14ac:dyDescent="0.35">
      <c r="A331" s="9"/>
      <c r="B331" s="8">
        <v>46069</v>
      </c>
      <c r="C331" s="9"/>
      <c r="D331" s="9"/>
      <c r="E331" s="9"/>
      <c r="F331" s="9"/>
      <c r="G331" s="64"/>
      <c r="H331" s="65"/>
      <c r="I331" s="65" t="str">
        <f>IF(Job_Cards[[#This Row],[Customer Name]]="",I330,"")</f>
        <v>Free Service</v>
      </c>
      <c r="J331" s="22" t="s">
        <v>367</v>
      </c>
      <c r="K331" s="67" t="str">
        <f>_xlfn.XLOOKUP(Job_Cards[[#This Row],[Part Code Issued]],'Inventory Check'!$A$3:$A$3000,'Inventory Check'!$B$3:$B$3000,"WRONG Code",0)</f>
        <v>Force Motors Antifreeze Coolant 1 L</v>
      </c>
      <c r="L331" s="22">
        <v>2</v>
      </c>
      <c r="M331" s="27">
        <v>325</v>
      </c>
      <c r="N331" s="69">
        <f t="shared" si="38"/>
        <v>650</v>
      </c>
      <c r="O331" s="10"/>
      <c r="P331" s="11"/>
      <c r="Q331" s="11"/>
      <c r="R331" s="11"/>
      <c r="S331" s="11"/>
      <c r="T331" s="23"/>
      <c r="U331" s="71">
        <f t="shared" si="37"/>
        <v>0</v>
      </c>
      <c r="V331" s="71">
        <f t="shared" si="39"/>
        <v>0</v>
      </c>
      <c r="W331" s="9"/>
      <c r="X331" s="69">
        <f>Job_Cards[[#This Row],[GST on Lobour]]+Job_Cards[[#This Row],[Total Labour]]+Job_Cards[[#This Row],[Part Value]]</f>
        <v>650</v>
      </c>
      <c r="Y331" s="9"/>
      <c r="Z331" s="11"/>
      <c r="AA331" s="15">
        <f t="shared" si="40"/>
        <v>16</v>
      </c>
      <c r="AB331" s="15">
        <f t="shared" si="41"/>
        <v>2</v>
      </c>
      <c r="AC331" s="15">
        <f t="shared" si="42"/>
        <v>2026</v>
      </c>
    </row>
    <row r="332" spans="1:29" x14ac:dyDescent="0.35">
      <c r="A332" s="9"/>
      <c r="B332" s="8">
        <v>46069</v>
      </c>
      <c r="C332" s="9"/>
      <c r="D332" s="9"/>
      <c r="E332" s="9"/>
      <c r="F332" s="9"/>
      <c r="G332" s="64"/>
      <c r="H332" s="65"/>
      <c r="I332" s="65" t="str">
        <f>IF(Job_Cards[[#This Row],[Customer Name]]="",I331,"")</f>
        <v>Free Service</v>
      </c>
      <c r="J332" s="22" t="s">
        <v>375</v>
      </c>
      <c r="K332" s="67" t="str">
        <f>_xlfn.XLOOKUP(Job_Cards[[#This Row],[Part Code Issued]],'Inventory Check'!$A$3:$A$3000,'Inventory Check'!$B$3:$B$3000,"WRONG Code",0)</f>
        <v>ELECTRICAL SPARY</v>
      </c>
      <c r="L332" s="22">
        <v>1</v>
      </c>
      <c r="M332" s="27">
        <v>190</v>
      </c>
      <c r="N332" s="69">
        <f t="shared" si="38"/>
        <v>190</v>
      </c>
      <c r="O332" s="10"/>
      <c r="P332" s="11"/>
      <c r="Q332" s="11"/>
      <c r="R332" s="11"/>
      <c r="S332" s="11"/>
      <c r="T332" s="23"/>
      <c r="U332" s="71">
        <f t="shared" si="37"/>
        <v>0</v>
      </c>
      <c r="V332" s="71">
        <f t="shared" si="39"/>
        <v>0</v>
      </c>
      <c r="W332" s="9"/>
      <c r="X332" s="69">
        <f>Job_Cards[[#This Row],[GST on Lobour]]+Job_Cards[[#This Row],[Total Labour]]+Job_Cards[[#This Row],[Part Value]]</f>
        <v>190</v>
      </c>
      <c r="Y332" s="9"/>
      <c r="Z332" s="11"/>
      <c r="AA332" s="15">
        <f t="shared" si="40"/>
        <v>16</v>
      </c>
      <c r="AB332" s="15">
        <f t="shared" si="41"/>
        <v>2</v>
      </c>
      <c r="AC332" s="15">
        <f t="shared" si="42"/>
        <v>2026</v>
      </c>
    </row>
    <row r="333" spans="1:29" x14ac:dyDescent="0.35">
      <c r="A333" s="8">
        <v>46069</v>
      </c>
      <c r="B333" s="8">
        <v>46069</v>
      </c>
      <c r="C333" s="9">
        <v>1922</v>
      </c>
      <c r="D333" s="9" t="s">
        <v>586</v>
      </c>
      <c r="E333" s="9">
        <v>9792089569</v>
      </c>
      <c r="F333" s="9" t="s">
        <v>588</v>
      </c>
      <c r="G333" s="64" t="s">
        <v>59</v>
      </c>
      <c r="H333" s="65" t="s">
        <v>65</v>
      </c>
      <c r="I333" s="65" t="s">
        <v>48</v>
      </c>
      <c r="J333" s="22" t="s">
        <v>366</v>
      </c>
      <c r="K333" s="67" t="str">
        <f>_xlfn.XLOOKUP(Job_Cards[[#This Row],[Part Code Issued]],'Inventory Check'!$A$3:$A$3000,'Inventory Check'!$B$3:$B$3000,"WRONG Code",0)</f>
        <v>Gulf Force BS VI (6.5L)</v>
      </c>
      <c r="L333" s="22">
        <v>1</v>
      </c>
      <c r="M333" s="27">
        <v>2080</v>
      </c>
      <c r="N333" s="69">
        <f t="shared" si="38"/>
        <v>2080</v>
      </c>
      <c r="O333" s="10"/>
      <c r="P333" s="11"/>
      <c r="Q333" s="11"/>
      <c r="R333" s="11"/>
      <c r="S333" s="11">
        <v>424</v>
      </c>
      <c r="T333" s="23"/>
      <c r="U333" s="71">
        <f t="shared" si="37"/>
        <v>424</v>
      </c>
      <c r="V333" s="71">
        <f t="shared" si="39"/>
        <v>76.319999999999993</v>
      </c>
      <c r="W333" s="9"/>
      <c r="X333" s="69">
        <f>Job_Cards[[#This Row],[GST on Lobour]]+Job_Cards[[#This Row],[Total Labour]]+Job_Cards[[#This Row],[Part Value]]</f>
        <v>2580.3200000000002</v>
      </c>
      <c r="Y333" s="9"/>
      <c r="Z333" s="11"/>
      <c r="AA333" s="15">
        <f t="shared" si="40"/>
        <v>16</v>
      </c>
      <c r="AB333" s="15">
        <f t="shared" si="41"/>
        <v>2</v>
      </c>
      <c r="AC333" s="15">
        <f t="shared" si="42"/>
        <v>2026</v>
      </c>
    </row>
    <row r="334" spans="1:29" x14ac:dyDescent="0.35">
      <c r="A334" s="9"/>
      <c r="B334" s="8">
        <v>46069</v>
      </c>
      <c r="C334" s="9"/>
      <c r="D334" s="9"/>
      <c r="E334" s="9"/>
      <c r="F334" s="9"/>
      <c r="G334" s="64"/>
      <c r="H334" s="65"/>
      <c r="I334" s="65" t="str">
        <f>IF(Job_Cards[[#This Row],[Customer Name]]="",I333,"")</f>
        <v>Free Service</v>
      </c>
      <c r="J334" s="22" t="s">
        <v>90</v>
      </c>
      <c r="K334" s="67" t="str">
        <f>_xlfn.XLOOKUP(Job_Cards[[#This Row],[Part Code Issued]],'Inventory Check'!$A$3:$A$3000,'Inventory Check'!$B$3:$B$3000,"WRONG Code",0)</f>
        <v>Oil Filter</v>
      </c>
      <c r="L334" s="22">
        <v>1</v>
      </c>
      <c r="M334" s="27">
        <v>359</v>
      </c>
      <c r="N334" s="69">
        <f t="shared" si="38"/>
        <v>359</v>
      </c>
      <c r="O334" s="10"/>
      <c r="P334" s="11"/>
      <c r="Q334" s="11"/>
      <c r="R334" s="11"/>
      <c r="S334" s="11"/>
      <c r="T334" s="23"/>
      <c r="U334" s="71">
        <f t="shared" si="37"/>
        <v>0</v>
      </c>
      <c r="V334" s="71">
        <f t="shared" si="39"/>
        <v>0</v>
      </c>
      <c r="W334" s="9"/>
      <c r="X334" s="69">
        <f>Job_Cards[[#This Row],[GST on Lobour]]+Job_Cards[[#This Row],[Total Labour]]+Job_Cards[[#This Row],[Part Value]]</f>
        <v>359</v>
      </c>
      <c r="Y334" s="9"/>
      <c r="Z334" s="11"/>
      <c r="AA334" s="15">
        <f t="shared" si="40"/>
        <v>16</v>
      </c>
      <c r="AB334" s="15">
        <f t="shared" si="41"/>
        <v>2</v>
      </c>
      <c r="AC334" s="15">
        <f t="shared" si="42"/>
        <v>2026</v>
      </c>
    </row>
    <row r="335" spans="1:29" x14ac:dyDescent="0.35">
      <c r="A335" s="8">
        <v>46069</v>
      </c>
      <c r="B335" s="8">
        <v>46069</v>
      </c>
      <c r="C335" s="9">
        <v>1923</v>
      </c>
      <c r="D335" s="9" t="s">
        <v>586</v>
      </c>
      <c r="E335" s="9">
        <v>9792089569</v>
      </c>
      <c r="F335" s="9" t="s">
        <v>589</v>
      </c>
      <c r="G335" s="64" t="s">
        <v>59</v>
      </c>
      <c r="H335" s="65" t="s">
        <v>65</v>
      </c>
      <c r="I335" s="65" t="s">
        <v>48</v>
      </c>
      <c r="J335" s="22" t="s">
        <v>366</v>
      </c>
      <c r="K335" s="67" t="str">
        <f>_xlfn.XLOOKUP(Job_Cards[[#This Row],[Part Code Issued]],'Inventory Check'!$A$3:$A$3000,'Inventory Check'!$B$3:$B$3000,"WRONG Code",0)</f>
        <v>Gulf Force BS VI (6.5L)</v>
      </c>
      <c r="L335" s="22">
        <v>1</v>
      </c>
      <c r="M335" s="27">
        <v>2080</v>
      </c>
      <c r="N335" s="69">
        <f t="shared" si="38"/>
        <v>2080</v>
      </c>
      <c r="O335" s="10"/>
      <c r="P335" s="11"/>
      <c r="Q335" s="11"/>
      <c r="R335" s="11"/>
      <c r="S335" s="11">
        <v>424</v>
      </c>
      <c r="T335" s="23"/>
      <c r="U335" s="71">
        <f t="shared" si="37"/>
        <v>424</v>
      </c>
      <c r="V335" s="71">
        <f t="shared" si="39"/>
        <v>76.319999999999993</v>
      </c>
      <c r="W335" s="9"/>
      <c r="X335" s="69">
        <f>Job_Cards[[#This Row],[GST on Lobour]]+Job_Cards[[#This Row],[Total Labour]]+Job_Cards[[#This Row],[Part Value]]</f>
        <v>2580.3200000000002</v>
      </c>
      <c r="Y335" s="9"/>
      <c r="Z335" s="11"/>
      <c r="AA335" s="15">
        <f t="shared" si="40"/>
        <v>16</v>
      </c>
      <c r="AB335" s="15">
        <f t="shared" si="41"/>
        <v>2</v>
      </c>
      <c r="AC335" s="15">
        <f t="shared" si="42"/>
        <v>2026</v>
      </c>
    </row>
    <row r="336" spans="1:29" x14ac:dyDescent="0.35">
      <c r="A336" s="9"/>
      <c r="B336" s="8">
        <v>46069</v>
      </c>
      <c r="C336" s="9"/>
      <c r="D336" s="9"/>
      <c r="E336" s="9"/>
      <c r="F336" s="9"/>
      <c r="G336" s="64"/>
      <c r="H336" s="65"/>
      <c r="I336" s="65" t="str">
        <f>IF(Job_Cards[[#This Row],[Customer Name]]="",I335,"")</f>
        <v>Free Service</v>
      </c>
      <c r="J336" s="22" t="s">
        <v>90</v>
      </c>
      <c r="K336" s="67" t="str">
        <f>_xlfn.XLOOKUP(Job_Cards[[#This Row],[Part Code Issued]],'Inventory Check'!$A$3:$A$3000,'Inventory Check'!$B$3:$B$3000,"WRONG Code",0)</f>
        <v>Oil Filter</v>
      </c>
      <c r="L336" s="22">
        <v>1</v>
      </c>
      <c r="M336" s="27">
        <v>359</v>
      </c>
      <c r="N336" s="69">
        <f t="shared" si="38"/>
        <v>359</v>
      </c>
      <c r="O336" s="10"/>
      <c r="P336" s="11"/>
      <c r="Q336" s="11"/>
      <c r="R336" s="11"/>
      <c r="S336" s="11"/>
      <c r="T336" s="23"/>
      <c r="U336" s="71">
        <f t="shared" si="37"/>
        <v>0</v>
      </c>
      <c r="V336" s="71">
        <f t="shared" si="39"/>
        <v>0</v>
      </c>
      <c r="W336" s="9"/>
      <c r="X336" s="69">
        <f>Job_Cards[[#This Row],[GST on Lobour]]+Job_Cards[[#This Row],[Total Labour]]+Job_Cards[[#This Row],[Part Value]]</f>
        <v>359</v>
      </c>
      <c r="Y336" s="9"/>
      <c r="Z336" s="11"/>
      <c r="AA336" s="15">
        <f t="shared" si="40"/>
        <v>16</v>
      </c>
      <c r="AB336" s="15">
        <f t="shared" si="41"/>
        <v>2</v>
      </c>
      <c r="AC336" s="15">
        <f t="shared" si="42"/>
        <v>2026</v>
      </c>
    </row>
    <row r="337" spans="1:29" x14ac:dyDescent="0.35">
      <c r="A337" s="9"/>
      <c r="B337" s="8">
        <v>46069</v>
      </c>
      <c r="C337" s="9"/>
      <c r="D337" s="9"/>
      <c r="E337" s="9"/>
      <c r="F337" s="9"/>
      <c r="G337" s="64"/>
      <c r="H337" s="65"/>
      <c r="I337" s="65" t="str">
        <f>IF(Job_Cards[[#This Row],[Customer Name]]="",I336,"")</f>
        <v>Free Service</v>
      </c>
      <c r="J337" s="22" t="s">
        <v>367</v>
      </c>
      <c r="K337" s="67" t="str">
        <f>_xlfn.XLOOKUP(Job_Cards[[#This Row],[Part Code Issued]],'Inventory Check'!$A$3:$A$3000,'Inventory Check'!$B$3:$B$3000,"WRONG Code",0)</f>
        <v>Force Motors Antifreeze Coolant 1 L</v>
      </c>
      <c r="L337" s="22">
        <v>1</v>
      </c>
      <c r="M337" s="27">
        <v>325</v>
      </c>
      <c r="N337" s="69">
        <f t="shared" si="38"/>
        <v>325</v>
      </c>
      <c r="O337" s="10"/>
      <c r="P337" s="11"/>
      <c r="Q337" s="11"/>
      <c r="R337" s="11"/>
      <c r="S337" s="11"/>
      <c r="T337" s="23"/>
      <c r="U337" s="71">
        <f t="shared" si="37"/>
        <v>0</v>
      </c>
      <c r="V337" s="71">
        <f t="shared" si="39"/>
        <v>0</v>
      </c>
      <c r="W337" s="9"/>
      <c r="X337" s="69">
        <f>Job_Cards[[#This Row],[GST on Lobour]]+Job_Cards[[#This Row],[Total Labour]]+Job_Cards[[#This Row],[Part Value]]</f>
        <v>325</v>
      </c>
      <c r="Y337" s="9"/>
      <c r="Z337" s="11"/>
      <c r="AA337" s="15">
        <f t="shared" si="40"/>
        <v>16</v>
      </c>
      <c r="AB337" s="15">
        <f t="shared" si="41"/>
        <v>2</v>
      </c>
      <c r="AC337" s="15">
        <f t="shared" si="42"/>
        <v>2026</v>
      </c>
    </row>
    <row r="338" spans="1:29" x14ac:dyDescent="0.35">
      <c r="A338" s="9"/>
      <c r="B338" s="8">
        <v>46069</v>
      </c>
      <c r="C338" s="9"/>
      <c r="D338" s="9"/>
      <c r="E338" s="9"/>
      <c r="F338" s="9"/>
      <c r="G338" s="64"/>
      <c r="H338" s="65"/>
      <c r="I338" s="65" t="str">
        <f>IF(Job_Cards[[#This Row],[Customer Name]]="",I337,"")</f>
        <v>Free Service</v>
      </c>
      <c r="J338" s="22" t="s">
        <v>186</v>
      </c>
      <c r="K338" s="67" t="str">
        <f>_xlfn.XLOOKUP(Job_Cards[[#This Row],[Part Code Issued]],'Inventory Check'!$A$3:$A$3000,'Inventory Check'!$B$3:$B$3000,"WRONG Code",0)</f>
        <v>Brake Oil</v>
      </c>
      <c r="L338" s="22">
        <v>1</v>
      </c>
      <c r="M338" s="27">
        <v>149</v>
      </c>
      <c r="N338" s="69">
        <f t="shared" si="38"/>
        <v>149</v>
      </c>
      <c r="O338" s="10"/>
      <c r="P338" s="11"/>
      <c r="Q338" s="11"/>
      <c r="R338" s="11"/>
      <c r="S338" s="11"/>
      <c r="T338" s="23"/>
      <c r="U338" s="71">
        <f t="shared" si="37"/>
        <v>0</v>
      </c>
      <c r="V338" s="71">
        <f t="shared" si="39"/>
        <v>0</v>
      </c>
      <c r="W338" s="9"/>
      <c r="X338" s="69">
        <f>Job_Cards[[#This Row],[GST on Lobour]]+Job_Cards[[#This Row],[Total Labour]]+Job_Cards[[#This Row],[Part Value]]</f>
        <v>149</v>
      </c>
      <c r="Y338" s="9"/>
      <c r="Z338" s="11"/>
      <c r="AA338" s="15">
        <f t="shared" si="40"/>
        <v>16</v>
      </c>
      <c r="AB338" s="15">
        <f t="shared" si="41"/>
        <v>2</v>
      </c>
      <c r="AC338" s="15">
        <f t="shared" si="42"/>
        <v>2026</v>
      </c>
    </row>
    <row r="339" spans="1:29" x14ac:dyDescent="0.35">
      <c r="A339" s="8">
        <v>46069</v>
      </c>
      <c r="B339" s="8">
        <v>46069</v>
      </c>
      <c r="C339" s="9">
        <v>1924</v>
      </c>
      <c r="D339" s="9" t="s">
        <v>586</v>
      </c>
      <c r="E339" s="9">
        <v>9792089569</v>
      </c>
      <c r="F339" s="9" t="s">
        <v>590</v>
      </c>
      <c r="G339" s="64" t="s">
        <v>59</v>
      </c>
      <c r="H339" s="65" t="s">
        <v>65</v>
      </c>
      <c r="I339" s="65" t="s">
        <v>48</v>
      </c>
      <c r="J339" s="22" t="s">
        <v>366</v>
      </c>
      <c r="K339" s="67" t="str">
        <f>_xlfn.XLOOKUP(Job_Cards[[#This Row],[Part Code Issued]],'Inventory Check'!$A$3:$A$3000,'Inventory Check'!$B$3:$B$3000,"WRONG Code",0)</f>
        <v>Gulf Force BS VI (6.5L)</v>
      </c>
      <c r="L339" s="22">
        <v>1</v>
      </c>
      <c r="M339" s="27">
        <v>2080</v>
      </c>
      <c r="N339" s="69">
        <f t="shared" si="38"/>
        <v>2080</v>
      </c>
      <c r="O339" s="10"/>
      <c r="P339" s="11"/>
      <c r="Q339" s="11"/>
      <c r="R339" s="11"/>
      <c r="S339" s="11">
        <v>424</v>
      </c>
      <c r="T339" s="23"/>
      <c r="U339" s="71">
        <f t="shared" si="37"/>
        <v>424</v>
      </c>
      <c r="V339" s="71">
        <f t="shared" si="39"/>
        <v>76.319999999999993</v>
      </c>
      <c r="W339" s="9"/>
      <c r="X339" s="69">
        <f>Job_Cards[[#This Row],[GST on Lobour]]+Job_Cards[[#This Row],[Total Labour]]+Job_Cards[[#This Row],[Part Value]]</f>
        <v>2580.3200000000002</v>
      </c>
      <c r="Y339" s="9"/>
      <c r="Z339" s="11"/>
      <c r="AA339" s="15">
        <f t="shared" si="40"/>
        <v>16</v>
      </c>
      <c r="AB339" s="15">
        <f t="shared" si="41"/>
        <v>2</v>
      </c>
      <c r="AC339" s="15">
        <f t="shared" si="42"/>
        <v>2026</v>
      </c>
    </row>
    <row r="340" spans="1:29" x14ac:dyDescent="0.35">
      <c r="A340" s="9"/>
      <c r="B340" s="8">
        <v>46069</v>
      </c>
      <c r="C340" s="9"/>
      <c r="D340" s="9"/>
      <c r="E340" s="9"/>
      <c r="F340" s="9"/>
      <c r="G340" s="64"/>
      <c r="H340" s="65"/>
      <c r="I340" s="65" t="str">
        <f>IF(Job_Cards[[#This Row],[Customer Name]]="",I339,"")</f>
        <v>Free Service</v>
      </c>
      <c r="J340" s="22" t="s">
        <v>90</v>
      </c>
      <c r="K340" s="67" t="str">
        <f>_xlfn.XLOOKUP(Job_Cards[[#This Row],[Part Code Issued]],'Inventory Check'!$A$3:$A$3000,'Inventory Check'!$B$3:$B$3000,"WRONG Code",0)</f>
        <v>Oil Filter</v>
      </c>
      <c r="L340" s="22">
        <v>1</v>
      </c>
      <c r="M340" s="27">
        <v>359</v>
      </c>
      <c r="N340" s="69">
        <f t="shared" si="38"/>
        <v>359</v>
      </c>
      <c r="O340" s="10"/>
      <c r="P340" s="11"/>
      <c r="Q340" s="11"/>
      <c r="R340" s="11"/>
      <c r="S340" s="11"/>
      <c r="T340" s="23"/>
      <c r="U340" s="71">
        <f t="shared" si="37"/>
        <v>0</v>
      </c>
      <c r="V340" s="71">
        <f t="shared" si="39"/>
        <v>0</v>
      </c>
      <c r="W340" s="9"/>
      <c r="X340" s="69">
        <f>Job_Cards[[#This Row],[GST on Lobour]]+Job_Cards[[#This Row],[Total Labour]]+Job_Cards[[#This Row],[Part Value]]</f>
        <v>359</v>
      </c>
      <c r="Y340" s="9"/>
      <c r="Z340" s="11"/>
      <c r="AA340" s="15">
        <f t="shared" si="40"/>
        <v>16</v>
      </c>
      <c r="AB340" s="15">
        <f t="shared" si="41"/>
        <v>2</v>
      </c>
      <c r="AC340" s="15">
        <f t="shared" si="42"/>
        <v>2026</v>
      </c>
    </row>
    <row r="341" spans="1:29" x14ac:dyDescent="0.35">
      <c r="A341" s="9"/>
      <c r="B341" s="8">
        <v>46069</v>
      </c>
      <c r="C341" s="9"/>
      <c r="D341" s="9"/>
      <c r="E341" s="9"/>
      <c r="F341" s="9"/>
      <c r="G341" s="64"/>
      <c r="H341" s="65"/>
      <c r="I341" s="65" t="str">
        <f>IF(Job_Cards[[#This Row],[Customer Name]]="",I340,"")</f>
        <v>Free Service</v>
      </c>
      <c r="J341" s="22" t="s">
        <v>535</v>
      </c>
      <c r="K341" s="67" t="str">
        <f>_xlfn.XLOOKUP(Job_Cards[[#This Row],[Part Code Issued]],'Inventory Check'!$A$3:$A$3000,'Inventory Check'!$B$3:$B$3000,"WRONG Code",0)</f>
        <v>Fuse 15 Amp</v>
      </c>
      <c r="L341" s="22">
        <v>1</v>
      </c>
      <c r="M341" s="27">
        <v>25</v>
      </c>
      <c r="N341" s="69">
        <f t="shared" si="38"/>
        <v>25</v>
      </c>
      <c r="O341" s="10"/>
      <c r="P341" s="11"/>
      <c r="Q341" s="11"/>
      <c r="R341" s="11"/>
      <c r="S341" s="11"/>
      <c r="T341" s="23"/>
      <c r="U341" s="71">
        <f t="shared" si="37"/>
        <v>0</v>
      </c>
      <c r="V341" s="71">
        <f t="shared" si="39"/>
        <v>0</v>
      </c>
      <c r="W341" s="9"/>
      <c r="X341" s="69">
        <f>Job_Cards[[#This Row],[GST on Lobour]]+Job_Cards[[#This Row],[Total Labour]]+Job_Cards[[#This Row],[Part Value]]</f>
        <v>25</v>
      </c>
      <c r="Y341" s="9"/>
      <c r="Z341" s="11"/>
      <c r="AA341" s="15">
        <f t="shared" si="40"/>
        <v>16</v>
      </c>
      <c r="AB341" s="15">
        <f t="shared" si="41"/>
        <v>2</v>
      </c>
      <c r="AC341" s="15">
        <f t="shared" si="42"/>
        <v>2026</v>
      </c>
    </row>
    <row r="342" spans="1:29" x14ac:dyDescent="0.35">
      <c r="A342" s="9"/>
      <c r="B342" s="8">
        <v>46069</v>
      </c>
      <c r="C342" s="9"/>
      <c r="D342" s="9"/>
      <c r="E342" s="9"/>
      <c r="F342" s="9"/>
      <c r="G342" s="64"/>
      <c r="H342" s="65"/>
      <c r="I342" s="65" t="str">
        <f>IF(Job_Cards[[#This Row],[Customer Name]]="",I341,"")</f>
        <v>Free Service</v>
      </c>
      <c r="J342" s="22" t="s">
        <v>550</v>
      </c>
      <c r="K342" s="67" t="str">
        <f>_xlfn.XLOOKUP(Job_Cards[[#This Row],[Part Code Issued]],'Inventory Check'!$A$3:$A$3000,'Inventory Check'!$B$3:$B$3000,"WRONG Code",0)</f>
        <v>Bulb-1016 Double Point</v>
      </c>
      <c r="L342" s="22">
        <v>1</v>
      </c>
      <c r="M342" s="27">
        <v>50</v>
      </c>
      <c r="N342" s="69">
        <f t="shared" si="38"/>
        <v>50</v>
      </c>
      <c r="O342" s="10"/>
      <c r="P342" s="11"/>
      <c r="Q342" s="11"/>
      <c r="R342" s="11"/>
      <c r="S342" s="11"/>
      <c r="T342" s="23"/>
      <c r="U342" s="71">
        <f t="shared" si="37"/>
        <v>0</v>
      </c>
      <c r="V342" s="71">
        <f t="shared" si="39"/>
        <v>0</v>
      </c>
      <c r="W342" s="9"/>
      <c r="X342" s="69">
        <f>Job_Cards[[#This Row],[GST on Lobour]]+Job_Cards[[#This Row],[Total Labour]]+Job_Cards[[#This Row],[Part Value]]</f>
        <v>50</v>
      </c>
      <c r="Y342" s="9"/>
      <c r="Z342" s="11"/>
      <c r="AA342" s="15">
        <f t="shared" si="40"/>
        <v>16</v>
      </c>
      <c r="AB342" s="15">
        <f t="shared" si="41"/>
        <v>2</v>
      </c>
      <c r="AC342" s="15">
        <f t="shared" si="42"/>
        <v>2026</v>
      </c>
    </row>
    <row r="343" spans="1:29" x14ac:dyDescent="0.35">
      <c r="A343" s="9"/>
      <c r="B343" s="8">
        <v>46069</v>
      </c>
      <c r="C343" s="9"/>
      <c r="D343" s="9"/>
      <c r="E343" s="9"/>
      <c r="F343" s="9"/>
      <c r="G343" s="64"/>
      <c r="H343" s="65"/>
      <c r="I343" s="65" t="str">
        <f>IF(Job_Cards[[#This Row],[Customer Name]]="",I342,"")</f>
        <v>Free Service</v>
      </c>
      <c r="J343" s="22" t="s">
        <v>367</v>
      </c>
      <c r="K343" s="67" t="str">
        <f>_xlfn.XLOOKUP(Job_Cards[[#This Row],[Part Code Issued]],'Inventory Check'!$A$3:$A$3000,'Inventory Check'!$B$3:$B$3000,"WRONG Code",0)</f>
        <v>Force Motors Antifreeze Coolant 1 L</v>
      </c>
      <c r="L343" s="22">
        <v>1</v>
      </c>
      <c r="M343" s="27">
        <v>325</v>
      </c>
      <c r="N343" s="69">
        <f t="shared" si="38"/>
        <v>325</v>
      </c>
      <c r="O343" s="10"/>
      <c r="P343" s="11"/>
      <c r="Q343" s="11"/>
      <c r="R343" s="11"/>
      <c r="S343" s="11"/>
      <c r="T343" s="23"/>
      <c r="U343" s="71">
        <f t="shared" si="37"/>
        <v>0</v>
      </c>
      <c r="V343" s="71">
        <f t="shared" si="39"/>
        <v>0</v>
      </c>
      <c r="W343" s="9"/>
      <c r="X343" s="69">
        <f>Job_Cards[[#This Row],[GST on Lobour]]+Job_Cards[[#This Row],[Total Labour]]+Job_Cards[[#This Row],[Part Value]]</f>
        <v>325</v>
      </c>
      <c r="Y343" s="9"/>
      <c r="Z343" s="11"/>
      <c r="AA343" s="15">
        <f t="shared" si="40"/>
        <v>16</v>
      </c>
      <c r="AB343" s="15">
        <f t="shared" si="41"/>
        <v>2</v>
      </c>
      <c r="AC343" s="15">
        <f t="shared" si="42"/>
        <v>2026</v>
      </c>
    </row>
    <row r="344" spans="1:29" x14ac:dyDescent="0.35">
      <c r="A344" s="8">
        <v>46069</v>
      </c>
      <c r="B344" s="8">
        <v>46069</v>
      </c>
      <c r="C344" s="9">
        <v>1925</v>
      </c>
      <c r="D344" s="9" t="s">
        <v>586</v>
      </c>
      <c r="E344" s="9">
        <v>9792089569</v>
      </c>
      <c r="F344" s="9" t="s">
        <v>591</v>
      </c>
      <c r="G344" s="64" t="s">
        <v>59</v>
      </c>
      <c r="H344" s="65" t="s">
        <v>65</v>
      </c>
      <c r="I344" s="65" t="s">
        <v>27</v>
      </c>
      <c r="J344" s="22" t="s">
        <v>375</v>
      </c>
      <c r="K344" s="67" t="str">
        <f>_xlfn.XLOOKUP(Job_Cards[[#This Row],[Part Code Issued]],'Inventory Check'!$A$3:$A$3000,'Inventory Check'!$B$3:$B$3000,"WRONG Code",0)</f>
        <v>ELECTRICAL SPARY</v>
      </c>
      <c r="L344" s="22">
        <v>1</v>
      </c>
      <c r="M344" s="27">
        <v>190</v>
      </c>
      <c r="N344" s="69">
        <f t="shared" si="38"/>
        <v>190</v>
      </c>
      <c r="O344" s="10"/>
      <c r="P344" s="11">
        <v>250</v>
      </c>
      <c r="Q344" s="11"/>
      <c r="R344" s="11"/>
      <c r="S344" s="11">
        <v>424</v>
      </c>
      <c r="T344" s="23"/>
      <c r="U344" s="71">
        <f t="shared" si="37"/>
        <v>674</v>
      </c>
      <c r="V344" s="71">
        <f t="shared" si="39"/>
        <v>121.32</v>
      </c>
      <c r="W344" s="9"/>
      <c r="X344" s="69">
        <f>Job_Cards[[#This Row],[GST on Lobour]]+Job_Cards[[#This Row],[Total Labour]]+Job_Cards[[#This Row],[Part Value]]</f>
        <v>985.31999999999994</v>
      </c>
      <c r="Y344" s="9"/>
      <c r="Z344" s="11"/>
      <c r="AA344" s="15">
        <f t="shared" si="40"/>
        <v>16</v>
      </c>
      <c r="AB344" s="15">
        <f t="shared" si="41"/>
        <v>2</v>
      </c>
      <c r="AC344" s="15">
        <f t="shared" si="42"/>
        <v>2026</v>
      </c>
    </row>
    <row r="345" spans="1:29" x14ac:dyDescent="0.35">
      <c r="A345" s="9"/>
      <c r="B345" s="8">
        <v>46069</v>
      </c>
      <c r="C345" s="9"/>
      <c r="D345" s="9"/>
      <c r="E345" s="9"/>
      <c r="F345" s="9"/>
      <c r="G345" s="64"/>
      <c r="H345" s="65"/>
      <c r="I345" s="65" t="str">
        <f>IF(Job_Cards[[#This Row],[Customer Name]]="",I344,"")</f>
        <v>Paid</v>
      </c>
      <c r="J345" s="22" t="s">
        <v>539</v>
      </c>
      <c r="K345" s="67" t="str">
        <f>_xlfn.XLOOKUP(Job_Cards[[#This Row],[Part Code Issued]],'Inventory Check'!$A$3:$A$3000,'Inventory Check'!$B$3:$B$3000,"WRONG Code",0)</f>
        <v>Wire 04mm</v>
      </c>
      <c r="L345" s="22">
        <v>2</v>
      </c>
      <c r="M345" s="27">
        <v>35</v>
      </c>
      <c r="N345" s="69">
        <f t="shared" si="38"/>
        <v>70</v>
      </c>
      <c r="O345" s="10"/>
      <c r="P345" s="11"/>
      <c r="Q345" s="11"/>
      <c r="R345" s="11"/>
      <c r="S345" s="11"/>
      <c r="T345" s="23"/>
      <c r="U345" s="71">
        <f t="shared" si="37"/>
        <v>0</v>
      </c>
      <c r="V345" s="71">
        <f t="shared" si="39"/>
        <v>0</v>
      </c>
      <c r="W345" s="9"/>
      <c r="X345" s="69">
        <f>Job_Cards[[#This Row],[GST on Lobour]]+Job_Cards[[#This Row],[Total Labour]]+Job_Cards[[#This Row],[Part Value]]</f>
        <v>70</v>
      </c>
      <c r="Y345" s="9"/>
      <c r="Z345" s="11"/>
      <c r="AA345" s="15">
        <f t="shared" si="40"/>
        <v>16</v>
      </c>
      <c r="AB345" s="15">
        <f t="shared" si="41"/>
        <v>2</v>
      </c>
      <c r="AC345" s="15">
        <f t="shared" si="42"/>
        <v>2026</v>
      </c>
    </row>
    <row r="346" spans="1:29" x14ac:dyDescent="0.35">
      <c r="A346" s="9"/>
      <c r="B346" s="8">
        <v>46069</v>
      </c>
      <c r="C346" s="9"/>
      <c r="D346" s="9"/>
      <c r="E346" s="9"/>
      <c r="F346" s="9"/>
      <c r="G346" s="64"/>
      <c r="H346" s="65"/>
      <c r="I346" s="65" t="str">
        <f>IF(Job_Cards[[#This Row],[Customer Name]]="",I345,"")</f>
        <v>Paid</v>
      </c>
      <c r="J346" s="22" t="s">
        <v>542</v>
      </c>
      <c r="K346" s="67" t="str">
        <f>_xlfn.XLOOKUP(Job_Cards[[#This Row],[Part Code Issued]],'Inventory Check'!$A$3:$A$3000,'Inventory Check'!$B$3:$B$3000,"WRONG Code",0)</f>
        <v>Suletion Tap</v>
      </c>
      <c r="L346" s="22">
        <v>1</v>
      </c>
      <c r="M346" s="27">
        <v>25</v>
      </c>
      <c r="N346" s="69">
        <f t="shared" si="38"/>
        <v>25</v>
      </c>
      <c r="O346" s="10"/>
      <c r="P346" s="11"/>
      <c r="Q346" s="11"/>
      <c r="R346" s="11"/>
      <c r="S346" s="11"/>
      <c r="T346" s="23"/>
      <c r="U346" s="71">
        <f t="shared" si="37"/>
        <v>0</v>
      </c>
      <c r="V346" s="71">
        <f t="shared" si="39"/>
        <v>0</v>
      </c>
      <c r="W346" s="9"/>
      <c r="X346" s="69">
        <f>Job_Cards[[#This Row],[GST on Lobour]]+Job_Cards[[#This Row],[Total Labour]]+Job_Cards[[#This Row],[Part Value]]</f>
        <v>25</v>
      </c>
      <c r="Y346" s="9"/>
      <c r="Z346" s="11"/>
      <c r="AA346" s="15">
        <f t="shared" si="40"/>
        <v>16</v>
      </c>
      <c r="AB346" s="15">
        <f t="shared" si="41"/>
        <v>2</v>
      </c>
      <c r="AC346" s="15">
        <f t="shared" si="42"/>
        <v>2026</v>
      </c>
    </row>
    <row r="347" spans="1:29" x14ac:dyDescent="0.35">
      <c r="A347" s="8">
        <v>46070</v>
      </c>
      <c r="B347" s="8">
        <v>46070</v>
      </c>
      <c r="C347" s="9" t="s">
        <v>577</v>
      </c>
      <c r="D347" s="9" t="s">
        <v>279</v>
      </c>
      <c r="E347" s="9"/>
      <c r="F347" s="9" t="s">
        <v>597</v>
      </c>
      <c r="G347" s="64" t="s">
        <v>55</v>
      </c>
      <c r="H347" s="65" t="s">
        <v>237</v>
      </c>
      <c r="I347" s="65" t="s">
        <v>48</v>
      </c>
      <c r="J347" s="22" t="s">
        <v>366</v>
      </c>
      <c r="K347" s="67" t="str">
        <f>_xlfn.XLOOKUP(Job_Cards[[#This Row],[Part Code Issued]],'Inventory Check'!$A$3:$A$3000,'Inventory Check'!$B$3:$B$3000,"WRONG Code",0)</f>
        <v>Gulf Force BS VI (6.5L)</v>
      </c>
      <c r="L347" s="22">
        <v>1</v>
      </c>
      <c r="M347" s="27">
        <v>2080</v>
      </c>
      <c r="N347" s="69">
        <f t="shared" si="38"/>
        <v>2080</v>
      </c>
      <c r="O347" s="10"/>
      <c r="P347" s="11"/>
      <c r="Q347" s="11"/>
      <c r="R347" s="11"/>
      <c r="S347" s="11"/>
      <c r="T347" s="23"/>
      <c r="U347" s="71">
        <f t="shared" si="37"/>
        <v>0</v>
      </c>
      <c r="V347" s="71">
        <f t="shared" si="39"/>
        <v>0</v>
      </c>
      <c r="W347" s="9"/>
      <c r="X347" s="69">
        <f>Job_Cards[[#This Row],[GST on Lobour]]+Job_Cards[[#This Row],[Total Labour]]+Job_Cards[[#This Row],[Part Value]]</f>
        <v>2080</v>
      </c>
      <c r="Y347" s="9"/>
      <c r="Z347" s="11"/>
      <c r="AA347" s="15">
        <f t="shared" si="40"/>
        <v>17</v>
      </c>
      <c r="AB347" s="15">
        <f t="shared" si="41"/>
        <v>2</v>
      </c>
      <c r="AC347" s="15">
        <f t="shared" si="42"/>
        <v>2026</v>
      </c>
    </row>
    <row r="348" spans="1:29" x14ac:dyDescent="0.35">
      <c r="A348" s="9"/>
      <c r="B348" s="8">
        <v>46070</v>
      </c>
      <c r="C348" s="9"/>
      <c r="D348" s="9"/>
      <c r="E348" s="9"/>
      <c r="F348" s="9"/>
      <c r="G348" s="64"/>
      <c r="H348" s="65"/>
      <c r="I348" s="65" t="str">
        <f>IF(Job_Cards[[#This Row],[Customer Name]]="",I347,"")</f>
        <v>Free Service</v>
      </c>
      <c r="J348" s="22" t="s">
        <v>90</v>
      </c>
      <c r="K348" s="67" t="str">
        <f>_xlfn.XLOOKUP(Job_Cards[[#This Row],[Part Code Issued]],'Inventory Check'!$A$3:$A$3000,'Inventory Check'!$B$3:$B$3000,"WRONG Code",0)</f>
        <v>Oil Filter</v>
      </c>
      <c r="L348" s="22">
        <v>1</v>
      </c>
      <c r="M348" s="27">
        <v>359</v>
      </c>
      <c r="N348" s="69">
        <f t="shared" si="38"/>
        <v>359</v>
      </c>
      <c r="O348" s="10"/>
      <c r="P348" s="11"/>
      <c r="Q348" s="11"/>
      <c r="R348" s="11"/>
      <c r="S348" s="11"/>
      <c r="T348" s="23"/>
      <c r="U348" s="71">
        <f t="shared" si="37"/>
        <v>0</v>
      </c>
      <c r="V348" s="71">
        <f t="shared" si="39"/>
        <v>0</v>
      </c>
      <c r="W348" s="9"/>
      <c r="X348" s="69">
        <f>Job_Cards[[#This Row],[GST on Lobour]]+Job_Cards[[#This Row],[Total Labour]]+Job_Cards[[#This Row],[Part Value]]</f>
        <v>359</v>
      </c>
      <c r="Y348" s="9"/>
      <c r="Z348" s="11"/>
      <c r="AA348" s="15">
        <f t="shared" si="40"/>
        <v>17</v>
      </c>
      <c r="AB348" s="15">
        <f t="shared" si="41"/>
        <v>2</v>
      </c>
      <c r="AC348" s="15">
        <f t="shared" si="42"/>
        <v>2026</v>
      </c>
    </row>
    <row r="349" spans="1:29" x14ac:dyDescent="0.35">
      <c r="A349" s="9"/>
      <c r="B349" s="8">
        <v>46070</v>
      </c>
      <c r="C349" s="9"/>
      <c r="D349" s="9"/>
      <c r="E349" s="9"/>
      <c r="F349" s="9"/>
      <c r="G349" s="64"/>
      <c r="H349" s="65"/>
      <c r="I349" s="65" t="str">
        <f>IF(Job_Cards[[#This Row],[Customer Name]]="",I348,"")</f>
        <v>Free Service</v>
      </c>
      <c r="J349" s="22" t="s">
        <v>238</v>
      </c>
      <c r="K349" s="67" t="str">
        <f>_xlfn.XLOOKUP(Job_Cards[[#This Row],[Part Code Issued]],'Inventory Check'!$A$3:$A$3000,'Inventory Check'!$B$3:$B$3000,"WRONG Code",0)</f>
        <v>SPIN-ON FILTER</v>
      </c>
      <c r="L349" s="22">
        <v>1</v>
      </c>
      <c r="M349" s="27">
        <v>655</v>
      </c>
      <c r="N349" s="69">
        <f t="shared" si="38"/>
        <v>655</v>
      </c>
      <c r="O349" s="10"/>
      <c r="P349" s="11"/>
      <c r="Q349" s="11"/>
      <c r="R349" s="11"/>
      <c r="S349" s="11"/>
      <c r="T349" s="23"/>
      <c r="U349" s="71">
        <f t="shared" si="37"/>
        <v>0</v>
      </c>
      <c r="V349" s="71">
        <f t="shared" si="39"/>
        <v>0</v>
      </c>
      <c r="W349" s="9"/>
      <c r="X349" s="69">
        <f>Job_Cards[[#This Row],[GST on Lobour]]+Job_Cards[[#This Row],[Total Labour]]+Job_Cards[[#This Row],[Part Value]]</f>
        <v>655</v>
      </c>
      <c r="Y349" s="9"/>
      <c r="Z349" s="11"/>
      <c r="AA349" s="15">
        <f t="shared" si="40"/>
        <v>17</v>
      </c>
      <c r="AB349" s="15">
        <f t="shared" si="41"/>
        <v>2</v>
      </c>
      <c r="AC349" s="15">
        <f t="shared" si="42"/>
        <v>2026</v>
      </c>
    </row>
    <row r="350" spans="1:29" x14ac:dyDescent="0.35">
      <c r="A350" s="8">
        <v>46070</v>
      </c>
      <c r="B350" s="8">
        <v>46070</v>
      </c>
      <c r="C350" s="9">
        <v>1926</v>
      </c>
      <c r="D350" s="9" t="s">
        <v>598</v>
      </c>
      <c r="E350" s="9"/>
      <c r="F350" s="9"/>
      <c r="G350" s="64"/>
      <c r="H350" s="65"/>
      <c r="I350" s="65" t="s">
        <v>751</v>
      </c>
      <c r="J350" s="22" t="s">
        <v>308</v>
      </c>
      <c r="K350" s="67" t="str">
        <f>_xlfn.XLOOKUP(Job_Cards[[#This Row],[Part Code Issued]],'Inventory Check'!$A$3:$A$3000,'Inventory Check'!$B$3:$B$3000,"WRONG Code",0)</f>
        <v>Gulf Force AdBlue (20 L)</v>
      </c>
      <c r="L350" s="22">
        <v>1</v>
      </c>
      <c r="M350" s="27">
        <v>1480</v>
      </c>
      <c r="N350" s="69">
        <f t="shared" si="38"/>
        <v>1480</v>
      </c>
      <c r="O350" s="10"/>
      <c r="P350" s="11"/>
      <c r="Q350" s="11"/>
      <c r="R350" s="11"/>
      <c r="S350" s="11"/>
      <c r="T350" s="23"/>
      <c r="U350" s="71">
        <f t="shared" si="37"/>
        <v>0</v>
      </c>
      <c r="V350" s="71">
        <f t="shared" si="39"/>
        <v>0</v>
      </c>
      <c r="W350" s="9"/>
      <c r="X350" s="69">
        <f>Job_Cards[[#This Row],[GST on Lobour]]+Job_Cards[[#This Row],[Total Labour]]+Job_Cards[[#This Row],[Part Value]]</f>
        <v>1480</v>
      </c>
      <c r="Y350" s="9"/>
      <c r="Z350" s="11"/>
      <c r="AA350" s="15">
        <f t="shared" si="40"/>
        <v>17</v>
      </c>
      <c r="AB350" s="15">
        <f t="shared" si="41"/>
        <v>2</v>
      </c>
      <c r="AC350" s="15">
        <f t="shared" si="42"/>
        <v>2026</v>
      </c>
    </row>
    <row r="351" spans="1:29" x14ac:dyDescent="0.35">
      <c r="A351" s="8">
        <v>46070</v>
      </c>
      <c r="B351" s="8">
        <v>46070</v>
      </c>
      <c r="C351" s="9">
        <v>1927</v>
      </c>
      <c r="D351" s="9" t="s">
        <v>599</v>
      </c>
      <c r="E351" s="9"/>
      <c r="F351" s="9"/>
      <c r="G351" s="64"/>
      <c r="H351" s="65"/>
      <c r="I351" s="65" t="s">
        <v>751</v>
      </c>
      <c r="J351" s="22" t="s">
        <v>104</v>
      </c>
      <c r="K351" s="67" t="str">
        <f>_xlfn.XLOOKUP(Job_Cards[[#This Row],[Part Code Issued]],'Inventory Check'!$A$3:$A$3000,'Inventory Check'!$B$3:$B$3000,"WRONG Code",0)</f>
        <v>Oil Pressure Switch</v>
      </c>
      <c r="L351" s="22">
        <v>1</v>
      </c>
      <c r="M351" s="27">
        <v>110</v>
      </c>
      <c r="N351" s="69">
        <f t="shared" si="38"/>
        <v>110</v>
      </c>
      <c r="O351" s="10"/>
      <c r="P351" s="11"/>
      <c r="Q351" s="11"/>
      <c r="R351" s="11"/>
      <c r="S351" s="11"/>
      <c r="T351" s="23"/>
      <c r="U351" s="71">
        <f t="shared" si="37"/>
        <v>0</v>
      </c>
      <c r="V351" s="71">
        <f t="shared" si="39"/>
        <v>0</v>
      </c>
      <c r="W351" s="9"/>
      <c r="X351" s="69">
        <f>Job_Cards[[#This Row],[GST on Lobour]]+Job_Cards[[#This Row],[Total Labour]]+Job_Cards[[#This Row],[Part Value]]</f>
        <v>110</v>
      </c>
      <c r="Y351" s="9"/>
      <c r="Z351" s="11"/>
      <c r="AA351" s="15">
        <f t="shared" si="40"/>
        <v>17</v>
      </c>
      <c r="AB351" s="15">
        <f t="shared" si="41"/>
        <v>2</v>
      </c>
      <c r="AC351" s="15">
        <f t="shared" si="42"/>
        <v>2026</v>
      </c>
    </row>
    <row r="352" spans="1:29" x14ac:dyDescent="0.35">
      <c r="A352" s="8">
        <v>46072</v>
      </c>
      <c r="B352" s="8">
        <v>46072</v>
      </c>
      <c r="C352" s="9">
        <v>1928</v>
      </c>
      <c r="D352" s="9" t="s">
        <v>609</v>
      </c>
      <c r="E352" s="9"/>
      <c r="F352" s="9"/>
      <c r="G352" s="64"/>
      <c r="H352" s="65" t="s">
        <v>65</v>
      </c>
      <c r="I352" s="65" t="s">
        <v>751</v>
      </c>
      <c r="J352" s="22" t="s">
        <v>438</v>
      </c>
      <c r="K352" s="67" t="str">
        <f>_xlfn.XLOOKUP(Job_Cards[[#This Row],[Part Code Issued]],'Inventory Check'!$A$3:$A$3000,'Inventory Check'!$B$3:$B$3000,"WRONG Code",0)</f>
        <v>Fuel Return Pipe</v>
      </c>
      <c r="L352" s="22">
        <v>1</v>
      </c>
      <c r="M352" s="27">
        <v>402</v>
      </c>
      <c r="N352" s="69">
        <f t="shared" ref="N352:N401" si="43">M352*L352</f>
        <v>402</v>
      </c>
      <c r="O352" s="10"/>
      <c r="P352" s="11"/>
      <c r="Q352" s="11"/>
      <c r="R352" s="11"/>
      <c r="S352" s="11"/>
      <c r="T352" s="23"/>
      <c r="U352" s="71">
        <f t="shared" ref="U352:U401" si="44">SUM(O352:T352)</f>
        <v>0</v>
      </c>
      <c r="V352" s="71">
        <f t="shared" ref="V352:V401" si="45">U352*0.18</f>
        <v>0</v>
      </c>
      <c r="W352" s="9"/>
      <c r="X352" s="69">
        <f>Job_Cards[[#This Row],[GST on Lobour]]+Job_Cards[[#This Row],[Total Labour]]+Job_Cards[[#This Row],[Part Value]]</f>
        <v>402</v>
      </c>
      <c r="Y352" s="9"/>
      <c r="Z352" s="11"/>
      <c r="AA352" s="15">
        <f t="shared" si="40"/>
        <v>19</v>
      </c>
      <c r="AB352" s="15">
        <f t="shared" si="41"/>
        <v>2</v>
      </c>
      <c r="AC352" s="15">
        <f t="shared" si="42"/>
        <v>2026</v>
      </c>
    </row>
    <row r="353" spans="1:29" x14ac:dyDescent="0.35">
      <c r="A353" s="8">
        <v>46072</v>
      </c>
      <c r="B353" s="8">
        <v>46072</v>
      </c>
      <c r="C353" s="9">
        <v>1929</v>
      </c>
      <c r="D353" s="9" t="s">
        <v>610</v>
      </c>
      <c r="E353" s="9"/>
      <c r="F353" s="9"/>
      <c r="G353" s="64"/>
      <c r="H353" s="65" t="s">
        <v>65</v>
      </c>
      <c r="I353" s="65" t="s">
        <v>751</v>
      </c>
      <c r="J353" s="22" t="s">
        <v>308</v>
      </c>
      <c r="K353" s="67" t="str">
        <f>_xlfn.XLOOKUP(Job_Cards[[#This Row],[Part Code Issued]],'Inventory Check'!$A$3:$A$3000,'Inventory Check'!$B$3:$B$3000,"WRONG Code",0)</f>
        <v>Gulf Force AdBlue (20 L)</v>
      </c>
      <c r="L353" s="22">
        <v>1</v>
      </c>
      <c r="M353" s="27">
        <v>1480</v>
      </c>
      <c r="N353" s="69">
        <f t="shared" si="43"/>
        <v>1480</v>
      </c>
      <c r="O353" s="10"/>
      <c r="P353" s="11"/>
      <c r="Q353" s="11"/>
      <c r="R353" s="11"/>
      <c r="S353" s="11"/>
      <c r="T353" s="23"/>
      <c r="U353" s="71">
        <f t="shared" si="44"/>
        <v>0</v>
      </c>
      <c r="V353" s="71">
        <f t="shared" si="45"/>
        <v>0</v>
      </c>
      <c r="W353" s="9"/>
      <c r="X353" s="69">
        <f>Job_Cards[[#This Row],[GST on Lobour]]+Job_Cards[[#This Row],[Total Labour]]+Job_Cards[[#This Row],[Part Value]]</f>
        <v>1480</v>
      </c>
      <c r="Y353" s="9"/>
      <c r="Z353" s="11"/>
      <c r="AA353" s="15">
        <f t="shared" ref="AA353:AA403" si="46">DAY(B353)</f>
        <v>19</v>
      </c>
      <c r="AB353" s="15">
        <f t="shared" ref="AB353:AB403" si="47">MONTH(B353)</f>
        <v>2</v>
      </c>
      <c r="AC353" s="15">
        <f t="shared" ref="AC353:AC403" si="48">YEAR(B353)</f>
        <v>2026</v>
      </c>
    </row>
    <row r="354" spans="1:29" x14ac:dyDescent="0.35">
      <c r="A354" s="8">
        <v>46072</v>
      </c>
      <c r="B354" s="8">
        <v>46072</v>
      </c>
      <c r="C354" s="9">
        <v>1930</v>
      </c>
      <c r="D354" s="9" t="s">
        <v>611</v>
      </c>
      <c r="E354" s="9"/>
      <c r="F354" s="9"/>
      <c r="G354" s="64"/>
      <c r="H354" s="65" t="s">
        <v>31</v>
      </c>
      <c r="I354" s="65" t="s">
        <v>751</v>
      </c>
      <c r="J354" s="22" t="s">
        <v>308</v>
      </c>
      <c r="K354" s="67" t="str">
        <f>_xlfn.XLOOKUP(Job_Cards[[#This Row],[Part Code Issued]],'Inventory Check'!$A$3:$A$3000,'Inventory Check'!$B$3:$B$3000,"WRONG Code",0)</f>
        <v>Gulf Force AdBlue (20 L)</v>
      </c>
      <c r="L354" s="22">
        <v>1</v>
      </c>
      <c r="M354" s="27">
        <v>1480</v>
      </c>
      <c r="N354" s="69">
        <f t="shared" si="43"/>
        <v>1480</v>
      </c>
      <c r="O354" s="10"/>
      <c r="P354" s="11"/>
      <c r="Q354" s="11"/>
      <c r="R354" s="11"/>
      <c r="S354" s="11"/>
      <c r="T354" s="23"/>
      <c r="U354" s="71">
        <f t="shared" si="44"/>
        <v>0</v>
      </c>
      <c r="V354" s="71">
        <f t="shared" si="45"/>
        <v>0</v>
      </c>
      <c r="W354" s="9"/>
      <c r="X354" s="69">
        <f>Job_Cards[[#This Row],[GST on Lobour]]+Job_Cards[[#This Row],[Total Labour]]+Job_Cards[[#This Row],[Part Value]]</f>
        <v>1480</v>
      </c>
      <c r="Y354" s="9"/>
      <c r="Z354" s="11"/>
      <c r="AA354" s="15">
        <f t="shared" si="46"/>
        <v>19</v>
      </c>
      <c r="AB354" s="15">
        <f t="shared" si="47"/>
        <v>2</v>
      </c>
      <c r="AC354" s="15">
        <f t="shared" si="48"/>
        <v>2026</v>
      </c>
    </row>
    <row r="355" spans="1:29" x14ac:dyDescent="0.35">
      <c r="A355" s="8">
        <v>46072</v>
      </c>
      <c r="B355" s="8">
        <v>46072</v>
      </c>
      <c r="C355" s="9">
        <v>1931</v>
      </c>
      <c r="D355" s="9" t="s">
        <v>612</v>
      </c>
      <c r="E355" s="9">
        <v>9831390911</v>
      </c>
      <c r="F355" s="9" t="s">
        <v>613</v>
      </c>
      <c r="G355" s="64" t="s">
        <v>57</v>
      </c>
      <c r="H355" s="65" t="s">
        <v>65</v>
      </c>
      <c r="I355" s="65" t="s">
        <v>27</v>
      </c>
      <c r="J355" s="22" t="s">
        <v>97</v>
      </c>
      <c r="K355" s="67" t="str">
        <f>_xlfn.XLOOKUP(Job_Cards[[#This Row],[Part Code Issued]],'Inventory Check'!$A$3:$A$3000,'Inventory Check'!$B$3:$B$3000,"WRONG Code",0)</f>
        <v>FUEL FILTER</v>
      </c>
      <c r="L355" s="22">
        <v>1</v>
      </c>
      <c r="M355" s="27">
        <v>1060</v>
      </c>
      <c r="N355" s="69">
        <f t="shared" si="43"/>
        <v>1060</v>
      </c>
      <c r="O355" s="10">
        <v>650</v>
      </c>
      <c r="P355" s="11">
        <v>500</v>
      </c>
      <c r="Q355" s="11"/>
      <c r="R355" s="11"/>
      <c r="S355" s="11"/>
      <c r="T355" s="23"/>
      <c r="U355" s="71">
        <f t="shared" si="44"/>
        <v>1150</v>
      </c>
      <c r="V355" s="71">
        <f t="shared" si="45"/>
        <v>207</v>
      </c>
      <c r="W355" s="9"/>
      <c r="X355" s="69">
        <f>Job_Cards[[#This Row],[GST on Lobour]]+Job_Cards[[#This Row],[Total Labour]]+Job_Cards[[#This Row],[Part Value]]</f>
        <v>2417</v>
      </c>
      <c r="Y355" s="9"/>
      <c r="Z355" s="11"/>
      <c r="AA355" s="15">
        <f t="shared" si="46"/>
        <v>19</v>
      </c>
      <c r="AB355" s="15">
        <f t="shared" si="47"/>
        <v>2</v>
      </c>
      <c r="AC355" s="15">
        <f t="shared" si="48"/>
        <v>2026</v>
      </c>
    </row>
    <row r="356" spans="1:29" x14ac:dyDescent="0.35">
      <c r="A356" s="9"/>
      <c r="B356" s="8">
        <v>46072</v>
      </c>
      <c r="C356" s="9"/>
      <c r="D356" s="9"/>
      <c r="E356" s="9"/>
      <c r="F356" s="9"/>
      <c r="G356" s="64"/>
      <c r="H356" s="65"/>
      <c r="I356" s="65" t="str">
        <f>IF(Job_Cards[[#This Row],[Customer Name]]="",I355,"")</f>
        <v>Paid</v>
      </c>
      <c r="J356" s="22" t="s">
        <v>98</v>
      </c>
      <c r="K356" s="67" t="str">
        <f>_xlfn.XLOOKUP(Job_Cards[[#This Row],[Part Code Issued]],'Inventory Check'!$A$3:$A$3000,'Inventory Check'!$B$3:$B$3000,"WRONG Code",0)</f>
        <v>FUEL FILTER</v>
      </c>
      <c r="L356" s="22">
        <v>1</v>
      </c>
      <c r="M356" s="27">
        <v>711</v>
      </c>
      <c r="N356" s="69">
        <f t="shared" si="43"/>
        <v>711</v>
      </c>
      <c r="O356" s="10"/>
      <c r="P356" s="11"/>
      <c r="Q356" s="11"/>
      <c r="R356" s="11"/>
      <c r="S356" s="11"/>
      <c r="T356" s="23"/>
      <c r="U356" s="71">
        <f t="shared" si="44"/>
        <v>0</v>
      </c>
      <c r="V356" s="71">
        <f t="shared" si="45"/>
        <v>0</v>
      </c>
      <c r="W356" s="9"/>
      <c r="X356" s="69">
        <f>Job_Cards[[#This Row],[GST on Lobour]]+Job_Cards[[#This Row],[Total Labour]]+Job_Cards[[#This Row],[Part Value]]</f>
        <v>711</v>
      </c>
      <c r="Y356" s="9"/>
      <c r="Z356" s="11"/>
      <c r="AA356" s="15">
        <f t="shared" si="46"/>
        <v>19</v>
      </c>
      <c r="AB356" s="15">
        <f t="shared" si="47"/>
        <v>2</v>
      </c>
      <c r="AC356" s="15">
        <f t="shared" si="48"/>
        <v>2026</v>
      </c>
    </row>
    <row r="357" spans="1:29" x14ac:dyDescent="0.35">
      <c r="A357" s="9"/>
      <c r="B357" s="8">
        <v>46072</v>
      </c>
      <c r="C357" s="9"/>
      <c r="D357" s="9"/>
      <c r="E357" s="9"/>
      <c r="F357" s="9"/>
      <c r="G357" s="64"/>
      <c r="H357" s="65"/>
      <c r="I357" s="65" t="str">
        <f>IF(Job_Cards[[#This Row],[Customer Name]]="",I356,"")</f>
        <v>Paid</v>
      </c>
      <c r="J357" s="22" t="s">
        <v>425</v>
      </c>
      <c r="K357" s="67" t="str">
        <f>_xlfn.XLOOKUP(Job_Cards[[#This Row],[Part Code Issued]],'Inventory Check'!$A$3:$A$3000,'Inventory Check'!$B$3:$B$3000,"WRONG Code",0)</f>
        <v>FILTER ASSY (FLEETGUARD )2650CRDI</v>
      </c>
      <c r="L357" s="22">
        <v>1</v>
      </c>
      <c r="M357" s="27">
        <v>428</v>
      </c>
      <c r="N357" s="69">
        <f t="shared" si="43"/>
        <v>428</v>
      </c>
      <c r="O357" s="10"/>
      <c r="P357" s="11"/>
      <c r="Q357" s="11"/>
      <c r="R357" s="11"/>
      <c r="S357" s="11"/>
      <c r="T357" s="23"/>
      <c r="U357" s="71">
        <f t="shared" si="44"/>
        <v>0</v>
      </c>
      <c r="V357" s="71">
        <f t="shared" si="45"/>
        <v>0</v>
      </c>
      <c r="W357" s="9"/>
      <c r="X357" s="69">
        <f>Job_Cards[[#This Row],[GST on Lobour]]+Job_Cards[[#This Row],[Total Labour]]+Job_Cards[[#This Row],[Part Value]]</f>
        <v>428</v>
      </c>
      <c r="Y357" s="9"/>
      <c r="Z357" s="11"/>
      <c r="AA357" s="15">
        <f t="shared" si="46"/>
        <v>19</v>
      </c>
      <c r="AB357" s="15">
        <f t="shared" si="47"/>
        <v>2</v>
      </c>
      <c r="AC357" s="15">
        <f t="shared" si="48"/>
        <v>2026</v>
      </c>
    </row>
    <row r="358" spans="1:29" x14ac:dyDescent="0.35">
      <c r="A358" s="9"/>
      <c r="B358" s="8">
        <v>46072</v>
      </c>
      <c r="C358" s="9"/>
      <c r="D358" s="9"/>
      <c r="E358" s="9"/>
      <c r="F358" s="9"/>
      <c r="G358" s="64"/>
      <c r="H358" s="65"/>
      <c r="I358" s="65" t="str">
        <f>IF(Job_Cards[[#This Row],[Customer Name]]="",I357,"")</f>
        <v>Paid</v>
      </c>
      <c r="J358" s="22" t="s">
        <v>694</v>
      </c>
      <c r="K358" s="67" t="str">
        <f>_xlfn.XLOOKUP(Job_Cards[[#This Row],[Part Code Issued]],'Inventory Check'!$A$3:$A$3000,'Inventory Check'!$B$3:$B$3000,"WRONG Code",0)</f>
        <v>ENGINE OIL</v>
      </c>
      <c r="L358" s="22">
        <v>1</v>
      </c>
      <c r="M358" s="27">
        <v>2288</v>
      </c>
      <c r="N358" s="69">
        <f t="shared" si="43"/>
        <v>2288</v>
      </c>
      <c r="O358" s="10"/>
      <c r="P358" s="11"/>
      <c r="Q358" s="11"/>
      <c r="R358" s="11"/>
      <c r="S358" s="11"/>
      <c r="T358" s="23"/>
      <c r="U358" s="71">
        <f t="shared" si="44"/>
        <v>0</v>
      </c>
      <c r="V358" s="71">
        <f t="shared" si="45"/>
        <v>0</v>
      </c>
      <c r="W358" s="9"/>
      <c r="X358" s="69">
        <f>Job_Cards[[#This Row],[GST on Lobour]]+Job_Cards[[#This Row],[Total Labour]]+Job_Cards[[#This Row],[Part Value]]</f>
        <v>2288</v>
      </c>
      <c r="Y358" s="9"/>
      <c r="Z358" s="11"/>
      <c r="AA358" s="15">
        <f t="shared" si="46"/>
        <v>19</v>
      </c>
      <c r="AB358" s="15">
        <f t="shared" si="47"/>
        <v>2</v>
      </c>
      <c r="AC358" s="15">
        <f t="shared" si="48"/>
        <v>2026</v>
      </c>
    </row>
    <row r="359" spans="1:29" x14ac:dyDescent="0.35">
      <c r="A359" s="9"/>
      <c r="B359" s="8">
        <v>46072</v>
      </c>
      <c r="C359" s="9"/>
      <c r="D359" s="9"/>
      <c r="E359" s="9"/>
      <c r="F359" s="9"/>
      <c r="G359" s="64"/>
      <c r="H359" s="65"/>
      <c r="I359" s="65" t="str">
        <f>IF(Job_Cards[[#This Row],[Customer Name]]="",I358,"")</f>
        <v>Paid</v>
      </c>
      <c r="J359" s="22" t="s">
        <v>505</v>
      </c>
      <c r="K359" s="67" t="str">
        <f>_xlfn.XLOOKUP(Job_Cards[[#This Row],[Part Code Issued]],'Inventory Check'!$A$3:$A$3000,'Inventory Check'!$B$3:$B$3000,"WRONG Code",0)</f>
        <v>Horn Kit Capacitor Low Tone</v>
      </c>
      <c r="L359" s="22">
        <v>1</v>
      </c>
      <c r="M359" s="27">
        <v>257</v>
      </c>
      <c r="N359" s="69">
        <f t="shared" si="43"/>
        <v>257</v>
      </c>
      <c r="O359" s="10"/>
      <c r="P359" s="11"/>
      <c r="Q359" s="11"/>
      <c r="R359" s="11"/>
      <c r="S359" s="11"/>
      <c r="T359" s="23"/>
      <c r="U359" s="71">
        <f t="shared" si="44"/>
        <v>0</v>
      </c>
      <c r="V359" s="71">
        <f t="shared" si="45"/>
        <v>0</v>
      </c>
      <c r="W359" s="9"/>
      <c r="X359" s="69">
        <f>Job_Cards[[#This Row],[GST on Lobour]]+Job_Cards[[#This Row],[Total Labour]]+Job_Cards[[#This Row],[Part Value]]</f>
        <v>257</v>
      </c>
      <c r="Y359" s="9"/>
      <c r="Z359" s="11"/>
      <c r="AA359" s="15">
        <f t="shared" si="46"/>
        <v>19</v>
      </c>
      <c r="AB359" s="15">
        <f t="shared" si="47"/>
        <v>2</v>
      </c>
      <c r="AC359" s="15">
        <f t="shared" si="48"/>
        <v>2026</v>
      </c>
    </row>
    <row r="360" spans="1:29" x14ac:dyDescent="0.35">
      <c r="A360" s="9"/>
      <c r="B360" s="8">
        <v>46072</v>
      </c>
      <c r="C360" s="9"/>
      <c r="D360" s="9"/>
      <c r="E360" s="9"/>
      <c r="F360" s="9"/>
      <c r="G360" s="64"/>
      <c r="H360" s="65"/>
      <c r="I360" s="65" t="str">
        <f>IF(Job_Cards[[#This Row],[Customer Name]]="",I359,"")</f>
        <v>Paid</v>
      </c>
      <c r="J360" s="22" t="s">
        <v>421</v>
      </c>
      <c r="K360" s="67" t="str">
        <f>_xlfn.XLOOKUP(Job_Cards[[#This Row],[Part Code Issued]],'Inventory Check'!$A$3:$A$3000,'Inventory Check'!$B$3:$B$3000,"WRONG Code",0)</f>
        <v>AIR FILTER ELEMENT</v>
      </c>
      <c r="L360" s="22">
        <v>1</v>
      </c>
      <c r="M360" s="27">
        <v>489</v>
      </c>
      <c r="N360" s="69">
        <f t="shared" si="43"/>
        <v>489</v>
      </c>
      <c r="O360" s="10"/>
      <c r="P360" s="11"/>
      <c r="Q360" s="11"/>
      <c r="R360" s="11"/>
      <c r="S360" s="11"/>
      <c r="T360" s="23"/>
      <c r="U360" s="71">
        <f t="shared" si="44"/>
        <v>0</v>
      </c>
      <c r="V360" s="71">
        <f t="shared" si="45"/>
        <v>0</v>
      </c>
      <c r="W360" s="9"/>
      <c r="X360" s="69">
        <f>Job_Cards[[#This Row],[GST on Lobour]]+Job_Cards[[#This Row],[Total Labour]]+Job_Cards[[#This Row],[Part Value]]</f>
        <v>489</v>
      </c>
      <c r="Y360" s="9"/>
      <c r="Z360" s="11"/>
      <c r="AA360" s="15">
        <f t="shared" si="46"/>
        <v>19</v>
      </c>
      <c r="AB360" s="15">
        <f t="shared" si="47"/>
        <v>2</v>
      </c>
      <c r="AC360" s="15">
        <f t="shared" si="48"/>
        <v>2026</v>
      </c>
    </row>
    <row r="361" spans="1:29" x14ac:dyDescent="0.35">
      <c r="A361" s="9"/>
      <c r="B361" s="8">
        <v>46072</v>
      </c>
      <c r="C361" s="9"/>
      <c r="D361" s="9"/>
      <c r="E361" s="9"/>
      <c r="F361" s="9"/>
      <c r="G361" s="64"/>
      <c r="H361" s="65"/>
      <c r="I361" s="65" t="str">
        <f>IF(Job_Cards[[#This Row],[Customer Name]]="",I360,"")</f>
        <v>Paid</v>
      </c>
      <c r="J361" s="22" t="s">
        <v>503</v>
      </c>
      <c r="K361" s="67" t="str">
        <f>_xlfn.XLOOKUP(Job_Cards[[#This Row],[Part Code Issued]],'Inventory Check'!$A$3:$A$3000,'Inventory Check'!$B$3:$B$3000,"WRONG Code",0)</f>
        <v>Horn Kit Capacitor High Tone</v>
      </c>
      <c r="L361" s="22">
        <v>1</v>
      </c>
      <c r="M361" s="27">
        <v>257</v>
      </c>
      <c r="N361" s="69">
        <f t="shared" si="43"/>
        <v>257</v>
      </c>
      <c r="O361" s="10"/>
      <c r="P361" s="11"/>
      <c r="Q361" s="11"/>
      <c r="R361" s="11"/>
      <c r="S361" s="11"/>
      <c r="T361" s="23"/>
      <c r="U361" s="71">
        <f t="shared" si="44"/>
        <v>0</v>
      </c>
      <c r="V361" s="71">
        <f t="shared" si="45"/>
        <v>0</v>
      </c>
      <c r="W361" s="9"/>
      <c r="X361" s="69">
        <f>Job_Cards[[#This Row],[GST on Lobour]]+Job_Cards[[#This Row],[Total Labour]]+Job_Cards[[#This Row],[Part Value]]</f>
        <v>257</v>
      </c>
      <c r="Y361" s="9"/>
      <c r="Z361" s="11"/>
      <c r="AA361" s="15">
        <f t="shared" si="46"/>
        <v>19</v>
      </c>
      <c r="AB361" s="15">
        <f t="shared" si="47"/>
        <v>2</v>
      </c>
      <c r="AC361" s="15">
        <f t="shared" si="48"/>
        <v>2026</v>
      </c>
    </row>
    <row r="362" spans="1:29" x14ac:dyDescent="0.35">
      <c r="A362" s="9"/>
      <c r="B362" s="8">
        <v>46072</v>
      </c>
      <c r="C362" s="9"/>
      <c r="D362" s="9"/>
      <c r="E362" s="9"/>
      <c r="F362" s="9"/>
      <c r="G362" s="64"/>
      <c r="H362" s="65"/>
      <c r="I362" s="65" t="str">
        <f>IF(Job_Cards[[#This Row],[Customer Name]]="",I361,"")</f>
        <v>Paid</v>
      </c>
      <c r="J362" s="22" t="s">
        <v>507</v>
      </c>
      <c r="K362" s="67" t="str">
        <f>_xlfn.XLOOKUP(Job_Cards[[#This Row],[Part Code Issued]],'Inventory Check'!$A$3:$A$3000,'Inventory Check'!$B$3:$B$3000,"WRONG Code",0)</f>
        <v>Horn Replay MS Wimson</v>
      </c>
      <c r="L362" s="22">
        <v>1</v>
      </c>
      <c r="M362" s="27">
        <v>150</v>
      </c>
      <c r="N362" s="69">
        <f t="shared" si="43"/>
        <v>150</v>
      </c>
      <c r="O362" s="10"/>
      <c r="P362" s="11"/>
      <c r="Q362" s="11"/>
      <c r="R362" s="11"/>
      <c r="S362" s="11"/>
      <c r="T362" s="23"/>
      <c r="U362" s="71">
        <f t="shared" si="44"/>
        <v>0</v>
      </c>
      <c r="V362" s="71">
        <f t="shared" si="45"/>
        <v>0</v>
      </c>
      <c r="W362" s="9"/>
      <c r="X362" s="69">
        <f>Job_Cards[[#This Row],[GST on Lobour]]+Job_Cards[[#This Row],[Total Labour]]+Job_Cards[[#This Row],[Part Value]]</f>
        <v>150</v>
      </c>
      <c r="Y362" s="9"/>
      <c r="Z362" s="11"/>
      <c r="AA362" s="15">
        <f t="shared" si="46"/>
        <v>19</v>
      </c>
      <c r="AB362" s="15">
        <f t="shared" si="47"/>
        <v>2</v>
      </c>
      <c r="AC362" s="15">
        <f t="shared" si="48"/>
        <v>2026</v>
      </c>
    </row>
    <row r="363" spans="1:29" x14ac:dyDescent="0.35">
      <c r="A363" s="9"/>
      <c r="B363" s="8">
        <v>46072</v>
      </c>
      <c r="C363" s="9"/>
      <c r="D363" s="9"/>
      <c r="E363" s="9"/>
      <c r="F363" s="9"/>
      <c r="G363" s="64"/>
      <c r="H363" s="65"/>
      <c r="I363" s="65" t="str">
        <f>IF(Job_Cards[[#This Row],[Customer Name]]="",I362,"")</f>
        <v>Paid</v>
      </c>
      <c r="J363" s="22" t="s">
        <v>543</v>
      </c>
      <c r="K363" s="67" t="str">
        <f>_xlfn.XLOOKUP(Job_Cards[[#This Row],[Part Code Issued]],'Inventory Check'!$A$3:$A$3000,'Inventory Check'!$B$3:$B$3000,"WRONG Code",0)</f>
        <v>Horn Clip</v>
      </c>
      <c r="L363" s="22">
        <v>6</v>
      </c>
      <c r="M363" s="27">
        <v>10</v>
      </c>
      <c r="N363" s="69">
        <f t="shared" si="43"/>
        <v>60</v>
      </c>
      <c r="O363" s="10"/>
      <c r="P363" s="11"/>
      <c r="Q363" s="11"/>
      <c r="R363" s="11"/>
      <c r="S363" s="11"/>
      <c r="T363" s="23"/>
      <c r="U363" s="71">
        <f t="shared" si="44"/>
        <v>0</v>
      </c>
      <c r="V363" s="71">
        <f t="shared" si="45"/>
        <v>0</v>
      </c>
      <c r="W363" s="9"/>
      <c r="X363" s="69">
        <f>Job_Cards[[#This Row],[GST on Lobour]]+Job_Cards[[#This Row],[Total Labour]]+Job_Cards[[#This Row],[Part Value]]</f>
        <v>60</v>
      </c>
      <c r="Y363" s="9"/>
      <c r="Z363" s="11"/>
      <c r="AA363" s="15">
        <f t="shared" si="46"/>
        <v>19</v>
      </c>
      <c r="AB363" s="15">
        <f t="shared" si="47"/>
        <v>2</v>
      </c>
      <c r="AC363" s="15">
        <f t="shared" si="48"/>
        <v>2026</v>
      </c>
    </row>
    <row r="364" spans="1:29" x14ac:dyDescent="0.35">
      <c r="A364" s="9"/>
      <c r="B364" s="8">
        <v>46072</v>
      </c>
      <c r="C364" s="9"/>
      <c r="D364" s="9"/>
      <c r="E364" s="9"/>
      <c r="F364" s="9"/>
      <c r="G364" s="64"/>
      <c r="H364" s="65"/>
      <c r="I364" s="65" t="str">
        <f>IF(Job_Cards[[#This Row],[Customer Name]]="",I363,"")</f>
        <v>Paid</v>
      </c>
      <c r="J364" s="22" t="s">
        <v>539</v>
      </c>
      <c r="K364" s="67" t="str">
        <f>_xlfn.XLOOKUP(Job_Cards[[#This Row],[Part Code Issued]],'Inventory Check'!$A$3:$A$3000,'Inventory Check'!$B$3:$B$3000,"WRONG Code",0)</f>
        <v>Wire 04mm</v>
      </c>
      <c r="L364" s="22">
        <v>2.5</v>
      </c>
      <c r="M364" s="27">
        <v>25</v>
      </c>
      <c r="N364" s="69">
        <f t="shared" si="43"/>
        <v>62.5</v>
      </c>
      <c r="O364" s="10"/>
      <c r="P364" s="11"/>
      <c r="Q364" s="11"/>
      <c r="R364" s="11"/>
      <c r="S364" s="11"/>
      <c r="T364" s="23"/>
      <c r="U364" s="71">
        <f t="shared" si="44"/>
        <v>0</v>
      </c>
      <c r="V364" s="71">
        <f t="shared" si="45"/>
        <v>0</v>
      </c>
      <c r="W364" s="9"/>
      <c r="X364" s="69">
        <f>Job_Cards[[#This Row],[GST on Lobour]]+Job_Cards[[#This Row],[Total Labour]]+Job_Cards[[#This Row],[Part Value]]</f>
        <v>62.5</v>
      </c>
      <c r="Y364" s="9"/>
      <c r="Z364" s="11"/>
      <c r="AA364" s="15">
        <f t="shared" si="46"/>
        <v>19</v>
      </c>
      <c r="AB364" s="15">
        <f t="shared" si="47"/>
        <v>2</v>
      </c>
      <c r="AC364" s="15">
        <f t="shared" si="48"/>
        <v>2026</v>
      </c>
    </row>
    <row r="365" spans="1:29" x14ac:dyDescent="0.35">
      <c r="A365" s="9"/>
      <c r="B365" s="8">
        <v>46072</v>
      </c>
      <c r="C365" s="9"/>
      <c r="D365" s="9"/>
      <c r="E365" s="9"/>
      <c r="F365" s="9"/>
      <c r="G365" s="64"/>
      <c r="H365" s="65"/>
      <c r="I365" s="65" t="str">
        <f>IF(Job_Cards[[#This Row],[Customer Name]]="",I364,"")</f>
        <v>Paid</v>
      </c>
      <c r="J365" s="22" t="s">
        <v>654</v>
      </c>
      <c r="K365" s="67" t="str">
        <f>_xlfn.XLOOKUP(Job_Cards[[#This Row],[Part Code Issued]],'Inventory Check'!$A$3:$A$3000,'Inventory Check'!$B$3:$B$3000,"WRONG Code",0)</f>
        <v>Wiring Clip (3)</v>
      </c>
      <c r="L365" s="22">
        <v>1</v>
      </c>
      <c r="M365" s="27">
        <v>10</v>
      </c>
      <c r="N365" s="69">
        <f t="shared" si="43"/>
        <v>10</v>
      </c>
      <c r="O365" s="10"/>
      <c r="P365" s="11"/>
      <c r="Q365" s="11"/>
      <c r="R365" s="11"/>
      <c r="S365" s="11"/>
      <c r="T365" s="23"/>
      <c r="U365" s="71">
        <f t="shared" si="44"/>
        <v>0</v>
      </c>
      <c r="V365" s="71">
        <f t="shared" si="45"/>
        <v>0</v>
      </c>
      <c r="W365" s="9"/>
      <c r="X365" s="69">
        <f>Job_Cards[[#This Row],[GST on Lobour]]+Job_Cards[[#This Row],[Total Labour]]+Job_Cards[[#This Row],[Part Value]]</f>
        <v>10</v>
      </c>
      <c r="Y365" s="9"/>
      <c r="Z365" s="11"/>
      <c r="AA365" s="15">
        <f t="shared" si="46"/>
        <v>19</v>
      </c>
      <c r="AB365" s="15">
        <f t="shared" si="47"/>
        <v>2</v>
      </c>
      <c r="AC365" s="15">
        <f t="shared" si="48"/>
        <v>2026</v>
      </c>
    </row>
    <row r="366" spans="1:29" x14ac:dyDescent="0.35">
      <c r="A366" s="8">
        <v>46072</v>
      </c>
      <c r="B366" s="8">
        <v>46072</v>
      </c>
      <c r="C366" s="9">
        <v>1932</v>
      </c>
      <c r="D366" s="9" t="s">
        <v>612</v>
      </c>
      <c r="E366" s="9">
        <v>9831390911</v>
      </c>
      <c r="F366" s="9" t="s">
        <v>614</v>
      </c>
      <c r="G366" s="64" t="s">
        <v>57</v>
      </c>
      <c r="H366" s="65" t="s">
        <v>65</v>
      </c>
      <c r="I366" s="65" t="s">
        <v>27</v>
      </c>
      <c r="J366" s="22" t="s">
        <v>376</v>
      </c>
      <c r="K366" s="67" t="str">
        <f>_xlfn.XLOOKUP(Job_Cards[[#This Row],[Part Code Issued]],'Inventory Check'!$A$3:$A$3000,'Inventory Check'!$B$3:$B$3000,"WRONG Code",0)</f>
        <v>MECHENICAL SPRAY</v>
      </c>
      <c r="L366" s="22">
        <v>1</v>
      </c>
      <c r="M366" s="27">
        <v>160</v>
      </c>
      <c r="N366" s="69">
        <f t="shared" si="43"/>
        <v>160</v>
      </c>
      <c r="O366" s="10">
        <v>600</v>
      </c>
      <c r="P366" s="11"/>
      <c r="Q366" s="11"/>
      <c r="R366" s="11"/>
      <c r="S366" s="11"/>
      <c r="T366" s="23"/>
      <c r="U366" s="71">
        <f t="shared" si="44"/>
        <v>600</v>
      </c>
      <c r="V366" s="71">
        <f t="shared" si="45"/>
        <v>108</v>
      </c>
      <c r="W366" s="9"/>
      <c r="X366" s="69">
        <f>Job_Cards[[#This Row],[GST on Lobour]]+Job_Cards[[#This Row],[Total Labour]]+Job_Cards[[#This Row],[Part Value]]</f>
        <v>868</v>
      </c>
      <c r="Y366" s="9"/>
      <c r="Z366" s="11"/>
      <c r="AA366" s="15">
        <f t="shared" si="46"/>
        <v>19</v>
      </c>
      <c r="AB366" s="15">
        <f t="shared" si="47"/>
        <v>2</v>
      </c>
      <c r="AC366" s="15">
        <f t="shared" si="48"/>
        <v>2026</v>
      </c>
    </row>
    <row r="367" spans="1:29" x14ac:dyDescent="0.35">
      <c r="A367" s="9"/>
      <c r="B367" s="8">
        <v>46072</v>
      </c>
      <c r="C367" s="9"/>
      <c r="D367" s="9"/>
      <c r="E367" s="9"/>
      <c r="F367" s="9"/>
      <c r="G367" s="64"/>
      <c r="H367" s="65"/>
      <c r="I367" s="65" t="str">
        <f>IF(Job_Cards[[#This Row],[Customer Name]]="",I366,"")</f>
        <v>Paid</v>
      </c>
      <c r="J367" s="22" t="s">
        <v>521</v>
      </c>
      <c r="K367" s="67" t="str">
        <f>_xlfn.XLOOKUP(Job_Cards[[#This Row],[Part Code Issued]],'Inventory Check'!$A$3:$A$3000,'Inventory Check'!$B$3:$B$3000,"WRONG Code",0)</f>
        <v>UJ Kit</v>
      </c>
      <c r="L367" s="22">
        <v>1</v>
      </c>
      <c r="M367" s="27">
        <v>703</v>
      </c>
      <c r="N367" s="69">
        <f t="shared" si="43"/>
        <v>703</v>
      </c>
      <c r="O367" s="10"/>
      <c r="P367" s="11"/>
      <c r="Q367" s="11"/>
      <c r="R367" s="11"/>
      <c r="S367" s="11"/>
      <c r="T367" s="23"/>
      <c r="U367" s="71">
        <f t="shared" si="44"/>
        <v>0</v>
      </c>
      <c r="V367" s="71">
        <f t="shared" si="45"/>
        <v>0</v>
      </c>
      <c r="W367" s="9"/>
      <c r="X367" s="69">
        <f>Job_Cards[[#This Row],[GST on Lobour]]+Job_Cards[[#This Row],[Total Labour]]+Job_Cards[[#This Row],[Part Value]]</f>
        <v>703</v>
      </c>
      <c r="Y367" s="9"/>
      <c r="Z367" s="11"/>
      <c r="AA367" s="15">
        <f t="shared" si="46"/>
        <v>19</v>
      </c>
      <c r="AB367" s="15">
        <f t="shared" si="47"/>
        <v>2</v>
      </c>
      <c r="AC367" s="15">
        <f t="shared" si="48"/>
        <v>2026</v>
      </c>
    </row>
    <row r="368" spans="1:29" x14ac:dyDescent="0.35">
      <c r="A368" s="9"/>
      <c r="B368" s="8">
        <v>46072</v>
      </c>
      <c r="C368" s="9"/>
      <c r="D368" s="9"/>
      <c r="E368" s="9"/>
      <c r="F368" s="9"/>
      <c r="G368" s="64"/>
      <c r="H368" s="65"/>
      <c r="I368" s="65" t="str">
        <f>IF(Job_Cards[[#This Row],[Customer Name]]="",I367,"")</f>
        <v>Paid</v>
      </c>
      <c r="J368" s="22" t="s">
        <v>513</v>
      </c>
      <c r="K368" s="67" t="str">
        <f>_xlfn.XLOOKUP(Job_Cards[[#This Row],[Part Code Issued]],'Inventory Check'!$A$3:$A$3000,'Inventory Check'!$B$3:$B$3000,"WRONG Code",0)</f>
        <v>Centre BRG Kit</v>
      </c>
      <c r="L368" s="22">
        <v>1</v>
      </c>
      <c r="M368" s="27">
        <v>1309</v>
      </c>
      <c r="N368" s="69">
        <f t="shared" si="43"/>
        <v>1309</v>
      </c>
      <c r="O368" s="10"/>
      <c r="P368" s="11"/>
      <c r="Q368" s="11"/>
      <c r="R368" s="11"/>
      <c r="S368" s="11"/>
      <c r="T368" s="23"/>
      <c r="U368" s="71">
        <f t="shared" si="44"/>
        <v>0</v>
      </c>
      <c r="V368" s="71">
        <f t="shared" si="45"/>
        <v>0</v>
      </c>
      <c r="W368" s="9"/>
      <c r="X368" s="69">
        <f>Job_Cards[[#This Row],[GST on Lobour]]+Job_Cards[[#This Row],[Total Labour]]+Job_Cards[[#This Row],[Part Value]]</f>
        <v>1309</v>
      </c>
      <c r="Y368" s="9"/>
      <c r="Z368" s="11"/>
      <c r="AA368" s="15">
        <f t="shared" si="46"/>
        <v>19</v>
      </c>
      <c r="AB368" s="15">
        <f t="shared" si="47"/>
        <v>2</v>
      </c>
      <c r="AC368" s="15">
        <f t="shared" si="48"/>
        <v>2026</v>
      </c>
    </row>
    <row r="369" spans="1:29" x14ac:dyDescent="0.35">
      <c r="A369" s="8">
        <v>46072</v>
      </c>
      <c r="B369" s="8">
        <v>46072</v>
      </c>
      <c r="C369" s="9" t="s">
        <v>615</v>
      </c>
      <c r="D369" s="9" t="s">
        <v>279</v>
      </c>
      <c r="E369" s="9"/>
      <c r="F369" s="9" t="s">
        <v>616</v>
      </c>
      <c r="G369" s="64" t="s">
        <v>55</v>
      </c>
      <c r="H369" s="65" t="s">
        <v>237</v>
      </c>
      <c r="I369" s="65" t="s">
        <v>48</v>
      </c>
      <c r="J369" s="22" t="s">
        <v>366</v>
      </c>
      <c r="K369" s="67" t="str">
        <f>_xlfn.XLOOKUP(Job_Cards[[#This Row],[Part Code Issued]],'Inventory Check'!$A$3:$A$3000,'Inventory Check'!$B$3:$B$3000,"WRONG Code",0)</f>
        <v>Gulf Force BS VI (6.5L)</v>
      </c>
      <c r="L369" s="22">
        <v>1</v>
      </c>
      <c r="M369" s="27">
        <v>2080</v>
      </c>
      <c r="N369" s="69">
        <f t="shared" si="43"/>
        <v>2080</v>
      </c>
      <c r="O369" s="10"/>
      <c r="P369" s="11"/>
      <c r="Q369" s="11"/>
      <c r="R369" s="11"/>
      <c r="S369" s="11"/>
      <c r="T369" s="23"/>
      <c r="U369" s="71">
        <f t="shared" si="44"/>
        <v>0</v>
      </c>
      <c r="V369" s="71">
        <f t="shared" si="45"/>
        <v>0</v>
      </c>
      <c r="W369" s="9"/>
      <c r="X369" s="69">
        <f>Job_Cards[[#This Row],[GST on Lobour]]+Job_Cards[[#This Row],[Total Labour]]+Job_Cards[[#This Row],[Part Value]]</f>
        <v>2080</v>
      </c>
      <c r="Y369" s="9"/>
      <c r="Z369" s="11"/>
      <c r="AA369" s="15">
        <f t="shared" si="46"/>
        <v>19</v>
      </c>
      <c r="AB369" s="15">
        <f t="shared" si="47"/>
        <v>2</v>
      </c>
      <c r="AC369" s="15">
        <f t="shared" si="48"/>
        <v>2026</v>
      </c>
    </row>
    <row r="370" spans="1:29" x14ac:dyDescent="0.35">
      <c r="A370" s="9"/>
      <c r="B370" s="8">
        <v>46072</v>
      </c>
      <c r="C370" s="9"/>
      <c r="D370" s="9"/>
      <c r="E370" s="9"/>
      <c r="F370" s="9"/>
      <c r="G370" s="64"/>
      <c r="H370" s="65"/>
      <c r="I370" s="65" t="str">
        <f>IF(Job_Cards[[#This Row],[Customer Name]]="",I369,"")</f>
        <v>Free Service</v>
      </c>
      <c r="J370" s="22" t="s">
        <v>90</v>
      </c>
      <c r="K370" s="67" t="str">
        <f>_xlfn.XLOOKUP(Job_Cards[[#This Row],[Part Code Issued]],'Inventory Check'!$A$3:$A$3000,'Inventory Check'!$B$3:$B$3000,"WRONG Code",0)</f>
        <v>Oil Filter</v>
      </c>
      <c r="L370" s="22">
        <v>1</v>
      </c>
      <c r="M370" s="27">
        <v>359</v>
      </c>
      <c r="N370" s="69">
        <f t="shared" si="43"/>
        <v>359</v>
      </c>
      <c r="O370" s="10"/>
      <c r="P370" s="11"/>
      <c r="Q370" s="11"/>
      <c r="R370" s="11"/>
      <c r="S370" s="11"/>
      <c r="T370" s="23"/>
      <c r="U370" s="71">
        <f t="shared" si="44"/>
        <v>0</v>
      </c>
      <c r="V370" s="71">
        <f t="shared" si="45"/>
        <v>0</v>
      </c>
      <c r="W370" s="9"/>
      <c r="X370" s="69">
        <f>Job_Cards[[#This Row],[GST on Lobour]]+Job_Cards[[#This Row],[Total Labour]]+Job_Cards[[#This Row],[Part Value]]</f>
        <v>359</v>
      </c>
      <c r="Y370" s="9"/>
      <c r="Z370" s="11"/>
      <c r="AA370" s="15">
        <f t="shared" si="46"/>
        <v>19</v>
      </c>
      <c r="AB370" s="15">
        <f t="shared" si="47"/>
        <v>2</v>
      </c>
      <c r="AC370" s="15">
        <f t="shared" si="48"/>
        <v>2026</v>
      </c>
    </row>
    <row r="371" spans="1:29" x14ac:dyDescent="0.35">
      <c r="A371" s="9"/>
      <c r="B371" s="8">
        <v>46072</v>
      </c>
      <c r="C371" s="9"/>
      <c r="D371" s="9"/>
      <c r="E371" s="9"/>
      <c r="F371" s="9"/>
      <c r="G371" s="64"/>
      <c r="H371" s="65"/>
      <c r="I371" s="65" t="str">
        <f>IF(Job_Cards[[#This Row],[Customer Name]]="",I370,"")</f>
        <v>Free Service</v>
      </c>
      <c r="J371" s="22" t="s">
        <v>238</v>
      </c>
      <c r="K371" s="67" t="str">
        <f>_xlfn.XLOOKUP(Job_Cards[[#This Row],[Part Code Issued]],'Inventory Check'!$A$3:$A$3000,'Inventory Check'!$B$3:$B$3000,"WRONG Code",0)</f>
        <v>SPIN-ON FILTER</v>
      </c>
      <c r="L371" s="22">
        <v>1</v>
      </c>
      <c r="M371" s="27">
        <v>655</v>
      </c>
      <c r="N371" s="69">
        <f t="shared" si="43"/>
        <v>655</v>
      </c>
      <c r="O371" s="10"/>
      <c r="P371" s="11"/>
      <c r="Q371" s="11"/>
      <c r="R371" s="11"/>
      <c r="S371" s="11"/>
      <c r="T371" s="23"/>
      <c r="U371" s="71">
        <f t="shared" si="44"/>
        <v>0</v>
      </c>
      <c r="V371" s="71">
        <f t="shared" si="45"/>
        <v>0</v>
      </c>
      <c r="W371" s="9"/>
      <c r="X371" s="69">
        <f>Job_Cards[[#This Row],[GST on Lobour]]+Job_Cards[[#This Row],[Total Labour]]+Job_Cards[[#This Row],[Part Value]]</f>
        <v>655</v>
      </c>
      <c r="Y371" s="9"/>
      <c r="Z371" s="11"/>
      <c r="AA371" s="15">
        <f t="shared" si="46"/>
        <v>19</v>
      </c>
      <c r="AB371" s="15">
        <f t="shared" si="47"/>
        <v>2</v>
      </c>
      <c r="AC371" s="15">
        <f t="shared" si="48"/>
        <v>2026</v>
      </c>
    </row>
    <row r="372" spans="1:29" x14ac:dyDescent="0.35">
      <c r="A372" s="8">
        <v>46072</v>
      </c>
      <c r="B372" s="8">
        <v>46072</v>
      </c>
      <c r="C372" s="9" t="s">
        <v>617</v>
      </c>
      <c r="D372" s="9" t="s">
        <v>279</v>
      </c>
      <c r="E372" s="9"/>
      <c r="F372" s="9" t="s">
        <v>618</v>
      </c>
      <c r="G372" s="64" t="s">
        <v>55</v>
      </c>
      <c r="H372" s="65" t="s">
        <v>237</v>
      </c>
      <c r="I372" s="65" t="s">
        <v>48</v>
      </c>
      <c r="J372" s="22" t="s">
        <v>366</v>
      </c>
      <c r="K372" s="67" t="str">
        <f>_xlfn.XLOOKUP(Job_Cards[[#This Row],[Part Code Issued]],'Inventory Check'!$A$3:$A$3000,'Inventory Check'!$B$3:$B$3000,"WRONG Code",0)</f>
        <v>Gulf Force BS VI (6.5L)</v>
      </c>
      <c r="L372" s="22">
        <v>1</v>
      </c>
      <c r="M372" s="27">
        <v>2080</v>
      </c>
      <c r="N372" s="69">
        <f t="shared" si="43"/>
        <v>2080</v>
      </c>
      <c r="O372" s="10"/>
      <c r="P372" s="11"/>
      <c r="Q372" s="11"/>
      <c r="R372" s="11"/>
      <c r="S372" s="11"/>
      <c r="T372" s="23"/>
      <c r="U372" s="71">
        <f t="shared" si="44"/>
        <v>0</v>
      </c>
      <c r="V372" s="71">
        <f t="shared" si="45"/>
        <v>0</v>
      </c>
      <c r="W372" s="9"/>
      <c r="X372" s="69">
        <f>Job_Cards[[#This Row],[GST on Lobour]]+Job_Cards[[#This Row],[Total Labour]]+Job_Cards[[#This Row],[Part Value]]</f>
        <v>2080</v>
      </c>
      <c r="Y372" s="9"/>
      <c r="Z372" s="11"/>
      <c r="AA372" s="15">
        <f t="shared" si="46"/>
        <v>19</v>
      </c>
      <c r="AB372" s="15">
        <f t="shared" si="47"/>
        <v>2</v>
      </c>
      <c r="AC372" s="15">
        <f t="shared" si="48"/>
        <v>2026</v>
      </c>
    </row>
    <row r="373" spans="1:29" x14ac:dyDescent="0.35">
      <c r="A373" s="9"/>
      <c r="B373" s="8">
        <v>46072</v>
      </c>
      <c r="C373" s="9"/>
      <c r="D373" s="9"/>
      <c r="E373" s="9"/>
      <c r="F373" s="9"/>
      <c r="G373" s="64"/>
      <c r="H373" s="65"/>
      <c r="I373" s="65" t="str">
        <f>IF(Job_Cards[[#This Row],[Customer Name]]="",I372,"")</f>
        <v>Free Service</v>
      </c>
      <c r="J373" s="22" t="s">
        <v>90</v>
      </c>
      <c r="K373" s="67" t="str">
        <f>_xlfn.XLOOKUP(Job_Cards[[#This Row],[Part Code Issued]],'Inventory Check'!$A$3:$A$3000,'Inventory Check'!$B$3:$B$3000,"WRONG Code",0)</f>
        <v>Oil Filter</v>
      </c>
      <c r="L373" s="22">
        <v>1</v>
      </c>
      <c r="M373" s="27">
        <v>359</v>
      </c>
      <c r="N373" s="69">
        <f t="shared" si="43"/>
        <v>359</v>
      </c>
      <c r="O373" s="10"/>
      <c r="P373" s="11"/>
      <c r="Q373" s="11"/>
      <c r="R373" s="11"/>
      <c r="S373" s="11"/>
      <c r="T373" s="23"/>
      <c r="U373" s="71">
        <f t="shared" si="44"/>
        <v>0</v>
      </c>
      <c r="V373" s="71">
        <f t="shared" si="45"/>
        <v>0</v>
      </c>
      <c r="W373" s="9"/>
      <c r="X373" s="69">
        <f>Job_Cards[[#This Row],[GST on Lobour]]+Job_Cards[[#This Row],[Total Labour]]+Job_Cards[[#This Row],[Part Value]]</f>
        <v>359</v>
      </c>
      <c r="Y373" s="9"/>
      <c r="Z373" s="11"/>
      <c r="AA373" s="15">
        <f t="shared" si="46"/>
        <v>19</v>
      </c>
      <c r="AB373" s="15">
        <f t="shared" si="47"/>
        <v>2</v>
      </c>
      <c r="AC373" s="15">
        <f t="shared" si="48"/>
        <v>2026</v>
      </c>
    </row>
    <row r="374" spans="1:29" x14ac:dyDescent="0.35">
      <c r="A374" s="9"/>
      <c r="B374" s="8">
        <v>46072</v>
      </c>
      <c r="C374" s="9"/>
      <c r="D374" s="9"/>
      <c r="E374" s="9"/>
      <c r="F374" s="9"/>
      <c r="G374" s="64"/>
      <c r="H374" s="65"/>
      <c r="I374" s="65" t="str">
        <f>IF(Job_Cards[[#This Row],[Customer Name]]="",I373,"")</f>
        <v>Free Service</v>
      </c>
      <c r="J374" s="22" t="s">
        <v>238</v>
      </c>
      <c r="K374" s="67" t="str">
        <f>_xlfn.XLOOKUP(Job_Cards[[#This Row],[Part Code Issued]],'Inventory Check'!$A$3:$A$3000,'Inventory Check'!$B$3:$B$3000,"WRONG Code",0)</f>
        <v>SPIN-ON FILTER</v>
      </c>
      <c r="L374" s="22">
        <v>1</v>
      </c>
      <c r="M374" s="27">
        <v>655</v>
      </c>
      <c r="N374" s="69">
        <f t="shared" si="43"/>
        <v>655</v>
      </c>
      <c r="O374" s="10"/>
      <c r="P374" s="11"/>
      <c r="Q374" s="11"/>
      <c r="R374" s="11"/>
      <c r="S374" s="11"/>
      <c r="T374" s="23"/>
      <c r="U374" s="71">
        <f t="shared" si="44"/>
        <v>0</v>
      </c>
      <c r="V374" s="71">
        <f t="shared" si="45"/>
        <v>0</v>
      </c>
      <c r="W374" s="9"/>
      <c r="X374" s="69">
        <f>Job_Cards[[#This Row],[GST on Lobour]]+Job_Cards[[#This Row],[Total Labour]]+Job_Cards[[#This Row],[Part Value]]</f>
        <v>655</v>
      </c>
      <c r="Y374" s="9"/>
      <c r="Z374" s="11"/>
      <c r="AA374" s="15">
        <f t="shared" si="46"/>
        <v>19</v>
      </c>
      <c r="AB374" s="15">
        <f t="shared" si="47"/>
        <v>2</v>
      </c>
      <c r="AC374" s="15">
        <f t="shared" si="48"/>
        <v>2026</v>
      </c>
    </row>
    <row r="375" spans="1:29" x14ac:dyDescent="0.35">
      <c r="A375" s="8">
        <v>46072</v>
      </c>
      <c r="B375" s="8">
        <v>46072</v>
      </c>
      <c r="C375" s="9" t="s">
        <v>619</v>
      </c>
      <c r="D375" s="9" t="s">
        <v>279</v>
      </c>
      <c r="E375" s="9"/>
      <c r="F375" s="9" t="s">
        <v>620</v>
      </c>
      <c r="G375" s="64" t="s">
        <v>55</v>
      </c>
      <c r="H375" s="65" t="s">
        <v>237</v>
      </c>
      <c r="I375" s="65" t="s">
        <v>48</v>
      </c>
      <c r="J375" s="22" t="s">
        <v>366</v>
      </c>
      <c r="K375" s="67" t="str">
        <f>_xlfn.XLOOKUP(Job_Cards[[#This Row],[Part Code Issued]],'Inventory Check'!$A$3:$A$3000,'Inventory Check'!$B$3:$B$3000,"WRONG Code",0)</f>
        <v>Gulf Force BS VI (6.5L)</v>
      </c>
      <c r="L375" s="22">
        <v>1</v>
      </c>
      <c r="M375" s="27">
        <v>2080</v>
      </c>
      <c r="N375" s="69">
        <f t="shared" si="43"/>
        <v>2080</v>
      </c>
      <c r="O375" s="10"/>
      <c r="P375" s="11"/>
      <c r="Q375" s="11"/>
      <c r="R375" s="11"/>
      <c r="S375" s="11"/>
      <c r="T375" s="23"/>
      <c r="U375" s="71">
        <f t="shared" si="44"/>
        <v>0</v>
      </c>
      <c r="V375" s="71">
        <f t="shared" si="45"/>
        <v>0</v>
      </c>
      <c r="W375" s="9"/>
      <c r="X375" s="69">
        <f>Job_Cards[[#This Row],[GST on Lobour]]+Job_Cards[[#This Row],[Total Labour]]+Job_Cards[[#This Row],[Part Value]]</f>
        <v>2080</v>
      </c>
      <c r="Y375" s="9"/>
      <c r="Z375" s="11"/>
      <c r="AA375" s="15">
        <f t="shared" si="46"/>
        <v>19</v>
      </c>
      <c r="AB375" s="15">
        <f t="shared" si="47"/>
        <v>2</v>
      </c>
      <c r="AC375" s="15">
        <f t="shared" si="48"/>
        <v>2026</v>
      </c>
    </row>
    <row r="376" spans="1:29" x14ac:dyDescent="0.35">
      <c r="A376" s="9"/>
      <c r="B376" s="8">
        <v>46072</v>
      </c>
      <c r="C376" s="9"/>
      <c r="D376" s="9"/>
      <c r="E376" s="9"/>
      <c r="F376" s="9"/>
      <c r="G376" s="64"/>
      <c r="H376" s="65"/>
      <c r="I376" s="65" t="str">
        <f>IF(Job_Cards[[#This Row],[Customer Name]]="",I375,"")</f>
        <v>Free Service</v>
      </c>
      <c r="J376" s="22" t="s">
        <v>90</v>
      </c>
      <c r="K376" s="67" t="str">
        <f>_xlfn.XLOOKUP(Job_Cards[[#This Row],[Part Code Issued]],'Inventory Check'!$A$3:$A$3000,'Inventory Check'!$B$3:$B$3000,"WRONG Code",0)</f>
        <v>Oil Filter</v>
      </c>
      <c r="L376" s="22">
        <v>1</v>
      </c>
      <c r="M376" s="27">
        <v>359</v>
      </c>
      <c r="N376" s="69">
        <f t="shared" si="43"/>
        <v>359</v>
      </c>
      <c r="O376" s="10"/>
      <c r="P376" s="11"/>
      <c r="Q376" s="11"/>
      <c r="R376" s="11"/>
      <c r="S376" s="11"/>
      <c r="T376" s="23"/>
      <c r="U376" s="71">
        <f t="shared" si="44"/>
        <v>0</v>
      </c>
      <c r="V376" s="71">
        <f t="shared" si="45"/>
        <v>0</v>
      </c>
      <c r="W376" s="9"/>
      <c r="X376" s="69">
        <f>Job_Cards[[#This Row],[GST on Lobour]]+Job_Cards[[#This Row],[Total Labour]]+Job_Cards[[#This Row],[Part Value]]</f>
        <v>359</v>
      </c>
      <c r="Y376" s="9"/>
      <c r="Z376" s="11"/>
      <c r="AA376" s="15">
        <f t="shared" si="46"/>
        <v>19</v>
      </c>
      <c r="AB376" s="15">
        <f t="shared" si="47"/>
        <v>2</v>
      </c>
      <c r="AC376" s="15">
        <f t="shared" si="48"/>
        <v>2026</v>
      </c>
    </row>
    <row r="377" spans="1:29" x14ac:dyDescent="0.35">
      <c r="A377" s="9"/>
      <c r="B377" s="8">
        <v>46072</v>
      </c>
      <c r="C377" s="9"/>
      <c r="D377" s="9"/>
      <c r="E377" s="9"/>
      <c r="F377" s="9"/>
      <c r="G377" s="64"/>
      <c r="H377" s="65"/>
      <c r="I377" s="65" t="str">
        <f>IF(Job_Cards[[#This Row],[Customer Name]]="",I376,"")</f>
        <v>Free Service</v>
      </c>
      <c r="J377" s="22" t="s">
        <v>238</v>
      </c>
      <c r="K377" s="67" t="str">
        <f>_xlfn.XLOOKUP(Job_Cards[[#This Row],[Part Code Issued]],'Inventory Check'!$A$3:$A$3000,'Inventory Check'!$B$3:$B$3000,"WRONG Code",0)</f>
        <v>SPIN-ON FILTER</v>
      </c>
      <c r="L377" s="22">
        <v>1</v>
      </c>
      <c r="M377" s="27">
        <v>655</v>
      </c>
      <c r="N377" s="69">
        <f t="shared" si="43"/>
        <v>655</v>
      </c>
      <c r="O377" s="10"/>
      <c r="P377" s="11"/>
      <c r="Q377" s="11"/>
      <c r="R377" s="11"/>
      <c r="S377" s="11"/>
      <c r="T377" s="23"/>
      <c r="U377" s="71">
        <f t="shared" si="44"/>
        <v>0</v>
      </c>
      <c r="V377" s="71">
        <f t="shared" si="45"/>
        <v>0</v>
      </c>
      <c r="W377" s="9"/>
      <c r="X377" s="69">
        <f>Job_Cards[[#This Row],[GST on Lobour]]+Job_Cards[[#This Row],[Total Labour]]+Job_Cards[[#This Row],[Part Value]]</f>
        <v>655</v>
      </c>
      <c r="Y377" s="9"/>
      <c r="Z377" s="11"/>
      <c r="AA377" s="15">
        <f t="shared" si="46"/>
        <v>19</v>
      </c>
      <c r="AB377" s="15">
        <f t="shared" si="47"/>
        <v>2</v>
      </c>
      <c r="AC377" s="15">
        <f t="shared" si="48"/>
        <v>2026</v>
      </c>
    </row>
    <row r="378" spans="1:29" x14ac:dyDescent="0.35">
      <c r="A378" s="8">
        <v>46073</v>
      </c>
      <c r="B378" s="8">
        <v>46073</v>
      </c>
      <c r="C378" s="9">
        <v>1933</v>
      </c>
      <c r="D378" s="9" t="s">
        <v>621</v>
      </c>
      <c r="E378" s="9">
        <v>7379606363</v>
      </c>
      <c r="F378" s="9" t="s">
        <v>622</v>
      </c>
      <c r="G378" s="64" t="s">
        <v>57</v>
      </c>
      <c r="H378" s="65" t="s">
        <v>65</v>
      </c>
      <c r="I378" s="65" t="s">
        <v>27</v>
      </c>
      <c r="J378" s="22" t="s">
        <v>694</v>
      </c>
      <c r="K378" s="67" t="str">
        <f>_xlfn.XLOOKUP(Job_Cards[[#This Row],[Part Code Issued]],'Inventory Check'!$A$3:$A$3000,'Inventory Check'!$B$3:$B$3000,"WRONG Code",0)</f>
        <v>ENGINE OIL</v>
      </c>
      <c r="L378" s="22">
        <v>1</v>
      </c>
      <c r="M378" s="27">
        <v>2288</v>
      </c>
      <c r="N378" s="69">
        <f t="shared" si="43"/>
        <v>2288</v>
      </c>
      <c r="O378" s="10">
        <v>650</v>
      </c>
      <c r="P378" s="11"/>
      <c r="Q378" s="11"/>
      <c r="R378" s="11"/>
      <c r="S378" s="11"/>
      <c r="T378" s="23"/>
      <c r="U378" s="71">
        <f t="shared" si="44"/>
        <v>650</v>
      </c>
      <c r="V378" s="71">
        <f t="shared" si="45"/>
        <v>117</v>
      </c>
      <c r="W378" s="9"/>
      <c r="X378" s="69">
        <f>Job_Cards[[#This Row],[GST on Lobour]]+Job_Cards[[#This Row],[Total Labour]]+Job_Cards[[#This Row],[Part Value]]</f>
        <v>3055</v>
      </c>
      <c r="Y378" s="9"/>
      <c r="Z378" s="11"/>
      <c r="AA378" s="15">
        <f t="shared" si="46"/>
        <v>20</v>
      </c>
      <c r="AB378" s="15">
        <f t="shared" si="47"/>
        <v>2</v>
      </c>
      <c r="AC378" s="15">
        <f t="shared" si="48"/>
        <v>2026</v>
      </c>
    </row>
    <row r="379" spans="1:29" x14ac:dyDescent="0.35">
      <c r="A379" s="9"/>
      <c r="B379" s="8">
        <v>46073</v>
      </c>
      <c r="C379" s="9"/>
      <c r="D379" s="9"/>
      <c r="E379" s="9"/>
      <c r="F379" s="9"/>
      <c r="G379" s="64"/>
      <c r="H379" s="65"/>
      <c r="I379" s="65" t="str">
        <f>IF(Job_Cards[[#This Row],[Customer Name]]="",I378,"")</f>
        <v>Paid</v>
      </c>
      <c r="J379" s="22" t="s">
        <v>421</v>
      </c>
      <c r="K379" s="67" t="str">
        <f>_xlfn.XLOOKUP(Job_Cards[[#This Row],[Part Code Issued]],'Inventory Check'!$A$3:$A$3000,'Inventory Check'!$B$3:$B$3000,"WRONG Code",0)</f>
        <v>AIR FILTER ELEMENT</v>
      </c>
      <c r="L379" s="22">
        <v>1</v>
      </c>
      <c r="M379" s="27">
        <v>489</v>
      </c>
      <c r="N379" s="69">
        <f t="shared" si="43"/>
        <v>489</v>
      </c>
      <c r="O379" s="10"/>
      <c r="P379" s="11"/>
      <c r="Q379" s="11"/>
      <c r="R379" s="11"/>
      <c r="S379" s="11"/>
      <c r="T379" s="23"/>
      <c r="U379" s="71">
        <f t="shared" si="44"/>
        <v>0</v>
      </c>
      <c r="V379" s="71">
        <f t="shared" si="45"/>
        <v>0</v>
      </c>
      <c r="W379" s="9"/>
      <c r="X379" s="69">
        <f>Job_Cards[[#This Row],[GST on Lobour]]+Job_Cards[[#This Row],[Total Labour]]+Job_Cards[[#This Row],[Part Value]]</f>
        <v>489</v>
      </c>
      <c r="Y379" s="9"/>
      <c r="Z379" s="11"/>
      <c r="AA379" s="15">
        <f t="shared" si="46"/>
        <v>20</v>
      </c>
      <c r="AB379" s="15">
        <f t="shared" si="47"/>
        <v>2</v>
      </c>
      <c r="AC379" s="15">
        <f t="shared" si="48"/>
        <v>2026</v>
      </c>
    </row>
    <row r="380" spans="1:29" x14ac:dyDescent="0.35">
      <c r="A380" s="9"/>
      <c r="B380" s="8">
        <v>46073</v>
      </c>
      <c r="C380" s="9"/>
      <c r="D380" s="9"/>
      <c r="E380" s="9"/>
      <c r="F380" s="9"/>
      <c r="G380" s="64"/>
      <c r="H380" s="65"/>
      <c r="I380" s="65" t="str">
        <f>IF(Job_Cards[[#This Row],[Customer Name]]="",I379,"")</f>
        <v>Paid</v>
      </c>
      <c r="J380" s="22" t="s">
        <v>425</v>
      </c>
      <c r="K380" s="67" t="str">
        <f>_xlfn.XLOOKUP(Job_Cards[[#This Row],[Part Code Issued]],'Inventory Check'!$A$3:$A$3000,'Inventory Check'!$B$3:$B$3000,"WRONG Code",0)</f>
        <v>FILTER ASSY (FLEETGUARD )2650CRDI</v>
      </c>
      <c r="L380" s="22">
        <v>1</v>
      </c>
      <c r="M380" s="27">
        <v>428</v>
      </c>
      <c r="N380" s="69">
        <f t="shared" si="43"/>
        <v>428</v>
      </c>
      <c r="O380" s="10"/>
      <c r="P380" s="11"/>
      <c r="Q380" s="11"/>
      <c r="R380" s="11"/>
      <c r="S380" s="11"/>
      <c r="T380" s="23"/>
      <c r="U380" s="71">
        <f t="shared" si="44"/>
        <v>0</v>
      </c>
      <c r="V380" s="71">
        <f t="shared" si="45"/>
        <v>0</v>
      </c>
      <c r="W380" s="9"/>
      <c r="X380" s="69">
        <f>Job_Cards[[#This Row],[GST on Lobour]]+Job_Cards[[#This Row],[Total Labour]]+Job_Cards[[#This Row],[Part Value]]</f>
        <v>428</v>
      </c>
      <c r="Y380" s="9"/>
      <c r="Z380" s="11"/>
      <c r="AA380" s="15">
        <f t="shared" si="46"/>
        <v>20</v>
      </c>
      <c r="AB380" s="15">
        <f t="shared" si="47"/>
        <v>2</v>
      </c>
      <c r="AC380" s="15">
        <f t="shared" si="48"/>
        <v>2026</v>
      </c>
    </row>
    <row r="381" spans="1:29" x14ac:dyDescent="0.35">
      <c r="A381" s="9"/>
      <c r="B381" s="8">
        <v>46073</v>
      </c>
      <c r="C381" s="9"/>
      <c r="D381" s="9"/>
      <c r="E381" s="9"/>
      <c r="F381" s="9"/>
      <c r="G381" s="64"/>
      <c r="H381" s="65"/>
      <c r="I381" s="65" t="str">
        <f>IF(Job_Cards[[#This Row],[Customer Name]]="",I380,"")</f>
        <v>Paid</v>
      </c>
      <c r="J381" s="22" t="s">
        <v>97</v>
      </c>
      <c r="K381" s="67" t="str">
        <f>_xlfn.XLOOKUP(Job_Cards[[#This Row],[Part Code Issued]],'Inventory Check'!$A$3:$A$3000,'Inventory Check'!$B$3:$B$3000,"WRONG Code",0)</f>
        <v>FUEL FILTER</v>
      </c>
      <c r="L381" s="22">
        <v>1</v>
      </c>
      <c r="M381" s="27">
        <v>1060</v>
      </c>
      <c r="N381" s="69">
        <f t="shared" si="43"/>
        <v>1060</v>
      </c>
      <c r="O381" s="10"/>
      <c r="P381" s="11"/>
      <c r="Q381" s="11"/>
      <c r="R381" s="11"/>
      <c r="S381" s="11"/>
      <c r="T381" s="23"/>
      <c r="U381" s="71">
        <f t="shared" si="44"/>
        <v>0</v>
      </c>
      <c r="V381" s="71">
        <f t="shared" si="45"/>
        <v>0</v>
      </c>
      <c r="W381" s="9"/>
      <c r="X381" s="69">
        <f>Job_Cards[[#This Row],[GST on Lobour]]+Job_Cards[[#This Row],[Total Labour]]+Job_Cards[[#This Row],[Part Value]]</f>
        <v>1060</v>
      </c>
      <c r="Y381" s="9"/>
      <c r="Z381" s="11"/>
      <c r="AA381" s="15">
        <f t="shared" si="46"/>
        <v>20</v>
      </c>
      <c r="AB381" s="15">
        <f t="shared" si="47"/>
        <v>2</v>
      </c>
      <c r="AC381" s="15">
        <f t="shared" si="48"/>
        <v>2026</v>
      </c>
    </row>
    <row r="382" spans="1:29" x14ac:dyDescent="0.35">
      <c r="A382" s="9"/>
      <c r="B382" s="8">
        <v>46073</v>
      </c>
      <c r="C382" s="9"/>
      <c r="D382" s="9"/>
      <c r="E382" s="9"/>
      <c r="F382" s="9"/>
      <c r="G382" s="64"/>
      <c r="H382" s="65"/>
      <c r="I382" s="65" t="str">
        <f>IF(Job_Cards[[#This Row],[Customer Name]]="",I381,"")</f>
        <v>Paid</v>
      </c>
      <c r="J382" s="22" t="s">
        <v>98</v>
      </c>
      <c r="K382" s="67" t="str">
        <f>_xlfn.XLOOKUP(Job_Cards[[#This Row],[Part Code Issued]],'Inventory Check'!$A$3:$A$3000,'Inventory Check'!$B$3:$B$3000,"WRONG Code",0)</f>
        <v>FUEL FILTER</v>
      </c>
      <c r="L382" s="22">
        <v>1</v>
      </c>
      <c r="M382" s="27">
        <v>711</v>
      </c>
      <c r="N382" s="69">
        <f t="shared" si="43"/>
        <v>711</v>
      </c>
      <c r="O382" s="10"/>
      <c r="P382" s="11"/>
      <c r="Q382" s="11"/>
      <c r="R382" s="11"/>
      <c r="S382" s="11"/>
      <c r="T382" s="23"/>
      <c r="U382" s="71">
        <f t="shared" si="44"/>
        <v>0</v>
      </c>
      <c r="V382" s="71">
        <f t="shared" si="45"/>
        <v>0</v>
      </c>
      <c r="W382" s="9"/>
      <c r="X382" s="69">
        <f>Job_Cards[[#This Row],[GST on Lobour]]+Job_Cards[[#This Row],[Total Labour]]+Job_Cards[[#This Row],[Part Value]]</f>
        <v>711</v>
      </c>
      <c r="Y382" s="9"/>
      <c r="Z382" s="11"/>
      <c r="AA382" s="15">
        <f t="shared" si="46"/>
        <v>20</v>
      </c>
      <c r="AB382" s="15">
        <f t="shared" si="47"/>
        <v>2</v>
      </c>
      <c r="AC382" s="15">
        <f t="shared" si="48"/>
        <v>2026</v>
      </c>
    </row>
    <row r="383" spans="1:29" x14ac:dyDescent="0.35">
      <c r="A383" s="8">
        <v>46073</v>
      </c>
      <c r="B383" s="8">
        <v>46073</v>
      </c>
      <c r="C383" s="9">
        <v>1934</v>
      </c>
      <c r="D383" s="9" t="s">
        <v>623</v>
      </c>
      <c r="E383" s="9"/>
      <c r="F383" s="9"/>
      <c r="G383" s="64"/>
      <c r="H383" s="65"/>
      <c r="I383" s="65" t="s">
        <v>751</v>
      </c>
      <c r="J383" s="22" t="s">
        <v>189</v>
      </c>
      <c r="K383" s="67" t="str">
        <f>_xlfn.XLOOKUP(Job_Cards[[#This Row],[Part Code Issued]],'Inventory Check'!$A$3:$A$3000,'Inventory Check'!$B$3:$B$3000,"WRONG Code",0)</f>
        <v>AIR FILTER</v>
      </c>
      <c r="L383" s="22">
        <v>1</v>
      </c>
      <c r="M383" s="27">
        <v>693</v>
      </c>
      <c r="N383" s="69">
        <f t="shared" si="43"/>
        <v>693</v>
      </c>
      <c r="O383" s="10"/>
      <c r="P383" s="11"/>
      <c r="Q383" s="11"/>
      <c r="R383" s="11"/>
      <c r="S383" s="11"/>
      <c r="T383" s="23"/>
      <c r="U383" s="71">
        <f t="shared" si="44"/>
        <v>0</v>
      </c>
      <c r="V383" s="71">
        <f t="shared" si="45"/>
        <v>0</v>
      </c>
      <c r="W383" s="9"/>
      <c r="X383" s="69">
        <f>Job_Cards[[#This Row],[GST on Lobour]]+Job_Cards[[#This Row],[Total Labour]]+Job_Cards[[#This Row],[Part Value]]</f>
        <v>693</v>
      </c>
      <c r="Y383" s="9"/>
      <c r="Z383" s="11"/>
      <c r="AA383" s="15">
        <f t="shared" si="46"/>
        <v>20</v>
      </c>
      <c r="AB383" s="15">
        <f t="shared" si="47"/>
        <v>2</v>
      </c>
      <c r="AC383" s="15">
        <f t="shared" si="48"/>
        <v>2026</v>
      </c>
    </row>
    <row r="384" spans="1:29" x14ac:dyDescent="0.35">
      <c r="A384" s="9"/>
      <c r="B384" s="8">
        <v>46073</v>
      </c>
      <c r="C384" s="9"/>
      <c r="D384" s="9"/>
      <c r="E384" s="9"/>
      <c r="F384" s="9"/>
      <c r="G384" s="64"/>
      <c r="H384" s="65"/>
      <c r="I384" s="65" t="str">
        <f>IF(Job_Cards[[#This Row],[Customer Name]]="",I383,"")</f>
        <v>Counter Sale</v>
      </c>
      <c r="J384" s="22" t="s">
        <v>420</v>
      </c>
      <c r="K384" s="67" t="str">
        <f>_xlfn.XLOOKUP(Job_Cards[[#This Row],[Part Code Issued]],'Inventory Check'!$A$3:$A$3000,'Inventory Check'!$B$3:$B$3000,"WRONG Code",0)</f>
        <v>OIL FILTER ELEMENT (TD 2200 ) (R-5)</v>
      </c>
      <c r="L384" s="22">
        <v>1</v>
      </c>
      <c r="M384" s="27">
        <v>156</v>
      </c>
      <c r="N384" s="69">
        <f t="shared" si="43"/>
        <v>156</v>
      </c>
      <c r="O384" s="10"/>
      <c r="P384" s="11"/>
      <c r="Q384" s="11"/>
      <c r="R384" s="11"/>
      <c r="S384" s="11"/>
      <c r="T384" s="23"/>
      <c r="U384" s="71">
        <f t="shared" si="44"/>
        <v>0</v>
      </c>
      <c r="V384" s="71">
        <f t="shared" si="45"/>
        <v>0</v>
      </c>
      <c r="W384" s="9"/>
      <c r="X384" s="69">
        <f>Job_Cards[[#This Row],[GST on Lobour]]+Job_Cards[[#This Row],[Total Labour]]+Job_Cards[[#This Row],[Part Value]]</f>
        <v>156</v>
      </c>
      <c r="Y384" s="9"/>
      <c r="Z384" s="11"/>
      <c r="AA384" s="15">
        <f t="shared" si="46"/>
        <v>20</v>
      </c>
      <c r="AB384" s="15">
        <f t="shared" si="47"/>
        <v>2</v>
      </c>
      <c r="AC384" s="15">
        <f t="shared" si="48"/>
        <v>2026</v>
      </c>
    </row>
    <row r="385" spans="1:29" x14ac:dyDescent="0.35">
      <c r="A385" s="8">
        <v>46073</v>
      </c>
      <c r="B385" s="8">
        <v>46073</v>
      </c>
      <c r="C385" s="9">
        <v>1935</v>
      </c>
      <c r="D385" s="9" t="s">
        <v>621</v>
      </c>
      <c r="E385" s="9">
        <v>7379606363</v>
      </c>
      <c r="F385" s="9" t="s">
        <v>624</v>
      </c>
      <c r="G385" s="64" t="s">
        <v>55</v>
      </c>
      <c r="H385" s="65" t="s">
        <v>65</v>
      </c>
      <c r="I385" s="65" t="s">
        <v>27</v>
      </c>
      <c r="J385" s="22" t="s">
        <v>521</v>
      </c>
      <c r="K385" s="67" t="str">
        <f>_xlfn.XLOOKUP(Job_Cards[[#This Row],[Part Code Issued]],'Inventory Check'!$A$3:$A$3000,'Inventory Check'!$B$3:$B$3000,"WRONG Code",0)</f>
        <v>UJ Kit</v>
      </c>
      <c r="L385" s="22">
        <v>1</v>
      </c>
      <c r="M385" s="27">
        <v>648</v>
      </c>
      <c r="N385" s="69">
        <f t="shared" si="43"/>
        <v>648</v>
      </c>
      <c r="O385" s="10">
        <v>850</v>
      </c>
      <c r="P385" s="11"/>
      <c r="Q385" s="11"/>
      <c r="R385" s="11"/>
      <c r="S385" s="11"/>
      <c r="T385" s="23">
        <v>350</v>
      </c>
      <c r="U385" s="71">
        <f t="shared" si="44"/>
        <v>1200</v>
      </c>
      <c r="V385" s="71">
        <f t="shared" si="45"/>
        <v>216</v>
      </c>
      <c r="W385" s="9"/>
      <c r="X385" s="69">
        <f>Job_Cards[[#This Row],[GST on Lobour]]+Job_Cards[[#This Row],[Total Labour]]+Job_Cards[[#This Row],[Part Value]]</f>
        <v>2064</v>
      </c>
      <c r="Y385" s="9"/>
      <c r="Z385" s="11"/>
      <c r="AA385" s="15">
        <f t="shared" si="46"/>
        <v>20</v>
      </c>
      <c r="AB385" s="15">
        <f t="shared" si="47"/>
        <v>2</v>
      </c>
      <c r="AC385" s="15">
        <f t="shared" si="48"/>
        <v>2026</v>
      </c>
    </row>
    <row r="386" spans="1:29" x14ac:dyDescent="0.35">
      <c r="A386" s="9"/>
      <c r="B386" s="8">
        <v>46073</v>
      </c>
      <c r="C386" s="9"/>
      <c r="D386" s="9"/>
      <c r="E386" s="9"/>
      <c r="F386" s="9"/>
      <c r="G386" s="64"/>
      <c r="H386" s="65"/>
      <c r="I386" s="65" t="str">
        <f>IF(Job_Cards[[#This Row],[Customer Name]]="",I385,"")</f>
        <v>Paid</v>
      </c>
      <c r="J386" s="22" t="s">
        <v>91</v>
      </c>
      <c r="K386" s="67" t="str">
        <f>_xlfn.XLOOKUP(Job_Cards[[#This Row],[Part Code Issued]],'Inventory Check'!$A$3:$A$3000,'Inventory Check'!$B$3:$B$3000,"WRONG Code",0)</f>
        <v>FUEL FILTER</v>
      </c>
      <c r="L386" s="22">
        <v>1</v>
      </c>
      <c r="M386" s="27">
        <v>1575</v>
      </c>
      <c r="N386" s="69">
        <f t="shared" si="43"/>
        <v>1575</v>
      </c>
      <c r="O386" s="10"/>
      <c r="P386" s="11"/>
      <c r="Q386" s="11"/>
      <c r="R386" s="11"/>
      <c r="S386" s="11"/>
      <c r="T386" s="23"/>
      <c r="U386" s="71">
        <f t="shared" si="44"/>
        <v>0</v>
      </c>
      <c r="V386" s="71">
        <f t="shared" si="45"/>
        <v>0</v>
      </c>
      <c r="W386" s="9"/>
      <c r="X386" s="69">
        <f>Job_Cards[[#This Row],[GST on Lobour]]+Job_Cards[[#This Row],[Total Labour]]+Job_Cards[[#This Row],[Part Value]]</f>
        <v>1575</v>
      </c>
      <c r="Y386" s="9"/>
      <c r="Z386" s="11"/>
      <c r="AA386" s="15">
        <f t="shared" si="46"/>
        <v>20</v>
      </c>
      <c r="AB386" s="15">
        <f t="shared" si="47"/>
        <v>2</v>
      </c>
      <c r="AC386" s="15">
        <f t="shared" si="48"/>
        <v>2026</v>
      </c>
    </row>
    <row r="387" spans="1:29" x14ac:dyDescent="0.35">
      <c r="A387" s="9"/>
      <c r="B387" s="8">
        <v>46073</v>
      </c>
      <c r="C387" s="9"/>
      <c r="D387" s="9"/>
      <c r="E387" s="9"/>
      <c r="F387" s="9"/>
      <c r="G387" s="64"/>
      <c r="H387" s="65"/>
      <c r="I387" s="65" t="str">
        <f>IF(Job_Cards[[#This Row],[Customer Name]]="",I386,"")</f>
        <v>Paid</v>
      </c>
      <c r="J387" s="22" t="s">
        <v>424</v>
      </c>
      <c r="K387" s="67" t="str">
        <f>_xlfn.XLOOKUP(Job_Cards[[#This Row],[Part Code Issued]],'Inventory Check'!$A$3:$A$3000,'Inventory Check'!$B$3:$B$3000,"WRONG Code",0)</f>
        <v>Lube Oil Filter</v>
      </c>
      <c r="L387" s="22">
        <v>1</v>
      </c>
      <c r="M387" s="27">
        <v>1411</v>
      </c>
      <c r="N387" s="69">
        <f t="shared" si="43"/>
        <v>1411</v>
      </c>
      <c r="O387" s="10"/>
      <c r="P387" s="11"/>
      <c r="Q387" s="11"/>
      <c r="R387" s="11"/>
      <c r="S387" s="11"/>
      <c r="T387" s="23"/>
      <c r="U387" s="71">
        <f t="shared" si="44"/>
        <v>0</v>
      </c>
      <c r="V387" s="71">
        <f t="shared" si="45"/>
        <v>0</v>
      </c>
      <c r="W387" s="9"/>
      <c r="X387" s="69">
        <f>Job_Cards[[#This Row],[GST on Lobour]]+Job_Cards[[#This Row],[Total Labour]]+Job_Cards[[#This Row],[Part Value]]</f>
        <v>1411</v>
      </c>
      <c r="Y387" s="9"/>
      <c r="Z387" s="11"/>
      <c r="AA387" s="15">
        <f t="shared" si="46"/>
        <v>20</v>
      </c>
      <c r="AB387" s="15">
        <f t="shared" si="47"/>
        <v>2</v>
      </c>
      <c r="AC387" s="15">
        <f t="shared" si="48"/>
        <v>2026</v>
      </c>
    </row>
    <row r="388" spans="1:29" x14ac:dyDescent="0.35">
      <c r="A388" s="9"/>
      <c r="B388" s="8">
        <v>46073</v>
      </c>
      <c r="C388" s="9"/>
      <c r="D388" s="9"/>
      <c r="E388" s="9"/>
      <c r="F388" s="9"/>
      <c r="G388" s="64"/>
      <c r="H388" s="65"/>
      <c r="I388" s="65" t="str">
        <f>IF(Job_Cards[[#This Row],[Customer Name]]="",I387,"")</f>
        <v>Paid</v>
      </c>
      <c r="J388" s="22" t="s">
        <v>189</v>
      </c>
      <c r="K388" s="67" t="str">
        <f>_xlfn.XLOOKUP(Job_Cards[[#This Row],[Part Code Issued]],'Inventory Check'!$A$3:$A$3000,'Inventory Check'!$B$3:$B$3000,"WRONG Code",0)</f>
        <v>AIR FILTER</v>
      </c>
      <c r="L388" s="22">
        <v>1</v>
      </c>
      <c r="M388" s="27">
        <v>693</v>
      </c>
      <c r="N388" s="69">
        <f t="shared" si="43"/>
        <v>693</v>
      </c>
      <c r="O388" s="10"/>
      <c r="P388" s="11"/>
      <c r="Q388" s="11"/>
      <c r="R388" s="11"/>
      <c r="S388" s="11"/>
      <c r="T388" s="23"/>
      <c r="U388" s="71">
        <f t="shared" si="44"/>
        <v>0</v>
      </c>
      <c r="V388" s="71">
        <f t="shared" si="45"/>
        <v>0</v>
      </c>
      <c r="W388" s="9"/>
      <c r="X388" s="69">
        <f>Job_Cards[[#This Row],[GST on Lobour]]+Job_Cards[[#This Row],[Total Labour]]+Job_Cards[[#This Row],[Part Value]]</f>
        <v>693</v>
      </c>
      <c r="Y388" s="9"/>
      <c r="Z388" s="11"/>
      <c r="AA388" s="15">
        <f t="shared" si="46"/>
        <v>20</v>
      </c>
      <c r="AB388" s="15">
        <f t="shared" si="47"/>
        <v>2</v>
      </c>
      <c r="AC388" s="15">
        <f t="shared" si="48"/>
        <v>2026</v>
      </c>
    </row>
    <row r="389" spans="1:29" x14ac:dyDescent="0.35">
      <c r="A389" s="9"/>
      <c r="B389" s="8">
        <v>46073</v>
      </c>
      <c r="C389" s="9"/>
      <c r="D389" s="9"/>
      <c r="E389" s="9"/>
      <c r="F389" s="9"/>
      <c r="G389" s="64"/>
      <c r="H389" s="65"/>
      <c r="I389" s="65" t="str">
        <f>IF(Job_Cards[[#This Row],[Customer Name]]="",I388,"")</f>
        <v>Paid</v>
      </c>
      <c r="J389" s="22" t="s">
        <v>694</v>
      </c>
      <c r="K389" s="67" t="str">
        <f>_xlfn.XLOOKUP(Job_Cards[[#This Row],[Part Code Issued]],'Inventory Check'!$A$3:$A$3000,'Inventory Check'!$B$3:$B$3000,"WRONG Code",0)</f>
        <v>ENGINE OIL</v>
      </c>
      <c r="L389" s="22">
        <v>1</v>
      </c>
      <c r="M389" s="27">
        <v>2288</v>
      </c>
      <c r="N389" s="69">
        <f t="shared" si="43"/>
        <v>2288</v>
      </c>
      <c r="O389" s="10"/>
      <c r="P389" s="11"/>
      <c r="Q389" s="11"/>
      <c r="R389" s="11"/>
      <c r="S389" s="11"/>
      <c r="T389" s="23"/>
      <c r="U389" s="71">
        <f t="shared" si="44"/>
        <v>0</v>
      </c>
      <c r="V389" s="71">
        <f t="shared" si="45"/>
        <v>0</v>
      </c>
      <c r="W389" s="9"/>
      <c r="X389" s="69">
        <f>Job_Cards[[#This Row],[GST on Lobour]]+Job_Cards[[#This Row],[Total Labour]]+Job_Cards[[#This Row],[Part Value]]</f>
        <v>2288</v>
      </c>
      <c r="Y389" s="9"/>
      <c r="Z389" s="11"/>
      <c r="AA389" s="15">
        <f t="shared" si="46"/>
        <v>20</v>
      </c>
      <c r="AB389" s="15">
        <f t="shared" si="47"/>
        <v>2</v>
      </c>
      <c r="AC389" s="15">
        <f t="shared" si="48"/>
        <v>2026</v>
      </c>
    </row>
    <row r="390" spans="1:29" x14ac:dyDescent="0.35">
      <c r="A390" s="8">
        <v>46075</v>
      </c>
      <c r="B390" s="8">
        <v>46075</v>
      </c>
      <c r="C390" s="9">
        <v>1936</v>
      </c>
      <c r="D390" s="9" t="s">
        <v>626</v>
      </c>
      <c r="E390" s="9">
        <v>9336950476</v>
      </c>
      <c r="F390" s="9" t="s">
        <v>627</v>
      </c>
      <c r="G390" s="64" t="s">
        <v>55</v>
      </c>
      <c r="H390" s="65" t="s">
        <v>65</v>
      </c>
      <c r="I390" s="65" t="s">
        <v>48</v>
      </c>
      <c r="J390" s="22" t="s">
        <v>90</v>
      </c>
      <c r="K390" s="67" t="str">
        <f>_xlfn.XLOOKUP(Job_Cards[[#This Row],[Part Code Issued]],'Inventory Check'!$A$3:$A$3000,'Inventory Check'!$B$3:$B$3000,"WRONG Code",0)</f>
        <v>Oil Filter</v>
      </c>
      <c r="L390" s="22">
        <v>1</v>
      </c>
      <c r="M390" s="27">
        <v>359</v>
      </c>
      <c r="N390" s="69">
        <f t="shared" si="43"/>
        <v>359</v>
      </c>
      <c r="O390" s="10"/>
      <c r="P390" s="11"/>
      <c r="Q390" s="11"/>
      <c r="R390" s="11"/>
      <c r="S390" s="11"/>
      <c r="T390" s="23"/>
      <c r="U390" s="71">
        <f t="shared" si="44"/>
        <v>0</v>
      </c>
      <c r="V390" s="71">
        <f t="shared" si="45"/>
        <v>0</v>
      </c>
      <c r="W390" s="9"/>
      <c r="X390" s="69">
        <f>Job_Cards[[#This Row],[GST on Lobour]]+Job_Cards[[#This Row],[Total Labour]]+Job_Cards[[#This Row],[Part Value]]</f>
        <v>359</v>
      </c>
      <c r="Y390" s="9"/>
      <c r="Z390" s="11"/>
      <c r="AA390" s="15">
        <f t="shared" si="46"/>
        <v>22</v>
      </c>
      <c r="AB390" s="15">
        <f t="shared" si="47"/>
        <v>2</v>
      </c>
      <c r="AC390" s="15">
        <f t="shared" si="48"/>
        <v>2026</v>
      </c>
    </row>
    <row r="391" spans="1:29" x14ac:dyDescent="0.35">
      <c r="A391" s="9"/>
      <c r="B391" s="8">
        <v>46075</v>
      </c>
      <c r="C391" s="9"/>
      <c r="D391" s="9"/>
      <c r="E391" s="9"/>
      <c r="F391" s="9"/>
      <c r="G391" s="64"/>
      <c r="H391" s="65"/>
      <c r="I391" s="65" t="str">
        <f>IF(Job_Cards[[#This Row],[Customer Name]]="",I390,"")</f>
        <v>Free Service</v>
      </c>
      <c r="J391" s="22" t="s">
        <v>91</v>
      </c>
      <c r="K391" s="67" t="str">
        <f>_xlfn.XLOOKUP(Job_Cards[[#This Row],[Part Code Issued]],'Inventory Check'!$A$3:$A$3000,'Inventory Check'!$B$3:$B$3000,"WRONG Code",0)</f>
        <v>FUEL FILTER</v>
      </c>
      <c r="L391" s="22">
        <v>1</v>
      </c>
      <c r="M391" s="27">
        <v>1575</v>
      </c>
      <c r="N391" s="69">
        <f t="shared" si="43"/>
        <v>1575</v>
      </c>
      <c r="O391" s="10"/>
      <c r="P391" s="11"/>
      <c r="Q391" s="11"/>
      <c r="R391" s="11"/>
      <c r="S391" s="11"/>
      <c r="T391" s="23"/>
      <c r="U391" s="71">
        <f t="shared" si="44"/>
        <v>0</v>
      </c>
      <c r="V391" s="71">
        <f t="shared" si="45"/>
        <v>0</v>
      </c>
      <c r="W391" s="9"/>
      <c r="X391" s="69">
        <f>Job_Cards[[#This Row],[GST on Lobour]]+Job_Cards[[#This Row],[Total Labour]]+Job_Cards[[#This Row],[Part Value]]</f>
        <v>1575</v>
      </c>
      <c r="Y391" s="9"/>
      <c r="Z391" s="11"/>
      <c r="AA391" s="15">
        <f t="shared" si="46"/>
        <v>22</v>
      </c>
      <c r="AB391" s="15">
        <f t="shared" si="47"/>
        <v>2</v>
      </c>
      <c r="AC391" s="15">
        <f t="shared" si="48"/>
        <v>2026</v>
      </c>
    </row>
    <row r="392" spans="1:29" x14ac:dyDescent="0.35">
      <c r="A392" s="9"/>
      <c r="B392" s="8">
        <v>46075</v>
      </c>
      <c r="C392" s="9"/>
      <c r="D392" s="9"/>
      <c r="E392" s="9"/>
      <c r="F392" s="9"/>
      <c r="G392" s="64"/>
      <c r="H392" s="65"/>
      <c r="I392" s="65" t="str">
        <f>IF(Job_Cards[[#This Row],[Customer Name]]="",I391,"")</f>
        <v>Free Service</v>
      </c>
      <c r="J392" s="22" t="s">
        <v>366</v>
      </c>
      <c r="K392" s="67" t="str">
        <f>_xlfn.XLOOKUP(Job_Cards[[#This Row],[Part Code Issued]],'Inventory Check'!$A$3:$A$3000,'Inventory Check'!$B$3:$B$3000,"WRONG Code",0)</f>
        <v>Gulf Force BS VI (6.5L)</v>
      </c>
      <c r="L392" s="22">
        <v>1</v>
      </c>
      <c r="M392" s="27">
        <v>2080</v>
      </c>
      <c r="N392" s="69">
        <f t="shared" si="43"/>
        <v>2080</v>
      </c>
      <c r="O392" s="10"/>
      <c r="P392" s="11"/>
      <c r="Q392" s="11"/>
      <c r="R392" s="11"/>
      <c r="S392" s="11"/>
      <c r="T392" s="23"/>
      <c r="U392" s="71">
        <f t="shared" si="44"/>
        <v>0</v>
      </c>
      <c r="V392" s="71">
        <f t="shared" si="45"/>
        <v>0</v>
      </c>
      <c r="W392" s="9"/>
      <c r="X392" s="69">
        <f>Job_Cards[[#This Row],[GST on Lobour]]+Job_Cards[[#This Row],[Total Labour]]+Job_Cards[[#This Row],[Part Value]]</f>
        <v>2080</v>
      </c>
      <c r="Y392" s="9"/>
      <c r="Z392" s="11"/>
      <c r="AA392" s="15">
        <f t="shared" si="46"/>
        <v>22</v>
      </c>
      <c r="AB392" s="15">
        <f t="shared" si="47"/>
        <v>2</v>
      </c>
      <c r="AC392" s="15">
        <f t="shared" si="48"/>
        <v>2026</v>
      </c>
    </row>
    <row r="393" spans="1:29" x14ac:dyDescent="0.35">
      <c r="A393" s="9"/>
      <c r="B393" s="8">
        <v>46075</v>
      </c>
      <c r="C393" s="9"/>
      <c r="D393" s="9"/>
      <c r="E393" s="9"/>
      <c r="F393" s="9"/>
      <c r="G393" s="64"/>
      <c r="H393" s="65"/>
      <c r="I393" s="65" t="str">
        <f>IF(Job_Cards[[#This Row],[Customer Name]]="",I392,"")</f>
        <v>Free Service</v>
      </c>
      <c r="J393" s="22" t="s">
        <v>852</v>
      </c>
      <c r="K393" s="67" t="str">
        <f>_xlfn.XLOOKUP(Job_Cards[[#This Row],[Part Code Issued]],'Inventory Check'!$A$3:$A$3000,'Inventory Check'!$B$3:$B$3000,"WRONG Code",0)</f>
        <v>Gear Oil XP 80W90  HP 1Ltr</v>
      </c>
      <c r="L393" s="22">
        <v>3</v>
      </c>
      <c r="M393" s="27">
        <v>470</v>
      </c>
      <c r="N393" s="69">
        <f t="shared" si="43"/>
        <v>1410</v>
      </c>
      <c r="O393" s="10"/>
      <c r="P393" s="11"/>
      <c r="Q393" s="11"/>
      <c r="R393" s="11"/>
      <c r="S393" s="11"/>
      <c r="T393" s="23"/>
      <c r="U393" s="71">
        <f t="shared" si="44"/>
        <v>0</v>
      </c>
      <c r="V393" s="71">
        <f t="shared" si="45"/>
        <v>0</v>
      </c>
      <c r="W393" s="9"/>
      <c r="X393" s="69">
        <f>Job_Cards[[#This Row],[GST on Lobour]]+Job_Cards[[#This Row],[Total Labour]]+Job_Cards[[#This Row],[Part Value]]</f>
        <v>1410</v>
      </c>
      <c r="Y393" s="9"/>
      <c r="Z393" s="11"/>
      <c r="AA393" s="15">
        <f t="shared" si="46"/>
        <v>22</v>
      </c>
      <c r="AB393" s="15">
        <f t="shared" si="47"/>
        <v>2</v>
      </c>
      <c r="AC393" s="15">
        <f t="shared" si="48"/>
        <v>2026</v>
      </c>
    </row>
    <row r="394" spans="1:29" x14ac:dyDescent="0.35">
      <c r="A394" s="9"/>
      <c r="B394" s="8">
        <v>46075</v>
      </c>
      <c r="C394" s="9"/>
      <c r="D394" s="9"/>
      <c r="E394" s="9"/>
      <c r="F394" s="9"/>
      <c r="G394" s="64"/>
      <c r="H394" s="65"/>
      <c r="I394" s="65" t="str">
        <f>IF(Job_Cards[[#This Row],[Customer Name]]="",I393,"")</f>
        <v>Free Service</v>
      </c>
      <c r="J394" s="22" t="s">
        <v>853</v>
      </c>
      <c r="K394" s="67" t="str">
        <f>_xlfn.XLOOKUP(Job_Cards[[#This Row],[Part Code Issued]],'Inventory Check'!$A$3:$A$3000,'Inventory Check'!$B$3:$B$3000,"WRONG Code",0)</f>
        <v>Gear Oil XP 85W140  HP 1Ltr</v>
      </c>
      <c r="L394" s="22">
        <v>2</v>
      </c>
      <c r="M394" s="27">
        <v>475</v>
      </c>
      <c r="N394" s="69">
        <f t="shared" si="43"/>
        <v>950</v>
      </c>
      <c r="O394" s="10"/>
      <c r="P394" s="11"/>
      <c r="Q394" s="11"/>
      <c r="R394" s="11"/>
      <c r="S394" s="11"/>
      <c r="T394" s="23"/>
      <c r="U394" s="71">
        <f t="shared" si="44"/>
        <v>0</v>
      </c>
      <c r="V394" s="71">
        <f t="shared" si="45"/>
        <v>0</v>
      </c>
      <c r="W394" s="9"/>
      <c r="X394" s="69">
        <f>Job_Cards[[#This Row],[GST on Lobour]]+Job_Cards[[#This Row],[Total Labour]]+Job_Cards[[#This Row],[Part Value]]</f>
        <v>950</v>
      </c>
      <c r="Y394" s="9"/>
      <c r="Z394" s="11"/>
      <c r="AA394" s="15">
        <f t="shared" si="46"/>
        <v>22</v>
      </c>
      <c r="AB394" s="15">
        <f t="shared" si="47"/>
        <v>2</v>
      </c>
      <c r="AC394" s="15">
        <f t="shared" si="48"/>
        <v>2026</v>
      </c>
    </row>
    <row r="395" spans="1:29" x14ac:dyDescent="0.35">
      <c r="A395" s="9"/>
      <c r="B395" s="8">
        <v>46075</v>
      </c>
      <c r="C395" s="9"/>
      <c r="D395" s="9"/>
      <c r="E395" s="9"/>
      <c r="F395" s="9"/>
      <c r="G395" s="64"/>
      <c r="H395" s="65"/>
      <c r="I395" s="65" t="str">
        <f>IF(Job_Cards[[#This Row],[Customer Name]]="",I394,"")</f>
        <v>Free Service</v>
      </c>
      <c r="J395" s="22" t="s">
        <v>367</v>
      </c>
      <c r="K395" s="67" t="str">
        <f>_xlfn.XLOOKUP(Job_Cards[[#This Row],[Part Code Issued]],'Inventory Check'!$A$3:$A$3000,'Inventory Check'!$B$3:$B$3000,"WRONG Code",0)</f>
        <v>Force Motors Antifreeze Coolant 1 L</v>
      </c>
      <c r="L395" s="22">
        <v>1</v>
      </c>
      <c r="M395" s="27">
        <v>325</v>
      </c>
      <c r="N395" s="69">
        <f t="shared" si="43"/>
        <v>325</v>
      </c>
      <c r="O395" s="10"/>
      <c r="P395" s="11"/>
      <c r="Q395" s="11"/>
      <c r="R395" s="11"/>
      <c r="S395" s="11"/>
      <c r="T395" s="23"/>
      <c r="U395" s="71">
        <f t="shared" si="44"/>
        <v>0</v>
      </c>
      <c r="V395" s="71">
        <f t="shared" si="45"/>
        <v>0</v>
      </c>
      <c r="W395" s="9"/>
      <c r="X395" s="69">
        <f>Job_Cards[[#This Row],[GST on Lobour]]+Job_Cards[[#This Row],[Total Labour]]+Job_Cards[[#This Row],[Part Value]]</f>
        <v>325</v>
      </c>
      <c r="Y395" s="9"/>
      <c r="Z395" s="11"/>
      <c r="AA395" s="15">
        <f t="shared" si="46"/>
        <v>22</v>
      </c>
      <c r="AB395" s="15">
        <f t="shared" si="47"/>
        <v>2</v>
      </c>
      <c r="AC395" s="15">
        <f t="shared" si="48"/>
        <v>2026</v>
      </c>
    </row>
    <row r="396" spans="1:29" x14ac:dyDescent="0.35">
      <c r="A396" s="8">
        <v>46075</v>
      </c>
      <c r="B396" s="8">
        <v>46075</v>
      </c>
      <c r="C396" s="9">
        <v>1937</v>
      </c>
      <c r="D396" s="9" t="s">
        <v>628</v>
      </c>
      <c r="E396" s="9">
        <v>9598762024</v>
      </c>
      <c r="F396" s="9" t="s">
        <v>629</v>
      </c>
      <c r="G396" s="64" t="s">
        <v>55</v>
      </c>
      <c r="H396" s="65" t="s">
        <v>65</v>
      </c>
      <c r="I396" s="65" t="s">
        <v>27</v>
      </c>
      <c r="J396" s="22" t="s">
        <v>831</v>
      </c>
      <c r="K396" s="67" t="str">
        <f>_xlfn.XLOOKUP(Job_Cards[[#This Row],[Part Code Issued]],'Inventory Check'!$A$3:$A$3000,'Inventory Check'!$B$3:$B$3000,"WRONG Code",0)</f>
        <v>BALANCING BUSH 19 NO.</v>
      </c>
      <c r="L396" s="22">
        <v>2</v>
      </c>
      <c r="M396" s="27">
        <v>90</v>
      </c>
      <c r="N396" s="69">
        <f t="shared" si="43"/>
        <v>180</v>
      </c>
      <c r="O396" s="10">
        <v>350</v>
      </c>
      <c r="P396" s="11"/>
      <c r="Q396" s="11"/>
      <c r="R396" s="11"/>
      <c r="S396" s="11"/>
      <c r="T396" s="23"/>
      <c r="U396" s="71">
        <f t="shared" si="44"/>
        <v>350</v>
      </c>
      <c r="V396" s="71">
        <f t="shared" si="45"/>
        <v>63</v>
      </c>
      <c r="W396" s="9"/>
      <c r="X396" s="69">
        <f>Job_Cards[[#This Row],[GST on Lobour]]+Job_Cards[[#This Row],[Total Labour]]+Job_Cards[[#This Row],[Part Value]]</f>
        <v>593</v>
      </c>
      <c r="Y396" s="9"/>
      <c r="Z396" s="11"/>
      <c r="AA396" s="15">
        <f t="shared" si="46"/>
        <v>22</v>
      </c>
      <c r="AB396" s="15">
        <f t="shared" si="47"/>
        <v>2</v>
      </c>
      <c r="AC396" s="15">
        <f t="shared" si="48"/>
        <v>2026</v>
      </c>
    </row>
    <row r="397" spans="1:29" x14ac:dyDescent="0.35">
      <c r="A397" s="9"/>
      <c r="B397" s="8">
        <v>46075</v>
      </c>
      <c r="C397" s="9"/>
      <c r="D397" s="9"/>
      <c r="E397" s="9"/>
      <c r="F397" s="9"/>
      <c r="G397" s="64"/>
      <c r="H397" s="65"/>
      <c r="I397" s="65" t="str">
        <f>IF(Job_Cards[[#This Row],[Customer Name]]="",I396,"")</f>
        <v>Paid</v>
      </c>
      <c r="J397" s="22" t="s">
        <v>832</v>
      </c>
      <c r="K397" s="67" t="str">
        <f>_xlfn.XLOOKUP(Job_Cards[[#This Row],[Part Code Issued]],'Inventory Check'!$A$3:$A$3000,'Inventory Check'!$B$3:$B$3000,"WRONG Code",0)</f>
        <v>BALANCING BUSH 22 NO.</v>
      </c>
      <c r="L397" s="22">
        <v>2</v>
      </c>
      <c r="M397" s="27">
        <v>80</v>
      </c>
      <c r="N397" s="69">
        <f t="shared" si="43"/>
        <v>160</v>
      </c>
      <c r="O397" s="10"/>
      <c r="P397" s="11"/>
      <c r="Q397" s="11"/>
      <c r="R397" s="11"/>
      <c r="S397" s="11"/>
      <c r="T397" s="23"/>
      <c r="U397" s="71">
        <f t="shared" si="44"/>
        <v>0</v>
      </c>
      <c r="V397" s="71">
        <f t="shared" si="45"/>
        <v>0</v>
      </c>
      <c r="W397" s="9"/>
      <c r="X397" s="69">
        <f>Job_Cards[[#This Row],[GST on Lobour]]+Job_Cards[[#This Row],[Total Labour]]+Job_Cards[[#This Row],[Part Value]]</f>
        <v>160</v>
      </c>
      <c r="Y397" s="9"/>
      <c r="Z397" s="11"/>
      <c r="AA397" s="15">
        <f t="shared" si="46"/>
        <v>22</v>
      </c>
      <c r="AB397" s="15">
        <f t="shared" si="47"/>
        <v>2</v>
      </c>
      <c r="AC397" s="15">
        <f t="shared" si="48"/>
        <v>2026</v>
      </c>
    </row>
    <row r="398" spans="1:29" x14ac:dyDescent="0.35">
      <c r="A398" s="9"/>
      <c r="B398" s="8">
        <v>46075</v>
      </c>
      <c r="C398" s="9"/>
      <c r="D398" s="9"/>
      <c r="E398" s="9"/>
      <c r="F398" s="9"/>
      <c r="G398" s="64"/>
      <c r="H398" s="65"/>
      <c r="I398" s="65" t="str">
        <f>IF(Job_Cards[[#This Row],[Customer Name]]="",I397,"")</f>
        <v>Paid</v>
      </c>
      <c r="J398" s="22" t="s">
        <v>308</v>
      </c>
      <c r="K398" s="67" t="str">
        <f>_xlfn.XLOOKUP(Job_Cards[[#This Row],[Part Code Issued]],'Inventory Check'!$A$3:$A$3000,'Inventory Check'!$B$3:$B$3000,"WRONG Code",0)</f>
        <v>Gulf Force AdBlue (20 L)</v>
      </c>
      <c r="L398" s="22">
        <v>1</v>
      </c>
      <c r="M398" s="27">
        <v>1480</v>
      </c>
      <c r="N398" s="69">
        <f t="shared" si="43"/>
        <v>1480</v>
      </c>
      <c r="O398" s="10"/>
      <c r="P398" s="11"/>
      <c r="Q398" s="11"/>
      <c r="R398" s="11"/>
      <c r="S398" s="11"/>
      <c r="T398" s="23"/>
      <c r="U398" s="71">
        <f t="shared" si="44"/>
        <v>0</v>
      </c>
      <c r="V398" s="71">
        <f t="shared" si="45"/>
        <v>0</v>
      </c>
      <c r="W398" s="9"/>
      <c r="X398" s="69">
        <f>Job_Cards[[#This Row],[GST on Lobour]]+Job_Cards[[#This Row],[Total Labour]]+Job_Cards[[#This Row],[Part Value]]</f>
        <v>1480</v>
      </c>
      <c r="Y398" s="9"/>
      <c r="Z398" s="11"/>
      <c r="AA398" s="15">
        <f t="shared" si="46"/>
        <v>22</v>
      </c>
      <c r="AB398" s="15">
        <f t="shared" si="47"/>
        <v>2</v>
      </c>
      <c r="AC398" s="15">
        <f t="shared" si="48"/>
        <v>2026</v>
      </c>
    </row>
    <row r="399" spans="1:29" x14ac:dyDescent="0.35">
      <c r="A399" s="8">
        <v>46075</v>
      </c>
      <c r="B399" s="8">
        <v>46075</v>
      </c>
      <c r="C399" s="9" t="s">
        <v>630</v>
      </c>
      <c r="D399" s="9" t="s">
        <v>279</v>
      </c>
      <c r="E399" s="9"/>
      <c r="F399" s="9" t="s">
        <v>631</v>
      </c>
      <c r="G399" s="64" t="s">
        <v>55</v>
      </c>
      <c r="H399" s="65" t="s">
        <v>237</v>
      </c>
      <c r="I399" s="65" t="s">
        <v>48</v>
      </c>
      <c r="J399" s="22" t="s">
        <v>366</v>
      </c>
      <c r="K399" s="67" t="str">
        <f>_xlfn.XLOOKUP(Job_Cards[[#This Row],[Part Code Issued]],'Inventory Check'!$A$3:$A$3000,'Inventory Check'!$B$3:$B$3000,"WRONG Code",0)</f>
        <v>Gulf Force BS VI (6.5L)</v>
      </c>
      <c r="L399" s="22">
        <v>1</v>
      </c>
      <c r="M399" s="27">
        <v>2080</v>
      </c>
      <c r="N399" s="69">
        <f t="shared" si="43"/>
        <v>2080</v>
      </c>
      <c r="O399" s="10"/>
      <c r="P399" s="11"/>
      <c r="Q399" s="11"/>
      <c r="R399" s="11"/>
      <c r="S399" s="11"/>
      <c r="T399" s="23"/>
      <c r="U399" s="71">
        <f t="shared" si="44"/>
        <v>0</v>
      </c>
      <c r="V399" s="71">
        <f t="shared" si="45"/>
        <v>0</v>
      </c>
      <c r="W399" s="9"/>
      <c r="X399" s="69">
        <f>Job_Cards[[#This Row],[GST on Lobour]]+Job_Cards[[#This Row],[Total Labour]]+Job_Cards[[#This Row],[Part Value]]</f>
        <v>2080</v>
      </c>
      <c r="Y399" s="9"/>
      <c r="Z399" s="11"/>
      <c r="AA399" s="15">
        <f t="shared" si="46"/>
        <v>22</v>
      </c>
      <c r="AB399" s="15">
        <f t="shared" si="47"/>
        <v>2</v>
      </c>
      <c r="AC399" s="15">
        <f t="shared" si="48"/>
        <v>2026</v>
      </c>
    </row>
    <row r="400" spans="1:29" x14ac:dyDescent="0.35">
      <c r="A400" s="9"/>
      <c r="B400" s="8">
        <v>46075</v>
      </c>
      <c r="C400" s="9"/>
      <c r="D400" s="9"/>
      <c r="E400" s="9"/>
      <c r="F400" s="9"/>
      <c r="G400" s="64"/>
      <c r="H400" s="65"/>
      <c r="I400" s="65" t="str">
        <f>IF(Job_Cards[[#This Row],[Customer Name]]="",I399,"")</f>
        <v>Free Service</v>
      </c>
      <c r="J400" s="22" t="s">
        <v>90</v>
      </c>
      <c r="K400" s="67" t="str">
        <f>_xlfn.XLOOKUP(Job_Cards[[#This Row],[Part Code Issued]],'Inventory Check'!$A$3:$A$3000,'Inventory Check'!$B$3:$B$3000,"WRONG Code",0)</f>
        <v>Oil Filter</v>
      </c>
      <c r="L400" s="22">
        <v>1</v>
      </c>
      <c r="M400" s="27">
        <v>359</v>
      </c>
      <c r="N400" s="69">
        <f t="shared" si="43"/>
        <v>359</v>
      </c>
      <c r="O400" s="10"/>
      <c r="P400" s="11"/>
      <c r="Q400" s="11"/>
      <c r="R400" s="11"/>
      <c r="S400" s="11"/>
      <c r="T400" s="23"/>
      <c r="U400" s="71">
        <f t="shared" si="44"/>
        <v>0</v>
      </c>
      <c r="V400" s="71">
        <f t="shared" si="45"/>
        <v>0</v>
      </c>
      <c r="W400" s="9"/>
      <c r="X400" s="69">
        <f>Job_Cards[[#This Row],[GST on Lobour]]+Job_Cards[[#This Row],[Total Labour]]+Job_Cards[[#This Row],[Part Value]]</f>
        <v>359</v>
      </c>
      <c r="Y400" s="9"/>
      <c r="Z400" s="11"/>
      <c r="AA400" s="15">
        <f t="shared" si="46"/>
        <v>22</v>
      </c>
      <c r="AB400" s="15">
        <f t="shared" si="47"/>
        <v>2</v>
      </c>
      <c r="AC400" s="15">
        <f t="shared" si="48"/>
        <v>2026</v>
      </c>
    </row>
    <row r="401" spans="1:29" x14ac:dyDescent="0.35">
      <c r="A401" s="9"/>
      <c r="B401" s="8">
        <v>46075</v>
      </c>
      <c r="C401" s="9"/>
      <c r="D401" s="9"/>
      <c r="E401" s="9"/>
      <c r="F401" s="9"/>
      <c r="G401" s="64"/>
      <c r="H401" s="65"/>
      <c r="I401" s="65" t="str">
        <f>IF(Job_Cards[[#This Row],[Customer Name]]="",I400,"")</f>
        <v>Free Service</v>
      </c>
      <c r="J401" s="22" t="s">
        <v>238</v>
      </c>
      <c r="K401" s="67" t="str">
        <f>_xlfn.XLOOKUP(Job_Cards[[#This Row],[Part Code Issued]],'Inventory Check'!$A$3:$A$3000,'Inventory Check'!$B$3:$B$3000,"WRONG Code",0)</f>
        <v>SPIN-ON FILTER</v>
      </c>
      <c r="L401" s="22">
        <v>1</v>
      </c>
      <c r="M401" s="27">
        <v>655</v>
      </c>
      <c r="N401" s="69">
        <f t="shared" si="43"/>
        <v>655</v>
      </c>
      <c r="O401" s="10"/>
      <c r="P401" s="11"/>
      <c r="Q401" s="11"/>
      <c r="R401" s="11"/>
      <c r="S401" s="11"/>
      <c r="T401" s="23"/>
      <c r="U401" s="71">
        <f t="shared" si="44"/>
        <v>0</v>
      </c>
      <c r="V401" s="71">
        <f t="shared" si="45"/>
        <v>0</v>
      </c>
      <c r="W401" s="9"/>
      <c r="X401" s="69">
        <f>Job_Cards[[#This Row],[GST on Lobour]]+Job_Cards[[#This Row],[Total Labour]]+Job_Cards[[#This Row],[Part Value]]</f>
        <v>655</v>
      </c>
      <c r="Y401" s="9"/>
      <c r="Z401" s="11"/>
      <c r="AA401" s="15">
        <f t="shared" si="46"/>
        <v>22</v>
      </c>
      <c r="AB401" s="15">
        <f t="shared" si="47"/>
        <v>2</v>
      </c>
      <c r="AC401" s="15">
        <f t="shared" si="48"/>
        <v>2026</v>
      </c>
    </row>
    <row r="402" spans="1:29" x14ac:dyDescent="0.35">
      <c r="A402" s="8">
        <v>46075</v>
      </c>
      <c r="B402" s="8">
        <v>46075</v>
      </c>
      <c r="C402" s="9" t="s">
        <v>632</v>
      </c>
      <c r="D402" s="9" t="s">
        <v>279</v>
      </c>
      <c r="E402" s="9"/>
      <c r="F402" s="9" t="s">
        <v>633</v>
      </c>
      <c r="G402" s="64" t="s">
        <v>55</v>
      </c>
      <c r="H402" s="65" t="s">
        <v>237</v>
      </c>
      <c r="I402" s="65" t="s">
        <v>48</v>
      </c>
      <c r="J402" s="22" t="s">
        <v>366</v>
      </c>
      <c r="K402" s="67" t="str">
        <f>_xlfn.XLOOKUP(Job_Cards[[#This Row],[Part Code Issued]],'Inventory Check'!$A$3:$A$3000,'Inventory Check'!$B$3:$B$3000,"WRONG Code",0)</f>
        <v>Gulf Force BS VI (6.5L)</v>
      </c>
      <c r="L402" s="22">
        <v>1</v>
      </c>
      <c r="M402" s="27">
        <v>2080</v>
      </c>
      <c r="N402" s="69">
        <f t="shared" ref="N402:N449" si="49">M402*L402</f>
        <v>2080</v>
      </c>
      <c r="O402" s="10"/>
      <c r="P402" s="11"/>
      <c r="Q402" s="11"/>
      <c r="R402" s="11"/>
      <c r="S402" s="11"/>
      <c r="T402" s="23"/>
      <c r="U402" s="71">
        <f t="shared" ref="U402:U448" si="50">SUM(O402:T402)</f>
        <v>0</v>
      </c>
      <c r="V402" s="71">
        <f t="shared" ref="V402:V449" si="51">U402*0.18</f>
        <v>0</v>
      </c>
      <c r="W402" s="9"/>
      <c r="X402" s="69">
        <f>Job_Cards[[#This Row],[GST on Lobour]]+Job_Cards[[#This Row],[Total Labour]]+Job_Cards[[#This Row],[Part Value]]</f>
        <v>2080</v>
      </c>
      <c r="Y402" s="9"/>
      <c r="Z402" s="11"/>
      <c r="AA402" s="15">
        <f t="shared" si="46"/>
        <v>22</v>
      </c>
      <c r="AB402" s="15">
        <f t="shared" si="47"/>
        <v>2</v>
      </c>
      <c r="AC402" s="15">
        <f t="shared" si="48"/>
        <v>2026</v>
      </c>
    </row>
    <row r="403" spans="1:29" x14ac:dyDescent="0.35">
      <c r="A403" s="9"/>
      <c r="B403" s="8">
        <v>46075</v>
      </c>
      <c r="C403" s="9"/>
      <c r="D403" s="9"/>
      <c r="E403" s="9"/>
      <c r="F403" s="9"/>
      <c r="G403" s="64"/>
      <c r="H403" s="65"/>
      <c r="I403" s="65" t="str">
        <f>IF(Job_Cards[[#This Row],[Customer Name]]="",I402,"")</f>
        <v>Free Service</v>
      </c>
      <c r="J403" s="22" t="s">
        <v>90</v>
      </c>
      <c r="K403" s="67" t="str">
        <f>_xlfn.XLOOKUP(Job_Cards[[#This Row],[Part Code Issued]],'Inventory Check'!$A$3:$A$3000,'Inventory Check'!$B$3:$B$3000,"WRONG Code",0)</f>
        <v>Oil Filter</v>
      </c>
      <c r="L403" s="22">
        <v>1</v>
      </c>
      <c r="M403" s="27">
        <v>359</v>
      </c>
      <c r="N403" s="69">
        <f t="shared" si="49"/>
        <v>359</v>
      </c>
      <c r="O403" s="10"/>
      <c r="P403" s="11"/>
      <c r="Q403" s="11"/>
      <c r="R403" s="11"/>
      <c r="S403" s="11"/>
      <c r="T403" s="23"/>
      <c r="U403" s="71">
        <f t="shared" si="50"/>
        <v>0</v>
      </c>
      <c r="V403" s="71">
        <f t="shared" si="51"/>
        <v>0</v>
      </c>
      <c r="W403" s="9"/>
      <c r="X403" s="69">
        <f>Job_Cards[[#This Row],[GST on Lobour]]+Job_Cards[[#This Row],[Total Labour]]+Job_Cards[[#This Row],[Part Value]]</f>
        <v>359</v>
      </c>
      <c r="Y403" s="9"/>
      <c r="Z403" s="11"/>
      <c r="AA403" s="15">
        <f t="shared" si="46"/>
        <v>22</v>
      </c>
      <c r="AB403" s="15">
        <f t="shared" si="47"/>
        <v>2</v>
      </c>
      <c r="AC403" s="15">
        <f t="shared" si="48"/>
        <v>2026</v>
      </c>
    </row>
    <row r="404" spans="1:29" x14ac:dyDescent="0.35">
      <c r="A404" s="9"/>
      <c r="B404" s="8">
        <v>46075</v>
      </c>
      <c r="C404" s="9"/>
      <c r="D404" s="9"/>
      <c r="E404" s="9"/>
      <c r="F404" s="9"/>
      <c r="G404" s="64"/>
      <c r="H404" s="65"/>
      <c r="I404" s="65" t="str">
        <f>IF(Job_Cards[[#This Row],[Customer Name]]="",I403,"")</f>
        <v>Free Service</v>
      </c>
      <c r="J404" s="22" t="s">
        <v>238</v>
      </c>
      <c r="K404" s="67" t="str">
        <f>_xlfn.XLOOKUP(Job_Cards[[#This Row],[Part Code Issued]],'Inventory Check'!$A$3:$A$3000,'Inventory Check'!$B$3:$B$3000,"WRONG Code",0)</f>
        <v>SPIN-ON FILTER</v>
      </c>
      <c r="L404" s="22">
        <v>1</v>
      </c>
      <c r="M404" s="27">
        <v>655</v>
      </c>
      <c r="N404" s="69">
        <f t="shared" si="49"/>
        <v>655</v>
      </c>
      <c r="O404" s="10"/>
      <c r="P404" s="11"/>
      <c r="Q404" s="11"/>
      <c r="R404" s="11"/>
      <c r="S404" s="11"/>
      <c r="T404" s="23"/>
      <c r="U404" s="71">
        <f t="shared" si="50"/>
        <v>0</v>
      </c>
      <c r="V404" s="71">
        <f t="shared" si="51"/>
        <v>0</v>
      </c>
      <c r="W404" s="9"/>
      <c r="X404" s="69">
        <f>Job_Cards[[#This Row],[GST on Lobour]]+Job_Cards[[#This Row],[Total Labour]]+Job_Cards[[#This Row],[Part Value]]</f>
        <v>655</v>
      </c>
      <c r="Y404" s="9"/>
      <c r="Z404" s="11"/>
      <c r="AA404" s="15">
        <f t="shared" ref="AA404:AA450" si="52">DAY(B404)</f>
        <v>22</v>
      </c>
      <c r="AB404" s="15">
        <f t="shared" ref="AB404:AB450" si="53">MONTH(B404)</f>
        <v>2</v>
      </c>
      <c r="AC404" s="15">
        <f t="shared" ref="AC404:AC450" si="54">YEAR(B404)</f>
        <v>2026</v>
      </c>
    </row>
    <row r="405" spans="1:29" x14ac:dyDescent="0.35">
      <c r="A405" s="8">
        <v>46075</v>
      </c>
      <c r="B405" s="8">
        <v>46075</v>
      </c>
      <c r="C405" s="9" t="s">
        <v>634</v>
      </c>
      <c r="D405" s="9" t="s">
        <v>279</v>
      </c>
      <c r="E405" s="9"/>
      <c r="F405" s="9" t="s">
        <v>635</v>
      </c>
      <c r="G405" s="64" t="s">
        <v>55</v>
      </c>
      <c r="H405" s="65" t="s">
        <v>237</v>
      </c>
      <c r="I405" s="65" t="s">
        <v>48</v>
      </c>
      <c r="J405" s="22" t="s">
        <v>366</v>
      </c>
      <c r="K405" s="67" t="str">
        <f>_xlfn.XLOOKUP(Job_Cards[[#This Row],[Part Code Issued]],'Inventory Check'!$A$3:$A$3000,'Inventory Check'!$B$3:$B$3000,"WRONG Code",0)</f>
        <v>Gulf Force BS VI (6.5L)</v>
      </c>
      <c r="L405" s="22">
        <v>1</v>
      </c>
      <c r="M405" s="27">
        <v>2080</v>
      </c>
      <c r="N405" s="69">
        <f t="shared" si="49"/>
        <v>2080</v>
      </c>
      <c r="O405" s="10"/>
      <c r="P405" s="11"/>
      <c r="Q405" s="11"/>
      <c r="R405" s="11"/>
      <c r="S405" s="11"/>
      <c r="T405" s="23"/>
      <c r="U405" s="71">
        <f t="shared" si="50"/>
        <v>0</v>
      </c>
      <c r="V405" s="71">
        <f t="shared" si="51"/>
        <v>0</v>
      </c>
      <c r="W405" s="9"/>
      <c r="X405" s="69">
        <f>Job_Cards[[#This Row],[GST on Lobour]]+Job_Cards[[#This Row],[Total Labour]]+Job_Cards[[#This Row],[Part Value]]</f>
        <v>2080</v>
      </c>
      <c r="Y405" s="9"/>
      <c r="Z405" s="11"/>
      <c r="AA405" s="15">
        <f t="shared" si="52"/>
        <v>22</v>
      </c>
      <c r="AB405" s="15">
        <f t="shared" si="53"/>
        <v>2</v>
      </c>
      <c r="AC405" s="15">
        <f t="shared" si="54"/>
        <v>2026</v>
      </c>
    </row>
    <row r="406" spans="1:29" x14ac:dyDescent="0.35">
      <c r="A406" s="9"/>
      <c r="B406" s="8">
        <v>46075</v>
      </c>
      <c r="C406" s="9"/>
      <c r="D406" s="9"/>
      <c r="E406" s="9"/>
      <c r="F406" s="9"/>
      <c r="G406" s="64"/>
      <c r="H406" s="65"/>
      <c r="I406" s="65" t="str">
        <f>IF(Job_Cards[[#This Row],[Customer Name]]="",I405,"")</f>
        <v>Free Service</v>
      </c>
      <c r="J406" s="22" t="s">
        <v>90</v>
      </c>
      <c r="K406" s="67" t="str">
        <f>_xlfn.XLOOKUP(Job_Cards[[#This Row],[Part Code Issued]],'Inventory Check'!$A$3:$A$3000,'Inventory Check'!$B$3:$B$3000,"WRONG Code",0)</f>
        <v>Oil Filter</v>
      </c>
      <c r="L406" s="22">
        <v>1</v>
      </c>
      <c r="M406" s="27">
        <v>359</v>
      </c>
      <c r="N406" s="69">
        <f t="shared" si="49"/>
        <v>359</v>
      </c>
      <c r="O406" s="10"/>
      <c r="P406" s="11"/>
      <c r="Q406" s="11"/>
      <c r="R406" s="11"/>
      <c r="S406" s="11"/>
      <c r="T406" s="23"/>
      <c r="U406" s="71">
        <f t="shared" si="50"/>
        <v>0</v>
      </c>
      <c r="V406" s="71">
        <f t="shared" si="51"/>
        <v>0</v>
      </c>
      <c r="W406" s="9"/>
      <c r="X406" s="69">
        <f>Job_Cards[[#This Row],[GST on Lobour]]+Job_Cards[[#This Row],[Total Labour]]+Job_Cards[[#This Row],[Part Value]]</f>
        <v>359</v>
      </c>
      <c r="Y406" s="9"/>
      <c r="Z406" s="11"/>
      <c r="AA406" s="15">
        <f t="shared" si="52"/>
        <v>22</v>
      </c>
      <c r="AB406" s="15">
        <f t="shared" si="53"/>
        <v>2</v>
      </c>
      <c r="AC406" s="15">
        <f t="shared" si="54"/>
        <v>2026</v>
      </c>
    </row>
    <row r="407" spans="1:29" x14ac:dyDescent="0.35">
      <c r="A407" s="9"/>
      <c r="B407" s="8">
        <v>46075</v>
      </c>
      <c r="C407" s="9"/>
      <c r="D407" s="9"/>
      <c r="E407" s="9"/>
      <c r="F407" s="9"/>
      <c r="G407" s="64"/>
      <c r="H407" s="65"/>
      <c r="I407" s="65" t="str">
        <f>IF(Job_Cards[[#This Row],[Customer Name]]="",I406,"")</f>
        <v>Free Service</v>
      </c>
      <c r="J407" s="22" t="s">
        <v>238</v>
      </c>
      <c r="K407" s="67" t="str">
        <f>_xlfn.XLOOKUP(Job_Cards[[#This Row],[Part Code Issued]],'Inventory Check'!$A$3:$A$3000,'Inventory Check'!$B$3:$B$3000,"WRONG Code",0)</f>
        <v>SPIN-ON FILTER</v>
      </c>
      <c r="L407" s="22">
        <v>1</v>
      </c>
      <c r="M407" s="27">
        <v>655</v>
      </c>
      <c r="N407" s="69">
        <f t="shared" si="49"/>
        <v>655</v>
      </c>
      <c r="O407" s="10"/>
      <c r="P407" s="11"/>
      <c r="Q407" s="11"/>
      <c r="R407" s="11"/>
      <c r="S407" s="11"/>
      <c r="T407" s="23"/>
      <c r="U407" s="71">
        <f t="shared" si="50"/>
        <v>0</v>
      </c>
      <c r="V407" s="71">
        <f t="shared" si="51"/>
        <v>0</v>
      </c>
      <c r="W407" s="9"/>
      <c r="X407" s="69">
        <f>Job_Cards[[#This Row],[GST on Lobour]]+Job_Cards[[#This Row],[Total Labour]]+Job_Cards[[#This Row],[Part Value]]</f>
        <v>655</v>
      </c>
      <c r="Y407" s="9"/>
      <c r="Z407" s="11"/>
      <c r="AA407" s="15">
        <f t="shared" si="52"/>
        <v>22</v>
      </c>
      <c r="AB407" s="15">
        <f t="shared" si="53"/>
        <v>2</v>
      </c>
      <c r="AC407" s="15">
        <f t="shared" si="54"/>
        <v>2026</v>
      </c>
    </row>
    <row r="408" spans="1:29" x14ac:dyDescent="0.35">
      <c r="A408" s="8">
        <v>46075</v>
      </c>
      <c r="B408" s="8">
        <v>46075</v>
      </c>
      <c r="C408" s="9" t="s">
        <v>636</v>
      </c>
      <c r="D408" s="9" t="s">
        <v>279</v>
      </c>
      <c r="E408" s="9"/>
      <c r="F408" s="9" t="s">
        <v>637</v>
      </c>
      <c r="G408" s="64" t="s">
        <v>55</v>
      </c>
      <c r="H408" s="65" t="s">
        <v>237</v>
      </c>
      <c r="I408" s="65" t="s">
        <v>48</v>
      </c>
      <c r="J408" s="22" t="s">
        <v>366</v>
      </c>
      <c r="K408" s="67" t="str">
        <f>_xlfn.XLOOKUP(Job_Cards[[#This Row],[Part Code Issued]],'Inventory Check'!$A$3:$A$3000,'Inventory Check'!$B$3:$B$3000,"WRONG Code",0)</f>
        <v>Gulf Force BS VI (6.5L)</v>
      </c>
      <c r="L408" s="22">
        <v>1</v>
      </c>
      <c r="M408" s="27">
        <v>2080</v>
      </c>
      <c r="N408" s="69">
        <f t="shared" si="49"/>
        <v>2080</v>
      </c>
      <c r="O408" s="10"/>
      <c r="P408" s="11"/>
      <c r="Q408" s="11"/>
      <c r="R408" s="11"/>
      <c r="S408" s="11"/>
      <c r="T408" s="23"/>
      <c r="U408" s="71">
        <f t="shared" si="50"/>
        <v>0</v>
      </c>
      <c r="V408" s="71">
        <f t="shared" si="51"/>
        <v>0</v>
      </c>
      <c r="W408" s="9"/>
      <c r="X408" s="69">
        <f>Job_Cards[[#This Row],[GST on Lobour]]+Job_Cards[[#This Row],[Total Labour]]+Job_Cards[[#This Row],[Part Value]]</f>
        <v>2080</v>
      </c>
      <c r="Y408" s="9"/>
      <c r="Z408" s="11"/>
      <c r="AA408" s="15">
        <f t="shared" si="52"/>
        <v>22</v>
      </c>
      <c r="AB408" s="15">
        <f t="shared" si="53"/>
        <v>2</v>
      </c>
      <c r="AC408" s="15">
        <f t="shared" si="54"/>
        <v>2026</v>
      </c>
    </row>
    <row r="409" spans="1:29" x14ac:dyDescent="0.35">
      <c r="A409" s="9"/>
      <c r="B409" s="8">
        <v>46075</v>
      </c>
      <c r="C409" s="9"/>
      <c r="D409" s="9"/>
      <c r="E409" s="9"/>
      <c r="F409" s="9"/>
      <c r="G409" s="64"/>
      <c r="H409" s="65"/>
      <c r="I409" s="65" t="str">
        <f>IF(Job_Cards[[#This Row],[Customer Name]]="",I408,"")</f>
        <v>Free Service</v>
      </c>
      <c r="J409" s="22" t="s">
        <v>90</v>
      </c>
      <c r="K409" s="67" t="str">
        <f>_xlfn.XLOOKUP(Job_Cards[[#This Row],[Part Code Issued]],'Inventory Check'!$A$3:$A$3000,'Inventory Check'!$B$3:$B$3000,"WRONG Code",0)</f>
        <v>Oil Filter</v>
      </c>
      <c r="L409" s="22">
        <v>1</v>
      </c>
      <c r="M409" s="27">
        <v>359</v>
      </c>
      <c r="N409" s="69">
        <f t="shared" si="49"/>
        <v>359</v>
      </c>
      <c r="O409" s="10"/>
      <c r="P409" s="11"/>
      <c r="Q409" s="11"/>
      <c r="R409" s="11"/>
      <c r="S409" s="11"/>
      <c r="T409" s="23"/>
      <c r="U409" s="71">
        <f t="shared" si="50"/>
        <v>0</v>
      </c>
      <c r="V409" s="71">
        <f t="shared" si="51"/>
        <v>0</v>
      </c>
      <c r="W409" s="9"/>
      <c r="X409" s="69">
        <f>Job_Cards[[#This Row],[GST on Lobour]]+Job_Cards[[#This Row],[Total Labour]]+Job_Cards[[#This Row],[Part Value]]</f>
        <v>359</v>
      </c>
      <c r="Y409" s="9"/>
      <c r="Z409" s="11"/>
      <c r="AA409" s="15">
        <f t="shared" si="52"/>
        <v>22</v>
      </c>
      <c r="AB409" s="15">
        <f t="shared" si="53"/>
        <v>2</v>
      </c>
      <c r="AC409" s="15">
        <f t="shared" si="54"/>
        <v>2026</v>
      </c>
    </row>
    <row r="410" spans="1:29" x14ac:dyDescent="0.35">
      <c r="A410" s="9"/>
      <c r="B410" s="8">
        <v>46075</v>
      </c>
      <c r="C410" s="9"/>
      <c r="D410" s="9"/>
      <c r="E410" s="9"/>
      <c r="F410" s="9"/>
      <c r="G410" s="64"/>
      <c r="H410" s="65"/>
      <c r="I410" s="65" t="str">
        <f>IF(Job_Cards[[#This Row],[Customer Name]]="",I409,"")</f>
        <v>Free Service</v>
      </c>
      <c r="J410" s="22" t="s">
        <v>238</v>
      </c>
      <c r="K410" s="67" t="str">
        <f>_xlfn.XLOOKUP(Job_Cards[[#This Row],[Part Code Issued]],'Inventory Check'!$A$3:$A$3000,'Inventory Check'!$B$3:$B$3000,"WRONG Code",0)</f>
        <v>SPIN-ON FILTER</v>
      </c>
      <c r="L410" s="22">
        <v>1</v>
      </c>
      <c r="M410" s="27">
        <v>655</v>
      </c>
      <c r="N410" s="69">
        <f t="shared" si="49"/>
        <v>655</v>
      </c>
      <c r="O410" s="10"/>
      <c r="P410" s="11"/>
      <c r="Q410" s="11"/>
      <c r="R410" s="11"/>
      <c r="S410" s="11"/>
      <c r="T410" s="23"/>
      <c r="U410" s="71">
        <f t="shared" si="50"/>
        <v>0</v>
      </c>
      <c r="V410" s="71">
        <f t="shared" si="51"/>
        <v>0</v>
      </c>
      <c r="W410" s="9"/>
      <c r="X410" s="69">
        <f>Job_Cards[[#This Row],[GST on Lobour]]+Job_Cards[[#This Row],[Total Labour]]+Job_Cards[[#This Row],[Part Value]]</f>
        <v>655</v>
      </c>
      <c r="Y410" s="9"/>
      <c r="Z410" s="11"/>
      <c r="AA410" s="15">
        <f t="shared" si="52"/>
        <v>22</v>
      </c>
      <c r="AB410" s="15">
        <f t="shared" si="53"/>
        <v>2</v>
      </c>
      <c r="AC410" s="15">
        <f t="shared" si="54"/>
        <v>2026</v>
      </c>
    </row>
    <row r="411" spans="1:29" x14ac:dyDescent="0.35">
      <c r="A411" s="8">
        <v>46075</v>
      </c>
      <c r="B411" s="8">
        <v>46075</v>
      </c>
      <c r="C411" s="9" t="s">
        <v>638</v>
      </c>
      <c r="D411" s="9" t="s">
        <v>279</v>
      </c>
      <c r="E411" s="9"/>
      <c r="F411" s="9" t="s">
        <v>639</v>
      </c>
      <c r="G411" s="64" t="s">
        <v>55</v>
      </c>
      <c r="H411" s="65" t="s">
        <v>237</v>
      </c>
      <c r="I411" s="65" t="s">
        <v>48</v>
      </c>
      <c r="J411" s="22" t="s">
        <v>366</v>
      </c>
      <c r="K411" s="67" t="str">
        <f>_xlfn.XLOOKUP(Job_Cards[[#This Row],[Part Code Issued]],'Inventory Check'!$A$3:$A$3000,'Inventory Check'!$B$3:$B$3000,"WRONG Code",0)</f>
        <v>Gulf Force BS VI (6.5L)</v>
      </c>
      <c r="L411" s="22">
        <v>1</v>
      </c>
      <c r="M411" s="27">
        <v>2080</v>
      </c>
      <c r="N411" s="69">
        <f t="shared" si="49"/>
        <v>2080</v>
      </c>
      <c r="O411" s="10"/>
      <c r="P411" s="11"/>
      <c r="Q411" s="11"/>
      <c r="R411" s="11"/>
      <c r="S411" s="11"/>
      <c r="T411" s="23"/>
      <c r="U411" s="71">
        <f t="shared" si="50"/>
        <v>0</v>
      </c>
      <c r="V411" s="71">
        <f t="shared" si="51"/>
        <v>0</v>
      </c>
      <c r="W411" s="9"/>
      <c r="X411" s="69">
        <f>Job_Cards[[#This Row],[GST on Lobour]]+Job_Cards[[#This Row],[Total Labour]]+Job_Cards[[#This Row],[Part Value]]</f>
        <v>2080</v>
      </c>
      <c r="Y411" s="9"/>
      <c r="Z411" s="11"/>
      <c r="AA411" s="15">
        <f t="shared" si="52"/>
        <v>22</v>
      </c>
      <c r="AB411" s="15">
        <f t="shared" si="53"/>
        <v>2</v>
      </c>
      <c r="AC411" s="15">
        <f t="shared" si="54"/>
        <v>2026</v>
      </c>
    </row>
    <row r="412" spans="1:29" x14ac:dyDescent="0.35">
      <c r="A412" s="9"/>
      <c r="B412" s="8">
        <v>46075</v>
      </c>
      <c r="C412" s="9"/>
      <c r="D412" s="9"/>
      <c r="E412" s="9"/>
      <c r="F412" s="9"/>
      <c r="G412" s="64"/>
      <c r="H412" s="65"/>
      <c r="I412" s="65" t="str">
        <f>IF(Job_Cards[[#This Row],[Customer Name]]="",I411,"")</f>
        <v>Free Service</v>
      </c>
      <c r="J412" s="22" t="s">
        <v>90</v>
      </c>
      <c r="K412" s="67" t="str">
        <f>_xlfn.XLOOKUP(Job_Cards[[#This Row],[Part Code Issued]],'Inventory Check'!$A$3:$A$3000,'Inventory Check'!$B$3:$B$3000,"WRONG Code",0)</f>
        <v>Oil Filter</v>
      </c>
      <c r="L412" s="22">
        <v>1</v>
      </c>
      <c r="M412" s="27">
        <v>359</v>
      </c>
      <c r="N412" s="69">
        <f t="shared" si="49"/>
        <v>359</v>
      </c>
      <c r="O412" s="10"/>
      <c r="P412" s="11"/>
      <c r="Q412" s="11"/>
      <c r="R412" s="11"/>
      <c r="S412" s="11"/>
      <c r="T412" s="23"/>
      <c r="U412" s="71">
        <f t="shared" si="50"/>
        <v>0</v>
      </c>
      <c r="V412" s="71">
        <f t="shared" si="51"/>
        <v>0</v>
      </c>
      <c r="W412" s="9"/>
      <c r="X412" s="69">
        <f>Job_Cards[[#This Row],[GST on Lobour]]+Job_Cards[[#This Row],[Total Labour]]+Job_Cards[[#This Row],[Part Value]]</f>
        <v>359</v>
      </c>
      <c r="Y412" s="9"/>
      <c r="Z412" s="11"/>
      <c r="AA412" s="15">
        <f t="shared" si="52"/>
        <v>22</v>
      </c>
      <c r="AB412" s="15">
        <f t="shared" si="53"/>
        <v>2</v>
      </c>
      <c r="AC412" s="15">
        <f t="shared" si="54"/>
        <v>2026</v>
      </c>
    </row>
    <row r="413" spans="1:29" x14ac:dyDescent="0.35">
      <c r="A413" s="9"/>
      <c r="B413" s="8">
        <v>46075</v>
      </c>
      <c r="C413" s="9"/>
      <c r="D413" s="9"/>
      <c r="E413" s="9"/>
      <c r="F413" s="9"/>
      <c r="G413" s="64"/>
      <c r="H413" s="65"/>
      <c r="I413" s="65" t="str">
        <f>IF(Job_Cards[[#This Row],[Customer Name]]="",I412,"")</f>
        <v>Free Service</v>
      </c>
      <c r="J413" s="22" t="s">
        <v>238</v>
      </c>
      <c r="K413" s="67" t="str">
        <f>_xlfn.XLOOKUP(Job_Cards[[#This Row],[Part Code Issued]],'Inventory Check'!$A$3:$A$3000,'Inventory Check'!$B$3:$B$3000,"WRONG Code",0)</f>
        <v>SPIN-ON FILTER</v>
      </c>
      <c r="L413" s="22">
        <v>1</v>
      </c>
      <c r="M413" s="27">
        <v>655</v>
      </c>
      <c r="N413" s="69">
        <f t="shared" si="49"/>
        <v>655</v>
      </c>
      <c r="O413" s="10"/>
      <c r="P413" s="11"/>
      <c r="Q413" s="11"/>
      <c r="R413" s="11"/>
      <c r="S413" s="11"/>
      <c r="T413" s="23"/>
      <c r="U413" s="71">
        <f t="shared" si="50"/>
        <v>0</v>
      </c>
      <c r="V413" s="71">
        <f t="shared" si="51"/>
        <v>0</v>
      </c>
      <c r="W413" s="9"/>
      <c r="X413" s="69">
        <f>Job_Cards[[#This Row],[GST on Lobour]]+Job_Cards[[#This Row],[Total Labour]]+Job_Cards[[#This Row],[Part Value]]</f>
        <v>655</v>
      </c>
      <c r="Y413" s="9"/>
      <c r="Z413" s="11"/>
      <c r="AA413" s="15">
        <f t="shared" si="52"/>
        <v>22</v>
      </c>
      <c r="AB413" s="15">
        <f t="shared" si="53"/>
        <v>2</v>
      </c>
      <c r="AC413" s="15">
        <f t="shared" si="54"/>
        <v>2026</v>
      </c>
    </row>
    <row r="414" spans="1:29" x14ac:dyDescent="0.35">
      <c r="A414" s="8">
        <v>46076</v>
      </c>
      <c r="B414" s="8">
        <v>46076</v>
      </c>
      <c r="C414" s="9" t="s">
        <v>641</v>
      </c>
      <c r="D414" s="9" t="s">
        <v>279</v>
      </c>
      <c r="E414" s="9"/>
      <c r="F414" s="9" t="s">
        <v>642</v>
      </c>
      <c r="G414" s="64" t="s">
        <v>55</v>
      </c>
      <c r="H414" s="65" t="s">
        <v>237</v>
      </c>
      <c r="I414" s="65" t="s">
        <v>48</v>
      </c>
      <c r="J414" s="22" t="s">
        <v>366</v>
      </c>
      <c r="K414" s="67" t="str">
        <f>_xlfn.XLOOKUP(Job_Cards[[#This Row],[Part Code Issued]],'Inventory Check'!$A$3:$A$3000,'Inventory Check'!$B$3:$B$3000,"WRONG Code",0)</f>
        <v>Gulf Force BS VI (6.5L)</v>
      </c>
      <c r="L414" s="22">
        <v>1</v>
      </c>
      <c r="M414" s="27">
        <v>2080</v>
      </c>
      <c r="N414" s="69">
        <f t="shared" si="49"/>
        <v>2080</v>
      </c>
      <c r="O414" s="10"/>
      <c r="P414" s="11"/>
      <c r="Q414" s="11"/>
      <c r="R414" s="11"/>
      <c r="S414" s="11"/>
      <c r="T414" s="23"/>
      <c r="U414" s="71">
        <f t="shared" si="50"/>
        <v>0</v>
      </c>
      <c r="V414" s="71">
        <f t="shared" si="51"/>
        <v>0</v>
      </c>
      <c r="W414" s="9"/>
      <c r="X414" s="69">
        <f>Job_Cards[[#This Row],[GST on Lobour]]+Job_Cards[[#This Row],[Total Labour]]+Job_Cards[[#This Row],[Part Value]]</f>
        <v>2080</v>
      </c>
      <c r="Y414" s="9"/>
      <c r="Z414" s="11"/>
      <c r="AA414" s="15">
        <f t="shared" si="52"/>
        <v>23</v>
      </c>
      <c r="AB414" s="15">
        <f t="shared" si="53"/>
        <v>2</v>
      </c>
      <c r="AC414" s="15">
        <f t="shared" si="54"/>
        <v>2026</v>
      </c>
    </row>
    <row r="415" spans="1:29" x14ac:dyDescent="0.35">
      <c r="A415" s="9"/>
      <c r="B415" s="8">
        <v>46076</v>
      </c>
      <c r="C415" s="9"/>
      <c r="D415" s="9"/>
      <c r="E415" s="9"/>
      <c r="F415" s="9"/>
      <c r="G415" s="64"/>
      <c r="H415" s="65"/>
      <c r="I415" s="65" t="str">
        <f>IF(Job_Cards[[#This Row],[Customer Name]]="",I414,"")</f>
        <v>Free Service</v>
      </c>
      <c r="J415" s="22" t="s">
        <v>90</v>
      </c>
      <c r="K415" s="67" t="str">
        <f>_xlfn.XLOOKUP(Job_Cards[[#This Row],[Part Code Issued]],'Inventory Check'!$A$3:$A$3000,'Inventory Check'!$B$3:$B$3000,"WRONG Code",0)</f>
        <v>Oil Filter</v>
      </c>
      <c r="L415" s="22">
        <v>1</v>
      </c>
      <c r="M415" s="27">
        <v>359</v>
      </c>
      <c r="N415" s="69">
        <f t="shared" si="49"/>
        <v>359</v>
      </c>
      <c r="O415" s="10"/>
      <c r="P415" s="11"/>
      <c r="Q415" s="11"/>
      <c r="R415" s="11"/>
      <c r="S415" s="11"/>
      <c r="T415" s="23"/>
      <c r="U415" s="71">
        <f t="shared" si="50"/>
        <v>0</v>
      </c>
      <c r="V415" s="71">
        <f t="shared" si="51"/>
        <v>0</v>
      </c>
      <c r="W415" s="9"/>
      <c r="X415" s="69">
        <f>Job_Cards[[#This Row],[GST on Lobour]]+Job_Cards[[#This Row],[Total Labour]]+Job_Cards[[#This Row],[Part Value]]</f>
        <v>359</v>
      </c>
      <c r="Y415" s="9"/>
      <c r="Z415" s="11"/>
      <c r="AA415" s="15">
        <f t="shared" si="52"/>
        <v>23</v>
      </c>
      <c r="AB415" s="15">
        <f t="shared" si="53"/>
        <v>2</v>
      </c>
      <c r="AC415" s="15">
        <f t="shared" si="54"/>
        <v>2026</v>
      </c>
    </row>
    <row r="416" spans="1:29" x14ac:dyDescent="0.35">
      <c r="A416" s="9"/>
      <c r="B416" s="8">
        <v>46076</v>
      </c>
      <c r="C416" s="9"/>
      <c r="D416" s="9"/>
      <c r="E416" s="9"/>
      <c r="F416" s="9"/>
      <c r="G416" s="64"/>
      <c r="H416" s="65"/>
      <c r="I416" s="65" t="str">
        <f>IF(Job_Cards[[#This Row],[Customer Name]]="",I415,"")</f>
        <v>Free Service</v>
      </c>
      <c r="J416" s="22" t="s">
        <v>238</v>
      </c>
      <c r="K416" s="67" t="str">
        <f>_xlfn.XLOOKUP(Job_Cards[[#This Row],[Part Code Issued]],'Inventory Check'!$A$3:$A$3000,'Inventory Check'!$B$3:$B$3000,"WRONG Code",0)</f>
        <v>SPIN-ON FILTER</v>
      </c>
      <c r="L416" s="22">
        <v>1</v>
      </c>
      <c r="M416" s="27">
        <v>655</v>
      </c>
      <c r="N416" s="69">
        <f t="shared" si="49"/>
        <v>655</v>
      </c>
      <c r="O416" s="10"/>
      <c r="P416" s="11"/>
      <c r="Q416" s="11"/>
      <c r="R416" s="11"/>
      <c r="S416" s="11"/>
      <c r="T416" s="23"/>
      <c r="U416" s="71">
        <f t="shared" si="50"/>
        <v>0</v>
      </c>
      <c r="V416" s="71">
        <f t="shared" si="51"/>
        <v>0</v>
      </c>
      <c r="W416" s="9"/>
      <c r="X416" s="69">
        <f>Job_Cards[[#This Row],[GST on Lobour]]+Job_Cards[[#This Row],[Total Labour]]+Job_Cards[[#This Row],[Part Value]]</f>
        <v>655</v>
      </c>
      <c r="Y416" s="9"/>
      <c r="Z416" s="11"/>
      <c r="AA416" s="15">
        <f t="shared" si="52"/>
        <v>23</v>
      </c>
      <c r="AB416" s="15">
        <f t="shared" si="53"/>
        <v>2</v>
      </c>
      <c r="AC416" s="15">
        <f t="shared" si="54"/>
        <v>2026</v>
      </c>
    </row>
    <row r="417" spans="1:29" x14ac:dyDescent="0.35">
      <c r="A417" s="8">
        <v>46076</v>
      </c>
      <c r="B417" s="8">
        <v>46076</v>
      </c>
      <c r="C417" s="9" t="s">
        <v>643</v>
      </c>
      <c r="D417" s="9" t="s">
        <v>279</v>
      </c>
      <c r="E417" s="9"/>
      <c r="F417" s="9" t="s">
        <v>644</v>
      </c>
      <c r="G417" s="64" t="s">
        <v>55</v>
      </c>
      <c r="H417" s="65" t="s">
        <v>237</v>
      </c>
      <c r="I417" s="65" t="s">
        <v>48</v>
      </c>
      <c r="J417" s="22" t="s">
        <v>366</v>
      </c>
      <c r="K417" s="67" t="str">
        <f>_xlfn.XLOOKUP(Job_Cards[[#This Row],[Part Code Issued]],'Inventory Check'!$A$3:$A$3000,'Inventory Check'!$B$3:$B$3000,"WRONG Code",0)</f>
        <v>Gulf Force BS VI (6.5L)</v>
      </c>
      <c r="L417" s="22">
        <v>1</v>
      </c>
      <c r="M417" s="27">
        <v>2080</v>
      </c>
      <c r="N417" s="69">
        <f t="shared" si="49"/>
        <v>2080</v>
      </c>
      <c r="O417" s="10"/>
      <c r="P417" s="11"/>
      <c r="Q417" s="11"/>
      <c r="R417" s="11"/>
      <c r="S417" s="11"/>
      <c r="T417" s="23"/>
      <c r="U417" s="71">
        <f t="shared" si="50"/>
        <v>0</v>
      </c>
      <c r="V417" s="71">
        <f t="shared" si="51"/>
        <v>0</v>
      </c>
      <c r="W417" s="9"/>
      <c r="X417" s="69">
        <f>Job_Cards[[#This Row],[GST on Lobour]]+Job_Cards[[#This Row],[Total Labour]]+Job_Cards[[#This Row],[Part Value]]</f>
        <v>2080</v>
      </c>
      <c r="Y417" s="9"/>
      <c r="Z417" s="11"/>
      <c r="AA417" s="15">
        <f t="shared" si="52"/>
        <v>23</v>
      </c>
      <c r="AB417" s="15">
        <f t="shared" si="53"/>
        <v>2</v>
      </c>
      <c r="AC417" s="15">
        <f t="shared" si="54"/>
        <v>2026</v>
      </c>
    </row>
    <row r="418" spans="1:29" x14ac:dyDescent="0.35">
      <c r="A418" s="9"/>
      <c r="B418" s="8">
        <v>46076</v>
      </c>
      <c r="C418" s="9"/>
      <c r="D418" s="9"/>
      <c r="E418" s="9"/>
      <c r="F418" s="9"/>
      <c r="G418" s="64"/>
      <c r="H418" s="65"/>
      <c r="I418" s="65" t="str">
        <f>IF(Job_Cards[[#This Row],[Customer Name]]="",I417,"")</f>
        <v>Free Service</v>
      </c>
      <c r="J418" s="22" t="s">
        <v>90</v>
      </c>
      <c r="K418" s="67" t="str">
        <f>_xlfn.XLOOKUP(Job_Cards[[#This Row],[Part Code Issued]],'Inventory Check'!$A$3:$A$3000,'Inventory Check'!$B$3:$B$3000,"WRONG Code",0)</f>
        <v>Oil Filter</v>
      </c>
      <c r="L418" s="22">
        <v>1</v>
      </c>
      <c r="M418" s="27">
        <v>359</v>
      </c>
      <c r="N418" s="69">
        <f t="shared" si="49"/>
        <v>359</v>
      </c>
      <c r="O418" s="10"/>
      <c r="P418" s="11"/>
      <c r="Q418" s="11"/>
      <c r="R418" s="11"/>
      <c r="S418" s="11"/>
      <c r="T418" s="23"/>
      <c r="U418" s="71">
        <f t="shared" si="50"/>
        <v>0</v>
      </c>
      <c r="V418" s="71">
        <f t="shared" si="51"/>
        <v>0</v>
      </c>
      <c r="W418" s="9"/>
      <c r="X418" s="69">
        <f>Job_Cards[[#This Row],[GST on Lobour]]+Job_Cards[[#This Row],[Total Labour]]+Job_Cards[[#This Row],[Part Value]]</f>
        <v>359</v>
      </c>
      <c r="Y418" s="9"/>
      <c r="Z418" s="11"/>
      <c r="AA418" s="15">
        <f t="shared" si="52"/>
        <v>23</v>
      </c>
      <c r="AB418" s="15">
        <f t="shared" si="53"/>
        <v>2</v>
      </c>
      <c r="AC418" s="15">
        <f t="shared" si="54"/>
        <v>2026</v>
      </c>
    </row>
    <row r="419" spans="1:29" x14ac:dyDescent="0.35">
      <c r="A419" s="9"/>
      <c r="B419" s="8">
        <v>46076</v>
      </c>
      <c r="C419" s="9"/>
      <c r="D419" s="9"/>
      <c r="E419" s="9"/>
      <c r="F419" s="9"/>
      <c r="G419" s="64"/>
      <c r="H419" s="65"/>
      <c r="I419" s="65" t="str">
        <f>IF(Job_Cards[[#This Row],[Customer Name]]="",I418,"")</f>
        <v>Free Service</v>
      </c>
      <c r="J419" s="22" t="s">
        <v>238</v>
      </c>
      <c r="K419" s="67" t="str">
        <f>_xlfn.XLOOKUP(Job_Cards[[#This Row],[Part Code Issued]],'Inventory Check'!$A$3:$A$3000,'Inventory Check'!$B$3:$B$3000,"WRONG Code",0)</f>
        <v>SPIN-ON FILTER</v>
      </c>
      <c r="L419" s="22">
        <v>1</v>
      </c>
      <c r="M419" s="27">
        <v>655</v>
      </c>
      <c r="N419" s="69">
        <f t="shared" si="49"/>
        <v>655</v>
      </c>
      <c r="O419" s="10"/>
      <c r="P419" s="11"/>
      <c r="Q419" s="11"/>
      <c r="R419" s="11"/>
      <c r="S419" s="11"/>
      <c r="T419" s="23"/>
      <c r="U419" s="71">
        <f t="shared" si="50"/>
        <v>0</v>
      </c>
      <c r="V419" s="71">
        <f t="shared" si="51"/>
        <v>0</v>
      </c>
      <c r="W419" s="9"/>
      <c r="X419" s="69">
        <f>Job_Cards[[#This Row],[GST on Lobour]]+Job_Cards[[#This Row],[Total Labour]]+Job_Cards[[#This Row],[Part Value]]</f>
        <v>655</v>
      </c>
      <c r="Y419" s="9"/>
      <c r="Z419" s="11"/>
      <c r="AA419" s="15">
        <f t="shared" si="52"/>
        <v>23</v>
      </c>
      <c r="AB419" s="15">
        <f t="shared" si="53"/>
        <v>2</v>
      </c>
      <c r="AC419" s="15">
        <f t="shared" si="54"/>
        <v>2026</v>
      </c>
    </row>
    <row r="420" spans="1:29" x14ac:dyDescent="0.35">
      <c r="A420" s="8">
        <v>46076</v>
      </c>
      <c r="B420" s="8">
        <v>46076</v>
      </c>
      <c r="C420" s="9" t="s">
        <v>645</v>
      </c>
      <c r="D420" s="9" t="s">
        <v>279</v>
      </c>
      <c r="E420" s="9"/>
      <c r="F420" s="9" t="s">
        <v>646</v>
      </c>
      <c r="G420" s="64" t="s">
        <v>55</v>
      </c>
      <c r="H420" s="65" t="s">
        <v>237</v>
      </c>
      <c r="I420" s="65" t="s">
        <v>48</v>
      </c>
      <c r="J420" s="22" t="s">
        <v>366</v>
      </c>
      <c r="K420" s="67" t="str">
        <f>_xlfn.XLOOKUP(Job_Cards[[#This Row],[Part Code Issued]],'Inventory Check'!$A$3:$A$3000,'Inventory Check'!$B$3:$B$3000,"WRONG Code",0)</f>
        <v>Gulf Force BS VI (6.5L)</v>
      </c>
      <c r="L420" s="22">
        <v>1</v>
      </c>
      <c r="M420" s="27">
        <v>2080</v>
      </c>
      <c r="N420" s="69">
        <f t="shared" si="49"/>
        <v>2080</v>
      </c>
      <c r="O420" s="10"/>
      <c r="P420" s="11"/>
      <c r="Q420" s="11"/>
      <c r="R420" s="11"/>
      <c r="S420" s="11"/>
      <c r="T420" s="23"/>
      <c r="U420" s="71">
        <f t="shared" si="50"/>
        <v>0</v>
      </c>
      <c r="V420" s="71">
        <f t="shared" si="51"/>
        <v>0</v>
      </c>
      <c r="W420" s="9"/>
      <c r="X420" s="69">
        <f>Job_Cards[[#This Row],[GST on Lobour]]+Job_Cards[[#This Row],[Total Labour]]+Job_Cards[[#This Row],[Part Value]]</f>
        <v>2080</v>
      </c>
      <c r="Y420" s="9"/>
      <c r="Z420" s="11"/>
      <c r="AA420" s="15">
        <f t="shared" si="52"/>
        <v>23</v>
      </c>
      <c r="AB420" s="15">
        <f t="shared" si="53"/>
        <v>2</v>
      </c>
      <c r="AC420" s="15">
        <f t="shared" si="54"/>
        <v>2026</v>
      </c>
    </row>
    <row r="421" spans="1:29" x14ac:dyDescent="0.35">
      <c r="A421" s="9"/>
      <c r="B421" s="8">
        <v>46076</v>
      </c>
      <c r="C421" s="9"/>
      <c r="D421" s="9"/>
      <c r="E421" s="9"/>
      <c r="F421" s="9"/>
      <c r="G421" s="64"/>
      <c r="H421" s="65"/>
      <c r="I421" s="65" t="str">
        <f>IF(Job_Cards[[#This Row],[Customer Name]]="",I420,"")</f>
        <v>Free Service</v>
      </c>
      <c r="J421" s="22" t="s">
        <v>90</v>
      </c>
      <c r="K421" s="67" t="str">
        <f>_xlfn.XLOOKUP(Job_Cards[[#This Row],[Part Code Issued]],'Inventory Check'!$A$3:$A$3000,'Inventory Check'!$B$3:$B$3000,"WRONG Code",0)</f>
        <v>Oil Filter</v>
      </c>
      <c r="L421" s="22">
        <v>1</v>
      </c>
      <c r="M421" s="27">
        <v>359</v>
      </c>
      <c r="N421" s="69">
        <f t="shared" si="49"/>
        <v>359</v>
      </c>
      <c r="O421" s="10"/>
      <c r="P421" s="11"/>
      <c r="Q421" s="11"/>
      <c r="R421" s="11"/>
      <c r="S421" s="11"/>
      <c r="T421" s="23"/>
      <c r="U421" s="71">
        <f t="shared" si="50"/>
        <v>0</v>
      </c>
      <c r="V421" s="71">
        <f t="shared" si="51"/>
        <v>0</v>
      </c>
      <c r="W421" s="9"/>
      <c r="X421" s="69">
        <f>Job_Cards[[#This Row],[GST on Lobour]]+Job_Cards[[#This Row],[Total Labour]]+Job_Cards[[#This Row],[Part Value]]</f>
        <v>359</v>
      </c>
      <c r="Y421" s="9"/>
      <c r="Z421" s="11"/>
      <c r="AA421" s="15">
        <f t="shared" si="52"/>
        <v>23</v>
      </c>
      <c r="AB421" s="15">
        <f t="shared" si="53"/>
        <v>2</v>
      </c>
      <c r="AC421" s="15">
        <f t="shared" si="54"/>
        <v>2026</v>
      </c>
    </row>
    <row r="422" spans="1:29" x14ac:dyDescent="0.35">
      <c r="A422" s="9"/>
      <c r="B422" s="8">
        <v>46076</v>
      </c>
      <c r="C422" s="9"/>
      <c r="D422" s="9"/>
      <c r="E422" s="9"/>
      <c r="F422" s="9"/>
      <c r="G422" s="64"/>
      <c r="H422" s="65"/>
      <c r="I422" s="65" t="str">
        <f>IF(Job_Cards[[#This Row],[Customer Name]]="",I421,"")</f>
        <v>Free Service</v>
      </c>
      <c r="J422" s="22" t="s">
        <v>238</v>
      </c>
      <c r="K422" s="67" t="str">
        <f>_xlfn.XLOOKUP(Job_Cards[[#This Row],[Part Code Issued]],'Inventory Check'!$A$3:$A$3000,'Inventory Check'!$B$3:$B$3000,"WRONG Code",0)</f>
        <v>SPIN-ON FILTER</v>
      </c>
      <c r="L422" s="22">
        <v>1</v>
      </c>
      <c r="M422" s="27">
        <v>655</v>
      </c>
      <c r="N422" s="69">
        <f t="shared" si="49"/>
        <v>655</v>
      </c>
      <c r="O422" s="10"/>
      <c r="P422" s="11"/>
      <c r="Q422" s="11"/>
      <c r="R422" s="11"/>
      <c r="S422" s="11"/>
      <c r="T422" s="23"/>
      <c r="U422" s="71">
        <f t="shared" si="50"/>
        <v>0</v>
      </c>
      <c r="V422" s="71">
        <f t="shared" si="51"/>
        <v>0</v>
      </c>
      <c r="W422" s="9"/>
      <c r="X422" s="69">
        <f>Job_Cards[[#This Row],[GST on Lobour]]+Job_Cards[[#This Row],[Total Labour]]+Job_Cards[[#This Row],[Part Value]]</f>
        <v>655</v>
      </c>
      <c r="Y422" s="9"/>
      <c r="Z422" s="11"/>
      <c r="AA422" s="15">
        <f t="shared" si="52"/>
        <v>23</v>
      </c>
      <c r="AB422" s="15">
        <f t="shared" si="53"/>
        <v>2</v>
      </c>
      <c r="AC422" s="15">
        <f t="shared" si="54"/>
        <v>2026</v>
      </c>
    </row>
    <row r="423" spans="1:29" x14ac:dyDescent="0.35">
      <c r="A423" s="8">
        <v>46076</v>
      </c>
      <c r="B423" s="8">
        <v>46076</v>
      </c>
      <c r="C423" s="9" t="s">
        <v>647</v>
      </c>
      <c r="D423" s="9" t="s">
        <v>279</v>
      </c>
      <c r="E423" s="9"/>
      <c r="F423" s="9" t="s">
        <v>648</v>
      </c>
      <c r="G423" s="64" t="s">
        <v>55</v>
      </c>
      <c r="H423" s="65" t="s">
        <v>237</v>
      </c>
      <c r="I423" s="65" t="s">
        <v>48</v>
      </c>
      <c r="J423" s="22" t="s">
        <v>366</v>
      </c>
      <c r="K423" s="67" t="str">
        <f>_xlfn.XLOOKUP(Job_Cards[[#This Row],[Part Code Issued]],'Inventory Check'!$A$3:$A$3000,'Inventory Check'!$B$3:$B$3000,"WRONG Code",0)</f>
        <v>Gulf Force BS VI (6.5L)</v>
      </c>
      <c r="L423" s="22">
        <v>1</v>
      </c>
      <c r="M423" s="27">
        <v>2080</v>
      </c>
      <c r="N423" s="69">
        <f t="shared" si="49"/>
        <v>2080</v>
      </c>
      <c r="O423" s="10"/>
      <c r="P423" s="11"/>
      <c r="Q423" s="11"/>
      <c r="R423" s="11"/>
      <c r="S423" s="11"/>
      <c r="T423" s="23"/>
      <c r="U423" s="71">
        <f t="shared" si="50"/>
        <v>0</v>
      </c>
      <c r="V423" s="71">
        <f t="shared" si="51"/>
        <v>0</v>
      </c>
      <c r="W423" s="9"/>
      <c r="X423" s="69">
        <f>Job_Cards[[#This Row],[GST on Lobour]]+Job_Cards[[#This Row],[Total Labour]]+Job_Cards[[#This Row],[Part Value]]</f>
        <v>2080</v>
      </c>
      <c r="Y423" s="9"/>
      <c r="Z423" s="11"/>
      <c r="AA423" s="15">
        <f t="shared" si="52"/>
        <v>23</v>
      </c>
      <c r="AB423" s="15">
        <f t="shared" si="53"/>
        <v>2</v>
      </c>
      <c r="AC423" s="15">
        <f t="shared" si="54"/>
        <v>2026</v>
      </c>
    </row>
    <row r="424" spans="1:29" x14ac:dyDescent="0.35">
      <c r="A424" s="9"/>
      <c r="B424" s="8">
        <v>46076</v>
      </c>
      <c r="C424" s="9"/>
      <c r="D424" s="9"/>
      <c r="E424" s="9"/>
      <c r="F424" s="9"/>
      <c r="G424" s="64"/>
      <c r="H424" s="65"/>
      <c r="I424" s="65" t="str">
        <f>IF(Job_Cards[[#This Row],[Customer Name]]="",I423,"")</f>
        <v>Free Service</v>
      </c>
      <c r="J424" s="22" t="s">
        <v>90</v>
      </c>
      <c r="K424" s="67" t="str">
        <f>_xlfn.XLOOKUP(Job_Cards[[#This Row],[Part Code Issued]],'Inventory Check'!$A$3:$A$3000,'Inventory Check'!$B$3:$B$3000,"WRONG Code",0)</f>
        <v>Oil Filter</v>
      </c>
      <c r="L424" s="22">
        <v>1</v>
      </c>
      <c r="M424" s="27">
        <v>359</v>
      </c>
      <c r="N424" s="69">
        <f t="shared" si="49"/>
        <v>359</v>
      </c>
      <c r="O424" s="10"/>
      <c r="P424" s="11"/>
      <c r="Q424" s="11"/>
      <c r="R424" s="11"/>
      <c r="S424" s="11"/>
      <c r="T424" s="23"/>
      <c r="U424" s="71">
        <f t="shared" si="50"/>
        <v>0</v>
      </c>
      <c r="V424" s="71">
        <f t="shared" si="51"/>
        <v>0</v>
      </c>
      <c r="W424" s="9"/>
      <c r="X424" s="69">
        <f>Job_Cards[[#This Row],[GST on Lobour]]+Job_Cards[[#This Row],[Total Labour]]+Job_Cards[[#This Row],[Part Value]]</f>
        <v>359</v>
      </c>
      <c r="Y424" s="9"/>
      <c r="Z424" s="11"/>
      <c r="AA424" s="15">
        <f t="shared" si="52"/>
        <v>23</v>
      </c>
      <c r="AB424" s="15">
        <f t="shared" si="53"/>
        <v>2</v>
      </c>
      <c r="AC424" s="15">
        <f t="shared" si="54"/>
        <v>2026</v>
      </c>
    </row>
    <row r="425" spans="1:29" x14ac:dyDescent="0.35">
      <c r="A425" s="9"/>
      <c r="B425" s="8">
        <v>46076</v>
      </c>
      <c r="C425" s="9"/>
      <c r="D425" s="9"/>
      <c r="E425" s="9"/>
      <c r="F425" s="9"/>
      <c r="G425" s="64"/>
      <c r="H425" s="65"/>
      <c r="I425" s="65" t="str">
        <f>IF(Job_Cards[[#This Row],[Customer Name]]="",I424,"")</f>
        <v>Free Service</v>
      </c>
      <c r="J425" s="22" t="s">
        <v>238</v>
      </c>
      <c r="K425" s="67" t="str">
        <f>_xlfn.XLOOKUP(Job_Cards[[#This Row],[Part Code Issued]],'Inventory Check'!$A$3:$A$3000,'Inventory Check'!$B$3:$B$3000,"WRONG Code",0)</f>
        <v>SPIN-ON FILTER</v>
      </c>
      <c r="L425" s="22">
        <v>1</v>
      </c>
      <c r="M425" s="27">
        <v>655</v>
      </c>
      <c r="N425" s="69">
        <f t="shared" si="49"/>
        <v>655</v>
      </c>
      <c r="O425" s="10"/>
      <c r="P425" s="11"/>
      <c r="Q425" s="11"/>
      <c r="R425" s="11"/>
      <c r="S425" s="11"/>
      <c r="T425" s="23"/>
      <c r="U425" s="71">
        <f t="shared" si="50"/>
        <v>0</v>
      </c>
      <c r="V425" s="71">
        <f t="shared" si="51"/>
        <v>0</v>
      </c>
      <c r="W425" s="9"/>
      <c r="X425" s="69">
        <f>Job_Cards[[#This Row],[GST on Lobour]]+Job_Cards[[#This Row],[Total Labour]]+Job_Cards[[#This Row],[Part Value]]</f>
        <v>655</v>
      </c>
      <c r="Y425" s="9"/>
      <c r="Z425" s="11"/>
      <c r="AA425" s="15">
        <f t="shared" si="52"/>
        <v>23</v>
      </c>
      <c r="AB425" s="15">
        <f t="shared" si="53"/>
        <v>2</v>
      </c>
      <c r="AC425" s="15">
        <f t="shared" si="54"/>
        <v>2026</v>
      </c>
    </row>
    <row r="426" spans="1:29" x14ac:dyDescent="0.35">
      <c r="A426" s="8">
        <v>46077</v>
      </c>
      <c r="B426" s="8">
        <v>46077</v>
      </c>
      <c r="C426" s="9" t="s">
        <v>668</v>
      </c>
      <c r="D426" s="9" t="s">
        <v>279</v>
      </c>
      <c r="E426" s="9"/>
      <c r="F426" s="9" t="s">
        <v>669</v>
      </c>
      <c r="G426" s="64" t="s">
        <v>55</v>
      </c>
      <c r="H426" s="65" t="s">
        <v>237</v>
      </c>
      <c r="I426" s="65" t="s">
        <v>48</v>
      </c>
      <c r="J426" s="22" t="s">
        <v>366</v>
      </c>
      <c r="K426" s="67" t="str">
        <f>_xlfn.XLOOKUP(Job_Cards[[#This Row],[Part Code Issued]],'Inventory Check'!$A$3:$A$3000,'Inventory Check'!$B$3:$B$3000,"WRONG Code",0)</f>
        <v>Gulf Force BS VI (6.5L)</v>
      </c>
      <c r="L426" s="22">
        <v>1</v>
      </c>
      <c r="M426" s="27">
        <v>2080</v>
      </c>
      <c r="N426" s="69">
        <f t="shared" si="49"/>
        <v>2080</v>
      </c>
      <c r="O426" s="10"/>
      <c r="P426" s="11"/>
      <c r="Q426" s="11"/>
      <c r="R426" s="11"/>
      <c r="S426" s="11"/>
      <c r="T426" s="23"/>
      <c r="U426" s="71">
        <f t="shared" si="50"/>
        <v>0</v>
      </c>
      <c r="V426" s="71">
        <f t="shared" si="51"/>
        <v>0</v>
      </c>
      <c r="W426" s="9"/>
      <c r="X426" s="69">
        <f>Job_Cards[[#This Row],[GST on Lobour]]+Job_Cards[[#This Row],[Total Labour]]+Job_Cards[[#This Row],[Part Value]]</f>
        <v>2080</v>
      </c>
      <c r="Y426" s="9"/>
      <c r="Z426" s="11"/>
      <c r="AA426" s="15">
        <f t="shared" si="52"/>
        <v>24</v>
      </c>
      <c r="AB426" s="15">
        <f t="shared" si="53"/>
        <v>2</v>
      </c>
      <c r="AC426" s="15">
        <f t="shared" si="54"/>
        <v>2026</v>
      </c>
    </row>
    <row r="427" spans="1:29" x14ac:dyDescent="0.35">
      <c r="A427" s="9"/>
      <c r="B427" s="8">
        <v>46077</v>
      </c>
      <c r="C427" s="9"/>
      <c r="D427" s="9"/>
      <c r="E427" s="9"/>
      <c r="F427" s="9"/>
      <c r="G427" s="64"/>
      <c r="H427" s="65"/>
      <c r="I427" s="65" t="str">
        <f>IF(Job_Cards[[#This Row],[Customer Name]]="",I426,"")</f>
        <v>Free Service</v>
      </c>
      <c r="J427" s="22" t="s">
        <v>90</v>
      </c>
      <c r="K427" s="67" t="str">
        <f>_xlfn.XLOOKUP(Job_Cards[[#This Row],[Part Code Issued]],'Inventory Check'!$A$3:$A$3000,'Inventory Check'!$B$3:$B$3000,"WRONG Code",0)</f>
        <v>Oil Filter</v>
      </c>
      <c r="L427" s="22">
        <v>1</v>
      </c>
      <c r="M427" s="27">
        <v>359</v>
      </c>
      <c r="N427" s="69">
        <f t="shared" si="49"/>
        <v>359</v>
      </c>
      <c r="O427" s="10"/>
      <c r="P427" s="11"/>
      <c r="Q427" s="11"/>
      <c r="R427" s="11"/>
      <c r="S427" s="11"/>
      <c r="T427" s="23"/>
      <c r="U427" s="71">
        <f t="shared" si="50"/>
        <v>0</v>
      </c>
      <c r="V427" s="71">
        <f t="shared" si="51"/>
        <v>0</v>
      </c>
      <c r="W427" s="9"/>
      <c r="X427" s="69">
        <f>Job_Cards[[#This Row],[GST on Lobour]]+Job_Cards[[#This Row],[Total Labour]]+Job_Cards[[#This Row],[Part Value]]</f>
        <v>359</v>
      </c>
      <c r="Y427" s="9"/>
      <c r="Z427" s="11"/>
      <c r="AA427" s="15">
        <f t="shared" si="52"/>
        <v>24</v>
      </c>
      <c r="AB427" s="15">
        <f t="shared" si="53"/>
        <v>2</v>
      </c>
      <c r="AC427" s="15">
        <f t="shared" si="54"/>
        <v>2026</v>
      </c>
    </row>
    <row r="428" spans="1:29" x14ac:dyDescent="0.35">
      <c r="A428" s="9"/>
      <c r="B428" s="8">
        <v>46077</v>
      </c>
      <c r="C428" s="9"/>
      <c r="D428" s="9"/>
      <c r="E428" s="9"/>
      <c r="F428" s="9"/>
      <c r="G428" s="64"/>
      <c r="H428" s="65"/>
      <c r="I428" s="65" t="str">
        <f>IF(Job_Cards[[#This Row],[Customer Name]]="",I427,"")</f>
        <v>Free Service</v>
      </c>
      <c r="J428" s="22" t="s">
        <v>238</v>
      </c>
      <c r="K428" s="67" t="str">
        <f>_xlfn.XLOOKUP(Job_Cards[[#This Row],[Part Code Issued]],'Inventory Check'!$A$3:$A$3000,'Inventory Check'!$B$3:$B$3000,"WRONG Code",0)</f>
        <v>SPIN-ON FILTER</v>
      </c>
      <c r="L428" s="22">
        <v>1</v>
      </c>
      <c r="M428" s="27">
        <v>655</v>
      </c>
      <c r="N428" s="69">
        <f t="shared" si="49"/>
        <v>655</v>
      </c>
      <c r="O428" s="10"/>
      <c r="P428" s="11"/>
      <c r="Q428" s="11"/>
      <c r="R428" s="11"/>
      <c r="S428" s="11"/>
      <c r="T428" s="23"/>
      <c r="U428" s="71">
        <f t="shared" si="50"/>
        <v>0</v>
      </c>
      <c r="V428" s="71">
        <f t="shared" si="51"/>
        <v>0</v>
      </c>
      <c r="W428" s="9"/>
      <c r="X428" s="69">
        <f>Job_Cards[[#This Row],[GST on Lobour]]+Job_Cards[[#This Row],[Total Labour]]+Job_Cards[[#This Row],[Part Value]]</f>
        <v>655</v>
      </c>
      <c r="Y428" s="9"/>
      <c r="Z428" s="11"/>
      <c r="AA428" s="15">
        <f t="shared" si="52"/>
        <v>24</v>
      </c>
      <c r="AB428" s="15">
        <f t="shared" si="53"/>
        <v>2</v>
      </c>
      <c r="AC428" s="15">
        <f t="shared" si="54"/>
        <v>2026</v>
      </c>
    </row>
    <row r="429" spans="1:29" x14ac:dyDescent="0.35">
      <c r="A429" s="8">
        <v>46077</v>
      </c>
      <c r="B429" s="8">
        <v>46077</v>
      </c>
      <c r="C429" s="9" t="s">
        <v>670</v>
      </c>
      <c r="D429" s="9" t="s">
        <v>279</v>
      </c>
      <c r="E429" s="9"/>
      <c r="F429" s="9" t="s">
        <v>671</v>
      </c>
      <c r="G429" s="64" t="s">
        <v>55</v>
      </c>
      <c r="H429" s="65" t="s">
        <v>237</v>
      </c>
      <c r="I429" s="65" t="s">
        <v>48</v>
      </c>
      <c r="J429" s="22" t="s">
        <v>366</v>
      </c>
      <c r="K429" s="67" t="str">
        <f>_xlfn.XLOOKUP(Job_Cards[[#This Row],[Part Code Issued]],'Inventory Check'!$A$3:$A$3000,'Inventory Check'!$B$3:$B$3000,"WRONG Code",0)</f>
        <v>Gulf Force BS VI (6.5L)</v>
      </c>
      <c r="L429" s="22">
        <v>1</v>
      </c>
      <c r="M429" s="27">
        <v>2080</v>
      </c>
      <c r="N429" s="69">
        <f t="shared" si="49"/>
        <v>2080</v>
      </c>
      <c r="O429" s="10"/>
      <c r="P429" s="11"/>
      <c r="Q429" s="11"/>
      <c r="R429" s="11"/>
      <c r="S429" s="11"/>
      <c r="T429" s="23"/>
      <c r="U429" s="71">
        <f t="shared" si="50"/>
        <v>0</v>
      </c>
      <c r="V429" s="71">
        <f t="shared" si="51"/>
        <v>0</v>
      </c>
      <c r="W429" s="9"/>
      <c r="X429" s="69">
        <f>Job_Cards[[#This Row],[GST on Lobour]]+Job_Cards[[#This Row],[Total Labour]]+Job_Cards[[#This Row],[Part Value]]</f>
        <v>2080</v>
      </c>
      <c r="Y429" s="9"/>
      <c r="Z429" s="11"/>
      <c r="AA429" s="15">
        <f t="shared" si="52"/>
        <v>24</v>
      </c>
      <c r="AB429" s="15">
        <f t="shared" si="53"/>
        <v>2</v>
      </c>
      <c r="AC429" s="15">
        <f t="shared" si="54"/>
        <v>2026</v>
      </c>
    </row>
    <row r="430" spans="1:29" x14ac:dyDescent="0.35">
      <c r="A430" s="9"/>
      <c r="B430" s="8">
        <v>46077</v>
      </c>
      <c r="C430" s="9"/>
      <c r="D430" s="9"/>
      <c r="E430" s="9"/>
      <c r="F430" s="9"/>
      <c r="G430" s="64"/>
      <c r="H430" s="65"/>
      <c r="I430" s="65" t="str">
        <f>IF(Job_Cards[[#This Row],[Customer Name]]="",I429,"")</f>
        <v>Free Service</v>
      </c>
      <c r="J430" s="22" t="s">
        <v>90</v>
      </c>
      <c r="K430" s="67" t="str">
        <f>_xlfn.XLOOKUP(Job_Cards[[#This Row],[Part Code Issued]],'Inventory Check'!$A$3:$A$3000,'Inventory Check'!$B$3:$B$3000,"WRONG Code",0)</f>
        <v>Oil Filter</v>
      </c>
      <c r="L430" s="22">
        <v>1</v>
      </c>
      <c r="M430" s="27">
        <v>359</v>
      </c>
      <c r="N430" s="69">
        <f t="shared" si="49"/>
        <v>359</v>
      </c>
      <c r="O430" s="10"/>
      <c r="P430" s="11"/>
      <c r="Q430" s="11"/>
      <c r="R430" s="11"/>
      <c r="S430" s="11"/>
      <c r="T430" s="23"/>
      <c r="U430" s="71">
        <f t="shared" si="50"/>
        <v>0</v>
      </c>
      <c r="V430" s="71">
        <f t="shared" si="51"/>
        <v>0</v>
      </c>
      <c r="W430" s="9"/>
      <c r="X430" s="69">
        <f>Job_Cards[[#This Row],[GST on Lobour]]+Job_Cards[[#This Row],[Total Labour]]+Job_Cards[[#This Row],[Part Value]]</f>
        <v>359</v>
      </c>
      <c r="Y430" s="9"/>
      <c r="Z430" s="11"/>
      <c r="AA430" s="15">
        <f t="shared" si="52"/>
        <v>24</v>
      </c>
      <c r="AB430" s="15">
        <f t="shared" si="53"/>
        <v>2</v>
      </c>
      <c r="AC430" s="15">
        <f t="shared" si="54"/>
        <v>2026</v>
      </c>
    </row>
    <row r="431" spans="1:29" x14ac:dyDescent="0.35">
      <c r="A431" s="9"/>
      <c r="B431" s="8">
        <v>46077</v>
      </c>
      <c r="C431" s="9"/>
      <c r="D431" s="9"/>
      <c r="E431" s="9"/>
      <c r="F431" s="9"/>
      <c r="G431" s="64"/>
      <c r="H431" s="65"/>
      <c r="I431" s="65" t="str">
        <f>IF(Job_Cards[[#This Row],[Customer Name]]="",I430,"")</f>
        <v>Free Service</v>
      </c>
      <c r="J431" s="22" t="s">
        <v>238</v>
      </c>
      <c r="K431" s="67" t="str">
        <f>_xlfn.XLOOKUP(Job_Cards[[#This Row],[Part Code Issued]],'Inventory Check'!$A$3:$A$3000,'Inventory Check'!$B$3:$B$3000,"WRONG Code",0)</f>
        <v>SPIN-ON FILTER</v>
      </c>
      <c r="L431" s="22">
        <v>1</v>
      </c>
      <c r="M431" s="27">
        <v>655</v>
      </c>
      <c r="N431" s="69">
        <f t="shared" si="49"/>
        <v>655</v>
      </c>
      <c r="O431" s="10"/>
      <c r="P431" s="11"/>
      <c r="Q431" s="11"/>
      <c r="R431" s="11"/>
      <c r="S431" s="11"/>
      <c r="T431" s="23"/>
      <c r="U431" s="71">
        <f t="shared" si="50"/>
        <v>0</v>
      </c>
      <c r="V431" s="71">
        <f t="shared" si="51"/>
        <v>0</v>
      </c>
      <c r="W431" s="9"/>
      <c r="X431" s="69">
        <f>Job_Cards[[#This Row],[GST on Lobour]]+Job_Cards[[#This Row],[Total Labour]]+Job_Cards[[#This Row],[Part Value]]</f>
        <v>655</v>
      </c>
      <c r="Y431" s="9"/>
      <c r="Z431" s="11"/>
      <c r="AA431" s="15">
        <f t="shared" si="52"/>
        <v>24</v>
      </c>
      <c r="AB431" s="15">
        <f t="shared" si="53"/>
        <v>2</v>
      </c>
      <c r="AC431" s="15">
        <f t="shared" si="54"/>
        <v>2026</v>
      </c>
    </row>
    <row r="432" spans="1:29" x14ac:dyDescent="0.35">
      <c r="A432" s="8">
        <v>46077</v>
      </c>
      <c r="B432" s="8">
        <v>46077</v>
      </c>
      <c r="C432" s="9" t="s">
        <v>672</v>
      </c>
      <c r="D432" s="9" t="s">
        <v>279</v>
      </c>
      <c r="E432" s="9"/>
      <c r="F432" s="9" t="s">
        <v>673</v>
      </c>
      <c r="G432" s="64"/>
      <c r="H432" s="65"/>
      <c r="I432" s="65" t="s">
        <v>751</v>
      </c>
      <c r="J432" s="22" t="s">
        <v>366</v>
      </c>
      <c r="K432" s="67" t="str">
        <f>_xlfn.XLOOKUP(Job_Cards[[#This Row],[Part Code Issued]],'Inventory Check'!$A$3:$A$3000,'Inventory Check'!$B$3:$B$3000,"WRONG Code",0)</f>
        <v>Gulf Force BS VI (6.5L)</v>
      </c>
      <c r="L432" s="22">
        <v>1</v>
      </c>
      <c r="M432" s="27">
        <v>2080</v>
      </c>
      <c r="N432" s="69">
        <f t="shared" si="49"/>
        <v>2080</v>
      </c>
      <c r="O432" s="10"/>
      <c r="P432" s="11"/>
      <c r="Q432" s="11"/>
      <c r="R432" s="11"/>
      <c r="S432" s="11"/>
      <c r="T432" s="23"/>
      <c r="U432" s="71">
        <f t="shared" si="50"/>
        <v>0</v>
      </c>
      <c r="V432" s="71">
        <f t="shared" si="51"/>
        <v>0</v>
      </c>
      <c r="W432" s="9"/>
      <c r="X432" s="69">
        <f>Job_Cards[[#This Row],[GST on Lobour]]+Job_Cards[[#This Row],[Total Labour]]+Job_Cards[[#This Row],[Part Value]]</f>
        <v>2080</v>
      </c>
      <c r="Y432" s="9"/>
      <c r="Z432" s="11"/>
      <c r="AA432" s="15">
        <f t="shared" si="52"/>
        <v>24</v>
      </c>
      <c r="AB432" s="15">
        <f t="shared" si="53"/>
        <v>2</v>
      </c>
      <c r="AC432" s="15">
        <f t="shared" si="54"/>
        <v>2026</v>
      </c>
    </row>
    <row r="433" spans="1:29" x14ac:dyDescent="0.35">
      <c r="A433" s="9"/>
      <c r="B433" s="8">
        <v>46077</v>
      </c>
      <c r="C433" s="9"/>
      <c r="D433" s="9"/>
      <c r="E433" s="9"/>
      <c r="F433" s="9"/>
      <c r="G433" s="64"/>
      <c r="H433" s="65"/>
      <c r="I433" s="65" t="str">
        <f>IF(Job_Cards[[#This Row],[Customer Name]]="",I432,"")</f>
        <v>Counter Sale</v>
      </c>
      <c r="J433" s="22" t="s">
        <v>90</v>
      </c>
      <c r="K433" s="67" t="str">
        <f>_xlfn.XLOOKUP(Job_Cards[[#This Row],[Part Code Issued]],'Inventory Check'!$A$3:$A$3000,'Inventory Check'!$B$3:$B$3000,"WRONG Code",0)</f>
        <v>Oil Filter</v>
      </c>
      <c r="L433" s="22">
        <v>1</v>
      </c>
      <c r="M433" s="27">
        <v>359</v>
      </c>
      <c r="N433" s="69">
        <f t="shared" si="49"/>
        <v>359</v>
      </c>
      <c r="O433" s="10"/>
      <c r="P433" s="11"/>
      <c r="Q433" s="11"/>
      <c r="R433" s="11"/>
      <c r="S433" s="11"/>
      <c r="T433" s="23"/>
      <c r="U433" s="71">
        <f t="shared" si="50"/>
        <v>0</v>
      </c>
      <c r="V433" s="71">
        <f t="shared" si="51"/>
        <v>0</v>
      </c>
      <c r="W433" s="9"/>
      <c r="X433" s="69">
        <f>Job_Cards[[#This Row],[GST on Lobour]]+Job_Cards[[#This Row],[Total Labour]]+Job_Cards[[#This Row],[Part Value]]</f>
        <v>359</v>
      </c>
      <c r="Y433" s="9"/>
      <c r="Z433" s="11"/>
      <c r="AA433" s="15">
        <f t="shared" si="52"/>
        <v>24</v>
      </c>
      <c r="AB433" s="15">
        <f t="shared" si="53"/>
        <v>2</v>
      </c>
      <c r="AC433" s="15">
        <f t="shared" si="54"/>
        <v>2026</v>
      </c>
    </row>
    <row r="434" spans="1:29" x14ac:dyDescent="0.35">
      <c r="A434" s="9"/>
      <c r="B434" s="8">
        <v>46077</v>
      </c>
      <c r="C434" s="9"/>
      <c r="D434" s="9"/>
      <c r="E434" s="9"/>
      <c r="F434" s="9"/>
      <c r="G434" s="64"/>
      <c r="H434" s="65"/>
      <c r="I434" s="65" t="str">
        <f>IF(Job_Cards[[#This Row],[Customer Name]]="",I433,"")</f>
        <v>Counter Sale</v>
      </c>
      <c r="J434" s="22" t="s">
        <v>238</v>
      </c>
      <c r="K434" s="67" t="str">
        <f>_xlfn.XLOOKUP(Job_Cards[[#This Row],[Part Code Issued]],'Inventory Check'!$A$3:$A$3000,'Inventory Check'!$B$3:$B$3000,"WRONG Code",0)</f>
        <v>SPIN-ON FILTER</v>
      </c>
      <c r="L434" s="22">
        <v>1</v>
      </c>
      <c r="M434" s="27">
        <v>655</v>
      </c>
      <c r="N434" s="69">
        <f t="shared" si="49"/>
        <v>655</v>
      </c>
      <c r="O434" s="10"/>
      <c r="P434" s="11"/>
      <c r="Q434" s="11"/>
      <c r="R434" s="11"/>
      <c r="S434" s="11"/>
      <c r="T434" s="23"/>
      <c r="U434" s="71">
        <f t="shared" si="50"/>
        <v>0</v>
      </c>
      <c r="V434" s="71">
        <f t="shared" si="51"/>
        <v>0</v>
      </c>
      <c r="W434" s="9"/>
      <c r="X434" s="69">
        <f>Job_Cards[[#This Row],[GST on Lobour]]+Job_Cards[[#This Row],[Total Labour]]+Job_Cards[[#This Row],[Part Value]]</f>
        <v>655</v>
      </c>
      <c r="Y434" s="9"/>
      <c r="Z434" s="11"/>
      <c r="AA434" s="15">
        <f t="shared" si="52"/>
        <v>24</v>
      </c>
      <c r="AB434" s="15">
        <f t="shared" si="53"/>
        <v>2</v>
      </c>
      <c r="AC434" s="15">
        <f t="shared" si="54"/>
        <v>2026</v>
      </c>
    </row>
    <row r="435" spans="1:29" x14ac:dyDescent="0.35">
      <c r="A435" s="8">
        <v>46077</v>
      </c>
      <c r="B435" s="8">
        <v>46077</v>
      </c>
      <c r="C435" s="9">
        <v>1938</v>
      </c>
      <c r="D435" s="9" t="s">
        <v>674</v>
      </c>
      <c r="E435" s="9"/>
      <c r="F435" s="9" t="s">
        <v>675</v>
      </c>
      <c r="G435" s="64" t="s">
        <v>55</v>
      </c>
      <c r="H435" s="65" t="s">
        <v>65</v>
      </c>
      <c r="I435" s="65" t="s">
        <v>27</v>
      </c>
      <c r="J435" s="22" t="s">
        <v>301</v>
      </c>
      <c r="K435" s="67" t="str">
        <f>_xlfn.XLOOKUP(Job_Cards[[#This Row],[Part Code Issued]],'Inventory Check'!$A$3:$A$3000,'Inventory Check'!$B$3:$B$3000,"WRONG Code",0)</f>
        <v>CLUTCH SPRING</v>
      </c>
      <c r="L435" s="22">
        <v>1</v>
      </c>
      <c r="M435" s="27">
        <v>50</v>
      </c>
      <c r="N435" s="69">
        <f t="shared" si="49"/>
        <v>50</v>
      </c>
      <c r="O435" s="10">
        <v>1650</v>
      </c>
      <c r="P435" s="11"/>
      <c r="Q435" s="11"/>
      <c r="R435" s="11"/>
      <c r="S435" s="11"/>
      <c r="T435" s="23"/>
      <c r="U435" s="71">
        <f t="shared" si="50"/>
        <v>1650</v>
      </c>
      <c r="V435" s="71">
        <f t="shared" si="51"/>
        <v>297</v>
      </c>
      <c r="W435" s="9"/>
      <c r="X435" s="69">
        <f>Job_Cards[[#This Row],[GST on Lobour]]+Job_Cards[[#This Row],[Total Labour]]+Job_Cards[[#This Row],[Part Value]]</f>
        <v>1997</v>
      </c>
      <c r="Y435" s="9"/>
      <c r="Z435" s="11"/>
      <c r="AA435" s="15">
        <f t="shared" si="52"/>
        <v>24</v>
      </c>
      <c r="AB435" s="15">
        <f t="shared" si="53"/>
        <v>2</v>
      </c>
      <c r="AC435" s="15">
        <f t="shared" si="54"/>
        <v>2026</v>
      </c>
    </row>
    <row r="436" spans="1:29" x14ac:dyDescent="0.35">
      <c r="A436" s="8">
        <v>46078</v>
      </c>
      <c r="B436" s="8">
        <v>46078</v>
      </c>
      <c r="C436" s="9">
        <v>1939</v>
      </c>
      <c r="D436" s="9" t="s">
        <v>676</v>
      </c>
      <c r="E436" s="9">
        <v>9555042626</v>
      </c>
      <c r="F436" s="9"/>
      <c r="G436" s="64"/>
      <c r="H436" s="65" t="s">
        <v>65</v>
      </c>
      <c r="I436" s="65" t="s">
        <v>751</v>
      </c>
      <c r="J436" s="22" t="s">
        <v>368</v>
      </c>
      <c r="K436" s="67" t="str">
        <f>_xlfn.XLOOKUP(Job_Cards[[#This Row],[Part Code Issued]],'Inventory Check'!$A$3:$A$3000,'Inventory Check'!$B$3:$B$3000,"WRONG Code",0)</f>
        <v>Force Motors Antifreeze Coolant 5 L</v>
      </c>
      <c r="L436" s="22">
        <v>1</v>
      </c>
      <c r="M436" s="27">
        <v>1425</v>
      </c>
      <c r="N436" s="69">
        <f t="shared" si="49"/>
        <v>1425</v>
      </c>
      <c r="O436" s="10"/>
      <c r="P436" s="11"/>
      <c r="Q436" s="11"/>
      <c r="R436" s="11"/>
      <c r="S436" s="11"/>
      <c r="T436" s="23"/>
      <c r="U436" s="71">
        <f t="shared" si="50"/>
        <v>0</v>
      </c>
      <c r="V436" s="71">
        <f t="shared" si="51"/>
        <v>0</v>
      </c>
      <c r="W436" s="9"/>
      <c r="X436" s="69">
        <f>Job_Cards[[#This Row],[GST on Lobour]]+Job_Cards[[#This Row],[Total Labour]]+Job_Cards[[#This Row],[Part Value]]</f>
        <v>1425</v>
      </c>
      <c r="Y436" s="9"/>
      <c r="Z436" s="11"/>
      <c r="AA436" s="15">
        <f t="shared" si="52"/>
        <v>25</v>
      </c>
      <c r="AB436" s="15">
        <f t="shared" si="53"/>
        <v>2</v>
      </c>
      <c r="AC436" s="15">
        <f t="shared" si="54"/>
        <v>2026</v>
      </c>
    </row>
    <row r="437" spans="1:29" x14ac:dyDescent="0.35">
      <c r="A437" s="8">
        <v>46078</v>
      </c>
      <c r="B437" s="8">
        <v>46078</v>
      </c>
      <c r="C437" s="9">
        <v>1940</v>
      </c>
      <c r="D437" s="9" t="s">
        <v>677</v>
      </c>
      <c r="E437" s="9">
        <v>9565622746</v>
      </c>
      <c r="F437" s="9" t="s">
        <v>678</v>
      </c>
      <c r="G437" s="64" t="s">
        <v>55</v>
      </c>
      <c r="H437" s="65" t="s">
        <v>65</v>
      </c>
      <c r="I437" s="65" t="s">
        <v>27</v>
      </c>
      <c r="J437" s="22" t="s">
        <v>376</v>
      </c>
      <c r="K437" s="67" t="str">
        <f>_xlfn.XLOOKUP(Job_Cards[[#This Row],[Part Code Issued]],'Inventory Check'!$A$3:$A$3000,'Inventory Check'!$B$3:$B$3000,"WRONG Code",0)</f>
        <v>MECHENICAL SPRAY</v>
      </c>
      <c r="L437" s="22">
        <v>1</v>
      </c>
      <c r="M437" s="27">
        <v>160</v>
      </c>
      <c r="N437" s="69">
        <f t="shared" si="49"/>
        <v>160</v>
      </c>
      <c r="O437" s="10">
        <v>800</v>
      </c>
      <c r="P437" s="11"/>
      <c r="Q437" s="11"/>
      <c r="R437" s="11"/>
      <c r="S437" s="11"/>
      <c r="T437" s="23"/>
      <c r="U437" s="71">
        <f t="shared" si="50"/>
        <v>800</v>
      </c>
      <c r="V437" s="71">
        <f t="shared" si="51"/>
        <v>144</v>
      </c>
      <c r="W437" s="9"/>
      <c r="X437" s="69">
        <f>Job_Cards[[#This Row],[GST on Lobour]]+Job_Cards[[#This Row],[Total Labour]]+Job_Cards[[#This Row],[Part Value]]</f>
        <v>1104</v>
      </c>
      <c r="Y437" s="9"/>
      <c r="Z437" s="11"/>
      <c r="AA437" s="15">
        <f t="shared" si="52"/>
        <v>25</v>
      </c>
      <c r="AB437" s="15">
        <f t="shared" si="53"/>
        <v>2</v>
      </c>
      <c r="AC437" s="15">
        <f t="shared" si="54"/>
        <v>2026</v>
      </c>
    </row>
    <row r="438" spans="1:29" x14ac:dyDescent="0.35">
      <c r="A438" s="9"/>
      <c r="B438" s="8">
        <v>46078</v>
      </c>
      <c r="C438" s="9"/>
      <c r="D438" s="9"/>
      <c r="E438" s="9"/>
      <c r="F438" s="9"/>
      <c r="G438" s="64"/>
      <c r="H438" s="65"/>
      <c r="I438" s="65" t="str">
        <f>IF(Job_Cards[[#This Row],[Customer Name]]="",I437,"")</f>
        <v>Paid</v>
      </c>
      <c r="J438" s="22" t="s">
        <v>651</v>
      </c>
      <c r="K438" s="67" t="str">
        <f>_xlfn.XLOOKUP(Job_Cards[[#This Row],[Part Code Issued]],'Inventory Check'!$A$3:$A$3000,'Inventory Check'!$B$3:$B$3000,"WRONG Code",0)</f>
        <v>BRAKE DISC. (VENTILATED)</v>
      </c>
      <c r="L438" s="22">
        <v>1</v>
      </c>
      <c r="M438" s="27">
        <v>5906</v>
      </c>
      <c r="N438" s="69">
        <f t="shared" si="49"/>
        <v>5906</v>
      </c>
      <c r="O438" s="10"/>
      <c r="P438" s="11"/>
      <c r="Q438" s="11"/>
      <c r="R438" s="11"/>
      <c r="S438" s="11"/>
      <c r="T438" s="23"/>
      <c r="U438" s="71">
        <f t="shared" si="50"/>
        <v>0</v>
      </c>
      <c r="V438" s="71">
        <f t="shared" si="51"/>
        <v>0</v>
      </c>
      <c r="W438" s="9"/>
      <c r="X438" s="69">
        <f>Job_Cards[[#This Row],[GST on Lobour]]+Job_Cards[[#This Row],[Total Labour]]+Job_Cards[[#This Row],[Part Value]]</f>
        <v>5906</v>
      </c>
      <c r="Y438" s="9"/>
      <c r="Z438" s="11"/>
      <c r="AA438" s="15">
        <f t="shared" si="52"/>
        <v>25</v>
      </c>
      <c r="AB438" s="15">
        <f t="shared" si="53"/>
        <v>2</v>
      </c>
      <c r="AC438" s="15">
        <f t="shared" si="54"/>
        <v>2026</v>
      </c>
    </row>
    <row r="439" spans="1:29" x14ac:dyDescent="0.35">
      <c r="A439" s="9"/>
      <c r="B439" s="8">
        <v>46078</v>
      </c>
      <c r="C439" s="9"/>
      <c r="D439" s="9"/>
      <c r="E439" s="9"/>
      <c r="F439" s="9"/>
      <c r="G439" s="64"/>
      <c r="H439" s="65"/>
      <c r="I439" s="65" t="str">
        <f>IF(Job_Cards[[#This Row],[Customer Name]]="",I438,"")</f>
        <v>Paid</v>
      </c>
      <c r="J439" s="22" t="s">
        <v>557</v>
      </c>
      <c r="K439" s="67" t="str">
        <f>_xlfn.XLOOKUP(Job_Cards[[#This Row],[Part Code Issued]],'Inventory Check'!$A$3:$A$3000,'Inventory Check'!$B$3:$B$3000,"WRONG Code",0)</f>
        <v>Brake Oil</v>
      </c>
      <c r="L439" s="22">
        <v>1</v>
      </c>
      <c r="M439" s="27">
        <v>149</v>
      </c>
      <c r="N439" s="69">
        <f t="shared" si="49"/>
        <v>149</v>
      </c>
      <c r="O439" s="10"/>
      <c r="P439" s="11"/>
      <c r="Q439" s="11"/>
      <c r="R439" s="11"/>
      <c r="S439" s="11"/>
      <c r="T439" s="23"/>
      <c r="U439" s="71">
        <f t="shared" si="50"/>
        <v>0</v>
      </c>
      <c r="V439" s="71">
        <f t="shared" si="51"/>
        <v>0</v>
      </c>
      <c r="W439" s="9"/>
      <c r="X439" s="69">
        <f>Job_Cards[[#This Row],[GST on Lobour]]+Job_Cards[[#This Row],[Total Labour]]+Job_Cards[[#This Row],[Part Value]]</f>
        <v>149</v>
      </c>
      <c r="Y439" s="9"/>
      <c r="Z439" s="11"/>
      <c r="AA439" s="15">
        <f t="shared" si="52"/>
        <v>25</v>
      </c>
      <c r="AB439" s="15">
        <f t="shared" si="53"/>
        <v>2</v>
      </c>
      <c r="AC439" s="15">
        <f t="shared" si="54"/>
        <v>2026</v>
      </c>
    </row>
    <row r="440" spans="1:29" x14ac:dyDescent="0.35">
      <c r="A440" s="9"/>
      <c r="B440" s="8">
        <v>46078</v>
      </c>
      <c r="C440" s="9"/>
      <c r="D440" s="9"/>
      <c r="E440" s="9"/>
      <c r="F440" s="9"/>
      <c r="G440" s="64"/>
      <c r="H440" s="65"/>
      <c r="I440" s="65" t="str">
        <f>IF(Job_Cards[[#This Row],[Customer Name]]="",I439,"")</f>
        <v>Paid</v>
      </c>
      <c r="J440" s="22" t="s">
        <v>172</v>
      </c>
      <c r="K440" s="67" t="str">
        <f>_xlfn.XLOOKUP(Job_Cards[[#This Row],[Part Code Issued]],'Inventory Check'!$A$3:$A$3000,'Inventory Check'!$B$3:$B$3000,"WRONG Code",0)</f>
        <v>BRAKE PAD</v>
      </c>
      <c r="L440" s="22">
        <v>1</v>
      </c>
      <c r="M440" s="27">
        <v>2296</v>
      </c>
      <c r="N440" s="69">
        <f t="shared" si="49"/>
        <v>2296</v>
      </c>
      <c r="O440" s="10"/>
      <c r="P440" s="11"/>
      <c r="Q440" s="11"/>
      <c r="R440" s="11"/>
      <c r="S440" s="11"/>
      <c r="T440" s="23"/>
      <c r="U440" s="71">
        <f t="shared" si="50"/>
        <v>0</v>
      </c>
      <c r="V440" s="71">
        <f t="shared" si="51"/>
        <v>0</v>
      </c>
      <c r="W440" s="9"/>
      <c r="X440" s="69">
        <f>Job_Cards[[#This Row],[GST on Lobour]]+Job_Cards[[#This Row],[Total Labour]]+Job_Cards[[#This Row],[Part Value]]</f>
        <v>2296</v>
      </c>
      <c r="Y440" s="9"/>
      <c r="Z440" s="11"/>
      <c r="AA440" s="15">
        <f t="shared" si="52"/>
        <v>25</v>
      </c>
      <c r="AB440" s="15">
        <f t="shared" si="53"/>
        <v>2</v>
      </c>
      <c r="AC440" s="15">
        <f t="shared" si="54"/>
        <v>2026</v>
      </c>
    </row>
    <row r="441" spans="1:29" x14ac:dyDescent="0.35">
      <c r="A441" s="8">
        <v>46078</v>
      </c>
      <c r="B441" s="8">
        <v>46078</v>
      </c>
      <c r="C441" s="9">
        <v>1941</v>
      </c>
      <c r="D441" s="9" t="s">
        <v>681</v>
      </c>
      <c r="E441" s="9">
        <v>7379606363</v>
      </c>
      <c r="F441" s="9" t="s">
        <v>682</v>
      </c>
      <c r="G441" s="64" t="s">
        <v>55</v>
      </c>
      <c r="H441" s="65" t="s">
        <v>65</v>
      </c>
      <c r="I441" s="65" t="s">
        <v>27</v>
      </c>
      <c r="J441" s="22" t="s">
        <v>424</v>
      </c>
      <c r="K441" s="67" t="str">
        <f>_xlfn.XLOOKUP(Job_Cards[[#This Row],[Part Code Issued]],'Inventory Check'!$A$3:$A$3000,'Inventory Check'!$B$3:$B$3000,"WRONG Code",0)</f>
        <v>Lube Oil Filter</v>
      </c>
      <c r="L441" s="22">
        <v>1</v>
      </c>
      <c r="M441" s="27">
        <v>1411</v>
      </c>
      <c r="N441" s="69">
        <f t="shared" si="49"/>
        <v>1411</v>
      </c>
      <c r="O441" s="10">
        <v>850</v>
      </c>
      <c r="P441" s="11"/>
      <c r="Q441" s="11"/>
      <c r="R441" s="11"/>
      <c r="S441" s="11"/>
      <c r="T441" s="23"/>
      <c r="U441" s="71">
        <f t="shared" si="50"/>
        <v>850</v>
      </c>
      <c r="V441" s="71">
        <f t="shared" si="51"/>
        <v>153</v>
      </c>
      <c r="W441" s="9"/>
      <c r="X441" s="69">
        <f>Job_Cards[[#This Row],[GST on Lobour]]+Job_Cards[[#This Row],[Total Labour]]+Job_Cards[[#This Row],[Part Value]]</f>
        <v>2414</v>
      </c>
      <c r="Y441" s="9"/>
      <c r="Z441" s="11"/>
      <c r="AA441" s="15">
        <f t="shared" si="52"/>
        <v>25</v>
      </c>
      <c r="AB441" s="15">
        <f t="shared" si="53"/>
        <v>2</v>
      </c>
      <c r="AC441" s="15">
        <f t="shared" si="54"/>
        <v>2026</v>
      </c>
    </row>
    <row r="442" spans="1:29" x14ac:dyDescent="0.35">
      <c r="A442" s="9"/>
      <c r="B442" s="8">
        <v>46078</v>
      </c>
      <c r="C442" s="9"/>
      <c r="D442" s="9"/>
      <c r="E442" s="9"/>
      <c r="F442" s="9"/>
      <c r="G442" s="64"/>
      <c r="H442" s="65"/>
      <c r="I442" s="65" t="str">
        <f>IF(Job_Cards[[#This Row],[Customer Name]]="",I441,"")</f>
        <v>Paid</v>
      </c>
      <c r="J442" s="22" t="s">
        <v>694</v>
      </c>
      <c r="K442" s="67" t="str">
        <f>_xlfn.XLOOKUP(Job_Cards[[#This Row],[Part Code Issued]],'Inventory Check'!$A$3:$A$3000,'Inventory Check'!$B$3:$B$3000,"WRONG Code",0)</f>
        <v>ENGINE OIL</v>
      </c>
      <c r="L442" s="22">
        <v>1</v>
      </c>
      <c r="M442" s="27">
        <v>2288</v>
      </c>
      <c r="N442" s="69">
        <f t="shared" si="49"/>
        <v>2288</v>
      </c>
      <c r="O442" s="10"/>
      <c r="P442" s="11"/>
      <c r="Q442" s="11"/>
      <c r="R442" s="11"/>
      <c r="S442" s="11"/>
      <c r="T442" s="23"/>
      <c r="U442" s="71">
        <f t="shared" si="50"/>
        <v>0</v>
      </c>
      <c r="V442" s="71">
        <f t="shared" si="51"/>
        <v>0</v>
      </c>
      <c r="W442" s="9"/>
      <c r="X442" s="69">
        <f>Job_Cards[[#This Row],[GST on Lobour]]+Job_Cards[[#This Row],[Total Labour]]+Job_Cards[[#This Row],[Part Value]]</f>
        <v>2288</v>
      </c>
      <c r="Y442" s="9"/>
      <c r="Z442" s="11"/>
      <c r="AA442" s="15">
        <f t="shared" si="52"/>
        <v>25</v>
      </c>
      <c r="AB442" s="15">
        <f t="shared" si="53"/>
        <v>2</v>
      </c>
      <c r="AC442" s="15">
        <f t="shared" si="54"/>
        <v>2026</v>
      </c>
    </row>
    <row r="443" spans="1:29" x14ac:dyDescent="0.35">
      <c r="A443" s="9"/>
      <c r="B443" s="8">
        <v>46078</v>
      </c>
      <c r="C443" s="9"/>
      <c r="D443" s="9"/>
      <c r="E443" s="9"/>
      <c r="F443" s="9"/>
      <c r="G443" s="64"/>
      <c r="H443" s="65"/>
      <c r="I443" s="65" t="str">
        <f>IF(Job_Cards[[#This Row],[Customer Name]]="",I442,"")</f>
        <v>Paid</v>
      </c>
      <c r="J443" s="22" t="s">
        <v>189</v>
      </c>
      <c r="K443" s="67" t="str">
        <f>_xlfn.XLOOKUP(Job_Cards[[#This Row],[Part Code Issued]],'Inventory Check'!$A$3:$A$3000,'Inventory Check'!$B$3:$B$3000,"WRONG Code",0)</f>
        <v>AIR FILTER</v>
      </c>
      <c r="L443" s="22">
        <v>1</v>
      </c>
      <c r="M443" s="27">
        <v>693</v>
      </c>
      <c r="N443" s="69">
        <f t="shared" si="49"/>
        <v>693</v>
      </c>
      <c r="O443" s="10"/>
      <c r="P443" s="11"/>
      <c r="Q443" s="11"/>
      <c r="R443" s="11"/>
      <c r="S443" s="11"/>
      <c r="T443" s="23"/>
      <c r="U443" s="71">
        <f t="shared" si="50"/>
        <v>0</v>
      </c>
      <c r="V443" s="71">
        <f t="shared" si="51"/>
        <v>0</v>
      </c>
      <c r="W443" s="9"/>
      <c r="X443" s="69">
        <f>Job_Cards[[#This Row],[GST on Lobour]]+Job_Cards[[#This Row],[Total Labour]]+Job_Cards[[#This Row],[Part Value]]</f>
        <v>693</v>
      </c>
      <c r="Y443" s="9"/>
      <c r="Z443" s="11"/>
      <c r="AA443" s="15">
        <f t="shared" si="52"/>
        <v>25</v>
      </c>
      <c r="AB443" s="15">
        <f t="shared" si="53"/>
        <v>2</v>
      </c>
      <c r="AC443" s="15">
        <f t="shared" si="54"/>
        <v>2026</v>
      </c>
    </row>
    <row r="444" spans="1:29" x14ac:dyDescent="0.35">
      <c r="A444" s="9"/>
      <c r="B444" s="8">
        <v>46078</v>
      </c>
      <c r="C444" s="9"/>
      <c r="D444" s="9"/>
      <c r="E444" s="9"/>
      <c r="F444" s="9"/>
      <c r="G444" s="64"/>
      <c r="H444" s="65"/>
      <c r="I444" s="65" t="str">
        <f>IF(Job_Cards[[#This Row],[Customer Name]]="",I443,"")</f>
        <v>Paid</v>
      </c>
      <c r="J444" s="22" t="s">
        <v>679</v>
      </c>
      <c r="K444" s="67" t="str">
        <f>_xlfn.XLOOKUP(Job_Cards[[#This Row],[Part Code Issued]],'Inventory Check'!$A$3:$A$3000,'Inventory Check'!$B$3:$B$3000,"WRONG Code",0)</f>
        <v>Fuel Filter assly</v>
      </c>
      <c r="L444" s="22">
        <v>1</v>
      </c>
      <c r="M444" s="27">
        <v>3264</v>
      </c>
      <c r="N444" s="69">
        <f t="shared" si="49"/>
        <v>3264</v>
      </c>
      <c r="O444" s="10"/>
      <c r="P444" s="11"/>
      <c r="Q444" s="11"/>
      <c r="R444" s="11"/>
      <c r="S444" s="11"/>
      <c r="T444" s="23"/>
      <c r="U444" s="71">
        <f t="shared" si="50"/>
        <v>0</v>
      </c>
      <c r="V444" s="71">
        <f t="shared" si="51"/>
        <v>0</v>
      </c>
      <c r="W444" s="9"/>
      <c r="X444" s="69">
        <f>Job_Cards[[#This Row],[GST on Lobour]]+Job_Cards[[#This Row],[Total Labour]]+Job_Cards[[#This Row],[Part Value]]</f>
        <v>3264</v>
      </c>
      <c r="Y444" s="9"/>
      <c r="Z444" s="11"/>
      <c r="AA444" s="15">
        <f t="shared" si="52"/>
        <v>25</v>
      </c>
      <c r="AB444" s="15">
        <f t="shared" si="53"/>
        <v>2</v>
      </c>
      <c r="AC444" s="15">
        <f t="shared" si="54"/>
        <v>2026</v>
      </c>
    </row>
    <row r="445" spans="1:29" x14ac:dyDescent="0.35">
      <c r="A445" s="8">
        <v>46078</v>
      </c>
      <c r="B445" s="8">
        <v>46078</v>
      </c>
      <c r="C445" s="9" t="s">
        <v>683</v>
      </c>
      <c r="D445" s="9" t="s">
        <v>279</v>
      </c>
      <c r="E445" s="9"/>
      <c r="F445" s="9" t="s">
        <v>684</v>
      </c>
      <c r="G445" s="64" t="s">
        <v>55</v>
      </c>
      <c r="H445" s="65" t="s">
        <v>237</v>
      </c>
      <c r="I445" s="65" t="s">
        <v>48</v>
      </c>
      <c r="J445" s="22" t="s">
        <v>366</v>
      </c>
      <c r="K445" s="67" t="str">
        <f>_xlfn.XLOOKUP(Job_Cards[[#This Row],[Part Code Issued]],'Inventory Check'!$A$3:$A$3000,'Inventory Check'!$B$3:$B$3000,"WRONG Code",0)</f>
        <v>Gulf Force BS VI (6.5L)</v>
      </c>
      <c r="L445" s="22">
        <v>1</v>
      </c>
      <c r="M445" s="27">
        <v>2080</v>
      </c>
      <c r="N445" s="69">
        <f t="shared" si="49"/>
        <v>2080</v>
      </c>
      <c r="O445" s="10"/>
      <c r="P445" s="11"/>
      <c r="Q445" s="11"/>
      <c r="R445" s="11"/>
      <c r="S445" s="11"/>
      <c r="T445" s="23"/>
      <c r="U445" s="71">
        <f t="shared" si="50"/>
        <v>0</v>
      </c>
      <c r="V445" s="71">
        <f t="shared" si="51"/>
        <v>0</v>
      </c>
      <c r="W445" s="9"/>
      <c r="X445" s="69">
        <f>Job_Cards[[#This Row],[GST on Lobour]]+Job_Cards[[#This Row],[Total Labour]]+Job_Cards[[#This Row],[Part Value]]</f>
        <v>2080</v>
      </c>
      <c r="Y445" s="9"/>
      <c r="Z445" s="11"/>
      <c r="AA445" s="15">
        <f t="shared" si="52"/>
        <v>25</v>
      </c>
      <c r="AB445" s="15">
        <f t="shared" si="53"/>
        <v>2</v>
      </c>
      <c r="AC445" s="15">
        <f t="shared" si="54"/>
        <v>2026</v>
      </c>
    </row>
    <row r="446" spans="1:29" x14ac:dyDescent="0.35">
      <c r="A446" s="9"/>
      <c r="B446" s="8">
        <v>46078</v>
      </c>
      <c r="C446" s="9"/>
      <c r="D446" s="9"/>
      <c r="E446" s="9"/>
      <c r="F446" s="9"/>
      <c r="G446" s="64"/>
      <c r="H446" s="65"/>
      <c r="I446" s="65" t="str">
        <f>IF(Job_Cards[[#This Row],[Customer Name]]="",I445,"")</f>
        <v>Free Service</v>
      </c>
      <c r="J446" s="22" t="s">
        <v>90</v>
      </c>
      <c r="K446" s="67" t="str">
        <f>_xlfn.XLOOKUP(Job_Cards[[#This Row],[Part Code Issued]],'Inventory Check'!$A$3:$A$3000,'Inventory Check'!$B$3:$B$3000,"WRONG Code",0)</f>
        <v>Oil Filter</v>
      </c>
      <c r="L446" s="22">
        <v>1</v>
      </c>
      <c r="M446" s="27">
        <v>359</v>
      </c>
      <c r="N446" s="69">
        <f t="shared" si="49"/>
        <v>359</v>
      </c>
      <c r="O446" s="10"/>
      <c r="P446" s="11"/>
      <c r="Q446" s="11"/>
      <c r="R446" s="11"/>
      <c r="S446" s="11"/>
      <c r="T446" s="23"/>
      <c r="U446" s="71">
        <f t="shared" si="50"/>
        <v>0</v>
      </c>
      <c r="V446" s="71">
        <f t="shared" si="51"/>
        <v>0</v>
      </c>
      <c r="W446" s="9"/>
      <c r="X446" s="69">
        <f>Job_Cards[[#This Row],[GST on Lobour]]+Job_Cards[[#This Row],[Total Labour]]+Job_Cards[[#This Row],[Part Value]]</f>
        <v>359</v>
      </c>
      <c r="Y446" s="9"/>
      <c r="Z446" s="11"/>
      <c r="AA446" s="15">
        <f t="shared" si="52"/>
        <v>25</v>
      </c>
      <c r="AB446" s="15">
        <f t="shared" si="53"/>
        <v>2</v>
      </c>
      <c r="AC446" s="15">
        <f t="shared" si="54"/>
        <v>2026</v>
      </c>
    </row>
    <row r="447" spans="1:29" x14ac:dyDescent="0.35">
      <c r="A447" s="9"/>
      <c r="B447" s="8">
        <v>46078</v>
      </c>
      <c r="C447" s="9"/>
      <c r="D447" s="9"/>
      <c r="E447" s="9"/>
      <c r="F447" s="9"/>
      <c r="G447" s="64"/>
      <c r="H447" s="65"/>
      <c r="I447" s="65" t="str">
        <f>IF(Job_Cards[[#This Row],[Customer Name]]="",I446,"")</f>
        <v>Free Service</v>
      </c>
      <c r="J447" s="22" t="s">
        <v>238</v>
      </c>
      <c r="K447" s="67" t="str">
        <f>_xlfn.XLOOKUP(Job_Cards[[#This Row],[Part Code Issued]],'Inventory Check'!$A$3:$A$3000,'Inventory Check'!$B$3:$B$3000,"WRONG Code",0)</f>
        <v>SPIN-ON FILTER</v>
      </c>
      <c r="L447" s="22">
        <v>1</v>
      </c>
      <c r="M447" s="27">
        <v>655</v>
      </c>
      <c r="N447" s="69">
        <f t="shared" si="49"/>
        <v>655</v>
      </c>
      <c r="O447" s="10"/>
      <c r="P447" s="11"/>
      <c r="Q447" s="11"/>
      <c r="R447" s="11"/>
      <c r="S447" s="11"/>
      <c r="T447" s="23"/>
      <c r="U447" s="71">
        <f t="shared" si="50"/>
        <v>0</v>
      </c>
      <c r="V447" s="71">
        <f t="shared" si="51"/>
        <v>0</v>
      </c>
      <c r="W447" s="9"/>
      <c r="X447" s="69">
        <f>Job_Cards[[#This Row],[GST on Lobour]]+Job_Cards[[#This Row],[Total Labour]]+Job_Cards[[#This Row],[Part Value]]</f>
        <v>655</v>
      </c>
      <c r="Y447" s="9"/>
      <c r="Z447" s="11"/>
      <c r="AA447" s="15">
        <f t="shared" si="52"/>
        <v>25</v>
      </c>
      <c r="AB447" s="15">
        <f t="shared" si="53"/>
        <v>2</v>
      </c>
      <c r="AC447" s="15">
        <f t="shared" si="54"/>
        <v>2026</v>
      </c>
    </row>
    <row r="448" spans="1:29" x14ac:dyDescent="0.35">
      <c r="A448" s="8">
        <v>46078</v>
      </c>
      <c r="B448" s="8">
        <v>46078</v>
      </c>
      <c r="C448" s="9" t="s">
        <v>685</v>
      </c>
      <c r="D448" s="9" t="s">
        <v>279</v>
      </c>
      <c r="E448" s="9"/>
      <c r="F448" s="9" t="s">
        <v>686</v>
      </c>
      <c r="G448" s="64" t="s">
        <v>55</v>
      </c>
      <c r="H448" s="65" t="s">
        <v>237</v>
      </c>
      <c r="I448" s="65" t="s">
        <v>48</v>
      </c>
      <c r="J448" s="22" t="s">
        <v>366</v>
      </c>
      <c r="K448" s="67" t="str">
        <f>_xlfn.XLOOKUP(Job_Cards[[#This Row],[Part Code Issued]],'Inventory Check'!$A$3:$A$3000,'Inventory Check'!$B$3:$B$3000,"WRONG Code",0)</f>
        <v>Gulf Force BS VI (6.5L)</v>
      </c>
      <c r="L448" s="22">
        <v>1</v>
      </c>
      <c r="M448" s="27">
        <v>2080</v>
      </c>
      <c r="N448" s="69">
        <f t="shared" si="49"/>
        <v>2080</v>
      </c>
      <c r="O448" s="10"/>
      <c r="P448" s="11"/>
      <c r="Q448" s="11"/>
      <c r="R448" s="11"/>
      <c r="S448" s="11"/>
      <c r="T448" s="23"/>
      <c r="U448" s="71">
        <f t="shared" si="50"/>
        <v>0</v>
      </c>
      <c r="V448" s="71">
        <f t="shared" si="51"/>
        <v>0</v>
      </c>
      <c r="W448" s="9"/>
      <c r="X448" s="69">
        <f>Job_Cards[[#This Row],[GST on Lobour]]+Job_Cards[[#This Row],[Total Labour]]+Job_Cards[[#This Row],[Part Value]]</f>
        <v>2080</v>
      </c>
      <c r="Y448" s="9"/>
      <c r="Z448" s="11"/>
      <c r="AA448" s="15">
        <f t="shared" si="52"/>
        <v>25</v>
      </c>
      <c r="AB448" s="15">
        <f t="shared" si="53"/>
        <v>2</v>
      </c>
      <c r="AC448" s="15">
        <f t="shared" si="54"/>
        <v>2026</v>
      </c>
    </row>
    <row r="449" spans="1:29" x14ac:dyDescent="0.35">
      <c r="A449" s="9"/>
      <c r="B449" s="8">
        <v>46078</v>
      </c>
      <c r="C449" s="9"/>
      <c r="D449" s="9"/>
      <c r="E449" s="9"/>
      <c r="F449" s="9"/>
      <c r="G449" s="64"/>
      <c r="H449" s="65"/>
      <c r="I449" s="65" t="str">
        <f>IF(Job_Cards[[#This Row],[Customer Name]]="",I448,"")</f>
        <v>Free Service</v>
      </c>
      <c r="J449" s="22" t="s">
        <v>90</v>
      </c>
      <c r="K449" s="67" t="str">
        <f>_xlfn.XLOOKUP(Job_Cards[[#This Row],[Part Code Issued]],'Inventory Check'!$A$3:$A$3000,'Inventory Check'!$B$3:$B$3000,"WRONG Code",0)</f>
        <v>Oil Filter</v>
      </c>
      <c r="L449" s="22">
        <v>1</v>
      </c>
      <c r="M449" s="27">
        <v>359</v>
      </c>
      <c r="N449" s="69">
        <f t="shared" si="49"/>
        <v>359</v>
      </c>
      <c r="O449" s="10"/>
      <c r="P449" s="11"/>
      <c r="Q449" s="11"/>
      <c r="R449" s="11"/>
      <c r="S449" s="11"/>
      <c r="T449" s="23"/>
      <c r="U449" s="71">
        <f t="shared" ref="U449:U508" si="55">SUM(O449:T449)</f>
        <v>0</v>
      </c>
      <c r="V449" s="71">
        <f t="shared" si="51"/>
        <v>0</v>
      </c>
      <c r="W449" s="9"/>
      <c r="X449" s="69">
        <f>Job_Cards[[#This Row],[GST on Lobour]]+Job_Cards[[#This Row],[Total Labour]]+Job_Cards[[#This Row],[Part Value]]</f>
        <v>359</v>
      </c>
      <c r="Y449" s="9"/>
      <c r="Z449" s="11"/>
      <c r="AA449" s="15">
        <f t="shared" si="52"/>
        <v>25</v>
      </c>
      <c r="AB449" s="15">
        <f t="shared" si="53"/>
        <v>2</v>
      </c>
      <c r="AC449" s="15">
        <f t="shared" si="54"/>
        <v>2026</v>
      </c>
    </row>
    <row r="450" spans="1:29" x14ac:dyDescent="0.35">
      <c r="A450" s="9"/>
      <c r="B450" s="8">
        <v>46078</v>
      </c>
      <c r="C450" s="9"/>
      <c r="D450" s="9"/>
      <c r="E450" s="9"/>
      <c r="F450" s="9"/>
      <c r="G450" s="64"/>
      <c r="H450" s="65"/>
      <c r="I450" s="65" t="str">
        <f>IF(Job_Cards[[#This Row],[Customer Name]]="",I449,"")</f>
        <v>Free Service</v>
      </c>
      <c r="J450" s="22" t="s">
        <v>238</v>
      </c>
      <c r="K450" s="67" t="str">
        <f>_xlfn.XLOOKUP(Job_Cards[[#This Row],[Part Code Issued]],'Inventory Check'!$A$3:$A$3000,'Inventory Check'!$B$3:$B$3000,"WRONG Code",0)</f>
        <v>SPIN-ON FILTER</v>
      </c>
      <c r="L450" s="22">
        <v>1</v>
      </c>
      <c r="M450" s="27">
        <v>655</v>
      </c>
      <c r="N450" s="69">
        <f t="shared" ref="N450:N509" si="56">M450*L450</f>
        <v>655</v>
      </c>
      <c r="O450" s="10"/>
      <c r="P450" s="11"/>
      <c r="Q450" s="11"/>
      <c r="R450" s="11"/>
      <c r="S450" s="11"/>
      <c r="T450" s="23"/>
      <c r="U450" s="71">
        <f t="shared" si="55"/>
        <v>0</v>
      </c>
      <c r="V450" s="71">
        <f t="shared" ref="V450:V509" si="57">U450*0.18</f>
        <v>0</v>
      </c>
      <c r="W450" s="9"/>
      <c r="X450" s="69">
        <f>Job_Cards[[#This Row],[GST on Lobour]]+Job_Cards[[#This Row],[Total Labour]]+Job_Cards[[#This Row],[Part Value]]</f>
        <v>655</v>
      </c>
      <c r="Y450" s="9"/>
      <c r="Z450" s="11"/>
      <c r="AA450" s="15">
        <f t="shared" si="52"/>
        <v>25</v>
      </c>
      <c r="AB450" s="15">
        <f t="shared" si="53"/>
        <v>2</v>
      </c>
      <c r="AC450" s="15">
        <f t="shared" si="54"/>
        <v>2026</v>
      </c>
    </row>
    <row r="451" spans="1:29" x14ac:dyDescent="0.35">
      <c r="A451" s="8">
        <v>46078</v>
      </c>
      <c r="B451" s="8">
        <v>46078</v>
      </c>
      <c r="C451" s="9" t="s">
        <v>685</v>
      </c>
      <c r="D451" s="9" t="s">
        <v>279</v>
      </c>
      <c r="E451" s="9"/>
      <c r="F451" s="9" t="s">
        <v>687</v>
      </c>
      <c r="G451" s="64" t="s">
        <v>55</v>
      </c>
      <c r="H451" s="65" t="s">
        <v>237</v>
      </c>
      <c r="I451" s="65" t="s">
        <v>48</v>
      </c>
      <c r="J451" s="22" t="s">
        <v>366</v>
      </c>
      <c r="K451" s="67" t="str">
        <f>_xlfn.XLOOKUP(Job_Cards[[#This Row],[Part Code Issued]],'Inventory Check'!$A$3:$A$3000,'Inventory Check'!$B$3:$B$3000,"WRONG Code",0)</f>
        <v>Gulf Force BS VI (6.5L)</v>
      </c>
      <c r="L451" s="22">
        <v>1</v>
      </c>
      <c r="M451" s="27">
        <v>2080</v>
      </c>
      <c r="N451" s="69">
        <f t="shared" si="56"/>
        <v>2080</v>
      </c>
      <c r="O451" s="10"/>
      <c r="P451" s="11"/>
      <c r="Q451" s="11"/>
      <c r="R451" s="11"/>
      <c r="S451" s="11"/>
      <c r="T451" s="23"/>
      <c r="U451" s="71">
        <f t="shared" si="55"/>
        <v>0</v>
      </c>
      <c r="V451" s="71">
        <f t="shared" si="57"/>
        <v>0</v>
      </c>
      <c r="W451" s="9"/>
      <c r="X451" s="69">
        <f>Job_Cards[[#This Row],[GST on Lobour]]+Job_Cards[[#This Row],[Total Labour]]+Job_Cards[[#This Row],[Part Value]]</f>
        <v>2080</v>
      </c>
      <c r="Y451" s="9"/>
      <c r="Z451" s="11"/>
      <c r="AA451" s="15">
        <f t="shared" ref="AA451:AA511" si="58">DAY(B451)</f>
        <v>25</v>
      </c>
      <c r="AB451" s="15">
        <f t="shared" ref="AB451:AB511" si="59">MONTH(B451)</f>
        <v>2</v>
      </c>
      <c r="AC451" s="15">
        <f t="shared" ref="AC451:AC511" si="60">YEAR(B451)</f>
        <v>2026</v>
      </c>
    </row>
    <row r="452" spans="1:29" x14ac:dyDescent="0.35">
      <c r="A452" s="9"/>
      <c r="B452" s="8">
        <v>46078</v>
      </c>
      <c r="C452" s="9"/>
      <c r="D452" s="9"/>
      <c r="E452" s="9"/>
      <c r="F452" s="9"/>
      <c r="G452" s="64"/>
      <c r="H452" s="65"/>
      <c r="I452" s="65" t="str">
        <f>IF(Job_Cards[[#This Row],[Customer Name]]="",I451,"")</f>
        <v>Free Service</v>
      </c>
      <c r="J452" s="22" t="s">
        <v>90</v>
      </c>
      <c r="K452" s="67" t="str">
        <f>_xlfn.XLOOKUP(Job_Cards[[#This Row],[Part Code Issued]],'Inventory Check'!$A$3:$A$3000,'Inventory Check'!$B$3:$B$3000,"WRONG Code",0)</f>
        <v>Oil Filter</v>
      </c>
      <c r="L452" s="22">
        <v>1</v>
      </c>
      <c r="M452" s="27">
        <v>359</v>
      </c>
      <c r="N452" s="69">
        <f t="shared" si="56"/>
        <v>359</v>
      </c>
      <c r="O452" s="10"/>
      <c r="P452" s="11"/>
      <c r="Q452" s="11"/>
      <c r="R452" s="11"/>
      <c r="S452" s="11"/>
      <c r="T452" s="23"/>
      <c r="U452" s="71">
        <f t="shared" si="55"/>
        <v>0</v>
      </c>
      <c r="V452" s="71">
        <f t="shared" si="57"/>
        <v>0</v>
      </c>
      <c r="W452" s="9"/>
      <c r="X452" s="69">
        <f>Job_Cards[[#This Row],[GST on Lobour]]+Job_Cards[[#This Row],[Total Labour]]+Job_Cards[[#This Row],[Part Value]]</f>
        <v>359</v>
      </c>
      <c r="Y452" s="9"/>
      <c r="Z452" s="11"/>
      <c r="AA452" s="15">
        <f t="shared" si="58"/>
        <v>25</v>
      </c>
      <c r="AB452" s="15">
        <f t="shared" si="59"/>
        <v>2</v>
      </c>
      <c r="AC452" s="15">
        <f t="shared" si="60"/>
        <v>2026</v>
      </c>
    </row>
    <row r="453" spans="1:29" x14ac:dyDescent="0.35">
      <c r="A453" s="9"/>
      <c r="B453" s="8">
        <v>46078</v>
      </c>
      <c r="C453" s="9"/>
      <c r="D453" s="9"/>
      <c r="E453" s="9"/>
      <c r="F453" s="9"/>
      <c r="G453" s="64"/>
      <c r="H453" s="65"/>
      <c r="I453" s="65" t="str">
        <f>IF(Job_Cards[[#This Row],[Customer Name]]="",I452,"")</f>
        <v>Free Service</v>
      </c>
      <c r="J453" s="22" t="s">
        <v>238</v>
      </c>
      <c r="K453" s="67" t="str">
        <f>_xlfn.XLOOKUP(Job_Cards[[#This Row],[Part Code Issued]],'Inventory Check'!$A$3:$A$3000,'Inventory Check'!$B$3:$B$3000,"WRONG Code",0)</f>
        <v>SPIN-ON FILTER</v>
      </c>
      <c r="L453" s="22">
        <v>1</v>
      </c>
      <c r="M453" s="27">
        <v>655</v>
      </c>
      <c r="N453" s="69">
        <f t="shared" si="56"/>
        <v>655</v>
      </c>
      <c r="O453" s="10"/>
      <c r="P453" s="11"/>
      <c r="Q453" s="11"/>
      <c r="R453" s="11"/>
      <c r="S453" s="11"/>
      <c r="T453" s="23"/>
      <c r="U453" s="71">
        <f t="shared" si="55"/>
        <v>0</v>
      </c>
      <c r="V453" s="71">
        <f t="shared" si="57"/>
        <v>0</v>
      </c>
      <c r="W453" s="9"/>
      <c r="X453" s="69">
        <f>Job_Cards[[#This Row],[GST on Lobour]]+Job_Cards[[#This Row],[Total Labour]]+Job_Cards[[#This Row],[Part Value]]</f>
        <v>655</v>
      </c>
      <c r="Y453" s="9"/>
      <c r="Z453" s="11"/>
      <c r="AA453" s="15">
        <f t="shared" si="58"/>
        <v>25</v>
      </c>
      <c r="AB453" s="15">
        <f t="shared" si="59"/>
        <v>2</v>
      </c>
      <c r="AC453" s="15">
        <f t="shared" si="60"/>
        <v>2026</v>
      </c>
    </row>
    <row r="454" spans="1:29" x14ac:dyDescent="0.35">
      <c r="A454" s="8">
        <v>46080</v>
      </c>
      <c r="B454" s="8">
        <v>46080</v>
      </c>
      <c r="C454" s="9">
        <v>1942</v>
      </c>
      <c r="D454" s="9" t="s">
        <v>691</v>
      </c>
      <c r="E454" s="9"/>
      <c r="F454" s="9"/>
      <c r="G454" s="64"/>
      <c r="H454" s="65"/>
      <c r="I454" s="65" t="s">
        <v>751</v>
      </c>
      <c r="J454" s="22" t="s">
        <v>308</v>
      </c>
      <c r="K454" s="67" t="str">
        <f>_xlfn.XLOOKUP(Job_Cards[[#This Row],[Part Code Issued]],'Inventory Check'!$A$3:$A$3000,'Inventory Check'!$B$3:$B$3000,"WRONG Code",0)</f>
        <v>Gulf Force AdBlue (20 L)</v>
      </c>
      <c r="L454" s="22">
        <v>1</v>
      </c>
      <c r="M454" s="27">
        <v>1480</v>
      </c>
      <c r="N454" s="69">
        <f t="shared" si="56"/>
        <v>1480</v>
      </c>
      <c r="O454" s="10"/>
      <c r="P454" s="11"/>
      <c r="Q454" s="11"/>
      <c r="R454" s="11"/>
      <c r="S454" s="11"/>
      <c r="T454" s="23"/>
      <c r="U454" s="71">
        <f t="shared" si="55"/>
        <v>0</v>
      </c>
      <c r="V454" s="71">
        <f t="shared" si="57"/>
        <v>0</v>
      </c>
      <c r="W454" s="9"/>
      <c r="X454" s="69">
        <f>Job_Cards[[#This Row],[GST on Lobour]]+Job_Cards[[#This Row],[Total Labour]]+Job_Cards[[#This Row],[Part Value]]</f>
        <v>1480</v>
      </c>
      <c r="Y454" s="9"/>
      <c r="Z454" s="11"/>
      <c r="AA454" s="15">
        <f t="shared" si="58"/>
        <v>27</v>
      </c>
      <c r="AB454" s="15">
        <f t="shared" si="59"/>
        <v>2</v>
      </c>
      <c r="AC454" s="15">
        <f t="shared" si="60"/>
        <v>2026</v>
      </c>
    </row>
    <row r="455" spans="1:29" x14ac:dyDescent="0.35">
      <c r="A455" s="8">
        <v>46080</v>
      </c>
      <c r="B455" s="8">
        <v>46080</v>
      </c>
      <c r="C455" s="9">
        <v>1943</v>
      </c>
      <c r="D455" s="9" t="s">
        <v>690</v>
      </c>
      <c r="E455" s="9">
        <v>8960919125</v>
      </c>
      <c r="F455" s="9"/>
      <c r="G455" s="64"/>
      <c r="H455" s="65"/>
      <c r="I455" s="65" t="s">
        <v>751</v>
      </c>
      <c r="J455" s="22" t="s">
        <v>119</v>
      </c>
      <c r="K455" s="67" t="str">
        <f>_xlfn.XLOOKUP(Job_Cards[[#This Row],[Part Code Issued]],'Inventory Check'!$A$3:$A$3000,'Inventory Check'!$B$3:$B$3000,"WRONG Code",0)</f>
        <v>Poly V Belt 5 Pk 1549</v>
      </c>
      <c r="L455" s="22">
        <v>1</v>
      </c>
      <c r="M455" s="27">
        <v>623</v>
      </c>
      <c r="N455" s="69">
        <f t="shared" si="56"/>
        <v>623</v>
      </c>
      <c r="O455" s="10"/>
      <c r="P455" s="11"/>
      <c r="Q455" s="11"/>
      <c r="R455" s="11"/>
      <c r="S455" s="11"/>
      <c r="T455" s="23"/>
      <c r="U455" s="71">
        <f t="shared" si="55"/>
        <v>0</v>
      </c>
      <c r="V455" s="71">
        <f t="shared" si="57"/>
        <v>0</v>
      </c>
      <c r="W455" s="9"/>
      <c r="X455" s="69">
        <f>Job_Cards[[#This Row],[GST on Lobour]]+Job_Cards[[#This Row],[Total Labour]]+Job_Cards[[#This Row],[Part Value]]</f>
        <v>623</v>
      </c>
      <c r="Y455" s="9"/>
      <c r="Z455" s="11"/>
      <c r="AA455" s="15">
        <f t="shared" si="58"/>
        <v>27</v>
      </c>
      <c r="AB455" s="15">
        <f t="shared" si="59"/>
        <v>2</v>
      </c>
      <c r="AC455" s="15">
        <f t="shared" si="60"/>
        <v>2026</v>
      </c>
    </row>
    <row r="456" spans="1:29" x14ac:dyDescent="0.35">
      <c r="A456" s="8">
        <v>46083</v>
      </c>
      <c r="B456" s="8">
        <v>46083</v>
      </c>
      <c r="C456" s="9">
        <v>1944</v>
      </c>
      <c r="D456" s="9" t="s">
        <v>780</v>
      </c>
      <c r="E456" s="9">
        <v>9125441113</v>
      </c>
      <c r="F456" s="9" t="s">
        <v>781</v>
      </c>
      <c r="G456" s="64" t="s">
        <v>55</v>
      </c>
      <c r="H456" s="87" t="s">
        <v>65</v>
      </c>
      <c r="I456" s="65" t="s">
        <v>27</v>
      </c>
      <c r="J456" s="22" t="s">
        <v>376</v>
      </c>
      <c r="K456" s="67" t="str">
        <f>_xlfn.XLOOKUP(Job_Cards[[#This Row],[Part Code Issued]],'Inventory Check'!$A$3:$A$3000,'Inventory Check'!$B$3:$B$3000,"WRONG Code",0)</f>
        <v>MECHENICAL SPRAY</v>
      </c>
      <c r="L456" s="22">
        <v>1</v>
      </c>
      <c r="M456" s="27">
        <v>160</v>
      </c>
      <c r="N456" s="69">
        <f t="shared" si="56"/>
        <v>160</v>
      </c>
      <c r="O456" s="10">
        <v>2050</v>
      </c>
      <c r="P456" s="11"/>
      <c r="Q456" s="11"/>
      <c r="R456" s="11"/>
      <c r="S456" s="11"/>
      <c r="T456" s="23"/>
      <c r="U456" s="71">
        <f t="shared" si="55"/>
        <v>2050</v>
      </c>
      <c r="V456" s="71">
        <f t="shared" si="57"/>
        <v>369</v>
      </c>
      <c r="W456" s="9"/>
      <c r="X456" s="69">
        <f>Job_Cards[[#This Row],[GST on Lobour]]+Job_Cards[[#This Row],[Total Labour]]+Job_Cards[[#This Row],[Part Value]]</f>
        <v>2579</v>
      </c>
      <c r="Y456" s="9"/>
      <c r="Z456" s="11"/>
      <c r="AA456" s="15">
        <f t="shared" si="58"/>
        <v>2</v>
      </c>
      <c r="AB456" s="15">
        <f t="shared" si="59"/>
        <v>3</v>
      </c>
      <c r="AC456" s="15">
        <f t="shared" si="60"/>
        <v>2026</v>
      </c>
    </row>
    <row r="457" spans="1:29" x14ac:dyDescent="0.35">
      <c r="A457" s="9"/>
      <c r="B457" s="8">
        <v>46083</v>
      </c>
      <c r="C457" s="9"/>
      <c r="D457" s="9"/>
      <c r="E457" s="9"/>
      <c r="F457" s="9"/>
      <c r="G457" s="64"/>
      <c r="H457" s="87"/>
      <c r="I457" s="65" t="s">
        <v>27</v>
      </c>
      <c r="J457" s="22" t="s">
        <v>117</v>
      </c>
      <c r="K457" s="67" t="str">
        <f>_xlfn.XLOOKUP(Job_Cards[[#This Row],[Part Code Issued]],'Inventory Check'!$A$3:$A$3000,'Inventory Check'!$B$3:$B$3000,"WRONG Code",0)</f>
        <v>KING PIN SET</v>
      </c>
      <c r="L457" s="22">
        <v>1</v>
      </c>
      <c r="M457" s="27">
        <v>2438</v>
      </c>
      <c r="N457" s="69">
        <f t="shared" si="56"/>
        <v>2438</v>
      </c>
      <c r="O457" s="10"/>
      <c r="P457" s="11"/>
      <c r="Q457" s="11"/>
      <c r="R457" s="11"/>
      <c r="S457" s="11"/>
      <c r="T457" s="23"/>
      <c r="U457" s="71">
        <f t="shared" si="55"/>
        <v>0</v>
      </c>
      <c r="V457" s="71">
        <f t="shared" si="57"/>
        <v>0</v>
      </c>
      <c r="W457" s="9"/>
      <c r="X457" s="69">
        <f>Job_Cards[[#This Row],[GST on Lobour]]+Job_Cards[[#This Row],[Total Labour]]+Job_Cards[[#This Row],[Part Value]]</f>
        <v>2438</v>
      </c>
      <c r="Y457" s="9"/>
      <c r="Z457" s="11"/>
      <c r="AA457" s="15">
        <f t="shared" si="58"/>
        <v>2</v>
      </c>
      <c r="AB457" s="15">
        <f t="shared" si="59"/>
        <v>3</v>
      </c>
      <c r="AC457" s="15">
        <f t="shared" si="60"/>
        <v>2026</v>
      </c>
    </row>
    <row r="458" spans="1:29" x14ac:dyDescent="0.35">
      <c r="A458" s="8">
        <v>46087</v>
      </c>
      <c r="B458" s="8">
        <v>46087</v>
      </c>
      <c r="C458" s="9">
        <v>1945</v>
      </c>
      <c r="D458" s="9" t="s">
        <v>782</v>
      </c>
      <c r="E458" s="9"/>
      <c r="F458" s="9"/>
      <c r="G458" s="64"/>
      <c r="H458" s="87"/>
      <c r="I458" s="65" t="s">
        <v>751</v>
      </c>
      <c r="J458" s="22" t="s">
        <v>651</v>
      </c>
      <c r="K458" s="67" t="str">
        <f>_xlfn.XLOOKUP(Job_Cards[[#This Row],[Part Code Issued]],'Inventory Check'!$A$3:$A$3000,'Inventory Check'!$B$3:$B$3000,"WRONG Code",0)</f>
        <v>BRAKE DISC. (VENTILATED)</v>
      </c>
      <c r="L458" s="22">
        <v>1</v>
      </c>
      <c r="M458" s="27">
        <v>5906</v>
      </c>
      <c r="N458" s="69">
        <f t="shared" si="56"/>
        <v>5906</v>
      </c>
      <c r="O458" s="10"/>
      <c r="P458" s="11"/>
      <c r="Q458" s="11"/>
      <c r="R458" s="11"/>
      <c r="S458" s="11"/>
      <c r="T458" s="23"/>
      <c r="U458" s="71">
        <f t="shared" si="55"/>
        <v>0</v>
      </c>
      <c r="V458" s="71">
        <f t="shared" si="57"/>
        <v>0</v>
      </c>
      <c r="W458" s="9"/>
      <c r="X458" s="69">
        <f>Job_Cards[[#This Row],[GST on Lobour]]+Job_Cards[[#This Row],[Total Labour]]+Job_Cards[[#This Row],[Part Value]]</f>
        <v>5906</v>
      </c>
      <c r="Y458" s="9"/>
      <c r="Z458" s="11"/>
      <c r="AA458" s="15">
        <f t="shared" si="58"/>
        <v>6</v>
      </c>
      <c r="AB458" s="15">
        <f t="shared" si="59"/>
        <v>3</v>
      </c>
      <c r="AC458" s="15">
        <f t="shared" si="60"/>
        <v>2026</v>
      </c>
    </row>
    <row r="459" spans="1:29" x14ac:dyDescent="0.35">
      <c r="A459" s="8">
        <v>46089</v>
      </c>
      <c r="B459" s="8">
        <v>46089</v>
      </c>
      <c r="C459" s="9">
        <v>1946</v>
      </c>
      <c r="D459" s="9" t="s">
        <v>783</v>
      </c>
      <c r="E459" s="9">
        <v>9415988231</v>
      </c>
      <c r="F459" s="9" t="s">
        <v>784</v>
      </c>
      <c r="G459" s="64" t="s">
        <v>59</v>
      </c>
      <c r="H459" s="87" t="s">
        <v>65</v>
      </c>
      <c r="I459" s="65" t="s">
        <v>48</v>
      </c>
      <c r="J459" s="22" t="s">
        <v>625</v>
      </c>
      <c r="K459" s="67" t="str">
        <f>_xlfn.XLOOKUP(Job_Cards[[#This Row],[Part Code Issued]],'Inventory Check'!$A$3:$A$3000,'Inventory Check'!$B$3:$B$3000,"WRONG Code",0)</f>
        <v>SIDE RETRO REFLECTOR</v>
      </c>
      <c r="L459" s="22">
        <v>2</v>
      </c>
      <c r="M459" s="27">
        <v>188</v>
      </c>
      <c r="N459" s="69">
        <f t="shared" si="56"/>
        <v>376</v>
      </c>
      <c r="O459" s="10">
        <v>300</v>
      </c>
      <c r="P459" s="11"/>
      <c r="Q459" s="11"/>
      <c r="R459" s="11"/>
      <c r="S459" s="11"/>
      <c r="T459" s="23"/>
      <c r="U459" s="71">
        <f t="shared" si="55"/>
        <v>300</v>
      </c>
      <c r="V459" s="71">
        <f t="shared" si="57"/>
        <v>54</v>
      </c>
      <c r="W459" s="9"/>
      <c r="X459" s="69">
        <f>Job_Cards[[#This Row],[GST on Lobour]]+Job_Cards[[#This Row],[Total Labour]]+Job_Cards[[#This Row],[Part Value]]</f>
        <v>730</v>
      </c>
      <c r="Y459" s="9"/>
      <c r="Z459" s="11"/>
      <c r="AA459" s="15">
        <f t="shared" si="58"/>
        <v>8</v>
      </c>
      <c r="AB459" s="15">
        <f t="shared" si="59"/>
        <v>3</v>
      </c>
      <c r="AC459" s="15">
        <f t="shared" si="60"/>
        <v>2026</v>
      </c>
    </row>
    <row r="460" spans="1:29" x14ac:dyDescent="0.35">
      <c r="A460" s="9"/>
      <c r="B460" s="8">
        <v>46089</v>
      </c>
      <c r="C460" s="9"/>
      <c r="D460" s="9"/>
      <c r="E460" s="9"/>
      <c r="F460" s="9"/>
      <c r="G460" s="64"/>
      <c r="H460" s="87"/>
      <c r="I460" s="65" t="s">
        <v>48</v>
      </c>
      <c r="J460" s="22" t="s">
        <v>366</v>
      </c>
      <c r="K460" s="67" t="str">
        <f>_xlfn.XLOOKUP(Job_Cards[[#This Row],[Part Code Issued]],'Inventory Check'!$A$3:$A$3000,'Inventory Check'!$B$3:$B$3000,"WRONG Code",0)</f>
        <v>Gulf Force BS VI (6.5L)</v>
      </c>
      <c r="L460" s="22">
        <v>1</v>
      </c>
      <c r="M460" s="27">
        <v>2080</v>
      </c>
      <c r="N460" s="69">
        <f t="shared" si="56"/>
        <v>2080</v>
      </c>
      <c r="O460" s="10"/>
      <c r="P460" s="11"/>
      <c r="Q460" s="11"/>
      <c r="R460" s="11"/>
      <c r="S460" s="11"/>
      <c r="T460" s="23"/>
      <c r="U460" s="71">
        <f t="shared" si="55"/>
        <v>0</v>
      </c>
      <c r="V460" s="71">
        <f t="shared" si="57"/>
        <v>0</v>
      </c>
      <c r="W460" s="9"/>
      <c r="X460" s="69">
        <f>Job_Cards[[#This Row],[GST on Lobour]]+Job_Cards[[#This Row],[Total Labour]]+Job_Cards[[#This Row],[Part Value]]</f>
        <v>2080</v>
      </c>
      <c r="Y460" s="9"/>
      <c r="Z460" s="11"/>
      <c r="AA460" s="15">
        <f t="shared" si="58"/>
        <v>8</v>
      </c>
      <c r="AB460" s="15">
        <f t="shared" si="59"/>
        <v>3</v>
      </c>
      <c r="AC460" s="15">
        <f t="shared" si="60"/>
        <v>2026</v>
      </c>
    </row>
    <row r="461" spans="1:29" x14ac:dyDescent="0.35">
      <c r="A461" s="9"/>
      <c r="B461" s="8">
        <v>46089</v>
      </c>
      <c r="C461" s="9"/>
      <c r="D461" s="9"/>
      <c r="E461" s="9"/>
      <c r="F461" s="9"/>
      <c r="G461" s="64"/>
      <c r="H461" s="87"/>
      <c r="I461" s="65" t="s">
        <v>48</v>
      </c>
      <c r="J461" s="22" t="s">
        <v>90</v>
      </c>
      <c r="K461" s="67" t="str">
        <f>_xlfn.XLOOKUP(Job_Cards[[#This Row],[Part Code Issued]],'Inventory Check'!$A$3:$A$3000,'Inventory Check'!$B$3:$B$3000,"WRONG Code",0)</f>
        <v>Oil Filter</v>
      </c>
      <c r="L461" s="22">
        <v>1</v>
      </c>
      <c r="M461" s="27">
        <v>359</v>
      </c>
      <c r="N461" s="69">
        <f t="shared" si="56"/>
        <v>359</v>
      </c>
      <c r="O461" s="10"/>
      <c r="P461" s="11"/>
      <c r="Q461" s="11"/>
      <c r="R461" s="11"/>
      <c r="S461" s="11"/>
      <c r="T461" s="23"/>
      <c r="U461" s="71">
        <f t="shared" si="55"/>
        <v>0</v>
      </c>
      <c r="V461" s="71">
        <f t="shared" si="57"/>
        <v>0</v>
      </c>
      <c r="W461" s="9"/>
      <c r="X461" s="69">
        <f>Job_Cards[[#This Row],[GST on Lobour]]+Job_Cards[[#This Row],[Total Labour]]+Job_Cards[[#This Row],[Part Value]]</f>
        <v>359</v>
      </c>
      <c r="Y461" s="9"/>
      <c r="Z461" s="11"/>
      <c r="AA461" s="15">
        <f t="shared" si="58"/>
        <v>8</v>
      </c>
      <c r="AB461" s="15">
        <f t="shared" si="59"/>
        <v>3</v>
      </c>
      <c r="AC461" s="15">
        <f t="shared" si="60"/>
        <v>2026</v>
      </c>
    </row>
    <row r="462" spans="1:29" x14ac:dyDescent="0.35">
      <c r="A462" s="9"/>
      <c r="B462" s="8">
        <v>46089</v>
      </c>
      <c r="C462" s="9"/>
      <c r="D462" s="9"/>
      <c r="E462" s="9"/>
      <c r="F462" s="9"/>
      <c r="G462" s="64"/>
      <c r="H462" s="87"/>
      <c r="I462" s="65" t="s">
        <v>48</v>
      </c>
      <c r="J462" s="22" t="s">
        <v>238</v>
      </c>
      <c r="K462" s="67" t="str">
        <f>_xlfn.XLOOKUP(Job_Cards[[#This Row],[Part Code Issued]],'Inventory Check'!$A$3:$A$3000,'Inventory Check'!$B$3:$B$3000,"WRONG Code",0)</f>
        <v>SPIN-ON FILTER</v>
      </c>
      <c r="L462" s="22">
        <v>1</v>
      </c>
      <c r="M462" s="27">
        <v>655</v>
      </c>
      <c r="N462" s="69">
        <f t="shared" si="56"/>
        <v>655</v>
      </c>
      <c r="O462" s="10"/>
      <c r="P462" s="11"/>
      <c r="Q462" s="11"/>
      <c r="R462" s="11"/>
      <c r="S462" s="11"/>
      <c r="T462" s="23"/>
      <c r="U462" s="71">
        <f t="shared" si="55"/>
        <v>0</v>
      </c>
      <c r="V462" s="71">
        <f t="shared" si="57"/>
        <v>0</v>
      </c>
      <c r="W462" s="9"/>
      <c r="X462" s="69">
        <f>Job_Cards[[#This Row],[GST on Lobour]]+Job_Cards[[#This Row],[Total Labour]]+Job_Cards[[#This Row],[Part Value]]</f>
        <v>655</v>
      </c>
      <c r="Y462" s="9"/>
      <c r="Z462" s="11"/>
      <c r="AA462" s="15">
        <f t="shared" si="58"/>
        <v>8</v>
      </c>
      <c r="AB462" s="15">
        <f t="shared" si="59"/>
        <v>3</v>
      </c>
      <c r="AC462" s="15">
        <f t="shared" si="60"/>
        <v>2026</v>
      </c>
    </row>
    <row r="463" spans="1:29" x14ac:dyDescent="0.35">
      <c r="A463" s="9"/>
      <c r="B463" s="8">
        <v>46089</v>
      </c>
      <c r="C463" s="9"/>
      <c r="D463" s="9"/>
      <c r="E463" s="9"/>
      <c r="F463" s="9"/>
      <c r="G463" s="64"/>
      <c r="H463" s="87"/>
      <c r="I463" s="65" t="s">
        <v>48</v>
      </c>
      <c r="J463" s="22" t="s">
        <v>534</v>
      </c>
      <c r="K463" s="67" t="str">
        <f>_xlfn.XLOOKUP(Job_Cards[[#This Row],[Part Code Issued]],'Inventory Check'!$A$3:$A$3000,'Inventory Check'!$B$3:$B$3000,"WRONG Code",0)</f>
        <v>Fuse 10 Amp</v>
      </c>
      <c r="L463" s="22">
        <v>1</v>
      </c>
      <c r="M463" s="27">
        <v>25</v>
      </c>
      <c r="N463" s="69">
        <f t="shared" si="56"/>
        <v>25</v>
      </c>
      <c r="O463" s="10"/>
      <c r="P463" s="11"/>
      <c r="Q463" s="11"/>
      <c r="R463" s="11"/>
      <c r="S463" s="11"/>
      <c r="T463" s="23"/>
      <c r="U463" s="71">
        <f t="shared" si="55"/>
        <v>0</v>
      </c>
      <c r="V463" s="71">
        <f t="shared" si="57"/>
        <v>0</v>
      </c>
      <c r="W463" s="9"/>
      <c r="X463" s="69">
        <f>Job_Cards[[#This Row],[GST on Lobour]]+Job_Cards[[#This Row],[Total Labour]]+Job_Cards[[#This Row],[Part Value]]</f>
        <v>25</v>
      </c>
      <c r="Y463" s="9"/>
      <c r="Z463" s="11"/>
      <c r="AA463" s="15">
        <f t="shared" si="58"/>
        <v>8</v>
      </c>
      <c r="AB463" s="15">
        <f t="shared" si="59"/>
        <v>3</v>
      </c>
      <c r="AC463" s="15">
        <f t="shared" si="60"/>
        <v>2026</v>
      </c>
    </row>
    <row r="464" spans="1:29" x14ac:dyDescent="0.35">
      <c r="A464" s="9"/>
      <c r="B464" s="8">
        <v>46089</v>
      </c>
      <c r="C464" s="9"/>
      <c r="D464" s="9"/>
      <c r="E464" s="9"/>
      <c r="F464" s="9"/>
      <c r="G464" s="64"/>
      <c r="H464" s="87"/>
      <c r="I464" s="65" t="s">
        <v>48</v>
      </c>
      <c r="J464" s="22" t="s">
        <v>852</v>
      </c>
      <c r="K464" s="67" t="str">
        <f>_xlfn.XLOOKUP(Job_Cards[[#This Row],[Part Code Issued]],'Inventory Check'!$A$3:$A$3000,'Inventory Check'!$B$3:$B$3000,"WRONG Code",0)</f>
        <v>Gear Oil XP 80W90  HP 1Ltr</v>
      </c>
      <c r="L464" s="22">
        <v>3</v>
      </c>
      <c r="M464" s="27">
        <v>470</v>
      </c>
      <c r="N464" s="69">
        <f t="shared" si="56"/>
        <v>1410</v>
      </c>
      <c r="O464" s="10"/>
      <c r="P464" s="11"/>
      <c r="Q464" s="11"/>
      <c r="R464" s="11"/>
      <c r="S464" s="11"/>
      <c r="T464" s="23"/>
      <c r="U464" s="71">
        <f t="shared" si="55"/>
        <v>0</v>
      </c>
      <c r="V464" s="71">
        <f t="shared" si="57"/>
        <v>0</v>
      </c>
      <c r="W464" s="9"/>
      <c r="X464" s="69">
        <f>Job_Cards[[#This Row],[GST on Lobour]]+Job_Cards[[#This Row],[Total Labour]]+Job_Cards[[#This Row],[Part Value]]</f>
        <v>1410</v>
      </c>
      <c r="Y464" s="9"/>
      <c r="Z464" s="11"/>
      <c r="AA464" s="15">
        <f t="shared" si="58"/>
        <v>8</v>
      </c>
      <c r="AB464" s="15">
        <f t="shared" si="59"/>
        <v>3</v>
      </c>
      <c r="AC464" s="15">
        <f t="shared" si="60"/>
        <v>2026</v>
      </c>
    </row>
    <row r="465" spans="1:29" x14ac:dyDescent="0.35">
      <c r="A465" s="9"/>
      <c r="B465" s="8">
        <v>46089</v>
      </c>
      <c r="C465" s="9"/>
      <c r="D465" s="9"/>
      <c r="E465" s="9"/>
      <c r="F465" s="9"/>
      <c r="G465" s="64"/>
      <c r="H465" s="87"/>
      <c r="I465" s="65" t="s">
        <v>48</v>
      </c>
      <c r="J465" s="22" t="s">
        <v>853</v>
      </c>
      <c r="K465" s="67" t="str">
        <f>_xlfn.XLOOKUP(Job_Cards[[#This Row],[Part Code Issued]],'Inventory Check'!$A$3:$A$3000,'Inventory Check'!$B$3:$B$3000,"WRONG Code",0)</f>
        <v>Gear Oil XP 85W140  HP 1Ltr</v>
      </c>
      <c r="L465" s="22">
        <v>1</v>
      </c>
      <c r="M465" s="27">
        <v>475</v>
      </c>
      <c r="N465" s="69">
        <f t="shared" si="56"/>
        <v>475</v>
      </c>
      <c r="O465" s="10"/>
      <c r="P465" s="11"/>
      <c r="Q465" s="11"/>
      <c r="R465" s="11"/>
      <c r="S465" s="11"/>
      <c r="T465" s="23"/>
      <c r="U465" s="71">
        <f t="shared" si="55"/>
        <v>0</v>
      </c>
      <c r="V465" s="71">
        <f t="shared" si="57"/>
        <v>0</v>
      </c>
      <c r="W465" s="9"/>
      <c r="X465" s="69">
        <f>Job_Cards[[#This Row],[GST on Lobour]]+Job_Cards[[#This Row],[Total Labour]]+Job_Cards[[#This Row],[Part Value]]</f>
        <v>475</v>
      </c>
      <c r="Y465" s="9"/>
      <c r="Z465" s="11"/>
      <c r="AA465" s="15">
        <f t="shared" si="58"/>
        <v>8</v>
      </c>
      <c r="AB465" s="15">
        <f t="shared" si="59"/>
        <v>3</v>
      </c>
      <c r="AC465" s="15">
        <f t="shared" si="60"/>
        <v>2026</v>
      </c>
    </row>
    <row r="466" spans="1:29" x14ac:dyDescent="0.35">
      <c r="A466" s="9"/>
      <c r="B466" s="8">
        <v>46089</v>
      </c>
      <c r="C466" s="9"/>
      <c r="D466" s="9"/>
      <c r="E466" s="9"/>
      <c r="F466" s="9"/>
      <c r="G466" s="64"/>
      <c r="H466" s="87"/>
      <c r="I466" s="65" t="s">
        <v>48</v>
      </c>
      <c r="J466" s="22" t="s">
        <v>592</v>
      </c>
      <c r="K466" s="67" t="str">
        <f>_xlfn.XLOOKUP(Job_Cards[[#This Row],[Part Code Issued]],'Inventory Check'!$A$3:$A$3000,'Inventory Check'!$B$3:$B$3000,"WRONG Code",0)</f>
        <v>Electronic Flasher T3</v>
      </c>
      <c r="L466" s="22">
        <v>1</v>
      </c>
      <c r="M466" s="27">
        <v>1617</v>
      </c>
      <c r="N466" s="69">
        <f t="shared" si="56"/>
        <v>1617</v>
      </c>
      <c r="O466" s="10"/>
      <c r="P466" s="11"/>
      <c r="Q466" s="11"/>
      <c r="R466" s="11"/>
      <c r="S466" s="11"/>
      <c r="T466" s="23"/>
      <c r="U466" s="71">
        <f t="shared" si="55"/>
        <v>0</v>
      </c>
      <c r="V466" s="71">
        <f t="shared" si="57"/>
        <v>0</v>
      </c>
      <c r="W466" s="9"/>
      <c r="X466" s="69">
        <f>Job_Cards[[#This Row],[GST on Lobour]]+Job_Cards[[#This Row],[Total Labour]]+Job_Cards[[#This Row],[Part Value]]</f>
        <v>1617</v>
      </c>
      <c r="Y466" s="9"/>
      <c r="Z466" s="11"/>
      <c r="AA466" s="15">
        <f t="shared" si="58"/>
        <v>8</v>
      </c>
      <c r="AB466" s="15">
        <f t="shared" si="59"/>
        <v>3</v>
      </c>
      <c r="AC466" s="15">
        <f t="shared" si="60"/>
        <v>2026</v>
      </c>
    </row>
    <row r="467" spans="1:29" x14ac:dyDescent="0.35">
      <c r="A467" s="9"/>
      <c r="B467" s="8">
        <v>46089</v>
      </c>
      <c r="C467" s="9"/>
      <c r="D467" s="9"/>
      <c r="E467" s="9"/>
      <c r="F467" s="9"/>
      <c r="G467" s="64"/>
      <c r="H467" s="87"/>
      <c r="I467" s="65" t="s">
        <v>48</v>
      </c>
      <c r="J467" s="22" t="s">
        <v>654</v>
      </c>
      <c r="K467" s="67" t="str">
        <f>_xlfn.XLOOKUP(Job_Cards[[#This Row],[Part Code Issued]],'Inventory Check'!$A$3:$A$3000,'Inventory Check'!$B$3:$B$3000,"WRONG Code",0)</f>
        <v>Wiring Clip (3)</v>
      </c>
      <c r="L467" s="22">
        <v>2</v>
      </c>
      <c r="M467" s="27">
        <v>10</v>
      </c>
      <c r="N467" s="69">
        <f t="shared" si="56"/>
        <v>20</v>
      </c>
      <c r="O467" s="10"/>
      <c r="P467" s="11"/>
      <c r="Q467" s="11"/>
      <c r="R467" s="11"/>
      <c r="S467" s="11"/>
      <c r="T467" s="23"/>
      <c r="U467" s="71">
        <f t="shared" si="55"/>
        <v>0</v>
      </c>
      <c r="V467" s="71">
        <f t="shared" si="57"/>
        <v>0</v>
      </c>
      <c r="W467" s="9"/>
      <c r="X467" s="69">
        <f>Job_Cards[[#This Row],[GST on Lobour]]+Job_Cards[[#This Row],[Total Labour]]+Job_Cards[[#This Row],[Part Value]]</f>
        <v>20</v>
      </c>
      <c r="Y467" s="9"/>
      <c r="Z467" s="11"/>
      <c r="AA467" s="15">
        <f t="shared" si="58"/>
        <v>8</v>
      </c>
      <c r="AB467" s="15">
        <f t="shared" si="59"/>
        <v>3</v>
      </c>
      <c r="AC467" s="15">
        <f t="shared" si="60"/>
        <v>2026</v>
      </c>
    </row>
    <row r="468" spans="1:29" x14ac:dyDescent="0.35">
      <c r="A468" s="8">
        <v>46089</v>
      </c>
      <c r="B468" s="8">
        <v>46089</v>
      </c>
      <c r="C468" s="9">
        <v>1947</v>
      </c>
      <c r="D468" s="9" t="s">
        <v>785</v>
      </c>
      <c r="E468" s="9">
        <v>7905046601</v>
      </c>
      <c r="F468" s="9" t="s">
        <v>786</v>
      </c>
      <c r="G468" s="64" t="s">
        <v>55</v>
      </c>
      <c r="H468" s="87" t="s">
        <v>65</v>
      </c>
      <c r="I468" s="65" t="s">
        <v>27</v>
      </c>
      <c r="J468" s="22" t="s">
        <v>625</v>
      </c>
      <c r="K468" s="67" t="str">
        <f>_xlfn.XLOOKUP(Job_Cards[[#This Row],[Part Code Issued]],'Inventory Check'!$A$3:$A$3000,'Inventory Check'!$B$3:$B$3000,"WRONG Code",0)</f>
        <v>SIDE RETRO REFLECTOR</v>
      </c>
      <c r="L468" s="22">
        <v>2</v>
      </c>
      <c r="M468" s="27">
        <v>188</v>
      </c>
      <c r="N468" s="69">
        <f t="shared" si="56"/>
        <v>376</v>
      </c>
      <c r="O468" s="10">
        <v>850</v>
      </c>
      <c r="P468" s="11">
        <v>300</v>
      </c>
      <c r="Q468" s="11"/>
      <c r="R468" s="11"/>
      <c r="S468" s="11"/>
      <c r="T468" s="23"/>
      <c r="U468" s="71">
        <f t="shared" si="55"/>
        <v>1150</v>
      </c>
      <c r="V468" s="71">
        <f t="shared" si="57"/>
        <v>207</v>
      </c>
      <c r="W468" s="9"/>
      <c r="X468" s="69">
        <f>Job_Cards[[#This Row],[GST on Lobour]]+Job_Cards[[#This Row],[Total Labour]]+Job_Cards[[#This Row],[Part Value]]</f>
        <v>1733</v>
      </c>
      <c r="Y468" s="9"/>
      <c r="Z468" s="11"/>
      <c r="AA468" s="15">
        <f t="shared" si="58"/>
        <v>8</v>
      </c>
      <c r="AB468" s="15">
        <f t="shared" si="59"/>
        <v>3</v>
      </c>
      <c r="AC468" s="15">
        <f t="shared" si="60"/>
        <v>2026</v>
      </c>
    </row>
    <row r="469" spans="1:29" x14ac:dyDescent="0.35">
      <c r="A469" s="9"/>
      <c r="B469" s="8">
        <v>46089</v>
      </c>
      <c r="C469" s="9"/>
      <c r="D469" s="9"/>
      <c r="E469" s="9"/>
      <c r="F469" s="9"/>
      <c r="G469" s="64"/>
      <c r="H469" s="87"/>
      <c r="I469" s="65" t="s">
        <v>27</v>
      </c>
      <c r="J469" s="22" t="s">
        <v>428</v>
      </c>
      <c r="K469" s="67" t="str">
        <f>_xlfn.XLOOKUP(Job_Cards[[#This Row],[Part Code Issued]],'Inventory Check'!$A$3:$A$3000,'Inventory Check'!$B$3:$B$3000,"WRONG Code",0)</f>
        <v>Side Miror RH</v>
      </c>
      <c r="L469" s="22">
        <v>1</v>
      </c>
      <c r="M469" s="27">
        <v>2936</v>
      </c>
      <c r="N469" s="69">
        <f t="shared" si="56"/>
        <v>2936</v>
      </c>
      <c r="O469" s="10"/>
      <c r="P469" s="11"/>
      <c r="Q469" s="11"/>
      <c r="R469" s="11"/>
      <c r="S469" s="11"/>
      <c r="T469" s="23"/>
      <c r="U469" s="71">
        <f t="shared" si="55"/>
        <v>0</v>
      </c>
      <c r="V469" s="71">
        <f t="shared" si="57"/>
        <v>0</v>
      </c>
      <c r="W469" s="9"/>
      <c r="X469" s="69">
        <f>Job_Cards[[#This Row],[GST on Lobour]]+Job_Cards[[#This Row],[Total Labour]]+Job_Cards[[#This Row],[Part Value]]</f>
        <v>2936</v>
      </c>
      <c r="Y469" s="9"/>
      <c r="Z469" s="11"/>
      <c r="AA469" s="15">
        <f t="shared" si="58"/>
        <v>8</v>
      </c>
      <c r="AB469" s="15">
        <f t="shared" si="59"/>
        <v>3</v>
      </c>
      <c r="AC469" s="15">
        <f t="shared" si="60"/>
        <v>2026</v>
      </c>
    </row>
    <row r="470" spans="1:29" x14ac:dyDescent="0.35">
      <c r="A470" s="9"/>
      <c r="B470" s="8">
        <v>46089</v>
      </c>
      <c r="C470" s="9"/>
      <c r="D470" s="9"/>
      <c r="E470" s="9"/>
      <c r="F470" s="9"/>
      <c r="G470" s="64"/>
      <c r="H470" s="87"/>
      <c r="I470" s="65" t="s">
        <v>27</v>
      </c>
      <c r="J470" s="22" t="s">
        <v>472</v>
      </c>
      <c r="K470" s="67" t="str">
        <f>_xlfn.XLOOKUP(Job_Cards[[#This Row],[Part Code Issued]],'Inventory Check'!$A$3:$A$3000,'Inventory Check'!$B$3:$B$3000,"WRONG Code",0)</f>
        <v>External Rear View Mirror Lh.</v>
      </c>
      <c r="L470" s="22">
        <v>1</v>
      </c>
      <c r="M470" s="27">
        <v>2818</v>
      </c>
      <c r="N470" s="69">
        <f t="shared" si="56"/>
        <v>2818</v>
      </c>
      <c r="O470" s="10"/>
      <c r="P470" s="11"/>
      <c r="Q470" s="11"/>
      <c r="R470" s="11"/>
      <c r="S470" s="11"/>
      <c r="T470" s="23"/>
      <c r="U470" s="71">
        <f t="shared" si="55"/>
        <v>0</v>
      </c>
      <c r="V470" s="71">
        <f t="shared" si="57"/>
        <v>0</v>
      </c>
      <c r="W470" s="9"/>
      <c r="X470" s="69">
        <f>Job_Cards[[#This Row],[GST on Lobour]]+Job_Cards[[#This Row],[Total Labour]]+Job_Cards[[#This Row],[Part Value]]</f>
        <v>2818</v>
      </c>
      <c r="Y470" s="9"/>
      <c r="Z470" s="11"/>
      <c r="AA470" s="15">
        <f t="shared" si="58"/>
        <v>8</v>
      </c>
      <c r="AB470" s="15">
        <f t="shared" si="59"/>
        <v>3</v>
      </c>
      <c r="AC470" s="15">
        <f t="shared" si="60"/>
        <v>2026</v>
      </c>
    </row>
    <row r="471" spans="1:29" x14ac:dyDescent="0.35">
      <c r="A471" s="9"/>
      <c r="B471" s="8">
        <v>46089</v>
      </c>
      <c r="C471" s="9"/>
      <c r="D471" s="9"/>
      <c r="E471" s="9"/>
      <c r="F471" s="9"/>
      <c r="G471" s="64"/>
      <c r="H471" s="87"/>
      <c r="I471" s="65" t="s">
        <v>27</v>
      </c>
      <c r="J471" s="22" t="s">
        <v>301</v>
      </c>
      <c r="K471" s="67" t="str">
        <f>_xlfn.XLOOKUP(Job_Cards[[#This Row],[Part Code Issued]],'Inventory Check'!$A$3:$A$3000,'Inventory Check'!$B$3:$B$3000,"WRONG Code",0)</f>
        <v>CLUTCH SPRING</v>
      </c>
      <c r="L471" s="22">
        <v>1</v>
      </c>
      <c r="M471" s="27">
        <v>40</v>
      </c>
      <c r="N471" s="69">
        <f t="shared" si="56"/>
        <v>40</v>
      </c>
      <c r="O471" s="10"/>
      <c r="P471" s="11"/>
      <c r="Q471" s="11"/>
      <c r="R471" s="11"/>
      <c r="S471" s="11"/>
      <c r="T471" s="23"/>
      <c r="U471" s="71">
        <f t="shared" si="55"/>
        <v>0</v>
      </c>
      <c r="V471" s="71">
        <f t="shared" si="57"/>
        <v>0</v>
      </c>
      <c r="W471" s="9"/>
      <c r="X471" s="69">
        <f>Job_Cards[[#This Row],[GST on Lobour]]+Job_Cards[[#This Row],[Total Labour]]+Job_Cards[[#This Row],[Part Value]]</f>
        <v>40</v>
      </c>
      <c r="Y471" s="9"/>
      <c r="Z471" s="11"/>
      <c r="AA471" s="15">
        <f t="shared" si="58"/>
        <v>8</v>
      </c>
      <c r="AB471" s="15">
        <f t="shared" si="59"/>
        <v>3</v>
      </c>
      <c r="AC471" s="15">
        <f t="shared" si="60"/>
        <v>2026</v>
      </c>
    </row>
    <row r="472" spans="1:29" x14ac:dyDescent="0.35">
      <c r="A472" s="9"/>
      <c r="B472" s="8">
        <v>46089</v>
      </c>
      <c r="C472" s="9"/>
      <c r="D472" s="9"/>
      <c r="E472" s="9"/>
      <c r="F472" s="9"/>
      <c r="G472" s="64"/>
      <c r="H472" s="87"/>
      <c r="I472" s="65" t="s">
        <v>27</v>
      </c>
      <c r="J472" s="22" t="s">
        <v>90</v>
      </c>
      <c r="K472" s="67" t="str">
        <f>_xlfn.XLOOKUP(Job_Cards[[#This Row],[Part Code Issued]],'Inventory Check'!$A$3:$A$3000,'Inventory Check'!$B$3:$B$3000,"WRONG Code",0)</f>
        <v>Oil Filter</v>
      </c>
      <c r="L472" s="22">
        <v>1</v>
      </c>
      <c r="M472" s="27">
        <v>359</v>
      </c>
      <c r="N472" s="69">
        <f t="shared" si="56"/>
        <v>359</v>
      </c>
      <c r="O472" s="10"/>
      <c r="P472" s="11"/>
      <c r="Q472" s="11"/>
      <c r="R472" s="11"/>
      <c r="S472" s="11"/>
      <c r="T472" s="23"/>
      <c r="U472" s="71">
        <f t="shared" si="55"/>
        <v>0</v>
      </c>
      <c r="V472" s="71">
        <f t="shared" si="57"/>
        <v>0</v>
      </c>
      <c r="W472" s="9"/>
      <c r="X472" s="69">
        <f>Job_Cards[[#This Row],[GST on Lobour]]+Job_Cards[[#This Row],[Total Labour]]+Job_Cards[[#This Row],[Part Value]]</f>
        <v>359</v>
      </c>
      <c r="Y472" s="9"/>
      <c r="Z472" s="11"/>
      <c r="AA472" s="15">
        <f t="shared" si="58"/>
        <v>8</v>
      </c>
      <c r="AB472" s="15">
        <f t="shared" si="59"/>
        <v>3</v>
      </c>
      <c r="AC472" s="15">
        <f t="shared" si="60"/>
        <v>2026</v>
      </c>
    </row>
    <row r="473" spans="1:29" x14ac:dyDescent="0.35">
      <c r="A473" s="9"/>
      <c r="B473" s="8">
        <v>46089</v>
      </c>
      <c r="C473" s="9"/>
      <c r="D473" s="9"/>
      <c r="E473" s="9"/>
      <c r="F473" s="9"/>
      <c r="G473" s="64"/>
      <c r="H473" s="87"/>
      <c r="I473" s="65" t="s">
        <v>27</v>
      </c>
      <c r="J473" s="22" t="s">
        <v>366</v>
      </c>
      <c r="K473" s="67" t="str">
        <f>_xlfn.XLOOKUP(Job_Cards[[#This Row],[Part Code Issued]],'Inventory Check'!$A$3:$A$3000,'Inventory Check'!$B$3:$B$3000,"WRONG Code",0)</f>
        <v>Gulf Force BS VI (6.5L)</v>
      </c>
      <c r="L473" s="22">
        <v>1</v>
      </c>
      <c r="M473" s="27">
        <v>2080</v>
      </c>
      <c r="N473" s="69">
        <f t="shared" si="56"/>
        <v>2080</v>
      </c>
      <c r="O473" s="10"/>
      <c r="P473" s="11"/>
      <c r="Q473" s="11"/>
      <c r="R473" s="11"/>
      <c r="S473" s="11"/>
      <c r="T473" s="23"/>
      <c r="U473" s="71">
        <f t="shared" si="55"/>
        <v>0</v>
      </c>
      <c r="V473" s="71">
        <f t="shared" si="57"/>
        <v>0</v>
      </c>
      <c r="W473" s="9"/>
      <c r="X473" s="69">
        <f>Job_Cards[[#This Row],[GST on Lobour]]+Job_Cards[[#This Row],[Total Labour]]+Job_Cards[[#This Row],[Part Value]]</f>
        <v>2080</v>
      </c>
      <c r="Y473" s="9"/>
      <c r="Z473" s="11"/>
      <c r="AA473" s="15">
        <f t="shared" si="58"/>
        <v>8</v>
      </c>
      <c r="AB473" s="15">
        <f t="shared" si="59"/>
        <v>3</v>
      </c>
      <c r="AC473" s="15">
        <f t="shared" si="60"/>
        <v>2026</v>
      </c>
    </row>
    <row r="474" spans="1:29" x14ac:dyDescent="0.35">
      <c r="A474" s="9"/>
      <c r="B474" s="8">
        <v>46089</v>
      </c>
      <c r="C474" s="9"/>
      <c r="D474" s="9"/>
      <c r="E474" s="9"/>
      <c r="F474" s="9"/>
      <c r="G474" s="64"/>
      <c r="H474" s="87"/>
      <c r="I474" s="65" t="s">
        <v>27</v>
      </c>
      <c r="J474" s="22" t="s">
        <v>308</v>
      </c>
      <c r="K474" s="67" t="str">
        <f>_xlfn.XLOOKUP(Job_Cards[[#This Row],[Part Code Issued]],'Inventory Check'!$A$3:$A$3000,'Inventory Check'!$B$3:$B$3000,"WRONG Code",0)</f>
        <v>Gulf Force AdBlue (20 L)</v>
      </c>
      <c r="L474" s="22">
        <v>1</v>
      </c>
      <c r="M474" s="27">
        <v>1480</v>
      </c>
      <c r="N474" s="69">
        <f t="shared" si="56"/>
        <v>1480</v>
      </c>
      <c r="O474" s="10"/>
      <c r="P474" s="11"/>
      <c r="Q474" s="11"/>
      <c r="R474" s="11"/>
      <c r="S474" s="11"/>
      <c r="T474" s="23"/>
      <c r="U474" s="71">
        <f t="shared" si="55"/>
        <v>0</v>
      </c>
      <c r="V474" s="71">
        <f t="shared" si="57"/>
        <v>0</v>
      </c>
      <c r="W474" s="9"/>
      <c r="X474" s="69">
        <f>Job_Cards[[#This Row],[GST on Lobour]]+Job_Cards[[#This Row],[Total Labour]]+Job_Cards[[#This Row],[Part Value]]</f>
        <v>1480</v>
      </c>
      <c r="Y474" s="9"/>
      <c r="Z474" s="11"/>
      <c r="AA474" s="15">
        <f t="shared" si="58"/>
        <v>8</v>
      </c>
      <c r="AB474" s="15">
        <f t="shared" si="59"/>
        <v>3</v>
      </c>
      <c r="AC474" s="15">
        <f t="shared" si="60"/>
        <v>2026</v>
      </c>
    </row>
    <row r="475" spans="1:29" x14ac:dyDescent="0.35">
      <c r="A475" s="8">
        <v>46089</v>
      </c>
      <c r="B475" s="8">
        <v>46089</v>
      </c>
      <c r="C475" s="9">
        <v>1948</v>
      </c>
      <c r="D475" s="9" t="s">
        <v>775</v>
      </c>
      <c r="E475" s="9">
        <v>9721525438</v>
      </c>
      <c r="F475" s="9" t="s">
        <v>787</v>
      </c>
      <c r="G475" s="64" t="s">
        <v>56</v>
      </c>
      <c r="H475" s="87" t="s">
        <v>31</v>
      </c>
      <c r="I475" s="65" t="s">
        <v>48</v>
      </c>
      <c r="J475" s="22" t="s">
        <v>90</v>
      </c>
      <c r="K475" s="67" t="str">
        <f>_xlfn.XLOOKUP(Job_Cards[[#This Row],[Part Code Issued]],'Inventory Check'!$A$3:$A$3000,'Inventory Check'!$B$3:$B$3000,"WRONG Code",0)</f>
        <v>Oil Filter</v>
      </c>
      <c r="L475" s="22">
        <v>1</v>
      </c>
      <c r="M475" s="27">
        <v>359</v>
      </c>
      <c r="N475" s="69">
        <f t="shared" si="56"/>
        <v>359</v>
      </c>
      <c r="O475" s="10"/>
      <c r="P475" s="11"/>
      <c r="Q475" s="11"/>
      <c r="R475" s="11"/>
      <c r="S475" s="11"/>
      <c r="T475" s="23"/>
      <c r="U475" s="71">
        <f t="shared" si="55"/>
        <v>0</v>
      </c>
      <c r="V475" s="71">
        <f t="shared" si="57"/>
        <v>0</v>
      </c>
      <c r="W475" s="9"/>
      <c r="X475" s="69">
        <f>Job_Cards[[#This Row],[GST on Lobour]]+Job_Cards[[#This Row],[Total Labour]]+Job_Cards[[#This Row],[Part Value]]</f>
        <v>359</v>
      </c>
      <c r="Y475" s="9"/>
      <c r="Z475" s="11"/>
      <c r="AA475" s="15">
        <f t="shared" si="58"/>
        <v>8</v>
      </c>
      <c r="AB475" s="15">
        <f t="shared" si="59"/>
        <v>3</v>
      </c>
      <c r="AC475" s="15">
        <f t="shared" si="60"/>
        <v>2026</v>
      </c>
    </row>
    <row r="476" spans="1:29" x14ac:dyDescent="0.35">
      <c r="A476" s="9"/>
      <c r="B476" s="8">
        <v>46089</v>
      </c>
      <c r="C476" s="9"/>
      <c r="D476" s="9"/>
      <c r="E476" s="9"/>
      <c r="F476" s="9"/>
      <c r="G476" s="64"/>
      <c r="H476" s="87"/>
      <c r="I476" s="65" t="s">
        <v>48</v>
      </c>
      <c r="J476" s="22" t="s">
        <v>366</v>
      </c>
      <c r="K476" s="67" t="str">
        <f>_xlfn.XLOOKUP(Job_Cards[[#This Row],[Part Code Issued]],'Inventory Check'!$A$3:$A$3000,'Inventory Check'!$B$3:$B$3000,"WRONG Code",0)</f>
        <v>Gulf Force BS VI (6.5L)</v>
      </c>
      <c r="L476" s="22">
        <v>1</v>
      </c>
      <c r="M476" s="27">
        <v>2080</v>
      </c>
      <c r="N476" s="69">
        <f t="shared" si="56"/>
        <v>2080</v>
      </c>
      <c r="O476" s="10"/>
      <c r="P476" s="11"/>
      <c r="Q476" s="11"/>
      <c r="R476" s="11"/>
      <c r="S476" s="11"/>
      <c r="T476" s="23"/>
      <c r="U476" s="71">
        <f t="shared" si="55"/>
        <v>0</v>
      </c>
      <c r="V476" s="71">
        <f t="shared" si="57"/>
        <v>0</v>
      </c>
      <c r="W476" s="9"/>
      <c r="X476" s="69">
        <f>Job_Cards[[#This Row],[GST on Lobour]]+Job_Cards[[#This Row],[Total Labour]]+Job_Cards[[#This Row],[Part Value]]</f>
        <v>2080</v>
      </c>
      <c r="Y476" s="9"/>
      <c r="Z476" s="11"/>
      <c r="AA476" s="15">
        <f t="shared" si="58"/>
        <v>8</v>
      </c>
      <c r="AB476" s="15">
        <f t="shared" si="59"/>
        <v>3</v>
      </c>
      <c r="AC476" s="15">
        <f t="shared" si="60"/>
        <v>2026</v>
      </c>
    </row>
    <row r="477" spans="1:29" x14ac:dyDescent="0.35">
      <c r="A477" s="8">
        <v>46089</v>
      </c>
      <c r="B477" s="8">
        <v>46089</v>
      </c>
      <c r="C477" s="9">
        <v>1949</v>
      </c>
      <c r="D477" s="9" t="s">
        <v>788</v>
      </c>
      <c r="E477" s="9">
        <v>7081958546</v>
      </c>
      <c r="F477" s="9" t="s">
        <v>789</v>
      </c>
      <c r="G477" s="64" t="s">
        <v>55</v>
      </c>
      <c r="H477" s="87" t="s">
        <v>65</v>
      </c>
      <c r="I477" s="65" t="s">
        <v>27</v>
      </c>
      <c r="J477" s="22" t="s">
        <v>369</v>
      </c>
      <c r="K477" s="67" t="str">
        <f>_xlfn.XLOOKUP(Job_Cards[[#This Row],[Part Code Issued]],'Inventory Check'!$A$3:$A$3000,'Inventory Check'!$B$3:$B$3000,"WRONG Code",0)</f>
        <v>Wiper Blade</v>
      </c>
      <c r="L477" s="22">
        <v>2</v>
      </c>
      <c r="M477" s="27">
        <v>222</v>
      </c>
      <c r="N477" s="69">
        <f t="shared" si="56"/>
        <v>444</v>
      </c>
      <c r="O477" s="10">
        <v>2200</v>
      </c>
      <c r="P477" s="11">
        <v>100</v>
      </c>
      <c r="Q477" s="11"/>
      <c r="R477" s="11"/>
      <c r="S477" s="11"/>
      <c r="T477" s="23"/>
      <c r="U477" s="71">
        <f t="shared" si="55"/>
        <v>2300</v>
      </c>
      <c r="V477" s="71">
        <f t="shared" si="57"/>
        <v>414</v>
      </c>
      <c r="W477" s="9"/>
      <c r="X477" s="69">
        <f>Job_Cards[[#This Row],[GST on Lobour]]+Job_Cards[[#This Row],[Total Labour]]+Job_Cards[[#This Row],[Part Value]]</f>
        <v>3158</v>
      </c>
      <c r="Y477" s="9"/>
      <c r="Z477" s="11"/>
      <c r="AA477" s="15">
        <f t="shared" si="58"/>
        <v>8</v>
      </c>
      <c r="AB477" s="15">
        <f t="shared" si="59"/>
        <v>3</v>
      </c>
      <c r="AC477" s="15">
        <f t="shared" si="60"/>
        <v>2026</v>
      </c>
    </row>
    <row r="478" spans="1:29" x14ac:dyDescent="0.35">
      <c r="A478" s="9"/>
      <c r="B478" s="8">
        <v>46089</v>
      </c>
      <c r="C478" s="9"/>
      <c r="D478" s="9"/>
      <c r="E478" s="9"/>
      <c r="F478" s="9"/>
      <c r="G478" s="64"/>
      <c r="H478" s="87"/>
      <c r="I478" s="65" t="s">
        <v>27</v>
      </c>
      <c r="J478" s="22" t="s">
        <v>96</v>
      </c>
      <c r="K478" s="67" t="str">
        <f>_xlfn.XLOOKUP(Job_Cards[[#This Row],[Part Code Issued]],'Inventory Check'!$A$3:$A$3000,'Inventory Check'!$B$3:$B$3000,"WRONG Code",0)</f>
        <v>Taper Roller Bearing</v>
      </c>
      <c r="L478" s="22">
        <v>1</v>
      </c>
      <c r="M478" s="27">
        <v>405</v>
      </c>
      <c r="N478" s="69">
        <f t="shared" si="56"/>
        <v>405</v>
      </c>
      <c r="O478" s="10"/>
      <c r="P478" s="11"/>
      <c r="Q478" s="11"/>
      <c r="R478" s="11"/>
      <c r="S478" s="11"/>
      <c r="T478" s="23"/>
      <c r="U478" s="71">
        <f t="shared" si="55"/>
        <v>0</v>
      </c>
      <c r="V478" s="71">
        <f t="shared" si="57"/>
        <v>0</v>
      </c>
      <c r="W478" s="9"/>
      <c r="X478" s="69">
        <f>Job_Cards[[#This Row],[GST on Lobour]]+Job_Cards[[#This Row],[Total Labour]]+Job_Cards[[#This Row],[Part Value]]</f>
        <v>405</v>
      </c>
      <c r="Y478" s="9"/>
      <c r="Z478" s="11"/>
      <c r="AA478" s="15">
        <f t="shared" si="58"/>
        <v>8</v>
      </c>
      <c r="AB478" s="15">
        <f t="shared" si="59"/>
        <v>3</v>
      </c>
      <c r="AC478" s="15">
        <f t="shared" si="60"/>
        <v>2026</v>
      </c>
    </row>
    <row r="479" spans="1:29" x14ac:dyDescent="0.35">
      <c r="A479" s="9"/>
      <c r="B479" s="8">
        <v>46089</v>
      </c>
      <c r="C479" s="9"/>
      <c r="D479" s="9"/>
      <c r="E479" s="9"/>
      <c r="F479" s="9"/>
      <c r="G479" s="64"/>
      <c r="H479" s="87"/>
      <c r="I479" s="65" t="s">
        <v>27</v>
      </c>
      <c r="J479" s="22" t="s">
        <v>102</v>
      </c>
      <c r="K479" s="67" t="str">
        <f>_xlfn.XLOOKUP(Job_Cards[[#This Row],[Part Code Issued]],'Inventory Check'!$A$3:$A$3000,'Inventory Check'!$B$3:$B$3000,"WRONG Code",0)</f>
        <v>OIL SEAL KIT</v>
      </c>
      <c r="L479" s="22">
        <v>1</v>
      </c>
      <c r="M479" s="27">
        <v>453</v>
      </c>
      <c r="N479" s="69">
        <f t="shared" si="56"/>
        <v>453</v>
      </c>
      <c r="O479" s="10"/>
      <c r="P479" s="11"/>
      <c r="Q479" s="11"/>
      <c r="R479" s="11"/>
      <c r="S479" s="11"/>
      <c r="T479" s="23"/>
      <c r="U479" s="71">
        <f t="shared" si="55"/>
        <v>0</v>
      </c>
      <c r="V479" s="71">
        <f t="shared" si="57"/>
        <v>0</v>
      </c>
      <c r="W479" s="9"/>
      <c r="X479" s="69">
        <f>Job_Cards[[#This Row],[GST on Lobour]]+Job_Cards[[#This Row],[Total Labour]]+Job_Cards[[#This Row],[Part Value]]</f>
        <v>453</v>
      </c>
      <c r="Y479" s="9"/>
      <c r="Z479" s="11"/>
      <c r="AA479" s="15">
        <f t="shared" si="58"/>
        <v>8</v>
      </c>
      <c r="AB479" s="15">
        <f t="shared" si="59"/>
        <v>3</v>
      </c>
      <c r="AC479" s="15">
        <f t="shared" si="60"/>
        <v>2026</v>
      </c>
    </row>
    <row r="480" spans="1:29" x14ac:dyDescent="0.35">
      <c r="A480" s="9"/>
      <c r="B480" s="8">
        <v>46089</v>
      </c>
      <c r="C480" s="9"/>
      <c r="D480" s="9"/>
      <c r="E480" s="9"/>
      <c r="F480" s="9"/>
      <c r="G480" s="64"/>
      <c r="H480" s="87"/>
      <c r="I480" s="65" t="s">
        <v>27</v>
      </c>
      <c r="J480" s="22" t="s">
        <v>845</v>
      </c>
      <c r="K480" s="67" t="str">
        <f>_xlfn.XLOOKUP(Job_Cards[[#This Row],[Part Code Issued]],'Inventory Check'!$A$3:$A$3000,'Inventory Check'!$B$3:$B$3000,"WRONG Code",0)</f>
        <v>GREASE</v>
      </c>
      <c r="L480" s="22">
        <v>1</v>
      </c>
      <c r="M480" s="27">
        <v>288</v>
      </c>
      <c r="N480" s="69">
        <f t="shared" si="56"/>
        <v>288</v>
      </c>
      <c r="O480" s="10"/>
      <c r="P480" s="11"/>
      <c r="Q480" s="11"/>
      <c r="R480" s="11"/>
      <c r="S480" s="11"/>
      <c r="T480" s="23"/>
      <c r="U480" s="71">
        <f t="shared" si="55"/>
        <v>0</v>
      </c>
      <c r="V480" s="71">
        <f t="shared" si="57"/>
        <v>0</v>
      </c>
      <c r="W480" s="9"/>
      <c r="X480" s="69">
        <f>Job_Cards[[#This Row],[GST on Lobour]]+Job_Cards[[#This Row],[Total Labour]]+Job_Cards[[#This Row],[Part Value]]</f>
        <v>288</v>
      </c>
      <c r="Y480" s="9"/>
      <c r="Z480" s="11"/>
      <c r="AA480" s="15">
        <f t="shared" si="58"/>
        <v>8</v>
      </c>
      <c r="AB480" s="15">
        <f t="shared" si="59"/>
        <v>3</v>
      </c>
      <c r="AC480" s="15">
        <f t="shared" si="60"/>
        <v>2026</v>
      </c>
    </row>
    <row r="481" spans="1:29" x14ac:dyDescent="0.35">
      <c r="A481" s="9"/>
      <c r="B481" s="8">
        <v>46089</v>
      </c>
      <c r="C481" s="9"/>
      <c r="D481" s="9"/>
      <c r="E481" s="9"/>
      <c r="F481" s="9"/>
      <c r="G481" s="64"/>
      <c r="H481" s="87"/>
      <c r="I481" s="65" t="s">
        <v>27</v>
      </c>
      <c r="J481" s="22" t="s">
        <v>172</v>
      </c>
      <c r="K481" s="67" t="str">
        <f>_xlfn.XLOOKUP(Job_Cards[[#This Row],[Part Code Issued]],'Inventory Check'!$A$3:$A$3000,'Inventory Check'!$B$3:$B$3000,"WRONG Code",0)</f>
        <v>BRAKE PAD</v>
      </c>
      <c r="L481" s="22">
        <v>1</v>
      </c>
      <c r="M481" s="27">
        <v>2296</v>
      </c>
      <c r="N481" s="69">
        <f t="shared" si="56"/>
        <v>2296</v>
      </c>
      <c r="O481" s="10"/>
      <c r="P481" s="11"/>
      <c r="Q481" s="11"/>
      <c r="R481" s="11"/>
      <c r="S481" s="11"/>
      <c r="T481" s="23"/>
      <c r="U481" s="71">
        <f t="shared" si="55"/>
        <v>0</v>
      </c>
      <c r="V481" s="71">
        <f t="shared" si="57"/>
        <v>0</v>
      </c>
      <c r="W481" s="9"/>
      <c r="X481" s="69">
        <f>Job_Cards[[#This Row],[GST on Lobour]]+Job_Cards[[#This Row],[Total Labour]]+Job_Cards[[#This Row],[Part Value]]</f>
        <v>2296</v>
      </c>
      <c r="Y481" s="9"/>
      <c r="Z481" s="11"/>
      <c r="AA481" s="15">
        <f t="shared" si="58"/>
        <v>8</v>
      </c>
      <c r="AB481" s="15">
        <f t="shared" si="59"/>
        <v>3</v>
      </c>
      <c r="AC481" s="15">
        <f t="shared" si="60"/>
        <v>2026</v>
      </c>
    </row>
    <row r="482" spans="1:29" x14ac:dyDescent="0.35">
      <c r="A482" s="9"/>
      <c r="B482" s="8">
        <v>46089</v>
      </c>
      <c r="C482" s="9"/>
      <c r="D482" s="9"/>
      <c r="E482" s="9"/>
      <c r="F482" s="9"/>
      <c r="G482" s="64"/>
      <c r="H482" s="87"/>
      <c r="I482" s="65" t="s">
        <v>27</v>
      </c>
      <c r="J482" s="22" t="s">
        <v>367</v>
      </c>
      <c r="K482" s="67" t="str">
        <f>_xlfn.XLOOKUP(Job_Cards[[#This Row],[Part Code Issued]],'Inventory Check'!$A$3:$A$3000,'Inventory Check'!$B$3:$B$3000,"WRONG Code",0)</f>
        <v>Force Motors Antifreeze Coolant 1 L</v>
      </c>
      <c r="L482" s="22">
        <v>1</v>
      </c>
      <c r="M482" s="27">
        <v>325</v>
      </c>
      <c r="N482" s="69">
        <f t="shared" si="56"/>
        <v>325</v>
      </c>
      <c r="O482" s="10"/>
      <c r="P482" s="11"/>
      <c r="Q482" s="11"/>
      <c r="R482" s="11"/>
      <c r="S482" s="11"/>
      <c r="T482" s="23"/>
      <c r="U482" s="71">
        <f t="shared" si="55"/>
        <v>0</v>
      </c>
      <c r="V482" s="71">
        <f t="shared" si="57"/>
        <v>0</v>
      </c>
      <c r="W482" s="9"/>
      <c r="X482" s="69">
        <f>Job_Cards[[#This Row],[GST on Lobour]]+Job_Cards[[#This Row],[Total Labour]]+Job_Cards[[#This Row],[Part Value]]</f>
        <v>325</v>
      </c>
      <c r="Y482" s="9"/>
      <c r="Z482" s="11"/>
      <c r="AA482" s="15">
        <f t="shared" si="58"/>
        <v>8</v>
      </c>
      <c r="AB482" s="15">
        <f t="shared" si="59"/>
        <v>3</v>
      </c>
      <c r="AC482" s="15">
        <f t="shared" si="60"/>
        <v>2026</v>
      </c>
    </row>
    <row r="483" spans="1:29" x14ac:dyDescent="0.35">
      <c r="A483" s="9"/>
      <c r="B483" s="8">
        <v>46089</v>
      </c>
      <c r="C483" s="9"/>
      <c r="D483" s="9"/>
      <c r="E483" s="9"/>
      <c r="F483" s="9"/>
      <c r="G483" s="64"/>
      <c r="H483" s="87"/>
      <c r="I483" s="65" t="s">
        <v>27</v>
      </c>
      <c r="J483" s="22" t="s">
        <v>557</v>
      </c>
      <c r="K483" s="67" t="str">
        <f>_xlfn.XLOOKUP(Job_Cards[[#This Row],[Part Code Issued]],'Inventory Check'!$A$3:$A$3000,'Inventory Check'!$B$3:$B$3000,"WRONG Code",0)</f>
        <v>Brake Oil</v>
      </c>
      <c r="L483" s="22">
        <v>1</v>
      </c>
      <c r="M483" s="27">
        <v>149</v>
      </c>
      <c r="N483" s="69">
        <f t="shared" si="56"/>
        <v>149</v>
      </c>
      <c r="O483" s="10"/>
      <c r="P483" s="11"/>
      <c r="Q483" s="11"/>
      <c r="R483" s="11"/>
      <c r="S483" s="11"/>
      <c r="T483" s="23"/>
      <c r="U483" s="71">
        <f t="shared" si="55"/>
        <v>0</v>
      </c>
      <c r="V483" s="71">
        <f t="shared" si="57"/>
        <v>0</v>
      </c>
      <c r="W483" s="9"/>
      <c r="X483" s="69">
        <f>Job_Cards[[#This Row],[GST on Lobour]]+Job_Cards[[#This Row],[Total Labour]]+Job_Cards[[#This Row],[Part Value]]</f>
        <v>149</v>
      </c>
      <c r="Y483" s="9"/>
      <c r="Z483" s="11"/>
      <c r="AA483" s="15">
        <f t="shared" si="58"/>
        <v>8</v>
      </c>
      <c r="AB483" s="15">
        <f t="shared" si="59"/>
        <v>3</v>
      </c>
      <c r="AC483" s="15">
        <f t="shared" si="60"/>
        <v>2026</v>
      </c>
    </row>
    <row r="484" spans="1:29" x14ac:dyDescent="0.35">
      <c r="A484" s="9"/>
      <c r="B484" s="8">
        <v>46089</v>
      </c>
      <c r="C484" s="9"/>
      <c r="D484" s="9"/>
      <c r="E484" s="9"/>
      <c r="F484" s="9"/>
      <c r="G484" s="64"/>
      <c r="H484" s="87"/>
      <c r="I484" s="65" t="s">
        <v>27</v>
      </c>
      <c r="J484" s="22" t="s">
        <v>790</v>
      </c>
      <c r="K484" s="67" t="str">
        <f>_xlfn.XLOOKUP(Job_Cards[[#This Row],[Part Code Issued]],'Inventory Check'!$A$3:$A$3000,'Inventory Check'!$B$3:$B$3000,"WRONG Code",0)</f>
        <v>Tie Rod Assy Rane</v>
      </c>
      <c r="L484" s="22">
        <v>1</v>
      </c>
      <c r="M484" s="27">
        <v>3468</v>
      </c>
      <c r="N484" s="69">
        <f t="shared" si="56"/>
        <v>3468</v>
      </c>
      <c r="O484" s="10"/>
      <c r="P484" s="11"/>
      <c r="Q484" s="11"/>
      <c r="R484" s="11"/>
      <c r="S484" s="11"/>
      <c r="T484" s="23"/>
      <c r="U484" s="71">
        <f t="shared" si="55"/>
        <v>0</v>
      </c>
      <c r="V484" s="71">
        <f t="shared" si="57"/>
        <v>0</v>
      </c>
      <c r="W484" s="9"/>
      <c r="X484" s="69">
        <f>Job_Cards[[#This Row],[GST on Lobour]]+Job_Cards[[#This Row],[Total Labour]]+Job_Cards[[#This Row],[Part Value]]</f>
        <v>3468</v>
      </c>
      <c r="Y484" s="9"/>
      <c r="Z484" s="11"/>
      <c r="AA484" s="15">
        <f t="shared" si="58"/>
        <v>8</v>
      </c>
      <c r="AB484" s="15">
        <f t="shared" si="59"/>
        <v>3</v>
      </c>
      <c r="AC484" s="15">
        <f t="shared" si="60"/>
        <v>2026</v>
      </c>
    </row>
    <row r="485" spans="1:29" x14ac:dyDescent="0.35">
      <c r="A485" s="9"/>
      <c r="B485" s="8">
        <v>46089</v>
      </c>
      <c r="C485" s="9"/>
      <c r="D485" s="9"/>
      <c r="E485" s="9"/>
      <c r="F485" s="9"/>
      <c r="G485" s="64"/>
      <c r="H485" s="87"/>
      <c r="I485" s="65" t="s">
        <v>27</v>
      </c>
      <c r="J485" s="22" t="s">
        <v>301</v>
      </c>
      <c r="K485" s="67" t="str">
        <f>_xlfn.XLOOKUP(Job_Cards[[#This Row],[Part Code Issued]],'Inventory Check'!$A$3:$A$3000,'Inventory Check'!$B$3:$B$3000,"WRONG Code",0)</f>
        <v>CLUTCH SPRING</v>
      </c>
      <c r="L485" s="22">
        <v>1</v>
      </c>
      <c r="M485" s="27">
        <v>40</v>
      </c>
      <c r="N485" s="69">
        <f t="shared" si="56"/>
        <v>40</v>
      </c>
      <c r="O485" s="10"/>
      <c r="P485" s="11"/>
      <c r="Q485" s="11"/>
      <c r="R485" s="11"/>
      <c r="S485" s="11"/>
      <c r="T485" s="23"/>
      <c r="U485" s="71">
        <f t="shared" si="55"/>
        <v>0</v>
      </c>
      <c r="V485" s="71">
        <f t="shared" si="57"/>
        <v>0</v>
      </c>
      <c r="W485" s="9"/>
      <c r="X485" s="69">
        <f>Job_Cards[[#This Row],[GST on Lobour]]+Job_Cards[[#This Row],[Total Labour]]+Job_Cards[[#This Row],[Part Value]]</f>
        <v>40</v>
      </c>
      <c r="Y485" s="9"/>
      <c r="Z485" s="11"/>
      <c r="AA485" s="15">
        <f t="shared" si="58"/>
        <v>8</v>
      </c>
      <c r="AB485" s="15">
        <f t="shared" si="59"/>
        <v>3</v>
      </c>
      <c r="AC485" s="15">
        <f t="shared" si="60"/>
        <v>2026</v>
      </c>
    </row>
    <row r="486" spans="1:29" x14ac:dyDescent="0.35">
      <c r="A486" s="9"/>
      <c r="B486" s="8">
        <v>46089</v>
      </c>
      <c r="C486" s="9"/>
      <c r="D486" s="9"/>
      <c r="E486" s="9"/>
      <c r="F486" s="9"/>
      <c r="G486" s="64"/>
      <c r="H486" s="87"/>
      <c r="I486" s="65" t="s">
        <v>27</v>
      </c>
      <c r="J486" s="22" t="s">
        <v>365</v>
      </c>
      <c r="K486" s="67" t="str">
        <f>_xlfn.XLOOKUP(Job_Cards[[#This Row],[Part Code Issued]],'Inventory Check'!$A$3:$A$3000,'Inventory Check'!$B$3:$B$3000,"WRONG Code",0)</f>
        <v>Gulf Force AdBlue (10)</v>
      </c>
      <c r="L486" s="22">
        <v>1</v>
      </c>
      <c r="M486" s="27">
        <v>770</v>
      </c>
      <c r="N486" s="69">
        <f t="shared" si="56"/>
        <v>770</v>
      </c>
      <c r="O486" s="10"/>
      <c r="P486" s="11"/>
      <c r="Q486" s="11"/>
      <c r="R486" s="11"/>
      <c r="S486" s="11"/>
      <c r="T486" s="23"/>
      <c r="U486" s="71">
        <f t="shared" si="55"/>
        <v>0</v>
      </c>
      <c r="V486" s="71">
        <f t="shared" si="57"/>
        <v>0</v>
      </c>
      <c r="W486" s="9"/>
      <c r="X486" s="69">
        <f>Job_Cards[[#This Row],[GST on Lobour]]+Job_Cards[[#This Row],[Total Labour]]+Job_Cards[[#This Row],[Part Value]]</f>
        <v>770</v>
      </c>
      <c r="Y486" s="9"/>
      <c r="Z486" s="11"/>
      <c r="AA486" s="15">
        <f t="shared" si="58"/>
        <v>8</v>
      </c>
      <c r="AB486" s="15">
        <f t="shared" si="59"/>
        <v>3</v>
      </c>
      <c r="AC486" s="15">
        <f t="shared" si="60"/>
        <v>2026</v>
      </c>
    </row>
    <row r="487" spans="1:29" x14ac:dyDescent="0.35">
      <c r="A487" s="9"/>
      <c r="B487" s="8">
        <v>46089</v>
      </c>
      <c r="C487" s="9"/>
      <c r="D487" s="9"/>
      <c r="E487" s="9"/>
      <c r="F487" s="9"/>
      <c r="G487" s="64"/>
      <c r="H487" s="87"/>
      <c r="I487" s="65" t="s">
        <v>27</v>
      </c>
      <c r="J487" s="22" t="s">
        <v>376</v>
      </c>
      <c r="K487" s="67" t="str">
        <f>_xlfn.XLOOKUP(Job_Cards[[#This Row],[Part Code Issued]],'Inventory Check'!$A$3:$A$3000,'Inventory Check'!$B$3:$B$3000,"WRONG Code",0)</f>
        <v>MECHENICAL SPRAY</v>
      </c>
      <c r="L487" s="22">
        <v>1</v>
      </c>
      <c r="M487" s="27">
        <v>160</v>
      </c>
      <c r="N487" s="69">
        <f t="shared" si="56"/>
        <v>160</v>
      </c>
      <c r="O487" s="10"/>
      <c r="P487" s="11"/>
      <c r="Q487" s="11"/>
      <c r="R487" s="11"/>
      <c r="S487" s="11"/>
      <c r="T487" s="23"/>
      <c r="U487" s="71">
        <f t="shared" si="55"/>
        <v>0</v>
      </c>
      <c r="V487" s="71">
        <f t="shared" si="57"/>
        <v>0</v>
      </c>
      <c r="W487" s="9"/>
      <c r="X487" s="69">
        <f>Job_Cards[[#This Row],[GST on Lobour]]+Job_Cards[[#This Row],[Total Labour]]+Job_Cards[[#This Row],[Part Value]]</f>
        <v>160</v>
      </c>
      <c r="Y487" s="9"/>
      <c r="Z487" s="11"/>
      <c r="AA487" s="15">
        <f t="shared" si="58"/>
        <v>8</v>
      </c>
      <c r="AB487" s="15">
        <f t="shared" si="59"/>
        <v>3</v>
      </c>
      <c r="AC487" s="15">
        <f t="shared" si="60"/>
        <v>2026</v>
      </c>
    </row>
    <row r="488" spans="1:29" x14ac:dyDescent="0.35">
      <c r="A488" s="9"/>
      <c r="B488" s="8">
        <v>46089</v>
      </c>
      <c r="C488" s="9"/>
      <c r="D488" s="9"/>
      <c r="E488" s="9"/>
      <c r="F488" s="9"/>
      <c r="G488" s="64"/>
      <c r="H488" s="87"/>
      <c r="I488" s="65" t="s">
        <v>27</v>
      </c>
      <c r="J488" s="22" t="s">
        <v>833</v>
      </c>
      <c r="K488" s="67" t="str">
        <f>_xlfn.XLOOKUP(Job_Cards[[#This Row],[Part Code Issued]],'Inventory Check'!$A$3:$A$3000,'Inventory Check'!$B$3:$B$3000,"WRONG Code",0)</f>
        <v>SHOCKAR BUSH 19 NO.</v>
      </c>
      <c r="L488" s="22">
        <v>2</v>
      </c>
      <c r="M488" s="27">
        <v>90</v>
      </c>
      <c r="N488" s="69">
        <f t="shared" si="56"/>
        <v>180</v>
      </c>
      <c r="O488" s="10"/>
      <c r="P488" s="11"/>
      <c r="Q488" s="11"/>
      <c r="R488" s="11"/>
      <c r="S488" s="11"/>
      <c r="T488" s="23"/>
      <c r="U488" s="71">
        <f t="shared" si="55"/>
        <v>0</v>
      </c>
      <c r="V488" s="71">
        <f t="shared" si="57"/>
        <v>0</v>
      </c>
      <c r="W488" s="9"/>
      <c r="X488" s="69">
        <f>Job_Cards[[#This Row],[GST on Lobour]]+Job_Cards[[#This Row],[Total Labour]]+Job_Cards[[#This Row],[Part Value]]</f>
        <v>180</v>
      </c>
      <c r="Y488" s="9"/>
      <c r="Z488" s="11"/>
      <c r="AA488" s="15">
        <f t="shared" si="58"/>
        <v>8</v>
      </c>
      <c r="AB488" s="15">
        <f t="shared" si="59"/>
        <v>3</v>
      </c>
      <c r="AC488" s="15">
        <f t="shared" si="60"/>
        <v>2026</v>
      </c>
    </row>
    <row r="489" spans="1:29" x14ac:dyDescent="0.35">
      <c r="A489" s="8">
        <v>46089</v>
      </c>
      <c r="B489" s="8">
        <v>46089</v>
      </c>
      <c r="C489" s="9">
        <v>1950</v>
      </c>
      <c r="D489" s="9" t="s">
        <v>676</v>
      </c>
      <c r="E489" s="9">
        <v>9839502840</v>
      </c>
      <c r="F489" s="9" t="s">
        <v>791</v>
      </c>
      <c r="G489" s="64" t="s">
        <v>55</v>
      </c>
      <c r="H489" s="87" t="s">
        <v>65</v>
      </c>
      <c r="I489" s="65" t="s">
        <v>27</v>
      </c>
      <c r="J489" s="22" t="s">
        <v>792</v>
      </c>
      <c r="K489" s="67" t="str">
        <f>_xlfn.XLOOKUP(Job_Cards[[#This Row],[Part Code Issued]],'Inventory Check'!$A$3:$A$3000,'Inventory Check'!$B$3:$B$3000,"WRONG Code",0)</f>
        <v>Thermostat Valve Assly</v>
      </c>
      <c r="L489" s="22">
        <v>1</v>
      </c>
      <c r="M489" s="27">
        <v>514</v>
      </c>
      <c r="N489" s="69">
        <f t="shared" si="56"/>
        <v>514</v>
      </c>
      <c r="O489" s="10">
        <v>1200</v>
      </c>
      <c r="P489" s="11"/>
      <c r="Q489" s="11"/>
      <c r="R489" s="11"/>
      <c r="S489" s="11"/>
      <c r="T489" s="23"/>
      <c r="U489" s="71">
        <f t="shared" si="55"/>
        <v>1200</v>
      </c>
      <c r="V489" s="71">
        <f t="shared" si="57"/>
        <v>216</v>
      </c>
      <c r="W489" s="9"/>
      <c r="X489" s="69">
        <f>Job_Cards[[#This Row],[GST on Lobour]]+Job_Cards[[#This Row],[Total Labour]]+Job_Cards[[#This Row],[Part Value]]</f>
        <v>1930</v>
      </c>
      <c r="Y489" s="9"/>
      <c r="Z489" s="11"/>
      <c r="AA489" s="15">
        <f t="shared" si="58"/>
        <v>8</v>
      </c>
      <c r="AB489" s="15">
        <f t="shared" si="59"/>
        <v>3</v>
      </c>
      <c r="AC489" s="15">
        <f t="shared" si="60"/>
        <v>2026</v>
      </c>
    </row>
    <row r="490" spans="1:29" x14ac:dyDescent="0.35">
      <c r="A490" s="9"/>
      <c r="B490" s="8">
        <v>46089</v>
      </c>
      <c r="C490" s="9"/>
      <c r="D490" s="9"/>
      <c r="E490" s="9"/>
      <c r="F490" s="9"/>
      <c r="G490" s="64"/>
      <c r="H490" s="87"/>
      <c r="I490" s="65" t="s">
        <v>27</v>
      </c>
      <c r="J490" s="114" t="s">
        <v>884</v>
      </c>
      <c r="K490" s="67" t="str">
        <f>_xlfn.XLOOKUP(Job_Cards[[#This Row],[Part Code Issued]],'Inventory Check'!$A$3:$A$3000,'Inventory Check'!$B$3:$B$3000,"WRONG Code",0)</f>
        <v>Anabond1</v>
      </c>
      <c r="L490" s="22">
        <v>1</v>
      </c>
      <c r="M490" s="27">
        <v>90</v>
      </c>
      <c r="N490" s="69">
        <f t="shared" si="56"/>
        <v>90</v>
      </c>
      <c r="O490" s="10"/>
      <c r="P490" s="11"/>
      <c r="Q490" s="11"/>
      <c r="R490" s="11"/>
      <c r="S490" s="11"/>
      <c r="T490" s="23"/>
      <c r="U490" s="71">
        <f t="shared" si="55"/>
        <v>0</v>
      </c>
      <c r="V490" s="71">
        <f t="shared" si="57"/>
        <v>0</v>
      </c>
      <c r="W490" s="9"/>
      <c r="X490" s="69">
        <f>Job_Cards[[#This Row],[GST on Lobour]]+Job_Cards[[#This Row],[Total Labour]]+Job_Cards[[#This Row],[Part Value]]</f>
        <v>90</v>
      </c>
      <c r="Y490" s="9"/>
      <c r="Z490" s="11"/>
      <c r="AA490" s="15">
        <f t="shared" si="58"/>
        <v>8</v>
      </c>
      <c r="AB490" s="15">
        <f t="shared" si="59"/>
        <v>3</v>
      </c>
      <c r="AC490" s="15">
        <f t="shared" si="60"/>
        <v>2026</v>
      </c>
    </row>
    <row r="491" spans="1:29" x14ac:dyDescent="0.35">
      <c r="A491" s="9"/>
      <c r="B491" s="8">
        <v>46089</v>
      </c>
      <c r="C491" s="9"/>
      <c r="D491" s="9"/>
      <c r="E491" s="9"/>
      <c r="F491" s="9"/>
      <c r="G491" s="64"/>
      <c r="H491" s="87"/>
      <c r="I491" s="65" t="s">
        <v>27</v>
      </c>
      <c r="J491" s="22" t="s">
        <v>367</v>
      </c>
      <c r="K491" s="67" t="str">
        <f>_xlfn.XLOOKUP(Job_Cards[[#This Row],[Part Code Issued]],'Inventory Check'!$A$3:$A$3000,'Inventory Check'!$B$3:$B$3000,"WRONG Code",0)</f>
        <v>Force Motors Antifreeze Coolant 1 L</v>
      </c>
      <c r="L491" s="22">
        <v>1</v>
      </c>
      <c r="M491" s="27">
        <v>325</v>
      </c>
      <c r="N491" s="69">
        <f t="shared" si="56"/>
        <v>325</v>
      </c>
      <c r="O491" s="10"/>
      <c r="P491" s="11"/>
      <c r="Q491" s="11"/>
      <c r="R491" s="11"/>
      <c r="S491" s="11"/>
      <c r="T491" s="23"/>
      <c r="U491" s="71">
        <f t="shared" si="55"/>
        <v>0</v>
      </c>
      <c r="V491" s="71">
        <f t="shared" si="57"/>
        <v>0</v>
      </c>
      <c r="W491" s="9"/>
      <c r="X491" s="69">
        <f>Job_Cards[[#This Row],[GST on Lobour]]+Job_Cards[[#This Row],[Total Labour]]+Job_Cards[[#This Row],[Part Value]]</f>
        <v>325</v>
      </c>
      <c r="Y491" s="9"/>
      <c r="Z491" s="11"/>
      <c r="AA491" s="15">
        <f t="shared" si="58"/>
        <v>8</v>
      </c>
      <c r="AB491" s="15">
        <f t="shared" si="59"/>
        <v>3</v>
      </c>
      <c r="AC491" s="15">
        <f t="shared" si="60"/>
        <v>2026</v>
      </c>
    </row>
    <row r="492" spans="1:29" x14ac:dyDescent="0.35">
      <c r="A492" s="9"/>
      <c r="B492" s="8">
        <v>46089</v>
      </c>
      <c r="C492" s="9"/>
      <c r="D492" s="9"/>
      <c r="E492" s="9"/>
      <c r="F492" s="9"/>
      <c r="G492" s="64"/>
      <c r="H492" s="87"/>
      <c r="I492" s="65" t="s">
        <v>27</v>
      </c>
      <c r="J492" s="22" t="s">
        <v>140</v>
      </c>
      <c r="K492" s="67" t="str">
        <f>_xlfn.XLOOKUP(Job_Cards[[#This Row],[Part Code Issued]],'Inventory Check'!$A$3:$A$3000,'Inventory Check'!$B$3:$B$3000,"WRONG Code",0)</f>
        <v>Latch assly with link RH ( side door)</v>
      </c>
      <c r="L492" s="22">
        <v>1</v>
      </c>
      <c r="M492" s="27">
        <v>336</v>
      </c>
      <c r="N492" s="69">
        <f t="shared" si="56"/>
        <v>336</v>
      </c>
      <c r="O492" s="10"/>
      <c r="P492" s="11"/>
      <c r="Q492" s="11"/>
      <c r="R492" s="11"/>
      <c r="S492" s="11"/>
      <c r="T492" s="23"/>
      <c r="U492" s="71">
        <f t="shared" si="55"/>
        <v>0</v>
      </c>
      <c r="V492" s="71">
        <f t="shared" si="57"/>
        <v>0</v>
      </c>
      <c r="W492" s="9"/>
      <c r="X492" s="69">
        <f>Job_Cards[[#This Row],[GST on Lobour]]+Job_Cards[[#This Row],[Total Labour]]+Job_Cards[[#This Row],[Part Value]]</f>
        <v>336</v>
      </c>
      <c r="Y492" s="9"/>
      <c r="Z492" s="11"/>
      <c r="AA492" s="15">
        <f t="shared" si="58"/>
        <v>8</v>
      </c>
      <c r="AB492" s="15">
        <f t="shared" si="59"/>
        <v>3</v>
      </c>
      <c r="AC492" s="15">
        <f t="shared" si="60"/>
        <v>2026</v>
      </c>
    </row>
    <row r="493" spans="1:29" x14ac:dyDescent="0.35">
      <c r="A493" s="9"/>
      <c r="B493" s="8">
        <v>46089</v>
      </c>
      <c r="C493" s="9"/>
      <c r="D493" s="9"/>
      <c r="E493" s="9"/>
      <c r="F493" s="9"/>
      <c r="G493" s="64"/>
      <c r="H493" s="87"/>
      <c r="I493" s="65" t="s">
        <v>27</v>
      </c>
      <c r="J493" s="22" t="s">
        <v>315</v>
      </c>
      <c r="K493" s="67" t="str">
        <f>_xlfn.XLOOKUP(Job_Cards[[#This Row],[Part Code Issued]],'Inventory Check'!$A$3:$A$3000,'Inventory Check'!$B$3:$B$3000,"WRONG Code",0)</f>
        <v>Handle Glass Regulator</v>
      </c>
      <c r="L493" s="22">
        <v>2</v>
      </c>
      <c r="M493" s="27">
        <v>70</v>
      </c>
      <c r="N493" s="69">
        <f t="shared" si="56"/>
        <v>140</v>
      </c>
      <c r="O493" s="10"/>
      <c r="P493" s="11"/>
      <c r="Q493" s="11"/>
      <c r="R493" s="11"/>
      <c r="S493" s="11"/>
      <c r="T493" s="23"/>
      <c r="U493" s="71">
        <f t="shared" si="55"/>
        <v>0</v>
      </c>
      <c r="V493" s="71">
        <f t="shared" si="57"/>
        <v>0</v>
      </c>
      <c r="W493" s="9"/>
      <c r="X493" s="69">
        <f>Job_Cards[[#This Row],[GST on Lobour]]+Job_Cards[[#This Row],[Total Labour]]+Job_Cards[[#This Row],[Part Value]]</f>
        <v>140</v>
      </c>
      <c r="Y493" s="9"/>
      <c r="Z493" s="11"/>
      <c r="AA493" s="15">
        <f t="shared" si="58"/>
        <v>8</v>
      </c>
      <c r="AB493" s="15">
        <f t="shared" si="59"/>
        <v>3</v>
      </c>
      <c r="AC493" s="15">
        <f t="shared" si="60"/>
        <v>2026</v>
      </c>
    </row>
    <row r="494" spans="1:29" x14ac:dyDescent="0.35">
      <c r="A494" s="9"/>
      <c r="B494" s="8">
        <v>46089</v>
      </c>
      <c r="C494" s="9"/>
      <c r="D494" s="9"/>
      <c r="E494" s="9"/>
      <c r="F494" s="9"/>
      <c r="G494" s="64"/>
      <c r="H494" s="87"/>
      <c r="I494" s="65" t="s">
        <v>27</v>
      </c>
      <c r="J494" s="22" t="s">
        <v>793</v>
      </c>
      <c r="K494" s="67" t="str">
        <f>_xlfn.XLOOKUP(Job_Cards[[#This Row],[Part Code Issued]],'Inventory Check'!$A$3:$A$3000,'Inventory Check'!$B$3:$B$3000,"WRONG Code",0)</f>
        <v>Slide For Door Lock</v>
      </c>
      <c r="L494" s="22">
        <v>2</v>
      </c>
      <c r="M494" s="27">
        <v>20</v>
      </c>
      <c r="N494" s="69">
        <f t="shared" si="56"/>
        <v>40</v>
      </c>
      <c r="O494" s="10"/>
      <c r="P494" s="11"/>
      <c r="Q494" s="11"/>
      <c r="R494" s="11"/>
      <c r="S494" s="11"/>
      <c r="T494" s="23"/>
      <c r="U494" s="71">
        <f t="shared" si="55"/>
        <v>0</v>
      </c>
      <c r="V494" s="71">
        <f t="shared" si="57"/>
        <v>0</v>
      </c>
      <c r="W494" s="9"/>
      <c r="X494" s="69">
        <f>Job_Cards[[#This Row],[GST on Lobour]]+Job_Cards[[#This Row],[Total Labour]]+Job_Cards[[#This Row],[Part Value]]</f>
        <v>40</v>
      </c>
      <c r="Y494" s="9"/>
      <c r="Z494" s="11"/>
      <c r="AA494" s="15">
        <f t="shared" si="58"/>
        <v>8</v>
      </c>
      <c r="AB494" s="15">
        <f t="shared" si="59"/>
        <v>3</v>
      </c>
      <c r="AC494" s="15">
        <f t="shared" si="60"/>
        <v>2026</v>
      </c>
    </row>
    <row r="495" spans="1:29" x14ac:dyDescent="0.35">
      <c r="A495" s="8">
        <v>46089</v>
      </c>
      <c r="B495" s="8">
        <v>46089</v>
      </c>
      <c r="C495" s="9" t="s">
        <v>794</v>
      </c>
      <c r="D495" s="9" t="s">
        <v>279</v>
      </c>
      <c r="E495" s="9"/>
      <c r="F495" s="9" t="s">
        <v>795</v>
      </c>
      <c r="G495" s="64" t="s">
        <v>55</v>
      </c>
      <c r="H495" s="87" t="s">
        <v>237</v>
      </c>
      <c r="I495" s="65" t="s">
        <v>48</v>
      </c>
      <c r="J495" s="22" t="s">
        <v>366</v>
      </c>
      <c r="K495" s="67" t="str">
        <f>_xlfn.XLOOKUP(Job_Cards[[#This Row],[Part Code Issued]],'Inventory Check'!$A$3:$A$3000,'Inventory Check'!$B$3:$B$3000,"WRONG Code",0)</f>
        <v>Gulf Force BS VI (6.5L)</v>
      </c>
      <c r="L495" s="22">
        <v>1</v>
      </c>
      <c r="M495" s="27">
        <v>2080</v>
      </c>
      <c r="N495" s="69">
        <f t="shared" si="56"/>
        <v>2080</v>
      </c>
      <c r="O495" s="10"/>
      <c r="P495" s="11"/>
      <c r="Q495" s="11"/>
      <c r="R495" s="11"/>
      <c r="S495" s="11"/>
      <c r="T495" s="23"/>
      <c r="U495" s="71">
        <f t="shared" si="55"/>
        <v>0</v>
      </c>
      <c r="V495" s="71">
        <f t="shared" si="57"/>
        <v>0</v>
      </c>
      <c r="W495" s="9"/>
      <c r="X495" s="69">
        <f>Job_Cards[[#This Row],[GST on Lobour]]+Job_Cards[[#This Row],[Total Labour]]+Job_Cards[[#This Row],[Part Value]]</f>
        <v>2080</v>
      </c>
      <c r="Y495" s="9"/>
      <c r="Z495" s="11"/>
      <c r="AA495" s="15">
        <f t="shared" si="58"/>
        <v>8</v>
      </c>
      <c r="AB495" s="15">
        <f t="shared" si="59"/>
        <v>3</v>
      </c>
      <c r="AC495" s="15">
        <f t="shared" si="60"/>
        <v>2026</v>
      </c>
    </row>
    <row r="496" spans="1:29" x14ac:dyDescent="0.35">
      <c r="A496" s="9"/>
      <c r="B496" s="8">
        <v>46089</v>
      </c>
      <c r="C496" s="9"/>
      <c r="D496" s="9"/>
      <c r="E496" s="9"/>
      <c r="F496" s="9"/>
      <c r="G496" s="64"/>
      <c r="H496" s="87"/>
      <c r="I496" s="65" t="s">
        <v>48</v>
      </c>
      <c r="J496" s="22" t="s">
        <v>90</v>
      </c>
      <c r="K496" s="67" t="str">
        <f>_xlfn.XLOOKUP(Job_Cards[[#This Row],[Part Code Issued]],'Inventory Check'!$A$3:$A$3000,'Inventory Check'!$B$3:$B$3000,"WRONG Code",0)</f>
        <v>Oil Filter</v>
      </c>
      <c r="L496" s="22">
        <v>1</v>
      </c>
      <c r="M496" s="27">
        <v>359</v>
      </c>
      <c r="N496" s="69">
        <f t="shared" si="56"/>
        <v>359</v>
      </c>
      <c r="O496" s="10"/>
      <c r="P496" s="11"/>
      <c r="Q496" s="11"/>
      <c r="R496" s="11"/>
      <c r="S496" s="11"/>
      <c r="T496" s="23"/>
      <c r="U496" s="71">
        <f t="shared" si="55"/>
        <v>0</v>
      </c>
      <c r="V496" s="71">
        <f t="shared" si="57"/>
        <v>0</v>
      </c>
      <c r="W496" s="9"/>
      <c r="X496" s="69">
        <f>Job_Cards[[#This Row],[GST on Lobour]]+Job_Cards[[#This Row],[Total Labour]]+Job_Cards[[#This Row],[Part Value]]</f>
        <v>359</v>
      </c>
      <c r="Y496" s="9"/>
      <c r="Z496" s="11"/>
      <c r="AA496" s="15">
        <f t="shared" si="58"/>
        <v>8</v>
      </c>
      <c r="AB496" s="15">
        <f t="shared" si="59"/>
        <v>3</v>
      </c>
      <c r="AC496" s="15">
        <f t="shared" si="60"/>
        <v>2026</v>
      </c>
    </row>
    <row r="497" spans="1:29" x14ac:dyDescent="0.35">
      <c r="A497" s="9"/>
      <c r="B497" s="8">
        <v>46089</v>
      </c>
      <c r="C497" s="9"/>
      <c r="D497" s="9"/>
      <c r="E497" s="9"/>
      <c r="F497" s="9"/>
      <c r="G497" s="64"/>
      <c r="H497" s="87"/>
      <c r="I497" s="65" t="s">
        <v>48</v>
      </c>
      <c r="J497" s="22" t="s">
        <v>238</v>
      </c>
      <c r="K497" s="67" t="str">
        <f>_xlfn.XLOOKUP(Job_Cards[[#This Row],[Part Code Issued]],'Inventory Check'!$A$3:$A$3000,'Inventory Check'!$B$3:$B$3000,"WRONG Code",0)</f>
        <v>SPIN-ON FILTER</v>
      </c>
      <c r="L497" s="22">
        <v>1</v>
      </c>
      <c r="M497" s="27">
        <v>655</v>
      </c>
      <c r="N497" s="69">
        <f t="shared" si="56"/>
        <v>655</v>
      </c>
      <c r="O497" s="10"/>
      <c r="P497" s="11"/>
      <c r="Q497" s="11"/>
      <c r="R497" s="11"/>
      <c r="S497" s="11"/>
      <c r="T497" s="23"/>
      <c r="U497" s="71">
        <f t="shared" si="55"/>
        <v>0</v>
      </c>
      <c r="V497" s="71">
        <f t="shared" si="57"/>
        <v>0</v>
      </c>
      <c r="W497" s="9"/>
      <c r="X497" s="69">
        <f>Job_Cards[[#This Row],[GST on Lobour]]+Job_Cards[[#This Row],[Total Labour]]+Job_Cards[[#This Row],[Part Value]]</f>
        <v>655</v>
      </c>
      <c r="Y497" s="9"/>
      <c r="Z497" s="11"/>
      <c r="AA497" s="15">
        <f t="shared" si="58"/>
        <v>8</v>
      </c>
      <c r="AB497" s="15">
        <f t="shared" si="59"/>
        <v>3</v>
      </c>
      <c r="AC497" s="15">
        <f t="shared" si="60"/>
        <v>2026</v>
      </c>
    </row>
    <row r="498" spans="1:29" x14ac:dyDescent="0.35">
      <c r="A498" s="8">
        <v>46089</v>
      </c>
      <c r="B498" s="8">
        <v>46089</v>
      </c>
      <c r="C498" s="9" t="s">
        <v>796</v>
      </c>
      <c r="D498" s="9" t="s">
        <v>279</v>
      </c>
      <c r="E498" s="9"/>
      <c r="F498" s="9" t="s">
        <v>245</v>
      </c>
      <c r="G498" s="64" t="s">
        <v>55</v>
      </c>
      <c r="H498" s="87" t="s">
        <v>237</v>
      </c>
      <c r="I498" s="65" t="s">
        <v>48</v>
      </c>
      <c r="J498" s="22" t="s">
        <v>366</v>
      </c>
      <c r="K498" s="67" t="str">
        <f>_xlfn.XLOOKUP(Job_Cards[[#This Row],[Part Code Issued]],'Inventory Check'!$A$3:$A$3000,'Inventory Check'!$B$3:$B$3000,"WRONG Code",0)</f>
        <v>Gulf Force BS VI (6.5L)</v>
      </c>
      <c r="L498" s="22">
        <v>1</v>
      </c>
      <c r="M498" s="27">
        <v>2080</v>
      </c>
      <c r="N498" s="69">
        <f t="shared" si="56"/>
        <v>2080</v>
      </c>
      <c r="O498" s="10"/>
      <c r="P498" s="11"/>
      <c r="Q498" s="11"/>
      <c r="R498" s="11"/>
      <c r="S498" s="11"/>
      <c r="T498" s="23"/>
      <c r="U498" s="71">
        <f t="shared" si="55"/>
        <v>0</v>
      </c>
      <c r="V498" s="71">
        <f t="shared" si="57"/>
        <v>0</v>
      </c>
      <c r="W498" s="9"/>
      <c r="X498" s="69">
        <f>Job_Cards[[#This Row],[GST on Lobour]]+Job_Cards[[#This Row],[Total Labour]]+Job_Cards[[#This Row],[Part Value]]</f>
        <v>2080</v>
      </c>
      <c r="Y498" s="9"/>
      <c r="Z498" s="11"/>
      <c r="AA498" s="15">
        <f t="shared" si="58"/>
        <v>8</v>
      </c>
      <c r="AB498" s="15">
        <f t="shared" si="59"/>
        <v>3</v>
      </c>
      <c r="AC498" s="15">
        <f t="shared" si="60"/>
        <v>2026</v>
      </c>
    </row>
    <row r="499" spans="1:29" x14ac:dyDescent="0.35">
      <c r="A499" s="9"/>
      <c r="B499" s="8">
        <v>46089</v>
      </c>
      <c r="C499" s="9"/>
      <c r="D499" s="9"/>
      <c r="E499" s="9"/>
      <c r="F499" s="9"/>
      <c r="G499" s="64"/>
      <c r="H499" s="87"/>
      <c r="I499" s="65" t="s">
        <v>48</v>
      </c>
      <c r="J499" s="22" t="s">
        <v>90</v>
      </c>
      <c r="K499" s="67" t="str">
        <f>_xlfn.XLOOKUP(Job_Cards[[#This Row],[Part Code Issued]],'Inventory Check'!$A$3:$A$3000,'Inventory Check'!$B$3:$B$3000,"WRONG Code",0)</f>
        <v>Oil Filter</v>
      </c>
      <c r="L499" s="22">
        <v>1</v>
      </c>
      <c r="M499" s="27">
        <v>359</v>
      </c>
      <c r="N499" s="69">
        <f t="shared" si="56"/>
        <v>359</v>
      </c>
      <c r="O499" s="10"/>
      <c r="P499" s="11"/>
      <c r="Q499" s="11"/>
      <c r="R499" s="11"/>
      <c r="S499" s="11"/>
      <c r="T499" s="23"/>
      <c r="U499" s="71">
        <f t="shared" si="55"/>
        <v>0</v>
      </c>
      <c r="V499" s="71">
        <f t="shared" si="57"/>
        <v>0</v>
      </c>
      <c r="W499" s="9"/>
      <c r="X499" s="69">
        <f>Job_Cards[[#This Row],[GST on Lobour]]+Job_Cards[[#This Row],[Total Labour]]+Job_Cards[[#This Row],[Part Value]]</f>
        <v>359</v>
      </c>
      <c r="Y499" s="9"/>
      <c r="Z499" s="11"/>
      <c r="AA499" s="15">
        <f t="shared" si="58"/>
        <v>8</v>
      </c>
      <c r="AB499" s="15">
        <f t="shared" si="59"/>
        <v>3</v>
      </c>
      <c r="AC499" s="15">
        <f t="shared" si="60"/>
        <v>2026</v>
      </c>
    </row>
    <row r="500" spans="1:29" x14ac:dyDescent="0.35">
      <c r="A500" s="9"/>
      <c r="B500" s="8">
        <v>46089</v>
      </c>
      <c r="C500" s="9"/>
      <c r="D500" s="9"/>
      <c r="E500" s="9"/>
      <c r="F500" s="9"/>
      <c r="G500" s="64"/>
      <c r="H500" s="87"/>
      <c r="I500" s="65" t="s">
        <v>48</v>
      </c>
      <c r="J500" s="22" t="s">
        <v>238</v>
      </c>
      <c r="K500" s="67" t="str">
        <f>_xlfn.XLOOKUP(Job_Cards[[#This Row],[Part Code Issued]],'Inventory Check'!$A$3:$A$3000,'Inventory Check'!$B$3:$B$3000,"WRONG Code",0)</f>
        <v>SPIN-ON FILTER</v>
      </c>
      <c r="L500" s="22">
        <v>1</v>
      </c>
      <c r="M500" s="27">
        <v>655</v>
      </c>
      <c r="N500" s="69">
        <f t="shared" si="56"/>
        <v>655</v>
      </c>
      <c r="O500" s="10"/>
      <c r="P500" s="11"/>
      <c r="Q500" s="11"/>
      <c r="R500" s="11"/>
      <c r="S500" s="11"/>
      <c r="T500" s="23"/>
      <c r="U500" s="71">
        <f t="shared" si="55"/>
        <v>0</v>
      </c>
      <c r="V500" s="71">
        <f t="shared" si="57"/>
        <v>0</v>
      </c>
      <c r="W500" s="9"/>
      <c r="X500" s="69">
        <f>Job_Cards[[#This Row],[GST on Lobour]]+Job_Cards[[#This Row],[Total Labour]]+Job_Cards[[#This Row],[Part Value]]</f>
        <v>655</v>
      </c>
      <c r="Y500" s="9"/>
      <c r="Z500" s="11"/>
      <c r="AA500" s="15">
        <f t="shared" si="58"/>
        <v>8</v>
      </c>
      <c r="AB500" s="15">
        <f t="shared" si="59"/>
        <v>3</v>
      </c>
      <c r="AC500" s="15">
        <f t="shared" si="60"/>
        <v>2026</v>
      </c>
    </row>
    <row r="501" spans="1:29" x14ac:dyDescent="0.35">
      <c r="A501" s="8">
        <v>46090</v>
      </c>
      <c r="B501" s="8">
        <v>46090</v>
      </c>
      <c r="C501" s="9">
        <v>1</v>
      </c>
      <c r="D501" s="9" t="s">
        <v>797</v>
      </c>
      <c r="E501" s="9">
        <v>8933030805</v>
      </c>
      <c r="F501" s="9"/>
      <c r="G501" s="64"/>
      <c r="H501" s="87"/>
      <c r="I501" s="65" t="s">
        <v>751</v>
      </c>
      <c r="J501" s="22" t="s">
        <v>308</v>
      </c>
      <c r="K501" s="67" t="str">
        <f>_xlfn.XLOOKUP(Job_Cards[[#This Row],[Part Code Issued]],'Inventory Check'!$A$3:$A$3000,'Inventory Check'!$B$3:$B$3000,"WRONG Code",0)</f>
        <v>Gulf Force AdBlue (20 L)</v>
      </c>
      <c r="L501" s="22">
        <v>5</v>
      </c>
      <c r="M501" s="27">
        <v>1480</v>
      </c>
      <c r="N501" s="69">
        <f t="shared" si="56"/>
        <v>7400</v>
      </c>
      <c r="O501" s="10"/>
      <c r="P501" s="11"/>
      <c r="Q501" s="11"/>
      <c r="R501" s="11"/>
      <c r="S501" s="11"/>
      <c r="T501" s="23"/>
      <c r="U501" s="71">
        <f t="shared" si="55"/>
        <v>0</v>
      </c>
      <c r="V501" s="71">
        <f t="shared" si="57"/>
        <v>0</v>
      </c>
      <c r="W501" s="9"/>
      <c r="X501" s="69">
        <f>Job_Cards[[#This Row],[GST on Lobour]]+Job_Cards[[#This Row],[Total Labour]]+Job_Cards[[#This Row],[Part Value]]</f>
        <v>7400</v>
      </c>
      <c r="Y501" s="9"/>
      <c r="Z501" s="11"/>
      <c r="AA501" s="15">
        <f t="shared" si="58"/>
        <v>9</v>
      </c>
      <c r="AB501" s="15">
        <f t="shared" si="59"/>
        <v>3</v>
      </c>
      <c r="AC501" s="15">
        <f t="shared" si="60"/>
        <v>2026</v>
      </c>
    </row>
    <row r="502" spans="1:29" x14ac:dyDescent="0.35">
      <c r="A502" s="8">
        <v>46092</v>
      </c>
      <c r="B502" s="8">
        <v>46092</v>
      </c>
      <c r="C502" s="9" t="s">
        <v>798</v>
      </c>
      <c r="D502" s="9" t="s">
        <v>279</v>
      </c>
      <c r="E502" s="9"/>
      <c r="F502" s="9" t="s">
        <v>270</v>
      </c>
      <c r="G502" s="64" t="s">
        <v>55</v>
      </c>
      <c r="H502" s="87" t="s">
        <v>237</v>
      </c>
      <c r="I502" s="65" t="s">
        <v>48</v>
      </c>
      <c r="J502" s="22" t="s">
        <v>366</v>
      </c>
      <c r="K502" s="67" t="str">
        <f>_xlfn.XLOOKUP(Job_Cards[[#This Row],[Part Code Issued]],'Inventory Check'!$A$3:$A$3000,'Inventory Check'!$B$3:$B$3000,"WRONG Code",0)</f>
        <v>Gulf Force BS VI (6.5L)</v>
      </c>
      <c r="L502" s="22">
        <v>1</v>
      </c>
      <c r="M502" s="27">
        <v>2080</v>
      </c>
      <c r="N502" s="69">
        <f t="shared" si="56"/>
        <v>2080</v>
      </c>
      <c r="O502" s="10"/>
      <c r="P502" s="11"/>
      <c r="Q502" s="11"/>
      <c r="R502" s="11"/>
      <c r="S502" s="11"/>
      <c r="T502" s="23"/>
      <c r="U502" s="71">
        <f t="shared" si="55"/>
        <v>0</v>
      </c>
      <c r="V502" s="71">
        <f t="shared" si="57"/>
        <v>0</v>
      </c>
      <c r="W502" s="9"/>
      <c r="X502" s="69">
        <f>Job_Cards[[#This Row],[GST on Lobour]]+Job_Cards[[#This Row],[Total Labour]]+Job_Cards[[#This Row],[Part Value]]</f>
        <v>2080</v>
      </c>
      <c r="Y502" s="9"/>
      <c r="Z502" s="11"/>
      <c r="AA502" s="15">
        <f t="shared" si="58"/>
        <v>11</v>
      </c>
      <c r="AB502" s="15">
        <f t="shared" si="59"/>
        <v>3</v>
      </c>
      <c r="AC502" s="15">
        <f t="shared" si="60"/>
        <v>2026</v>
      </c>
    </row>
    <row r="503" spans="1:29" x14ac:dyDescent="0.35">
      <c r="A503" s="9"/>
      <c r="B503" s="8">
        <v>46092</v>
      </c>
      <c r="C503" s="9"/>
      <c r="D503" s="9"/>
      <c r="E503" s="9"/>
      <c r="F503" s="9"/>
      <c r="G503" s="64"/>
      <c r="H503" s="87"/>
      <c r="I503" s="65" t="s">
        <v>48</v>
      </c>
      <c r="J503" s="22" t="s">
        <v>90</v>
      </c>
      <c r="K503" s="67" t="str">
        <f>_xlfn.XLOOKUP(Job_Cards[[#This Row],[Part Code Issued]],'Inventory Check'!$A$3:$A$3000,'Inventory Check'!$B$3:$B$3000,"WRONG Code",0)</f>
        <v>Oil Filter</v>
      </c>
      <c r="L503" s="22">
        <v>1</v>
      </c>
      <c r="M503" s="27">
        <v>359</v>
      </c>
      <c r="N503" s="69">
        <f t="shared" si="56"/>
        <v>359</v>
      </c>
      <c r="O503" s="10"/>
      <c r="P503" s="11"/>
      <c r="Q503" s="11"/>
      <c r="R503" s="11"/>
      <c r="S503" s="11"/>
      <c r="T503" s="23"/>
      <c r="U503" s="71">
        <f t="shared" si="55"/>
        <v>0</v>
      </c>
      <c r="V503" s="71">
        <f t="shared" si="57"/>
        <v>0</v>
      </c>
      <c r="W503" s="9"/>
      <c r="X503" s="69">
        <f>Job_Cards[[#This Row],[GST on Lobour]]+Job_Cards[[#This Row],[Total Labour]]+Job_Cards[[#This Row],[Part Value]]</f>
        <v>359</v>
      </c>
      <c r="Y503" s="9"/>
      <c r="Z503" s="11"/>
      <c r="AA503" s="15">
        <f t="shared" si="58"/>
        <v>11</v>
      </c>
      <c r="AB503" s="15">
        <f t="shared" si="59"/>
        <v>3</v>
      </c>
      <c r="AC503" s="15">
        <f t="shared" si="60"/>
        <v>2026</v>
      </c>
    </row>
    <row r="504" spans="1:29" x14ac:dyDescent="0.35">
      <c r="A504" s="9"/>
      <c r="B504" s="8">
        <v>46092</v>
      </c>
      <c r="C504" s="9"/>
      <c r="D504" s="9"/>
      <c r="E504" s="9"/>
      <c r="F504" s="9"/>
      <c r="G504" s="64"/>
      <c r="H504" s="87"/>
      <c r="I504" s="65" t="s">
        <v>48</v>
      </c>
      <c r="J504" s="22" t="s">
        <v>238</v>
      </c>
      <c r="K504" s="67" t="str">
        <f>_xlfn.XLOOKUP(Job_Cards[[#This Row],[Part Code Issued]],'Inventory Check'!$A$3:$A$3000,'Inventory Check'!$B$3:$B$3000,"WRONG Code",0)</f>
        <v>SPIN-ON FILTER</v>
      </c>
      <c r="L504" s="22">
        <v>1</v>
      </c>
      <c r="M504" s="27">
        <v>655</v>
      </c>
      <c r="N504" s="69">
        <f t="shared" si="56"/>
        <v>655</v>
      </c>
      <c r="O504" s="10"/>
      <c r="P504" s="11"/>
      <c r="Q504" s="11"/>
      <c r="R504" s="11"/>
      <c r="S504" s="11"/>
      <c r="T504" s="23"/>
      <c r="U504" s="71">
        <f t="shared" si="55"/>
        <v>0</v>
      </c>
      <c r="V504" s="71">
        <f t="shared" si="57"/>
        <v>0</v>
      </c>
      <c r="W504" s="9"/>
      <c r="X504" s="69">
        <f>Job_Cards[[#This Row],[GST on Lobour]]+Job_Cards[[#This Row],[Total Labour]]+Job_Cards[[#This Row],[Part Value]]</f>
        <v>655</v>
      </c>
      <c r="Y504" s="9"/>
      <c r="Z504" s="11"/>
      <c r="AA504" s="15">
        <f t="shared" si="58"/>
        <v>11</v>
      </c>
      <c r="AB504" s="15">
        <f t="shared" si="59"/>
        <v>3</v>
      </c>
      <c r="AC504" s="15">
        <f t="shared" si="60"/>
        <v>2026</v>
      </c>
    </row>
    <row r="505" spans="1:29" x14ac:dyDescent="0.35">
      <c r="A505" s="8">
        <v>46093</v>
      </c>
      <c r="B505" s="8">
        <v>46093</v>
      </c>
      <c r="C505" s="9">
        <v>2</v>
      </c>
      <c r="D505" s="9" t="s">
        <v>799</v>
      </c>
      <c r="E505" s="9">
        <v>9506882184</v>
      </c>
      <c r="F505" s="9"/>
      <c r="G505" s="64"/>
      <c r="H505" s="87"/>
      <c r="I505" s="65" t="s">
        <v>751</v>
      </c>
      <c r="J505" s="22" t="s">
        <v>365</v>
      </c>
      <c r="K505" s="67" t="str">
        <f>_xlfn.XLOOKUP(Job_Cards[[#This Row],[Part Code Issued]],'Inventory Check'!$A$3:$A$3000,'Inventory Check'!$B$3:$B$3000,"WRONG Code",0)</f>
        <v>Gulf Force AdBlue (10)</v>
      </c>
      <c r="L505" s="22">
        <v>1</v>
      </c>
      <c r="M505" s="27">
        <v>770</v>
      </c>
      <c r="N505" s="69">
        <f t="shared" si="56"/>
        <v>770</v>
      </c>
      <c r="O505" s="10"/>
      <c r="P505" s="11"/>
      <c r="Q505" s="11"/>
      <c r="R505" s="11"/>
      <c r="S505" s="11"/>
      <c r="T505" s="23"/>
      <c r="U505" s="71">
        <f t="shared" si="55"/>
        <v>0</v>
      </c>
      <c r="V505" s="71">
        <f t="shared" si="57"/>
        <v>0</v>
      </c>
      <c r="W505" s="9"/>
      <c r="X505" s="69">
        <f>Job_Cards[[#This Row],[GST on Lobour]]+Job_Cards[[#This Row],[Total Labour]]+Job_Cards[[#This Row],[Part Value]]</f>
        <v>770</v>
      </c>
      <c r="Y505" s="9"/>
      <c r="Z505" s="11"/>
      <c r="AA505" s="15">
        <f t="shared" si="58"/>
        <v>12</v>
      </c>
      <c r="AB505" s="15">
        <f t="shared" si="59"/>
        <v>3</v>
      </c>
      <c r="AC505" s="15">
        <f t="shared" si="60"/>
        <v>2026</v>
      </c>
    </row>
    <row r="506" spans="1:29" x14ac:dyDescent="0.35">
      <c r="A506" s="8">
        <v>46093</v>
      </c>
      <c r="B506" s="8">
        <v>46093</v>
      </c>
      <c r="C506" s="9">
        <v>3</v>
      </c>
      <c r="D506" s="9" t="s">
        <v>800</v>
      </c>
      <c r="E506" s="9">
        <v>7398821421</v>
      </c>
      <c r="F506" s="9" t="s">
        <v>801</v>
      </c>
      <c r="G506" s="64" t="s">
        <v>56</v>
      </c>
      <c r="H506" s="87" t="s">
        <v>65</v>
      </c>
      <c r="I506" s="65" t="s">
        <v>48</v>
      </c>
      <c r="J506" s="22" t="s">
        <v>366</v>
      </c>
      <c r="K506" s="67" t="str">
        <f>_xlfn.XLOOKUP(Job_Cards[[#This Row],[Part Code Issued]],'Inventory Check'!$A$3:$A$3000,'Inventory Check'!$B$3:$B$3000,"WRONG Code",0)</f>
        <v>Gulf Force BS VI (6.5L)</v>
      </c>
      <c r="L506" s="22">
        <v>1</v>
      </c>
      <c r="M506" s="27">
        <v>2080</v>
      </c>
      <c r="N506" s="69">
        <f t="shared" si="56"/>
        <v>2080</v>
      </c>
      <c r="O506" s="10">
        <v>200</v>
      </c>
      <c r="P506" s="11">
        <v>300</v>
      </c>
      <c r="Q506" s="11"/>
      <c r="R506" s="11"/>
      <c r="S506" s="11"/>
      <c r="T506" s="23"/>
      <c r="U506" s="71">
        <f t="shared" si="55"/>
        <v>500</v>
      </c>
      <c r="V506" s="71">
        <f t="shared" si="57"/>
        <v>90</v>
      </c>
      <c r="W506" s="9"/>
      <c r="X506" s="69">
        <f>Job_Cards[[#This Row],[GST on Lobour]]+Job_Cards[[#This Row],[Total Labour]]+Job_Cards[[#This Row],[Part Value]]</f>
        <v>2670</v>
      </c>
      <c r="Y506" s="9"/>
      <c r="Z506" s="11"/>
      <c r="AA506" s="15">
        <f t="shared" si="58"/>
        <v>12</v>
      </c>
      <c r="AB506" s="15">
        <f t="shared" si="59"/>
        <v>3</v>
      </c>
      <c r="AC506" s="15">
        <f t="shared" si="60"/>
        <v>2026</v>
      </c>
    </row>
    <row r="507" spans="1:29" x14ac:dyDescent="0.35">
      <c r="A507" s="9"/>
      <c r="B507" s="8">
        <v>46093</v>
      </c>
      <c r="C507" s="9"/>
      <c r="D507" s="9"/>
      <c r="E507" s="9"/>
      <c r="F507" s="9"/>
      <c r="G507" s="64"/>
      <c r="H507" s="87"/>
      <c r="I507" s="65" t="s">
        <v>48</v>
      </c>
      <c r="J507" s="22" t="s">
        <v>90</v>
      </c>
      <c r="K507" s="67" t="str">
        <f>_xlfn.XLOOKUP(Job_Cards[[#This Row],[Part Code Issued]],'Inventory Check'!$A$3:$A$3000,'Inventory Check'!$B$3:$B$3000,"WRONG Code",0)</f>
        <v>Oil Filter</v>
      </c>
      <c r="L507" s="22">
        <v>1</v>
      </c>
      <c r="M507" s="27">
        <v>359</v>
      </c>
      <c r="N507" s="69">
        <f t="shared" si="56"/>
        <v>359</v>
      </c>
      <c r="O507" s="10"/>
      <c r="P507" s="11"/>
      <c r="Q507" s="11"/>
      <c r="R507" s="11"/>
      <c r="S507" s="11"/>
      <c r="T507" s="23"/>
      <c r="U507" s="71">
        <f t="shared" si="55"/>
        <v>0</v>
      </c>
      <c r="V507" s="71">
        <f t="shared" si="57"/>
        <v>0</v>
      </c>
      <c r="W507" s="9"/>
      <c r="X507" s="69">
        <f>Job_Cards[[#This Row],[GST on Lobour]]+Job_Cards[[#This Row],[Total Labour]]+Job_Cards[[#This Row],[Part Value]]</f>
        <v>359</v>
      </c>
      <c r="Y507" s="9"/>
      <c r="Z507" s="11"/>
      <c r="AA507" s="15">
        <f t="shared" si="58"/>
        <v>12</v>
      </c>
      <c r="AB507" s="15">
        <f t="shared" si="59"/>
        <v>3</v>
      </c>
      <c r="AC507" s="15">
        <f t="shared" si="60"/>
        <v>2026</v>
      </c>
    </row>
    <row r="508" spans="1:29" x14ac:dyDescent="0.35">
      <c r="A508" s="9"/>
      <c r="B508" s="8">
        <v>46093</v>
      </c>
      <c r="C508" s="9"/>
      <c r="D508" s="9"/>
      <c r="E508" s="9"/>
      <c r="F508" s="9"/>
      <c r="G508" s="64"/>
      <c r="H508" s="87"/>
      <c r="I508" s="65" t="s">
        <v>48</v>
      </c>
      <c r="J508" s="22" t="s">
        <v>91</v>
      </c>
      <c r="K508" s="67" t="str">
        <f>_xlfn.XLOOKUP(Job_Cards[[#This Row],[Part Code Issued]],'Inventory Check'!$A$3:$A$3000,'Inventory Check'!$B$3:$B$3000,"WRONG Code",0)</f>
        <v>FUEL FILTER</v>
      </c>
      <c r="L508" s="22">
        <v>1</v>
      </c>
      <c r="M508" s="27">
        <v>1575</v>
      </c>
      <c r="N508" s="69">
        <f t="shared" si="56"/>
        <v>1575</v>
      </c>
      <c r="O508" s="10"/>
      <c r="P508" s="11"/>
      <c r="Q508" s="11"/>
      <c r="R508" s="11"/>
      <c r="S508" s="11"/>
      <c r="T508" s="23"/>
      <c r="U508" s="71">
        <f t="shared" si="55"/>
        <v>0</v>
      </c>
      <c r="V508" s="71">
        <f t="shared" si="57"/>
        <v>0</v>
      </c>
      <c r="W508" s="9"/>
      <c r="X508" s="69">
        <f>Job_Cards[[#This Row],[GST on Lobour]]+Job_Cards[[#This Row],[Total Labour]]+Job_Cards[[#This Row],[Part Value]]</f>
        <v>1575</v>
      </c>
      <c r="Y508" s="9"/>
      <c r="Z508" s="11"/>
      <c r="AA508" s="15">
        <f t="shared" si="58"/>
        <v>12</v>
      </c>
      <c r="AB508" s="15">
        <f t="shared" si="59"/>
        <v>3</v>
      </c>
      <c r="AC508" s="15">
        <f t="shared" si="60"/>
        <v>2026</v>
      </c>
    </row>
    <row r="509" spans="1:29" x14ac:dyDescent="0.35">
      <c r="A509" s="9"/>
      <c r="B509" s="8">
        <v>46093</v>
      </c>
      <c r="C509" s="9"/>
      <c r="D509" s="9"/>
      <c r="E509" s="9"/>
      <c r="F509" s="9"/>
      <c r="G509" s="64"/>
      <c r="H509" s="87"/>
      <c r="I509" s="65" t="s">
        <v>48</v>
      </c>
      <c r="J509" s="22" t="s">
        <v>542</v>
      </c>
      <c r="K509" s="67" t="str">
        <f>_xlfn.XLOOKUP(Job_Cards[[#This Row],[Part Code Issued]],'Inventory Check'!$A$3:$A$3000,'Inventory Check'!$B$3:$B$3000,"WRONG Code",0)</f>
        <v>Suletion Tap</v>
      </c>
      <c r="L509" s="22">
        <v>1</v>
      </c>
      <c r="M509" s="27">
        <v>25</v>
      </c>
      <c r="N509" s="69">
        <f t="shared" si="56"/>
        <v>25</v>
      </c>
      <c r="O509" s="10"/>
      <c r="P509" s="11"/>
      <c r="Q509" s="11"/>
      <c r="R509" s="11"/>
      <c r="S509" s="11"/>
      <c r="T509" s="23"/>
      <c r="U509" s="71">
        <f t="shared" ref="U509:U572" si="61">SUM(O509:T509)</f>
        <v>0</v>
      </c>
      <c r="V509" s="71">
        <f t="shared" si="57"/>
        <v>0</v>
      </c>
      <c r="W509" s="9"/>
      <c r="X509" s="69">
        <f>Job_Cards[[#This Row],[GST on Lobour]]+Job_Cards[[#This Row],[Total Labour]]+Job_Cards[[#This Row],[Part Value]]</f>
        <v>25</v>
      </c>
      <c r="Y509" s="9"/>
      <c r="Z509" s="11"/>
      <c r="AA509" s="15">
        <f t="shared" si="58"/>
        <v>12</v>
      </c>
      <c r="AB509" s="15">
        <f t="shared" si="59"/>
        <v>3</v>
      </c>
      <c r="AC509" s="15">
        <f t="shared" si="60"/>
        <v>2026</v>
      </c>
    </row>
    <row r="510" spans="1:29" x14ac:dyDescent="0.35">
      <c r="A510" s="9"/>
      <c r="B510" s="8">
        <v>46093</v>
      </c>
      <c r="C510" s="9"/>
      <c r="D510" s="9"/>
      <c r="E510" s="9"/>
      <c r="F510" s="9"/>
      <c r="G510" s="64"/>
      <c r="H510" s="87"/>
      <c r="I510" s="65" t="s">
        <v>48</v>
      </c>
      <c r="J510" s="22" t="s">
        <v>831</v>
      </c>
      <c r="K510" s="67" t="str">
        <f>_xlfn.XLOOKUP(Job_Cards[[#This Row],[Part Code Issued]],'Inventory Check'!$A$3:$A$3000,'Inventory Check'!$B$3:$B$3000,"WRONG Code",0)</f>
        <v>BALANCING BUSH 19 NO.</v>
      </c>
      <c r="L510" s="22">
        <v>2</v>
      </c>
      <c r="M510" s="27">
        <v>80</v>
      </c>
      <c r="N510" s="69">
        <f t="shared" ref="N510:N573" si="62">M510*L510</f>
        <v>160</v>
      </c>
      <c r="O510" s="10"/>
      <c r="P510" s="11"/>
      <c r="Q510" s="11"/>
      <c r="R510" s="11"/>
      <c r="S510" s="11"/>
      <c r="T510" s="23"/>
      <c r="U510" s="71">
        <f t="shared" si="61"/>
        <v>0</v>
      </c>
      <c r="V510" s="71">
        <f t="shared" ref="V510:V573" si="63">U510*0.18</f>
        <v>0</v>
      </c>
      <c r="W510" s="9"/>
      <c r="X510" s="69">
        <f>Job_Cards[[#This Row],[GST on Lobour]]+Job_Cards[[#This Row],[Total Labour]]+Job_Cards[[#This Row],[Part Value]]</f>
        <v>160</v>
      </c>
      <c r="Y510" s="9"/>
      <c r="Z510" s="11"/>
      <c r="AA510" s="15">
        <f t="shared" si="58"/>
        <v>12</v>
      </c>
      <c r="AB510" s="15">
        <f t="shared" si="59"/>
        <v>3</v>
      </c>
      <c r="AC510" s="15">
        <f t="shared" si="60"/>
        <v>2026</v>
      </c>
    </row>
    <row r="511" spans="1:29" x14ac:dyDescent="0.35">
      <c r="A511" s="8">
        <v>46093</v>
      </c>
      <c r="B511" s="8">
        <v>46093</v>
      </c>
      <c r="C511" s="9">
        <v>4</v>
      </c>
      <c r="D511" s="9" t="s">
        <v>802</v>
      </c>
      <c r="E511" s="9">
        <v>7905701008</v>
      </c>
      <c r="F511" s="9" t="s">
        <v>803</v>
      </c>
      <c r="G511" s="64" t="s">
        <v>55</v>
      </c>
      <c r="H511" s="87" t="s">
        <v>31</v>
      </c>
      <c r="I511" s="65" t="s">
        <v>27</v>
      </c>
      <c r="J511" s="22" t="s">
        <v>366</v>
      </c>
      <c r="K511" s="67" t="str">
        <f>_xlfn.XLOOKUP(Job_Cards[[#This Row],[Part Code Issued]],'Inventory Check'!$A$3:$A$3000,'Inventory Check'!$B$3:$B$3000,"WRONG Code",0)</f>
        <v>Gulf Force BS VI (6.5L)</v>
      </c>
      <c r="L511" s="22">
        <v>1</v>
      </c>
      <c r="M511" s="27">
        <v>2080</v>
      </c>
      <c r="N511" s="69">
        <f t="shared" si="62"/>
        <v>2080</v>
      </c>
      <c r="O511" s="10">
        <v>900</v>
      </c>
      <c r="P511" s="11"/>
      <c r="Q511" s="11"/>
      <c r="R511" s="11"/>
      <c r="S511" s="11"/>
      <c r="T511" s="23"/>
      <c r="U511" s="71">
        <f t="shared" si="61"/>
        <v>900</v>
      </c>
      <c r="V511" s="71">
        <f t="shared" si="63"/>
        <v>162</v>
      </c>
      <c r="W511" s="9"/>
      <c r="X511" s="69">
        <f>Job_Cards[[#This Row],[GST on Lobour]]+Job_Cards[[#This Row],[Total Labour]]+Job_Cards[[#This Row],[Part Value]]</f>
        <v>3142</v>
      </c>
      <c r="Y511" s="9"/>
      <c r="Z511" s="11"/>
      <c r="AA511" s="15">
        <f t="shared" si="58"/>
        <v>12</v>
      </c>
      <c r="AB511" s="15">
        <f t="shared" si="59"/>
        <v>3</v>
      </c>
      <c r="AC511" s="15">
        <f t="shared" si="60"/>
        <v>2026</v>
      </c>
    </row>
    <row r="512" spans="1:29" x14ac:dyDescent="0.35">
      <c r="A512" s="9"/>
      <c r="B512" s="8">
        <v>46093</v>
      </c>
      <c r="C512" s="9"/>
      <c r="D512" s="9"/>
      <c r="E512" s="9"/>
      <c r="F512" s="9"/>
      <c r="G512" s="64"/>
      <c r="H512" s="87"/>
      <c r="I512" s="65" t="s">
        <v>27</v>
      </c>
      <c r="J512" s="22" t="s">
        <v>90</v>
      </c>
      <c r="K512" s="67" t="str">
        <f>_xlfn.XLOOKUP(Job_Cards[[#This Row],[Part Code Issued]],'Inventory Check'!$A$3:$A$3000,'Inventory Check'!$B$3:$B$3000,"WRONG Code",0)</f>
        <v>Oil Filter</v>
      </c>
      <c r="L512" s="22">
        <v>1</v>
      </c>
      <c r="M512" s="27">
        <v>359</v>
      </c>
      <c r="N512" s="69">
        <f t="shared" si="62"/>
        <v>359</v>
      </c>
      <c r="O512" s="10"/>
      <c r="P512" s="11"/>
      <c r="Q512" s="11"/>
      <c r="R512" s="11"/>
      <c r="S512" s="11"/>
      <c r="T512" s="23"/>
      <c r="U512" s="71">
        <f t="shared" si="61"/>
        <v>0</v>
      </c>
      <c r="V512" s="71">
        <f t="shared" si="63"/>
        <v>0</v>
      </c>
      <c r="W512" s="9"/>
      <c r="X512" s="69">
        <f>Job_Cards[[#This Row],[GST on Lobour]]+Job_Cards[[#This Row],[Total Labour]]+Job_Cards[[#This Row],[Part Value]]</f>
        <v>359</v>
      </c>
      <c r="Y512" s="9"/>
      <c r="Z512" s="11"/>
      <c r="AA512" s="15">
        <f t="shared" ref="AA512:AA575" si="64">DAY(B512)</f>
        <v>12</v>
      </c>
      <c r="AB512" s="15">
        <f t="shared" ref="AB512:AB575" si="65">MONTH(B512)</f>
        <v>3</v>
      </c>
      <c r="AC512" s="15">
        <f t="shared" ref="AC512:AC575" si="66">YEAR(B512)</f>
        <v>2026</v>
      </c>
    </row>
    <row r="513" spans="1:29" x14ac:dyDescent="0.35">
      <c r="A513" s="9"/>
      <c r="B513" s="8">
        <v>46093</v>
      </c>
      <c r="C513" s="9"/>
      <c r="D513" s="9"/>
      <c r="E513" s="9"/>
      <c r="F513" s="9"/>
      <c r="G513" s="64"/>
      <c r="H513" s="87"/>
      <c r="I513" s="65" t="s">
        <v>27</v>
      </c>
      <c r="J513" s="22" t="s">
        <v>91</v>
      </c>
      <c r="K513" s="67" t="str">
        <f>_xlfn.XLOOKUP(Job_Cards[[#This Row],[Part Code Issued]],'Inventory Check'!$A$3:$A$3000,'Inventory Check'!$B$3:$B$3000,"WRONG Code",0)</f>
        <v>FUEL FILTER</v>
      </c>
      <c r="L513" s="22">
        <v>1</v>
      </c>
      <c r="M513" s="27">
        <v>1575</v>
      </c>
      <c r="N513" s="69">
        <f t="shared" si="62"/>
        <v>1575</v>
      </c>
      <c r="O513" s="10"/>
      <c r="P513" s="11"/>
      <c r="Q513" s="11"/>
      <c r="R513" s="11"/>
      <c r="S513" s="11"/>
      <c r="T513" s="23"/>
      <c r="U513" s="71">
        <f t="shared" si="61"/>
        <v>0</v>
      </c>
      <c r="V513" s="71">
        <f t="shared" si="63"/>
        <v>0</v>
      </c>
      <c r="W513" s="9"/>
      <c r="X513" s="69">
        <f>Job_Cards[[#This Row],[GST on Lobour]]+Job_Cards[[#This Row],[Total Labour]]+Job_Cards[[#This Row],[Part Value]]</f>
        <v>1575</v>
      </c>
      <c r="Y513" s="9"/>
      <c r="Z513" s="11"/>
      <c r="AA513" s="15">
        <f t="shared" si="64"/>
        <v>12</v>
      </c>
      <c r="AB513" s="15">
        <f t="shared" si="65"/>
        <v>3</v>
      </c>
      <c r="AC513" s="15">
        <f t="shared" si="66"/>
        <v>2026</v>
      </c>
    </row>
    <row r="514" spans="1:29" x14ac:dyDescent="0.35">
      <c r="A514" s="9"/>
      <c r="B514" s="8">
        <v>46093</v>
      </c>
      <c r="C514" s="9"/>
      <c r="D514" s="9"/>
      <c r="E514" s="9"/>
      <c r="F514" s="9"/>
      <c r="G514" s="64"/>
      <c r="H514" s="87"/>
      <c r="I514" s="65" t="s">
        <v>27</v>
      </c>
      <c r="J514" s="22" t="s">
        <v>367</v>
      </c>
      <c r="K514" s="67" t="str">
        <f>_xlfn.XLOOKUP(Job_Cards[[#This Row],[Part Code Issued]],'Inventory Check'!$A$3:$A$3000,'Inventory Check'!$B$3:$B$3000,"WRONG Code",0)</f>
        <v>Force Motors Antifreeze Coolant 1 L</v>
      </c>
      <c r="L514" s="22">
        <v>1</v>
      </c>
      <c r="M514" s="27">
        <v>325</v>
      </c>
      <c r="N514" s="69">
        <f t="shared" si="62"/>
        <v>325</v>
      </c>
      <c r="O514" s="10"/>
      <c r="P514" s="11"/>
      <c r="Q514" s="11"/>
      <c r="R514" s="11"/>
      <c r="S514" s="11"/>
      <c r="T514" s="23"/>
      <c r="U514" s="71">
        <f t="shared" si="61"/>
        <v>0</v>
      </c>
      <c r="V514" s="71">
        <f t="shared" si="63"/>
        <v>0</v>
      </c>
      <c r="W514" s="9"/>
      <c r="X514" s="69">
        <f>Job_Cards[[#This Row],[GST on Lobour]]+Job_Cards[[#This Row],[Total Labour]]+Job_Cards[[#This Row],[Part Value]]</f>
        <v>325</v>
      </c>
      <c r="Y514" s="9"/>
      <c r="Z514" s="11"/>
      <c r="AA514" s="15">
        <f t="shared" si="64"/>
        <v>12</v>
      </c>
      <c r="AB514" s="15">
        <f t="shared" si="65"/>
        <v>3</v>
      </c>
      <c r="AC514" s="15">
        <f t="shared" si="66"/>
        <v>2026</v>
      </c>
    </row>
    <row r="515" spans="1:29" x14ac:dyDescent="0.35">
      <c r="A515" s="9"/>
      <c r="B515" s="8">
        <v>46093</v>
      </c>
      <c r="C515" s="9"/>
      <c r="D515" s="9"/>
      <c r="E515" s="9"/>
      <c r="F515" s="9"/>
      <c r="G515" s="64"/>
      <c r="H515" s="87"/>
      <c r="I515" s="65" t="s">
        <v>27</v>
      </c>
      <c r="J515" s="22" t="s">
        <v>92</v>
      </c>
      <c r="K515" s="67" t="str">
        <f>_xlfn.XLOOKUP(Job_Cards[[#This Row],[Part Code Issued]],'Inventory Check'!$A$3:$A$3000,'Inventory Check'!$B$3:$B$3000,"WRONG Code",0)</f>
        <v>AIR FILTER</v>
      </c>
      <c r="L515" s="22">
        <v>1</v>
      </c>
      <c r="M515" s="27">
        <v>1388</v>
      </c>
      <c r="N515" s="69">
        <f t="shared" si="62"/>
        <v>1388</v>
      </c>
      <c r="O515" s="10"/>
      <c r="P515" s="11"/>
      <c r="Q515" s="11"/>
      <c r="R515" s="11"/>
      <c r="S515" s="11"/>
      <c r="T515" s="23"/>
      <c r="U515" s="71">
        <f t="shared" si="61"/>
        <v>0</v>
      </c>
      <c r="V515" s="71">
        <f t="shared" si="63"/>
        <v>0</v>
      </c>
      <c r="W515" s="9"/>
      <c r="X515" s="69">
        <f>Job_Cards[[#This Row],[GST on Lobour]]+Job_Cards[[#This Row],[Total Labour]]+Job_Cards[[#This Row],[Part Value]]</f>
        <v>1388</v>
      </c>
      <c r="Y515" s="9"/>
      <c r="Z515" s="11"/>
      <c r="AA515" s="15">
        <f t="shared" si="64"/>
        <v>12</v>
      </c>
      <c r="AB515" s="15">
        <f t="shared" si="65"/>
        <v>3</v>
      </c>
      <c r="AC515" s="15">
        <f t="shared" si="66"/>
        <v>2026</v>
      </c>
    </row>
    <row r="516" spans="1:29" x14ac:dyDescent="0.35">
      <c r="A516" s="8">
        <v>46093</v>
      </c>
      <c r="B516" s="8">
        <v>46093</v>
      </c>
      <c r="C516" s="9">
        <v>5</v>
      </c>
      <c r="D516" s="9" t="s">
        <v>804</v>
      </c>
      <c r="E516" s="9">
        <v>8052713770</v>
      </c>
      <c r="F516" s="9" t="s">
        <v>805</v>
      </c>
      <c r="G516" s="64" t="s">
        <v>55</v>
      </c>
      <c r="H516" s="87" t="s">
        <v>65</v>
      </c>
      <c r="I516" s="65" t="s">
        <v>27</v>
      </c>
      <c r="J516" s="22" t="s">
        <v>366</v>
      </c>
      <c r="K516" s="67" t="str">
        <f>_xlfn.XLOOKUP(Job_Cards[[#This Row],[Part Code Issued]],'Inventory Check'!$A$3:$A$3000,'Inventory Check'!$B$3:$B$3000,"WRONG Code",0)</f>
        <v>Gulf Force BS VI (6.5L)</v>
      </c>
      <c r="L516" s="22">
        <v>1</v>
      </c>
      <c r="M516" s="27">
        <v>2080</v>
      </c>
      <c r="N516" s="69">
        <f t="shared" si="62"/>
        <v>2080</v>
      </c>
      <c r="O516" s="10">
        <v>900</v>
      </c>
      <c r="P516" s="11">
        <v>200</v>
      </c>
      <c r="Q516" s="11"/>
      <c r="R516" s="11"/>
      <c r="S516" s="11"/>
      <c r="T516" s="23"/>
      <c r="U516" s="71">
        <f t="shared" si="61"/>
        <v>1100</v>
      </c>
      <c r="V516" s="71">
        <f t="shared" si="63"/>
        <v>198</v>
      </c>
      <c r="W516" s="9"/>
      <c r="X516" s="69">
        <f>Job_Cards[[#This Row],[GST on Lobour]]+Job_Cards[[#This Row],[Total Labour]]+Job_Cards[[#This Row],[Part Value]]</f>
        <v>3378</v>
      </c>
      <c r="Y516" s="9"/>
      <c r="Z516" s="11"/>
      <c r="AA516" s="15">
        <f t="shared" si="64"/>
        <v>12</v>
      </c>
      <c r="AB516" s="15">
        <f t="shared" si="65"/>
        <v>3</v>
      </c>
      <c r="AC516" s="15">
        <f t="shared" si="66"/>
        <v>2026</v>
      </c>
    </row>
    <row r="517" spans="1:29" x14ac:dyDescent="0.35">
      <c r="A517" s="9"/>
      <c r="B517" s="8">
        <v>46093</v>
      </c>
      <c r="C517" s="9"/>
      <c r="D517" s="9"/>
      <c r="E517" s="9"/>
      <c r="F517" s="9"/>
      <c r="G517" s="64"/>
      <c r="H517" s="87"/>
      <c r="I517" s="65" t="s">
        <v>27</v>
      </c>
      <c r="J517" s="22" t="s">
        <v>90</v>
      </c>
      <c r="K517" s="67" t="str">
        <f>_xlfn.XLOOKUP(Job_Cards[[#This Row],[Part Code Issued]],'Inventory Check'!$A$3:$A$3000,'Inventory Check'!$B$3:$B$3000,"WRONG Code",0)</f>
        <v>Oil Filter</v>
      </c>
      <c r="L517" s="22">
        <v>1</v>
      </c>
      <c r="M517" s="27">
        <v>359</v>
      </c>
      <c r="N517" s="69">
        <f t="shared" si="62"/>
        <v>359</v>
      </c>
      <c r="O517" s="10"/>
      <c r="P517" s="11"/>
      <c r="Q517" s="11"/>
      <c r="R517" s="11"/>
      <c r="S517" s="11"/>
      <c r="T517" s="23"/>
      <c r="U517" s="71">
        <f t="shared" si="61"/>
        <v>0</v>
      </c>
      <c r="V517" s="71">
        <f t="shared" si="63"/>
        <v>0</v>
      </c>
      <c r="W517" s="9"/>
      <c r="X517" s="69">
        <f>Job_Cards[[#This Row],[GST on Lobour]]+Job_Cards[[#This Row],[Total Labour]]+Job_Cards[[#This Row],[Part Value]]</f>
        <v>359</v>
      </c>
      <c r="Y517" s="9"/>
      <c r="Z517" s="11"/>
      <c r="AA517" s="15">
        <f t="shared" si="64"/>
        <v>12</v>
      </c>
      <c r="AB517" s="15">
        <f t="shared" si="65"/>
        <v>3</v>
      </c>
      <c r="AC517" s="15">
        <f t="shared" si="66"/>
        <v>2026</v>
      </c>
    </row>
    <row r="518" spans="1:29" x14ac:dyDescent="0.35">
      <c r="A518" s="9"/>
      <c r="B518" s="8">
        <v>46093</v>
      </c>
      <c r="C518" s="9"/>
      <c r="D518" s="9"/>
      <c r="E518" s="9"/>
      <c r="F518" s="9"/>
      <c r="G518" s="64"/>
      <c r="H518" s="87"/>
      <c r="I518" s="65" t="s">
        <v>27</v>
      </c>
      <c r="J518" s="22" t="s">
        <v>91</v>
      </c>
      <c r="K518" s="67" t="str">
        <f>_xlfn.XLOOKUP(Job_Cards[[#This Row],[Part Code Issued]],'Inventory Check'!$A$3:$A$3000,'Inventory Check'!$B$3:$B$3000,"WRONG Code",0)</f>
        <v>FUEL FILTER</v>
      </c>
      <c r="L518" s="22">
        <v>1</v>
      </c>
      <c r="M518" s="27">
        <v>1575</v>
      </c>
      <c r="N518" s="69">
        <f t="shared" si="62"/>
        <v>1575</v>
      </c>
      <c r="O518" s="10"/>
      <c r="P518" s="11"/>
      <c r="Q518" s="11"/>
      <c r="R518" s="11"/>
      <c r="S518" s="11"/>
      <c r="T518" s="23"/>
      <c r="U518" s="71">
        <f t="shared" si="61"/>
        <v>0</v>
      </c>
      <c r="V518" s="71">
        <f t="shared" si="63"/>
        <v>0</v>
      </c>
      <c r="W518" s="9"/>
      <c r="X518" s="69">
        <f>Job_Cards[[#This Row],[GST on Lobour]]+Job_Cards[[#This Row],[Total Labour]]+Job_Cards[[#This Row],[Part Value]]</f>
        <v>1575</v>
      </c>
      <c r="Y518" s="9"/>
      <c r="Z518" s="11"/>
      <c r="AA518" s="15">
        <f t="shared" si="64"/>
        <v>12</v>
      </c>
      <c r="AB518" s="15">
        <f t="shared" si="65"/>
        <v>3</v>
      </c>
      <c r="AC518" s="15">
        <f t="shared" si="66"/>
        <v>2026</v>
      </c>
    </row>
    <row r="519" spans="1:29" x14ac:dyDescent="0.35">
      <c r="A519" s="9"/>
      <c r="B519" s="8">
        <v>46093</v>
      </c>
      <c r="C519" s="9"/>
      <c r="D519" s="9"/>
      <c r="E519" s="9"/>
      <c r="F519" s="9"/>
      <c r="G519" s="64"/>
      <c r="H519" s="87"/>
      <c r="I519" s="65" t="s">
        <v>27</v>
      </c>
      <c r="J519" s="22" t="s">
        <v>625</v>
      </c>
      <c r="K519" s="67" t="str">
        <f>_xlfn.XLOOKUP(Job_Cards[[#This Row],[Part Code Issued]],'Inventory Check'!$A$3:$A$3000,'Inventory Check'!$B$3:$B$3000,"WRONG Code",0)</f>
        <v>SIDE RETRO REFLECTOR</v>
      </c>
      <c r="L519" s="22">
        <v>1</v>
      </c>
      <c r="M519" s="27">
        <v>188</v>
      </c>
      <c r="N519" s="69">
        <f t="shared" si="62"/>
        <v>188</v>
      </c>
      <c r="O519" s="10"/>
      <c r="P519" s="11"/>
      <c r="Q519" s="11"/>
      <c r="R519" s="11"/>
      <c r="S519" s="11"/>
      <c r="T519" s="23"/>
      <c r="U519" s="71">
        <f t="shared" si="61"/>
        <v>0</v>
      </c>
      <c r="V519" s="71">
        <f t="shared" si="63"/>
        <v>0</v>
      </c>
      <c r="W519" s="9"/>
      <c r="X519" s="69">
        <f>Job_Cards[[#This Row],[GST on Lobour]]+Job_Cards[[#This Row],[Total Labour]]+Job_Cards[[#This Row],[Part Value]]</f>
        <v>188</v>
      </c>
      <c r="Y519" s="9"/>
      <c r="Z519" s="11"/>
      <c r="AA519" s="15">
        <f t="shared" si="64"/>
        <v>12</v>
      </c>
      <c r="AB519" s="15">
        <f t="shared" si="65"/>
        <v>3</v>
      </c>
      <c r="AC519" s="15">
        <f t="shared" si="66"/>
        <v>2026</v>
      </c>
    </row>
    <row r="520" spans="1:29" x14ac:dyDescent="0.35">
      <c r="A520" s="9"/>
      <c r="B520" s="8">
        <v>46093</v>
      </c>
      <c r="C520" s="9"/>
      <c r="D520" s="9"/>
      <c r="E520" s="9"/>
      <c r="F520" s="9"/>
      <c r="G520" s="64"/>
      <c r="H520" s="87"/>
      <c r="I520" s="65" t="s">
        <v>27</v>
      </c>
      <c r="J520" s="22" t="s">
        <v>698</v>
      </c>
      <c r="K520" s="67" t="str">
        <f>_xlfn.XLOOKUP(Job_Cards[[#This Row],[Part Code Issued]],'Inventory Check'!$A$3:$A$3000,'Inventory Check'!$B$3:$B$3000,"WRONG Code",0)</f>
        <v>Head Light Bulb</v>
      </c>
      <c r="L520" s="22">
        <v>2</v>
      </c>
      <c r="M520" s="27">
        <v>210</v>
      </c>
      <c r="N520" s="69">
        <f t="shared" si="62"/>
        <v>420</v>
      </c>
      <c r="O520" s="10"/>
      <c r="P520" s="11"/>
      <c r="Q520" s="11"/>
      <c r="R520" s="11"/>
      <c r="S520" s="11"/>
      <c r="T520" s="23"/>
      <c r="U520" s="71">
        <f t="shared" si="61"/>
        <v>0</v>
      </c>
      <c r="V520" s="71">
        <f t="shared" si="63"/>
        <v>0</v>
      </c>
      <c r="W520" s="9"/>
      <c r="X520" s="69">
        <f>Job_Cards[[#This Row],[GST on Lobour]]+Job_Cards[[#This Row],[Total Labour]]+Job_Cards[[#This Row],[Part Value]]</f>
        <v>420</v>
      </c>
      <c r="Y520" s="9"/>
      <c r="Z520" s="11"/>
      <c r="AA520" s="15">
        <f t="shared" si="64"/>
        <v>12</v>
      </c>
      <c r="AB520" s="15">
        <f t="shared" si="65"/>
        <v>3</v>
      </c>
      <c r="AC520" s="15">
        <f t="shared" si="66"/>
        <v>2026</v>
      </c>
    </row>
    <row r="521" spans="1:29" x14ac:dyDescent="0.35">
      <c r="A521" s="8">
        <v>46096</v>
      </c>
      <c r="B521" s="8">
        <v>46096</v>
      </c>
      <c r="C521" s="9">
        <v>6</v>
      </c>
      <c r="D521" s="9" t="s">
        <v>835</v>
      </c>
      <c r="E521" s="9">
        <v>9889029574</v>
      </c>
      <c r="F521" s="9" t="s">
        <v>199</v>
      </c>
      <c r="G521" s="64" t="s">
        <v>57</v>
      </c>
      <c r="H521" s="87" t="s">
        <v>65</v>
      </c>
      <c r="I521" s="65" t="s">
        <v>27</v>
      </c>
      <c r="J521" s="22" t="s">
        <v>308</v>
      </c>
      <c r="K521" s="67" t="str">
        <f>_xlfn.XLOOKUP(Job_Cards[[#This Row],[Part Code Issued]],'Inventory Check'!$A$3:$A$3000,'Inventory Check'!$B$3:$B$3000,"WRONG Code",0)</f>
        <v>Gulf Force AdBlue (20 L)</v>
      </c>
      <c r="L521" s="22">
        <v>1</v>
      </c>
      <c r="M521" s="27">
        <v>1480</v>
      </c>
      <c r="N521" s="69">
        <f t="shared" si="62"/>
        <v>1480</v>
      </c>
      <c r="O521" s="10">
        <v>50</v>
      </c>
      <c r="P521" s="11"/>
      <c r="Q521" s="11"/>
      <c r="R521" s="11"/>
      <c r="S521" s="11"/>
      <c r="T521" s="23"/>
      <c r="U521" s="71">
        <f t="shared" si="61"/>
        <v>50</v>
      </c>
      <c r="V521" s="71">
        <f t="shared" si="63"/>
        <v>9</v>
      </c>
      <c r="W521" s="9"/>
      <c r="X521" s="69">
        <f>Job_Cards[[#This Row],[GST on Lobour]]+Job_Cards[[#This Row],[Total Labour]]+Job_Cards[[#This Row],[Part Value]]</f>
        <v>1539</v>
      </c>
      <c r="Y521" s="9"/>
      <c r="Z521" s="11"/>
      <c r="AA521" s="15">
        <f t="shared" si="64"/>
        <v>15</v>
      </c>
      <c r="AB521" s="15">
        <f t="shared" si="65"/>
        <v>3</v>
      </c>
      <c r="AC521" s="15">
        <f t="shared" si="66"/>
        <v>2026</v>
      </c>
    </row>
    <row r="522" spans="1:29" x14ac:dyDescent="0.35">
      <c r="A522" s="9"/>
      <c r="B522" s="8">
        <v>46096</v>
      </c>
      <c r="C522" s="9"/>
      <c r="D522" s="9"/>
      <c r="E522" s="9"/>
      <c r="F522" s="9"/>
      <c r="G522" s="64"/>
      <c r="H522" s="65"/>
      <c r="I522" s="65" t="str">
        <f>IF(Job_Cards[[#This Row],[Customer Name]]="",I521,"")</f>
        <v>Paid</v>
      </c>
      <c r="J522" s="22" t="s">
        <v>662</v>
      </c>
      <c r="K522" s="67" t="str">
        <f>_xlfn.XLOOKUP(Job_Cards[[#This Row],[Part Code Issued]],'Inventory Check'!$A$3:$A$3000,'Inventory Check'!$B$3:$B$3000,"WRONG Code",0)</f>
        <v>ATF (Auto Trans Fluid) HP_1-Ltr</v>
      </c>
      <c r="L522" s="22">
        <v>1</v>
      </c>
      <c r="M522" s="27">
        <v>341</v>
      </c>
      <c r="N522" s="69">
        <f t="shared" si="62"/>
        <v>341</v>
      </c>
      <c r="O522" s="10"/>
      <c r="P522" s="11"/>
      <c r="Q522" s="11"/>
      <c r="R522" s="11"/>
      <c r="S522" s="11"/>
      <c r="T522" s="23"/>
      <c r="U522" s="71">
        <f t="shared" si="61"/>
        <v>0</v>
      </c>
      <c r="V522" s="71">
        <f t="shared" si="63"/>
        <v>0</v>
      </c>
      <c r="W522" s="9"/>
      <c r="X522" s="69">
        <f>Job_Cards[[#This Row],[GST on Lobour]]+Job_Cards[[#This Row],[Total Labour]]+Job_Cards[[#This Row],[Part Value]]</f>
        <v>341</v>
      </c>
      <c r="Y522" s="9"/>
      <c r="Z522" s="11"/>
      <c r="AA522" s="15">
        <f t="shared" si="64"/>
        <v>15</v>
      </c>
      <c r="AB522" s="15">
        <f t="shared" si="65"/>
        <v>3</v>
      </c>
      <c r="AC522" s="15">
        <f t="shared" si="66"/>
        <v>2026</v>
      </c>
    </row>
    <row r="523" spans="1:29" x14ac:dyDescent="0.35">
      <c r="A523" s="8">
        <v>46096</v>
      </c>
      <c r="B523" s="8">
        <v>46096</v>
      </c>
      <c r="C523" s="9" t="s">
        <v>836</v>
      </c>
      <c r="D523" s="9" t="s">
        <v>279</v>
      </c>
      <c r="E523" s="9"/>
      <c r="F523" s="9" t="s">
        <v>837</v>
      </c>
      <c r="G523" s="64" t="s">
        <v>55</v>
      </c>
      <c r="H523" s="65" t="s">
        <v>237</v>
      </c>
      <c r="I523" s="65" t="s">
        <v>48</v>
      </c>
      <c r="J523" s="22" t="s">
        <v>366</v>
      </c>
      <c r="K523" s="67" t="str">
        <f>_xlfn.XLOOKUP(Job_Cards[[#This Row],[Part Code Issued]],'Inventory Check'!$A$3:$A$3000,'Inventory Check'!$B$3:$B$3000,"WRONG Code",0)</f>
        <v>Gulf Force BS VI (6.5L)</v>
      </c>
      <c r="L523" s="22">
        <v>1</v>
      </c>
      <c r="M523" s="27">
        <v>2080</v>
      </c>
      <c r="N523" s="69">
        <f t="shared" si="62"/>
        <v>2080</v>
      </c>
      <c r="O523" s="10"/>
      <c r="P523" s="11"/>
      <c r="Q523" s="11"/>
      <c r="R523" s="11"/>
      <c r="S523" s="11"/>
      <c r="T523" s="23"/>
      <c r="U523" s="71">
        <f t="shared" si="61"/>
        <v>0</v>
      </c>
      <c r="V523" s="71">
        <f t="shared" si="63"/>
        <v>0</v>
      </c>
      <c r="W523" s="9"/>
      <c r="X523" s="69">
        <f>Job_Cards[[#This Row],[GST on Lobour]]+Job_Cards[[#This Row],[Total Labour]]+Job_Cards[[#This Row],[Part Value]]</f>
        <v>2080</v>
      </c>
      <c r="Y523" s="9"/>
      <c r="Z523" s="11"/>
      <c r="AA523" s="15">
        <f t="shared" si="64"/>
        <v>15</v>
      </c>
      <c r="AB523" s="15">
        <f t="shared" si="65"/>
        <v>3</v>
      </c>
      <c r="AC523" s="15">
        <f t="shared" si="66"/>
        <v>2026</v>
      </c>
    </row>
    <row r="524" spans="1:29" x14ac:dyDescent="0.35">
      <c r="A524" s="9"/>
      <c r="B524" s="8">
        <v>46096</v>
      </c>
      <c r="C524" s="9"/>
      <c r="D524" s="9"/>
      <c r="E524" s="9"/>
      <c r="F524" s="9"/>
      <c r="G524" s="64"/>
      <c r="H524" s="65"/>
      <c r="I524" s="65" t="str">
        <f>IF(Job_Cards[[#This Row],[Customer Name]]="",I523,"")</f>
        <v>Free Service</v>
      </c>
      <c r="J524" s="22" t="s">
        <v>90</v>
      </c>
      <c r="K524" s="67" t="str">
        <f>_xlfn.XLOOKUP(Job_Cards[[#This Row],[Part Code Issued]],'Inventory Check'!$A$3:$A$3000,'Inventory Check'!$B$3:$B$3000,"WRONG Code",0)</f>
        <v>Oil Filter</v>
      </c>
      <c r="L524" s="22">
        <v>1</v>
      </c>
      <c r="M524" s="27">
        <v>359</v>
      </c>
      <c r="N524" s="69">
        <f t="shared" si="62"/>
        <v>359</v>
      </c>
      <c r="O524" s="10"/>
      <c r="P524" s="11"/>
      <c r="Q524" s="11"/>
      <c r="R524" s="11"/>
      <c r="S524" s="11"/>
      <c r="T524" s="23"/>
      <c r="U524" s="71">
        <f t="shared" si="61"/>
        <v>0</v>
      </c>
      <c r="V524" s="71">
        <f t="shared" si="63"/>
        <v>0</v>
      </c>
      <c r="W524" s="9"/>
      <c r="X524" s="69">
        <f>Job_Cards[[#This Row],[GST on Lobour]]+Job_Cards[[#This Row],[Total Labour]]+Job_Cards[[#This Row],[Part Value]]</f>
        <v>359</v>
      </c>
      <c r="Y524" s="9"/>
      <c r="Z524" s="11"/>
      <c r="AA524" s="15">
        <f t="shared" si="64"/>
        <v>15</v>
      </c>
      <c r="AB524" s="15">
        <f t="shared" si="65"/>
        <v>3</v>
      </c>
      <c r="AC524" s="15">
        <f t="shared" si="66"/>
        <v>2026</v>
      </c>
    </row>
    <row r="525" spans="1:29" x14ac:dyDescent="0.35">
      <c r="A525" s="9"/>
      <c r="B525" s="8">
        <v>46096</v>
      </c>
      <c r="C525" s="9"/>
      <c r="D525" s="9"/>
      <c r="E525" s="9"/>
      <c r="F525" s="9"/>
      <c r="G525" s="64"/>
      <c r="H525" s="65"/>
      <c r="I525" s="65" t="str">
        <f>IF(Job_Cards[[#This Row],[Customer Name]]="",I524,"")</f>
        <v>Free Service</v>
      </c>
      <c r="J525" s="22" t="s">
        <v>238</v>
      </c>
      <c r="K525" s="67" t="str">
        <f>_xlfn.XLOOKUP(Job_Cards[[#This Row],[Part Code Issued]],'Inventory Check'!$A$3:$A$3000,'Inventory Check'!$B$3:$B$3000,"WRONG Code",0)</f>
        <v>SPIN-ON FILTER</v>
      </c>
      <c r="L525" s="22">
        <v>1</v>
      </c>
      <c r="M525" s="27">
        <v>655</v>
      </c>
      <c r="N525" s="69">
        <f t="shared" si="62"/>
        <v>655</v>
      </c>
      <c r="O525" s="10"/>
      <c r="P525" s="11"/>
      <c r="Q525" s="11"/>
      <c r="R525" s="11"/>
      <c r="S525" s="11"/>
      <c r="T525" s="23"/>
      <c r="U525" s="71">
        <f t="shared" si="61"/>
        <v>0</v>
      </c>
      <c r="V525" s="71">
        <f t="shared" si="63"/>
        <v>0</v>
      </c>
      <c r="W525" s="9"/>
      <c r="X525" s="69">
        <f>Job_Cards[[#This Row],[GST on Lobour]]+Job_Cards[[#This Row],[Total Labour]]+Job_Cards[[#This Row],[Part Value]]</f>
        <v>655</v>
      </c>
      <c r="Y525" s="9"/>
      <c r="Z525" s="11"/>
      <c r="AA525" s="15">
        <f t="shared" si="64"/>
        <v>15</v>
      </c>
      <c r="AB525" s="15">
        <f t="shared" si="65"/>
        <v>3</v>
      </c>
      <c r="AC525" s="15">
        <f t="shared" si="66"/>
        <v>2026</v>
      </c>
    </row>
    <row r="526" spans="1:29" x14ac:dyDescent="0.35">
      <c r="A526" s="9"/>
      <c r="B526" s="8">
        <v>46096</v>
      </c>
      <c r="C526" s="9"/>
      <c r="D526" s="9"/>
      <c r="E526" s="9"/>
      <c r="F526" s="9"/>
      <c r="G526" s="64"/>
      <c r="H526" s="65"/>
      <c r="I526" s="65" t="str">
        <f>IF(Job_Cards[[#This Row],[Customer Name]]="",I525,"")</f>
        <v>Free Service</v>
      </c>
      <c r="J526" s="22" t="s">
        <v>92</v>
      </c>
      <c r="K526" s="67" t="str">
        <f>_xlfn.XLOOKUP(Job_Cards[[#This Row],[Part Code Issued]],'Inventory Check'!$A$3:$A$3000,'Inventory Check'!$B$3:$B$3000,"WRONG Code",0)</f>
        <v>AIR FILTER</v>
      </c>
      <c r="L526" s="22">
        <v>1</v>
      </c>
      <c r="M526" s="27">
        <v>1388</v>
      </c>
      <c r="N526" s="69">
        <f t="shared" si="62"/>
        <v>1388</v>
      </c>
      <c r="O526" s="10"/>
      <c r="P526" s="11"/>
      <c r="Q526" s="11"/>
      <c r="R526" s="11"/>
      <c r="S526" s="11"/>
      <c r="T526" s="23"/>
      <c r="U526" s="71">
        <f t="shared" si="61"/>
        <v>0</v>
      </c>
      <c r="V526" s="71">
        <f t="shared" si="63"/>
        <v>0</v>
      </c>
      <c r="W526" s="9"/>
      <c r="X526" s="69">
        <f>Job_Cards[[#This Row],[GST on Lobour]]+Job_Cards[[#This Row],[Total Labour]]+Job_Cards[[#This Row],[Part Value]]</f>
        <v>1388</v>
      </c>
      <c r="Y526" s="9"/>
      <c r="Z526" s="11"/>
      <c r="AA526" s="15">
        <f t="shared" si="64"/>
        <v>15</v>
      </c>
      <c r="AB526" s="15">
        <f t="shared" si="65"/>
        <v>3</v>
      </c>
      <c r="AC526" s="15">
        <f t="shared" si="66"/>
        <v>2026</v>
      </c>
    </row>
    <row r="527" spans="1:29" x14ac:dyDescent="0.35">
      <c r="A527" s="8">
        <v>46096</v>
      </c>
      <c r="B527" s="8">
        <v>46096</v>
      </c>
      <c r="C527" s="9" t="s">
        <v>838</v>
      </c>
      <c r="D527" s="9" t="s">
        <v>279</v>
      </c>
      <c r="E527" s="9"/>
      <c r="F527" s="9" t="s">
        <v>839</v>
      </c>
      <c r="G527" s="64" t="s">
        <v>55</v>
      </c>
      <c r="H527" s="65" t="s">
        <v>237</v>
      </c>
      <c r="I527" s="65" t="s">
        <v>48</v>
      </c>
      <c r="J527" s="22" t="s">
        <v>366</v>
      </c>
      <c r="K527" s="67" t="str">
        <f>_xlfn.XLOOKUP(Job_Cards[[#This Row],[Part Code Issued]],'Inventory Check'!$A$3:$A$3000,'Inventory Check'!$B$3:$B$3000,"WRONG Code",0)</f>
        <v>Gulf Force BS VI (6.5L)</v>
      </c>
      <c r="L527" s="22">
        <v>1</v>
      </c>
      <c r="M527" s="27">
        <v>2080</v>
      </c>
      <c r="N527" s="69">
        <f t="shared" si="62"/>
        <v>2080</v>
      </c>
      <c r="O527" s="10"/>
      <c r="P527" s="11"/>
      <c r="Q527" s="11"/>
      <c r="R527" s="11"/>
      <c r="S527" s="11"/>
      <c r="T527" s="23"/>
      <c r="U527" s="71">
        <f t="shared" si="61"/>
        <v>0</v>
      </c>
      <c r="V527" s="71">
        <f t="shared" si="63"/>
        <v>0</v>
      </c>
      <c r="W527" s="9"/>
      <c r="X527" s="69">
        <f>Job_Cards[[#This Row],[GST on Lobour]]+Job_Cards[[#This Row],[Total Labour]]+Job_Cards[[#This Row],[Part Value]]</f>
        <v>2080</v>
      </c>
      <c r="Y527" s="9"/>
      <c r="Z527" s="11"/>
      <c r="AA527" s="15">
        <f t="shared" si="64"/>
        <v>15</v>
      </c>
      <c r="AB527" s="15">
        <f t="shared" si="65"/>
        <v>3</v>
      </c>
      <c r="AC527" s="15">
        <f t="shared" si="66"/>
        <v>2026</v>
      </c>
    </row>
    <row r="528" spans="1:29" x14ac:dyDescent="0.35">
      <c r="A528" s="9"/>
      <c r="B528" s="8">
        <v>46096</v>
      </c>
      <c r="C528" s="9"/>
      <c r="D528" s="9"/>
      <c r="E528" s="9"/>
      <c r="F528" s="9"/>
      <c r="G528" s="64"/>
      <c r="H528" s="65"/>
      <c r="I528" s="65" t="str">
        <f>IF(Job_Cards[[#This Row],[Customer Name]]="",I527,"")</f>
        <v>Free Service</v>
      </c>
      <c r="J528" s="22" t="s">
        <v>90</v>
      </c>
      <c r="K528" s="67" t="str">
        <f>_xlfn.XLOOKUP(Job_Cards[[#This Row],[Part Code Issued]],'Inventory Check'!$A$3:$A$3000,'Inventory Check'!$B$3:$B$3000,"WRONG Code",0)</f>
        <v>Oil Filter</v>
      </c>
      <c r="L528" s="22">
        <v>1</v>
      </c>
      <c r="M528" s="27">
        <v>359</v>
      </c>
      <c r="N528" s="69">
        <f t="shared" si="62"/>
        <v>359</v>
      </c>
      <c r="O528" s="10"/>
      <c r="P528" s="11"/>
      <c r="Q528" s="11"/>
      <c r="R528" s="11"/>
      <c r="S528" s="11"/>
      <c r="T528" s="23"/>
      <c r="U528" s="71">
        <f t="shared" si="61"/>
        <v>0</v>
      </c>
      <c r="V528" s="71">
        <f t="shared" si="63"/>
        <v>0</v>
      </c>
      <c r="W528" s="9"/>
      <c r="X528" s="69">
        <f>Job_Cards[[#This Row],[GST on Lobour]]+Job_Cards[[#This Row],[Total Labour]]+Job_Cards[[#This Row],[Part Value]]</f>
        <v>359</v>
      </c>
      <c r="Y528" s="9"/>
      <c r="Z528" s="11"/>
      <c r="AA528" s="15">
        <f t="shared" si="64"/>
        <v>15</v>
      </c>
      <c r="AB528" s="15">
        <f t="shared" si="65"/>
        <v>3</v>
      </c>
      <c r="AC528" s="15">
        <f t="shared" si="66"/>
        <v>2026</v>
      </c>
    </row>
    <row r="529" spans="1:29" x14ac:dyDescent="0.35">
      <c r="A529" s="9"/>
      <c r="B529" s="8">
        <v>46096</v>
      </c>
      <c r="C529" s="9"/>
      <c r="D529" s="9"/>
      <c r="E529" s="9"/>
      <c r="F529" s="9"/>
      <c r="G529" s="64"/>
      <c r="H529" s="65"/>
      <c r="I529" s="65" t="str">
        <f>IF(Job_Cards[[#This Row],[Customer Name]]="",I528,"")</f>
        <v>Free Service</v>
      </c>
      <c r="J529" s="22" t="s">
        <v>238</v>
      </c>
      <c r="K529" s="67" t="str">
        <f>_xlfn.XLOOKUP(Job_Cards[[#This Row],[Part Code Issued]],'Inventory Check'!$A$3:$A$3000,'Inventory Check'!$B$3:$B$3000,"WRONG Code",0)</f>
        <v>SPIN-ON FILTER</v>
      </c>
      <c r="L529" s="22">
        <v>1</v>
      </c>
      <c r="M529" s="27">
        <v>655</v>
      </c>
      <c r="N529" s="69">
        <f t="shared" si="62"/>
        <v>655</v>
      </c>
      <c r="O529" s="10"/>
      <c r="P529" s="11"/>
      <c r="Q529" s="11"/>
      <c r="R529" s="11"/>
      <c r="S529" s="11"/>
      <c r="T529" s="23"/>
      <c r="U529" s="71">
        <f t="shared" si="61"/>
        <v>0</v>
      </c>
      <c r="V529" s="71">
        <f t="shared" si="63"/>
        <v>0</v>
      </c>
      <c r="W529" s="9"/>
      <c r="X529" s="69">
        <f>Job_Cards[[#This Row],[GST on Lobour]]+Job_Cards[[#This Row],[Total Labour]]+Job_Cards[[#This Row],[Part Value]]</f>
        <v>655</v>
      </c>
      <c r="Y529" s="9"/>
      <c r="Z529" s="11"/>
      <c r="AA529" s="15">
        <f t="shared" si="64"/>
        <v>15</v>
      </c>
      <c r="AB529" s="15">
        <f t="shared" si="65"/>
        <v>3</v>
      </c>
      <c r="AC529" s="15">
        <f t="shared" si="66"/>
        <v>2026</v>
      </c>
    </row>
    <row r="530" spans="1:29" x14ac:dyDescent="0.35">
      <c r="A530" s="9"/>
      <c r="B530" s="8">
        <v>46096</v>
      </c>
      <c r="C530" s="9"/>
      <c r="D530" s="9"/>
      <c r="E530" s="9"/>
      <c r="F530" s="9"/>
      <c r="G530" s="64"/>
      <c r="H530" s="65"/>
      <c r="I530" s="65" t="str">
        <f>IF(Job_Cards[[#This Row],[Customer Name]]="",I529,"")</f>
        <v>Free Service</v>
      </c>
      <c r="J530" s="22" t="s">
        <v>92</v>
      </c>
      <c r="K530" s="67" t="str">
        <f>_xlfn.XLOOKUP(Job_Cards[[#This Row],[Part Code Issued]],'Inventory Check'!$A$3:$A$3000,'Inventory Check'!$B$3:$B$3000,"WRONG Code",0)</f>
        <v>AIR FILTER</v>
      </c>
      <c r="L530" s="22">
        <v>1</v>
      </c>
      <c r="M530" s="27">
        <v>1388</v>
      </c>
      <c r="N530" s="69">
        <f t="shared" si="62"/>
        <v>1388</v>
      </c>
      <c r="O530" s="10"/>
      <c r="P530" s="11"/>
      <c r="Q530" s="11"/>
      <c r="R530" s="11"/>
      <c r="S530" s="11"/>
      <c r="T530" s="23"/>
      <c r="U530" s="71">
        <f t="shared" si="61"/>
        <v>0</v>
      </c>
      <c r="V530" s="71">
        <f t="shared" si="63"/>
        <v>0</v>
      </c>
      <c r="W530" s="9"/>
      <c r="X530" s="69">
        <f>Job_Cards[[#This Row],[GST on Lobour]]+Job_Cards[[#This Row],[Total Labour]]+Job_Cards[[#This Row],[Part Value]]</f>
        <v>1388</v>
      </c>
      <c r="Y530" s="9"/>
      <c r="Z530" s="11"/>
      <c r="AA530" s="15">
        <f t="shared" si="64"/>
        <v>15</v>
      </c>
      <c r="AB530" s="15">
        <f t="shared" si="65"/>
        <v>3</v>
      </c>
      <c r="AC530" s="15">
        <f t="shared" si="66"/>
        <v>2026</v>
      </c>
    </row>
    <row r="531" spans="1:29" x14ac:dyDescent="0.35">
      <c r="A531" s="8">
        <v>46096</v>
      </c>
      <c r="B531" s="8">
        <v>46096</v>
      </c>
      <c r="C531" s="9" t="s">
        <v>840</v>
      </c>
      <c r="D531" s="9" t="s">
        <v>279</v>
      </c>
      <c r="E531" s="9"/>
      <c r="F531" s="9" t="s">
        <v>841</v>
      </c>
      <c r="G531" s="64" t="s">
        <v>55</v>
      </c>
      <c r="H531" s="65" t="s">
        <v>237</v>
      </c>
      <c r="I531" s="65" t="s">
        <v>48</v>
      </c>
      <c r="J531" s="22" t="s">
        <v>366</v>
      </c>
      <c r="K531" s="67" t="str">
        <f>_xlfn.XLOOKUP(Job_Cards[[#This Row],[Part Code Issued]],'Inventory Check'!$A$3:$A$3000,'Inventory Check'!$B$3:$B$3000,"WRONG Code",0)</f>
        <v>Gulf Force BS VI (6.5L)</v>
      </c>
      <c r="L531" s="22">
        <v>1</v>
      </c>
      <c r="M531" s="27">
        <v>2080</v>
      </c>
      <c r="N531" s="69">
        <f t="shared" si="62"/>
        <v>2080</v>
      </c>
      <c r="O531" s="10"/>
      <c r="P531" s="11"/>
      <c r="Q531" s="11"/>
      <c r="R531" s="11"/>
      <c r="S531" s="11"/>
      <c r="T531" s="23"/>
      <c r="U531" s="71">
        <f t="shared" si="61"/>
        <v>0</v>
      </c>
      <c r="V531" s="71">
        <f t="shared" si="63"/>
        <v>0</v>
      </c>
      <c r="W531" s="9"/>
      <c r="X531" s="69">
        <f>Job_Cards[[#This Row],[GST on Lobour]]+Job_Cards[[#This Row],[Total Labour]]+Job_Cards[[#This Row],[Part Value]]</f>
        <v>2080</v>
      </c>
      <c r="Y531" s="9"/>
      <c r="Z531" s="11"/>
      <c r="AA531" s="15">
        <f t="shared" si="64"/>
        <v>15</v>
      </c>
      <c r="AB531" s="15">
        <f t="shared" si="65"/>
        <v>3</v>
      </c>
      <c r="AC531" s="15">
        <f t="shared" si="66"/>
        <v>2026</v>
      </c>
    </row>
    <row r="532" spans="1:29" x14ac:dyDescent="0.35">
      <c r="A532" s="9"/>
      <c r="B532" s="8">
        <v>46096</v>
      </c>
      <c r="C532" s="9"/>
      <c r="D532" s="9"/>
      <c r="E532" s="9"/>
      <c r="F532" s="9"/>
      <c r="G532" s="64"/>
      <c r="H532" s="65"/>
      <c r="I532" s="65" t="str">
        <f>IF(Job_Cards[[#This Row],[Customer Name]]="",I531,"")</f>
        <v>Free Service</v>
      </c>
      <c r="J532" s="22" t="s">
        <v>90</v>
      </c>
      <c r="K532" s="67" t="str">
        <f>_xlfn.XLOOKUP(Job_Cards[[#This Row],[Part Code Issued]],'Inventory Check'!$A$3:$A$3000,'Inventory Check'!$B$3:$B$3000,"WRONG Code",0)</f>
        <v>Oil Filter</v>
      </c>
      <c r="L532" s="22">
        <v>1</v>
      </c>
      <c r="M532" s="27">
        <v>359</v>
      </c>
      <c r="N532" s="69">
        <f t="shared" si="62"/>
        <v>359</v>
      </c>
      <c r="O532" s="10"/>
      <c r="P532" s="11"/>
      <c r="Q532" s="11"/>
      <c r="R532" s="11"/>
      <c r="S532" s="11"/>
      <c r="T532" s="23"/>
      <c r="U532" s="71">
        <f t="shared" si="61"/>
        <v>0</v>
      </c>
      <c r="V532" s="71">
        <f t="shared" si="63"/>
        <v>0</v>
      </c>
      <c r="W532" s="9"/>
      <c r="X532" s="69">
        <f>Job_Cards[[#This Row],[GST on Lobour]]+Job_Cards[[#This Row],[Total Labour]]+Job_Cards[[#This Row],[Part Value]]</f>
        <v>359</v>
      </c>
      <c r="Y532" s="9"/>
      <c r="Z532" s="11"/>
      <c r="AA532" s="15">
        <f t="shared" si="64"/>
        <v>15</v>
      </c>
      <c r="AB532" s="15">
        <f t="shared" si="65"/>
        <v>3</v>
      </c>
      <c r="AC532" s="15">
        <f t="shared" si="66"/>
        <v>2026</v>
      </c>
    </row>
    <row r="533" spans="1:29" x14ac:dyDescent="0.35">
      <c r="A533" s="9"/>
      <c r="B533" s="8">
        <v>46096</v>
      </c>
      <c r="C533" s="9"/>
      <c r="D533" s="9"/>
      <c r="E533" s="9"/>
      <c r="F533" s="9"/>
      <c r="G533" s="64"/>
      <c r="H533" s="65"/>
      <c r="I533" s="65" t="str">
        <f>IF(Job_Cards[[#This Row],[Customer Name]]="",I532,"")</f>
        <v>Free Service</v>
      </c>
      <c r="J533" s="22" t="s">
        <v>238</v>
      </c>
      <c r="K533" s="67" t="str">
        <f>_xlfn.XLOOKUP(Job_Cards[[#This Row],[Part Code Issued]],'Inventory Check'!$A$3:$A$3000,'Inventory Check'!$B$3:$B$3000,"WRONG Code",0)</f>
        <v>SPIN-ON FILTER</v>
      </c>
      <c r="L533" s="22">
        <v>1</v>
      </c>
      <c r="M533" s="27">
        <v>655</v>
      </c>
      <c r="N533" s="69">
        <f t="shared" si="62"/>
        <v>655</v>
      </c>
      <c r="O533" s="10"/>
      <c r="P533" s="11"/>
      <c r="Q533" s="11"/>
      <c r="R533" s="11"/>
      <c r="S533" s="11"/>
      <c r="T533" s="23"/>
      <c r="U533" s="71">
        <f t="shared" si="61"/>
        <v>0</v>
      </c>
      <c r="V533" s="71">
        <f t="shared" si="63"/>
        <v>0</v>
      </c>
      <c r="W533" s="9"/>
      <c r="X533" s="69">
        <f>Job_Cards[[#This Row],[GST on Lobour]]+Job_Cards[[#This Row],[Total Labour]]+Job_Cards[[#This Row],[Part Value]]</f>
        <v>655</v>
      </c>
      <c r="Y533" s="9"/>
      <c r="Z533" s="11"/>
      <c r="AA533" s="15">
        <f t="shared" si="64"/>
        <v>15</v>
      </c>
      <c r="AB533" s="15">
        <f t="shared" si="65"/>
        <v>3</v>
      </c>
      <c r="AC533" s="15">
        <f t="shared" si="66"/>
        <v>2026</v>
      </c>
    </row>
    <row r="534" spans="1:29" x14ac:dyDescent="0.35">
      <c r="A534" s="9"/>
      <c r="B534" s="8">
        <v>46096</v>
      </c>
      <c r="C534" s="9"/>
      <c r="D534" s="9"/>
      <c r="E534" s="9"/>
      <c r="F534" s="9"/>
      <c r="G534" s="64"/>
      <c r="H534" s="65"/>
      <c r="I534" s="65" t="str">
        <f>IF(Job_Cards[[#This Row],[Customer Name]]="",I533,"")</f>
        <v>Free Service</v>
      </c>
      <c r="J534" s="22" t="s">
        <v>92</v>
      </c>
      <c r="K534" s="67" t="str">
        <f>_xlfn.XLOOKUP(Job_Cards[[#This Row],[Part Code Issued]],'Inventory Check'!$A$3:$A$3000,'Inventory Check'!$B$3:$B$3000,"WRONG Code",0)</f>
        <v>AIR FILTER</v>
      </c>
      <c r="L534" s="22">
        <v>1</v>
      </c>
      <c r="M534" s="27">
        <v>1388</v>
      </c>
      <c r="N534" s="69">
        <f t="shared" si="62"/>
        <v>1388</v>
      </c>
      <c r="O534" s="10"/>
      <c r="P534" s="11"/>
      <c r="Q534" s="11"/>
      <c r="R534" s="11"/>
      <c r="S534" s="11"/>
      <c r="T534" s="23"/>
      <c r="U534" s="71">
        <f t="shared" si="61"/>
        <v>0</v>
      </c>
      <c r="V534" s="71">
        <f t="shared" si="63"/>
        <v>0</v>
      </c>
      <c r="W534" s="9"/>
      <c r="X534" s="69">
        <f>Job_Cards[[#This Row],[GST on Lobour]]+Job_Cards[[#This Row],[Total Labour]]+Job_Cards[[#This Row],[Part Value]]</f>
        <v>1388</v>
      </c>
      <c r="Y534" s="9"/>
      <c r="Z534" s="11"/>
      <c r="AA534" s="15">
        <f t="shared" si="64"/>
        <v>15</v>
      </c>
      <c r="AB534" s="15">
        <f t="shared" si="65"/>
        <v>3</v>
      </c>
      <c r="AC534" s="15">
        <f t="shared" si="66"/>
        <v>2026</v>
      </c>
    </row>
    <row r="535" spans="1:29" x14ac:dyDescent="0.35">
      <c r="A535" s="8">
        <v>46097</v>
      </c>
      <c r="B535" s="8">
        <v>46097</v>
      </c>
      <c r="C535" s="9">
        <v>7</v>
      </c>
      <c r="D535" s="9" t="s">
        <v>846</v>
      </c>
      <c r="E535" s="9">
        <v>7318000112</v>
      </c>
      <c r="F535" s="9" t="s">
        <v>847</v>
      </c>
      <c r="G535" s="64" t="s">
        <v>55</v>
      </c>
      <c r="H535" s="65" t="s">
        <v>65</v>
      </c>
      <c r="I535" s="65" t="s">
        <v>27</v>
      </c>
      <c r="J535" s="22" t="s">
        <v>507</v>
      </c>
      <c r="K535" s="67" t="str">
        <f>_xlfn.XLOOKUP(Job_Cards[[#This Row],[Part Code Issued]],'Inventory Check'!$A$3:$A$3000,'Inventory Check'!$B$3:$B$3000,"WRONG Code",0)</f>
        <v>Horn Replay MS Wimson</v>
      </c>
      <c r="L535" s="22">
        <v>1</v>
      </c>
      <c r="M535" s="27">
        <v>150</v>
      </c>
      <c r="N535" s="69">
        <f t="shared" si="62"/>
        <v>150</v>
      </c>
      <c r="O535" s="10">
        <v>900</v>
      </c>
      <c r="P535" s="11">
        <v>250</v>
      </c>
      <c r="Q535" s="11"/>
      <c r="R535" s="11"/>
      <c r="S535" s="11"/>
      <c r="T535" s="23"/>
      <c r="U535" s="71">
        <f t="shared" si="61"/>
        <v>1150</v>
      </c>
      <c r="V535" s="71">
        <f t="shared" si="63"/>
        <v>207</v>
      </c>
      <c r="W535" s="9"/>
      <c r="X535" s="69">
        <f>Job_Cards[[#This Row],[GST on Lobour]]+Job_Cards[[#This Row],[Total Labour]]+Job_Cards[[#This Row],[Part Value]]</f>
        <v>1507</v>
      </c>
      <c r="Y535" s="9"/>
      <c r="Z535" s="11"/>
      <c r="AA535" s="15">
        <f t="shared" si="64"/>
        <v>16</v>
      </c>
      <c r="AB535" s="15">
        <f t="shared" si="65"/>
        <v>3</v>
      </c>
      <c r="AC535" s="15">
        <f t="shared" si="66"/>
        <v>2026</v>
      </c>
    </row>
    <row r="536" spans="1:29" x14ac:dyDescent="0.35">
      <c r="A536" s="9"/>
      <c r="B536" s="8">
        <v>46097</v>
      </c>
      <c r="C536" s="9"/>
      <c r="D536" s="9"/>
      <c r="E536" s="9"/>
      <c r="F536" s="9"/>
      <c r="G536" s="64"/>
      <c r="H536" s="65"/>
      <c r="I536" s="65" t="str">
        <f>IF(Job_Cards[[#This Row],[Customer Name]]="",I535,"")</f>
        <v>Paid</v>
      </c>
      <c r="J536" s="22" t="s">
        <v>92</v>
      </c>
      <c r="K536" s="67" t="str">
        <f>_xlfn.XLOOKUP(Job_Cards[[#This Row],[Part Code Issued]],'Inventory Check'!$A$3:$A$3000,'Inventory Check'!$B$3:$B$3000,"WRONG Code",0)</f>
        <v>AIR FILTER</v>
      </c>
      <c r="L536" s="22">
        <v>1</v>
      </c>
      <c r="M536" s="27">
        <v>1388</v>
      </c>
      <c r="N536" s="69">
        <f t="shared" si="62"/>
        <v>1388</v>
      </c>
      <c r="O536" s="10"/>
      <c r="P536" s="11"/>
      <c r="Q536" s="11"/>
      <c r="R536" s="11"/>
      <c r="S536" s="11"/>
      <c r="T536" s="23"/>
      <c r="U536" s="71">
        <f t="shared" si="61"/>
        <v>0</v>
      </c>
      <c r="V536" s="71">
        <f t="shared" si="63"/>
        <v>0</v>
      </c>
      <c r="W536" s="9"/>
      <c r="X536" s="69">
        <f>Job_Cards[[#This Row],[GST on Lobour]]+Job_Cards[[#This Row],[Total Labour]]+Job_Cards[[#This Row],[Part Value]]</f>
        <v>1388</v>
      </c>
      <c r="Y536" s="9"/>
      <c r="Z536" s="11"/>
      <c r="AA536" s="15">
        <f t="shared" si="64"/>
        <v>16</v>
      </c>
      <c r="AB536" s="15">
        <f t="shared" si="65"/>
        <v>3</v>
      </c>
      <c r="AC536" s="15">
        <f t="shared" si="66"/>
        <v>2026</v>
      </c>
    </row>
    <row r="537" spans="1:29" x14ac:dyDescent="0.35">
      <c r="A537" s="9"/>
      <c r="B537" s="8">
        <v>46097</v>
      </c>
      <c r="C537" s="9"/>
      <c r="D537" s="9"/>
      <c r="E537" s="9"/>
      <c r="F537" s="9"/>
      <c r="G537" s="64"/>
      <c r="H537" s="65"/>
      <c r="I537" s="65" t="str">
        <f>IF(Job_Cards[[#This Row],[Customer Name]]="",I536,"")</f>
        <v>Paid</v>
      </c>
      <c r="J537" s="22" t="s">
        <v>91</v>
      </c>
      <c r="K537" s="67" t="str">
        <f>_xlfn.XLOOKUP(Job_Cards[[#This Row],[Part Code Issued]],'Inventory Check'!$A$3:$A$3000,'Inventory Check'!$B$3:$B$3000,"WRONG Code",0)</f>
        <v>FUEL FILTER</v>
      </c>
      <c r="L537" s="22">
        <v>1</v>
      </c>
      <c r="M537" s="27">
        <v>1575</v>
      </c>
      <c r="N537" s="69">
        <f t="shared" si="62"/>
        <v>1575</v>
      </c>
      <c r="O537" s="10"/>
      <c r="P537" s="11"/>
      <c r="Q537" s="11"/>
      <c r="R537" s="11"/>
      <c r="S537" s="11"/>
      <c r="T537" s="23"/>
      <c r="U537" s="71">
        <f t="shared" si="61"/>
        <v>0</v>
      </c>
      <c r="V537" s="71">
        <f t="shared" si="63"/>
        <v>0</v>
      </c>
      <c r="W537" s="9"/>
      <c r="X537" s="69">
        <f>Job_Cards[[#This Row],[GST on Lobour]]+Job_Cards[[#This Row],[Total Labour]]+Job_Cards[[#This Row],[Part Value]]</f>
        <v>1575</v>
      </c>
      <c r="Y537" s="9"/>
      <c r="Z537" s="11"/>
      <c r="AA537" s="15">
        <f t="shared" si="64"/>
        <v>16</v>
      </c>
      <c r="AB537" s="15">
        <f t="shared" si="65"/>
        <v>3</v>
      </c>
      <c r="AC537" s="15">
        <f t="shared" si="66"/>
        <v>2026</v>
      </c>
    </row>
    <row r="538" spans="1:29" x14ac:dyDescent="0.35">
      <c r="A538" s="9"/>
      <c r="B538" s="8">
        <v>46097</v>
      </c>
      <c r="C538" s="9"/>
      <c r="D538" s="9"/>
      <c r="E538" s="9"/>
      <c r="F538" s="9"/>
      <c r="G538" s="64"/>
      <c r="H538" s="65"/>
      <c r="I538" s="65" t="str">
        <f>IF(Job_Cards[[#This Row],[Customer Name]]="",I537,"")</f>
        <v>Paid</v>
      </c>
      <c r="J538" s="22" t="s">
        <v>90</v>
      </c>
      <c r="K538" s="67" t="str">
        <f>_xlfn.XLOOKUP(Job_Cards[[#This Row],[Part Code Issued]],'Inventory Check'!$A$3:$A$3000,'Inventory Check'!$B$3:$B$3000,"WRONG Code",0)</f>
        <v>Oil Filter</v>
      </c>
      <c r="L538" s="22">
        <v>1</v>
      </c>
      <c r="M538" s="27">
        <v>359</v>
      </c>
      <c r="N538" s="69">
        <f t="shared" si="62"/>
        <v>359</v>
      </c>
      <c r="O538" s="10"/>
      <c r="P538" s="11"/>
      <c r="Q538" s="11"/>
      <c r="R538" s="11"/>
      <c r="S538" s="11"/>
      <c r="T538" s="23"/>
      <c r="U538" s="71">
        <f t="shared" si="61"/>
        <v>0</v>
      </c>
      <c r="V538" s="71">
        <f t="shared" si="63"/>
        <v>0</v>
      </c>
      <c r="W538" s="9"/>
      <c r="X538" s="69">
        <f>Job_Cards[[#This Row],[GST on Lobour]]+Job_Cards[[#This Row],[Total Labour]]+Job_Cards[[#This Row],[Part Value]]</f>
        <v>359</v>
      </c>
      <c r="Y538" s="9"/>
      <c r="Z538" s="11"/>
      <c r="AA538" s="15">
        <f t="shared" si="64"/>
        <v>16</v>
      </c>
      <c r="AB538" s="15">
        <f t="shared" si="65"/>
        <v>3</v>
      </c>
      <c r="AC538" s="15">
        <f t="shared" si="66"/>
        <v>2026</v>
      </c>
    </row>
    <row r="539" spans="1:29" x14ac:dyDescent="0.35">
      <c r="A539" s="9"/>
      <c r="B539" s="8">
        <v>46097</v>
      </c>
      <c r="C539" s="9"/>
      <c r="D539" s="9"/>
      <c r="E539" s="9"/>
      <c r="F539" s="9"/>
      <c r="G539" s="64"/>
      <c r="H539" s="65"/>
      <c r="I539" s="65" t="str">
        <f>IF(Job_Cards[[#This Row],[Customer Name]]="",I538,"")</f>
        <v>Paid</v>
      </c>
      <c r="J539" s="22" t="s">
        <v>366</v>
      </c>
      <c r="K539" s="67" t="str">
        <f>_xlfn.XLOOKUP(Job_Cards[[#This Row],[Part Code Issued]],'Inventory Check'!$A$3:$A$3000,'Inventory Check'!$B$3:$B$3000,"WRONG Code",0)</f>
        <v>Gulf Force BS VI (6.5L)</v>
      </c>
      <c r="L539" s="22">
        <v>1</v>
      </c>
      <c r="M539" s="27">
        <v>2080</v>
      </c>
      <c r="N539" s="69">
        <f t="shared" si="62"/>
        <v>2080</v>
      </c>
      <c r="O539" s="10"/>
      <c r="P539" s="11"/>
      <c r="Q539" s="11"/>
      <c r="R539" s="11"/>
      <c r="S539" s="11"/>
      <c r="T539" s="23"/>
      <c r="U539" s="71">
        <f t="shared" si="61"/>
        <v>0</v>
      </c>
      <c r="V539" s="71">
        <f t="shared" si="63"/>
        <v>0</v>
      </c>
      <c r="W539" s="9"/>
      <c r="X539" s="69">
        <f>Job_Cards[[#This Row],[GST on Lobour]]+Job_Cards[[#This Row],[Total Labour]]+Job_Cards[[#This Row],[Part Value]]</f>
        <v>2080</v>
      </c>
      <c r="Y539" s="9"/>
      <c r="Z539" s="11"/>
      <c r="AA539" s="15">
        <f t="shared" si="64"/>
        <v>16</v>
      </c>
      <c r="AB539" s="15">
        <f t="shared" si="65"/>
        <v>3</v>
      </c>
      <c r="AC539" s="15">
        <f t="shared" si="66"/>
        <v>2026</v>
      </c>
    </row>
    <row r="540" spans="1:29" x14ac:dyDescent="0.35">
      <c r="A540" s="9"/>
      <c r="B540" s="8">
        <v>46097</v>
      </c>
      <c r="C540" s="9"/>
      <c r="D540" s="9"/>
      <c r="E540" s="9"/>
      <c r="F540" s="9"/>
      <c r="G540" s="64"/>
      <c r="H540" s="65"/>
      <c r="I540" s="65" t="str">
        <f>IF(Job_Cards[[#This Row],[Customer Name]]="",I539,"")</f>
        <v>Paid</v>
      </c>
      <c r="J540" s="22" t="s">
        <v>557</v>
      </c>
      <c r="K540" s="67" t="str">
        <f>_xlfn.XLOOKUP(Job_Cards[[#This Row],[Part Code Issued]],'Inventory Check'!$A$3:$A$3000,'Inventory Check'!$B$3:$B$3000,"WRONG Code",0)</f>
        <v>Brake Oil</v>
      </c>
      <c r="L540" s="22">
        <v>1</v>
      </c>
      <c r="M540" s="27">
        <v>149</v>
      </c>
      <c r="N540" s="69">
        <f t="shared" si="62"/>
        <v>149</v>
      </c>
      <c r="O540" s="10"/>
      <c r="P540" s="11"/>
      <c r="Q540" s="11"/>
      <c r="R540" s="11"/>
      <c r="S540" s="11"/>
      <c r="T540" s="23"/>
      <c r="U540" s="71">
        <f t="shared" si="61"/>
        <v>0</v>
      </c>
      <c r="V540" s="71">
        <f t="shared" si="63"/>
        <v>0</v>
      </c>
      <c r="W540" s="9"/>
      <c r="X540" s="69">
        <f>Job_Cards[[#This Row],[GST on Lobour]]+Job_Cards[[#This Row],[Total Labour]]+Job_Cards[[#This Row],[Part Value]]</f>
        <v>149</v>
      </c>
      <c r="Y540" s="9"/>
      <c r="Z540" s="11"/>
      <c r="AA540" s="15">
        <f t="shared" si="64"/>
        <v>16</v>
      </c>
      <c r="AB540" s="15">
        <f t="shared" si="65"/>
        <v>3</v>
      </c>
      <c r="AC540" s="15">
        <f t="shared" si="66"/>
        <v>2026</v>
      </c>
    </row>
    <row r="541" spans="1:29" x14ac:dyDescent="0.35">
      <c r="A541" s="8">
        <v>46097</v>
      </c>
      <c r="B541" s="8">
        <v>46097</v>
      </c>
      <c r="C541" s="9">
        <v>8</v>
      </c>
      <c r="D541" s="9" t="s">
        <v>848</v>
      </c>
      <c r="E541" s="9">
        <v>8308983644</v>
      </c>
      <c r="F541" s="9" t="s">
        <v>849</v>
      </c>
      <c r="G541" s="64" t="s">
        <v>57</v>
      </c>
      <c r="H541" s="65" t="s">
        <v>65</v>
      </c>
      <c r="I541" s="65" t="s">
        <v>48</v>
      </c>
      <c r="J541" s="22" t="s">
        <v>366</v>
      </c>
      <c r="K541" s="67" t="str">
        <f>_xlfn.XLOOKUP(Job_Cards[[#This Row],[Part Code Issued]],'Inventory Check'!$A$3:$A$3000,'Inventory Check'!$B$3:$B$3000,"WRONG Code",0)</f>
        <v>Gulf Force BS VI (6.5L)</v>
      </c>
      <c r="L541" s="22">
        <v>1</v>
      </c>
      <c r="M541" s="27">
        <v>2080</v>
      </c>
      <c r="N541" s="69">
        <f t="shared" si="62"/>
        <v>2080</v>
      </c>
      <c r="O541" s="10">
        <v>200</v>
      </c>
      <c r="P541" s="11"/>
      <c r="Q541" s="11"/>
      <c r="R541" s="11"/>
      <c r="S541" s="11"/>
      <c r="T541" s="23"/>
      <c r="U541" s="71">
        <f t="shared" si="61"/>
        <v>200</v>
      </c>
      <c r="V541" s="71">
        <f t="shared" si="63"/>
        <v>36</v>
      </c>
      <c r="W541" s="9"/>
      <c r="X541" s="69">
        <f>Job_Cards[[#This Row],[GST on Lobour]]+Job_Cards[[#This Row],[Total Labour]]+Job_Cards[[#This Row],[Part Value]]</f>
        <v>2316</v>
      </c>
      <c r="Y541" s="9"/>
      <c r="Z541" s="11"/>
      <c r="AA541" s="15">
        <f t="shared" si="64"/>
        <v>16</v>
      </c>
      <c r="AB541" s="15">
        <f t="shared" si="65"/>
        <v>3</v>
      </c>
      <c r="AC541" s="15">
        <f t="shared" si="66"/>
        <v>2026</v>
      </c>
    </row>
    <row r="542" spans="1:29" x14ac:dyDescent="0.35">
      <c r="A542" s="9"/>
      <c r="B542" s="8">
        <v>46097</v>
      </c>
      <c r="C542" s="9"/>
      <c r="D542" s="9"/>
      <c r="E542" s="9"/>
      <c r="F542" s="9"/>
      <c r="G542" s="64"/>
      <c r="H542" s="65"/>
      <c r="I542" s="65" t="str">
        <f>IF(Job_Cards[[#This Row],[Customer Name]]="",I541,"")</f>
        <v>Free Service</v>
      </c>
      <c r="J542" s="22" t="s">
        <v>90</v>
      </c>
      <c r="K542" s="67" t="str">
        <f>_xlfn.XLOOKUP(Job_Cards[[#This Row],[Part Code Issued]],'Inventory Check'!$A$3:$A$3000,'Inventory Check'!$B$3:$B$3000,"WRONG Code",0)</f>
        <v>Oil Filter</v>
      </c>
      <c r="L542" s="22">
        <v>1</v>
      </c>
      <c r="M542" s="27">
        <v>359</v>
      </c>
      <c r="N542" s="69">
        <f t="shared" si="62"/>
        <v>359</v>
      </c>
      <c r="O542" s="10"/>
      <c r="P542" s="11"/>
      <c r="Q542" s="11"/>
      <c r="R542" s="11"/>
      <c r="S542" s="11"/>
      <c r="T542" s="23"/>
      <c r="U542" s="71">
        <f t="shared" si="61"/>
        <v>0</v>
      </c>
      <c r="V542" s="71">
        <f t="shared" si="63"/>
        <v>0</v>
      </c>
      <c r="W542" s="9"/>
      <c r="X542" s="69">
        <f>Job_Cards[[#This Row],[GST on Lobour]]+Job_Cards[[#This Row],[Total Labour]]+Job_Cards[[#This Row],[Part Value]]</f>
        <v>359</v>
      </c>
      <c r="Y542" s="9"/>
      <c r="Z542" s="11"/>
      <c r="AA542" s="15">
        <f t="shared" si="64"/>
        <v>16</v>
      </c>
      <c r="AB542" s="15">
        <f t="shared" si="65"/>
        <v>3</v>
      </c>
      <c r="AC542" s="15">
        <f t="shared" si="66"/>
        <v>2026</v>
      </c>
    </row>
    <row r="543" spans="1:29" x14ac:dyDescent="0.35">
      <c r="A543" s="9"/>
      <c r="B543" s="8">
        <v>46097</v>
      </c>
      <c r="C543" s="9"/>
      <c r="D543" s="9"/>
      <c r="E543" s="9"/>
      <c r="F543" s="9"/>
      <c r="G543" s="64"/>
      <c r="H543" s="65"/>
      <c r="I543" s="65" t="str">
        <f>IF(Job_Cards[[#This Row],[Customer Name]]="",I542,"")</f>
        <v>Free Service</v>
      </c>
      <c r="J543" s="22" t="s">
        <v>367</v>
      </c>
      <c r="K543" s="67" t="str">
        <f>_xlfn.XLOOKUP(Job_Cards[[#This Row],[Part Code Issued]],'Inventory Check'!$A$3:$A$3000,'Inventory Check'!$B$3:$B$3000,"WRONG Code",0)</f>
        <v>Force Motors Antifreeze Coolant 1 L</v>
      </c>
      <c r="L543" s="22">
        <v>1</v>
      </c>
      <c r="M543" s="27">
        <v>325</v>
      </c>
      <c r="N543" s="69">
        <f t="shared" si="62"/>
        <v>325</v>
      </c>
      <c r="O543" s="10"/>
      <c r="P543" s="11"/>
      <c r="Q543" s="11"/>
      <c r="R543" s="11"/>
      <c r="S543" s="11"/>
      <c r="T543" s="23"/>
      <c r="U543" s="71">
        <f t="shared" si="61"/>
        <v>0</v>
      </c>
      <c r="V543" s="71">
        <f t="shared" si="63"/>
        <v>0</v>
      </c>
      <c r="W543" s="9"/>
      <c r="X543" s="69">
        <f>Job_Cards[[#This Row],[GST on Lobour]]+Job_Cards[[#This Row],[Total Labour]]+Job_Cards[[#This Row],[Part Value]]</f>
        <v>325</v>
      </c>
      <c r="Y543" s="9"/>
      <c r="Z543" s="11"/>
      <c r="AA543" s="15">
        <f t="shared" si="64"/>
        <v>16</v>
      </c>
      <c r="AB543" s="15">
        <f t="shared" si="65"/>
        <v>3</v>
      </c>
      <c r="AC543" s="15">
        <f t="shared" si="66"/>
        <v>2026</v>
      </c>
    </row>
    <row r="544" spans="1:29" x14ac:dyDescent="0.35">
      <c r="A544" s="9"/>
      <c r="B544" s="8">
        <v>46097</v>
      </c>
      <c r="C544" s="9"/>
      <c r="D544" s="9"/>
      <c r="E544" s="9"/>
      <c r="F544" s="9"/>
      <c r="G544" s="64"/>
      <c r="H544" s="65"/>
      <c r="I544" s="65" t="str">
        <f>IF(Job_Cards[[#This Row],[Customer Name]]="",I543,"")</f>
        <v>Free Service</v>
      </c>
      <c r="J544" s="22" t="s">
        <v>852</v>
      </c>
      <c r="K544" s="67" t="str">
        <f>_xlfn.XLOOKUP(Job_Cards[[#This Row],[Part Code Issued]],'Inventory Check'!$A$3:$A$3000,'Inventory Check'!$B$3:$B$3000,"WRONG Code",0)</f>
        <v>Gear Oil XP 80W90  HP 1Ltr</v>
      </c>
      <c r="L544" s="22">
        <v>2</v>
      </c>
      <c r="M544" s="27">
        <v>470</v>
      </c>
      <c r="N544" s="69">
        <f t="shared" si="62"/>
        <v>940</v>
      </c>
      <c r="O544" s="10"/>
      <c r="P544" s="11"/>
      <c r="Q544" s="11"/>
      <c r="R544" s="11"/>
      <c r="S544" s="11"/>
      <c r="T544" s="23"/>
      <c r="U544" s="71">
        <f t="shared" si="61"/>
        <v>0</v>
      </c>
      <c r="V544" s="71">
        <f t="shared" si="63"/>
        <v>0</v>
      </c>
      <c r="W544" s="9"/>
      <c r="X544" s="69">
        <f>Job_Cards[[#This Row],[GST on Lobour]]+Job_Cards[[#This Row],[Total Labour]]+Job_Cards[[#This Row],[Part Value]]</f>
        <v>940</v>
      </c>
      <c r="Y544" s="9"/>
      <c r="Z544" s="11"/>
      <c r="AA544" s="15">
        <f t="shared" si="64"/>
        <v>16</v>
      </c>
      <c r="AB544" s="15">
        <f t="shared" si="65"/>
        <v>3</v>
      </c>
      <c r="AC544" s="15">
        <f t="shared" si="66"/>
        <v>2026</v>
      </c>
    </row>
    <row r="545" spans="1:29" x14ac:dyDescent="0.35">
      <c r="A545" s="8">
        <v>46097</v>
      </c>
      <c r="B545" s="8">
        <v>46097</v>
      </c>
      <c r="C545" s="9">
        <v>9</v>
      </c>
      <c r="D545" s="9" t="s">
        <v>850</v>
      </c>
      <c r="E545" s="9"/>
      <c r="F545" s="9"/>
      <c r="G545" s="64"/>
      <c r="H545" s="65"/>
      <c r="I545" s="65" t="s">
        <v>751</v>
      </c>
      <c r="J545" s="22" t="s">
        <v>700</v>
      </c>
      <c r="K545" s="67" t="str">
        <f>_xlfn.XLOOKUP(Job_Cards[[#This Row],[Part Code Issued]],'Inventory Check'!$A$3:$A$3000,'Inventory Check'!$B$3:$B$3000,"WRONG Code",0)</f>
        <v>WHEEL BOLT FOR T1 DW (T2)</v>
      </c>
      <c r="L545" s="22">
        <v>4</v>
      </c>
      <c r="M545" s="27">
        <v>44</v>
      </c>
      <c r="N545" s="69">
        <f t="shared" si="62"/>
        <v>176</v>
      </c>
      <c r="O545" s="10"/>
      <c r="P545" s="11"/>
      <c r="Q545" s="11"/>
      <c r="R545" s="11"/>
      <c r="S545" s="11"/>
      <c r="T545" s="23"/>
      <c r="U545" s="71">
        <f t="shared" si="61"/>
        <v>0</v>
      </c>
      <c r="V545" s="71">
        <f t="shared" si="63"/>
        <v>0</v>
      </c>
      <c r="W545" s="9"/>
      <c r="X545" s="69">
        <f>Job_Cards[[#This Row],[GST on Lobour]]+Job_Cards[[#This Row],[Total Labour]]+Job_Cards[[#This Row],[Part Value]]</f>
        <v>176</v>
      </c>
      <c r="Y545" s="9"/>
      <c r="Z545" s="11"/>
      <c r="AA545" s="15">
        <f t="shared" si="64"/>
        <v>16</v>
      </c>
      <c r="AB545" s="15">
        <f t="shared" si="65"/>
        <v>3</v>
      </c>
      <c r="AC545" s="15">
        <f t="shared" si="66"/>
        <v>2026</v>
      </c>
    </row>
    <row r="546" spans="1:29" x14ac:dyDescent="0.35">
      <c r="A546" s="9"/>
      <c r="B546" s="8">
        <v>46097</v>
      </c>
      <c r="C546" s="9"/>
      <c r="D546" s="9"/>
      <c r="E546" s="9"/>
      <c r="F546" s="9"/>
      <c r="G546" s="64"/>
      <c r="H546" s="65"/>
      <c r="I546" s="65" t="str">
        <f>IF(Job_Cards[[#This Row],[Customer Name]]="",I545,"")</f>
        <v>Counter Sale</v>
      </c>
      <c r="J546" s="22" t="s">
        <v>699</v>
      </c>
      <c r="K546" s="67" t="str">
        <f>_xlfn.XLOOKUP(Job_Cards[[#This Row],[Part Code Issued]],'Inventory Check'!$A$3:$A$3000,'Inventory Check'!$B$3:$B$3000,"WRONG Code",0)</f>
        <v>WHEEL BOLT (DUAL WHEEL</v>
      </c>
      <c r="L546" s="22">
        <v>6</v>
      </c>
      <c r="M546" s="27">
        <v>52</v>
      </c>
      <c r="N546" s="69">
        <f t="shared" si="62"/>
        <v>312</v>
      </c>
      <c r="O546" s="10"/>
      <c r="P546" s="11"/>
      <c r="Q546" s="11"/>
      <c r="R546" s="11"/>
      <c r="S546" s="11"/>
      <c r="T546" s="23"/>
      <c r="U546" s="71">
        <f t="shared" si="61"/>
        <v>0</v>
      </c>
      <c r="V546" s="71">
        <f t="shared" si="63"/>
        <v>0</v>
      </c>
      <c r="W546" s="9"/>
      <c r="X546" s="69">
        <f>Job_Cards[[#This Row],[GST on Lobour]]+Job_Cards[[#This Row],[Total Labour]]+Job_Cards[[#This Row],[Part Value]]</f>
        <v>312</v>
      </c>
      <c r="Y546" s="9"/>
      <c r="Z546" s="11"/>
      <c r="AA546" s="15">
        <f t="shared" si="64"/>
        <v>16</v>
      </c>
      <c r="AB546" s="15">
        <f t="shared" si="65"/>
        <v>3</v>
      </c>
      <c r="AC546" s="15">
        <f t="shared" si="66"/>
        <v>2026</v>
      </c>
    </row>
    <row r="547" spans="1:29" x14ac:dyDescent="0.35">
      <c r="A547" s="9"/>
      <c r="B547" s="8">
        <v>46097</v>
      </c>
      <c r="C547" s="9"/>
      <c r="D547" s="9"/>
      <c r="E547" s="9"/>
      <c r="F547" s="9"/>
      <c r="G547" s="64"/>
      <c r="H547" s="65"/>
      <c r="I547" s="65" t="str">
        <f>IF(Job_Cards[[#This Row],[Customer Name]]="",I546,"")</f>
        <v>Counter Sale</v>
      </c>
      <c r="J547" s="22" t="s">
        <v>702</v>
      </c>
      <c r="K547" s="67" t="str">
        <f>_xlfn.XLOOKUP(Job_Cards[[#This Row],[Part Code Issued]],'Inventory Check'!$A$3:$A$3000,'Inventory Check'!$B$3:$B$3000,"WRONG Code",0)</f>
        <v>WHEEL NUT   (T1DW) T2</v>
      </c>
      <c r="L547" s="22">
        <v>10</v>
      </c>
      <c r="M547" s="27">
        <v>26</v>
      </c>
      <c r="N547" s="69">
        <f t="shared" si="62"/>
        <v>260</v>
      </c>
      <c r="O547" s="10"/>
      <c r="P547" s="11"/>
      <c r="Q547" s="11"/>
      <c r="R547" s="11"/>
      <c r="S547" s="11"/>
      <c r="T547" s="23"/>
      <c r="U547" s="71">
        <f t="shared" si="61"/>
        <v>0</v>
      </c>
      <c r="V547" s="71">
        <f t="shared" si="63"/>
        <v>0</v>
      </c>
      <c r="W547" s="9"/>
      <c r="X547" s="69">
        <f>Job_Cards[[#This Row],[GST on Lobour]]+Job_Cards[[#This Row],[Total Labour]]+Job_Cards[[#This Row],[Part Value]]</f>
        <v>260</v>
      </c>
      <c r="Y547" s="9"/>
      <c r="Z547" s="11"/>
      <c r="AA547" s="15">
        <f t="shared" si="64"/>
        <v>16</v>
      </c>
      <c r="AB547" s="15">
        <f t="shared" si="65"/>
        <v>3</v>
      </c>
      <c r="AC547" s="15">
        <f t="shared" si="66"/>
        <v>2026</v>
      </c>
    </row>
    <row r="548" spans="1:29" x14ac:dyDescent="0.35">
      <c r="A548" s="9"/>
      <c r="B548" s="8">
        <v>46097</v>
      </c>
      <c r="C548" s="9"/>
      <c r="D548" s="9"/>
      <c r="E548" s="9"/>
      <c r="F548" s="9"/>
      <c r="G548" s="64"/>
      <c r="H548" s="65"/>
      <c r="I548" s="65" t="str">
        <f>IF(Job_Cards[[#This Row],[Customer Name]]="",I547,"")</f>
        <v>Counter Sale</v>
      </c>
      <c r="J548" s="22" t="s">
        <v>130</v>
      </c>
      <c r="K548" s="67" t="str">
        <f>_xlfn.XLOOKUP(Job_Cards[[#This Row],[Part Code Issued]],'Inventory Check'!$A$3:$A$3000,'Inventory Check'!$B$3:$B$3000,"WRONG Code",0)</f>
        <v>Tail Lamp Assembly. LH With Bulb</v>
      </c>
      <c r="L548" s="22">
        <v>1</v>
      </c>
      <c r="M548" s="27">
        <v>1060</v>
      </c>
      <c r="N548" s="69">
        <f t="shared" si="62"/>
        <v>1060</v>
      </c>
      <c r="O548" s="10"/>
      <c r="P548" s="11"/>
      <c r="Q548" s="11"/>
      <c r="R548" s="11"/>
      <c r="S548" s="11"/>
      <c r="T548" s="23"/>
      <c r="U548" s="71">
        <f t="shared" si="61"/>
        <v>0</v>
      </c>
      <c r="V548" s="71">
        <f t="shared" si="63"/>
        <v>0</v>
      </c>
      <c r="W548" s="9"/>
      <c r="X548" s="69">
        <f>Job_Cards[[#This Row],[GST on Lobour]]+Job_Cards[[#This Row],[Total Labour]]+Job_Cards[[#This Row],[Part Value]]</f>
        <v>1060</v>
      </c>
      <c r="Y548" s="9"/>
      <c r="Z548" s="11"/>
      <c r="AA548" s="15">
        <f t="shared" si="64"/>
        <v>16</v>
      </c>
      <c r="AB548" s="15">
        <f t="shared" si="65"/>
        <v>3</v>
      </c>
      <c r="AC548" s="15">
        <f t="shared" si="66"/>
        <v>2026</v>
      </c>
    </row>
    <row r="549" spans="1:29" x14ac:dyDescent="0.35">
      <c r="A549" s="8">
        <v>46098</v>
      </c>
      <c r="B549" s="8">
        <v>46098</v>
      </c>
      <c r="C549" s="9">
        <v>10</v>
      </c>
      <c r="D549" s="9" t="s">
        <v>854</v>
      </c>
      <c r="E549" s="9">
        <v>7318000112</v>
      </c>
      <c r="F549" s="9" t="s">
        <v>855</v>
      </c>
      <c r="G549" s="64" t="s">
        <v>57</v>
      </c>
      <c r="H549" s="65" t="s">
        <v>65</v>
      </c>
      <c r="I549" s="65" t="s">
        <v>27</v>
      </c>
      <c r="J549" s="22" t="s">
        <v>694</v>
      </c>
      <c r="K549" s="67" t="str">
        <f>_xlfn.XLOOKUP(Job_Cards[[#This Row],[Part Code Issued]],'Inventory Check'!$A$3:$A$3000,'Inventory Check'!$B$3:$B$3000,"WRONG Code",0)</f>
        <v>ENGINE OIL</v>
      </c>
      <c r="L549" s="22">
        <v>1</v>
      </c>
      <c r="M549" s="27">
        <v>2288</v>
      </c>
      <c r="N549" s="69">
        <f t="shared" si="62"/>
        <v>2288</v>
      </c>
      <c r="O549" s="10">
        <v>1000</v>
      </c>
      <c r="P549" s="11">
        <v>200</v>
      </c>
      <c r="Q549" s="11"/>
      <c r="R549" s="11"/>
      <c r="S549" s="11"/>
      <c r="T549" s="23"/>
      <c r="U549" s="71">
        <f t="shared" si="61"/>
        <v>1200</v>
      </c>
      <c r="V549" s="71">
        <f t="shared" si="63"/>
        <v>216</v>
      </c>
      <c r="W549" s="9"/>
      <c r="X549" s="69">
        <f>Job_Cards[[#This Row],[GST on Lobour]]+Job_Cards[[#This Row],[Total Labour]]+Job_Cards[[#This Row],[Part Value]]</f>
        <v>3704</v>
      </c>
      <c r="Y549" s="9"/>
      <c r="Z549" s="11"/>
      <c r="AA549" s="15">
        <f t="shared" si="64"/>
        <v>17</v>
      </c>
      <c r="AB549" s="15">
        <f t="shared" si="65"/>
        <v>3</v>
      </c>
      <c r="AC549" s="15">
        <f t="shared" si="66"/>
        <v>2026</v>
      </c>
    </row>
    <row r="550" spans="1:29" x14ac:dyDescent="0.35">
      <c r="A550" s="9"/>
      <c r="B550" s="8">
        <v>46098</v>
      </c>
      <c r="C550" s="9"/>
      <c r="D550" s="9"/>
      <c r="E550" s="9"/>
      <c r="F550" s="9"/>
      <c r="G550" s="64"/>
      <c r="H550" s="65"/>
      <c r="I550" s="65" t="str">
        <f>IF(Job_Cards[[#This Row],[Customer Name]]="",I549,"")</f>
        <v>Paid</v>
      </c>
      <c r="J550" s="22" t="s">
        <v>425</v>
      </c>
      <c r="K550" s="67" t="str">
        <f>_xlfn.XLOOKUP(Job_Cards[[#This Row],[Part Code Issued]],'Inventory Check'!$A$3:$A$3000,'Inventory Check'!$B$3:$B$3000,"WRONG Code",0)</f>
        <v>FILTER ASSY (FLEETGUARD )2650CRDI</v>
      </c>
      <c r="L550" s="22">
        <v>1</v>
      </c>
      <c r="M550" s="27">
        <v>428</v>
      </c>
      <c r="N550" s="69">
        <f t="shared" si="62"/>
        <v>428</v>
      </c>
      <c r="O550" s="10"/>
      <c r="P550" s="11"/>
      <c r="Q550" s="11"/>
      <c r="R550" s="11"/>
      <c r="S550" s="11"/>
      <c r="T550" s="23"/>
      <c r="U550" s="71">
        <f t="shared" si="61"/>
        <v>0</v>
      </c>
      <c r="V550" s="71">
        <f t="shared" si="63"/>
        <v>0</v>
      </c>
      <c r="W550" s="9"/>
      <c r="X550" s="69">
        <f>Job_Cards[[#This Row],[GST on Lobour]]+Job_Cards[[#This Row],[Total Labour]]+Job_Cards[[#This Row],[Part Value]]</f>
        <v>428</v>
      </c>
      <c r="Y550" s="9"/>
      <c r="Z550" s="11"/>
      <c r="AA550" s="15">
        <f t="shared" si="64"/>
        <v>17</v>
      </c>
      <c r="AB550" s="15">
        <f t="shared" si="65"/>
        <v>3</v>
      </c>
      <c r="AC550" s="15">
        <f t="shared" si="66"/>
        <v>2026</v>
      </c>
    </row>
    <row r="551" spans="1:29" x14ac:dyDescent="0.35">
      <c r="A551" s="9"/>
      <c r="B551" s="8">
        <v>46098</v>
      </c>
      <c r="C551" s="9"/>
      <c r="D551" s="9"/>
      <c r="E551" s="9"/>
      <c r="F551" s="9"/>
      <c r="G551" s="64"/>
      <c r="H551" s="65"/>
      <c r="I551" s="65" t="str">
        <f>IF(Job_Cards[[#This Row],[Customer Name]]="",I550,"")</f>
        <v>Paid</v>
      </c>
      <c r="J551" s="22" t="s">
        <v>98</v>
      </c>
      <c r="K551" s="67" t="str">
        <f>_xlfn.XLOOKUP(Job_Cards[[#This Row],[Part Code Issued]],'Inventory Check'!$A$3:$A$3000,'Inventory Check'!$B$3:$B$3000,"WRONG Code",0)</f>
        <v>FUEL FILTER</v>
      </c>
      <c r="L551" s="22">
        <v>1</v>
      </c>
      <c r="M551" s="27">
        <v>711</v>
      </c>
      <c r="N551" s="69">
        <f t="shared" si="62"/>
        <v>711</v>
      </c>
      <c r="O551" s="10"/>
      <c r="P551" s="11"/>
      <c r="Q551" s="11"/>
      <c r="R551" s="11"/>
      <c r="S551" s="11"/>
      <c r="T551" s="23"/>
      <c r="U551" s="71">
        <f t="shared" si="61"/>
        <v>0</v>
      </c>
      <c r="V551" s="71">
        <f t="shared" si="63"/>
        <v>0</v>
      </c>
      <c r="W551" s="9"/>
      <c r="X551" s="69">
        <f>Job_Cards[[#This Row],[GST on Lobour]]+Job_Cards[[#This Row],[Total Labour]]+Job_Cards[[#This Row],[Part Value]]</f>
        <v>711</v>
      </c>
      <c r="Y551" s="9"/>
      <c r="Z551" s="11"/>
      <c r="AA551" s="15">
        <f t="shared" si="64"/>
        <v>17</v>
      </c>
      <c r="AB551" s="15">
        <f t="shared" si="65"/>
        <v>3</v>
      </c>
      <c r="AC551" s="15">
        <f t="shared" si="66"/>
        <v>2026</v>
      </c>
    </row>
    <row r="552" spans="1:29" x14ac:dyDescent="0.35">
      <c r="A552" s="9"/>
      <c r="B552" s="8">
        <v>46098</v>
      </c>
      <c r="C552" s="9"/>
      <c r="D552" s="9"/>
      <c r="E552" s="9"/>
      <c r="F552" s="9"/>
      <c r="G552" s="64"/>
      <c r="H552" s="65"/>
      <c r="I552" s="65" t="str">
        <f>IF(Job_Cards[[#This Row],[Customer Name]]="",I551,"")</f>
        <v>Paid</v>
      </c>
      <c r="J552" s="22" t="s">
        <v>97</v>
      </c>
      <c r="K552" s="67" t="str">
        <f>_xlfn.XLOOKUP(Job_Cards[[#This Row],[Part Code Issued]],'Inventory Check'!$A$3:$A$3000,'Inventory Check'!$B$3:$B$3000,"WRONG Code",0)</f>
        <v>FUEL FILTER</v>
      </c>
      <c r="L552" s="22">
        <v>1</v>
      </c>
      <c r="M552" s="27">
        <v>1060</v>
      </c>
      <c r="N552" s="69">
        <f t="shared" si="62"/>
        <v>1060</v>
      </c>
      <c r="O552" s="10"/>
      <c r="P552" s="11"/>
      <c r="Q552" s="11"/>
      <c r="R552" s="11"/>
      <c r="S552" s="11"/>
      <c r="T552" s="23"/>
      <c r="U552" s="71">
        <f t="shared" si="61"/>
        <v>0</v>
      </c>
      <c r="V552" s="71">
        <f t="shared" si="63"/>
        <v>0</v>
      </c>
      <c r="W552" s="9"/>
      <c r="X552" s="69">
        <f>Job_Cards[[#This Row],[GST on Lobour]]+Job_Cards[[#This Row],[Total Labour]]+Job_Cards[[#This Row],[Part Value]]</f>
        <v>1060</v>
      </c>
      <c r="Y552" s="9"/>
      <c r="Z552" s="11"/>
      <c r="AA552" s="15">
        <f t="shared" si="64"/>
        <v>17</v>
      </c>
      <c r="AB552" s="15">
        <f t="shared" si="65"/>
        <v>3</v>
      </c>
      <c r="AC552" s="15">
        <f t="shared" si="66"/>
        <v>2026</v>
      </c>
    </row>
    <row r="553" spans="1:29" x14ac:dyDescent="0.35">
      <c r="A553" s="9"/>
      <c r="B553" s="8">
        <v>46098</v>
      </c>
      <c r="C553" s="9"/>
      <c r="D553" s="9"/>
      <c r="E553" s="9"/>
      <c r="F553" s="9"/>
      <c r="G553" s="64"/>
      <c r="H553" s="65"/>
      <c r="I553" s="65" t="str">
        <f>IF(Job_Cards[[#This Row],[Customer Name]]="",I552,"")</f>
        <v>Paid</v>
      </c>
      <c r="J553" s="22" t="s">
        <v>421</v>
      </c>
      <c r="K553" s="67" t="str">
        <f>_xlfn.XLOOKUP(Job_Cards[[#This Row],[Part Code Issued]],'Inventory Check'!$A$3:$A$3000,'Inventory Check'!$B$3:$B$3000,"WRONG Code",0)</f>
        <v>AIR FILTER ELEMENT</v>
      </c>
      <c r="L553" s="22">
        <v>1</v>
      </c>
      <c r="M553" s="27">
        <v>489</v>
      </c>
      <c r="N553" s="69">
        <f t="shared" si="62"/>
        <v>489</v>
      </c>
      <c r="O553" s="10"/>
      <c r="P553" s="11"/>
      <c r="Q553" s="11"/>
      <c r="R553" s="11"/>
      <c r="S553" s="11"/>
      <c r="T553" s="23"/>
      <c r="U553" s="71">
        <f t="shared" si="61"/>
        <v>0</v>
      </c>
      <c r="V553" s="71">
        <f t="shared" si="63"/>
        <v>0</v>
      </c>
      <c r="W553" s="9"/>
      <c r="X553" s="69">
        <f>Job_Cards[[#This Row],[GST on Lobour]]+Job_Cards[[#This Row],[Total Labour]]+Job_Cards[[#This Row],[Part Value]]</f>
        <v>489</v>
      </c>
      <c r="Y553" s="9"/>
      <c r="Z553" s="11"/>
      <c r="AA553" s="15">
        <f t="shared" si="64"/>
        <v>17</v>
      </c>
      <c r="AB553" s="15">
        <f t="shared" si="65"/>
        <v>3</v>
      </c>
      <c r="AC553" s="15">
        <f t="shared" si="66"/>
        <v>2026</v>
      </c>
    </row>
    <row r="554" spans="1:29" x14ac:dyDescent="0.35">
      <c r="A554" s="9"/>
      <c r="B554" s="8">
        <v>46098</v>
      </c>
      <c r="C554" s="9"/>
      <c r="D554" s="9"/>
      <c r="E554" s="9"/>
      <c r="F554" s="9"/>
      <c r="G554" s="64"/>
      <c r="H554" s="65"/>
      <c r="I554" s="65" t="str">
        <f>IF(Job_Cards[[#This Row],[Customer Name]]="",I553,"")</f>
        <v>Paid</v>
      </c>
      <c r="J554" s="22" t="s">
        <v>136</v>
      </c>
      <c r="K554" s="67" t="str">
        <f>_xlfn.XLOOKUP(Job_Cards[[#This Row],[Part Code Issued]],'Inventory Check'!$A$3:$A$3000,'Inventory Check'!$B$3:$B$3000,"WRONG Code",0)</f>
        <v>New type DOOR HANDLE LH</v>
      </c>
      <c r="L554" s="22">
        <v>1</v>
      </c>
      <c r="M554" s="27">
        <v>332</v>
      </c>
      <c r="N554" s="69">
        <f t="shared" si="62"/>
        <v>332</v>
      </c>
      <c r="O554" s="10"/>
      <c r="P554" s="11"/>
      <c r="Q554" s="11"/>
      <c r="R554" s="11"/>
      <c r="S554" s="11"/>
      <c r="T554" s="23"/>
      <c r="U554" s="71">
        <f t="shared" si="61"/>
        <v>0</v>
      </c>
      <c r="V554" s="71">
        <f t="shared" si="63"/>
        <v>0</v>
      </c>
      <c r="W554" s="9"/>
      <c r="X554" s="69">
        <f>Job_Cards[[#This Row],[GST on Lobour]]+Job_Cards[[#This Row],[Total Labour]]+Job_Cards[[#This Row],[Part Value]]</f>
        <v>332</v>
      </c>
      <c r="Y554" s="9"/>
      <c r="Z554" s="11"/>
      <c r="AA554" s="15">
        <f t="shared" si="64"/>
        <v>17</v>
      </c>
      <c r="AB554" s="15">
        <f t="shared" si="65"/>
        <v>3</v>
      </c>
      <c r="AC554" s="15">
        <f t="shared" si="66"/>
        <v>2026</v>
      </c>
    </row>
    <row r="555" spans="1:29" x14ac:dyDescent="0.35">
      <c r="A555" s="9"/>
      <c r="B555" s="8">
        <v>46098</v>
      </c>
      <c r="C555" s="9"/>
      <c r="D555" s="9"/>
      <c r="E555" s="9"/>
      <c r="F555" s="9"/>
      <c r="G555" s="64"/>
      <c r="H555" s="65"/>
      <c r="I555" s="65" t="str">
        <f>IF(Job_Cards[[#This Row],[Customer Name]]="",I554,"")</f>
        <v>Paid</v>
      </c>
      <c r="J555" s="22" t="s">
        <v>134</v>
      </c>
      <c r="K555" s="67" t="str">
        <f>_xlfn.XLOOKUP(Job_Cards[[#This Row],[Part Code Issued]],'Inventory Check'!$A$3:$A$3000,'Inventory Check'!$B$3:$B$3000,"WRONG Code",0)</f>
        <v>Wiper Blade</v>
      </c>
      <c r="L555" s="22">
        <v>2</v>
      </c>
      <c r="M555" s="27">
        <v>176</v>
      </c>
      <c r="N555" s="69">
        <f t="shared" si="62"/>
        <v>352</v>
      </c>
      <c r="O555" s="10"/>
      <c r="P555" s="11"/>
      <c r="Q555" s="11"/>
      <c r="R555" s="11"/>
      <c r="S555" s="11"/>
      <c r="T555" s="23"/>
      <c r="U555" s="71">
        <f t="shared" si="61"/>
        <v>0</v>
      </c>
      <c r="V555" s="71">
        <f t="shared" si="63"/>
        <v>0</v>
      </c>
      <c r="W555" s="9"/>
      <c r="X555" s="69">
        <f>Job_Cards[[#This Row],[GST on Lobour]]+Job_Cards[[#This Row],[Total Labour]]+Job_Cards[[#This Row],[Part Value]]</f>
        <v>352</v>
      </c>
      <c r="Y555" s="9"/>
      <c r="Z555" s="11"/>
      <c r="AA555" s="15">
        <f t="shared" si="64"/>
        <v>17</v>
      </c>
      <c r="AB555" s="15">
        <f t="shared" si="65"/>
        <v>3</v>
      </c>
      <c r="AC555" s="15">
        <f t="shared" si="66"/>
        <v>2026</v>
      </c>
    </row>
    <row r="556" spans="1:29" x14ac:dyDescent="0.35">
      <c r="A556" s="8"/>
      <c r="B556" s="8">
        <v>46098</v>
      </c>
      <c r="C556" s="9"/>
      <c r="D556" s="9"/>
      <c r="E556" s="9"/>
      <c r="F556" s="9"/>
      <c r="G556" s="64"/>
      <c r="H556" s="65"/>
      <c r="I556" s="65" t="str">
        <f>IF(Job_Cards[[#This Row],[Customer Name]]="",I555,"")</f>
        <v>Paid</v>
      </c>
      <c r="J556" s="99" t="s">
        <v>550</v>
      </c>
      <c r="K556" s="67" t="str">
        <f>_xlfn.XLOOKUP(Job_Cards[[#This Row],[Part Code Issued]],'Inventory Check'!$A$3:$A$3000,'Inventory Check'!$B$3:$B$3000,"WRONG Code",0)</f>
        <v>Bulb-1016 Double Point</v>
      </c>
      <c r="L556" s="22">
        <v>1</v>
      </c>
      <c r="M556" s="27">
        <v>50</v>
      </c>
      <c r="N556" s="69">
        <f t="shared" si="62"/>
        <v>50</v>
      </c>
      <c r="O556" s="10"/>
      <c r="P556" s="11"/>
      <c r="Q556" s="11"/>
      <c r="R556" s="11"/>
      <c r="S556" s="11"/>
      <c r="T556" s="23"/>
      <c r="U556" s="71">
        <f t="shared" si="61"/>
        <v>0</v>
      </c>
      <c r="V556" s="71">
        <f t="shared" si="63"/>
        <v>0</v>
      </c>
      <c r="W556" s="9"/>
      <c r="X556" s="69">
        <f>Job_Cards[[#This Row],[GST on Lobour]]+Job_Cards[[#This Row],[Total Labour]]+Job_Cards[[#This Row],[Part Value]]</f>
        <v>50</v>
      </c>
      <c r="Y556" s="9"/>
      <c r="Z556" s="11"/>
      <c r="AA556" s="15">
        <f t="shared" si="64"/>
        <v>17</v>
      </c>
      <c r="AB556" s="15">
        <f t="shared" si="65"/>
        <v>3</v>
      </c>
      <c r="AC556" s="15">
        <f t="shared" si="66"/>
        <v>2026</v>
      </c>
    </row>
    <row r="557" spans="1:29" x14ac:dyDescent="0.35">
      <c r="A557" s="9"/>
      <c r="B557" s="8">
        <v>46098</v>
      </c>
      <c r="C557" s="9"/>
      <c r="D557" s="9"/>
      <c r="E557" s="9"/>
      <c r="F557" s="9"/>
      <c r="G557" s="64"/>
      <c r="H557" s="65"/>
      <c r="I557" s="65" t="str">
        <f>IF(Job_Cards[[#This Row],[Customer Name]]="",I556,"")</f>
        <v>Paid</v>
      </c>
      <c r="J557" s="22" t="s">
        <v>531</v>
      </c>
      <c r="K557" s="67" t="str">
        <f>_xlfn.XLOOKUP(Job_Cards[[#This Row],[Part Code Issued]],'Inventory Check'!$A$3:$A$3000,'Inventory Check'!$B$3:$B$3000,"WRONG Code",0)</f>
        <v>Drain Plug assly</v>
      </c>
      <c r="L557" s="22">
        <v>1</v>
      </c>
      <c r="M557" s="27">
        <v>90</v>
      </c>
      <c r="N557" s="69">
        <f t="shared" si="62"/>
        <v>90</v>
      </c>
      <c r="O557" s="10"/>
      <c r="P557" s="11"/>
      <c r="Q557" s="11"/>
      <c r="R557" s="11"/>
      <c r="S557" s="11"/>
      <c r="T557" s="23"/>
      <c r="U557" s="71">
        <f t="shared" si="61"/>
        <v>0</v>
      </c>
      <c r="V557" s="71">
        <f t="shared" si="63"/>
        <v>0</v>
      </c>
      <c r="W557" s="9"/>
      <c r="X557" s="69">
        <f>Job_Cards[[#This Row],[GST on Lobour]]+Job_Cards[[#This Row],[Total Labour]]+Job_Cards[[#This Row],[Part Value]]</f>
        <v>90</v>
      </c>
      <c r="Y557" s="9"/>
      <c r="Z557" s="11"/>
      <c r="AA557" s="15">
        <f t="shared" si="64"/>
        <v>17</v>
      </c>
      <c r="AB557" s="15">
        <f t="shared" si="65"/>
        <v>3</v>
      </c>
      <c r="AC557" s="15">
        <f t="shared" si="66"/>
        <v>2026</v>
      </c>
    </row>
    <row r="558" spans="1:29" x14ac:dyDescent="0.35">
      <c r="A558" s="9"/>
      <c r="B558" s="8">
        <v>46098</v>
      </c>
      <c r="C558" s="9"/>
      <c r="D558" s="9"/>
      <c r="E558" s="9"/>
      <c r="F558" s="9"/>
      <c r="G558" s="64"/>
      <c r="H558" s="65"/>
      <c r="I558" s="65" t="str">
        <f>IF(Job_Cards[[#This Row],[Customer Name]]="",I557,"")</f>
        <v>Paid</v>
      </c>
      <c r="J558" s="22" t="s">
        <v>654</v>
      </c>
      <c r="K558" s="67" t="str">
        <f>_xlfn.XLOOKUP(Job_Cards[[#This Row],[Part Code Issued]],'Inventory Check'!$A$3:$A$3000,'Inventory Check'!$B$3:$B$3000,"WRONG Code",0)</f>
        <v>Wiring Clip (3)</v>
      </c>
      <c r="L558" s="22">
        <v>4</v>
      </c>
      <c r="M558" s="27">
        <v>5</v>
      </c>
      <c r="N558" s="69">
        <f t="shared" si="62"/>
        <v>20</v>
      </c>
      <c r="O558" s="10"/>
      <c r="P558" s="11"/>
      <c r="Q558" s="11"/>
      <c r="R558" s="11"/>
      <c r="S558" s="11"/>
      <c r="T558" s="23"/>
      <c r="U558" s="71">
        <f t="shared" si="61"/>
        <v>0</v>
      </c>
      <c r="V558" s="71">
        <f t="shared" si="63"/>
        <v>0</v>
      </c>
      <c r="W558" s="9"/>
      <c r="X558" s="69">
        <f>Job_Cards[[#This Row],[GST on Lobour]]+Job_Cards[[#This Row],[Total Labour]]+Job_Cards[[#This Row],[Part Value]]</f>
        <v>20</v>
      </c>
      <c r="Y558" s="9"/>
      <c r="Z558" s="11"/>
      <c r="AA558" s="15">
        <f t="shared" si="64"/>
        <v>17</v>
      </c>
      <c r="AB558" s="15">
        <f t="shared" si="65"/>
        <v>3</v>
      </c>
      <c r="AC558" s="15">
        <f t="shared" si="66"/>
        <v>2026</v>
      </c>
    </row>
    <row r="559" spans="1:29" x14ac:dyDescent="0.35">
      <c r="A559" s="8">
        <v>46098</v>
      </c>
      <c r="B559" s="8">
        <v>46098</v>
      </c>
      <c r="C559" s="9">
        <v>11</v>
      </c>
      <c r="D559" s="9" t="s">
        <v>856</v>
      </c>
      <c r="E559" s="9"/>
      <c r="F559" s="9"/>
      <c r="G559" s="64"/>
      <c r="H559" s="65"/>
      <c r="I559" s="65" t="s">
        <v>751</v>
      </c>
      <c r="J559" s="22" t="s">
        <v>600</v>
      </c>
      <c r="K559" s="67" t="str">
        <f>_xlfn.XLOOKUP(Job_Cards[[#This Row],[Part Code Issued]],'Inventory Check'!$A$3:$A$3000,'Inventory Check'!$B$3:$B$3000,"WRONG Code",0)</f>
        <v>Plate For Rear Door T1</v>
      </c>
      <c r="L559" s="22">
        <v>2</v>
      </c>
      <c r="M559" s="27">
        <v>87</v>
      </c>
      <c r="N559" s="69">
        <f t="shared" si="62"/>
        <v>174</v>
      </c>
      <c r="O559" s="10"/>
      <c r="P559" s="11"/>
      <c r="Q559" s="11"/>
      <c r="R559" s="11"/>
      <c r="S559" s="11"/>
      <c r="T559" s="23"/>
      <c r="U559" s="71">
        <f t="shared" si="61"/>
        <v>0</v>
      </c>
      <c r="V559" s="71">
        <f t="shared" si="63"/>
        <v>0</v>
      </c>
      <c r="W559" s="9"/>
      <c r="X559" s="69">
        <f>Job_Cards[[#This Row],[GST on Lobour]]+Job_Cards[[#This Row],[Total Labour]]+Job_Cards[[#This Row],[Part Value]]</f>
        <v>174</v>
      </c>
      <c r="Y559" s="9"/>
      <c r="Z559" s="11"/>
      <c r="AA559" s="15">
        <f t="shared" si="64"/>
        <v>17</v>
      </c>
      <c r="AB559" s="15">
        <f t="shared" si="65"/>
        <v>3</v>
      </c>
      <c r="AC559" s="15">
        <f t="shared" si="66"/>
        <v>2026</v>
      </c>
    </row>
    <row r="560" spans="1:29" x14ac:dyDescent="0.35">
      <c r="A560" s="9"/>
      <c r="B560" s="8">
        <v>46098</v>
      </c>
      <c r="C560" s="9"/>
      <c r="D560" s="9"/>
      <c r="E560" s="9"/>
      <c r="F560" s="9"/>
      <c r="G560" s="64"/>
      <c r="H560" s="65"/>
      <c r="I560" s="65" t="str">
        <f>IF(Job_Cards[[#This Row],[Customer Name]]="",I559,"")</f>
        <v>Counter Sale</v>
      </c>
      <c r="J560" s="22" t="s">
        <v>604</v>
      </c>
      <c r="K560" s="67" t="str">
        <f>_xlfn.XLOOKUP(Job_Cards[[#This Row],[Part Code Issued]],'Inventory Check'!$A$3:$A$3000,'Inventory Check'!$B$3:$B$3000,"WRONG Code",0)</f>
        <v>Assly. Locking Mech. / Rear Wall Door</v>
      </c>
      <c r="L560" s="22">
        <v>1</v>
      </c>
      <c r="M560" s="27">
        <v>735</v>
      </c>
      <c r="N560" s="69">
        <f t="shared" si="62"/>
        <v>735</v>
      </c>
      <c r="O560" s="10"/>
      <c r="P560" s="11"/>
      <c r="Q560" s="11"/>
      <c r="R560" s="11"/>
      <c r="S560" s="11"/>
      <c r="T560" s="23"/>
      <c r="U560" s="71">
        <f t="shared" si="61"/>
        <v>0</v>
      </c>
      <c r="V560" s="71">
        <f t="shared" si="63"/>
        <v>0</v>
      </c>
      <c r="W560" s="9"/>
      <c r="X560" s="69">
        <f>Job_Cards[[#This Row],[GST on Lobour]]+Job_Cards[[#This Row],[Total Labour]]+Job_Cards[[#This Row],[Part Value]]</f>
        <v>735</v>
      </c>
      <c r="Y560" s="9"/>
      <c r="Z560" s="11"/>
      <c r="AA560" s="15">
        <f t="shared" si="64"/>
        <v>17</v>
      </c>
      <c r="AB560" s="15">
        <f t="shared" si="65"/>
        <v>3</v>
      </c>
      <c r="AC560" s="15">
        <f t="shared" si="66"/>
        <v>2026</v>
      </c>
    </row>
    <row r="561" spans="1:29" x14ac:dyDescent="0.35">
      <c r="A561" s="9"/>
      <c r="B561" s="8">
        <v>46098</v>
      </c>
      <c r="C561" s="9"/>
      <c r="D561" s="9"/>
      <c r="E561" s="9"/>
      <c r="F561" s="9"/>
      <c r="G561" s="64"/>
      <c r="H561" s="65"/>
      <c r="I561" s="65" t="str">
        <f>IF(Job_Cards[[#This Row],[Customer Name]]="",I560,"")</f>
        <v>Counter Sale</v>
      </c>
      <c r="J561" s="22" t="s">
        <v>807</v>
      </c>
      <c r="K561" s="67" t="str">
        <f>_xlfn.XLOOKUP(Job_Cards[[#This Row],[Part Code Issued]],'Inventory Check'!$A$3:$A$3000,'Inventory Check'!$B$3:$B$3000,"WRONG Code",0)</f>
        <v>Door Handle With Key R-151</v>
      </c>
      <c r="L561" s="22">
        <v>1</v>
      </c>
      <c r="M561" s="27">
        <v>1829</v>
      </c>
      <c r="N561" s="69">
        <f t="shared" si="62"/>
        <v>1829</v>
      </c>
      <c r="O561" s="10"/>
      <c r="P561" s="11"/>
      <c r="Q561" s="11"/>
      <c r="R561" s="11"/>
      <c r="S561" s="11"/>
      <c r="T561" s="23"/>
      <c r="U561" s="71">
        <f t="shared" si="61"/>
        <v>0</v>
      </c>
      <c r="V561" s="71">
        <f t="shared" si="63"/>
        <v>0</v>
      </c>
      <c r="W561" s="9"/>
      <c r="X561" s="69">
        <f>Job_Cards[[#This Row],[GST on Lobour]]+Job_Cards[[#This Row],[Total Labour]]+Job_Cards[[#This Row],[Part Value]]</f>
        <v>1829</v>
      </c>
      <c r="Y561" s="9"/>
      <c r="Z561" s="11"/>
      <c r="AA561" s="15">
        <f t="shared" si="64"/>
        <v>17</v>
      </c>
      <c r="AB561" s="15">
        <f t="shared" si="65"/>
        <v>3</v>
      </c>
      <c r="AC561" s="15">
        <f t="shared" si="66"/>
        <v>2026</v>
      </c>
    </row>
    <row r="562" spans="1:29" x14ac:dyDescent="0.35">
      <c r="A562" s="9"/>
      <c r="B562" s="8">
        <v>46098</v>
      </c>
      <c r="C562" s="9"/>
      <c r="D562" s="9"/>
      <c r="E562" s="9"/>
      <c r="F562" s="9"/>
      <c r="G562" s="64"/>
      <c r="H562" s="65"/>
      <c r="I562" s="65" t="str">
        <f>IF(Job_Cards[[#This Row],[Customer Name]]="",I561,"")</f>
        <v>Counter Sale</v>
      </c>
      <c r="J562" s="22" t="s">
        <v>857</v>
      </c>
      <c r="K562" s="67" t="str">
        <f>_xlfn.XLOOKUP(Job_Cards[[#This Row],[Part Code Issued]],'Inventory Check'!$A$3:$A$3000,'Inventory Check'!$B$3:$B$3000,"WRONG Code",0)</f>
        <v>Door Lock RH</v>
      </c>
      <c r="L562" s="22">
        <v>1</v>
      </c>
      <c r="M562" s="27">
        <v>516</v>
      </c>
      <c r="N562" s="69">
        <f t="shared" si="62"/>
        <v>516</v>
      </c>
      <c r="O562" s="10"/>
      <c r="P562" s="11"/>
      <c r="Q562" s="11"/>
      <c r="R562" s="11"/>
      <c r="S562" s="11"/>
      <c r="T562" s="23"/>
      <c r="U562" s="71">
        <f t="shared" si="61"/>
        <v>0</v>
      </c>
      <c r="V562" s="71">
        <f t="shared" si="63"/>
        <v>0</v>
      </c>
      <c r="W562" s="9"/>
      <c r="X562" s="69">
        <f>Job_Cards[[#This Row],[GST on Lobour]]+Job_Cards[[#This Row],[Total Labour]]+Job_Cards[[#This Row],[Part Value]]</f>
        <v>516</v>
      </c>
      <c r="Y562" s="9"/>
      <c r="Z562" s="11"/>
      <c r="AA562" s="15">
        <f t="shared" si="64"/>
        <v>17</v>
      </c>
      <c r="AB562" s="15">
        <f t="shared" si="65"/>
        <v>3</v>
      </c>
      <c r="AC562" s="15">
        <f t="shared" si="66"/>
        <v>2026</v>
      </c>
    </row>
    <row r="563" spans="1:29" x14ac:dyDescent="0.35">
      <c r="A563" s="9"/>
      <c r="B563" s="8">
        <v>46098</v>
      </c>
      <c r="C563" s="9"/>
      <c r="D563" s="9"/>
      <c r="E563" s="9"/>
      <c r="F563" s="9"/>
      <c r="G563" s="64"/>
      <c r="H563" s="65"/>
      <c r="I563" s="65" t="str">
        <f>IF(Job_Cards[[#This Row],[Customer Name]]="",I562,"")</f>
        <v>Counter Sale</v>
      </c>
      <c r="J563" s="22" t="s">
        <v>818</v>
      </c>
      <c r="K563" s="67" t="str">
        <f>_xlfn.XLOOKUP(Job_Cards[[#This Row],[Part Code Issued]],'Inventory Check'!$A$3:$A$3000,'Inventory Check'!$B$3:$B$3000,"WRONG Code",0)</f>
        <v>ASSLY.STRIKER PLATE RH.</v>
      </c>
      <c r="L563" s="22">
        <v>1</v>
      </c>
      <c r="M563" s="27">
        <v>112</v>
      </c>
      <c r="N563" s="69">
        <f t="shared" si="62"/>
        <v>112</v>
      </c>
      <c r="O563" s="10"/>
      <c r="P563" s="11"/>
      <c r="Q563" s="11"/>
      <c r="R563" s="11"/>
      <c r="S563" s="11"/>
      <c r="T563" s="23"/>
      <c r="U563" s="71">
        <f t="shared" si="61"/>
        <v>0</v>
      </c>
      <c r="V563" s="71">
        <f t="shared" si="63"/>
        <v>0</v>
      </c>
      <c r="W563" s="9"/>
      <c r="X563" s="69">
        <f>Job_Cards[[#This Row],[GST on Lobour]]+Job_Cards[[#This Row],[Total Labour]]+Job_Cards[[#This Row],[Part Value]]</f>
        <v>112</v>
      </c>
      <c r="Y563" s="9"/>
      <c r="Z563" s="11"/>
      <c r="AA563" s="15">
        <f t="shared" si="64"/>
        <v>17</v>
      </c>
      <c r="AB563" s="15">
        <f t="shared" si="65"/>
        <v>3</v>
      </c>
      <c r="AC563" s="15">
        <f t="shared" si="66"/>
        <v>2026</v>
      </c>
    </row>
    <row r="564" spans="1:29" x14ac:dyDescent="0.35">
      <c r="A564" s="9"/>
      <c r="B564" s="8">
        <v>46098</v>
      </c>
      <c r="C564" s="9"/>
      <c r="D564" s="9"/>
      <c r="E564" s="9"/>
      <c r="F564" s="9"/>
      <c r="G564" s="64"/>
      <c r="H564" s="65"/>
      <c r="I564" s="65" t="str">
        <f>IF(Job_Cards[[#This Row],[Customer Name]]="",I563,"")</f>
        <v>Counter Sale</v>
      </c>
      <c r="J564" s="22" t="s">
        <v>606</v>
      </c>
      <c r="K564" s="67" t="str">
        <f>_xlfn.XLOOKUP(Job_Cards[[#This Row],[Part Code Issued]],'Inventory Check'!$A$3:$A$3000,'Inventory Check'!$B$3:$B$3000,"WRONG Code",0)</f>
        <v>HINGE ASSLY STOPPER ( Kabza)</v>
      </c>
      <c r="L564" s="22">
        <v>2</v>
      </c>
      <c r="M564" s="27">
        <v>1579</v>
      </c>
      <c r="N564" s="69">
        <f t="shared" si="62"/>
        <v>3158</v>
      </c>
      <c r="O564" s="10"/>
      <c r="P564" s="11"/>
      <c r="Q564" s="11"/>
      <c r="R564" s="11"/>
      <c r="S564" s="11"/>
      <c r="T564" s="23"/>
      <c r="U564" s="71">
        <f t="shared" si="61"/>
        <v>0</v>
      </c>
      <c r="V564" s="71">
        <f t="shared" si="63"/>
        <v>0</v>
      </c>
      <c r="W564" s="9"/>
      <c r="X564" s="69">
        <f>Job_Cards[[#This Row],[GST on Lobour]]+Job_Cards[[#This Row],[Total Labour]]+Job_Cards[[#This Row],[Part Value]]</f>
        <v>3158</v>
      </c>
      <c r="Y564" s="9"/>
      <c r="Z564" s="11"/>
      <c r="AA564" s="15">
        <f t="shared" si="64"/>
        <v>17</v>
      </c>
      <c r="AB564" s="15">
        <f t="shared" si="65"/>
        <v>3</v>
      </c>
      <c r="AC564" s="15">
        <f t="shared" si="66"/>
        <v>2026</v>
      </c>
    </row>
    <row r="565" spans="1:29" x14ac:dyDescent="0.35">
      <c r="A565" s="8">
        <v>46099</v>
      </c>
      <c r="B565" s="8">
        <v>46099</v>
      </c>
      <c r="C565" s="9">
        <v>12</v>
      </c>
      <c r="D565" s="9" t="s">
        <v>885</v>
      </c>
      <c r="E565" s="9">
        <v>9415280786</v>
      </c>
      <c r="F565" s="9" t="s">
        <v>886</v>
      </c>
      <c r="G565" s="64" t="s">
        <v>55</v>
      </c>
      <c r="H565" s="65" t="s">
        <v>65</v>
      </c>
      <c r="I565" s="65" t="s">
        <v>48</v>
      </c>
      <c r="J565" s="22" t="s">
        <v>366</v>
      </c>
      <c r="K565" s="67" t="str">
        <f>_xlfn.XLOOKUP(Job_Cards[[#This Row],[Part Code Issued]],'Inventory Check'!$A$3:$A$3000,'Inventory Check'!$B$3:$B$3000,"WRONG Code",0)</f>
        <v>Gulf Force BS VI (6.5L)</v>
      </c>
      <c r="L565" s="22">
        <v>1</v>
      </c>
      <c r="M565" s="27">
        <v>2080</v>
      </c>
      <c r="N565" s="69">
        <f t="shared" si="62"/>
        <v>2080</v>
      </c>
      <c r="O565" s="10">
        <v>650</v>
      </c>
      <c r="P565" s="11">
        <v>500</v>
      </c>
      <c r="Q565" s="11"/>
      <c r="R565" s="11"/>
      <c r="S565" s="11"/>
      <c r="T565" s="23"/>
      <c r="U565" s="71">
        <f t="shared" si="61"/>
        <v>1150</v>
      </c>
      <c r="V565" s="71">
        <f t="shared" si="63"/>
        <v>207</v>
      </c>
      <c r="W565" s="9"/>
      <c r="X565" s="69">
        <f>Job_Cards[[#This Row],[GST on Lobour]]+Job_Cards[[#This Row],[Total Labour]]+Job_Cards[[#This Row],[Part Value]]</f>
        <v>3437</v>
      </c>
      <c r="Y565" s="9"/>
      <c r="Z565" s="11"/>
      <c r="AA565" s="15">
        <f t="shared" si="64"/>
        <v>18</v>
      </c>
      <c r="AB565" s="15">
        <f t="shared" si="65"/>
        <v>3</v>
      </c>
      <c r="AC565" s="15">
        <f t="shared" si="66"/>
        <v>2026</v>
      </c>
    </row>
    <row r="566" spans="1:29" x14ac:dyDescent="0.35">
      <c r="A566" s="9"/>
      <c r="B566" s="8">
        <v>46099</v>
      </c>
      <c r="C566" s="9"/>
      <c r="D566" s="9"/>
      <c r="E566" s="9"/>
      <c r="F566" s="9"/>
      <c r="G566" s="64"/>
      <c r="H566" s="65"/>
      <c r="I566" s="65" t="str">
        <f>IF(Job_Cards[[#This Row],[Customer Name]]="",I565,"")</f>
        <v>Free Service</v>
      </c>
      <c r="J566" s="22" t="s">
        <v>91</v>
      </c>
      <c r="K566" s="67" t="str">
        <f>_xlfn.XLOOKUP(Job_Cards[[#This Row],[Part Code Issued]],'Inventory Check'!$A$3:$A$3000,'Inventory Check'!$B$3:$B$3000,"WRONG Code",0)</f>
        <v>FUEL FILTER</v>
      </c>
      <c r="L566" s="22">
        <v>1</v>
      </c>
      <c r="M566" s="27">
        <v>1575</v>
      </c>
      <c r="N566" s="69">
        <f t="shared" si="62"/>
        <v>1575</v>
      </c>
      <c r="O566" s="10"/>
      <c r="P566" s="11"/>
      <c r="Q566" s="11"/>
      <c r="R566" s="11"/>
      <c r="S566" s="11"/>
      <c r="T566" s="23"/>
      <c r="U566" s="71">
        <f t="shared" si="61"/>
        <v>0</v>
      </c>
      <c r="V566" s="71">
        <f t="shared" si="63"/>
        <v>0</v>
      </c>
      <c r="W566" s="9"/>
      <c r="X566" s="69">
        <f>Job_Cards[[#This Row],[GST on Lobour]]+Job_Cards[[#This Row],[Total Labour]]+Job_Cards[[#This Row],[Part Value]]</f>
        <v>1575</v>
      </c>
      <c r="Y566" s="9"/>
      <c r="Z566" s="11"/>
      <c r="AA566" s="15">
        <f t="shared" si="64"/>
        <v>18</v>
      </c>
      <c r="AB566" s="15">
        <f t="shared" si="65"/>
        <v>3</v>
      </c>
      <c r="AC566" s="15">
        <f t="shared" si="66"/>
        <v>2026</v>
      </c>
    </row>
    <row r="567" spans="1:29" x14ac:dyDescent="0.35">
      <c r="A567" s="9"/>
      <c r="B567" s="8">
        <v>46099</v>
      </c>
      <c r="C567" s="9"/>
      <c r="D567" s="9"/>
      <c r="E567" s="9"/>
      <c r="F567" s="9"/>
      <c r="G567" s="64"/>
      <c r="H567" s="65"/>
      <c r="I567" s="65" t="str">
        <f>IF(Job_Cards[[#This Row],[Customer Name]]="",I566,"")</f>
        <v>Free Service</v>
      </c>
      <c r="J567" s="22" t="s">
        <v>90</v>
      </c>
      <c r="K567" s="67" t="str">
        <f>_xlfn.XLOOKUP(Job_Cards[[#This Row],[Part Code Issued]],'Inventory Check'!$A$3:$A$3000,'Inventory Check'!$B$3:$B$3000,"WRONG Code",0)</f>
        <v>Oil Filter</v>
      </c>
      <c r="L567" s="22">
        <v>1</v>
      </c>
      <c r="M567" s="27">
        <v>359</v>
      </c>
      <c r="N567" s="69">
        <f t="shared" si="62"/>
        <v>359</v>
      </c>
      <c r="O567" s="10"/>
      <c r="P567" s="11"/>
      <c r="Q567" s="11"/>
      <c r="R567" s="11"/>
      <c r="S567" s="11"/>
      <c r="T567" s="23"/>
      <c r="U567" s="71">
        <f t="shared" si="61"/>
        <v>0</v>
      </c>
      <c r="V567" s="71">
        <f t="shared" si="63"/>
        <v>0</v>
      </c>
      <c r="W567" s="9"/>
      <c r="X567" s="69">
        <f>Job_Cards[[#This Row],[GST on Lobour]]+Job_Cards[[#This Row],[Total Labour]]+Job_Cards[[#This Row],[Part Value]]</f>
        <v>359</v>
      </c>
      <c r="Y567" s="9"/>
      <c r="Z567" s="11"/>
      <c r="AA567" s="15">
        <f t="shared" si="64"/>
        <v>18</v>
      </c>
      <c r="AB567" s="15">
        <f t="shared" si="65"/>
        <v>3</v>
      </c>
      <c r="AC567" s="15">
        <f t="shared" si="66"/>
        <v>2026</v>
      </c>
    </row>
    <row r="568" spans="1:29" x14ac:dyDescent="0.35">
      <c r="A568" s="9"/>
      <c r="B568" s="8">
        <v>46099</v>
      </c>
      <c r="C568" s="9"/>
      <c r="D568" s="9"/>
      <c r="E568" s="9"/>
      <c r="F568" s="9"/>
      <c r="G568" s="64"/>
      <c r="H568" s="65"/>
      <c r="I568" s="65" t="str">
        <f>IF(Job_Cards[[#This Row],[Customer Name]]="",I567,"")</f>
        <v>Free Service</v>
      </c>
      <c r="J568" s="22" t="s">
        <v>92</v>
      </c>
      <c r="K568" s="67" t="str">
        <f>_xlfn.XLOOKUP(Job_Cards[[#This Row],[Part Code Issued]],'Inventory Check'!$A$3:$A$3000,'Inventory Check'!$B$3:$B$3000,"WRONG Code",0)</f>
        <v>AIR FILTER</v>
      </c>
      <c r="L568" s="22">
        <v>1</v>
      </c>
      <c r="M568" s="27">
        <v>1388</v>
      </c>
      <c r="N568" s="69">
        <f t="shared" si="62"/>
        <v>1388</v>
      </c>
      <c r="O568" s="10"/>
      <c r="P568" s="11"/>
      <c r="Q568" s="11"/>
      <c r="R568" s="11"/>
      <c r="S568" s="11"/>
      <c r="T568" s="23"/>
      <c r="U568" s="71">
        <f t="shared" si="61"/>
        <v>0</v>
      </c>
      <c r="V568" s="71">
        <f t="shared" si="63"/>
        <v>0</v>
      </c>
      <c r="W568" s="9"/>
      <c r="X568" s="69">
        <f>Job_Cards[[#This Row],[GST on Lobour]]+Job_Cards[[#This Row],[Total Labour]]+Job_Cards[[#This Row],[Part Value]]</f>
        <v>1388</v>
      </c>
      <c r="Y568" s="9"/>
      <c r="Z568" s="11"/>
      <c r="AA568" s="15">
        <f t="shared" si="64"/>
        <v>18</v>
      </c>
      <c r="AB568" s="15">
        <f t="shared" si="65"/>
        <v>3</v>
      </c>
      <c r="AC568" s="15">
        <f t="shared" si="66"/>
        <v>2026</v>
      </c>
    </row>
    <row r="569" spans="1:29" x14ac:dyDescent="0.35">
      <c r="A569" s="9"/>
      <c r="B569" s="8">
        <v>46099</v>
      </c>
      <c r="C569" s="9"/>
      <c r="D569" s="9"/>
      <c r="E569" s="9"/>
      <c r="F569" s="9"/>
      <c r="G569" s="64"/>
      <c r="H569" s="65"/>
      <c r="I569" s="65" t="str">
        <f>IF(Job_Cards[[#This Row],[Customer Name]]="",I568,"")</f>
        <v>Free Service</v>
      </c>
      <c r="J569" s="22" t="s">
        <v>367</v>
      </c>
      <c r="K569" s="67" t="str">
        <f>_xlfn.XLOOKUP(Job_Cards[[#This Row],[Part Code Issued]],'Inventory Check'!$A$3:$A$3000,'Inventory Check'!$B$3:$B$3000,"WRONG Code",0)</f>
        <v>Force Motors Antifreeze Coolant 1 L</v>
      </c>
      <c r="L569" s="22">
        <v>1</v>
      </c>
      <c r="M569" s="27">
        <v>325</v>
      </c>
      <c r="N569" s="69">
        <f t="shared" si="62"/>
        <v>325</v>
      </c>
      <c r="O569" s="10"/>
      <c r="P569" s="11"/>
      <c r="Q569" s="11"/>
      <c r="R569" s="11"/>
      <c r="S569" s="11"/>
      <c r="T569" s="23"/>
      <c r="U569" s="71">
        <f t="shared" si="61"/>
        <v>0</v>
      </c>
      <c r="V569" s="71">
        <f t="shared" si="63"/>
        <v>0</v>
      </c>
      <c r="W569" s="9"/>
      <c r="X569" s="69">
        <f>Job_Cards[[#This Row],[GST on Lobour]]+Job_Cards[[#This Row],[Total Labour]]+Job_Cards[[#This Row],[Part Value]]</f>
        <v>325</v>
      </c>
      <c r="Y569" s="9"/>
      <c r="Z569" s="11"/>
      <c r="AA569" s="15">
        <f t="shared" si="64"/>
        <v>18</v>
      </c>
      <c r="AB569" s="15">
        <f t="shared" si="65"/>
        <v>3</v>
      </c>
      <c r="AC569" s="15">
        <f t="shared" si="66"/>
        <v>2026</v>
      </c>
    </row>
    <row r="570" spans="1:29" x14ac:dyDescent="0.35">
      <c r="A570" s="9"/>
      <c r="B570" s="8">
        <v>46099</v>
      </c>
      <c r="C570" s="9"/>
      <c r="D570" s="9"/>
      <c r="E570" s="9"/>
      <c r="F570" s="9"/>
      <c r="G570" s="64"/>
      <c r="H570" s="65"/>
      <c r="I570" s="65" t="str">
        <f>IF(Job_Cards[[#This Row],[Customer Name]]="",I569,"")</f>
        <v>Free Service</v>
      </c>
      <c r="J570" s="22" t="s">
        <v>853</v>
      </c>
      <c r="K570" s="67" t="str">
        <f>_xlfn.XLOOKUP(Job_Cards[[#This Row],[Part Code Issued]],'Inventory Check'!$A$3:$A$3000,'Inventory Check'!$B$3:$B$3000,"WRONG Code",0)</f>
        <v>Gear Oil XP 85W140  HP 1Ltr</v>
      </c>
      <c r="L570" s="22">
        <v>2</v>
      </c>
      <c r="M570" s="27">
        <v>475</v>
      </c>
      <c r="N570" s="69">
        <f t="shared" si="62"/>
        <v>950</v>
      </c>
      <c r="O570" s="10"/>
      <c r="P570" s="11"/>
      <c r="Q570" s="11"/>
      <c r="R570" s="11"/>
      <c r="S570" s="11"/>
      <c r="T570" s="23"/>
      <c r="U570" s="71">
        <f t="shared" si="61"/>
        <v>0</v>
      </c>
      <c r="V570" s="71">
        <f t="shared" si="63"/>
        <v>0</v>
      </c>
      <c r="W570" s="9"/>
      <c r="X570" s="69">
        <f>Job_Cards[[#This Row],[GST on Lobour]]+Job_Cards[[#This Row],[Total Labour]]+Job_Cards[[#This Row],[Part Value]]</f>
        <v>950</v>
      </c>
      <c r="Y570" s="9"/>
      <c r="Z570" s="11"/>
      <c r="AA570" s="15">
        <f t="shared" si="64"/>
        <v>18</v>
      </c>
      <c r="AB570" s="15">
        <f t="shared" si="65"/>
        <v>3</v>
      </c>
      <c r="AC570" s="15">
        <f t="shared" si="66"/>
        <v>2026</v>
      </c>
    </row>
    <row r="571" spans="1:29" x14ac:dyDescent="0.35">
      <c r="A571" s="9"/>
      <c r="B571" s="8">
        <v>46099</v>
      </c>
      <c r="C571" s="9"/>
      <c r="D571" s="9"/>
      <c r="E571" s="9"/>
      <c r="F571" s="9"/>
      <c r="G571" s="64"/>
      <c r="H571" s="65"/>
      <c r="I571" s="65" t="str">
        <f>IF(Job_Cards[[#This Row],[Customer Name]]="",I570,"")</f>
        <v>Free Service</v>
      </c>
      <c r="J571" s="104" t="s">
        <v>852</v>
      </c>
      <c r="K571" s="67" t="str">
        <f>_xlfn.XLOOKUP(Job_Cards[[#This Row],[Part Code Issued]],'Inventory Check'!$A$3:$A$3000,'Inventory Check'!$B$3:$B$3000,"WRONG Code",0)</f>
        <v>Gear Oil XP 80W90  HP 1Ltr</v>
      </c>
      <c r="L571" s="22">
        <v>3</v>
      </c>
      <c r="M571" s="27">
        <v>470</v>
      </c>
      <c r="N571" s="69">
        <f t="shared" si="62"/>
        <v>1410</v>
      </c>
      <c r="O571" s="10"/>
      <c r="P571" s="11"/>
      <c r="Q571" s="11"/>
      <c r="R571" s="11"/>
      <c r="S571" s="11"/>
      <c r="T571" s="23"/>
      <c r="U571" s="71">
        <f t="shared" si="61"/>
        <v>0</v>
      </c>
      <c r="V571" s="71">
        <f t="shared" si="63"/>
        <v>0</v>
      </c>
      <c r="W571" s="9"/>
      <c r="X571" s="69">
        <f>Job_Cards[[#This Row],[GST on Lobour]]+Job_Cards[[#This Row],[Total Labour]]+Job_Cards[[#This Row],[Part Value]]</f>
        <v>1410</v>
      </c>
      <c r="Y571" s="9"/>
      <c r="Z571" s="11"/>
      <c r="AA571" s="15">
        <f t="shared" si="64"/>
        <v>18</v>
      </c>
      <c r="AB571" s="15">
        <f t="shared" si="65"/>
        <v>3</v>
      </c>
      <c r="AC571" s="15">
        <f t="shared" si="66"/>
        <v>2026</v>
      </c>
    </row>
    <row r="572" spans="1:29" x14ac:dyDescent="0.35">
      <c r="A572" s="9"/>
      <c r="B572" s="8">
        <v>46099</v>
      </c>
      <c r="C572" s="9"/>
      <c r="D572" s="9"/>
      <c r="E572" s="9"/>
      <c r="F572" s="9"/>
      <c r="G572" s="64"/>
      <c r="H572" s="65"/>
      <c r="I572" s="65" t="str">
        <f>IF(Job_Cards[[#This Row],[Customer Name]]="",I571,"")</f>
        <v>Free Service</v>
      </c>
      <c r="J572" s="106" t="s">
        <v>539</v>
      </c>
      <c r="K572" s="67" t="str">
        <f>_xlfn.XLOOKUP(Job_Cards[[#This Row],[Part Code Issued]],'Inventory Check'!$A$3:$A$3000,'Inventory Check'!$B$3:$B$3000,"WRONG Code",0)</f>
        <v>Wire 04mm</v>
      </c>
      <c r="L572" s="22">
        <v>4</v>
      </c>
      <c r="M572" s="27">
        <v>25</v>
      </c>
      <c r="N572" s="69">
        <f t="shared" si="62"/>
        <v>100</v>
      </c>
      <c r="O572" s="10"/>
      <c r="P572" s="11"/>
      <c r="Q572" s="11"/>
      <c r="R572" s="11"/>
      <c r="S572" s="11"/>
      <c r="T572" s="23"/>
      <c r="U572" s="71">
        <f t="shared" si="61"/>
        <v>0</v>
      </c>
      <c r="V572" s="71">
        <f t="shared" si="63"/>
        <v>0</v>
      </c>
      <c r="W572" s="9"/>
      <c r="X572" s="69">
        <f>Job_Cards[[#This Row],[GST on Lobour]]+Job_Cards[[#This Row],[Total Labour]]+Job_Cards[[#This Row],[Part Value]]</f>
        <v>100</v>
      </c>
      <c r="Y572" s="9"/>
      <c r="Z572" s="11"/>
      <c r="AA572" s="15">
        <f t="shared" si="64"/>
        <v>18</v>
      </c>
      <c r="AB572" s="15">
        <f t="shared" si="65"/>
        <v>3</v>
      </c>
      <c r="AC572" s="15">
        <f t="shared" si="66"/>
        <v>2026</v>
      </c>
    </row>
    <row r="573" spans="1:29" x14ac:dyDescent="0.35">
      <c r="A573" s="9"/>
      <c r="B573" s="8">
        <v>46099</v>
      </c>
      <c r="C573" s="9"/>
      <c r="D573" s="9"/>
      <c r="E573" s="9"/>
      <c r="F573" s="9"/>
      <c r="G573" s="64"/>
      <c r="H573" s="65"/>
      <c r="I573" s="65" t="str">
        <f>IF(Job_Cards[[#This Row],[Customer Name]]="",I572,"")</f>
        <v>Free Service</v>
      </c>
      <c r="J573" s="106" t="s">
        <v>654</v>
      </c>
      <c r="K573" s="67" t="str">
        <f>_xlfn.XLOOKUP(Job_Cards[[#This Row],[Part Code Issued]],'Inventory Check'!$A$3:$A$3000,'Inventory Check'!$B$3:$B$3000,"WRONG Code",0)</f>
        <v>Wiring Clip (3)</v>
      </c>
      <c r="L573" s="22">
        <v>10</v>
      </c>
      <c r="M573" s="27">
        <v>5</v>
      </c>
      <c r="N573" s="69">
        <f t="shared" si="62"/>
        <v>50</v>
      </c>
      <c r="O573" s="10"/>
      <c r="P573" s="11"/>
      <c r="Q573" s="11"/>
      <c r="R573" s="11"/>
      <c r="S573" s="11"/>
      <c r="T573" s="23"/>
      <c r="U573" s="71">
        <f t="shared" ref="U573:U635" si="67">SUM(O573:T573)</f>
        <v>0</v>
      </c>
      <c r="V573" s="71">
        <f t="shared" si="63"/>
        <v>0</v>
      </c>
      <c r="W573" s="9"/>
      <c r="X573" s="69">
        <f>Job_Cards[[#This Row],[GST on Lobour]]+Job_Cards[[#This Row],[Total Labour]]+Job_Cards[[#This Row],[Part Value]]</f>
        <v>50</v>
      </c>
      <c r="Y573" s="9"/>
      <c r="Z573" s="11"/>
      <c r="AA573" s="15">
        <f t="shared" si="64"/>
        <v>18</v>
      </c>
      <c r="AB573" s="15">
        <f t="shared" si="65"/>
        <v>3</v>
      </c>
      <c r="AC573" s="15">
        <f t="shared" si="66"/>
        <v>2026</v>
      </c>
    </row>
    <row r="574" spans="1:29" x14ac:dyDescent="0.35">
      <c r="A574" s="9"/>
      <c r="B574" s="8">
        <v>46099</v>
      </c>
      <c r="C574" s="9"/>
      <c r="D574" s="9"/>
      <c r="E574" s="9"/>
      <c r="F574" s="9"/>
      <c r="G574" s="64"/>
      <c r="H574" s="65"/>
      <c r="I574" s="65" t="str">
        <f>IF(Job_Cards[[#This Row],[Customer Name]]="",I573,"")</f>
        <v>Free Service</v>
      </c>
      <c r="J574" s="104" t="s">
        <v>542</v>
      </c>
      <c r="K574" s="67" t="str">
        <f>_xlfn.XLOOKUP(Job_Cards[[#This Row],[Part Code Issued]],'Inventory Check'!$A$3:$A$3000,'Inventory Check'!$B$3:$B$3000,"WRONG Code",0)</f>
        <v>Suletion Tap</v>
      </c>
      <c r="L574" s="22">
        <v>1</v>
      </c>
      <c r="M574" s="27">
        <v>25</v>
      </c>
      <c r="N574" s="69">
        <f t="shared" ref="N574:N636" si="68">M574*L574</f>
        <v>25</v>
      </c>
      <c r="O574" s="10"/>
      <c r="P574" s="11"/>
      <c r="Q574" s="11"/>
      <c r="R574" s="11"/>
      <c r="S574" s="11"/>
      <c r="T574" s="23"/>
      <c r="U574" s="71">
        <f t="shared" si="67"/>
        <v>0</v>
      </c>
      <c r="V574" s="71">
        <f t="shared" ref="V574:V636" si="69">U574*0.18</f>
        <v>0</v>
      </c>
      <c r="W574" s="9"/>
      <c r="X574" s="69">
        <f>Job_Cards[[#This Row],[GST on Lobour]]+Job_Cards[[#This Row],[Total Labour]]+Job_Cards[[#This Row],[Part Value]]</f>
        <v>25</v>
      </c>
      <c r="Y574" s="9"/>
      <c r="Z574" s="11"/>
      <c r="AA574" s="15">
        <f t="shared" si="64"/>
        <v>18</v>
      </c>
      <c r="AB574" s="15">
        <f t="shared" si="65"/>
        <v>3</v>
      </c>
      <c r="AC574" s="15">
        <f t="shared" si="66"/>
        <v>2026</v>
      </c>
    </row>
    <row r="575" spans="1:29" x14ac:dyDescent="0.35">
      <c r="A575" s="9"/>
      <c r="B575" s="8">
        <v>46099</v>
      </c>
      <c r="C575" s="9"/>
      <c r="D575" s="9"/>
      <c r="E575" s="9"/>
      <c r="F575" s="9"/>
      <c r="G575" s="64"/>
      <c r="H575" s="65"/>
      <c r="I575" s="65" t="str">
        <f>IF(Job_Cards[[#This Row],[Customer Name]]="",I574,"")</f>
        <v>Free Service</v>
      </c>
      <c r="J575" s="22" t="s">
        <v>831</v>
      </c>
      <c r="K575" s="67" t="str">
        <f>_xlfn.XLOOKUP(Job_Cards[[#This Row],[Part Code Issued]],'Inventory Check'!$A$3:$A$3000,'Inventory Check'!$B$3:$B$3000,"WRONG Code",0)</f>
        <v>BALANCING BUSH 19 NO.</v>
      </c>
      <c r="L575" s="22">
        <v>2</v>
      </c>
      <c r="M575" s="27">
        <v>90</v>
      </c>
      <c r="N575" s="69">
        <f t="shared" si="68"/>
        <v>180</v>
      </c>
      <c r="O575" s="10"/>
      <c r="P575" s="11"/>
      <c r="Q575" s="11"/>
      <c r="R575" s="11"/>
      <c r="S575" s="11"/>
      <c r="T575" s="23"/>
      <c r="U575" s="71">
        <f t="shared" si="67"/>
        <v>0</v>
      </c>
      <c r="V575" s="71">
        <f t="shared" si="69"/>
        <v>0</v>
      </c>
      <c r="W575" s="9"/>
      <c r="X575" s="69">
        <f>Job_Cards[[#This Row],[GST on Lobour]]+Job_Cards[[#This Row],[Total Labour]]+Job_Cards[[#This Row],[Part Value]]</f>
        <v>180</v>
      </c>
      <c r="Y575" s="9"/>
      <c r="Z575" s="11"/>
      <c r="AA575" s="15">
        <f t="shared" si="64"/>
        <v>18</v>
      </c>
      <c r="AB575" s="15">
        <f t="shared" si="65"/>
        <v>3</v>
      </c>
      <c r="AC575" s="15">
        <f t="shared" si="66"/>
        <v>2026</v>
      </c>
    </row>
    <row r="576" spans="1:29" x14ac:dyDescent="0.35">
      <c r="A576" s="8">
        <v>46099</v>
      </c>
      <c r="B576" s="8">
        <v>46099</v>
      </c>
      <c r="C576" s="9">
        <v>13</v>
      </c>
      <c r="D576" s="9" t="s">
        <v>888</v>
      </c>
      <c r="E576" s="9"/>
      <c r="F576" s="9"/>
      <c r="G576" s="64"/>
      <c r="H576" s="65"/>
      <c r="I576" s="65" t="s">
        <v>751</v>
      </c>
      <c r="J576" s="22" t="s">
        <v>308</v>
      </c>
      <c r="K576" s="67" t="str">
        <f>_xlfn.XLOOKUP(Job_Cards[[#This Row],[Part Code Issued]],'Inventory Check'!$A$3:$A$3000,'Inventory Check'!$B$3:$B$3000,"WRONG Code",0)</f>
        <v>Gulf Force AdBlue (20 L)</v>
      </c>
      <c r="L576" s="22">
        <v>1</v>
      </c>
      <c r="M576" s="27">
        <v>1480</v>
      </c>
      <c r="N576" s="69">
        <f t="shared" si="68"/>
        <v>1480</v>
      </c>
      <c r="O576" s="10"/>
      <c r="P576" s="11"/>
      <c r="Q576" s="11"/>
      <c r="R576" s="11"/>
      <c r="S576" s="11"/>
      <c r="T576" s="23"/>
      <c r="U576" s="71">
        <f t="shared" si="67"/>
        <v>0</v>
      </c>
      <c r="V576" s="71">
        <f t="shared" si="69"/>
        <v>0</v>
      </c>
      <c r="W576" s="9"/>
      <c r="X576" s="69">
        <f>Job_Cards[[#This Row],[GST on Lobour]]+Job_Cards[[#This Row],[Total Labour]]+Job_Cards[[#This Row],[Part Value]]</f>
        <v>1480</v>
      </c>
      <c r="Y576" s="9"/>
      <c r="Z576" s="11"/>
      <c r="AA576" s="15">
        <f t="shared" ref="AA576:AA638" si="70">DAY(B576)</f>
        <v>18</v>
      </c>
      <c r="AB576" s="15">
        <f t="shared" ref="AB576:AB638" si="71">MONTH(B576)</f>
        <v>3</v>
      </c>
      <c r="AC576" s="15">
        <f t="shared" ref="AC576:AC638" si="72">YEAR(B576)</f>
        <v>2026</v>
      </c>
    </row>
    <row r="577" spans="1:29" x14ac:dyDescent="0.35">
      <c r="A577" s="8">
        <v>46100</v>
      </c>
      <c r="B577" s="8">
        <v>46100</v>
      </c>
      <c r="C577" s="9">
        <v>14</v>
      </c>
      <c r="D577" s="9" t="s">
        <v>854</v>
      </c>
      <c r="E577" s="9">
        <v>7318000112</v>
      </c>
      <c r="F577" s="9" t="s">
        <v>896</v>
      </c>
      <c r="G577" s="64" t="s">
        <v>55</v>
      </c>
      <c r="H577" s="65" t="s">
        <v>65</v>
      </c>
      <c r="I577" s="65" t="s">
        <v>27</v>
      </c>
      <c r="J577" s="22" t="s">
        <v>366</v>
      </c>
      <c r="K577" s="67" t="str">
        <f>_xlfn.XLOOKUP(Job_Cards[[#This Row],[Part Code Issued]],'Inventory Check'!$A$3:$A$3000,'Inventory Check'!$B$3:$B$3000,"WRONG Code",0)</f>
        <v>Gulf Force BS VI (6.5L)</v>
      </c>
      <c r="L577" s="22">
        <v>1</v>
      </c>
      <c r="M577" s="27">
        <v>2080</v>
      </c>
      <c r="N577" s="69">
        <f t="shared" si="68"/>
        <v>2080</v>
      </c>
      <c r="O577" s="10">
        <v>900</v>
      </c>
      <c r="P577" s="11"/>
      <c r="Q577" s="11"/>
      <c r="R577" s="11"/>
      <c r="S577" s="11"/>
      <c r="T577" s="23"/>
      <c r="U577" s="71">
        <f t="shared" si="67"/>
        <v>900</v>
      </c>
      <c r="V577" s="71">
        <f t="shared" si="69"/>
        <v>162</v>
      </c>
      <c r="W577" s="9"/>
      <c r="X577" s="69">
        <f>Job_Cards[[#This Row],[GST on Lobour]]+Job_Cards[[#This Row],[Total Labour]]+Job_Cards[[#This Row],[Part Value]]</f>
        <v>3142</v>
      </c>
      <c r="Y577" s="9"/>
      <c r="Z577" s="11"/>
      <c r="AA577" s="15">
        <f t="shared" si="70"/>
        <v>19</v>
      </c>
      <c r="AB577" s="15">
        <f t="shared" si="71"/>
        <v>3</v>
      </c>
      <c r="AC577" s="15">
        <f t="shared" si="72"/>
        <v>2026</v>
      </c>
    </row>
    <row r="578" spans="1:29" x14ac:dyDescent="0.35">
      <c r="A578" s="9"/>
      <c r="B578" s="8">
        <v>46100</v>
      </c>
      <c r="C578" s="9"/>
      <c r="D578" s="9"/>
      <c r="E578" s="9"/>
      <c r="F578" s="9"/>
      <c r="G578" s="64"/>
      <c r="H578" s="65"/>
      <c r="I578" s="65" t="str">
        <f>IF(Job_Cards[[#This Row],[Customer Name]]="",I577,"")</f>
        <v>Paid</v>
      </c>
      <c r="J578" s="22" t="s">
        <v>90</v>
      </c>
      <c r="K578" s="67" t="str">
        <f>_xlfn.XLOOKUP(Job_Cards[[#This Row],[Part Code Issued]],'Inventory Check'!$A$3:$A$3000,'Inventory Check'!$B$3:$B$3000,"WRONG Code",0)</f>
        <v>Oil Filter</v>
      </c>
      <c r="L578" s="22">
        <v>1</v>
      </c>
      <c r="M578" s="27">
        <v>359</v>
      </c>
      <c r="N578" s="69">
        <f t="shared" si="68"/>
        <v>359</v>
      </c>
      <c r="O578" s="10"/>
      <c r="P578" s="11"/>
      <c r="Q578" s="11"/>
      <c r="R578" s="11"/>
      <c r="S578" s="11"/>
      <c r="T578" s="23"/>
      <c r="U578" s="71">
        <f t="shared" si="67"/>
        <v>0</v>
      </c>
      <c r="V578" s="71">
        <f t="shared" si="69"/>
        <v>0</v>
      </c>
      <c r="W578" s="9"/>
      <c r="X578" s="69">
        <f>Job_Cards[[#This Row],[GST on Lobour]]+Job_Cards[[#This Row],[Total Labour]]+Job_Cards[[#This Row],[Part Value]]</f>
        <v>359</v>
      </c>
      <c r="Y578" s="9"/>
      <c r="Z578" s="11"/>
      <c r="AA578" s="15">
        <f t="shared" si="70"/>
        <v>19</v>
      </c>
      <c r="AB578" s="15">
        <f t="shared" si="71"/>
        <v>3</v>
      </c>
      <c r="AC578" s="15">
        <f t="shared" si="72"/>
        <v>2026</v>
      </c>
    </row>
    <row r="579" spans="1:29" x14ac:dyDescent="0.35">
      <c r="A579" s="8">
        <v>46100</v>
      </c>
      <c r="B579" s="8">
        <v>46100</v>
      </c>
      <c r="C579" s="9">
        <v>15</v>
      </c>
      <c r="D579" s="9" t="s">
        <v>681</v>
      </c>
      <c r="E579" s="9">
        <v>9831390911</v>
      </c>
      <c r="F579" s="9" t="s">
        <v>614</v>
      </c>
      <c r="G579" s="64" t="s">
        <v>57</v>
      </c>
      <c r="H579" s="65" t="s">
        <v>65</v>
      </c>
      <c r="I579" s="65" t="s">
        <v>27</v>
      </c>
      <c r="J579" s="22" t="s">
        <v>694</v>
      </c>
      <c r="K579" s="67" t="str">
        <f>_xlfn.XLOOKUP(Job_Cards[[#This Row],[Part Code Issued]],'Inventory Check'!$A$3:$A$3000,'Inventory Check'!$B$3:$B$3000,"WRONG Code",0)</f>
        <v>ENGINE OIL</v>
      </c>
      <c r="L579" s="22">
        <v>1</v>
      </c>
      <c r="M579" s="27">
        <v>2288</v>
      </c>
      <c r="N579" s="69">
        <f t="shared" si="68"/>
        <v>2288</v>
      </c>
      <c r="O579" s="10">
        <v>800</v>
      </c>
      <c r="P579" s="11">
        <v>100</v>
      </c>
      <c r="Q579" s="11"/>
      <c r="R579" s="11"/>
      <c r="S579" s="11"/>
      <c r="T579" s="23"/>
      <c r="U579" s="71">
        <f t="shared" si="67"/>
        <v>900</v>
      </c>
      <c r="V579" s="71">
        <f t="shared" si="69"/>
        <v>162</v>
      </c>
      <c r="W579" s="9"/>
      <c r="X579" s="69">
        <f>Job_Cards[[#This Row],[GST on Lobour]]+Job_Cards[[#This Row],[Total Labour]]+Job_Cards[[#This Row],[Part Value]]</f>
        <v>3350</v>
      </c>
      <c r="Y579" s="9"/>
      <c r="Z579" s="11"/>
      <c r="AA579" s="15">
        <f t="shared" si="70"/>
        <v>19</v>
      </c>
      <c r="AB579" s="15">
        <f t="shared" si="71"/>
        <v>3</v>
      </c>
      <c r="AC579" s="15">
        <f t="shared" si="72"/>
        <v>2026</v>
      </c>
    </row>
    <row r="580" spans="1:29" x14ac:dyDescent="0.35">
      <c r="A580" s="9"/>
      <c r="B580" s="8">
        <v>46100</v>
      </c>
      <c r="C580" s="9"/>
      <c r="D580" s="9"/>
      <c r="E580" s="9"/>
      <c r="F580" s="9"/>
      <c r="G580" s="64"/>
      <c r="H580" s="65"/>
      <c r="I580" s="65" t="str">
        <f>IF(Job_Cards[[#This Row],[Customer Name]]="",I579,"")</f>
        <v>Paid</v>
      </c>
      <c r="J580" s="22" t="s">
        <v>425</v>
      </c>
      <c r="K580" s="67" t="str">
        <f>_xlfn.XLOOKUP(Job_Cards[[#This Row],[Part Code Issued]],'Inventory Check'!$A$3:$A$3000,'Inventory Check'!$B$3:$B$3000,"WRONG Code",0)</f>
        <v>FILTER ASSY (FLEETGUARD )2650CRDI</v>
      </c>
      <c r="L580" s="22">
        <v>1</v>
      </c>
      <c r="M580" s="27">
        <v>428</v>
      </c>
      <c r="N580" s="69">
        <f t="shared" si="68"/>
        <v>428</v>
      </c>
      <c r="O580" s="10"/>
      <c r="P580" s="11"/>
      <c r="Q580" s="11"/>
      <c r="R580" s="11"/>
      <c r="S580" s="11"/>
      <c r="T580" s="23"/>
      <c r="U580" s="71">
        <f t="shared" si="67"/>
        <v>0</v>
      </c>
      <c r="V580" s="71">
        <f t="shared" si="69"/>
        <v>0</v>
      </c>
      <c r="W580" s="9"/>
      <c r="X580" s="69">
        <f>Job_Cards[[#This Row],[GST on Lobour]]+Job_Cards[[#This Row],[Total Labour]]+Job_Cards[[#This Row],[Part Value]]</f>
        <v>428</v>
      </c>
      <c r="Y580" s="9"/>
      <c r="Z580" s="11"/>
      <c r="AA580" s="15">
        <f t="shared" si="70"/>
        <v>19</v>
      </c>
      <c r="AB580" s="15">
        <f t="shared" si="71"/>
        <v>3</v>
      </c>
      <c r="AC580" s="15">
        <f t="shared" si="72"/>
        <v>2026</v>
      </c>
    </row>
    <row r="581" spans="1:29" x14ac:dyDescent="0.35">
      <c r="A581" s="9"/>
      <c r="B581" s="8">
        <v>46100</v>
      </c>
      <c r="C581" s="9"/>
      <c r="D581" s="9"/>
      <c r="E581" s="9"/>
      <c r="F581" s="9"/>
      <c r="G581" s="64"/>
      <c r="H581" s="65"/>
      <c r="I581" s="65" t="str">
        <f>IF(Job_Cards[[#This Row],[Customer Name]]="",I580,"")</f>
        <v>Paid</v>
      </c>
      <c r="J581" s="22" t="s">
        <v>880</v>
      </c>
      <c r="K581" s="67" t="str">
        <f>_xlfn.XLOOKUP(Job_Cards[[#This Row],[Part Code Issued]],'Inventory Check'!$A$3:$A$3000,'Inventory Check'!$B$3:$B$3000,"WRONG Code",0)</f>
        <v>WF Sensor For Pre Filter</v>
      </c>
      <c r="L581" s="22">
        <v>1</v>
      </c>
      <c r="M581" s="27">
        <v>896</v>
      </c>
      <c r="N581" s="69">
        <f t="shared" si="68"/>
        <v>896</v>
      </c>
      <c r="O581" s="10"/>
      <c r="P581" s="11"/>
      <c r="Q581" s="11"/>
      <c r="R581" s="11"/>
      <c r="S581" s="11"/>
      <c r="T581" s="23"/>
      <c r="U581" s="71">
        <f t="shared" si="67"/>
        <v>0</v>
      </c>
      <c r="V581" s="71">
        <f t="shared" si="69"/>
        <v>0</v>
      </c>
      <c r="W581" s="9"/>
      <c r="X581" s="69">
        <f>Job_Cards[[#This Row],[GST on Lobour]]+Job_Cards[[#This Row],[Total Labour]]+Job_Cards[[#This Row],[Part Value]]</f>
        <v>896</v>
      </c>
      <c r="Y581" s="9"/>
      <c r="Z581" s="11"/>
      <c r="AA581" s="15">
        <f t="shared" si="70"/>
        <v>19</v>
      </c>
      <c r="AB581" s="15">
        <f t="shared" si="71"/>
        <v>3</v>
      </c>
      <c r="AC581" s="15">
        <f t="shared" si="72"/>
        <v>2026</v>
      </c>
    </row>
    <row r="582" spans="1:29" x14ac:dyDescent="0.35">
      <c r="A582" s="9"/>
      <c r="B582" s="8">
        <v>46100</v>
      </c>
      <c r="C582" s="9"/>
      <c r="D582" s="9"/>
      <c r="E582" s="9"/>
      <c r="F582" s="9"/>
      <c r="G582" s="64"/>
      <c r="H582" s="65"/>
      <c r="I582" s="65" t="str">
        <f>IF(Job_Cards[[#This Row],[Customer Name]]="",I581,"")</f>
        <v>Paid</v>
      </c>
      <c r="J582" s="22" t="s">
        <v>367</v>
      </c>
      <c r="K582" s="67" t="str">
        <f>_xlfn.XLOOKUP(Job_Cards[[#This Row],[Part Code Issued]],'Inventory Check'!$A$3:$A$3000,'Inventory Check'!$B$3:$B$3000,"WRONG Code",0)</f>
        <v>Force Motors Antifreeze Coolant 1 L</v>
      </c>
      <c r="L582" s="22">
        <v>1</v>
      </c>
      <c r="M582" s="27">
        <v>325</v>
      </c>
      <c r="N582" s="69">
        <f t="shared" si="68"/>
        <v>325</v>
      </c>
      <c r="O582" s="10"/>
      <c r="P582" s="11"/>
      <c r="Q582" s="11"/>
      <c r="R582" s="11"/>
      <c r="S582" s="11"/>
      <c r="T582" s="23"/>
      <c r="U582" s="71">
        <f t="shared" si="67"/>
        <v>0</v>
      </c>
      <c r="V582" s="71">
        <f t="shared" si="69"/>
        <v>0</v>
      </c>
      <c r="W582" s="9"/>
      <c r="X582" s="69">
        <f>Job_Cards[[#This Row],[GST on Lobour]]+Job_Cards[[#This Row],[Total Labour]]+Job_Cards[[#This Row],[Part Value]]</f>
        <v>325</v>
      </c>
      <c r="Y582" s="9"/>
      <c r="Z582" s="11"/>
      <c r="AA582" s="15">
        <f t="shared" si="70"/>
        <v>19</v>
      </c>
      <c r="AB582" s="15">
        <f t="shared" si="71"/>
        <v>3</v>
      </c>
      <c r="AC582" s="15">
        <f t="shared" si="72"/>
        <v>2026</v>
      </c>
    </row>
    <row r="583" spans="1:29" x14ac:dyDescent="0.35">
      <c r="A583" s="9"/>
      <c r="B583" s="8">
        <v>46100</v>
      </c>
      <c r="C583" s="9"/>
      <c r="D583" s="9"/>
      <c r="E583" s="9"/>
      <c r="F583" s="9"/>
      <c r="G583" s="64"/>
      <c r="H583" s="65"/>
      <c r="I583" s="65" t="str">
        <f>IF(Job_Cards[[#This Row],[Customer Name]]="",I582,"")</f>
        <v>Paid</v>
      </c>
      <c r="J583" s="22" t="s">
        <v>368</v>
      </c>
      <c r="K583" s="67" t="str">
        <f>_xlfn.XLOOKUP(Job_Cards[[#This Row],[Part Code Issued]],'Inventory Check'!$A$3:$A$3000,'Inventory Check'!$B$3:$B$3000,"WRONG Code",0)</f>
        <v>Force Motors Antifreeze Coolant 5 L</v>
      </c>
      <c r="L583" s="22">
        <v>1</v>
      </c>
      <c r="M583" s="27">
        <v>1425</v>
      </c>
      <c r="N583" s="69">
        <f t="shared" si="68"/>
        <v>1425</v>
      </c>
      <c r="O583" s="10"/>
      <c r="P583" s="11"/>
      <c r="Q583" s="11"/>
      <c r="R583" s="11"/>
      <c r="S583" s="11"/>
      <c r="T583" s="23"/>
      <c r="U583" s="71">
        <f t="shared" si="67"/>
        <v>0</v>
      </c>
      <c r="V583" s="71">
        <f t="shared" si="69"/>
        <v>0</v>
      </c>
      <c r="W583" s="9"/>
      <c r="X583" s="69">
        <f>Job_Cards[[#This Row],[GST on Lobour]]+Job_Cards[[#This Row],[Total Labour]]+Job_Cards[[#This Row],[Part Value]]</f>
        <v>1425</v>
      </c>
      <c r="Y583" s="9"/>
      <c r="Z583" s="11"/>
      <c r="AA583" s="15">
        <f t="shared" si="70"/>
        <v>19</v>
      </c>
      <c r="AB583" s="15">
        <f t="shared" si="71"/>
        <v>3</v>
      </c>
      <c r="AC583" s="15">
        <f t="shared" si="72"/>
        <v>2026</v>
      </c>
    </row>
    <row r="584" spans="1:29" x14ac:dyDescent="0.35">
      <c r="A584" s="9"/>
      <c r="B584" s="8">
        <v>46100</v>
      </c>
      <c r="C584" s="9"/>
      <c r="D584" s="9"/>
      <c r="E584" s="9"/>
      <c r="F584" s="9"/>
      <c r="G584" s="64"/>
      <c r="H584" s="65"/>
      <c r="I584" s="65" t="str">
        <f>IF(Job_Cards[[#This Row],[Customer Name]]="",I583,"")</f>
        <v>Paid</v>
      </c>
      <c r="J584" s="22" t="s">
        <v>421</v>
      </c>
      <c r="K584" s="67" t="str">
        <f>_xlfn.XLOOKUP(Job_Cards[[#This Row],[Part Code Issued]],'Inventory Check'!$A$3:$A$3000,'Inventory Check'!$B$3:$B$3000,"WRONG Code",0)</f>
        <v>AIR FILTER ELEMENT</v>
      </c>
      <c r="L584" s="22">
        <v>1</v>
      </c>
      <c r="M584" s="27">
        <v>489</v>
      </c>
      <c r="N584" s="69">
        <f t="shared" si="68"/>
        <v>489</v>
      </c>
      <c r="O584" s="10"/>
      <c r="P584" s="11"/>
      <c r="Q584" s="11"/>
      <c r="R584" s="11"/>
      <c r="S584" s="11"/>
      <c r="T584" s="23"/>
      <c r="U584" s="71">
        <f t="shared" si="67"/>
        <v>0</v>
      </c>
      <c r="V584" s="71">
        <f t="shared" si="69"/>
        <v>0</v>
      </c>
      <c r="W584" s="9"/>
      <c r="X584" s="69">
        <f>Job_Cards[[#This Row],[GST on Lobour]]+Job_Cards[[#This Row],[Total Labour]]+Job_Cards[[#This Row],[Part Value]]</f>
        <v>489</v>
      </c>
      <c r="Y584" s="9"/>
      <c r="Z584" s="11"/>
      <c r="AA584" s="15">
        <f t="shared" si="70"/>
        <v>19</v>
      </c>
      <c r="AB584" s="15">
        <f t="shared" si="71"/>
        <v>3</v>
      </c>
      <c r="AC584" s="15">
        <f t="shared" si="72"/>
        <v>2026</v>
      </c>
    </row>
    <row r="585" spans="1:29" x14ac:dyDescent="0.35">
      <c r="A585" s="9"/>
      <c r="B585" s="8">
        <v>46100</v>
      </c>
      <c r="C585" s="9"/>
      <c r="D585" s="9"/>
      <c r="E585" s="9"/>
      <c r="F585" s="9"/>
      <c r="G585" s="64"/>
      <c r="H585" s="65"/>
      <c r="I585" s="65" t="str">
        <f>IF(Job_Cards[[#This Row],[Customer Name]]="",I584,"")</f>
        <v>Paid</v>
      </c>
      <c r="J585" s="22" t="s">
        <v>318</v>
      </c>
      <c r="K585" s="67" t="str">
        <f>_xlfn.XLOOKUP(Job_Cards[[#This Row],[Part Code Issued]],'Inventory Check'!$A$3:$A$3000,'Inventory Check'!$B$3:$B$3000,"WRONG Code",0)</f>
        <v>Wiper Blade Assembly (Trax RFR)</v>
      </c>
      <c r="L585" s="22">
        <v>1</v>
      </c>
      <c r="M585" s="27">
        <v>204</v>
      </c>
      <c r="N585" s="69">
        <f t="shared" si="68"/>
        <v>204</v>
      </c>
      <c r="O585" s="10"/>
      <c r="P585" s="11"/>
      <c r="Q585" s="11"/>
      <c r="R585" s="11"/>
      <c r="S585" s="11"/>
      <c r="T585" s="23"/>
      <c r="U585" s="71">
        <f t="shared" si="67"/>
        <v>0</v>
      </c>
      <c r="V585" s="71">
        <f t="shared" si="69"/>
        <v>0</v>
      </c>
      <c r="W585" s="9"/>
      <c r="X585" s="69">
        <f>Job_Cards[[#This Row],[GST on Lobour]]+Job_Cards[[#This Row],[Total Labour]]+Job_Cards[[#This Row],[Part Value]]</f>
        <v>204</v>
      </c>
      <c r="Y585" s="9"/>
      <c r="Z585" s="11"/>
      <c r="AA585" s="15">
        <f t="shared" si="70"/>
        <v>19</v>
      </c>
      <c r="AB585" s="15">
        <f t="shared" si="71"/>
        <v>3</v>
      </c>
      <c r="AC585" s="15">
        <f t="shared" si="72"/>
        <v>2026</v>
      </c>
    </row>
    <row r="586" spans="1:29" x14ac:dyDescent="0.35">
      <c r="A586" s="8">
        <v>46100</v>
      </c>
      <c r="B586" s="8">
        <v>46100</v>
      </c>
      <c r="C586" s="9">
        <v>16</v>
      </c>
      <c r="D586" s="9" t="s">
        <v>681</v>
      </c>
      <c r="E586" s="9">
        <v>9336131011</v>
      </c>
      <c r="F586" s="9" t="s">
        <v>897</v>
      </c>
      <c r="G586" s="64" t="s">
        <v>55</v>
      </c>
      <c r="H586" s="65" t="s">
        <v>65</v>
      </c>
      <c r="I586" s="65" t="s">
        <v>27</v>
      </c>
      <c r="J586" s="22" t="s">
        <v>694</v>
      </c>
      <c r="K586" s="67" t="str">
        <f>_xlfn.XLOOKUP(Job_Cards[[#This Row],[Part Code Issued]],'Inventory Check'!$A$3:$A$3000,'Inventory Check'!$B$3:$B$3000,"WRONG Code",0)</f>
        <v>ENGINE OIL</v>
      </c>
      <c r="L586" s="22">
        <v>1</v>
      </c>
      <c r="M586" s="27">
        <v>2288</v>
      </c>
      <c r="N586" s="69">
        <f t="shared" si="68"/>
        <v>2288</v>
      </c>
      <c r="O586" s="10">
        <v>900</v>
      </c>
      <c r="P586" s="11"/>
      <c r="Q586" s="11"/>
      <c r="R586" s="11"/>
      <c r="S586" s="11"/>
      <c r="T586" s="23"/>
      <c r="U586" s="71">
        <f t="shared" si="67"/>
        <v>900</v>
      </c>
      <c r="V586" s="71">
        <f t="shared" si="69"/>
        <v>162</v>
      </c>
      <c r="W586" s="9"/>
      <c r="X586" s="69">
        <f>Job_Cards[[#This Row],[GST on Lobour]]+Job_Cards[[#This Row],[Total Labour]]+Job_Cards[[#This Row],[Part Value]]</f>
        <v>3350</v>
      </c>
      <c r="Y586" s="9"/>
      <c r="Z586" s="11"/>
      <c r="AA586" s="15">
        <f t="shared" si="70"/>
        <v>19</v>
      </c>
      <c r="AB586" s="15">
        <f t="shared" si="71"/>
        <v>3</v>
      </c>
      <c r="AC586" s="15">
        <f t="shared" si="72"/>
        <v>2026</v>
      </c>
    </row>
    <row r="587" spans="1:29" x14ac:dyDescent="0.35">
      <c r="A587" s="9"/>
      <c r="B587" s="8">
        <v>46100</v>
      </c>
      <c r="C587" s="9"/>
      <c r="D587" s="9"/>
      <c r="E587" s="9"/>
      <c r="F587" s="9"/>
      <c r="G587" s="64"/>
      <c r="H587" s="65"/>
      <c r="I587" s="65" t="str">
        <f>IF(Job_Cards[[#This Row],[Customer Name]]="",I586,"")</f>
        <v>Paid</v>
      </c>
      <c r="J587" s="22" t="s">
        <v>424</v>
      </c>
      <c r="K587" s="67" t="str">
        <f>_xlfn.XLOOKUP(Job_Cards[[#This Row],[Part Code Issued]],'Inventory Check'!$A$3:$A$3000,'Inventory Check'!$B$3:$B$3000,"WRONG Code",0)</f>
        <v>Lube Oil Filter</v>
      </c>
      <c r="L587" s="22">
        <v>1</v>
      </c>
      <c r="M587" s="27">
        <v>1411</v>
      </c>
      <c r="N587" s="69">
        <f t="shared" si="68"/>
        <v>1411</v>
      </c>
      <c r="O587" s="10"/>
      <c r="P587" s="11"/>
      <c r="Q587" s="11"/>
      <c r="R587" s="11"/>
      <c r="S587" s="11"/>
      <c r="T587" s="23"/>
      <c r="U587" s="71">
        <f t="shared" si="67"/>
        <v>0</v>
      </c>
      <c r="V587" s="71">
        <f t="shared" si="69"/>
        <v>0</v>
      </c>
      <c r="W587" s="9"/>
      <c r="X587" s="69">
        <f>Job_Cards[[#This Row],[GST on Lobour]]+Job_Cards[[#This Row],[Total Labour]]+Job_Cards[[#This Row],[Part Value]]</f>
        <v>1411</v>
      </c>
      <c r="Y587" s="9"/>
      <c r="Z587" s="11"/>
      <c r="AA587" s="15">
        <f t="shared" si="70"/>
        <v>19</v>
      </c>
      <c r="AB587" s="15">
        <f t="shared" si="71"/>
        <v>3</v>
      </c>
      <c r="AC587" s="15">
        <f t="shared" si="72"/>
        <v>2026</v>
      </c>
    </row>
    <row r="588" spans="1:29" x14ac:dyDescent="0.35">
      <c r="A588" s="9"/>
      <c r="B588" s="8">
        <v>46100</v>
      </c>
      <c r="C588" s="9"/>
      <c r="D588" s="9"/>
      <c r="E588" s="9"/>
      <c r="F588" s="9"/>
      <c r="G588" s="64"/>
      <c r="H588" s="65"/>
      <c r="I588" s="65" t="str">
        <f>IF(Job_Cards[[#This Row],[Customer Name]]="",I587,"")</f>
        <v>Paid</v>
      </c>
      <c r="J588" s="22" t="s">
        <v>91</v>
      </c>
      <c r="K588" s="67" t="str">
        <f>_xlfn.XLOOKUP(Job_Cards[[#This Row],[Part Code Issued]],'Inventory Check'!$A$3:$A$3000,'Inventory Check'!$B$3:$B$3000,"WRONG Code",0)</f>
        <v>FUEL FILTER</v>
      </c>
      <c r="L588" s="22">
        <v>1</v>
      </c>
      <c r="M588" s="27">
        <v>1575</v>
      </c>
      <c r="N588" s="69">
        <f t="shared" si="68"/>
        <v>1575</v>
      </c>
      <c r="O588" s="10"/>
      <c r="P588" s="11"/>
      <c r="Q588" s="11"/>
      <c r="R588" s="11"/>
      <c r="S588" s="11"/>
      <c r="T588" s="23"/>
      <c r="U588" s="71">
        <f t="shared" si="67"/>
        <v>0</v>
      </c>
      <c r="V588" s="71">
        <f t="shared" si="69"/>
        <v>0</v>
      </c>
      <c r="W588" s="9"/>
      <c r="X588" s="69">
        <f>Job_Cards[[#This Row],[GST on Lobour]]+Job_Cards[[#This Row],[Total Labour]]+Job_Cards[[#This Row],[Part Value]]</f>
        <v>1575</v>
      </c>
      <c r="Y588" s="9"/>
      <c r="Z588" s="11"/>
      <c r="AA588" s="15">
        <f t="shared" si="70"/>
        <v>19</v>
      </c>
      <c r="AB588" s="15">
        <f t="shared" si="71"/>
        <v>3</v>
      </c>
      <c r="AC588" s="15">
        <f t="shared" si="72"/>
        <v>2026</v>
      </c>
    </row>
    <row r="589" spans="1:29" x14ac:dyDescent="0.35">
      <c r="A589" s="8">
        <v>46101</v>
      </c>
      <c r="B589" s="8">
        <v>46101</v>
      </c>
      <c r="C589" s="9">
        <v>17</v>
      </c>
      <c r="D589" s="9" t="s">
        <v>898</v>
      </c>
      <c r="E589" s="9">
        <v>8004372673</v>
      </c>
      <c r="F589" s="9" t="s">
        <v>899</v>
      </c>
      <c r="G589" s="64" t="s">
        <v>55</v>
      </c>
      <c r="H589" s="65" t="s">
        <v>65</v>
      </c>
      <c r="I589" s="65" t="s">
        <v>27</v>
      </c>
      <c r="J589" s="22" t="s">
        <v>429</v>
      </c>
      <c r="K589" s="67" t="str">
        <f>_xlfn.XLOOKUP(Job_Cards[[#This Row],[Part Code Issued]],'Inventory Check'!$A$3:$A$3000,'Inventory Check'!$B$3:$B$3000,"WRONG Code",0)</f>
        <v>Belt 919</v>
      </c>
      <c r="L589" s="22">
        <v>1</v>
      </c>
      <c r="M589" s="27">
        <v>241</v>
      </c>
      <c r="N589" s="69">
        <f t="shared" si="68"/>
        <v>241</v>
      </c>
      <c r="O589" s="10">
        <v>200</v>
      </c>
      <c r="P589" s="11"/>
      <c r="Q589" s="11"/>
      <c r="R589" s="11"/>
      <c r="S589" s="11"/>
      <c r="T589" s="23"/>
      <c r="U589" s="71">
        <f t="shared" si="67"/>
        <v>200</v>
      </c>
      <c r="V589" s="71">
        <f t="shared" si="69"/>
        <v>36</v>
      </c>
      <c r="W589" s="9"/>
      <c r="X589" s="69">
        <f>Job_Cards[[#This Row],[GST on Lobour]]+Job_Cards[[#This Row],[Total Labour]]+Job_Cards[[#This Row],[Part Value]]</f>
        <v>477</v>
      </c>
      <c r="Y589" s="9"/>
      <c r="Z589" s="11"/>
      <c r="AA589" s="15">
        <f t="shared" si="70"/>
        <v>20</v>
      </c>
      <c r="AB589" s="15">
        <f t="shared" si="71"/>
        <v>3</v>
      </c>
      <c r="AC589" s="15">
        <f t="shared" si="72"/>
        <v>2026</v>
      </c>
    </row>
    <row r="590" spans="1:29" x14ac:dyDescent="0.35">
      <c r="A590" s="8">
        <v>46101</v>
      </c>
      <c r="B590" s="8">
        <v>46101</v>
      </c>
      <c r="C590" s="9">
        <v>18</v>
      </c>
      <c r="D590" s="9" t="s">
        <v>854</v>
      </c>
      <c r="E590" s="9">
        <v>7318000112</v>
      </c>
      <c r="F590" s="9" t="s">
        <v>900</v>
      </c>
      <c r="G590" s="64" t="s">
        <v>57</v>
      </c>
      <c r="H590" s="65" t="s">
        <v>65</v>
      </c>
      <c r="I590" s="65" t="s">
        <v>27</v>
      </c>
      <c r="J590" s="22" t="s">
        <v>694</v>
      </c>
      <c r="K590" s="67" t="str">
        <f>_xlfn.XLOOKUP(Job_Cards[[#This Row],[Part Code Issued]],'Inventory Check'!$A$3:$A$3000,'Inventory Check'!$B$3:$B$3000,"WRONG Code",0)</f>
        <v>ENGINE OIL</v>
      </c>
      <c r="L590" s="22">
        <v>1</v>
      </c>
      <c r="M590" s="27">
        <v>2288</v>
      </c>
      <c r="N590" s="69">
        <f t="shared" si="68"/>
        <v>2288</v>
      </c>
      <c r="O590" s="10">
        <v>2400</v>
      </c>
      <c r="P590" s="11">
        <v>400</v>
      </c>
      <c r="Q590" s="11"/>
      <c r="R590" s="11"/>
      <c r="S590" s="11"/>
      <c r="T590" s="23"/>
      <c r="U590" s="71">
        <f t="shared" si="67"/>
        <v>2800</v>
      </c>
      <c r="V590" s="71">
        <f t="shared" si="69"/>
        <v>504</v>
      </c>
      <c r="W590" s="9"/>
      <c r="X590" s="69">
        <f>Job_Cards[[#This Row],[GST on Lobour]]+Job_Cards[[#This Row],[Total Labour]]+Job_Cards[[#This Row],[Part Value]]</f>
        <v>5592</v>
      </c>
      <c r="Y590" s="9"/>
      <c r="Z590" s="11"/>
      <c r="AA590" s="15">
        <f t="shared" si="70"/>
        <v>20</v>
      </c>
      <c r="AB590" s="15">
        <f t="shared" si="71"/>
        <v>3</v>
      </c>
      <c r="AC590" s="15">
        <f t="shared" si="72"/>
        <v>2026</v>
      </c>
    </row>
    <row r="591" spans="1:29" x14ac:dyDescent="0.35">
      <c r="A591" s="9"/>
      <c r="B591" s="8">
        <v>46101</v>
      </c>
      <c r="C591" s="9"/>
      <c r="D591" s="9"/>
      <c r="E591" s="9"/>
      <c r="F591" s="9"/>
      <c r="G591" s="64"/>
      <c r="H591" s="65"/>
      <c r="I591" s="65" t="str">
        <f>IF(Job_Cards[[#This Row],[Customer Name]]="",I590,"")</f>
        <v>Paid</v>
      </c>
      <c r="J591" s="22" t="s">
        <v>425</v>
      </c>
      <c r="K591" s="67" t="str">
        <f>_xlfn.XLOOKUP(Job_Cards[[#This Row],[Part Code Issued]],'Inventory Check'!$A$3:$A$3000,'Inventory Check'!$B$3:$B$3000,"WRONG Code",0)</f>
        <v>FILTER ASSY (FLEETGUARD )2650CRDI</v>
      </c>
      <c r="L591" s="22">
        <v>1</v>
      </c>
      <c r="M591" s="27">
        <v>428</v>
      </c>
      <c r="N591" s="69">
        <f t="shared" si="68"/>
        <v>428</v>
      </c>
      <c r="O591" s="10"/>
      <c r="P591" s="11"/>
      <c r="Q591" s="11"/>
      <c r="R591" s="11"/>
      <c r="S591" s="11"/>
      <c r="T591" s="23"/>
      <c r="U591" s="71">
        <f t="shared" si="67"/>
        <v>0</v>
      </c>
      <c r="V591" s="71">
        <f t="shared" si="69"/>
        <v>0</v>
      </c>
      <c r="W591" s="9"/>
      <c r="X591" s="69">
        <f>Job_Cards[[#This Row],[GST on Lobour]]+Job_Cards[[#This Row],[Total Labour]]+Job_Cards[[#This Row],[Part Value]]</f>
        <v>428</v>
      </c>
      <c r="Y591" s="9"/>
      <c r="Z591" s="11"/>
      <c r="AA591" s="15">
        <f t="shared" si="70"/>
        <v>20</v>
      </c>
      <c r="AB591" s="15">
        <f t="shared" si="71"/>
        <v>3</v>
      </c>
      <c r="AC591" s="15">
        <f t="shared" si="72"/>
        <v>2026</v>
      </c>
    </row>
    <row r="592" spans="1:29" x14ac:dyDescent="0.35">
      <c r="A592" s="9"/>
      <c r="B592" s="8">
        <v>46101</v>
      </c>
      <c r="C592" s="9"/>
      <c r="D592" s="9"/>
      <c r="E592" s="9"/>
      <c r="F592" s="9"/>
      <c r="G592" s="64"/>
      <c r="H592" s="65"/>
      <c r="I592" s="65" t="str">
        <f>IF(Job_Cards[[#This Row],[Customer Name]]="",I591,"")</f>
        <v>Paid</v>
      </c>
      <c r="J592" s="22" t="s">
        <v>98</v>
      </c>
      <c r="K592" s="67" t="str">
        <f>_xlfn.XLOOKUP(Job_Cards[[#This Row],[Part Code Issued]],'Inventory Check'!$A$3:$A$3000,'Inventory Check'!$B$3:$B$3000,"WRONG Code",0)</f>
        <v>FUEL FILTER</v>
      </c>
      <c r="L592" s="22">
        <v>1</v>
      </c>
      <c r="M592" s="27">
        <v>711</v>
      </c>
      <c r="N592" s="69">
        <f t="shared" si="68"/>
        <v>711</v>
      </c>
      <c r="O592" s="10"/>
      <c r="P592" s="11"/>
      <c r="Q592" s="11"/>
      <c r="R592" s="11"/>
      <c r="S592" s="11"/>
      <c r="T592" s="23"/>
      <c r="U592" s="71">
        <f t="shared" si="67"/>
        <v>0</v>
      </c>
      <c r="V592" s="71">
        <f t="shared" si="69"/>
        <v>0</v>
      </c>
      <c r="W592" s="9"/>
      <c r="X592" s="69">
        <f>Job_Cards[[#This Row],[GST on Lobour]]+Job_Cards[[#This Row],[Total Labour]]+Job_Cards[[#This Row],[Part Value]]</f>
        <v>711</v>
      </c>
      <c r="Y592" s="9"/>
      <c r="Z592" s="11"/>
      <c r="AA592" s="15">
        <f t="shared" si="70"/>
        <v>20</v>
      </c>
      <c r="AB592" s="15">
        <f t="shared" si="71"/>
        <v>3</v>
      </c>
      <c r="AC592" s="15">
        <f t="shared" si="72"/>
        <v>2026</v>
      </c>
    </row>
    <row r="593" spans="1:29" x14ac:dyDescent="0.35">
      <c r="A593" s="9"/>
      <c r="B593" s="8">
        <v>46101</v>
      </c>
      <c r="C593" s="9"/>
      <c r="D593" s="9"/>
      <c r="E593" s="9"/>
      <c r="F593" s="9"/>
      <c r="G593" s="64"/>
      <c r="H593" s="65"/>
      <c r="I593" s="65" t="str">
        <f>IF(Job_Cards[[#This Row],[Customer Name]]="",I592,"")</f>
        <v>Paid</v>
      </c>
      <c r="J593" s="22" t="s">
        <v>97</v>
      </c>
      <c r="K593" s="67" t="str">
        <f>_xlfn.XLOOKUP(Job_Cards[[#This Row],[Part Code Issued]],'Inventory Check'!$A$3:$A$3000,'Inventory Check'!$B$3:$B$3000,"WRONG Code",0)</f>
        <v>FUEL FILTER</v>
      </c>
      <c r="L593" s="22">
        <v>1</v>
      </c>
      <c r="M593" s="27">
        <v>1060</v>
      </c>
      <c r="N593" s="69">
        <f t="shared" si="68"/>
        <v>1060</v>
      </c>
      <c r="O593" s="10"/>
      <c r="P593" s="11"/>
      <c r="Q593" s="11"/>
      <c r="R593" s="11"/>
      <c r="S593" s="11"/>
      <c r="T593" s="23"/>
      <c r="U593" s="71">
        <f t="shared" si="67"/>
        <v>0</v>
      </c>
      <c r="V593" s="71">
        <f t="shared" si="69"/>
        <v>0</v>
      </c>
      <c r="W593" s="9"/>
      <c r="X593" s="69">
        <f>Job_Cards[[#This Row],[GST on Lobour]]+Job_Cards[[#This Row],[Total Labour]]+Job_Cards[[#This Row],[Part Value]]</f>
        <v>1060</v>
      </c>
      <c r="Y593" s="9"/>
      <c r="Z593" s="11"/>
      <c r="AA593" s="15">
        <f t="shared" si="70"/>
        <v>20</v>
      </c>
      <c r="AB593" s="15">
        <f t="shared" si="71"/>
        <v>3</v>
      </c>
      <c r="AC593" s="15">
        <f t="shared" si="72"/>
        <v>2026</v>
      </c>
    </row>
    <row r="594" spans="1:29" x14ac:dyDescent="0.35">
      <c r="A594" s="9"/>
      <c r="B594" s="8">
        <v>46101</v>
      </c>
      <c r="C594" s="9"/>
      <c r="D594" s="9"/>
      <c r="E594" s="9"/>
      <c r="F594" s="9"/>
      <c r="G594" s="64"/>
      <c r="H594" s="65"/>
      <c r="I594" s="65" t="str">
        <f>IF(Job_Cards[[#This Row],[Customer Name]]="",I593,"")</f>
        <v>Paid</v>
      </c>
      <c r="J594" s="22" t="s">
        <v>421</v>
      </c>
      <c r="K594" s="67" t="str">
        <f>_xlfn.XLOOKUP(Job_Cards[[#This Row],[Part Code Issued]],'Inventory Check'!$A$3:$A$3000,'Inventory Check'!$B$3:$B$3000,"WRONG Code",0)</f>
        <v>AIR FILTER ELEMENT</v>
      </c>
      <c r="L594" s="22">
        <v>1</v>
      </c>
      <c r="M594" s="27">
        <v>489</v>
      </c>
      <c r="N594" s="69">
        <f t="shared" si="68"/>
        <v>489</v>
      </c>
      <c r="O594" s="10"/>
      <c r="P594" s="11"/>
      <c r="Q594" s="11"/>
      <c r="R594" s="11"/>
      <c r="S594" s="11"/>
      <c r="T594" s="23"/>
      <c r="U594" s="71">
        <f t="shared" si="67"/>
        <v>0</v>
      </c>
      <c r="V594" s="71">
        <f t="shared" si="69"/>
        <v>0</v>
      </c>
      <c r="W594" s="9"/>
      <c r="X594" s="69">
        <f>Job_Cards[[#This Row],[GST on Lobour]]+Job_Cards[[#This Row],[Total Labour]]+Job_Cards[[#This Row],[Part Value]]</f>
        <v>489</v>
      </c>
      <c r="Y594" s="9"/>
      <c r="Z594" s="11"/>
      <c r="AA594" s="15">
        <f t="shared" si="70"/>
        <v>20</v>
      </c>
      <c r="AB594" s="15">
        <f t="shared" si="71"/>
        <v>3</v>
      </c>
      <c r="AC594" s="15">
        <f t="shared" si="72"/>
        <v>2026</v>
      </c>
    </row>
    <row r="595" spans="1:29" x14ac:dyDescent="0.35">
      <c r="A595" s="9"/>
      <c r="B595" s="8">
        <v>46101</v>
      </c>
      <c r="C595" s="9"/>
      <c r="D595" s="9"/>
      <c r="E595" s="9"/>
      <c r="F595" s="9"/>
      <c r="G595" s="64"/>
      <c r="H595" s="65"/>
      <c r="I595" s="65" t="str">
        <f>IF(Job_Cards[[#This Row],[Customer Name]]="",I594,"")</f>
        <v>Paid</v>
      </c>
      <c r="J595" s="22" t="s">
        <v>376</v>
      </c>
      <c r="K595" s="67" t="str">
        <f>_xlfn.XLOOKUP(Job_Cards[[#This Row],[Part Code Issued]],'Inventory Check'!$A$3:$A$3000,'Inventory Check'!$B$3:$B$3000,"WRONG Code",0)</f>
        <v>MECHENICAL SPRAY</v>
      </c>
      <c r="L595" s="22">
        <v>1</v>
      </c>
      <c r="M595" s="27">
        <v>160</v>
      </c>
      <c r="N595" s="69">
        <f t="shared" si="68"/>
        <v>160</v>
      </c>
      <c r="O595" s="10"/>
      <c r="P595" s="11"/>
      <c r="Q595" s="11"/>
      <c r="R595" s="11"/>
      <c r="S595" s="11"/>
      <c r="T595" s="23"/>
      <c r="U595" s="71">
        <f t="shared" si="67"/>
        <v>0</v>
      </c>
      <c r="V595" s="71">
        <f t="shared" si="69"/>
        <v>0</v>
      </c>
      <c r="W595" s="9"/>
      <c r="X595" s="69">
        <f>Job_Cards[[#This Row],[GST on Lobour]]+Job_Cards[[#This Row],[Total Labour]]+Job_Cards[[#This Row],[Part Value]]</f>
        <v>160</v>
      </c>
      <c r="Y595" s="9"/>
      <c r="Z595" s="11"/>
      <c r="AA595" s="15">
        <f t="shared" si="70"/>
        <v>20</v>
      </c>
      <c r="AB595" s="15">
        <f t="shared" si="71"/>
        <v>3</v>
      </c>
      <c r="AC595" s="15">
        <f t="shared" si="72"/>
        <v>2026</v>
      </c>
    </row>
    <row r="596" spans="1:29" x14ac:dyDescent="0.35">
      <c r="A596" s="9"/>
      <c r="B596" s="8">
        <v>46101</v>
      </c>
      <c r="C596" s="9"/>
      <c r="D596" s="9"/>
      <c r="E596" s="9"/>
      <c r="F596" s="9"/>
      <c r="G596" s="64"/>
      <c r="H596" s="65"/>
      <c r="I596" s="65" t="str">
        <f>IF(Job_Cards[[#This Row],[Customer Name]]="",I595,"")</f>
        <v>Paid</v>
      </c>
      <c r="J596" s="22" t="s">
        <v>101</v>
      </c>
      <c r="K596" s="67" t="str">
        <f>_xlfn.XLOOKUP(Job_Cards[[#This Row],[Part Code Issued]],'Inventory Check'!$A$3:$A$3000,'Inventory Check'!$B$3:$B$3000,"WRONG Code",0)</f>
        <v>Wheel Joint assly</v>
      </c>
      <c r="L596" s="22">
        <v>4</v>
      </c>
      <c r="M596" s="27">
        <v>641</v>
      </c>
      <c r="N596" s="69">
        <f t="shared" si="68"/>
        <v>2564</v>
      </c>
      <c r="O596" s="10"/>
      <c r="P596" s="11"/>
      <c r="Q596" s="11"/>
      <c r="R596" s="11"/>
      <c r="S596" s="11"/>
      <c r="T596" s="23"/>
      <c r="U596" s="71">
        <f t="shared" si="67"/>
        <v>0</v>
      </c>
      <c r="V596" s="71">
        <f t="shared" si="69"/>
        <v>0</v>
      </c>
      <c r="W596" s="9"/>
      <c r="X596" s="69">
        <f>Job_Cards[[#This Row],[GST on Lobour]]+Job_Cards[[#This Row],[Total Labour]]+Job_Cards[[#This Row],[Part Value]]</f>
        <v>2564</v>
      </c>
      <c r="Y596" s="9"/>
      <c r="Z596" s="11"/>
      <c r="AA596" s="15">
        <f t="shared" si="70"/>
        <v>20</v>
      </c>
      <c r="AB596" s="15">
        <f t="shared" si="71"/>
        <v>3</v>
      </c>
      <c r="AC596" s="15">
        <f t="shared" si="72"/>
        <v>2026</v>
      </c>
    </row>
    <row r="597" spans="1:29" x14ac:dyDescent="0.35">
      <c r="A597" s="9"/>
      <c r="B597" s="8">
        <v>46101</v>
      </c>
      <c r="C597" s="9"/>
      <c r="D597" s="9"/>
      <c r="E597" s="9"/>
      <c r="F597" s="9"/>
      <c r="G597" s="64"/>
      <c r="H597" s="65"/>
      <c r="I597" s="65" t="str">
        <f>IF(Job_Cards[[#This Row],[Customer Name]]="",I596,"")</f>
        <v>Paid</v>
      </c>
      <c r="J597" s="22" t="s">
        <v>829</v>
      </c>
      <c r="K597" s="67" t="str">
        <f>_xlfn.XLOOKUP(Job_Cards[[#This Row],[Part Code Issued]],'Inventory Check'!$A$3:$A$3000,'Inventory Check'!$B$3:$B$3000,"WRONG Code",0)</f>
        <v>SMALL</v>
      </c>
      <c r="L597" s="22">
        <v>10</v>
      </c>
      <c r="M597" s="27">
        <v>10</v>
      </c>
      <c r="N597" s="69">
        <f t="shared" si="68"/>
        <v>100</v>
      </c>
      <c r="O597" s="10"/>
      <c r="P597" s="11"/>
      <c r="Q597" s="11"/>
      <c r="R597" s="11"/>
      <c r="S597" s="11"/>
      <c r="T597" s="23"/>
      <c r="U597" s="71">
        <f t="shared" si="67"/>
        <v>0</v>
      </c>
      <c r="V597" s="71">
        <f t="shared" si="69"/>
        <v>0</v>
      </c>
      <c r="W597" s="9"/>
      <c r="X597" s="69">
        <f>Job_Cards[[#This Row],[GST on Lobour]]+Job_Cards[[#This Row],[Total Labour]]+Job_Cards[[#This Row],[Part Value]]</f>
        <v>100</v>
      </c>
      <c r="Y597" s="9"/>
      <c r="Z597" s="11"/>
      <c r="AA597" s="15">
        <f t="shared" si="70"/>
        <v>20</v>
      </c>
      <c r="AB597" s="15">
        <f t="shared" si="71"/>
        <v>3</v>
      </c>
      <c r="AC597" s="15">
        <f t="shared" si="72"/>
        <v>2026</v>
      </c>
    </row>
    <row r="598" spans="1:29" x14ac:dyDescent="0.35">
      <c r="A598" s="9"/>
      <c r="B598" s="8">
        <v>46101</v>
      </c>
      <c r="C598" s="9"/>
      <c r="D598" s="9"/>
      <c r="E598" s="9"/>
      <c r="F598" s="9"/>
      <c r="G598" s="64"/>
      <c r="H598" s="65"/>
      <c r="I598" s="65" t="str">
        <f>IF(Job_Cards[[#This Row],[Customer Name]]="",I597,"")</f>
        <v>Paid</v>
      </c>
      <c r="J598" s="22" t="s">
        <v>313</v>
      </c>
      <c r="K598" s="67" t="str">
        <f>_xlfn.XLOOKUP(Job_Cards[[#This Row],[Part Code Issued]],'Inventory Check'!$A$3:$A$3000,'Inventory Check'!$B$3:$B$3000,"WRONG Code",0)</f>
        <v>Bearing Bushes</v>
      </c>
      <c r="L598" s="22">
        <v>2</v>
      </c>
      <c r="M598" s="27">
        <v>399</v>
      </c>
      <c r="N598" s="69">
        <f t="shared" si="68"/>
        <v>798</v>
      </c>
      <c r="O598" s="10"/>
      <c r="P598" s="11"/>
      <c r="Q598" s="11"/>
      <c r="R598" s="11"/>
      <c r="S598" s="11"/>
      <c r="T598" s="23"/>
      <c r="U598" s="71">
        <f t="shared" si="67"/>
        <v>0</v>
      </c>
      <c r="V598" s="71">
        <f t="shared" si="69"/>
        <v>0</v>
      </c>
      <c r="W598" s="9"/>
      <c r="X598" s="69">
        <f>Job_Cards[[#This Row],[GST on Lobour]]+Job_Cards[[#This Row],[Total Labour]]+Job_Cards[[#This Row],[Part Value]]</f>
        <v>798</v>
      </c>
      <c r="Y598" s="9"/>
      <c r="Z598" s="11"/>
      <c r="AA598" s="15">
        <f t="shared" si="70"/>
        <v>20</v>
      </c>
      <c r="AB598" s="15">
        <f t="shared" si="71"/>
        <v>3</v>
      </c>
      <c r="AC598" s="15">
        <f t="shared" si="72"/>
        <v>2026</v>
      </c>
    </row>
    <row r="599" spans="1:29" x14ac:dyDescent="0.35">
      <c r="A599" s="9"/>
      <c r="B599" s="8">
        <v>46101</v>
      </c>
      <c r="C599" s="9"/>
      <c r="D599" s="9"/>
      <c r="E599" s="9"/>
      <c r="F599" s="9"/>
      <c r="G599" s="64"/>
      <c r="H599" s="65"/>
      <c r="I599" s="65" t="str">
        <f>IF(Job_Cards[[#This Row],[Customer Name]]="",I598,"")</f>
        <v>Paid</v>
      </c>
      <c r="J599" s="22" t="s">
        <v>845</v>
      </c>
      <c r="K599" s="67" t="str">
        <f>_xlfn.XLOOKUP(Job_Cards[[#This Row],[Part Code Issued]],'Inventory Check'!$A$3:$A$3000,'Inventory Check'!$B$3:$B$3000,"WRONG Code",0)</f>
        <v>GREASE</v>
      </c>
      <c r="L599" s="22">
        <v>1</v>
      </c>
      <c r="M599" s="27">
        <v>288</v>
      </c>
      <c r="N599" s="69">
        <f t="shared" si="68"/>
        <v>288</v>
      </c>
      <c r="O599" s="10"/>
      <c r="P599" s="11"/>
      <c r="Q599" s="11"/>
      <c r="R599" s="11"/>
      <c r="S599" s="11"/>
      <c r="T599" s="23"/>
      <c r="U599" s="71">
        <f t="shared" si="67"/>
        <v>0</v>
      </c>
      <c r="V599" s="71">
        <f t="shared" si="69"/>
        <v>0</v>
      </c>
      <c r="W599" s="9"/>
      <c r="X599" s="69">
        <f>Job_Cards[[#This Row],[GST on Lobour]]+Job_Cards[[#This Row],[Total Labour]]+Job_Cards[[#This Row],[Part Value]]</f>
        <v>288</v>
      </c>
      <c r="Y599" s="9"/>
      <c r="Z599" s="11"/>
      <c r="AA599" s="15">
        <f t="shared" si="70"/>
        <v>20</v>
      </c>
      <c r="AB599" s="15">
        <f t="shared" si="71"/>
        <v>3</v>
      </c>
      <c r="AC599" s="15">
        <f t="shared" si="72"/>
        <v>2026</v>
      </c>
    </row>
    <row r="600" spans="1:29" x14ac:dyDescent="0.35">
      <c r="A600" s="9"/>
      <c r="B600" s="8">
        <v>46101</v>
      </c>
      <c r="C600" s="9"/>
      <c r="D600" s="9"/>
      <c r="E600" s="9"/>
      <c r="F600" s="9"/>
      <c r="G600" s="64"/>
      <c r="H600" s="65"/>
      <c r="I600" s="65" t="str">
        <f>IF(Job_Cards[[#This Row],[Customer Name]]="",I599,"")</f>
        <v>Paid</v>
      </c>
      <c r="J600" s="22" t="s">
        <v>121</v>
      </c>
      <c r="K600" s="67" t="str">
        <f>_xlfn.XLOOKUP(Job_Cards[[#This Row],[Part Code Issued]],'Inventory Check'!$A$3:$A$3000,'Inventory Check'!$B$3:$B$3000,"WRONG Code",0)</f>
        <v>Drag Link Assembly (Greaserless TALBROS)</v>
      </c>
      <c r="L600" s="22">
        <v>1</v>
      </c>
      <c r="M600" s="27">
        <v>1060</v>
      </c>
      <c r="N600" s="69">
        <f t="shared" si="68"/>
        <v>1060</v>
      </c>
      <c r="O600" s="10"/>
      <c r="P600" s="11"/>
      <c r="Q600" s="11"/>
      <c r="R600" s="11"/>
      <c r="S600" s="11"/>
      <c r="T600" s="23"/>
      <c r="U600" s="71">
        <f t="shared" si="67"/>
        <v>0</v>
      </c>
      <c r="V600" s="71">
        <f t="shared" si="69"/>
        <v>0</v>
      </c>
      <c r="W600" s="9"/>
      <c r="X600" s="69">
        <f>Job_Cards[[#This Row],[GST on Lobour]]+Job_Cards[[#This Row],[Total Labour]]+Job_Cards[[#This Row],[Part Value]]</f>
        <v>1060</v>
      </c>
      <c r="Y600" s="9"/>
      <c r="Z600" s="11"/>
      <c r="AA600" s="15">
        <f t="shared" si="70"/>
        <v>20</v>
      </c>
      <c r="AB600" s="15">
        <f t="shared" si="71"/>
        <v>3</v>
      </c>
      <c r="AC600" s="15">
        <f t="shared" si="72"/>
        <v>2026</v>
      </c>
    </row>
    <row r="601" spans="1:29" x14ac:dyDescent="0.35">
      <c r="A601" s="9"/>
      <c r="B601" s="8">
        <v>46101</v>
      </c>
      <c r="C601" s="9"/>
      <c r="D601" s="9"/>
      <c r="E601" s="9"/>
      <c r="F601" s="9"/>
      <c r="G601" s="64"/>
      <c r="H601" s="65"/>
      <c r="I601" s="65" t="str">
        <f>IF(Job_Cards[[#This Row],[Customer Name]]="",I600,"")</f>
        <v>Paid</v>
      </c>
      <c r="J601" s="22" t="s">
        <v>120</v>
      </c>
      <c r="K601" s="67" t="str">
        <f>_xlfn.XLOOKUP(Job_Cards[[#This Row],[Part Code Issued]],'Inventory Check'!$A$3:$A$3000,'Inventory Check'!$B$3:$B$3000,"WRONG Code",0)</f>
        <v>Track Rod Assly.  (Talbros-Greaserless)</v>
      </c>
      <c r="L601" s="22">
        <v>2</v>
      </c>
      <c r="M601" s="27">
        <v>1211</v>
      </c>
      <c r="N601" s="69">
        <f t="shared" si="68"/>
        <v>2422</v>
      </c>
      <c r="O601" s="10"/>
      <c r="P601" s="11"/>
      <c r="Q601" s="11"/>
      <c r="R601" s="11"/>
      <c r="S601" s="11"/>
      <c r="T601" s="23"/>
      <c r="U601" s="71">
        <f t="shared" si="67"/>
        <v>0</v>
      </c>
      <c r="V601" s="71">
        <f t="shared" si="69"/>
        <v>0</v>
      </c>
      <c r="W601" s="9"/>
      <c r="X601" s="69">
        <f>Job_Cards[[#This Row],[GST on Lobour]]+Job_Cards[[#This Row],[Total Labour]]+Job_Cards[[#This Row],[Part Value]]</f>
        <v>2422</v>
      </c>
      <c r="Y601" s="9"/>
      <c r="Z601" s="11"/>
      <c r="AA601" s="15">
        <f t="shared" si="70"/>
        <v>20</v>
      </c>
      <c r="AB601" s="15">
        <f t="shared" si="71"/>
        <v>3</v>
      </c>
      <c r="AC601" s="15">
        <f t="shared" si="72"/>
        <v>2026</v>
      </c>
    </row>
    <row r="602" spans="1:29" x14ac:dyDescent="0.35">
      <c r="A602" s="9"/>
      <c r="B602" s="8">
        <v>46101</v>
      </c>
      <c r="C602" s="9"/>
      <c r="D602" s="9"/>
      <c r="E602" s="9"/>
      <c r="F602" s="9"/>
      <c r="G602" s="64"/>
      <c r="H602" s="65"/>
      <c r="I602" s="65" t="str">
        <f>IF(Job_Cards[[#This Row],[Customer Name]]="",I601,"")</f>
        <v>Paid</v>
      </c>
      <c r="J602" s="22" t="s">
        <v>312</v>
      </c>
      <c r="K602" s="67" t="str">
        <f>_xlfn.XLOOKUP(Job_Cards[[#This Row],[Part Code Issued]],'Inventory Check'!$A$3:$A$3000,'Inventory Check'!$B$3:$B$3000,"WRONG Code",0)</f>
        <v>Connecting Link (Judo DLX)</v>
      </c>
      <c r="L602" s="22">
        <v>1</v>
      </c>
      <c r="M602" s="27">
        <v>1699</v>
      </c>
      <c r="N602" s="69">
        <f t="shared" si="68"/>
        <v>1699</v>
      </c>
      <c r="O602" s="10"/>
      <c r="P602" s="11"/>
      <c r="Q602" s="11"/>
      <c r="R602" s="11"/>
      <c r="S602" s="11"/>
      <c r="T602" s="23"/>
      <c r="U602" s="71">
        <f t="shared" si="67"/>
        <v>0</v>
      </c>
      <c r="V602" s="71">
        <f t="shared" si="69"/>
        <v>0</v>
      </c>
      <c r="W602" s="9"/>
      <c r="X602" s="69">
        <f>Job_Cards[[#This Row],[GST on Lobour]]+Job_Cards[[#This Row],[Total Labour]]+Job_Cards[[#This Row],[Part Value]]</f>
        <v>1699</v>
      </c>
      <c r="Y602" s="9"/>
      <c r="Z602" s="11"/>
      <c r="AA602" s="15">
        <f t="shared" si="70"/>
        <v>20</v>
      </c>
      <c r="AB602" s="15">
        <f t="shared" si="71"/>
        <v>3</v>
      </c>
      <c r="AC602" s="15">
        <f t="shared" si="72"/>
        <v>2026</v>
      </c>
    </row>
    <row r="603" spans="1:29" x14ac:dyDescent="0.35">
      <c r="A603" s="9"/>
      <c r="B603" s="8">
        <v>46101</v>
      </c>
      <c r="C603" s="9"/>
      <c r="D603" s="9"/>
      <c r="E603" s="9"/>
      <c r="F603" s="9"/>
      <c r="G603" s="64"/>
      <c r="H603" s="65"/>
      <c r="I603" s="65" t="str">
        <f>IF(Job_Cards[[#This Row],[Customer Name]]="",I602,"")</f>
        <v>Paid</v>
      </c>
      <c r="J603" s="22" t="s">
        <v>531</v>
      </c>
      <c r="K603" s="67" t="str">
        <f>_xlfn.XLOOKUP(Job_Cards[[#This Row],[Part Code Issued]],'Inventory Check'!$A$3:$A$3000,'Inventory Check'!$B$3:$B$3000,"WRONG Code",0)</f>
        <v>Drain Plug assly</v>
      </c>
      <c r="L603" s="22">
        <v>1</v>
      </c>
      <c r="M603" s="27">
        <v>90</v>
      </c>
      <c r="N603" s="69">
        <f t="shared" si="68"/>
        <v>90</v>
      </c>
      <c r="O603" s="10"/>
      <c r="P603" s="11"/>
      <c r="Q603" s="11"/>
      <c r="R603" s="11"/>
      <c r="S603" s="11"/>
      <c r="T603" s="23"/>
      <c r="U603" s="71">
        <f t="shared" si="67"/>
        <v>0</v>
      </c>
      <c r="V603" s="71">
        <f t="shared" si="69"/>
        <v>0</v>
      </c>
      <c r="W603" s="9"/>
      <c r="X603" s="69">
        <f>Job_Cards[[#This Row],[GST on Lobour]]+Job_Cards[[#This Row],[Total Labour]]+Job_Cards[[#This Row],[Part Value]]</f>
        <v>90</v>
      </c>
      <c r="Y603" s="9"/>
      <c r="Z603" s="11"/>
      <c r="AA603" s="15">
        <f t="shared" si="70"/>
        <v>20</v>
      </c>
      <c r="AB603" s="15">
        <f t="shared" si="71"/>
        <v>3</v>
      </c>
      <c r="AC603" s="15">
        <f t="shared" si="72"/>
        <v>2026</v>
      </c>
    </row>
    <row r="604" spans="1:29" x14ac:dyDescent="0.35">
      <c r="A604" s="9"/>
      <c r="B604" s="8">
        <v>46101</v>
      </c>
      <c r="C604" s="9"/>
      <c r="D604" s="9"/>
      <c r="E604" s="9"/>
      <c r="F604" s="9"/>
      <c r="G604" s="64"/>
      <c r="H604" s="65"/>
      <c r="I604" s="65" t="str">
        <f>IF(Job_Cards[[#This Row],[Customer Name]]="",I603,"")</f>
        <v>Paid</v>
      </c>
      <c r="J604" s="22" t="s">
        <v>367</v>
      </c>
      <c r="K604" s="67" t="str">
        <f>_xlfn.XLOOKUP(Job_Cards[[#This Row],[Part Code Issued]],'Inventory Check'!$A$3:$A$3000,'Inventory Check'!$B$3:$B$3000,"WRONG Code",0)</f>
        <v>Force Motors Antifreeze Coolant 1 L</v>
      </c>
      <c r="L604" s="22">
        <v>1</v>
      </c>
      <c r="M604" s="27">
        <v>325</v>
      </c>
      <c r="N604" s="69">
        <f t="shared" si="68"/>
        <v>325</v>
      </c>
      <c r="O604" s="10"/>
      <c r="P604" s="11"/>
      <c r="Q604" s="11"/>
      <c r="R604" s="11"/>
      <c r="S604" s="11"/>
      <c r="T604" s="23"/>
      <c r="U604" s="71">
        <f t="shared" si="67"/>
        <v>0</v>
      </c>
      <c r="V604" s="71">
        <f t="shared" si="69"/>
        <v>0</v>
      </c>
      <c r="W604" s="9"/>
      <c r="X604" s="69">
        <f>Job_Cards[[#This Row],[GST on Lobour]]+Job_Cards[[#This Row],[Total Labour]]+Job_Cards[[#This Row],[Part Value]]</f>
        <v>325</v>
      </c>
      <c r="Y604" s="9"/>
      <c r="Z604" s="11"/>
      <c r="AA604" s="15">
        <f t="shared" si="70"/>
        <v>20</v>
      </c>
      <c r="AB604" s="15">
        <f t="shared" si="71"/>
        <v>3</v>
      </c>
      <c r="AC604" s="15">
        <f t="shared" si="72"/>
        <v>2026</v>
      </c>
    </row>
    <row r="605" spans="1:29" x14ac:dyDescent="0.35">
      <c r="A605" s="9"/>
      <c r="B605" s="8">
        <v>46101</v>
      </c>
      <c r="C605" s="9"/>
      <c r="D605" s="9"/>
      <c r="E605" s="9"/>
      <c r="F605" s="9"/>
      <c r="G605" s="64"/>
      <c r="H605" s="65"/>
      <c r="I605" s="65" t="str">
        <f>IF(Job_Cards[[#This Row],[Customer Name]]="",I604,"")</f>
        <v>Paid</v>
      </c>
      <c r="J605" s="22" t="s">
        <v>554</v>
      </c>
      <c r="K605" s="67" t="str">
        <f>_xlfn.XLOOKUP(Job_Cards[[#This Row],[Part Code Issued]],'Inventory Check'!$A$3:$A$3000,'Inventory Check'!$B$3:$B$3000,"WRONG Code",0)</f>
        <v>Nut 10 No.</v>
      </c>
      <c r="L605" s="22">
        <v>3</v>
      </c>
      <c r="M605" s="27">
        <v>10</v>
      </c>
      <c r="N605" s="69">
        <f t="shared" si="68"/>
        <v>30</v>
      </c>
      <c r="O605" s="10"/>
      <c r="P605" s="11"/>
      <c r="Q605" s="11"/>
      <c r="R605" s="11"/>
      <c r="S605" s="11"/>
      <c r="T605" s="23"/>
      <c r="U605" s="71">
        <f t="shared" si="67"/>
        <v>0</v>
      </c>
      <c r="V605" s="71">
        <f t="shared" si="69"/>
        <v>0</v>
      </c>
      <c r="W605" s="9"/>
      <c r="X605" s="69">
        <f>Job_Cards[[#This Row],[GST on Lobour]]+Job_Cards[[#This Row],[Total Labour]]+Job_Cards[[#This Row],[Part Value]]</f>
        <v>30</v>
      </c>
      <c r="Y605" s="9"/>
      <c r="Z605" s="11"/>
      <c r="AA605" s="15">
        <f t="shared" si="70"/>
        <v>20</v>
      </c>
      <c r="AB605" s="15">
        <f t="shared" si="71"/>
        <v>3</v>
      </c>
      <c r="AC605" s="15">
        <f t="shared" si="72"/>
        <v>2026</v>
      </c>
    </row>
    <row r="606" spans="1:29" x14ac:dyDescent="0.35">
      <c r="A606" s="8">
        <v>46101</v>
      </c>
      <c r="B606" s="8">
        <v>46101</v>
      </c>
      <c r="C606" s="9">
        <v>19</v>
      </c>
      <c r="D606" s="9" t="s">
        <v>901</v>
      </c>
      <c r="E606" s="9"/>
      <c r="F606" s="9"/>
      <c r="G606" s="64"/>
      <c r="H606" s="65"/>
      <c r="I606" s="65" t="s">
        <v>751</v>
      </c>
      <c r="J606" s="22" t="s">
        <v>594</v>
      </c>
      <c r="K606" s="67" t="str">
        <f>_xlfn.XLOOKUP(Job_Cards[[#This Row],[Part Code Issued]],'Inventory Check'!$A$3:$A$3000,'Inventory Check'!$B$3:$B$3000,"WRONG Code",0)</f>
        <v>Fuel Tank Cap</v>
      </c>
      <c r="L606" s="22">
        <v>1</v>
      </c>
      <c r="M606" s="27">
        <v>415</v>
      </c>
      <c r="N606" s="69">
        <f t="shared" si="68"/>
        <v>415</v>
      </c>
      <c r="O606" s="10"/>
      <c r="P606" s="11"/>
      <c r="Q606" s="11"/>
      <c r="R606" s="11"/>
      <c r="S606" s="11"/>
      <c r="T606" s="23"/>
      <c r="U606" s="71">
        <f t="shared" si="67"/>
        <v>0</v>
      </c>
      <c r="V606" s="71">
        <f t="shared" si="69"/>
        <v>0</v>
      </c>
      <c r="W606" s="9"/>
      <c r="X606" s="69">
        <f>Job_Cards[[#This Row],[GST on Lobour]]+Job_Cards[[#This Row],[Total Labour]]+Job_Cards[[#This Row],[Part Value]]</f>
        <v>415</v>
      </c>
      <c r="Y606" s="9"/>
      <c r="Z606" s="11"/>
      <c r="AA606" s="15">
        <f t="shared" si="70"/>
        <v>20</v>
      </c>
      <c r="AB606" s="15">
        <f t="shared" si="71"/>
        <v>3</v>
      </c>
      <c r="AC606" s="15">
        <f t="shared" si="72"/>
        <v>2026</v>
      </c>
    </row>
    <row r="607" spans="1:29" x14ac:dyDescent="0.35">
      <c r="A607" s="9"/>
      <c r="B607" s="8">
        <v>46101</v>
      </c>
      <c r="C607" s="9"/>
      <c r="D607" s="9"/>
      <c r="E607" s="9"/>
      <c r="F607" s="9"/>
      <c r="G607" s="64"/>
      <c r="H607" s="65"/>
      <c r="I607" s="65" t="str">
        <f>IF(Job_Cards[[#This Row],[Customer Name]]="",I606,"")</f>
        <v>Counter Sale</v>
      </c>
      <c r="J607" s="22" t="s">
        <v>369</v>
      </c>
      <c r="K607" s="67" t="str">
        <f>_xlfn.XLOOKUP(Job_Cards[[#This Row],[Part Code Issued]],'Inventory Check'!$A$3:$A$3000,'Inventory Check'!$B$3:$B$3000,"WRONG Code",0)</f>
        <v>Wiper Blade</v>
      </c>
      <c r="L607" s="22">
        <v>2</v>
      </c>
      <c r="M607" s="27">
        <v>222</v>
      </c>
      <c r="N607" s="69">
        <f t="shared" si="68"/>
        <v>444</v>
      </c>
      <c r="O607" s="10"/>
      <c r="P607" s="11"/>
      <c r="Q607" s="11"/>
      <c r="R607" s="11"/>
      <c r="S607" s="11"/>
      <c r="T607" s="23"/>
      <c r="U607" s="71">
        <f t="shared" si="67"/>
        <v>0</v>
      </c>
      <c r="V607" s="71">
        <f t="shared" si="69"/>
        <v>0</v>
      </c>
      <c r="W607" s="9"/>
      <c r="X607" s="69">
        <f>Job_Cards[[#This Row],[GST on Lobour]]+Job_Cards[[#This Row],[Total Labour]]+Job_Cards[[#This Row],[Part Value]]</f>
        <v>444</v>
      </c>
      <c r="Y607" s="9"/>
      <c r="Z607" s="11"/>
      <c r="AA607" s="15">
        <f t="shared" si="70"/>
        <v>20</v>
      </c>
      <c r="AB607" s="15">
        <f t="shared" si="71"/>
        <v>3</v>
      </c>
      <c r="AC607" s="15">
        <f t="shared" si="72"/>
        <v>2026</v>
      </c>
    </row>
    <row r="608" spans="1:29" x14ac:dyDescent="0.35">
      <c r="A608" s="8">
        <v>46103</v>
      </c>
      <c r="B608" s="8">
        <v>46103</v>
      </c>
      <c r="C608" s="9" t="s">
        <v>902</v>
      </c>
      <c r="D608" s="9" t="s">
        <v>279</v>
      </c>
      <c r="E608" s="9"/>
      <c r="F608" s="9" t="s">
        <v>903</v>
      </c>
      <c r="G608" s="64" t="s">
        <v>55</v>
      </c>
      <c r="H608" s="65" t="s">
        <v>237</v>
      </c>
      <c r="I608" s="65" t="s">
        <v>48</v>
      </c>
      <c r="J608" s="22" t="s">
        <v>366</v>
      </c>
      <c r="K608" s="67" t="str">
        <f>_xlfn.XLOOKUP(Job_Cards[[#This Row],[Part Code Issued]],'Inventory Check'!$A$3:$A$3000,'Inventory Check'!$B$3:$B$3000,"WRONG Code",0)</f>
        <v>Gulf Force BS VI (6.5L)</v>
      </c>
      <c r="L608" s="22">
        <v>1</v>
      </c>
      <c r="M608" s="27">
        <v>2080</v>
      </c>
      <c r="N608" s="69">
        <f t="shared" si="68"/>
        <v>2080</v>
      </c>
      <c r="O608" s="10"/>
      <c r="P608" s="11"/>
      <c r="Q608" s="11"/>
      <c r="R608" s="11"/>
      <c r="S608" s="11"/>
      <c r="T608" s="23"/>
      <c r="U608" s="71">
        <f t="shared" si="67"/>
        <v>0</v>
      </c>
      <c r="V608" s="71">
        <f t="shared" si="69"/>
        <v>0</v>
      </c>
      <c r="W608" s="9"/>
      <c r="X608" s="69">
        <f>Job_Cards[[#This Row],[GST on Lobour]]+Job_Cards[[#This Row],[Total Labour]]+Job_Cards[[#This Row],[Part Value]]</f>
        <v>2080</v>
      </c>
      <c r="Y608" s="9"/>
      <c r="Z608" s="11"/>
      <c r="AA608" s="15">
        <f t="shared" si="70"/>
        <v>22</v>
      </c>
      <c r="AB608" s="15">
        <f t="shared" si="71"/>
        <v>3</v>
      </c>
      <c r="AC608" s="15">
        <f t="shared" si="72"/>
        <v>2026</v>
      </c>
    </row>
    <row r="609" spans="1:29" x14ac:dyDescent="0.35">
      <c r="A609" s="9"/>
      <c r="B609" s="8">
        <v>46103</v>
      </c>
      <c r="C609" s="9"/>
      <c r="D609" s="9"/>
      <c r="E609" s="9"/>
      <c r="F609" s="9"/>
      <c r="G609" s="64"/>
      <c r="H609" s="65"/>
      <c r="I609" s="65" t="str">
        <f>IF(Job_Cards[[#This Row],[Customer Name]]="",I608,"")</f>
        <v>Free Service</v>
      </c>
      <c r="J609" s="22" t="s">
        <v>90</v>
      </c>
      <c r="K609" s="67" t="str">
        <f>_xlfn.XLOOKUP(Job_Cards[[#This Row],[Part Code Issued]],'Inventory Check'!$A$3:$A$3000,'Inventory Check'!$B$3:$B$3000,"WRONG Code",0)</f>
        <v>Oil Filter</v>
      </c>
      <c r="L609" s="22">
        <v>1</v>
      </c>
      <c r="M609" s="27">
        <v>359</v>
      </c>
      <c r="N609" s="69">
        <f t="shared" si="68"/>
        <v>359</v>
      </c>
      <c r="O609" s="10"/>
      <c r="P609" s="11"/>
      <c r="Q609" s="11"/>
      <c r="R609" s="11"/>
      <c r="S609" s="11"/>
      <c r="T609" s="23"/>
      <c r="U609" s="71">
        <f t="shared" si="67"/>
        <v>0</v>
      </c>
      <c r="V609" s="71">
        <f t="shared" si="69"/>
        <v>0</v>
      </c>
      <c r="W609" s="9"/>
      <c r="X609" s="69">
        <f>Job_Cards[[#This Row],[GST on Lobour]]+Job_Cards[[#This Row],[Total Labour]]+Job_Cards[[#This Row],[Part Value]]</f>
        <v>359</v>
      </c>
      <c r="Y609" s="9"/>
      <c r="Z609" s="11"/>
      <c r="AA609" s="15">
        <f t="shared" si="70"/>
        <v>22</v>
      </c>
      <c r="AB609" s="15">
        <f t="shared" si="71"/>
        <v>3</v>
      </c>
      <c r="AC609" s="15">
        <f t="shared" si="72"/>
        <v>2026</v>
      </c>
    </row>
    <row r="610" spans="1:29" x14ac:dyDescent="0.35">
      <c r="A610" s="9"/>
      <c r="B610" s="8">
        <v>46103</v>
      </c>
      <c r="C610" s="9"/>
      <c r="D610" s="9"/>
      <c r="E610" s="9"/>
      <c r="F610" s="9"/>
      <c r="G610" s="64"/>
      <c r="H610" s="65"/>
      <c r="I610" s="65" t="str">
        <f>IF(Job_Cards[[#This Row],[Customer Name]]="",I609,"")</f>
        <v>Free Service</v>
      </c>
      <c r="J610" s="22" t="s">
        <v>238</v>
      </c>
      <c r="K610" s="67" t="str">
        <f>_xlfn.XLOOKUP(Job_Cards[[#This Row],[Part Code Issued]],'Inventory Check'!$A$3:$A$3000,'Inventory Check'!$B$3:$B$3000,"WRONG Code",0)</f>
        <v>SPIN-ON FILTER</v>
      </c>
      <c r="L610" s="22">
        <v>1</v>
      </c>
      <c r="M610" s="27">
        <v>655</v>
      </c>
      <c r="N610" s="69">
        <f t="shared" si="68"/>
        <v>655</v>
      </c>
      <c r="O610" s="10"/>
      <c r="P610" s="11"/>
      <c r="Q610" s="11"/>
      <c r="R610" s="11"/>
      <c r="S610" s="11"/>
      <c r="T610" s="23"/>
      <c r="U610" s="71">
        <f t="shared" si="67"/>
        <v>0</v>
      </c>
      <c r="V610" s="71">
        <f t="shared" si="69"/>
        <v>0</v>
      </c>
      <c r="W610" s="9"/>
      <c r="X610" s="69">
        <f>Job_Cards[[#This Row],[GST on Lobour]]+Job_Cards[[#This Row],[Total Labour]]+Job_Cards[[#This Row],[Part Value]]</f>
        <v>655</v>
      </c>
      <c r="Y610" s="9"/>
      <c r="Z610" s="11"/>
      <c r="AA610" s="15">
        <f t="shared" si="70"/>
        <v>22</v>
      </c>
      <c r="AB610" s="15">
        <f t="shared" si="71"/>
        <v>3</v>
      </c>
      <c r="AC610" s="15">
        <f t="shared" si="72"/>
        <v>2026</v>
      </c>
    </row>
    <row r="611" spans="1:29" x14ac:dyDescent="0.35">
      <c r="A611" s="9"/>
      <c r="B611" s="8">
        <v>46103</v>
      </c>
      <c r="C611" s="9"/>
      <c r="D611" s="9"/>
      <c r="E611" s="9"/>
      <c r="F611" s="9"/>
      <c r="G611" s="64"/>
      <c r="H611" s="65"/>
      <c r="I611" s="65" t="str">
        <f>IF(Job_Cards[[#This Row],[Customer Name]]="",I610,"")</f>
        <v>Free Service</v>
      </c>
      <c r="J611" s="22" t="s">
        <v>92</v>
      </c>
      <c r="K611" s="67" t="str">
        <f>_xlfn.XLOOKUP(Job_Cards[[#This Row],[Part Code Issued]],'Inventory Check'!$A$3:$A$3000,'Inventory Check'!$B$3:$B$3000,"WRONG Code",0)</f>
        <v>AIR FILTER</v>
      </c>
      <c r="L611" s="22">
        <v>1</v>
      </c>
      <c r="M611" s="27">
        <v>1388</v>
      </c>
      <c r="N611" s="69">
        <f t="shared" si="68"/>
        <v>1388</v>
      </c>
      <c r="O611" s="10"/>
      <c r="P611" s="11"/>
      <c r="Q611" s="11"/>
      <c r="R611" s="11"/>
      <c r="S611" s="11"/>
      <c r="T611" s="23"/>
      <c r="U611" s="71">
        <f t="shared" si="67"/>
        <v>0</v>
      </c>
      <c r="V611" s="71">
        <f t="shared" si="69"/>
        <v>0</v>
      </c>
      <c r="W611" s="9"/>
      <c r="X611" s="69">
        <f>Job_Cards[[#This Row],[GST on Lobour]]+Job_Cards[[#This Row],[Total Labour]]+Job_Cards[[#This Row],[Part Value]]</f>
        <v>1388</v>
      </c>
      <c r="Y611" s="9"/>
      <c r="Z611" s="11"/>
      <c r="AA611" s="15">
        <f t="shared" si="70"/>
        <v>22</v>
      </c>
      <c r="AB611" s="15">
        <f t="shared" si="71"/>
        <v>3</v>
      </c>
      <c r="AC611" s="15">
        <f t="shared" si="72"/>
        <v>2026</v>
      </c>
    </row>
    <row r="612" spans="1:29" x14ac:dyDescent="0.35">
      <c r="A612" s="9"/>
      <c r="B612" s="8">
        <v>46103</v>
      </c>
      <c r="C612" s="9"/>
      <c r="D612" s="9"/>
      <c r="E612" s="9"/>
      <c r="F612" s="9"/>
      <c r="G612" s="64"/>
      <c r="H612" s="65"/>
      <c r="I612" s="65" t="str">
        <f>IF(Job_Cards[[#This Row],[Customer Name]]="",I611,"")</f>
        <v>Free Service</v>
      </c>
      <c r="J612" s="22" t="s">
        <v>557</v>
      </c>
      <c r="K612" s="67" t="str">
        <f>_xlfn.XLOOKUP(Job_Cards[[#This Row],[Part Code Issued]],'Inventory Check'!$A$3:$A$3000,'Inventory Check'!$B$3:$B$3000,"WRONG Code",0)</f>
        <v>Brake Oil</v>
      </c>
      <c r="L612" s="22">
        <v>1</v>
      </c>
      <c r="M612" s="27">
        <v>149</v>
      </c>
      <c r="N612" s="69">
        <f t="shared" si="68"/>
        <v>149</v>
      </c>
      <c r="O612" s="10"/>
      <c r="P612" s="11"/>
      <c r="Q612" s="11"/>
      <c r="R612" s="11"/>
      <c r="S612" s="11"/>
      <c r="T612" s="23"/>
      <c r="U612" s="71">
        <f t="shared" si="67"/>
        <v>0</v>
      </c>
      <c r="V612" s="71">
        <f t="shared" si="69"/>
        <v>0</v>
      </c>
      <c r="W612" s="9"/>
      <c r="X612" s="69">
        <f>Job_Cards[[#This Row],[GST on Lobour]]+Job_Cards[[#This Row],[Total Labour]]+Job_Cards[[#This Row],[Part Value]]</f>
        <v>149</v>
      </c>
      <c r="Y612" s="9"/>
      <c r="Z612" s="11"/>
      <c r="AA612" s="15">
        <f t="shared" si="70"/>
        <v>22</v>
      </c>
      <c r="AB612" s="15">
        <f t="shared" si="71"/>
        <v>3</v>
      </c>
      <c r="AC612" s="15">
        <f t="shared" si="72"/>
        <v>2026</v>
      </c>
    </row>
    <row r="613" spans="1:29" x14ac:dyDescent="0.35">
      <c r="A613" s="8">
        <v>46103</v>
      </c>
      <c r="B613" s="8">
        <v>46103</v>
      </c>
      <c r="C613" s="9" t="s">
        <v>904</v>
      </c>
      <c r="D613" s="9" t="s">
        <v>279</v>
      </c>
      <c r="E613" s="9"/>
      <c r="F613" s="9" t="s">
        <v>905</v>
      </c>
      <c r="G613" s="64" t="s">
        <v>55</v>
      </c>
      <c r="H613" s="65" t="s">
        <v>237</v>
      </c>
      <c r="I613" s="65" t="s">
        <v>48</v>
      </c>
      <c r="J613" s="22" t="s">
        <v>366</v>
      </c>
      <c r="K613" s="67" t="str">
        <f>_xlfn.XLOOKUP(Job_Cards[[#This Row],[Part Code Issued]],'Inventory Check'!$A$3:$A$3000,'Inventory Check'!$B$3:$B$3000,"WRONG Code",0)</f>
        <v>Gulf Force BS VI (6.5L)</v>
      </c>
      <c r="L613" s="22">
        <v>1</v>
      </c>
      <c r="M613" s="27">
        <v>2080</v>
      </c>
      <c r="N613" s="69">
        <f t="shared" si="68"/>
        <v>2080</v>
      </c>
      <c r="O613" s="10"/>
      <c r="P613" s="11"/>
      <c r="Q613" s="11"/>
      <c r="R613" s="11"/>
      <c r="S613" s="11"/>
      <c r="T613" s="23"/>
      <c r="U613" s="71">
        <f t="shared" si="67"/>
        <v>0</v>
      </c>
      <c r="V613" s="71">
        <f t="shared" si="69"/>
        <v>0</v>
      </c>
      <c r="W613" s="9"/>
      <c r="X613" s="69">
        <f>Job_Cards[[#This Row],[GST on Lobour]]+Job_Cards[[#This Row],[Total Labour]]+Job_Cards[[#This Row],[Part Value]]</f>
        <v>2080</v>
      </c>
      <c r="Y613" s="9"/>
      <c r="Z613" s="11"/>
      <c r="AA613" s="15">
        <f t="shared" si="70"/>
        <v>22</v>
      </c>
      <c r="AB613" s="15">
        <f t="shared" si="71"/>
        <v>3</v>
      </c>
      <c r="AC613" s="15">
        <f t="shared" si="72"/>
        <v>2026</v>
      </c>
    </row>
    <row r="614" spans="1:29" x14ac:dyDescent="0.35">
      <c r="A614" s="9"/>
      <c r="B614" s="8">
        <v>46103</v>
      </c>
      <c r="C614" s="9"/>
      <c r="D614" s="9"/>
      <c r="E614" s="9"/>
      <c r="F614" s="9"/>
      <c r="G614" s="64"/>
      <c r="H614" s="65"/>
      <c r="I614" s="65" t="str">
        <f>IF(Job_Cards[[#This Row],[Customer Name]]="",I613,"")</f>
        <v>Free Service</v>
      </c>
      <c r="J614" s="22" t="s">
        <v>90</v>
      </c>
      <c r="K614" s="67" t="str">
        <f>_xlfn.XLOOKUP(Job_Cards[[#This Row],[Part Code Issued]],'Inventory Check'!$A$3:$A$3000,'Inventory Check'!$B$3:$B$3000,"WRONG Code",0)</f>
        <v>Oil Filter</v>
      </c>
      <c r="L614" s="22">
        <v>1</v>
      </c>
      <c r="M614" s="27">
        <v>359</v>
      </c>
      <c r="N614" s="69">
        <f t="shared" si="68"/>
        <v>359</v>
      </c>
      <c r="O614" s="10"/>
      <c r="P614" s="11"/>
      <c r="Q614" s="11"/>
      <c r="R614" s="11"/>
      <c r="S614" s="11"/>
      <c r="T614" s="23"/>
      <c r="U614" s="71">
        <f t="shared" si="67"/>
        <v>0</v>
      </c>
      <c r="V614" s="71">
        <f t="shared" si="69"/>
        <v>0</v>
      </c>
      <c r="W614" s="9"/>
      <c r="X614" s="69">
        <f>Job_Cards[[#This Row],[GST on Lobour]]+Job_Cards[[#This Row],[Total Labour]]+Job_Cards[[#This Row],[Part Value]]</f>
        <v>359</v>
      </c>
      <c r="Y614" s="9"/>
      <c r="Z614" s="11"/>
      <c r="AA614" s="15">
        <f t="shared" si="70"/>
        <v>22</v>
      </c>
      <c r="AB614" s="15">
        <f t="shared" si="71"/>
        <v>3</v>
      </c>
      <c r="AC614" s="15">
        <f t="shared" si="72"/>
        <v>2026</v>
      </c>
    </row>
    <row r="615" spans="1:29" x14ac:dyDescent="0.35">
      <c r="A615" s="9"/>
      <c r="B615" s="8">
        <v>46103</v>
      </c>
      <c r="C615" s="9"/>
      <c r="D615" s="9"/>
      <c r="E615" s="9"/>
      <c r="F615" s="9"/>
      <c r="G615" s="64"/>
      <c r="H615" s="65"/>
      <c r="I615" s="65" t="str">
        <f>IF(Job_Cards[[#This Row],[Customer Name]]="",I614,"")</f>
        <v>Free Service</v>
      </c>
      <c r="J615" s="22" t="s">
        <v>238</v>
      </c>
      <c r="K615" s="67" t="str">
        <f>_xlfn.XLOOKUP(Job_Cards[[#This Row],[Part Code Issued]],'Inventory Check'!$A$3:$A$3000,'Inventory Check'!$B$3:$B$3000,"WRONG Code",0)</f>
        <v>SPIN-ON FILTER</v>
      </c>
      <c r="L615" s="22">
        <v>1</v>
      </c>
      <c r="M615" s="27">
        <v>655</v>
      </c>
      <c r="N615" s="69">
        <f t="shared" si="68"/>
        <v>655</v>
      </c>
      <c r="O615" s="10"/>
      <c r="P615" s="11"/>
      <c r="Q615" s="11"/>
      <c r="R615" s="11"/>
      <c r="S615" s="11"/>
      <c r="T615" s="23"/>
      <c r="U615" s="71">
        <f t="shared" si="67"/>
        <v>0</v>
      </c>
      <c r="V615" s="71">
        <f t="shared" si="69"/>
        <v>0</v>
      </c>
      <c r="W615" s="9"/>
      <c r="X615" s="69">
        <f>Job_Cards[[#This Row],[GST on Lobour]]+Job_Cards[[#This Row],[Total Labour]]+Job_Cards[[#This Row],[Part Value]]</f>
        <v>655</v>
      </c>
      <c r="Y615" s="9"/>
      <c r="Z615" s="11"/>
      <c r="AA615" s="15">
        <f t="shared" si="70"/>
        <v>22</v>
      </c>
      <c r="AB615" s="15">
        <f t="shared" si="71"/>
        <v>3</v>
      </c>
      <c r="AC615" s="15">
        <f t="shared" si="72"/>
        <v>2026</v>
      </c>
    </row>
    <row r="616" spans="1:29" x14ac:dyDescent="0.35">
      <c r="A616" s="9"/>
      <c r="B616" s="8">
        <v>46103</v>
      </c>
      <c r="C616" s="9"/>
      <c r="D616" s="9"/>
      <c r="E616" s="9"/>
      <c r="F616" s="9"/>
      <c r="G616" s="64"/>
      <c r="H616" s="65"/>
      <c r="I616" s="65" t="str">
        <f>IF(Job_Cards[[#This Row],[Customer Name]]="",I615,"")</f>
        <v>Free Service</v>
      </c>
      <c r="J616" s="22" t="s">
        <v>92</v>
      </c>
      <c r="K616" s="67" t="str">
        <f>_xlfn.XLOOKUP(Job_Cards[[#This Row],[Part Code Issued]],'Inventory Check'!$A$3:$A$3000,'Inventory Check'!$B$3:$B$3000,"WRONG Code",0)</f>
        <v>AIR FILTER</v>
      </c>
      <c r="L616" s="22">
        <v>1</v>
      </c>
      <c r="M616" s="27">
        <v>1388</v>
      </c>
      <c r="N616" s="69">
        <f t="shared" si="68"/>
        <v>1388</v>
      </c>
      <c r="O616" s="10"/>
      <c r="P616" s="11"/>
      <c r="Q616" s="11"/>
      <c r="R616" s="11"/>
      <c r="S616" s="11"/>
      <c r="T616" s="23"/>
      <c r="U616" s="71">
        <f t="shared" si="67"/>
        <v>0</v>
      </c>
      <c r="V616" s="71">
        <f t="shared" si="69"/>
        <v>0</v>
      </c>
      <c r="W616" s="9"/>
      <c r="X616" s="69">
        <f>Job_Cards[[#This Row],[GST on Lobour]]+Job_Cards[[#This Row],[Total Labour]]+Job_Cards[[#This Row],[Part Value]]</f>
        <v>1388</v>
      </c>
      <c r="Y616" s="9"/>
      <c r="Z616" s="11"/>
      <c r="AA616" s="15">
        <f t="shared" si="70"/>
        <v>22</v>
      </c>
      <c r="AB616" s="15">
        <f t="shared" si="71"/>
        <v>3</v>
      </c>
      <c r="AC616" s="15">
        <f t="shared" si="72"/>
        <v>2026</v>
      </c>
    </row>
    <row r="617" spans="1:29" x14ac:dyDescent="0.35">
      <c r="A617" s="9"/>
      <c r="B617" s="8">
        <v>46103</v>
      </c>
      <c r="C617" s="9"/>
      <c r="D617" s="9"/>
      <c r="E617" s="9"/>
      <c r="F617" s="9"/>
      <c r="G617" s="64"/>
      <c r="H617" s="65"/>
      <c r="I617" s="65" t="str">
        <f>IF(Job_Cards[[#This Row],[Customer Name]]="",I616,"")</f>
        <v>Free Service</v>
      </c>
      <c r="J617" s="22" t="s">
        <v>557</v>
      </c>
      <c r="K617" s="67" t="str">
        <f>_xlfn.XLOOKUP(Job_Cards[[#This Row],[Part Code Issued]],'Inventory Check'!$A$3:$A$3000,'Inventory Check'!$B$3:$B$3000,"WRONG Code",0)</f>
        <v>Brake Oil</v>
      </c>
      <c r="L617" s="22">
        <v>1</v>
      </c>
      <c r="M617" s="27">
        <v>149</v>
      </c>
      <c r="N617" s="69">
        <f t="shared" si="68"/>
        <v>149</v>
      </c>
      <c r="O617" s="10"/>
      <c r="P617" s="11"/>
      <c r="Q617" s="11"/>
      <c r="R617" s="11"/>
      <c r="S617" s="11"/>
      <c r="T617" s="23"/>
      <c r="U617" s="71">
        <f t="shared" si="67"/>
        <v>0</v>
      </c>
      <c r="V617" s="71">
        <f t="shared" si="69"/>
        <v>0</v>
      </c>
      <c r="W617" s="9"/>
      <c r="X617" s="69">
        <f>Job_Cards[[#This Row],[GST on Lobour]]+Job_Cards[[#This Row],[Total Labour]]+Job_Cards[[#This Row],[Part Value]]</f>
        <v>149</v>
      </c>
      <c r="Y617" s="9"/>
      <c r="Z617" s="11"/>
      <c r="AA617" s="15">
        <f t="shared" si="70"/>
        <v>22</v>
      </c>
      <c r="AB617" s="15">
        <f t="shared" si="71"/>
        <v>3</v>
      </c>
      <c r="AC617" s="15">
        <f t="shared" si="72"/>
        <v>2026</v>
      </c>
    </row>
    <row r="618" spans="1:29" x14ac:dyDescent="0.35">
      <c r="A618" s="8">
        <v>46103</v>
      </c>
      <c r="B618" s="8">
        <v>46103</v>
      </c>
      <c r="C618" s="9" t="s">
        <v>906</v>
      </c>
      <c r="D618" s="9" t="s">
        <v>279</v>
      </c>
      <c r="E618" s="9"/>
      <c r="F618" s="9" t="s">
        <v>251</v>
      </c>
      <c r="G618" s="64" t="s">
        <v>55</v>
      </c>
      <c r="H618" s="65" t="s">
        <v>237</v>
      </c>
      <c r="I618" s="65" t="s">
        <v>48</v>
      </c>
      <c r="J618" s="22" t="s">
        <v>366</v>
      </c>
      <c r="K618" s="67" t="str">
        <f>_xlfn.XLOOKUP(Job_Cards[[#This Row],[Part Code Issued]],'Inventory Check'!$A$3:$A$3000,'Inventory Check'!$B$3:$B$3000,"WRONG Code",0)</f>
        <v>Gulf Force BS VI (6.5L)</v>
      </c>
      <c r="L618" s="22">
        <v>1</v>
      </c>
      <c r="M618" s="27">
        <v>2080</v>
      </c>
      <c r="N618" s="69">
        <f t="shared" si="68"/>
        <v>2080</v>
      </c>
      <c r="O618" s="10"/>
      <c r="P618" s="11"/>
      <c r="Q618" s="11"/>
      <c r="R618" s="11"/>
      <c r="S618" s="11"/>
      <c r="T618" s="23"/>
      <c r="U618" s="71">
        <f t="shared" si="67"/>
        <v>0</v>
      </c>
      <c r="V618" s="71">
        <f t="shared" si="69"/>
        <v>0</v>
      </c>
      <c r="W618" s="9"/>
      <c r="X618" s="69">
        <f>Job_Cards[[#This Row],[GST on Lobour]]+Job_Cards[[#This Row],[Total Labour]]+Job_Cards[[#This Row],[Part Value]]</f>
        <v>2080</v>
      </c>
      <c r="Y618" s="9"/>
      <c r="Z618" s="11"/>
      <c r="AA618" s="15">
        <f t="shared" si="70"/>
        <v>22</v>
      </c>
      <c r="AB618" s="15">
        <f t="shared" si="71"/>
        <v>3</v>
      </c>
      <c r="AC618" s="15">
        <f t="shared" si="72"/>
        <v>2026</v>
      </c>
    </row>
    <row r="619" spans="1:29" x14ac:dyDescent="0.35">
      <c r="A619" s="9"/>
      <c r="B619" s="8">
        <v>46103</v>
      </c>
      <c r="C619" s="9"/>
      <c r="D619" s="9"/>
      <c r="E619" s="9"/>
      <c r="F619" s="9"/>
      <c r="G619" s="64"/>
      <c r="H619" s="65"/>
      <c r="I619" s="65" t="str">
        <f>IF(Job_Cards[[#This Row],[Customer Name]]="",I618,"")</f>
        <v>Free Service</v>
      </c>
      <c r="J619" s="22" t="s">
        <v>90</v>
      </c>
      <c r="K619" s="67" t="str">
        <f>_xlfn.XLOOKUP(Job_Cards[[#This Row],[Part Code Issued]],'Inventory Check'!$A$3:$A$3000,'Inventory Check'!$B$3:$B$3000,"WRONG Code",0)</f>
        <v>Oil Filter</v>
      </c>
      <c r="L619" s="22">
        <v>1</v>
      </c>
      <c r="M619" s="27">
        <v>359</v>
      </c>
      <c r="N619" s="69">
        <f t="shared" si="68"/>
        <v>359</v>
      </c>
      <c r="O619" s="10"/>
      <c r="P619" s="11"/>
      <c r="Q619" s="11"/>
      <c r="R619" s="11"/>
      <c r="S619" s="11"/>
      <c r="T619" s="23"/>
      <c r="U619" s="71">
        <f t="shared" si="67"/>
        <v>0</v>
      </c>
      <c r="V619" s="71">
        <f t="shared" si="69"/>
        <v>0</v>
      </c>
      <c r="W619" s="9"/>
      <c r="X619" s="69">
        <f>Job_Cards[[#This Row],[GST on Lobour]]+Job_Cards[[#This Row],[Total Labour]]+Job_Cards[[#This Row],[Part Value]]</f>
        <v>359</v>
      </c>
      <c r="Y619" s="9"/>
      <c r="Z619" s="11"/>
      <c r="AA619" s="15">
        <f t="shared" si="70"/>
        <v>22</v>
      </c>
      <c r="AB619" s="15">
        <f t="shared" si="71"/>
        <v>3</v>
      </c>
      <c r="AC619" s="15">
        <f t="shared" si="72"/>
        <v>2026</v>
      </c>
    </row>
    <row r="620" spans="1:29" x14ac:dyDescent="0.35">
      <c r="A620" s="9"/>
      <c r="B620" s="8">
        <v>46103</v>
      </c>
      <c r="C620" s="9"/>
      <c r="D620" s="9"/>
      <c r="E620" s="9"/>
      <c r="F620" s="9"/>
      <c r="G620" s="64"/>
      <c r="H620" s="65"/>
      <c r="I620" s="65" t="str">
        <f>IF(Job_Cards[[#This Row],[Customer Name]]="",I619,"")</f>
        <v>Free Service</v>
      </c>
      <c r="J620" s="22" t="s">
        <v>238</v>
      </c>
      <c r="K620" s="67" t="str">
        <f>_xlfn.XLOOKUP(Job_Cards[[#This Row],[Part Code Issued]],'Inventory Check'!$A$3:$A$3000,'Inventory Check'!$B$3:$B$3000,"WRONG Code",0)</f>
        <v>SPIN-ON FILTER</v>
      </c>
      <c r="L620" s="22">
        <v>1</v>
      </c>
      <c r="M620" s="27">
        <v>655</v>
      </c>
      <c r="N620" s="69">
        <f t="shared" si="68"/>
        <v>655</v>
      </c>
      <c r="O620" s="10"/>
      <c r="P620" s="11"/>
      <c r="Q620" s="11"/>
      <c r="R620" s="11"/>
      <c r="S620" s="11"/>
      <c r="T620" s="23"/>
      <c r="U620" s="71">
        <f t="shared" si="67"/>
        <v>0</v>
      </c>
      <c r="V620" s="71">
        <f t="shared" si="69"/>
        <v>0</v>
      </c>
      <c r="W620" s="9"/>
      <c r="X620" s="69">
        <f>Job_Cards[[#This Row],[GST on Lobour]]+Job_Cards[[#This Row],[Total Labour]]+Job_Cards[[#This Row],[Part Value]]</f>
        <v>655</v>
      </c>
      <c r="Y620" s="9"/>
      <c r="Z620" s="11"/>
      <c r="AA620" s="15">
        <f t="shared" si="70"/>
        <v>22</v>
      </c>
      <c r="AB620" s="15">
        <f t="shared" si="71"/>
        <v>3</v>
      </c>
      <c r="AC620" s="15">
        <f t="shared" si="72"/>
        <v>2026</v>
      </c>
    </row>
    <row r="621" spans="1:29" x14ac:dyDescent="0.35">
      <c r="A621" s="9"/>
      <c r="B621" s="8">
        <v>46103</v>
      </c>
      <c r="C621" s="9"/>
      <c r="D621" s="9"/>
      <c r="E621" s="9"/>
      <c r="F621" s="9"/>
      <c r="G621" s="64"/>
      <c r="H621" s="65"/>
      <c r="I621" s="65" t="str">
        <f>IF(Job_Cards[[#This Row],[Customer Name]]="",I620,"")</f>
        <v>Free Service</v>
      </c>
      <c r="J621" s="22" t="s">
        <v>92</v>
      </c>
      <c r="K621" s="67" t="str">
        <f>_xlfn.XLOOKUP(Job_Cards[[#This Row],[Part Code Issued]],'Inventory Check'!$A$3:$A$3000,'Inventory Check'!$B$3:$B$3000,"WRONG Code",0)</f>
        <v>AIR FILTER</v>
      </c>
      <c r="L621" s="22">
        <v>1</v>
      </c>
      <c r="M621" s="27">
        <v>1388</v>
      </c>
      <c r="N621" s="69">
        <f t="shared" si="68"/>
        <v>1388</v>
      </c>
      <c r="O621" s="10"/>
      <c r="P621" s="11"/>
      <c r="Q621" s="11"/>
      <c r="R621" s="11"/>
      <c r="S621" s="11"/>
      <c r="T621" s="23"/>
      <c r="U621" s="71">
        <f t="shared" si="67"/>
        <v>0</v>
      </c>
      <c r="V621" s="71">
        <f t="shared" si="69"/>
        <v>0</v>
      </c>
      <c r="W621" s="9"/>
      <c r="X621" s="69">
        <f>Job_Cards[[#This Row],[GST on Lobour]]+Job_Cards[[#This Row],[Total Labour]]+Job_Cards[[#This Row],[Part Value]]</f>
        <v>1388</v>
      </c>
      <c r="Y621" s="9"/>
      <c r="Z621" s="11"/>
      <c r="AA621" s="15">
        <f t="shared" si="70"/>
        <v>22</v>
      </c>
      <c r="AB621" s="15">
        <f t="shared" si="71"/>
        <v>3</v>
      </c>
      <c r="AC621" s="15">
        <f t="shared" si="72"/>
        <v>2026</v>
      </c>
    </row>
    <row r="622" spans="1:29" x14ac:dyDescent="0.35">
      <c r="A622" s="9"/>
      <c r="B622" s="8">
        <v>46103</v>
      </c>
      <c r="C622" s="9"/>
      <c r="D622" s="9"/>
      <c r="E622" s="9"/>
      <c r="F622" s="9"/>
      <c r="G622" s="64"/>
      <c r="H622" s="65"/>
      <c r="I622" s="65" t="str">
        <f>IF(Job_Cards[[#This Row],[Customer Name]]="",I621,"")</f>
        <v>Free Service</v>
      </c>
      <c r="J622" s="22" t="s">
        <v>557</v>
      </c>
      <c r="K622" s="67" t="str">
        <f>_xlfn.XLOOKUP(Job_Cards[[#This Row],[Part Code Issued]],'Inventory Check'!$A$3:$A$3000,'Inventory Check'!$B$3:$B$3000,"WRONG Code",0)</f>
        <v>Brake Oil</v>
      </c>
      <c r="L622" s="22">
        <v>1</v>
      </c>
      <c r="M622" s="27">
        <v>149</v>
      </c>
      <c r="N622" s="69">
        <f t="shared" si="68"/>
        <v>149</v>
      </c>
      <c r="O622" s="10"/>
      <c r="P622" s="11"/>
      <c r="Q622" s="11"/>
      <c r="R622" s="11"/>
      <c r="S622" s="11"/>
      <c r="T622" s="23"/>
      <c r="U622" s="71">
        <f t="shared" si="67"/>
        <v>0</v>
      </c>
      <c r="V622" s="71">
        <f t="shared" si="69"/>
        <v>0</v>
      </c>
      <c r="W622" s="9"/>
      <c r="X622" s="69">
        <f>Job_Cards[[#This Row],[GST on Lobour]]+Job_Cards[[#This Row],[Total Labour]]+Job_Cards[[#This Row],[Part Value]]</f>
        <v>149</v>
      </c>
      <c r="Y622" s="9"/>
      <c r="Z622" s="11"/>
      <c r="AA622" s="15">
        <f t="shared" si="70"/>
        <v>22</v>
      </c>
      <c r="AB622" s="15">
        <f t="shared" si="71"/>
        <v>3</v>
      </c>
      <c r="AC622" s="15">
        <f t="shared" si="72"/>
        <v>2026</v>
      </c>
    </row>
    <row r="623" spans="1:29" x14ac:dyDescent="0.35">
      <c r="A623" s="8">
        <v>46103</v>
      </c>
      <c r="B623" s="8">
        <v>46103</v>
      </c>
      <c r="C623" s="9">
        <v>20</v>
      </c>
      <c r="D623" s="9" t="s">
        <v>681</v>
      </c>
      <c r="E623" s="9">
        <v>7379606363</v>
      </c>
      <c r="F623" s="9" t="s">
        <v>682</v>
      </c>
      <c r="G623" s="64" t="s">
        <v>55</v>
      </c>
      <c r="H623" s="65" t="s">
        <v>65</v>
      </c>
      <c r="I623" s="65" t="s">
        <v>27</v>
      </c>
      <c r="J623" s="22" t="s">
        <v>845</v>
      </c>
      <c r="K623" s="67" t="str">
        <f>_xlfn.XLOOKUP(Job_Cards[[#This Row],[Part Code Issued]],'Inventory Check'!$A$3:$A$3000,'Inventory Check'!$B$3:$B$3000,"WRONG Code",0)</f>
        <v>GREASE</v>
      </c>
      <c r="L623" s="22">
        <v>1</v>
      </c>
      <c r="M623" s="27">
        <v>288</v>
      </c>
      <c r="N623" s="69">
        <f t="shared" si="68"/>
        <v>288</v>
      </c>
      <c r="O623" s="10">
        <v>4100</v>
      </c>
      <c r="P623" s="11"/>
      <c r="Q623" s="11"/>
      <c r="R623" s="11"/>
      <c r="S623" s="11"/>
      <c r="T623" s="23"/>
      <c r="U623" s="71">
        <f t="shared" si="67"/>
        <v>4100</v>
      </c>
      <c r="V623" s="71">
        <f t="shared" si="69"/>
        <v>738</v>
      </c>
      <c r="W623" s="9"/>
      <c r="X623" s="69">
        <f>Job_Cards[[#This Row],[GST on Lobour]]+Job_Cards[[#This Row],[Total Labour]]+Job_Cards[[#This Row],[Part Value]]</f>
        <v>5126</v>
      </c>
      <c r="Y623" s="9"/>
      <c r="Z623" s="11"/>
      <c r="AA623" s="15">
        <f t="shared" si="70"/>
        <v>22</v>
      </c>
      <c r="AB623" s="15">
        <f t="shared" si="71"/>
        <v>3</v>
      </c>
      <c r="AC623" s="15">
        <f t="shared" si="72"/>
        <v>2026</v>
      </c>
    </row>
    <row r="624" spans="1:29" x14ac:dyDescent="0.35">
      <c r="A624" s="9"/>
      <c r="B624" s="8">
        <v>46103</v>
      </c>
      <c r="C624" s="9"/>
      <c r="D624" s="9"/>
      <c r="E624" s="9"/>
      <c r="F624" s="9"/>
      <c r="G624" s="64"/>
      <c r="H624" s="65"/>
      <c r="I624" s="65" t="str">
        <f>IF(Job_Cards[[#This Row],[Customer Name]]="",I623,"")</f>
        <v>Paid</v>
      </c>
      <c r="J624" s="22" t="s">
        <v>172</v>
      </c>
      <c r="K624" s="67" t="str">
        <f>_xlfn.XLOOKUP(Job_Cards[[#This Row],[Part Code Issued]],'Inventory Check'!$A$3:$A$3000,'Inventory Check'!$B$3:$B$3000,"WRONG Code",0)</f>
        <v>BRAKE PAD</v>
      </c>
      <c r="L624" s="22">
        <v>1</v>
      </c>
      <c r="M624" s="27">
        <v>2296</v>
      </c>
      <c r="N624" s="69">
        <f t="shared" si="68"/>
        <v>2296</v>
      </c>
      <c r="O624" s="10"/>
      <c r="P624" s="11"/>
      <c r="Q624" s="11"/>
      <c r="R624" s="11"/>
      <c r="S624" s="11"/>
      <c r="T624" s="23"/>
      <c r="U624" s="71">
        <f t="shared" si="67"/>
        <v>0</v>
      </c>
      <c r="V624" s="71">
        <f t="shared" si="69"/>
        <v>0</v>
      </c>
      <c r="W624" s="9"/>
      <c r="X624" s="69">
        <f>Job_Cards[[#This Row],[GST on Lobour]]+Job_Cards[[#This Row],[Total Labour]]+Job_Cards[[#This Row],[Part Value]]</f>
        <v>2296</v>
      </c>
      <c r="Y624" s="9"/>
      <c r="Z624" s="11"/>
      <c r="AA624" s="15">
        <f t="shared" si="70"/>
        <v>22</v>
      </c>
      <c r="AB624" s="15">
        <f t="shared" si="71"/>
        <v>3</v>
      </c>
      <c r="AC624" s="15">
        <f t="shared" si="72"/>
        <v>2026</v>
      </c>
    </row>
    <row r="625" spans="1:29" x14ac:dyDescent="0.35">
      <c r="A625" s="9"/>
      <c r="B625" s="8">
        <v>46103</v>
      </c>
      <c r="C625" s="9"/>
      <c r="D625" s="9"/>
      <c r="E625" s="9"/>
      <c r="F625" s="9"/>
      <c r="G625" s="64"/>
      <c r="H625" s="65"/>
      <c r="I625" s="65" t="str">
        <f>IF(Job_Cards[[#This Row],[Customer Name]]="",I624,"")</f>
        <v>Paid</v>
      </c>
      <c r="J625" s="22" t="s">
        <v>403</v>
      </c>
      <c r="K625" s="67" t="str">
        <f>_xlfn.XLOOKUP(Job_Cards[[#This Row],[Part Code Issued]],'Inventory Check'!$A$3:$A$3000,'Inventory Check'!$B$3:$B$3000,"WRONG Code",0)</f>
        <v>RUBBER BUSH</v>
      </c>
      <c r="L625" s="22">
        <v>1</v>
      </c>
      <c r="M625" s="27">
        <v>68</v>
      </c>
      <c r="N625" s="69">
        <f t="shared" si="68"/>
        <v>68</v>
      </c>
      <c r="O625" s="10"/>
      <c r="P625" s="11"/>
      <c r="Q625" s="11"/>
      <c r="R625" s="11"/>
      <c r="S625" s="11"/>
      <c r="T625" s="23"/>
      <c r="U625" s="71">
        <f t="shared" si="67"/>
        <v>0</v>
      </c>
      <c r="V625" s="71">
        <f t="shared" si="69"/>
        <v>0</v>
      </c>
      <c r="W625" s="9"/>
      <c r="X625" s="69">
        <f>Job_Cards[[#This Row],[GST on Lobour]]+Job_Cards[[#This Row],[Total Labour]]+Job_Cards[[#This Row],[Part Value]]</f>
        <v>68</v>
      </c>
      <c r="Y625" s="9"/>
      <c r="Z625" s="11"/>
      <c r="AA625" s="15">
        <f t="shared" si="70"/>
        <v>22</v>
      </c>
      <c r="AB625" s="15">
        <f t="shared" si="71"/>
        <v>3</v>
      </c>
      <c r="AC625" s="15">
        <f t="shared" si="72"/>
        <v>2026</v>
      </c>
    </row>
    <row r="626" spans="1:29" x14ac:dyDescent="0.35">
      <c r="A626" s="9"/>
      <c r="B626" s="8">
        <v>46103</v>
      </c>
      <c r="C626" s="9"/>
      <c r="D626" s="9"/>
      <c r="E626" s="9"/>
      <c r="F626" s="9"/>
      <c r="G626" s="64"/>
      <c r="H626" s="65"/>
      <c r="I626" s="65" t="str">
        <f>IF(Job_Cards[[#This Row],[Customer Name]]="",I625,"")</f>
        <v>Paid</v>
      </c>
      <c r="J626" s="22" t="s">
        <v>457</v>
      </c>
      <c r="K626" s="67" t="str">
        <f>_xlfn.XLOOKUP(Job_Cards[[#This Row],[Part Code Issued]],'Inventory Check'!$A$3:$A$3000,'Inventory Check'!$B$3:$B$3000,"WRONG Code",0)</f>
        <v>Anabond</v>
      </c>
      <c r="L626" s="22">
        <v>1</v>
      </c>
      <c r="M626" s="27">
        <v>90</v>
      </c>
      <c r="N626" s="69">
        <f t="shared" si="68"/>
        <v>90</v>
      </c>
      <c r="O626" s="10"/>
      <c r="P626" s="11"/>
      <c r="Q626" s="11"/>
      <c r="R626" s="11"/>
      <c r="S626" s="11"/>
      <c r="T626" s="23"/>
      <c r="U626" s="71">
        <f t="shared" si="67"/>
        <v>0</v>
      </c>
      <c r="V626" s="71">
        <f t="shared" si="69"/>
        <v>0</v>
      </c>
      <c r="W626" s="9"/>
      <c r="X626" s="69">
        <f>Job_Cards[[#This Row],[GST on Lobour]]+Job_Cards[[#This Row],[Total Labour]]+Job_Cards[[#This Row],[Part Value]]</f>
        <v>90</v>
      </c>
      <c r="Y626" s="9"/>
      <c r="Z626" s="11"/>
      <c r="AA626" s="15">
        <f t="shared" si="70"/>
        <v>22</v>
      </c>
      <c r="AB626" s="15">
        <f t="shared" si="71"/>
        <v>3</v>
      </c>
      <c r="AC626" s="15">
        <f t="shared" si="72"/>
        <v>2026</v>
      </c>
    </row>
    <row r="627" spans="1:29" x14ac:dyDescent="0.35">
      <c r="A627" s="9"/>
      <c r="B627" s="8">
        <v>46103</v>
      </c>
      <c r="C627" s="9"/>
      <c r="D627" s="9"/>
      <c r="E627" s="9"/>
      <c r="F627" s="9"/>
      <c r="G627" s="64"/>
      <c r="H627" s="65"/>
      <c r="I627" s="65" t="str">
        <f>IF(Job_Cards[[#This Row],[Customer Name]]="",I626,"")</f>
        <v>Paid</v>
      </c>
      <c r="J627" s="22" t="s">
        <v>376</v>
      </c>
      <c r="K627" s="67" t="str">
        <f>_xlfn.XLOOKUP(Job_Cards[[#This Row],[Part Code Issued]],'Inventory Check'!$A$3:$A$3000,'Inventory Check'!$B$3:$B$3000,"WRONG Code",0)</f>
        <v>MECHENICAL SPRAY</v>
      </c>
      <c r="L627" s="22">
        <v>1</v>
      </c>
      <c r="M627" s="27">
        <v>160</v>
      </c>
      <c r="N627" s="69">
        <f t="shared" si="68"/>
        <v>160</v>
      </c>
      <c r="O627" s="10"/>
      <c r="P627" s="11"/>
      <c r="Q627" s="11"/>
      <c r="R627" s="11"/>
      <c r="S627" s="11"/>
      <c r="T627" s="23"/>
      <c r="U627" s="71">
        <f t="shared" si="67"/>
        <v>0</v>
      </c>
      <c r="V627" s="71">
        <f t="shared" si="69"/>
        <v>0</v>
      </c>
      <c r="W627" s="9"/>
      <c r="X627" s="69">
        <f>Job_Cards[[#This Row],[GST on Lobour]]+Job_Cards[[#This Row],[Total Labour]]+Job_Cards[[#This Row],[Part Value]]</f>
        <v>160</v>
      </c>
      <c r="Y627" s="9"/>
      <c r="Z627" s="11"/>
      <c r="AA627" s="15">
        <f t="shared" si="70"/>
        <v>22</v>
      </c>
      <c r="AB627" s="15">
        <f t="shared" si="71"/>
        <v>3</v>
      </c>
      <c r="AC627" s="15">
        <f t="shared" si="72"/>
        <v>2026</v>
      </c>
    </row>
    <row r="628" spans="1:29" x14ac:dyDescent="0.35">
      <c r="A628" s="9"/>
      <c r="B628" s="8">
        <v>46103</v>
      </c>
      <c r="C628" s="9"/>
      <c r="D628" s="9"/>
      <c r="E628" s="9"/>
      <c r="F628" s="9"/>
      <c r="G628" s="64"/>
      <c r="H628" s="65"/>
      <c r="I628" s="65" t="str">
        <f>IF(Job_Cards[[#This Row],[Customer Name]]="",I627,"")</f>
        <v>Paid</v>
      </c>
      <c r="J628" s="22" t="s">
        <v>557</v>
      </c>
      <c r="K628" s="67" t="str">
        <f>_xlfn.XLOOKUP(Job_Cards[[#This Row],[Part Code Issued]],'Inventory Check'!$A$3:$A$3000,'Inventory Check'!$B$3:$B$3000,"WRONG Code",0)</f>
        <v>Brake Oil</v>
      </c>
      <c r="L628" s="22">
        <v>2</v>
      </c>
      <c r="M628" s="27">
        <v>149</v>
      </c>
      <c r="N628" s="69">
        <f t="shared" si="68"/>
        <v>298</v>
      </c>
      <c r="O628" s="10"/>
      <c r="P628" s="11"/>
      <c r="Q628" s="11"/>
      <c r="R628" s="11"/>
      <c r="S628" s="11"/>
      <c r="T628" s="23"/>
      <c r="U628" s="71">
        <f t="shared" si="67"/>
        <v>0</v>
      </c>
      <c r="V628" s="71">
        <f t="shared" si="69"/>
        <v>0</v>
      </c>
      <c r="W628" s="9"/>
      <c r="X628" s="69">
        <f>Job_Cards[[#This Row],[GST on Lobour]]+Job_Cards[[#This Row],[Total Labour]]+Job_Cards[[#This Row],[Part Value]]</f>
        <v>298</v>
      </c>
      <c r="Y628" s="9"/>
      <c r="Z628" s="11"/>
      <c r="AA628" s="15">
        <f t="shared" si="70"/>
        <v>22</v>
      </c>
      <c r="AB628" s="15">
        <f t="shared" si="71"/>
        <v>3</v>
      </c>
      <c r="AC628" s="15">
        <f t="shared" si="72"/>
        <v>2026</v>
      </c>
    </row>
    <row r="629" spans="1:29" x14ac:dyDescent="0.35">
      <c r="A629" s="9"/>
      <c r="B629" s="8">
        <v>46103</v>
      </c>
      <c r="C629" s="9"/>
      <c r="D629" s="9"/>
      <c r="E629" s="9"/>
      <c r="F629" s="9"/>
      <c r="G629" s="64"/>
      <c r="H629" s="65"/>
      <c r="I629" s="65" t="str">
        <f>IF(Job_Cards[[#This Row],[Customer Name]]="",I628,"")</f>
        <v>Paid</v>
      </c>
      <c r="J629" s="22" t="s">
        <v>117</v>
      </c>
      <c r="K629" s="67" t="str">
        <f>_xlfn.XLOOKUP(Job_Cards[[#This Row],[Part Code Issued]],'Inventory Check'!$A$3:$A$3000,'Inventory Check'!$B$3:$B$3000,"WRONG Code",0)</f>
        <v>KING PIN SET</v>
      </c>
      <c r="L629" s="22">
        <v>1</v>
      </c>
      <c r="M629" s="27">
        <v>2438</v>
      </c>
      <c r="N629" s="69">
        <f t="shared" si="68"/>
        <v>2438</v>
      </c>
      <c r="O629" s="10"/>
      <c r="P629" s="11"/>
      <c r="Q629" s="11"/>
      <c r="R629" s="11"/>
      <c r="S629" s="11"/>
      <c r="T629" s="23"/>
      <c r="U629" s="71">
        <f t="shared" si="67"/>
        <v>0</v>
      </c>
      <c r="V629" s="71">
        <f t="shared" si="69"/>
        <v>0</v>
      </c>
      <c r="W629" s="9"/>
      <c r="X629" s="69">
        <f>Job_Cards[[#This Row],[GST on Lobour]]+Job_Cards[[#This Row],[Total Labour]]+Job_Cards[[#This Row],[Part Value]]</f>
        <v>2438</v>
      </c>
      <c r="Y629" s="9"/>
      <c r="Z629" s="11"/>
      <c r="AA629" s="15">
        <f t="shared" si="70"/>
        <v>22</v>
      </c>
      <c r="AB629" s="15">
        <f t="shared" si="71"/>
        <v>3</v>
      </c>
      <c r="AC629" s="15">
        <f t="shared" si="72"/>
        <v>2026</v>
      </c>
    </row>
    <row r="630" spans="1:29" x14ac:dyDescent="0.35">
      <c r="A630" s="9"/>
      <c r="B630" s="8">
        <v>46103</v>
      </c>
      <c r="C630" s="9"/>
      <c r="D630" s="9"/>
      <c r="E630" s="9"/>
      <c r="F630" s="9"/>
      <c r="G630" s="64"/>
      <c r="H630" s="65"/>
      <c r="I630" s="65" t="str">
        <f>IF(Job_Cards[[#This Row],[Customer Name]]="",I629,"")</f>
        <v>Paid</v>
      </c>
      <c r="J630" s="22" t="s">
        <v>910</v>
      </c>
      <c r="K630" s="67" t="str">
        <f>_xlfn.XLOOKUP(Job_Cards[[#This Row],[Part Code Issued]],'Inventory Check'!$A$3:$A$3000,'Inventory Check'!$B$3:$B$3000,"WRONG Code",0)</f>
        <v>5 no. LN key Bolt</v>
      </c>
      <c r="L630" s="22">
        <v>1</v>
      </c>
      <c r="M630" s="27">
        <v>50</v>
      </c>
      <c r="N630" s="69">
        <f t="shared" si="68"/>
        <v>50</v>
      </c>
      <c r="O630" s="10"/>
      <c r="P630" s="11"/>
      <c r="Q630" s="11"/>
      <c r="R630" s="11"/>
      <c r="S630" s="11"/>
      <c r="T630" s="23"/>
      <c r="U630" s="71">
        <f t="shared" si="67"/>
        <v>0</v>
      </c>
      <c r="V630" s="71">
        <f t="shared" si="69"/>
        <v>0</v>
      </c>
      <c r="W630" s="9"/>
      <c r="X630" s="69">
        <f>Job_Cards[[#This Row],[GST on Lobour]]+Job_Cards[[#This Row],[Total Labour]]+Job_Cards[[#This Row],[Part Value]]</f>
        <v>50</v>
      </c>
      <c r="Y630" s="9"/>
      <c r="Z630" s="11"/>
      <c r="AA630" s="15">
        <f t="shared" si="70"/>
        <v>22</v>
      </c>
      <c r="AB630" s="15">
        <f t="shared" si="71"/>
        <v>3</v>
      </c>
      <c r="AC630" s="15">
        <f t="shared" si="72"/>
        <v>2026</v>
      </c>
    </row>
    <row r="631" spans="1:29" x14ac:dyDescent="0.35">
      <c r="A631" s="8">
        <v>46103</v>
      </c>
      <c r="B631" s="8">
        <v>46103</v>
      </c>
      <c r="C631" s="9">
        <v>21</v>
      </c>
      <c r="D631" s="9" t="s">
        <v>911</v>
      </c>
      <c r="E631" s="9">
        <v>9839737457</v>
      </c>
      <c r="F631" s="9" t="s">
        <v>912</v>
      </c>
      <c r="G631" s="64" t="s">
        <v>55</v>
      </c>
      <c r="H631" s="65" t="s">
        <v>65</v>
      </c>
      <c r="I631" s="65" t="s">
        <v>48</v>
      </c>
      <c r="J631" s="22" t="s">
        <v>366</v>
      </c>
      <c r="K631" s="67" t="str">
        <f>_xlfn.XLOOKUP(Job_Cards[[#This Row],[Part Code Issued]],'Inventory Check'!$A$3:$A$3000,'Inventory Check'!$B$3:$B$3000,"WRONG Code",0)</f>
        <v>Gulf Force BS VI (6.5L)</v>
      </c>
      <c r="L631" s="22">
        <v>1</v>
      </c>
      <c r="M631" s="27">
        <v>2080</v>
      </c>
      <c r="N631" s="69">
        <f t="shared" si="68"/>
        <v>2080</v>
      </c>
      <c r="O631" s="10">
        <v>200</v>
      </c>
      <c r="P631" s="11"/>
      <c r="Q631" s="11"/>
      <c r="R631" s="11"/>
      <c r="S631" s="11"/>
      <c r="T631" s="23"/>
      <c r="U631" s="71">
        <f t="shared" si="67"/>
        <v>200</v>
      </c>
      <c r="V631" s="71">
        <f t="shared" si="69"/>
        <v>36</v>
      </c>
      <c r="W631" s="9"/>
      <c r="X631" s="69">
        <f>Job_Cards[[#This Row],[GST on Lobour]]+Job_Cards[[#This Row],[Total Labour]]+Job_Cards[[#This Row],[Part Value]]</f>
        <v>2316</v>
      </c>
      <c r="Y631" s="9"/>
      <c r="Z631" s="11"/>
      <c r="AA631" s="15">
        <f t="shared" si="70"/>
        <v>22</v>
      </c>
      <c r="AB631" s="15">
        <f t="shared" si="71"/>
        <v>3</v>
      </c>
      <c r="AC631" s="15">
        <f t="shared" si="72"/>
        <v>2026</v>
      </c>
    </row>
    <row r="632" spans="1:29" x14ac:dyDescent="0.35">
      <c r="A632" s="9"/>
      <c r="B632" s="8">
        <v>46103</v>
      </c>
      <c r="C632" s="9"/>
      <c r="D632" s="9"/>
      <c r="E632" s="9"/>
      <c r="F632" s="9"/>
      <c r="G632" s="64"/>
      <c r="H632" s="65"/>
      <c r="I632" s="65" t="str">
        <f>IF(Job_Cards[[#This Row],[Customer Name]]="",I631,"")</f>
        <v>Free Service</v>
      </c>
      <c r="J632" s="22" t="s">
        <v>90</v>
      </c>
      <c r="K632" s="67" t="str">
        <f>_xlfn.XLOOKUP(Job_Cards[[#This Row],[Part Code Issued]],'Inventory Check'!$A$3:$A$3000,'Inventory Check'!$B$3:$B$3000,"WRONG Code",0)</f>
        <v>Oil Filter</v>
      </c>
      <c r="L632" s="22">
        <v>1</v>
      </c>
      <c r="M632" s="27">
        <v>359</v>
      </c>
      <c r="N632" s="69">
        <f t="shared" si="68"/>
        <v>359</v>
      </c>
      <c r="O632" s="10"/>
      <c r="P632" s="11"/>
      <c r="Q632" s="11"/>
      <c r="R632" s="11"/>
      <c r="S632" s="11"/>
      <c r="T632" s="23"/>
      <c r="U632" s="71">
        <f t="shared" si="67"/>
        <v>0</v>
      </c>
      <c r="V632" s="71">
        <f t="shared" si="69"/>
        <v>0</v>
      </c>
      <c r="W632" s="9"/>
      <c r="X632" s="69">
        <f>Job_Cards[[#This Row],[GST on Lobour]]+Job_Cards[[#This Row],[Total Labour]]+Job_Cards[[#This Row],[Part Value]]</f>
        <v>359</v>
      </c>
      <c r="Y632" s="9"/>
      <c r="Z632" s="11"/>
      <c r="AA632" s="15">
        <f t="shared" si="70"/>
        <v>22</v>
      </c>
      <c r="AB632" s="15">
        <f t="shared" si="71"/>
        <v>3</v>
      </c>
      <c r="AC632" s="15">
        <f t="shared" si="72"/>
        <v>2026</v>
      </c>
    </row>
    <row r="633" spans="1:29" x14ac:dyDescent="0.35">
      <c r="A633" s="9"/>
      <c r="B633" s="8">
        <v>46103</v>
      </c>
      <c r="C633" s="9"/>
      <c r="D633" s="9"/>
      <c r="E633" s="9"/>
      <c r="F633" s="9"/>
      <c r="G633" s="64"/>
      <c r="H633" s="65"/>
      <c r="I633" s="65" t="str">
        <f>IF(Job_Cards[[#This Row],[Customer Name]]="",I632,"")</f>
        <v>Free Service</v>
      </c>
      <c r="J633" s="22" t="s">
        <v>92</v>
      </c>
      <c r="K633" s="67" t="str">
        <f>_xlfn.XLOOKUP(Job_Cards[[#This Row],[Part Code Issued]],'Inventory Check'!$A$3:$A$3000,'Inventory Check'!$B$3:$B$3000,"WRONG Code",0)</f>
        <v>AIR FILTER</v>
      </c>
      <c r="L633" s="22">
        <v>1</v>
      </c>
      <c r="M633" s="27">
        <v>1388</v>
      </c>
      <c r="N633" s="69">
        <f t="shared" si="68"/>
        <v>1388</v>
      </c>
      <c r="O633" s="10"/>
      <c r="P633" s="11"/>
      <c r="Q633" s="11"/>
      <c r="R633" s="11"/>
      <c r="S633" s="11"/>
      <c r="T633" s="23"/>
      <c r="U633" s="71">
        <f t="shared" si="67"/>
        <v>0</v>
      </c>
      <c r="V633" s="71">
        <f t="shared" si="69"/>
        <v>0</v>
      </c>
      <c r="W633" s="9"/>
      <c r="X633" s="69">
        <f>Job_Cards[[#This Row],[GST on Lobour]]+Job_Cards[[#This Row],[Total Labour]]+Job_Cards[[#This Row],[Part Value]]</f>
        <v>1388</v>
      </c>
      <c r="Y633" s="9"/>
      <c r="Z633" s="11"/>
      <c r="AA633" s="15">
        <f t="shared" si="70"/>
        <v>22</v>
      </c>
      <c r="AB633" s="15">
        <f t="shared" si="71"/>
        <v>3</v>
      </c>
      <c r="AC633" s="15">
        <f t="shared" si="72"/>
        <v>2026</v>
      </c>
    </row>
    <row r="634" spans="1:29" x14ac:dyDescent="0.35">
      <c r="A634" s="9"/>
      <c r="B634" s="8">
        <v>46103</v>
      </c>
      <c r="C634" s="9"/>
      <c r="D634" s="9"/>
      <c r="E634" s="9"/>
      <c r="F634" s="9"/>
      <c r="G634" s="64"/>
      <c r="H634" s="65"/>
      <c r="I634" s="65" t="str">
        <f>IF(Job_Cards[[#This Row],[Customer Name]]="",I633,"")</f>
        <v>Free Service</v>
      </c>
      <c r="J634" s="22" t="s">
        <v>408</v>
      </c>
      <c r="K634" s="67" t="str">
        <f>_xlfn.XLOOKUP(Job_Cards[[#This Row],[Part Code Issued]],'Inventory Check'!$A$3:$A$3000,'Inventory Check'!$B$3:$B$3000,"WRONG Code",0)</f>
        <v>BRACKET</v>
      </c>
      <c r="L634" s="22">
        <v>1</v>
      </c>
      <c r="M634" s="27">
        <v>40</v>
      </c>
      <c r="N634" s="69">
        <f t="shared" si="68"/>
        <v>40</v>
      </c>
      <c r="O634" s="10"/>
      <c r="P634" s="11"/>
      <c r="Q634" s="11"/>
      <c r="R634" s="11"/>
      <c r="S634" s="11"/>
      <c r="T634" s="23"/>
      <c r="U634" s="71">
        <f t="shared" si="67"/>
        <v>0</v>
      </c>
      <c r="V634" s="71">
        <f t="shared" si="69"/>
        <v>0</v>
      </c>
      <c r="W634" s="9"/>
      <c r="X634" s="69">
        <f>Job_Cards[[#This Row],[GST on Lobour]]+Job_Cards[[#This Row],[Total Labour]]+Job_Cards[[#This Row],[Part Value]]</f>
        <v>40</v>
      </c>
      <c r="Y634" s="9"/>
      <c r="Z634" s="11"/>
      <c r="AA634" s="15">
        <f t="shared" si="70"/>
        <v>22</v>
      </c>
      <c r="AB634" s="15">
        <f t="shared" si="71"/>
        <v>3</v>
      </c>
      <c r="AC634" s="15">
        <f t="shared" si="72"/>
        <v>2026</v>
      </c>
    </row>
    <row r="635" spans="1:29" x14ac:dyDescent="0.35">
      <c r="A635" s="9"/>
      <c r="B635" s="8">
        <v>46103</v>
      </c>
      <c r="C635" s="9"/>
      <c r="D635" s="9"/>
      <c r="E635" s="9"/>
      <c r="F635" s="9"/>
      <c r="G635" s="64"/>
      <c r="H635" s="65"/>
      <c r="I635" s="65" t="str">
        <f>IF(Job_Cards[[#This Row],[Customer Name]]="",I634,"")</f>
        <v>Free Service</v>
      </c>
      <c r="J635" s="22" t="s">
        <v>831</v>
      </c>
      <c r="K635" s="67" t="str">
        <f>_xlfn.XLOOKUP(Job_Cards[[#This Row],[Part Code Issued]],'Inventory Check'!$A$3:$A$3000,'Inventory Check'!$B$3:$B$3000,"WRONG Code",0)</f>
        <v>BALANCING BUSH 19 NO.</v>
      </c>
      <c r="L635" s="22">
        <v>2</v>
      </c>
      <c r="M635" s="27">
        <v>80</v>
      </c>
      <c r="N635" s="69">
        <f t="shared" si="68"/>
        <v>160</v>
      </c>
      <c r="O635" s="10"/>
      <c r="P635" s="11"/>
      <c r="Q635" s="11"/>
      <c r="R635" s="11"/>
      <c r="S635" s="11"/>
      <c r="T635" s="23"/>
      <c r="U635" s="71">
        <f t="shared" si="67"/>
        <v>0</v>
      </c>
      <c r="V635" s="71">
        <f t="shared" si="69"/>
        <v>0</v>
      </c>
      <c r="W635" s="9"/>
      <c r="X635" s="69">
        <f>Job_Cards[[#This Row],[GST on Lobour]]+Job_Cards[[#This Row],[Total Labour]]+Job_Cards[[#This Row],[Part Value]]</f>
        <v>160</v>
      </c>
      <c r="Y635" s="9"/>
      <c r="Z635" s="11"/>
      <c r="AA635" s="15">
        <f t="shared" si="70"/>
        <v>22</v>
      </c>
      <c r="AB635" s="15">
        <f t="shared" si="71"/>
        <v>3</v>
      </c>
      <c r="AC635" s="15">
        <f t="shared" si="72"/>
        <v>2026</v>
      </c>
    </row>
    <row r="636" spans="1:29" x14ac:dyDescent="0.35">
      <c r="A636" s="9"/>
      <c r="B636" s="8">
        <v>46103</v>
      </c>
      <c r="C636" s="9"/>
      <c r="D636" s="9"/>
      <c r="E636" s="9"/>
      <c r="F636" s="9"/>
      <c r="G636" s="64"/>
      <c r="H636" s="65"/>
      <c r="I636" s="65" t="str">
        <f>IF(Job_Cards[[#This Row],[Customer Name]]="",I635,"")</f>
        <v>Free Service</v>
      </c>
      <c r="J636" s="22" t="s">
        <v>376</v>
      </c>
      <c r="K636" s="67" t="str">
        <f>_xlfn.XLOOKUP(Job_Cards[[#This Row],[Part Code Issued]],'Inventory Check'!$A$3:$A$3000,'Inventory Check'!$B$3:$B$3000,"WRONG Code",0)</f>
        <v>MECHENICAL SPRAY</v>
      </c>
      <c r="L636" s="22">
        <v>1</v>
      </c>
      <c r="M636" s="27">
        <v>160</v>
      </c>
      <c r="N636" s="69">
        <f t="shared" si="68"/>
        <v>160</v>
      </c>
      <c r="O636" s="10"/>
      <c r="P636" s="11"/>
      <c r="Q636" s="11"/>
      <c r="R636" s="11"/>
      <c r="S636" s="11"/>
      <c r="T636" s="23"/>
      <c r="U636" s="71">
        <f t="shared" ref="U636:U699" si="73">SUM(O636:T636)</f>
        <v>0</v>
      </c>
      <c r="V636" s="71">
        <f t="shared" si="69"/>
        <v>0</v>
      </c>
      <c r="W636" s="9"/>
      <c r="X636" s="69">
        <f>Job_Cards[[#This Row],[GST on Lobour]]+Job_Cards[[#This Row],[Total Labour]]+Job_Cards[[#This Row],[Part Value]]</f>
        <v>160</v>
      </c>
      <c r="Y636" s="9"/>
      <c r="Z636" s="11"/>
      <c r="AA636" s="15">
        <f t="shared" si="70"/>
        <v>22</v>
      </c>
      <c r="AB636" s="15">
        <f t="shared" si="71"/>
        <v>3</v>
      </c>
      <c r="AC636" s="15">
        <f t="shared" si="72"/>
        <v>2026</v>
      </c>
    </row>
    <row r="637" spans="1:29" x14ac:dyDescent="0.35">
      <c r="A637" s="9"/>
      <c r="B637" s="8">
        <v>46103</v>
      </c>
      <c r="C637" s="9"/>
      <c r="D637" s="9"/>
      <c r="E637" s="9"/>
      <c r="F637" s="9"/>
      <c r="G637" s="64"/>
      <c r="H637" s="65"/>
      <c r="I637" s="65" t="str">
        <f>IF(Job_Cards[[#This Row],[Customer Name]]="",I636,"")</f>
        <v>Free Service</v>
      </c>
      <c r="J637" s="106" t="s">
        <v>554</v>
      </c>
      <c r="K637" s="67" t="str">
        <f>_xlfn.XLOOKUP(Job_Cards[[#This Row],[Part Code Issued]],'Inventory Check'!$A$3:$A$3000,'Inventory Check'!$B$3:$B$3000,"WRONG Code",0)</f>
        <v>Nut 10 No.</v>
      </c>
      <c r="L637" s="22">
        <v>2</v>
      </c>
      <c r="M637" s="27">
        <v>15</v>
      </c>
      <c r="N637" s="69">
        <f t="shared" ref="N637:N700" si="74">M637*L637</f>
        <v>30</v>
      </c>
      <c r="O637" s="10"/>
      <c r="P637" s="11"/>
      <c r="Q637" s="11"/>
      <c r="R637" s="11"/>
      <c r="S637" s="11"/>
      <c r="T637" s="23"/>
      <c r="U637" s="71">
        <f t="shared" si="73"/>
        <v>0</v>
      </c>
      <c r="V637" s="71">
        <f t="shared" ref="V637:V700" si="75">U637*0.18</f>
        <v>0</v>
      </c>
      <c r="W637" s="9"/>
      <c r="X637" s="69">
        <f>Job_Cards[[#This Row],[GST on Lobour]]+Job_Cards[[#This Row],[Total Labour]]+Job_Cards[[#This Row],[Part Value]]</f>
        <v>30</v>
      </c>
      <c r="Y637" s="9"/>
      <c r="Z637" s="11"/>
      <c r="AA637" s="15">
        <f t="shared" si="70"/>
        <v>22</v>
      </c>
      <c r="AB637" s="15">
        <f t="shared" si="71"/>
        <v>3</v>
      </c>
      <c r="AC637" s="15">
        <f t="shared" si="72"/>
        <v>2026</v>
      </c>
    </row>
    <row r="638" spans="1:29" x14ac:dyDescent="0.35">
      <c r="A638" s="8">
        <v>46104</v>
      </c>
      <c r="B638" s="8">
        <v>46104</v>
      </c>
      <c r="C638" s="9">
        <v>22</v>
      </c>
      <c r="D638" s="9" t="s">
        <v>915</v>
      </c>
      <c r="E638" s="9">
        <v>9451003171</v>
      </c>
      <c r="F638" s="9" t="s">
        <v>917</v>
      </c>
      <c r="G638" s="64" t="s">
        <v>55</v>
      </c>
      <c r="H638" s="65" t="s">
        <v>65</v>
      </c>
      <c r="I638" s="65" t="s">
        <v>48</v>
      </c>
      <c r="J638" s="22" t="s">
        <v>308</v>
      </c>
      <c r="K638" s="67" t="str">
        <f>_xlfn.XLOOKUP(Job_Cards[[#This Row],[Part Code Issued]],'Inventory Check'!$A$3:$A$3000,'Inventory Check'!$B$3:$B$3000,"WRONG Code",0)</f>
        <v>Gulf Force AdBlue (20 L)</v>
      </c>
      <c r="L638" s="22">
        <v>1</v>
      </c>
      <c r="M638" s="27">
        <v>1480</v>
      </c>
      <c r="N638" s="69">
        <f t="shared" si="74"/>
        <v>1480</v>
      </c>
      <c r="O638" s="10"/>
      <c r="P638" s="11"/>
      <c r="Q638" s="11"/>
      <c r="R638" s="11"/>
      <c r="S638" s="11">
        <v>1000</v>
      </c>
      <c r="T638" s="23"/>
      <c r="U638" s="71">
        <f t="shared" si="73"/>
        <v>1000</v>
      </c>
      <c r="V638" s="71">
        <f t="shared" si="75"/>
        <v>180</v>
      </c>
      <c r="W638" s="9"/>
      <c r="X638" s="69">
        <f>Job_Cards[[#This Row],[GST on Lobour]]+Job_Cards[[#This Row],[Total Labour]]+Job_Cards[[#This Row],[Part Value]]</f>
        <v>2660</v>
      </c>
      <c r="Y638" s="9"/>
      <c r="Z638" s="11"/>
      <c r="AA638" s="15">
        <f t="shared" si="70"/>
        <v>23</v>
      </c>
      <c r="AB638" s="15">
        <f t="shared" si="71"/>
        <v>3</v>
      </c>
      <c r="AC638" s="15">
        <f t="shared" si="72"/>
        <v>2026</v>
      </c>
    </row>
    <row r="639" spans="1:29" x14ac:dyDescent="0.35">
      <c r="A639" s="9"/>
      <c r="B639" s="8">
        <v>46104</v>
      </c>
      <c r="C639" s="9"/>
      <c r="D639" s="9"/>
      <c r="E639" s="9"/>
      <c r="F639" s="9"/>
      <c r="G639" s="64"/>
      <c r="H639" s="65"/>
      <c r="I639" s="65" t="str">
        <f>IF(Job_Cards[[#This Row],[Customer Name]]="",I638,"")</f>
        <v>Free Service</v>
      </c>
      <c r="J639" s="22" t="s">
        <v>366</v>
      </c>
      <c r="K639" s="67" t="str">
        <f>_xlfn.XLOOKUP(Job_Cards[[#This Row],[Part Code Issued]],'Inventory Check'!$A$3:$A$3000,'Inventory Check'!$B$3:$B$3000,"WRONG Code",0)</f>
        <v>Gulf Force BS VI (6.5L)</v>
      </c>
      <c r="L639" s="22">
        <v>1</v>
      </c>
      <c r="M639" s="27">
        <v>2080</v>
      </c>
      <c r="N639" s="69">
        <f t="shared" si="74"/>
        <v>2080</v>
      </c>
      <c r="O639" s="10"/>
      <c r="P639" s="11"/>
      <c r="Q639" s="11"/>
      <c r="R639" s="11"/>
      <c r="S639" s="11"/>
      <c r="T639" s="23"/>
      <c r="U639" s="71">
        <f t="shared" si="73"/>
        <v>0</v>
      </c>
      <c r="V639" s="71">
        <f t="shared" si="75"/>
        <v>0</v>
      </c>
      <c r="W639" s="9"/>
      <c r="X639" s="69">
        <f>Job_Cards[[#This Row],[GST on Lobour]]+Job_Cards[[#This Row],[Total Labour]]+Job_Cards[[#This Row],[Part Value]]</f>
        <v>2080</v>
      </c>
      <c r="Y639" s="9"/>
      <c r="Z639" s="11"/>
      <c r="AA639" s="15">
        <f t="shared" ref="AA639:AA702" si="76">DAY(B639)</f>
        <v>23</v>
      </c>
      <c r="AB639" s="15">
        <f t="shared" ref="AB639:AB702" si="77">MONTH(B639)</f>
        <v>3</v>
      </c>
      <c r="AC639" s="15">
        <f t="shared" ref="AC639:AC702" si="78">YEAR(B639)</f>
        <v>2026</v>
      </c>
    </row>
    <row r="640" spans="1:29" x14ac:dyDescent="0.35">
      <c r="A640" s="9"/>
      <c r="B640" s="8">
        <v>46104</v>
      </c>
      <c r="C640" s="9"/>
      <c r="D640" s="9"/>
      <c r="E640" s="9"/>
      <c r="F640" s="9"/>
      <c r="G640" s="64"/>
      <c r="H640" s="65"/>
      <c r="I640" s="65" t="str">
        <f>IF(Job_Cards[[#This Row],[Customer Name]]="",I639,"")</f>
        <v>Free Service</v>
      </c>
      <c r="J640" s="22" t="s">
        <v>90</v>
      </c>
      <c r="K640" s="67" t="str">
        <f>_xlfn.XLOOKUP(Job_Cards[[#This Row],[Part Code Issued]],'Inventory Check'!$A$3:$A$3000,'Inventory Check'!$B$3:$B$3000,"WRONG Code",0)</f>
        <v>Oil Filter</v>
      </c>
      <c r="L640" s="22">
        <v>1</v>
      </c>
      <c r="M640" s="27">
        <v>359</v>
      </c>
      <c r="N640" s="69">
        <f t="shared" si="74"/>
        <v>359</v>
      </c>
      <c r="O640" s="10"/>
      <c r="P640" s="11"/>
      <c r="Q640" s="11"/>
      <c r="R640" s="11"/>
      <c r="S640" s="11"/>
      <c r="T640" s="23"/>
      <c r="U640" s="71">
        <f t="shared" si="73"/>
        <v>0</v>
      </c>
      <c r="V640" s="71">
        <f t="shared" si="75"/>
        <v>0</v>
      </c>
      <c r="W640" s="9"/>
      <c r="X640" s="69">
        <f>Job_Cards[[#This Row],[GST on Lobour]]+Job_Cards[[#This Row],[Total Labour]]+Job_Cards[[#This Row],[Part Value]]</f>
        <v>359</v>
      </c>
      <c r="Y640" s="9"/>
      <c r="Z640" s="11"/>
      <c r="AA640" s="15">
        <f t="shared" si="76"/>
        <v>23</v>
      </c>
      <c r="AB640" s="15">
        <f t="shared" si="77"/>
        <v>3</v>
      </c>
      <c r="AC640" s="15">
        <f t="shared" si="78"/>
        <v>2026</v>
      </c>
    </row>
    <row r="641" spans="1:29" x14ac:dyDescent="0.35">
      <c r="A641" s="9"/>
      <c r="B641" s="8">
        <v>46104</v>
      </c>
      <c r="C641" s="9"/>
      <c r="D641" s="9"/>
      <c r="E641" s="9"/>
      <c r="F641" s="9"/>
      <c r="G641" s="64"/>
      <c r="H641" s="65"/>
      <c r="I641" s="65" t="str">
        <f>IF(Job_Cards[[#This Row],[Customer Name]]="",I640,"")</f>
        <v>Free Service</v>
      </c>
      <c r="J641" s="22" t="s">
        <v>91</v>
      </c>
      <c r="K641" s="67" t="str">
        <f>_xlfn.XLOOKUP(Job_Cards[[#This Row],[Part Code Issued]],'Inventory Check'!$A$3:$A$3000,'Inventory Check'!$B$3:$B$3000,"WRONG Code",0)</f>
        <v>FUEL FILTER</v>
      </c>
      <c r="L641" s="22">
        <v>1</v>
      </c>
      <c r="M641" s="27">
        <v>1575</v>
      </c>
      <c r="N641" s="69">
        <f t="shared" si="74"/>
        <v>1575</v>
      </c>
      <c r="O641" s="10"/>
      <c r="P641" s="11"/>
      <c r="Q641" s="11"/>
      <c r="R641" s="11"/>
      <c r="S641" s="11"/>
      <c r="T641" s="23"/>
      <c r="U641" s="71">
        <f t="shared" si="73"/>
        <v>0</v>
      </c>
      <c r="V641" s="71">
        <f t="shared" si="75"/>
        <v>0</v>
      </c>
      <c r="W641" s="9"/>
      <c r="X641" s="69">
        <f>Job_Cards[[#This Row],[GST on Lobour]]+Job_Cards[[#This Row],[Total Labour]]+Job_Cards[[#This Row],[Part Value]]</f>
        <v>1575</v>
      </c>
      <c r="Y641" s="9"/>
      <c r="Z641" s="11"/>
      <c r="AA641" s="15">
        <f t="shared" si="76"/>
        <v>23</v>
      </c>
      <c r="AB641" s="15">
        <f t="shared" si="77"/>
        <v>3</v>
      </c>
      <c r="AC641" s="15">
        <f t="shared" si="78"/>
        <v>2026</v>
      </c>
    </row>
    <row r="642" spans="1:29" x14ac:dyDescent="0.35">
      <c r="A642" s="9"/>
      <c r="B642" s="8">
        <v>46104</v>
      </c>
      <c r="C642" s="9"/>
      <c r="D642" s="9"/>
      <c r="E642" s="9"/>
      <c r="F642" s="9"/>
      <c r="G642" s="64"/>
      <c r="H642" s="65"/>
      <c r="I642" s="65" t="str">
        <f>IF(Job_Cards[[#This Row],[Customer Name]]="",I641,"")</f>
        <v>Free Service</v>
      </c>
      <c r="J642" s="22" t="s">
        <v>367</v>
      </c>
      <c r="K642" s="67" t="str">
        <f>_xlfn.XLOOKUP(Job_Cards[[#This Row],[Part Code Issued]],'Inventory Check'!$A$3:$A$3000,'Inventory Check'!$B$3:$B$3000,"WRONG Code",0)</f>
        <v>Force Motors Antifreeze Coolant 1 L</v>
      </c>
      <c r="L642" s="22">
        <v>1</v>
      </c>
      <c r="M642" s="27">
        <v>325</v>
      </c>
      <c r="N642" s="69">
        <f t="shared" si="74"/>
        <v>325</v>
      </c>
      <c r="O642" s="10"/>
      <c r="P642" s="11"/>
      <c r="Q642" s="11"/>
      <c r="R642" s="11"/>
      <c r="S642" s="11"/>
      <c r="T642" s="23"/>
      <c r="U642" s="71">
        <f t="shared" si="73"/>
        <v>0</v>
      </c>
      <c r="V642" s="71">
        <f t="shared" si="75"/>
        <v>0</v>
      </c>
      <c r="W642" s="9"/>
      <c r="X642" s="69">
        <f>Job_Cards[[#This Row],[GST on Lobour]]+Job_Cards[[#This Row],[Total Labour]]+Job_Cards[[#This Row],[Part Value]]</f>
        <v>325</v>
      </c>
      <c r="Y642" s="9"/>
      <c r="Z642" s="11"/>
      <c r="AA642" s="15">
        <f t="shared" si="76"/>
        <v>23</v>
      </c>
      <c r="AB642" s="15">
        <f t="shared" si="77"/>
        <v>3</v>
      </c>
      <c r="AC642" s="15">
        <f t="shared" si="78"/>
        <v>2026</v>
      </c>
    </row>
    <row r="643" spans="1:29" x14ac:dyDescent="0.35">
      <c r="A643" s="8">
        <v>46104</v>
      </c>
      <c r="B643" s="8">
        <v>46104</v>
      </c>
      <c r="C643" s="9" t="s">
        <v>918</v>
      </c>
      <c r="D643" s="9" t="s">
        <v>279</v>
      </c>
      <c r="E643" s="9"/>
      <c r="F643" s="9" t="s">
        <v>236</v>
      </c>
      <c r="G643" s="64" t="s">
        <v>55</v>
      </c>
      <c r="H643" s="65" t="s">
        <v>237</v>
      </c>
      <c r="I643" s="65" t="s">
        <v>48</v>
      </c>
      <c r="J643" s="22" t="s">
        <v>366</v>
      </c>
      <c r="K643" s="67" t="str">
        <f>_xlfn.XLOOKUP(Job_Cards[[#This Row],[Part Code Issued]],'Inventory Check'!$A$3:$A$3000,'Inventory Check'!$B$3:$B$3000,"WRONG Code",0)</f>
        <v>Gulf Force BS VI (6.5L)</v>
      </c>
      <c r="L643" s="22">
        <v>1</v>
      </c>
      <c r="M643" s="27">
        <v>2080</v>
      </c>
      <c r="N643" s="69">
        <f t="shared" si="74"/>
        <v>2080</v>
      </c>
      <c r="O643" s="10"/>
      <c r="P643" s="11"/>
      <c r="Q643" s="11"/>
      <c r="R643" s="11"/>
      <c r="S643" s="11"/>
      <c r="T643" s="23"/>
      <c r="U643" s="71">
        <f t="shared" si="73"/>
        <v>0</v>
      </c>
      <c r="V643" s="71">
        <f t="shared" si="75"/>
        <v>0</v>
      </c>
      <c r="W643" s="9"/>
      <c r="X643" s="69">
        <f>Job_Cards[[#This Row],[GST on Lobour]]+Job_Cards[[#This Row],[Total Labour]]+Job_Cards[[#This Row],[Part Value]]</f>
        <v>2080</v>
      </c>
      <c r="Y643" s="9"/>
      <c r="Z643" s="11"/>
      <c r="AA643" s="15">
        <f t="shared" si="76"/>
        <v>23</v>
      </c>
      <c r="AB643" s="15">
        <f t="shared" si="77"/>
        <v>3</v>
      </c>
      <c r="AC643" s="15">
        <f t="shared" si="78"/>
        <v>2026</v>
      </c>
    </row>
    <row r="644" spans="1:29" x14ac:dyDescent="0.35">
      <c r="A644" s="9"/>
      <c r="B644" s="8">
        <v>46104</v>
      </c>
      <c r="C644" s="9"/>
      <c r="D644" s="9"/>
      <c r="E644" s="9"/>
      <c r="F644" s="9"/>
      <c r="G644" s="64"/>
      <c r="H644" s="65"/>
      <c r="I644" s="65" t="str">
        <f>IF(Job_Cards[[#This Row],[Customer Name]]="",I643,"")</f>
        <v>Free Service</v>
      </c>
      <c r="J644" s="22" t="s">
        <v>90</v>
      </c>
      <c r="K644" s="67" t="str">
        <f>_xlfn.XLOOKUP(Job_Cards[[#This Row],[Part Code Issued]],'Inventory Check'!$A$3:$A$3000,'Inventory Check'!$B$3:$B$3000,"WRONG Code",0)</f>
        <v>Oil Filter</v>
      </c>
      <c r="L644" s="22">
        <v>1</v>
      </c>
      <c r="M644" s="27">
        <v>359</v>
      </c>
      <c r="N644" s="69">
        <f t="shared" si="74"/>
        <v>359</v>
      </c>
      <c r="O644" s="10"/>
      <c r="P644" s="11"/>
      <c r="Q644" s="11"/>
      <c r="R644" s="11"/>
      <c r="S644" s="11"/>
      <c r="T644" s="23"/>
      <c r="U644" s="71">
        <f t="shared" si="73"/>
        <v>0</v>
      </c>
      <c r="V644" s="71">
        <f t="shared" si="75"/>
        <v>0</v>
      </c>
      <c r="W644" s="9"/>
      <c r="X644" s="69">
        <f>Job_Cards[[#This Row],[GST on Lobour]]+Job_Cards[[#This Row],[Total Labour]]+Job_Cards[[#This Row],[Part Value]]</f>
        <v>359</v>
      </c>
      <c r="Y644" s="9"/>
      <c r="Z644" s="11"/>
      <c r="AA644" s="15">
        <f t="shared" si="76"/>
        <v>23</v>
      </c>
      <c r="AB644" s="15">
        <f t="shared" si="77"/>
        <v>3</v>
      </c>
      <c r="AC644" s="15">
        <f t="shared" si="78"/>
        <v>2026</v>
      </c>
    </row>
    <row r="645" spans="1:29" x14ac:dyDescent="0.35">
      <c r="A645" s="9"/>
      <c r="B645" s="8">
        <v>46104</v>
      </c>
      <c r="C645" s="9"/>
      <c r="D645" s="9"/>
      <c r="E645" s="9"/>
      <c r="F645" s="9"/>
      <c r="G645" s="64"/>
      <c r="H645" s="65"/>
      <c r="I645" s="65" t="str">
        <f>IF(Job_Cards[[#This Row],[Customer Name]]="",I644,"")</f>
        <v>Free Service</v>
      </c>
      <c r="J645" s="22" t="s">
        <v>238</v>
      </c>
      <c r="K645" s="67" t="str">
        <f>_xlfn.XLOOKUP(Job_Cards[[#This Row],[Part Code Issued]],'Inventory Check'!$A$3:$A$3000,'Inventory Check'!$B$3:$B$3000,"WRONG Code",0)</f>
        <v>SPIN-ON FILTER</v>
      </c>
      <c r="L645" s="22">
        <v>1</v>
      </c>
      <c r="M645" s="27">
        <v>655</v>
      </c>
      <c r="N645" s="69">
        <f t="shared" si="74"/>
        <v>655</v>
      </c>
      <c r="O645" s="10"/>
      <c r="P645" s="11"/>
      <c r="Q645" s="11"/>
      <c r="R645" s="11"/>
      <c r="S645" s="11"/>
      <c r="T645" s="23"/>
      <c r="U645" s="71">
        <f t="shared" si="73"/>
        <v>0</v>
      </c>
      <c r="V645" s="71">
        <f t="shared" si="75"/>
        <v>0</v>
      </c>
      <c r="W645" s="9"/>
      <c r="X645" s="69">
        <f>Job_Cards[[#This Row],[GST on Lobour]]+Job_Cards[[#This Row],[Total Labour]]+Job_Cards[[#This Row],[Part Value]]</f>
        <v>655</v>
      </c>
      <c r="Y645" s="9"/>
      <c r="Z645" s="11"/>
      <c r="AA645" s="15">
        <f t="shared" si="76"/>
        <v>23</v>
      </c>
      <c r="AB645" s="15">
        <f t="shared" si="77"/>
        <v>3</v>
      </c>
      <c r="AC645" s="15">
        <f t="shared" si="78"/>
        <v>2026</v>
      </c>
    </row>
    <row r="646" spans="1:29" x14ac:dyDescent="0.35">
      <c r="A646" s="9"/>
      <c r="B646" s="8">
        <v>46104</v>
      </c>
      <c r="C646" s="9"/>
      <c r="D646" s="9"/>
      <c r="E646" s="9"/>
      <c r="F646" s="9"/>
      <c r="G646" s="64"/>
      <c r="H646" s="65"/>
      <c r="I646" s="65" t="str">
        <f>IF(Job_Cards[[#This Row],[Customer Name]]="",I645,"")</f>
        <v>Free Service</v>
      </c>
      <c r="J646" s="22" t="s">
        <v>92</v>
      </c>
      <c r="K646" s="67" t="str">
        <f>_xlfn.XLOOKUP(Job_Cards[[#This Row],[Part Code Issued]],'Inventory Check'!$A$3:$A$3000,'Inventory Check'!$B$3:$B$3000,"WRONG Code",0)</f>
        <v>AIR FILTER</v>
      </c>
      <c r="L646" s="22">
        <v>1</v>
      </c>
      <c r="M646" s="27">
        <v>1388</v>
      </c>
      <c r="N646" s="69">
        <f t="shared" si="74"/>
        <v>1388</v>
      </c>
      <c r="O646" s="10"/>
      <c r="P646" s="11"/>
      <c r="Q646" s="11"/>
      <c r="R646" s="11"/>
      <c r="S646" s="11"/>
      <c r="T646" s="23"/>
      <c r="U646" s="71">
        <f t="shared" si="73"/>
        <v>0</v>
      </c>
      <c r="V646" s="71">
        <f t="shared" si="75"/>
        <v>0</v>
      </c>
      <c r="W646" s="9"/>
      <c r="X646" s="69">
        <f>Job_Cards[[#This Row],[GST on Lobour]]+Job_Cards[[#This Row],[Total Labour]]+Job_Cards[[#This Row],[Part Value]]</f>
        <v>1388</v>
      </c>
      <c r="Y646" s="9"/>
      <c r="Z646" s="11"/>
      <c r="AA646" s="15">
        <f t="shared" si="76"/>
        <v>23</v>
      </c>
      <c r="AB646" s="15">
        <f t="shared" si="77"/>
        <v>3</v>
      </c>
      <c r="AC646" s="15">
        <f t="shared" si="78"/>
        <v>2026</v>
      </c>
    </row>
    <row r="647" spans="1:29" x14ac:dyDescent="0.35">
      <c r="A647" s="9"/>
      <c r="B647" s="8">
        <v>46104</v>
      </c>
      <c r="C647" s="9"/>
      <c r="D647" s="9"/>
      <c r="E647" s="9"/>
      <c r="F647" s="9"/>
      <c r="G647" s="64"/>
      <c r="H647" s="65"/>
      <c r="I647" s="65" t="str">
        <f>IF(Job_Cards[[#This Row],[Customer Name]]="",I646,"")</f>
        <v>Free Service</v>
      </c>
      <c r="J647" s="22" t="s">
        <v>557</v>
      </c>
      <c r="K647" s="67" t="str">
        <f>_xlfn.XLOOKUP(Job_Cards[[#This Row],[Part Code Issued]],'Inventory Check'!$A$3:$A$3000,'Inventory Check'!$B$3:$B$3000,"WRONG Code",0)</f>
        <v>Brake Oil</v>
      </c>
      <c r="L647" s="22">
        <v>1</v>
      </c>
      <c r="M647" s="27">
        <v>149</v>
      </c>
      <c r="N647" s="69">
        <f t="shared" si="74"/>
        <v>149</v>
      </c>
      <c r="O647" s="10"/>
      <c r="P647" s="11"/>
      <c r="Q647" s="11"/>
      <c r="R647" s="11"/>
      <c r="S647" s="11"/>
      <c r="T647" s="23"/>
      <c r="U647" s="71">
        <f t="shared" si="73"/>
        <v>0</v>
      </c>
      <c r="V647" s="71">
        <f t="shared" si="75"/>
        <v>0</v>
      </c>
      <c r="W647" s="9"/>
      <c r="X647" s="69">
        <f>Job_Cards[[#This Row],[GST on Lobour]]+Job_Cards[[#This Row],[Total Labour]]+Job_Cards[[#This Row],[Part Value]]</f>
        <v>149</v>
      </c>
      <c r="Y647" s="9"/>
      <c r="Z647" s="11"/>
      <c r="AA647" s="15">
        <f t="shared" si="76"/>
        <v>23</v>
      </c>
      <c r="AB647" s="15">
        <f t="shared" si="77"/>
        <v>3</v>
      </c>
      <c r="AC647" s="15">
        <f t="shared" si="78"/>
        <v>2026</v>
      </c>
    </row>
    <row r="648" spans="1:29" x14ac:dyDescent="0.35">
      <c r="A648" s="8">
        <v>46105</v>
      </c>
      <c r="B648" s="8">
        <v>46105</v>
      </c>
      <c r="C648" s="9">
        <v>23</v>
      </c>
      <c r="D648" s="9" t="s">
        <v>921</v>
      </c>
      <c r="E648" s="9">
        <v>6394738047</v>
      </c>
      <c r="F648" s="9"/>
      <c r="G648" s="64"/>
      <c r="H648" s="65"/>
      <c r="I648" s="65" t="s">
        <v>751</v>
      </c>
      <c r="J648" s="22" t="s">
        <v>308</v>
      </c>
      <c r="K648" s="67" t="str">
        <f>_xlfn.XLOOKUP(Job_Cards[[#This Row],[Part Code Issued]],'Inventory Check'!$A$3:$A$3000,'Inventory Check'!$B$3:$B$3000,"WRONG Code",0)</f>
        <v>Gulf Force AdBlue (20 L)</v>
      </c>
      <c r="L648" s="22">
        <v>1</v>
      </c>
      <c r="M648" s="27">
        <v>1480</v>
      </c>
      <c r="N648" s="69">
        <f t="shared" si="74"/>
        <v>1480</v>
      </c>
      <c r="O648" s="10"/>
      <c r="P648" s="11"/>
      <c r="Q648" s="11"/>
      <c r="R648" s="11"/>
      <c r="S648" s="11"/>
      <c r="T648" s="23"/>
      <c r="U648" s="71">
        <f t="shared" si="73"/>
        <v>0</v>
      </c>
      <c r="V648" s="71">
        <f t="shared" si="75"/>
        <v>0</v>
      </c>
      <c r="W648" s="9"/>
      <c r="X648" s="69">
        <f>Job_Cards[[#This Row],[GST on Lobour]]+Job_Cards[[#This Row],[Total Labour]]+Job_Cards[[#This Row],[Part Value]]</f>
        <v>1480</v>
      </c>
      <c r="Y648" s="9"/>
      <c r="Z648" s="11"/>
      <c r="AA648" s="15">
        <f t="shared" si="76"/>
        <v>24</v>
      </c>
      <c r="AB648" s="15">
        <f t="shared" si="77"/>
        <v>3</v>
      </c>
      <c r="AC648" s="15">
        <f t="shared" si="78"/>
        <v>2026</v>
      </c>
    </row>
    <row r="649" spans="1:29" x14ac:dyDescent="0.35">
      <c r="A649" s="8">
        <v>46105</v>
      </c>
      <c r="B649" s="8">
        <v>46105</v>
      </c>
      <c r="C649" s="9">
        <v>24</v>
      </c>
      <c r="D649" s="9" t="s">
        <v>922</v>
      </c>
      <c r="E649" s="9">
        <v>9451984505</v>
      </c>
      <c r="F649" s="9"/>
      <c r="G649" s="64"/>
      <c r="H649" s="65"/>
      <c r="I649" s="65" t="s">
        <v>751</v>
      </c>
      <c r="J649" s="22" t="s">
        <v>308</v>
      </c>
      <c r="K649" s="67" t="str">
        <f>_xlfn.XLOOKUP(Job_Cards[[#This Row],[Part Code Issued]],'Inventory Check'!$A$3:$A$3000,'Inventory Check'!$B$3:$B$3000,"WRONG Code",0)</f>
        <v>Gulf Force AdBlue (20 L)</v>
      </c>
      <c r="L649" s="22">
        <v>1</v>
      </c>
      <c r="M649" s="27">
        <v>1480</v>
      </c>
      <c r="N649" s="69">
        <f t="shared" si="74"/>
        <v>1480</v>
      </c>
      <c r="O649" s="10"/>
      <c r="P649" s="11"/>
      <c r="Q649" s="11"/>
      <c r="R649" s="11"/>
      <c r="S649" s="11"/>
      <c r="T649" s="23"/>
      <c r="U649" s="71">
        <f t="shared" si="73"/>
        <v>0</v>
      </c>
      <c r="V649" s="71">
        <f t="shared" si="75"/>
        <v>0</v>
      </c>
      <c r="W649" s="9"/>
      <c r="X649" s="69">
        <f>Job_Cards[[#This Row],[GST on Lobour]]+Job_Cards[[#This Row],[Total Labour]]+Job_Cards[[#This Row],[Part Value]]</f>
        <v>1480</v>
      </c>
      <c r="Y649" s="9"/>
      <c r="Z649" s="11"/>
      <c r="AA649" s="15">
        <f t="shared" si="76"/>
        <v>24</v>
      </c>
      <c r="AB649" s="15">
        <f t="shared" si="77"/>
        <v>3</v>
      </c>
      <c r="AC649" s="15">
        <f t="shared" si="78"/>
        <v>2026</v>
      </c>
    </row>
    <row r="650" spans="1:29" x14ac:dyDescent="0.35">
      <c r="A650" s="8">
        <v>46105</v>
      </c>
      <c r="B650" s="8">
        <v>46105</v>
      </c>
      <c r="C650" s="9">
        <v>25</v>
      </c>
      <c r="D650" s="9" t="s">
        <v>923</v>
      </c>
      <c r="E650" s="9">
        <v>9332348115</v>
      </c>
      <c r="F650" s="9" t="s">
        <v>924</v>
      </c>
      <c r="G650" s="64" t="s">
        <v>56</v>
      </c>
      <c r="H650" s="65" t="s">
        <v>65</v>
      </c>
      <c r="I650" s="65" t="s">
        <v>27</v>
      </c>
      <c r="J650" s="22" t="s">
        <v>376</v>
      </c>
      <c r="K650" s="67" t="str">
        <f>_xlfn.XLOOKUP(Job_Cards[[#This Row],[Part Code Issued]],'Inventory Check'!$A$3:$A$3000,'Inventory Check'!$B$3:$B$3000,"WRONG Code",0)</f>
        <v>MECHENICAL SPRAY</v>
      </c>
      <c r="L650" s="22">
        <v>1</v>
      </c>
      <c r="M650" s="27">
        <v>160</v>
      </c>
      <c r="N650" s="69">
        <f t="shared" si="74"/>
        <v>160</v>
      </c>
      <c r="O650" s="10">
        <v>1800</v>
      </c>
      <c r="P650" s="11"/>
      <c r="Q650" s="11"/>
      <c r="R650" s="11"/>
      <c r="S650" s="11"/>
      <c r="T650" s="23"/>
      <c r="U650" s="71">
        <f t="shared" si="73"/>
        <v>1800</v>
      </c>
      <c r="V650" s="71">
        <f t="shared" si="75"/>
        <v>324</v>
      </c>
      <c r="W650" s="9"/>
      <c r="X650" s="69">
        <f>Job_Cards[[#This Row],[GST on Lobour]]+Job_Cards[[#This Row],[Total Labour]]+Job_Cards[[#This Row],[Part Value]]</f>
        <v>2284</v>
      </c>
      <c r="Y650" s="9"/>
      <c r="Z650" s="11"/>
      <c r="AA650" s="15">
        <f t="shared" si="76"/>
        <v>24</v>
      </c>
      <c r="AB650" s="15">
        <f t="shared" si="77"/>
        <v>3</v>
      </c>
      <c r="AC650" s="15">
        <f t="shared" si="78"/>
        <v>2026</v>
      </c>
    </row>
    <row r="651" spans="1:29" x14ac:dyDescent="0.35">
      <c r="A651" s="9"/>
      <c r="B651" s="8">
        <v>46105</v>
      </c>
      <c r="C651" s="9"/>
      <c r="D651" s="9"/>
      <c r="E651" s="9"/>
      <c r="F651" s="9"/>
      <c r="G651" s="64"/>
      <c r="H651" s="65"/>
      <c r="I651" s="65" t="str">
        <f>IF(Job_Cards[[#This Row],[Customer Name]]="",I650,"")</f>
        <v>Paid</v>
      </c>
      <c r="J651" s="22" t="s">
        <v>117</v>
      </c>
      <c r="K651" s="67" t="str">
        <f>_xlfn.XLOOKUP(Job_Cards[[#This Row],[Part Code Issued]],'Inventory Check'!$A$3:$A$3000,'Inventory Check'!$B$3:$B$3000,"WRONG Code",0)</f>
        <v>KING PIN SET</v>
      </c>
      <c r="L651" s="22">
        <v>1</v>
      </c>
      <c r="M651" s="27">
        <v>2438</v>
      </c>
      <c r="N651" s="69">
        <f t="shared" si="74"/>
        <v>2438</v>
      </c>
      <c r="O651" s="10"/>
      <c r="P651" s="11"/>
      <c r="Q651" s="11"/>
      <c r="R651" s="11"/>
      <c r="S651" s="11"/>
      <c r="T651" s="23"/>
      <c r="U651" s="71">
        <f t="shared" si="73"/>
        <v>0</v>
      </c>
      <c r="V651" s="71">
        <f t="shared" si="75"/>
        <v>0</v>
      </c>
      <c r="W651" s="9"/>
      <c r="X651" s="69">
        <f>Job_Cards[[#This Row],[GST on Lobour]]+Job_Cards[[#This Row],[Total Labour]]+Job_Cards[[#This Row],[Part Value]]</f>
        <v>2438</v>
      </c>
      <c r="Y651" s="9"/>
      <c r="Z651" s="11"/>
      <c r="AA651" s="15">
        <f t="shared" si="76"/>
        <v>24</v>
      </c>
      <c r="AB651" s="15">
        <f t="shared" si="77"/>
        <v>3</v>
      </c>
      <c r="AC651" s="15">
        <f t="shared" si="78"/>
        <v>2026</v>
      </c>
    </row>
    <row r="652" spans="1:29" x14ac:dyDescent="0.35">
      <c r="A652" s="9"/>
      <c r="B652" s="8">
        <v>46105</v>
      </c>
      <c r="C652" s="9"/>
      <c r="D652" s="9"/>
      <c r="E652" s="9"/>
      <c r="F652" s="9"/>
      <c r="G652" s="64"/>
      <c r="H652" s="65"/>
      <c r="I652" s="65" t="str">
        <f>IF(Job_Cards[[#This Row],[Customer Name]]="",I651,"")</f>
        <v>Paid</v>
      </c>
      <c r="J652" s="22" t="s">
        <v>845</v>
      </c>
      <c r="K652" s="67" t="str">
        <f>_xlfn.XLOOKUP(Job_Cards[[#This Row],[Part Code Issued]],'Inventory Check'!$A$3:$A$3000,'Inventory Check'!$B$3:$B$3000,"WRONG Code",0)</f>
        <v>GREASE</v>
      </c>
      <c r="L652" s="22">
        <v>1</v>
      </c>
      <c r="M652" s="27">
        <v>288</v>
      </c>
      <c r="N652" s="69">
        <f t="shared" si="74"/>
        <v>288</v>
      </c>
      <c r="O652" s="10"/>
      <c r="P652" s="11"/>
      <c r="Q652" s="11"/>
      <c r="R652" s="11"/>
      <c r="S652" s="11"/>
      <c r="T652" s="23"/>
      <c r="U652" s="71">
        <f t="shared" si="73"/>
        <v>0</v>
      </c>
      <c r="V652" s="71">
        <f t="shared" si="75"/>
        <v>0</v>
      </c>
      <c r="W652" s="9"/>
      <c r="X652" s="69">
        <f>Job_Cards[[#This Row],[GST on Lobour]]+Job_Cards[[#This Row],[Total Labour]]+Job_Cards[[#This Row],[Part Value]]</f>
        <v>288</v>
      </c>
      <c r="Y652" s="9"/>
      <c r="Z652" s="11"/>
      <c r="AA652" s="15">
        <f t="shared" si="76"/>
        <v>24</v>
      </c>
      <c r="AB652" s="15">
        <f t="shared" si="77"/>
        <v>3</v>
      </c>
      <c r="AC652" s="15">
        <f t="shared" si="78"/>
        <v>2026</v>
      </c>
    </row>
    <row r="653" spans="1:29" x14ac:dyDescent="0.35">
      <c r="A653" s="9"/>
      <c r="B653" s="8">
        <v>46105</v>
      </c>
      <c r="C653" s="9"/>
      <c r="D653" s="9"/>
      <c r="E653" s="9"/>
      <c r="F653" s="9"/>
      <c r="G653" s="64"/>
      <c r="H653" s="65"/>
      <c r="I653" s="65" t="str">
        <f>IF(Job_Cards[[#This Row],[Customer Name]]="",I652,"")</f>
        <v>Paid</v>
      </c>
      <c r="J653" s="22" t="s">
        <v>128</v>
      </c>
      <c r="K653" s="67" t="str">
        <f>_xlfn.XLOOKUP(Job_Cards[[#This Row],[Part Code Issued]],'Inventory Check'!$A$3:$A$3000,'Inventory Check'!$B$3:$B$3000,"WRONG Code",0)</f>
        <v>T R BEARING</v>
      </c>
      <c r="L653" s="22">
        <v>1</v>
      </c>
      <c r="M653" s="27">
        <v>405</v>
      </c>
      <c r="N653" s="69">
        <f t="shared" si="74"/>
        <v>405</v>
      </c>
      <c r="O653" s="10"/>
      <c r="P653" s="11"/>
      <c r="Q653" s="11"/>
      <c r="R653" s="11"/>
      <c r="S653" s="11"/>
      <c r="T653" s="23"/>
      <c r="U653" s="71">
        <f t="shared" si="73"/>
        <v>0</v>
      </c>
      <c r="V653" s="71">
        <f t="shared" si="75"/>
        <v>0</v>
      </c>
      <c r="W653" s="9"/>
      <c r="X653" s="69">
        <f>Job_Cards[[#This Row],[GST on Lobour]]+Job_Cards[[#This Row],[Total Labour]]+Job_Cards[[#This Row],[Part Value]]</f>
        <v>405</v>
      </c>
      <c r="Y653" s="9"/>
      <c r="Z653" s="11"/>
      <c r="AA653" s="15">
        <f t="shared" si="76"/>
        <v>24</v>
      </c>
      <c r="AB653" s="15">
        <f t="shared" si="77"/>
        <v>3</v>
      </c>
      <c r="AC653" s="15">
        <f t="shared" si="78"/>
        <v>2026</v>
      </c>
    </row>
    <row r="654" spans="1:29" x14ac:dyDescent="0.35">
      <c r="A654" s="9"/>
      <c r="B654" s="8">
        <v>46105</v>
      </c>
      <c r="C654" s="9"/>
      <c r="D654" s="9"/>
      <c r="E654" s="9"/>
      <c r="F654" s="9"/>
      <c r="G654" s="64"/>
      <c r="H654" s="65"/>
      <c r="I654" s="65" t="str">
        <f>IF(Job_Cards[[#This Row],[Customer Name]]="",I653,"")</f>
        <v>Paid</v>
      </c>
      <c r="J654" s="22" t="s">
        <v>96</v>
      </c>
      <c r="K654" s="67" t="str">
        <f>_xlfn.XLOOKUP(Job_Cards[[#This Row],[Part Code Issued]],'Inventory Check'!$A$3:$A$3000,'Inventory Check'!$B$3:$B$3000,"WRONG Code",0)</f>
        <v>Taper Roller Bearing</v>
      </c>
      <c r="L654" s="22">
        <v>1</v>
      </c>
      <c r="M654" s="27">
        <v>405</v>
      </c>
      <c r="N654" s="69">
        <f t="shared" si="74"/>
        <v>405</v>
      </c>
      <c r="O654" s="10"/>
      <c r="P654" s="11"/>
      <c r="Q654" s="11"/>
      <c r="R654" s="11"/>
      <c r="S654" s="11"/>
      <c r="T654" s="23"/>
      <c r="U654" s="71">
        <f t="shared" si="73"/>
        <v>0</v>
      </c>
      <c r="V654" s="71">
        <f t="shared" si="75"/>
        <v>0</v>
      </c>
      <c r="W654" s="9"/>
      <c r="X654" s="69">
        <f>Job_Cards[[#This Row],[GST on Lobour]]+Job_Cards[[#This Row],[Total Labour]]+Job_Cards[[#This Row],[Part Value]]</f>
        <v>405</v>
      </c>
      <c r="Y654" s="9"/>
      <c r="Z654" s="11"/>
      <c r="AA654" s="15">
        <f t="shared" si="76"/>
        <v>24</v>
      </c>
      <c r="AB654" s="15">
        <f t="shared" si="77"/>
        <v>3</v>
      </c>
      <c r="AC654" s="15">
        <f t="shared" si="78"/>
        <v>2026</v>
      </c>
    </row>
    <row r="655" spans="1:29" x14ac:dyDescent="0.35">
      <c r="A655" s="9"/>
      <c r="B655" s="8">
        <v>46105</v>
      </c>
      <c r="C655" s="9"/>
      <c r="D655" s="9"/>
      <c r="E655" s="9"/>
      <c r="F655" s="9"/>
      <c r="G655" s="64"/>
      <c r="H655" s="65"/>
      <c r="I655" s="65" t="str">
        <f>IF(Job_Cards[[#This Row],[Customer Name]]="",I654,"")</f>
        <v>Paid</v>
      </c>
      <c r="J655" s="22" t="s">
        <v>170</v>
      </c>
      <c r="K655" s="67" t="str">
        <f>_xlfn.XLOOKUP(Job_Cards[[#This Row],[Part Code Issued]],'Inventory Check'!$A$3:$A$3000,'Inventory Check'!$B$3:$B$3000,"WRONG Code",0)</f>
        <v>Oil Seal For Fr. Exle</v>
      </c>
      <c r="L655" s="22">
        <v>2</v>
      </c>
      <c r="M655" s="27">
        <v>85</v>
      </c>
      <c r="N655" s="69">
        <f t="shared" si="74"/>
        <v>170</v>
      </c>
      <c r="O655" s="10"/>
      <c r="P655" s="11"/>
      <c r="Q655" s="11"/>
      <c r="R655" s="11"/>
      <c r="S655" s="11"/>
      <c r="T655" s="23"/>
      <c r="U655" s="71">
        <f t="shared" si="73"/>
        <v>0</v>
      </c>
      <c r="V655" s="71">
        <f t="shared" si="75"/>
        <v>0</v>
      </c>
      <c r="W655" s="9"/>
      <c r="X655" s="69">
        <f>Job_Cards[[#This Row],[GST on Lobour]]+Job_Cards[[#This Row],[Total Labour]]+Job_Cards[[#This Row],[Part Value]]</f>
        <v>170</v>
      </c>
      <c r="Y655" s="9"/>
      <c r="Z655" s="11"/>
      <c r="AA655" s="15">
        <f t="shared" si="76"/>
        <v>24</v>
      </c>
      <c r="AB655" s="15">
        <f t="shared" si="77"/>
        <v>3</v>
      </c>
      <c r="AC655" s="15">
        <f t="shared" si="78"/>
        <v>2026</v>
      </c>
    </row>
    <row r="656" spans="1:29" x14ac:dyDescent="0.35">
      <c r="A656" s="9"/>
      <c r="B656" s="8">
        <v>46105</v>
      </c>
      <c r="C656" s="9"/>
      <c r="D656" s="9"/>
      <c r="E656" s="9"/>
      <c r="F656" s="9"/>
      <c r="G656" s="64"/>
      <c r="H656" s="65"/>
      <c r="I656" s="65" t="str">
        <f>IF(Job_Cards[[#This Row],[Customer Name]]="",I655,"")</f>
        <v>Paid</v>
      </c>
      <c r="J656" s="22" t="s">
        <v>457</v>
      </c>
      <c r="K656" s="67" t="str">
        <f>_xlfn.XLOOKUP(Job_Cards[[#This Row],[Part Code Issued]],'Inventory Check'!$A$3:$A$3000,'Inventory Check'!$B$3:$B$3000,"WRONG Code",0)</f>
        <v>Anabond</v>
      </c>
      <c r="L656" s="22">
        <v>1</v>
      </c>
      <c r="M656" s="27">
        <v>90</v>
      </c>
      <c r="N656" s="69">
        <f t="shared" si="74"/>
        <v>90</v>
      </c>
      <c r="O656" s="10"/>
      <c r="P656" s="11"/>
      <c r="Q656" s="11"/>
      <c r="R656" s="11"/>
      <c r="S656" s="11"/>
      <c r="T656" s="23"/>
      <c r="U656" s="71">
        <f t="shared" si="73"/>
        <v>0</v>
      </c>
      <c r="V656" s="71">
        <f t="shared" si="75"/>
        <v>0</v>
      </c>
      <c r="W656" s="9"/>
      <c r="X656" s="69">
        <f>Job_Cards[[#This Row],[GST on Lobour]]+Job_Cards[[#This Row],[Total Labour]]+Job_Cards[[#This Row],[Part Value]]</f>
        <v>90</v>
      </c>
      <c r="Y656" s="9"/>
      <c r="Z656" s="11"/>
      <c r="AA656" s="15">
        <f t="shared" si="76"/>
        <v>24</v>
      </c>
      <c r="AB656" s="15">
        <f t="shared" si="77"/>
        <v>3</v>
      </c>
      <c r="AC656" s="15">
        <f t="shared" si="78"/>
        <v>2026</v>
      </c>
    </row>
    <row r="657" spans="1:29" x14ac:dyDescent="0.35">
      <c r="A657" s="8">
        <v>46106</v>
      </c>
      <c r="B657" s="8">
        <v>46106</v>
      </c>
      <c r="C657" s="9">
        <v>26</v>
      </c>
      <c r="D657" s="9" t="s">
        <v>925</v>
      </c>
      <c r="E657" s="9"/>
      <c r="F657" s="9" t="s">
        <v>926</v>
      </c>
      <c r="G657" s="64" t="s">
        <v>55</v>
      </c>
      <c r="H657" s="65" t="s">
        <v>65</v>
      </c>
      <c r="I657" s="65" t="s">
        <v>27</v>
      </c>
      <c r="J657" s="22" t="s">
        <v>376</v>
      </c>
      <c r="K657" s="67" t="str">
        <f>_xlfn.XLOOKUP(Job_Cards[[#This Row],[Part Code Issued]],'Inventory Check'!$A$3:$A$3000,'Inventory Check'!$B$3:$B$3000,"WRONG Code",0)</f>
        <v>MECHENICAL SPRAY</v>
      </c>
      <c r="L657" s="22">
        <v>1</v>
      </c>
      <c r="M657" s="27">
        <v>160</v>
      </c>
      <c r="N657" s="69">
        <f t="shared" si="74"/>
        <v>160</v>
      </c>
      <c r="O657" s="10">
        <v>2000</v>
      </c>
      <c r="P657" s="11">
        <v>500</v>
      </c>
      <c r="Q657" s="11"/>
      <c r="R657" s="11"/>
      <c r="S657" s="11"/>
      <c r="T657" s="23"/>
      <c r="U657" s="71">
        <f t="shared" si="73"/>
        <v>2500</v>
      </c>
      <c r="V657" s="71">
        <f t="shared" si="75"/>
        <v>450</v>
      </c>
      <c r="W657" s="9"/>
      <c r="X657" s="69">
        <f>Job_Cards[[#This Row],[GST on Lobour]]+Job_Cards[[#This Row],[Total Labour]]+Job_Cards[[#This Row],[Part Value]]</f>
        <v>3110</v>
      </c>
      <c r="Y657" s="9"/>
      <c r="Z657" s="11"/>
      <c r="AA657" s="15">
        <f t="shared" si="76"/>
        <v>25</v>
      </c>
      <c r="AB657" s="15">
        <f t="shared" si="77"/>
        <v>3</v>
      </c>
      <c r="AC657" s="15">
        <f t="shared" si="78"/>
        <v>2026</v>
      </c>
    </row>
    <row r="658" spans="1:29" x14ac:dyDescent="0.35">
      <c r="A658" s="9"/>
      <c r="B658" s="8">
        <v>46106</v>
      </c>
      <c r="C658" s="9"/>
      <c r="D658" s="9"/>
      <c r="E658" s="9"/>
      <c r="F658" s="9"/>
      <c r="G658" s="64"/>
      <c r="H658" s="65"/>
      <c r="I658" s="65" t="str">
        <f>IF(Job_Cards[[#This Row],[Customer Name]]="",I657,"")</f>
        <v>Paid</v>
      </c>
      <c r="J658" s="22" t="s">
        <v>117</v>
      </c>
      <c r="K658" s="67" t="str">
        <f>_xlfn.XLOOKUP(Job_Cards[[#This Row],[Part Code Issued]],'Inventory Check'!$A$3:$A$3000,'Inventory Check'!$B$3:$B$3000,"WRONG Code",0)</f>
        <v>KING PIN SET</v>
      </c>
      <c r="L658" s="22">
        <v>1</v>
      </c>
      <c r="M658" s="27">
        <v>2438</v>
      </c>
      <c r="N658" s="69">
        <f t="shared" si="74"/>
        <v>2438</v>
      </c>
      <c r="O658" s="10"/>
      <c r="P658" s="11"/>
      <c r="Q658" s="11"/>
      <c r="R658" s="11"/>
      <c r="S658" s="11"/>
      <c r="T658" s="23"/>
      <c r="U658" s="71">
        <f t="shared" si="73"/>
        <v>0</v>
      </c>
      <c r="V658" s="71">
        <f t="shared" si="75"/>
        <v>0</v>
      </c>
      <c r="W658" s="9"/>
      <c r="X658" s="69">
        <f>Job_Cards[[#This Row],[GST on Lobour]]+Job_Cards[[#This Row],[Total Labour]]+Job_Cards[[#This Row],[Part Value]]</f>
        <v>2438</v>
      </c>
      <c r="Y658" s="9"/>
      <c r="Z658" s="11"/>
      <c r="AA658" s="15">
        <f t="shared" si="76"/>
        <v>25</v>
      </c>
      <c r="AB658" s="15">
        <f t="shared" si="77"/>
        <v>3</v>
      </c>
      <c r="AC658" s="15">
        <f t="shared" si="78"/>
        <v>2026</v>
      </c>
    </row>
    <row r="659" spans="1:29" x14ac:dyDescent="0.35">
      <c r="A659" s="9"/>
      <c r="B659" s="8">
        <v>46106</v>
      </c>
      <c r="C659" s="9"/>
      <c r="D659" s="9"/>
      <c r="E659" s="9"/>
      <c r="F659" s="9"/>
      <c r="G659" s="64"/>
      <c r="H659" s="65"/>
      <c r="I659" s="65" t="str">
        <f>IF(Job_Cards[[#This Row],[Customer Name]]="",I658,"")</f>
        <v>Paid</v>
      </c>
      <c r="J659" s="22" t="s">
        <v>845</v>
      </c>
      <c r="K659" s="67" t="str">
        <f>_xlfn.XLOOKUP(Job_Cards[[#This Row],[Part Code Issued]],'Inventory Check'!$A$3:$A$3000,'Inventory Check'!$B$3:$B$3000,"WRONG Code",0)</f>
        <v>GREASE</v>
      </c>
      <c r="L659" s="22">
        <v>1</v>
      </c>
      <c r="M659" s="27">
        <v>288</v>
      </c>
      <c r="N659" s="69">
        <f t="shared" si="74"/>
        <v>288</v>
      </c>
      <c r="O659" s="10"/>
      <c r="P659" s="11"/>
      <c r="Q659" s="11"/>
      <c r="R659" s="11"/>
      <c r="S659" s="11"/>
      <c r="T659" s="23"/>
      <c r="U659" s="71">
        <f t="shared" si="73"/>
        <v>0</v>
      </c>
      <c r="V659" s="71">
        <f t="shared" si="75"/>
        <v>0</v>
      </c>
      <c r="W659" s="9"/>
      <c r="X659" s="69">
        <f>Job_Cards[[#This Row],[GST on Lobour]]+Job_Cards[[#This Row],[Total Labour]]+Job_Cards[[#This Row],[Part Value]]</f>
        <v>288</v>
      </c>
      <c r="Y659" s="9"/>
      <c r="Z659" s="11"/>
      <c r="AA659" s="15">
        <f t="shared" si="76"/>
        <v>25</v>
      </c>
      <c r="AB659" s="15">
        <f t="shared" si="77"/>
        <v>3</v>
      </c>
      <c r="AC659" s="15">
        <f t="shared" si="78"/>
        <v>2026</v>
      </c>
    </row>
    <row r="660" spans="1:29" x14ac:dyDescent="0.35">
      <c r="A660" s="9"/>
      <c r="B660" s="8">
        <v>46106</v>
      </c>
      <c r="C660" s="9"/>
      <c r="D660" s="9"/>
      <c r="E660" s="9"/>
      <c r="F660" s="9"/>
      <c r="G660" s="64"/>
      <c r="H660" s="65"/>
      <c r="I660" s="65" t="str">
        <f>IF(Job_Cards[[#This Row],[Customer Name]]="",I659,"")</f>
        <v>Paid</v>
      </c>
      <c r="J660" s="22" t="s">
        <v>170</v>
      </c>
      <c r="K660" s="67" t="str">
        <f>_xlfn.XLOOKUP(Job_Cards[[#This Row],[Part Code Issued]],'Inventory Check'!$A$3:$A$3000,'Inventory Check'!$B$3:$B$3000,"WRONG Code",0)</f>
        <v>Oil Seal For Fr. Exle</v>
      </c>
      <c r="L660" s="22">
        <v>2</v>
      </c>
      <c r="M660" s="27">
        <v>85</v>
      </c>
      <c r="N660" s="69">
        <f t="shared" si="74"/>
        <v>170</v>
      </c>
      <c r="O660" s="10"/>
      <c r="P660" s="11"/>
      <c r="Q660" s="11"/>
      <c r="R660" s="11"/>
      <c r="S660" s="11"/>
      <c r="T660" s="23"/>
      <c r="U660" s="71">
        <f t="shared" si="73"/>
        <v>0</v>
      </c>
      <c r="V660" s="71">
        <f t="shared" si="75"/>
        <v>0</v>
      </c>
      <c r="W660" s="9"/>
      <c r="X660" s="69">
        <f>Job_Cards[[#This Row],[GST on Lobour]]+Job_Cards[[#This Row],[Total Labour]]+Job_Cards[[#This Row],[Part Value]]</f>
        <v>170</v>
      </c>
      <c r="Y660" s="9"/>
      <c r="Z660" s="11"/>
      <c r="AA660" s="15">
        <f t="shared" si="76"/>
        <v>25</v>
      </c>
      <c r="AB660" s="15">
        <f t="shared" si="77"/>
        <v>3</v>
      </c>
      <c r="AC660" s="15">
        <f t="shared" si="78"/>
        <v>2026</v>
      </c>
    </row>
    <row r="661" spans="1:29" x14ac:dyDescent="0.35">
      <c r="A661" s="9"/>
      <c r="B661" s="8">
        <v>46106</v>
      </c>
      <c r="C661" s="9"/>
      <c r="D661" s="9"/>
      <c r="E661" s="9"/>
      <c r="F661" s="9"/>
      <c r="G661" s="64"/>
      <c r="H661" s="65"/>
      <c r="I661" s="65" t="str">
        <f>IF(Job_Cards[[#This Row],[Customer Name]]="",I660,"")</f>
        <v>Paid</v>
      </c>
      <c r="J661" s="22" t="s">
        <v>857</v>
      </c>
      <c r="K661" s="67" t="str">
        <f>_xlfn.XLOOKUP(Job_Cards[[#This Row],[Part Code Issued]],'Inventory Check'!$A$3:$A$3000,'Inventory Check'!$B$3:$B$3000,"WRONG Code",0)</f>
        <v>Door Lock RH</v>
      </c>
      <c r="L661" s="22">
        <v>1</v>
      </c>
      <c r="M661" s="27">
        <v>516</v>
      </c>
      <c r="N661" s="69">
        <f t="shared" si="74"/>
        <v>516</v>
      </c>
      <c r="O661" s="10"/>
      <c r="P661" s="11"/>
      <c r="Q661" s="11"/>
      <c r="R661" s="11"/>
      <c r="S661" s="11"/>
      <c r="T661" s="23"/>
      <c r="U661" s="71">
        <f t="shared" si="73"/>
        <v>0</v>
      </c>
      <c r="V661" s="71">
        <f t="shared" si="75"/>
        <v>0</v>
      </c>
      <c r="W661" s="9"/>
      <c r="X661" s="69">
        <f>Job_Cards[[#This Row],[GST on Lobour]]+Job_Cards[[#This Row],[Total Labour]]+Job_Cards[[#This Row],[Part Value]]</f>
        <v>516</v>
      </c>
      <c r="Y661" s="9"/>
      <c r="Z661" s="11"/>
      <c r="AA661" s="15">
        <f t="shared" si="76"/>
        <v>25</v>
      </c>
      <c r="AB661" s="15">
        <f t="shared" si="77"/>
        <v>3</v>
      </c>
      <c r="AC661" s="15">
        <f t="shared" si="78"/>
        <v>2026</v>
      </c>
    </row>
    <row r="662" spans="1:29" x14ac:dyDescent="0.35">
      <c r="A662" s="8">
        <v>46106</v>
      </c>
      <c r="B662" s="8">
        <v>46106</v>
      </c>
      <c r="C662" s="9">
        <v>27</v>
      </c>
      <c r="D662" s="9" t="s">
        <v>927</v>
      </c>
      <c r="E662" s="9"/>
      <c r="F662" s="9"/>
      <c r="G662" s="64"/>
      <c r="H662" s="65"/>
      <c r="I662" s="65" t="s">
        <v>27</v>
      </c>
      <c r="J662" s="22" t="s">
        <v>308</v>
      </c>
      <c r="K662" s="67" t="str">
        <f>_xlfn.XLOOKUP(Job_Cards[[#This Row],[Part Code Issued]],'Inventory Check'!$A$3:$A$3000,'Inventory Check'!$B$3:$B$3000,"WRONG Code",0)</f>
        <v>Gulf Force AdBlue (20 L)</v>
      </c>
      <c r="L662" s="22">
        <v>1</v>
      </c>
      <c r="M662" s="27">
        <v>1480</v>
      </c>
      <c r="N662" s="69">
        <f t="shared" si="74"/>
        <v>1480</v>
      </c>
      <c r="O662" s="10"/>
      <c r="P662" s="11"/>
      <c r="Q662" s="11"/>
      <c r="R662" s="11"/>
      <c r="S662" s="11"/>
      <c r="T662" s="23"/>
      <c r="U662" s="71">
        <f t="shared" si="73"/>
        <v>0</v>
      </c>
      <c r="V662" s="71">
        <f t="shared" si="75"/>
        <v>0</v>
      </c>
      <c r="W662" s="9"/>
      <c r="X662" s="69">
        <f>Job_Cards[[#This Row],[GST on Lobour]]+Job_Cards[[#This Row],[Total Labour]]+Job_Cards[[#This Row],[Part Value]]</f>
        <v>1480</v>
      </c>
      <c r="Y662" s="9"/>
      <c r="Z662" s="11"/>
      <c r="AA662" s="15">
        <f t="shared" si="76"/>
        <v>25</v>
      </c>
      <c r="AB662" s="15">
        <f t="shared" si="77"/>
        <v>3</v>
      </c>
      <c r="AC662" s="15">
        <f t="shared" si="78"/>
        <v>2026</v>
      </c>
    </row>
    <row r="663" spans="1:29" x14ac:dyDescent="0.35">
      <c r="A663" s="8">
        <v>46106</v>
      </c>
      <c r="B663" s="8">
        <v>46106</v>
      </c>
      <c r="C663" s="9" t="s">
        <v>928</v>
      </c>
      <c r="D663" s="9" t="s">
        <v>279</v>
      </c>
      <c r="E663" s="9"/>
      <c r="F663" s="9" t="s">
        <v>929</v>
      </c>
      <c r="G663" s="64" t="s">
        <v>55</v>
      </c>
      <c r="H663" s="65" t="s">
        <v>237</v>
      </c>
      <c r="I663" s="65" t="s">
        <v>48</v>
      </c>
      <c r="J663" s="22" t="s">
        <v>366</v>
      </c>
      <c r="K663" s="67" t="str">
        <f>_xlfn.XLOOKUP(Job_Cards[[#This Row],[Part Code Issued]],'Inventory Check'!$A$3:$A$3000,'Inventory Check'!$B$3:$B$3000,"WRONG Code",0)</f>
        <v>Gulf Force BS VI (6.5L)</v>
      </c>
      <c r="L663" s="22">
        <v>1</v>
      </c>
      <c r="M663" s="27">
        <v>2080</v>
      </c>
      <c r="N663" s="69">
        <f t="shared" si="74"/>
        <v>2080</v>
      </c>
      <c r="O663" s="10"/>
      <c r="P663" s="11"/>
      <c r="Q663" s="11"/>
      <c r="R663" s="11"/>
      <c r="S663" s="11"/>
      <c r="T663" s="23"/>
      <c r="U663" s="71">
        <f t="shared" si="73"/>
        <v>0</v>
      </c>
      <c r="V663" s="71">
        <f t="shared" si="75"/>
        <v>0</v>
      </c>
      <c r="W663" s="9"/>
      <c r="X663" s="69">
        <f>Job_Cards[[#This Row],[GST on Lobour]]+Job_Cards[[#This Row],[Total Labour]]+Job_Cards[[#This Row],[Part Value]]</f>
        <v>2080</v>
      </c>
      <c r="Y663" s="9"/>
      <c r="Z663" s="11"/>
      <c r="AA663" s="15">
        <f t="shared" si="76"/>
        <v>25</v>
      </c>
      <c r="AB663" s="15">
        <f t="shared" si="77"/>
        <v>3</v>
      </c>
      <c r="AC663" s="15">
        <f t="shared" si="78"/>
        <v>2026</v>
      </c>
    </row>
    <row r="664" spans="1:29" x14ac:dyDescent="0.35">
      <c r="A664" s="9"/>
      <c r="B664" s="8">
        <v>46106</v>
      </c>
      <c r="C664" s="9"/>
      <c r="D664" s="9"/>
      <c r="E664" s="9"/>
      <c r="F664" s="9"/>
      <c r="G664" s="64"/>
      <c r="H664" s="65"/>
      <c r="I664" s="65" t="str">
        <f>IF(Job_Cards[[#This Row],[Customer Name]]="",I663,"")</f>
        <v>Free Service</v>
      </c>
      <c r="J664" s="22" t="s">
        <v>90</v>
      </c>
      <c r="K664" s="67" t="str">
        <f>_xlfn.XLOOKUP(Job_Cards[[#This Row],[Part Code Issued]],'Inventory Check'!$A$3:$A$3000,'Inventory Check'!$B$3:$B$3000,"WRONG Code",0)</f>
        <v>Oil Filter</v>
      </c>
      <c r="L664" s="22">
        <v>1</v>
      </c>
      <c r="M664" s="27">
        <v>359</v>
      </c>
      <c r="N664" s="69">
        <f t="shared" si="74"/>
        <v>359</v>
      </c>
      <c r="O664" s="10"/>
      <c r="P664" s="11"/>
      <c r="Q664" s="11"/>
      <c r="R664" s="11"/>
      <c r="S664" s="11"/>
      <c r="T664" s="23"/>
      <c r="U664" s="71">
        <f t="shared" si="73"/>
        <v>0</v>
      </c>
      <c r="V664" s="71">
        <f t="shared" si="75"/>
        <v>0</v>
      </c>
      <c r="W664" s="9"/>
      <c r="X664" s="69">
        <f>Job_Cards[[#This Row],[GST on Lobour]]+Job_Cards[[#This Row],[Total Labour]]+Job_Cards[[#This Row],[Part Value]]</f>
        <v>359</v>
      </c>
      <c r="Y664" s="9"/>
      <c r="Z664" s="11"/>
      <c r="AA664" s="15">
        <f t="shared" si="76"/>
        <v>25</v>
      </c>
      <c r="AB664" s="15">
        <f t="shared" si="77"/>
        <v>3</v>
      </c>
      <c r="AC664" s="15">
        <f t="shared" si="78"/>
        <v>2026</v>
      </c>
    </row>
    <row r="665" spans="1:29" x14ac:dyDescent="0.35">
      <c r="A665" s="9"/>
      <c r="B665" s="8">
        <v>46106</v>
      </c>
      <c r="C665" s="9"/>
      <c r="D665" s="9"/>
      <c r="E665" s="9"/>
      <c r="F665" s="9"/>
      <c r="G665" s="64"/>
      <c r="H665" s="65"/>
      <c r="I665" s="65" t="str">
        <f>IF(Job_Cards[[#This Row],[Customer Name]]="",I664,"")</f>
        <v>Free Service</v>
      </c>
      <c r="J665" s="22" t="s">
        <v>238</v>
      </c>
      <c r="K665" s="67" t="str">
        <f>_xlfn.XLOOKUP(Job_Cards[[#This Row],[Part Code Issued]],'Inventory Check'!$A$3:$A$3000,'Inventory Check'!$B$3:$B$3000,"WRONG Code",0)</f>
        <v>SPIN-ON FILTER</v>
      </c>
      <c r="L665" s="22">
        <v>1</v>
      </c>
      <c r="M665" s="27">
        <v>655</v>
      </c>
      <c r="N665" s="69">
        <f t="shared" si="74"/>
        <v>655</v>
      </c>
      <c r="O665" s="10"/>
      <c r="P665" s="11"/>
      <c r="Q665" s="11"/>
      <c r="R665" s="11"/>
      <c r="S665" s="11"/>
      <c r="T665" s="23"/>
      <c r="U665" s="71">
        <f t="shared" si="73"/>
        <v>0</v>
      </c>
      <c r="V665" s="71">
        <f t="shared" si="75"/>
        <v>0</v>
      </c>
      <c r="W665" s="9"/>
      <c r="X665" s="69">
        <f>Job_Cards[[#This Row],[GST on Lobour]]+Job_Cards[[#This Row],[Total Labour]]+Job_Cards[[#This Row],[Part Value]]</f>
        <v>655</v>
      </c>
      <c r="Y665" s="9"/>
      <c r="Z665" s="11"/>
      <c r="AA665" s="15">
        <f t="shared" si="76"/>
        <v>25</v>
      </c>
      <c r="AB665" s="15">
        <f t="shared" si="77"/>
        <v>3</v>
      </c>
      <c r="AC665" s="15">
        <f t="shared" si="78"/>
        <v>2026</v>
      </c>
    </row>
    <row r="666" spans="1:29" x14ac:dyDescent="0.35">
      <c r="A666" s="9"/>
      <c r="B666" s="8">
        <v>46106</v>
      </c>
      <c r="C666" s="9"/>
      <c r="D666" s="9"/>
      <c r="E666" s="9"/>
      <c r="F666" s="9"/>
      <c r="G666" s="64"/>
      <c r="H666" s="65"/>
      <c r="I666" s="65" t="str">
        <f>IF(Job_Cards[[#This Row],[Customer Name]]="",I665,"")</f>
        <v>Free Service</v>
      </c>
      <c r="J666" s="22" t="s">
        <v>92</v>
      </c>
      <c r="K666" s="67" t="str">
        <f>_xlfn.XLOOKUP(Job_Cards[[#This Row],[Part Code Issued]],'Inventory Check'!$A$3:$A$3000,'Inventory Check'!$B$3:$B$3000,"WRONG Code",0)</f>
        <v>AIR FILTER</v>
      </c>
      <c r="L666" s="22">
        <v>1</v>
      </c>
      <c r="M666" s="27">
        <v>1388</v>
      </c>
      <c r="N666" s="69">
        <f t="shared" si="74"/>
        <v>1388</v>
      </c>
      <c r="O666" s="10"/>
      <c r="P666" s="11"/>
      <c r="Q666" s="11"/>
      <c r="R666" s="11"/>
      <c r="S666" s="11"/>
      <c r="T666" s="23"/>
      <c r="U666" s="71">
        <f t="shared" si="73"/>
        <v>0</v>
      </c>
      <c r="V666" s="71">
        <f t="shared" si="75"/>
        <v>0</v>
      </c>
      <c r="W666" s="9"/>
      <c r="X666" s="69">
        <f>Job_Cards[[#This Row],[GST on Lobour]]+Job_Cards[[#This Row],[Total Labour]]+Job_Cards[[#This Row],[Part Value]]</f>
        <v>1388</v>
      </c>
      <c r="Y666" s="9"/>
      <c r="Z666" s="11"/>
      <c r="AA666" s="15">
        <f t="shared" si="76"/>
        <v>25</v>
      </c>
      <c r="AB666" s="15">
        <f t="shared" si="77"/>
        <v>3</v>
      </c>
      <c r="AC666" s="15">
        <f t="shared" si="78"/>
        <v>2026</v>
      </c>
    </row>
    <row r="667" spans="1:29" x14ac:dyDescent="0.35">
      <c r="A667" s="9"/>
      <c r="B667" s="8">
        <v>46106</v>
      </c>
      <c r="C667" s="9"/>
      <c r="D667" s="9"/>
      <c r="E667" s="9"/>
      <c r="F667" s="9"/>
      <c r="G667" s="64"/>
      <c r="H667" s="65"/>
      <c r="I667" s="65" t="str">
        <f>IF(Job_Cards[[#This Row],[Customer Name]]="",I666,"")</f>
        <v>Free Service</v>
      </c>
      <c r="J667" s="22" t="s">
        <v>557</v>
      </c>
      <c r="K667" s="67" t="str">
        <f>_xlfn.XLOOKUP(Job_Cards[[#This Row],[Part Code Issued]],'Inventory Check'!$A$3:$A$3000,'Inventory Check'!$B$3:$B$3000,"WRONG Code",0)</f>
        <v>Brake Oil</v>
      </c>
      <c r="L667" s="22">
        <v>1</v>
      </c>
      <c r="M667" s="27">
        <v>149</v>
      </c>
      <c r="N667" s="69">
        <f t="shared" si="74"/>
        <v>149</v>
      </c>
      <c r="O667" s="10"/>
      <c r="P667" s="11"/>
      <c r="Q667" s="11"/>
      <c r="R667" s="11"/>
      <c r="S667" s="11"/>
      <c r="T667" s="23"/>
      <c r="U667" s="71">
        <f t="shared" si="73"/>
        <v>0</v>
      </c>
      <c r="V667" s="71">
        <f t="shared" si="75"/>
        <v>0</v>
      </c>
      <c r="W667" s="9"/>
      <c r="X667" s="69">
        <f>Job_Cards[[#This Row],[GST on Lobour]]+Job_Cards[[#This Row],[Total Labour]]+Job_Cards[[#This Row],[Part Value]]</f>
        <v>149</v>
      </c>
      <c r="Y667" s="9"/>
      <c r="Z667" s="11"/>
      <c r="AA667" s="15">
        <f t="shared" si="76"/>
        <v>25</v>
      </c>
      <c r="AB667" s="15">
        <f t="shared" si="77"/>
        <v>3</v>
      </c>
      <c r="AC667" s="15">
        <f t="shared" si="78"/>
        <v>2026</v>
      </c>
    </row>
    <row r="668" spans="1:29" x14ac:dyDescent="0.35">
      <c r="A668" s="8">
        <v>46106</v>
      </c>
      <c r="B668" s="8">
        <v>46106</v>
      </c>
      <c r="C668" s="9" t="s">
        <v>930</v>
      </c>
      <c r="D668" s="9" t="s">
        <v>279</v>
      </c>
      <c r="E668" s="9"/>
      <c r="F668" s="9" t="s">
        <v>932</v>
      </c>
      <c r="G668" s="64" t="s">
        <v>55</v>
      </c>
      <c r="H668" s="65" t="s">
        <v>237</v>
      </c>
      <c r="I668" s="65" t="s">
        <v>48</v>
      </c>
      <c r="J668" s="22" t="s">
        <v>366</v>
      </c>
      <c r="K668" s="67" t="str">
        <f>_xlfn.XLOOKUP(Job_Cards[[#This Row],[Part Code Issued]],'Inventory Check'!$A$3:$A$3000,'Inventory Check'!$B$3:$B$3000,"WRONG Code",0)</f>
        <v>Gulf Force BS VI (6.5L)</v>
      </c>
      <c r="L668" s="22">
        <v>1</v>
      </c>
      <c r="M668" s="27">
        <v>2080</v>
      </c>
      <c r="N668" s="69">
        <f t="shared" si="74"/>
        <v>2080</v>
      </c>
      <c r="O668" s="10"/>
      <c r="P668" s="11"/>
      <c r="Q668" s="11"/>
      <c r="R668" s="11"/>
      <c r="S668" s="11"/>
      <c r="T668" s="23"/>
      <c r="U668" s="71">
        <f t="shared" si="73"/>
        <v>0</v>
      </c>
      <c r="V668" s="71">
        <f t="shared" si="75"/>
        <v>0</v>
      </c>
      <c r="W668" s="9"/>
      <c r="X668" s="69">
        <f>Job_Cards[[#This Row],[GST on Lobour]]+Job_Cards[[#This Row],[Total Labour]]+Job_Cards[[#This Row],[Part Value]]</f>
        <v>2080</v>
      </c>
      <c r="Y668" s="9"/>
      <c r="Z668" s="11"/>
      <c r="AA668" s="15">
        <f t="shared" si="76"/>
        <v>25</v>
      </c>
      <c r="AB668" s="15">
        <f t="shared" si="77"/>
        <v>3</v>
      </c>
      <c r="AC668" s="15">
        <f t="shared" si="78"/>
        <v>2026</v>
      </c>
    </row>
    <row r="669" spans="1:29" x14ac:dyDescent="0.35">
      <c r="A669" s="9"/>
      <c r="B669" s="8">
        <v>46106</v>
      </c>
      <c r="C669" s="9"/>
      <c r="D669" s="9"/>
      <c r="E669" s="9"/>
      <c r="F669" s="9"/>
      <c r="G669" s="64"/>
      <c r="H669" s="65"/>
      <c r="I669" s="65" t="str">
        <f>IF(Job_Cards[[#This Row],[Customer Name]]="",I668,"")</f>
        <v>Free Service</v>
      </c>
      <c r="J669" s="22" t="s">
        <v>90</v>
      </c>
      <c r="K669" s="67" t="str">
        <f>_xlfn.XLOOKUP(Job_Cards[[#This Row],[Part Code Issued]],'Inventory Check'!$A$3:$A$3000,'Inventory Check'!$B$3:$B$3000,"WRONG Code",0)</f>
        <v>Oil Filter</v>
      </c>
      <c r="L669" s="22">
        <v>1</v>
      </c>
      <c r="M669" s="27">
        <v>359</v>
      </c>
      <c r="N669" s="69">
        <f t="shared" si="74"/>
        <v>359</v>
      </c>
      <c r="O669" s="10"/>
      <c r="P669" s="11"/>
      <c r="Q669" s="11"/>
      <c r="R669" s="11"/>
      <c r="S669" s="11"/>
      <c r="T669" s="23"/>
      <c r="U669" s="71">
        <f t="shared" si="73"/>
        <v>0</v>
      </c>
      <c r="V669" s="71">
        <f t="shared" si="75"/>
        <v>0</v>
      </c>
      <c r="W669" s="9"/>
      <c r="X669" s="69">
        <f>Job_Cards[[#This Row],[GST on Lobour]]+Job_Cards[[#This Row],[Total Labour]]+Job_Cards[[#This Row],[Part Value]]</f>
        <v>359</v>
      </c>
      <c r="Y669" s="9"/>
      <c r="Z669" s="11"/>
      <c r="AA669" s="15">
        <f t="shared" si="76"/>
        <v>25</v>
      </c>
      <c r="AB669" s="15">
        <f t="shared" si="77"/>
        <v>3</v>
      </c>
      <c r="AC669" s="15">
        <f t="shared" si="78"/>
        <v>2026</v>
      </c>
    </row>
    <row r="670" spans="1:29" x14ac:dyDescent="0.35">
      <c r="A670" s="9"/>
      <c r="B670" s="8">
        <v>46106</v>
      </c>
      <c r="C670" s="9"/>
      <c r="D670" s="9"/>
      <c r="E670" s="9"/>
      <c r="F670" s="9"/>
      <c r="G670" s="64"/>
      <c r="H670" s="65"/>
      <c r="I670" s="65" t="str">
        <f>IF(Job_Cards[[#This Row],[Customer Name]]="",I669,"")</f>
        <v>Free Service</v>
      </c>
      <c r="J670" s="22" t="s">
        <v>238</v>
      </c>
      <c r="K670" s="67" t="str">
        <f>_xlfn.XLOOKUP(Job_Cards[[#This Row],[Part Code Issued]],'Inventory Check'!$A$3:$A$3000,'Inventory Check'!$B$3:$B$3000,"WRONG Code",0)</f>
        <v>SPIN-ON FILTER</v>
      </c>
      <c r="L670" s="22">
        <v>1</v>
      </c>
      <c r="M670" s="27">
        <v>655</v>
      </c>
      <c r="N670" s="69">
        <f t="shared" si="74"/>
        <v>655</v>
      </c>
      <c r="O670" s="10"/>
      <c r="P670" s="11"/>
      <c r="Q670" s="11"/>
      <c r="R670" s="11"/>
      <c r="S670" s="11"/>
      <c r="T670" s="23"/>
      <c r="U670" s="71">
        <f t="shared" si="73"/>
        <v>0</v>
      </c>
      <c r="V670" s="71">
        <f t="shared" si="75"/>
        <v>0</v>
      </c>
      <c r="W670" s="9"/>
      <c r="X670" s="69">
        <f>Job_Cards[[#This Row],[GST on Lobour]]+Job_Cards[[#This Row],[Total Labour]]+Job_Cards[[#This Row],[Part Value]]</f>
        <v>655</v>
      </c>
      <c r="Y670" s="9"/>
      <c r="Z670" s="11"/>
      <c r="AA670" s="15">
        <f t="shared" si="76"/>
        <v>25</v>
      </c>
      <c r="AB670" s="15">
        <f t="shared" si="77"/>
        <v>3</v>
      </c>
      <c r="AC670" s="15">
        <f t="shared" si="78"/>
        <v>2026</v>
      </c>
    </row>
    <row r="671" spans="1:29" x14ac:dyDescent="0.35">
      <c r="A671" s="9"/>
      <c r="B671" s="8">
        <v>46106</v>
      </c>
      <c r="C671" s="9"/>
      <c r="D671" s="9"/>
      <c r="E671" s="9"/>
      <c r="F671" s="9"/>
      <c r="G671" s="64"/>
      <c r="H671" s="65"/>
      <c r="I671" s="65" t="str">
        <f>IF(Job_Cards[[#This Row],[Customer Name]]="",I670,"")</f>
        <v>Free Service</v>
      </c>
      <c r="J671" s="22" t="s">
        <v>92</v>
      </c>
      <c r="K671" s="67" t="str">
        <f>_xlfn.XLOOKUP(Job_Cards[[#This Row],[Part Code Issued]],'Inventory Check'!$A$3:$A$3000,'Inventory Check'!$B$3:$B$3000,"WRONG Code",0)</f>
        <v>AIR FILTER</v>
      </c>
      <c r="L671" s="22">
        <v>1</v>
      </c>
      <c r="M671" s="27">
        <v>1388</v>
      </c>
      <c r="N671" s="69">
        <f t="shared" si="74"/>
        <v>1388</v>
      </c>
      <c r="O671" s="10"/>
      <c r="P671" s="11"/>
      <c r="Q671" s="11"/>
      <c r="R671" s="11"/>
      <c r="S671" s="11"/>
      <c r="T671" s="23"/>
      <c r="U671" s="71">
        <f t="shared" si="73"/>
        <v>0</v>
      </c>
      <c r="V671" s="71">
        <f t="shared" si="75"/>
        <v>0</v>
      </c>
      <c r="W671" s="9"/>
      <c r="X671" s="69">
        <f>Job_Cards[[#This Row],[GST on Lobour]]+Job_Cards[[#This Row],[Total Labour]]+Job_Cards[[#This Row],[Part Value]]</f>
        <v>1388</v>
      </c>
      <c r="Y671" s="9"/>
      <c r="Z671" s="11"/>
      <c r="AA671" s="15">
        <f t="shared" si="76"/>
        <v>25</v>
      </c>
      <c r="AB671" s="15">
        <f t="shared" si="77"/>
        <v>3</v>
      </c>
      <c r="AC671" s="15">
        <f t="shared" si="78"/>
        <v>2026</v>
      </c>
    </row>
    <row r="672" spans="1:29" x14ac:dyDescent="0.35">
      <c r="A672" s="9"/>
      <c r="B672" s="8">
        <v>46106</v>
      </c>
      <c r="C672" s="9"/>
      <c r="D672" s="9"/>
      <c r="E672" s="9"/>
      <c r="F672" s="9"/>
      <c r="G672" s="64"/>
      <c r="H672" s="65"/>
      <c r="I672" s="65" t="str">
        <f>IF(Job_Cards[[#This Row],[Customer Name]]="",I671,"")</f>
        <v>Free Service</v>
      </c>
      <c r="J672" s="22" t="s">
        <v>557</v>
      </c>
      <c r="K672" s="67" t="str">
        <f>_xlfn.XLOOKUP(Job_Cards[[#This Row],[Part Code Issued]],'Inventory Check'!$A$3:$A$3000,'Inventory Check'!$B$3:$B$3000,"WRONG Code",0)</f>
        <v>Brake Oil</v>
      </c>
      <c r="L672" s="22">
        <v>1</v>
      </c>
      <c r="M672" s="27">
        <v>149</v>
      </c>
      <c r="N672" s="69">
        <f t="shared" si="74"/>
        <v>149</v>
      </c>
      <c r="O672" s="10"/>
      <c r="P672" s="11"/>
      <c r="Q672" s="11"/>
      <c r="R672" s="11"/>
      <c r="S672" s="11"/>
      <c r="T672" s="23"/>
      <c r="U672" s="71">
        <f t="shared" si="73"/>
        <v>0</v>
      </c>
      <c r="V672" s="71">
        <f t="shared" si="75"/>
        <v>0</v>
      </c>
      <c r="W672" s="9"/>
      <c r="X672" s="69">
        <f>Job_Cards[[#This Row],[GST on Lobour]]+Job_Cards[[#This Row],[Total Labour]]+Job_Cards[[#This Row],[Part Value]]</f>
        <v>149</v>
      </c>
      <c r="Y672" s="9"/>
      <c r="Z672" s="11"/>
      <c r="AA672" s="15">
        <f t="shared" si="76"/>
        <v>25</v>
      </c>
      <c r="AB672" s="15">
        <f t="shared" si="77"/>
        <v>3</v>
      </c>
      <c r="AC672" s="15">
        <f t="shared" si="78"/>
        <v>2026</v>
      </c>
    </row>
    <row r="673" spans="1:29" x14ac:dyDescent="0.35">
      <c r="A673" s="8">
        <v>46106</v>
      </c>
      <c r="B673" s="8">
        <v>46106</v>
      </c>
      <c r="C673" s="9" t="s">
        <v>931</v>
      </c>
      <c r="D673" s="9" t="s">
        <v>279</v>
      </c>
      <c r="E673" s="9"/>
      <c r="F673" s="9" t="s">
        <v>933</v>
      </c>
      <c r="G673" s="64" t="s">
        <v>55</v>
      </c>
      <c r="H673" s="65" t="s">
        <v>237</v>
      </c>
      <c r="I673" s="65" t="s">
        <v>48</v>
      </c>
      <c r="J673" s="22" t="s">
        <v>366</v>
      </c>
      <c r="K673" s="67" t="str">
        <f>_xlfn.XLOOKUP(Job_Cards[[#This Row],[Part Code Issued]],'Inventory Check'!$A$3:$A$3000,'Inventory Check'!$B$3:$B$3000,"WRONG Code",0)</f>
        <v>Gulf Force BS VI (6.5L)</v>
      </c>
      <c r="L673" s="22">
        <v>1</v>
      </c>
      <c r="M673" s="27">
        <v>2080</v>
      </c>
      <c r="N673" s="69">
        <f t="shared" si="74"/>
        <v>2080</v>
      </c>
      <c r="O673" s="10"/>
      <c r="P673" s="11"/>
      <c r="Q673" s="11"/>
      <c r="R673" s="11"/>
      <c r="S673" s="11"/>
      <c r="T673" s="23"/>
      <c r="U673" s="71">
        <f t="shared" si="73"/>
        <v>0</v>
      </c>
      <c r="V673" s="71">
        <f t="shared" si="75"/>
        <v>0</v>
      </c>
      <c r="W673" s="9"/>
      <c r="X673" s="69">
        <f>Job_Cards[[#This Row],[GST on Lobour]]+Job_Cards[[#This Row],[Total Labour]]+Job_Cards[[#This Row],[Part Value]]</f>
        <v>2080</v>
      </c>
      <c r="Y673" s="9"/>
      <c r="Z673" s="11"/>
      <c r="AA673" s="15">
        <f t="shared" si="76"/>
        <v>25</v>
      </c>
      <c r="AB673" s="15">
        <f t="shared" si="77"/>
        <v>3</v>
      </c>
      <c r="AC673" s="15">
        <f t="shared" si="78"/>
        <v>2026</v>
      </c>
    </row>
    <row r="674" spans="1:29" x14ac:dyDescent="0.35">
      <c r="A674" s="9"/>
      <c r="B674" s="8">
        <v>46106</v>
      </c>
      <c r="C674" s="9"/>
      <c r="D674" s="9"/>
      <c r="E674" s="9"/>
      <c r="F674" s="9"/>
      <c r="G674" s="64"/>
      <c r="H674" s="65"/>
      <c r="I674" s="65" t="str">
        <f>IF(Job_Cards[[#This Row],[Customer Name]]="",I673,"")</f>
        <v>Free Service</v>
      </c>
      <c r="J674" s="22" t="s">
        <v>90</v>
      </c>
      <c r="K674" s="67" t="str">
        <f>_xlfn.XLOOKUP(Job_Cards[[#This Row],[Part Code Issued]],'Inventory Check'!$A$3:$A$3000,'Inventory Check'!$B$3:$B$3000,"WRONG Code",0)</f>
        <v>Oil Filter</v>
      </c>
      <c r="L674" s="22">
        <v>1</v>
      </c>
      <c r="M674" s="27">
        <v>359</v>
      </c>
      <c r="N674" s="69">
        <f t="shared" si="74"/>
        <v>359</v>
      </c>
      <c r="O674" s="10"/>
      <c r="P674" s="11"/>
      <c r="Q674" s="11"/>
      <c r="R674" s="11"/>
      <c r="S674" s="11"/>
      <c r="T674" s="23"/>
      <c r="U674" s="71">
        <f t="shared" si="73"/>
        <v>0</v>
      </c>
      <c r="V674" s="71">
        <f t="shared" si="75"/>
        <v>0</v>
      </c>
      <c r="W674" s="9"/>
      <c r="X674" s="69">
        <f>Job_Cards[[#This Row],[GST on Lobour]]+Job_Cards[[#This Row],[Total Labour]]+Job_Cards[[#This Row],[Part Value]]</f>
        <v>359</v>
      </c>
      <c r="Y674" s="9"/>
      <c r="Z674" s="11"/>
      <c r="AA674" s="15">
        <f t="shared" si="76"/>
        <v>25</v>
      </c>
      <c r="AB674" s="15">
        <f t="shared" si="77"/>
        <v>3</v>
      </c>
      <c r="AC674" s="15">
        <f t="shared" si="78"/>
        <v>2026</v>
      </c>
    </row>
    <row r="675" spans="1:29" x14ac:dyDescent="0.35">
      <c r="A675" s="9"/>
      <c r="B675" s="8">
        <v>46106</v>
      </c>
      <c r="C675" s="9"/>
      <c r="D675" s="9"/>
      <c r="E675" s="9"/>
      <c r="F675" s="9"/>
      <c r="G675" s="64"/>
      <c r="H675" s="65"/>
      <c r="I675" s="65" t="str">
        <f>IF(Job_Cards[[#This Row],[Customer Name]]="",I674,"")</f>
        <v>Free Service</v>
      </c>
      <c r="J675" s="22" t="s">
        <v>238</v>
      </c>
      <c r="K675" s="67" t="str">
        <f>_xlfn.XLOOKUP(Job_Cards[[#This Row],[Part Code Issued]],'Inventory Check'!$A$3:$A$3000,'Inventory Check'!$B$3:$B$3000,"WRONG Code",0)</f>
        <v>SPIN-ON FILTER</v>
      </c>
      <c r="L675" s="22">
        <v>1</v>
      </c>
      <c r="M675" s="27">
        <v>655</v>
      </c>
      <c r="N675" s="69">
        <f t="shared" si="74"/>
        <v>655</v>
      </c>
      <c r="O675" s="10"/>
      <c r="P675" s="11"/>
      <c r="Q675" s="11"/>
      <c r="R675" s="11"/>
      <c r="S675" s="11"/>
      <c r="T675" s="23"/>
      <c r="U675" s="71">
        <f t="shared" si="73"/>
        <v>0</v>
      </c>
      <c r="V675" s="71">
        <f t="shared" si="75"/>
        <v>0</v>
      </c>
      <c r="W675" s="9"/>
      <c r="X675" s="69">
        <f>Job_Cards[[#This Row],[GST on Lobour]]+Job_Cards[[#This Row],[Total Labour]]+Job_Cards[[#This Row],[Part Value]]</f>
        <v>655</v>
      </c>
      <c r="Y675" s="9"/>
      <c r="Z675" s="11"/>
      <c r="AA675" s="15">
        <f t="shared" si="76"/>
        <v>25</v>
      </c>
      <c r="AB675" s="15">
        <f t="shared" si="77"/>
        <v>3</v>
      </c>
      <c r="AC675" s="15">
        <f t="shared" si="78"/>
        <v>2026</v>
      </c>
    </row>
    <row r="676" spans="1:29" x14ac:dyDescent="0.35">
      <c r="A676" s="9"/>
      <c r="B676" s="8">
        <v>46106</v>
      </c>
      <c r="C676" s="9"/>
      <c r="D676" s="9"/>
      <c r="E676" s="9"/>
      <c r="F676" s="9"/>
      <c r="G676" s="64"/>
      <c r="H676" s="65"/>
      <c r="I676" s="65" t="str">
        <f>IF(Job_Cards[[#This Row],[Customer Name]]="",I675,"")</f>
        <v>Free Service</v>
      </c>
      <c r="J676" s="22" t="s">
        <v>92</v>
      </c>
      <c r="K676" s="67" t="str">
        <f>_xlfn.XLOOKUP(Job_Cards[[#This Row],[Part Code Issued]],'Inventory Check'!$A$3:$A$3000,'Inventory Check'!$B$3:$B$3000,"WRONG Code",0)</f>
        <v>AIR FILTER</v>
      </c>
      <c r="L676" s="22">
        <v>1</v>
      </c>
      <c r="M676" s="27">
        <v>1388</v>
      </c>
      <c r="N676" s="69">
        <f t="shared" si="74"/>
        <v>1388</v>
      </c>
      <c r="O676" s="10"/>
      <c r="P676" s="11"/>
      <c r="Q676" s="11"/>
      <c r="R676" s="11"/>
      <c r="S676" s="11"/>
      <c r="T676" s="23"/>
      <c r="U676" s="71">
        <f t="shared" si="73"/>
        <v>0</v>
      </c>
      <c r="V676" s="71">
        <f t="shared" si="75"/>
        <v>0</v>
      </c>
      <c r="W676" s="9"/>
      <c r="X676" s="69">
        <f>Job_Cards[[#This Row],[GST on Lobour]]+Job_Cards[[#This Row],[Total Labour]]+Job_Cards[[#This Row],[Part Value]]</f>
        <v>1388</v>
      </c>
      <c r="Y676" s="9"/>
      <c r="Z676" s="11"/>
      <c r="AA676" s="15">
        <f t="shared" si="76"/>
        <v>25</v>
      </c>
      <c r="AB676" s="15">
        <f t="shared" si="77"/>
        <v>3</v>
      </c>
      <c r="AC676" s="15">
        <f t="shared" si="78"/>
        <v>2026</v>
      </c>
    </row>
    <row r="677" spans="1:29" x14ac:dyDescent="0.35">
      <c r="A677" s="9"/>
      <c r="B677" s="8">
        <v>46106</v>
      </c>
      <c r="C677" s="9"/>
      <c r="D677" s="9"/>
      <c r="E677" s="9"/>
      <c r="F677" s="9"/>
      <c r="G677" s="64"/>
      <c r="H677" s="65"/>
      <c r="I677" s="65" t="str">
        <f>IF(Job_Cards[[#This Row],[Customer Name]]="",I676,"")</f>
        <v>Free Service</v>
      </c>
      <c r="J677" s="22" t="s">
        <v>557</v>
      </c>
      <c r="K677" s="67" t="str">
        <f>_xlfn.XLOOKUP(Job_Cards[[#This Row],[Part Code Issued]],'Inventory Check'!$A$3:$A$3000,'Inventory Check'!$B$3:$B$3000,"WRONG Code",0)</f>
        <v>Brake Oil</v>
      </c>
      <c r="L677" s="22">
        <v>1</v>
      </c>
      <c r="M677" s="27">
        <v>149</v>
      </c>
      <c r="N677" s="69">
        <f t="shared" si="74"/>
        <v>149</v>
      </c>
      <c r="O677" s="10"/>
      <c r="P677" s="11"/>
      <c r="Q677" s="11"/>
      <c r="R677" s="11"/>
      <c r="S677" s="11"/>
      <c r="T677" s="23"/>
      <c r="U677" s="71">
        <f t="shared" si="73"/>
        <v>0</v>
      </c>
      <c r="V677" s="71">
        <f t="shared" si="75"/>
        <v>0</v>
      </c>
      <c r="W677" s="9"/>
      <c r="X677" s="69">
        <f>Job_Cards[[#This Row],[GST on Lobour]]+Job_Cards[[#This Row],[Total Labour]]+Job_Cards[[#This Row],[Part Value]]</f>
        <v>149</v>
      </c>
      <c r="Y677" s="9"/>
      <c r="Z677" s="11"/>
      <c r="AA677" s="15">
        <f t="shared" si="76"/>
        <v>25</v>
      </c>
      <c r="AB677" s="15">
        <f t="shared" si="77"/>
        <v>3</v>
      </c>
      <c r="AC677" s="15">
        <f t="shared" si="78"/>
        <v>2026</v>
      </c>
    </row>
    <row r="678" spans="1:29" x14ac:dyDescent="0.35">
      <c r="A678" s="8">
        <v>46107</v>
      </c>
      <c r="B678" s="8">
        <v>46107</v>
      </c>
      <c r="C678" s="9">
        <v>28</v>
      </c>
      <c r="D678" s="9" t="s">
        <v>940</v>
      </c>
      <c r="E678" s="9">
        <v>9335758173</v>
      </c>
      <c r="F678" s="9" t="s">
        <v>941</v>
      </c>
      <c r="G678" s="64" t="s">
        <v>55</v>
      </c>
      <c r="H678" s="65" t="s">
        <v>65</v>
      </c>
      <c r="I678" s="65" t="s">
        <v>48</v>
      </c>
      <c r="J678" s="22" t="s">
        <v>366</v>
      </c>
      <c r="K678" s="67" t="str">
        <f>_xlfn.XLOOKUP(Job_Cards[[#This Row],[Part Code Issued]],'Inventory Check'!$A$3:$A$3000,'Inventory Check'!$B$3:$B$3000,"WRONG Code",0)</f>
        <v>Gulf Force BS VI (6.5L)</v>
      </c>
      <c r="L678" s="22">
        <v>1</v>
      </c>
      <c r="M678" s="27">
        <v>2080</v>
      </c>
      <c r="N678" s="69">
        <f t="shared" si="74"/>
        <v>2080</v>
      </c>
      <c r="O678" s="10"/>
      <c r="P678" s="11"/>
      <c r="Q678" s="11"/>
      <c r="R678" s="11"/>
      <c r="S678" s="11"/>
      <c r="T678" s="23"/>
      <c r="U678" s="71">
        <f t="shared" si="73"/>
        <v>0</v>
      </c>
      <c r="V678" s="71">
        <f t="shared" si="75"/>
        <v>0</v>
      </c>
      <c r="W678" s="9"/>
      <c r="X678" s="69">
        <f>Job_Cards[[#This Row],[GST on Lobour]]+Job_Cards[[#This Row],[Total Labour]]+Job_Cards[[#This Row],[Part Value]]</f>
        <v>2080</v>
      </c>
      <c r="Y678" s="9"/>
      <c r="Z678" s="11"/>
      <c r="AA678" s="15">
        <f t="shared" si="76"/>
        <v>26</v>
      </c>
      <c r="AB678" s="15">
        <f t="shared" si="77"/>
        <v>3</v>
      </c>
      <c r="AC678" s="15">
        <f t="shared" si="78"/>
        <v>2026</v>
      </c>
    </row>
    <row r="679" spans="1:29" x14ac:dyDescent="0.35">
      <c r="A679" s="9"/>
      <c r="B679" s="8">
        <v>46107</v>
      </c>
      <c r="C679" s="9"/>
      <c r="D679" s="9"/>
      <c r="E679" s="9"/>
      <c r="F679" s="9"/>
      <c r="G679" s="64"/>
      <c r="H679" s="65"/>
      <c r="I679" s="65" t="str">
        <f>IF(Job_Cards[[#This Row],[Customer Name]]="",I678,"")</f>
        <v>Free Service</v>
      </c>
      <c r="J679" s="22" t="s">
        <v>90</v>
      </c>
      <c r="K679" s="67" t="str">
        <f>_xlfn.XLOOKUP(Job_Cards[[#This Row],[Part Code Issued]],'Inventory Check'!$A$3:$A$3000,'Inventory Check'!$B$3:$B$3000,"WRONG Code",0)</f>
        <v>Oil Filter</v>
      </c>
      <c r="L679" s="22">
        <v>1</v>
      </c>
      <c r="M679" s="27">
        <v>359</v>
      </c>
      <c r="N679" s="69">
        <f t="shared" si="74"/>
        <v>359</v>
      </c>
      <c r="O679" s="10"/>
      <c r="P679" s="11"/>
      <c r="Q679" s="11"/>
      <c r="R679" s="11"/>
      <c r="S679" s="11"/>
      <c r="T679" s="23"/>
      <c r="U679" s="71">
        <f t="shared" si="73"/>
        <v>0</v>
      </c>
      <c r="V679" s="71">
        <f t="shared" si="75"/>
        <v>0</v>
      </c>
      <c r="W679" s="9"/>
      <c r="X679" s="69">
        <f>Job_Cards[[#This Row],[GST on Lobour]]+Job_Cards[[#This Row],[Total Labour]]+Job_Cards[[#This Row],[Part Value]]</f>
        <v>359</v>
      </c>
      <c r="Y679" s="9"/>
      <c r="Z679" s="11"/>
      <c r="AA679" s="15">
        <f t="shared" si="76"/>
        <v>26</v>
      </c>
      <c r="AB679" s="15">
        <f t="shared" si="77"/>
        <v>3</v>
      </c>
      <c r="AC679" s="15">
        <f t="shared" si="78"/>
        <v>2026</v>
      </c>
    </row>
    <row r="680" spans="1:29" x14ac:dyDescent="0.35">
      <c r="A680" s="9"/>
      <c r="B680" s="8">
        <v>46107</v>
      </c>
      <c r="C680" s="9"/>
      <c r="D680" s="9"/>
      <c r="E680" s="9"/>
      <c r="F680" s="9"/>
      <c r="G680" s="64"/>
      <c r="H680" s="65"/>
      <c r="I680" s="65" t="str">
        <f>IF(Job_Cards[[#This Row],[Customer Name]]="",I679,"")</f>
        <v>Free Service</v>
      </c>
      <c r="J680" s="22" t="s">
        <v>238</v>
      </c>
      <c r="K680" s="67" t="str">
        <f>_xlfn.XLOOKUP(Job_Cards[[#This Row],[Part Code Issued]],'Inventory Check'!$A$3:$A$3000,'Inventory Check'!$B$3:$B$3000,"WRONG Code",0)</f>
        <v>SPIN-ON FILTER</v>
      </c>
      <c r="L680" s="22">
        <v>1</v>
      </c>
      <c r="M680" s="27">
        <v>655</v>
      </c>
      <c r="N680" s="69">
        <f t="shared" si="74"/>
        <v>655</v>
      </c>
      <c r="O680" s="10"/>
      <c r="P680" s="11"/>
      <c r="Q680" s="11"/>
      <c r="R680" s="11"/>
      <c r="S680" s="11"/>
      <c r="T680" s="23"/>
      <c r="U680" s="71">
        <f t="shared" si="73"/>
        <v>0</v>
      </c>
      <c r="V680" s="71">
        <f t="shared" si="75"/>
        <v>0</v>
      </c>
      <c r="W680" s="9"/>
      <c r="X680" s="69">
        <f>Job_Cards[[#This Row],[GST on Lobour]]+Job_Cards[[#This Row],[Total Labour]]+Job_Cards[[#This Row],[Part Value]]</f>
        <v>655</v>
      </c>
      <c r="Y680" s="9"/>
      <c r="Z680" s="11"/>
      <c r="AA680" s="15">
        <f t="shared" si="76"/>
        <v>26</v>
      </c>
      <c r="AB680" s="15">
        <f t="shared" si="77"/>
        <v>3</v>
      </c>
      <c r="AC680" s="15">
        <f t="shared" si="78"/>
        <v>2026</v>
      </c>
    </row>
    <row r="681" spans="1:29" x14ac:dyDescent="0.35">
      <c r="A681" s="8">
        <v>46107</v>
      </c>
      <c r="B681" s="8">
        <v>46107</v>
      </c>
      <c r="C681" s="9">
        <v>29</v>
      </c>
      <c r="D681" s="9" t="s">
        <v>942</v>
      </c>
      <c r="E681" s="9">
        <v>9839370625</v>
      </c>
      <c r="F681" s="9" t="s">
        <v>943</v>
      </c>
      <c r="G681" s="64" t="s">
        <v>56</v>
      </c>
      <c r="H681" s="65" t="s">
        <v>65</v>
      </c>
      <c r="I681" s="65" t="s">
        <v>48</v>
      </c>
      <c r="J681" s="22" t="s">
        <v>366</v>
      </c>
      <c r="K681" s="67" t="str">
        <f>_xlfn.XLOOKUP(Job_Cards[[#This Row],[Part Code Issued]],'Inventory Check'!$A$3:$A$3000,'Inventory Check'!$B$3:$B$3000,"WRONG Code",0)</f>
        <v>Gulf Force BS VI (6.5L)</v>
      </c>
      <c r="L681" s="22">
        <v>1</v>
      </c>
      <c r="M681" s="27">
        <v>2080</v>
      </c>
      <c r="N681" s="69">
        <f t="shared" si="74"/>
        <v>2080</v>
      </c>
      <c r="O681" s="10">
        <v>50</v>
      </c>
      <c r="P681" s="11"/>
      <c r="Q681" s="11"/>
      <c r="R681" s="11"/>
      <c r="S681" s="11"/>
      <c r="T681" s="23"/>
      <c r="U681" s="71">
        <f t="shared" si="73"/>
        <v>50</v>
      </c>
      <c r="V681" s="71">
        <f t="shared" si="75"/>
        <v>9</v>
      </c>
      <c r="W681" s="9"/>
      <c r="X681" s="69">
        <f>Job_Cards[[#This Row],[GST on Lobour]]+Job_Cards[[#This Row],[Total Labour]]+Job_Cards[[#This Row],[Part Value]]</f>
        <v>2139</v>
      </c>
      <c r="Y681" s="9"/>
      <c r="Z681" s="11"/>
      <c r="AA681" s="15">
        <f t="shared" si="76"/>
        <v>26</v>
      </c>
      <c r="AB681" s="15">
        <f t="shared" si="77"/>
        <v>3</v>
      </c>
      <c r="AC681" s="15">
        <f t="shared" si="78"/>
        <v>2026</v>
      </c>
    </row>
    <row r="682" spans="1:29" x14ac:dyDescent="0.35">
      <c r="A682" s="9"/>
      <c r="B682" s="8">
        <v>46107</v>
      </c>
      <c r="C682" s="9"/>
      <c r="D682" s="9"/>
      <c r="E682" s="9"/>
      <c r="F682" s="9"/>
      <c r="G682" s="64"/>
      <c r="H682" s="65"/>
      <c r="I682" s="65" t="str">
        <f>IF(Job_Cards[[#This Row],[Customer Name]]="",I681,"")</f>
        <v>Free Service</v>
      </c>
      <c r="J682" s="22" t="s">
        <v>90</v>
      </c>
      <c r="K682" s="67" t="str">
        <f>_xlfn.XLOOKUP(Job_Cards[[#This Row],[Part Code Issued]],'Inventory Check'!$A$3:$A$3000,'Inventory Check'!$B$3:$B$3000,"WRONG Code",0)</f>
        <v>Oil Filter</v>
      </c>
      <c r="L682" s="22">
        <v>1</v>
      </c>
      <c r="M682" s="27">
        <v>359</v>
      </c>
      <c r="N682" s="69">
        <f t="shared" si="74"/>
        <v>359</v>
      </c>
      <c r="O682" s="10"/>
      <c r="P682" s="11"/>
      <c r="Q682" s="11"/>
      <c r="R682" s="11"/>
      <c r="S682" s="11"/>
      <c r="T682" s="23"/>
      <c r="U682" s="71">
        <f t="shared" si="73"/>
        <v>0</v>
      </c>
      <c r="V682" s="71">
        <f t="shared" si="75"/>
        <v>0</v>
      </c>
      <c r="W682" s="9"/>
      <c r="X682" s="69">
        <f>Job_Cards[[#This Row],[GST on Lobour]]+Job_Cards[[#This Row],[Total Labour]]+Job_Cards[[#This Row],[Part Value]]</f>
        <v>359</v>
      </c>
      <c r="Y682" s="9"/>
      <c r="Z682" s="11"/>
      <c r="AA682" s="15">
        <f t="shared" si="76"/>
        <v>26</v>
      </c>
      <c r="AB682" s="15">
        <f t="shared" si="77"/>
        <v>3</v>
      </c>
      <c r="AC682" s="15">
        <f t="shared" si="78"/>
        <v>2026</v>
      </c>
    </row>
    <row r="683" spans="1:29" x14ac:dyDescent="0.35">
      <c r="A683" s="9"/>
      <c r="B683" s="8">
        <v>46107</v>
      </c>
      <c r="C683" s="9"/>
      <c r="D683" s="9"/>
      <c r="E683" s="9"/>
      <c r="F683" s="9"/>
      <c r="G683" s="64"/>
      <c r="H683" s="65"/>
      <c r="I683" s="65" t="str">
        <f>IF(Job_Cards[[#This Row],[Customer Name]]="",I682,"")</f>
        <v>Free Service</v>
      </c>
      <c r="J683" s="22" t="s">
        <v>238</v>
      </c>
      <c r="K683" s="67" t="str">
        <f>_xlfn.XLOOKUP(Job_Cards[[#This Row],[Part Code Issued]],'Inventory Check'!$A$3:$A$3000,'Inventory Check'!$B$3:$B$3000,"WRONG Code",0)</f>
        <v>SPIN-ON FILTER</v>
      </c>
      <c r="L683" s="22">
        <v>1</v>
      </c>
      <c r="M683" s="27">
        <v>655</v>
      </c>
      <c r="N683" s="69">
        <f t="shared" si="74"/>
        <v>655</v>
      </c>
      <c r="O683" s="10"/>
      <c r="P683" s="11"/>
      <c r="Q683" s="11"/>
      <c r="R683" s="11"/>
      <c r="S683" s="11"/>
      <c r="T683" s="23"/>
      <c r="U683" s="71">
        <f t="shared" si="73"/>
        <v>0</v>
      </c>
      <c r="V683" s="71">
        <f t="shared" si="75"/>
        <v>0</v>
      </c>
      <c r="W683" s="9"/>
      <c r="X683" s="69">
        <f>Job_Cards[[#This Row],[GST on Lobour]]+Job_Cards[[#This Row],[Total Labour]]+Job_Cards[[#This Row],[Part Value]]</f>
        <v>655</v>
      </c>
      <c r="Y683" s="9"/>
      <c r="Z683" s="11"/>
      <c r="AA683" s="15">
        <f t="shared" si="76"/>
        <v>26</v>
      </c>
      <c r="AB683" s="15">
        <f t="shared" si="77"/>
        <v>3</v>
      </c>
      <c r="AC683" s="15">
        <f t="shared" si="78"/>
        <v>2026</v>
      </c>
    </row>
    <row r="684" spans="1:29" x14ac:dyDescent="0.35">
      <c r="A684" s="9"/>
      <c r="B684" s="8">
        <v>46107</v>
      </c>
      <c r="C684" s="9"/>
      <c r="D684" s="9"/>
      <c r="E684" s="9"/>
      <c r="F684" s="9"/>
      <c r="G684" s="64"/>
      <c r="H684" s="65"/>
      <c r="I684" s="65" t="str">
        <f>IF(Job_Cards[[#This Row],[Customer Name]]="",I683,"")</f>
        <v>Free Service</v>
      </c>
      <c r="J684" s="22" t="s">
        <v>367</v>
      </c>
      <c r="K684" s="67" t="str">
        <f>_xlfn.XLOOKUP(Job_Cards[[#This Row],[Part Code Issued]],'Inventory Check'!$A$3:$A$3000,'Inventory Check'!$B$3:$B$3000,"WRONG Code",0)</f>
        <v>Force Motors Antifreeze Coolant 1 L</v>
      </c>
      <c r="L684" s="22">
        <v>1</v>
      </c>
      <c r="M684" s="27">
        <v>325</v>
      </c>
      <c r="N684" s="69">
        <f t="shared" si="74"/>
        <v>325</v>
      </c>
      <c r="O684" s="10"/>
      <c r="P684" s="11"/>
      <c r="Q684" s="11"/>
      <c r="R684" s="11"/>
      <c r="S684" s="11"/>
      <c r="T684" s="23"/>
      <c r="U684" s="71">
        <f t="shared" si="73"/>
        <v>0</v>
      </c>
      <c r="V684" s="71">
        <f t="shared" si="75"/>
        <v>0</v>
      </c>
      <c r="W684" s="9"/>
      <c r="X684" s="69">
        <f>Job_Cards[[#This Row],[GST on Lobour]]+Job_Cards[[#This Row],[Total Labour]]+Job_Cards[[#This Row],[Part Value]]</f>
        <v>325</v>
      </c>
      <c r="Y684" s="9"/>
      <c r="Z684" s="11"/>
      <c r="AA684" s="15">
        <f t="shared" si="76"/>
        <v>26</v>
      </c>
      <c r="AB684" s="15">
        <f t="shared" si="77"/>
        <v>3</v>
      </c>
      <c r="AC684" s="15">
        <f t="shared" si="78"/>
        <v>2026</v>
      </c>
    </row>
    <row r="685" spans="1:29" x14ac:dyDescent="0.35">
      <c r="A685" s="8">
        <v>46107</v>
      </c>
      <c r="B685" s="8">
        <v>46107</v>
      </c>
      <c r="C685" s="9">
        <v>30</v>
      </c>
      <c r="D685" s="9" t="s">
        <v>944</v>
      </c>
      <c r="E685" s="9">
        <v>6306229891</v>
      </c>
      <c r="F685" s="9"/>
      <c r="G685" s="64"/>
      <c r="H685" s="65"/>
      <c r="I685" s="65" t="s">
        <v>751</v>
      </c>
      <c r="J685" s="22" t="s">
        <v>662</v>
      </c>
      <c r="K685" s="67" t="str">
        <f>_xlfn.XLOOKUP(Job_Cards[[#This Row],[Part Code Issued]],'Inventory Check'!$A$3:$A$3000,'Inventory Check'!$B$3:$B$3000,"WRONG Code",0)</f>
        <v>ATF (Auto Trans Fluid) HP_1-Ltr</v>
      </c>
      <c r="L685" s="22">
        <v>1</v>
      </c>
      <c r="M685" s="27">
        <v>341</v>
      </c>
      <c r="N685" s="69">
        <f t="shared" si="74"/>
        <v>341</v>
      </c>
      <c r="O685" s="10"/>
      <c r="P685" s="11"/>
      <c r="Q685" s="11"/>
      <c r="R685" s="11"/>
      <c r="S685" s="11"/>
      <c r="T685" s="23"/>
      <c r="U685" s="71">
        <f t="shared" si="73"/>
        <v>0</v>
      </c>
      <c r="V685" s="71">
        <f t="shared" si="75"/>
        <v>0</v>
      </c>
      <c r="W685" s="9"/>
      <c r="X685" s="69">
        <f>Job_Cards[[#This Row],[GST on Lobour]]+Job_Cards[[#This Row],[Total Labour]]+Job_Cards[[#This Row],[Part Value]]</f>
        <v>341</v>
      </c>
      <c r="Y685" s="9"/>
      <c r="Z685" s="11"/>
      <c r="AA685" s="15">
        <f t="shared" si="76"/>
        <v>26</v>
      </c>
      <c r="AB685" s="15">
        <f t="shared" si="77"/>
        <v>3</v>
      </c>
      <c r="AC685" s="15">
        <f t="shared" si="78"/>
        <v>2026</v>
      </c>
    </row>
    <row r="686" spans="1:29" x14ac:dyDescent="0.35">
      <c r="A686" s="8">
        <v>46107</v>
      </c>
      <c r="B686" s="8">
        <v>46107</v>
      </c>
      <c r="C686" s="9" t="s">
        <v>945</v>
      </c>
      <c r="D686" s="9" t="s">
        <v>279</v>
      </c>
      <c r="E686" s="9"/>
      <c r="F686" s="9" t="s">
        <v>949</v>
      </c>
      <c r="G686" s="64" t="s">
        <v>55</v>
      </c>
      <c r="H686" s="65" t="s">
        <v>237</v>
      </c>
      <c r="I686" s="65" t="s">
        <v>48</v>
      </c>
      <c r="J686" s="22" t="s">
        <v>366</v>
      </c>
      <c r="K686" s="67" t="str">
        <f>_xlfn.XLOOKUP(Job_Cards[[#This Row],[Part Code Issued]],'Inventory Check'!$A$3:$A$3000,'Inventory Check'!$B$3:$B$3000,"WRONG Code",0)</f>
        <v>Gulf Force BS VI (6.5L)</v>
      </c>
      <c r="L686" s="22">
        <v>1</v>
      </c>
      <c r="M686" s="27">
        <v>2080</v>
      </c>
      <c r="N686" s="69">
        <f t="shared" si="74"/>
        <v>2080</v>
      </c>
      <c r="O686" s="10"/>
      <c r="P686" s="11"/>
      <c r="Q686" s="11"/>
      <c r="R686" s="11"/>
      <c r="S686" s="11"/>
      <c r="T686" s="23"/>
      <c r="U686" s="71">
        <f t="shared" si="73"/>
        <v>0</v>
      </c>
      <c r="V686" s="71">
        <f t="shared" si="75"/>
        <v>0</v>
      </c>
      <c r="W686" s="9"/>
      <c r="X686" s="69">
        <f>Job_Cards[[#This Row],[GST on Lobour]]+Job_Cards[[#This Row],[Total Labour]]+Job_Cards[[#This Row],[Part Value]]</f>
        <v>2080</v>
      </c>
      <c r="Y686" s="9"/>
      <c r="Z686" s="11"/>
      <c r="AA686" s="15">
        <f t="shared" si="76"/>
        <v>26</v>
      </c>
      <c r="AB686" s="15">
        <f t="shared" si="77"/>
        <v>3</v>
      </c>
      <c r="AC686" s="15">
        <f t="shared" si="78"/>
        <v>2026</v>
      </c>
    </row>
    <row r="687" spans="1:29" x14ac:dyDescent="0.35">
      <c r="A687" s="9"/>
      <c r="B687" s="8">
        <v>46107</v>
      </c>
      <c r="C687" s="9"/>
      <c r="D687" s="9"/>
      <c r="E687" s="9"/>
      <c r="F687" s="9"/>
      <c r="G687" s="64"/>
      <c r="H687" s="65"/>
      <c r="I687" s="65" t="str">
        <f>IF(Job_Cards[[#This Row],[Customer Name]]="",I686,"")</f>
        <v>Free Service</v>
      </c>
      <c r="J687" s="22" t="s">
        <v>90</v>
      </c>
      <c r="K687" s="67" t="str">
        <f>_xlfn.XLOOKUP(Job_Cards[[#This Row],[Part Code Issued]],'Inventory Check'!$A$3:$A$3000,'Inventory Check'!$B$3:$B$3000,"WRONG Code",0)</f>
        <v>Oil Filter</v>
      </c>
      <c r="L687" s="22">
        <v>1</v>
      </c>
      <c r="M687" s="27">
        <v>359</v>
      </c>
      <c r="N687" s="69">
        <f t="shared" si="74"/>
        <v>359</v>
      </c>
      <c r="O687" s="10"/>
      <c r="P687" s="11"/>
      <c r="Q687" s="11"/>
      <c r="R687" s="11"/>
      <c r="S687" s="11"/>
      <c r="T687" s="23"/>
      <c r="U687" s="71">
        <f t="shared" si="73"/>
        <v>0</v>
      </c>
      <c r="V687" s="71">
        <f t="shared" si="75"/>
        <v>0</v>
      </c>
      <c r="W687" s="9"/>
      <c r="X687" s="69">
        <f>Job_Cards[[#This Row],[GST on Lobour]]+Job_Cards[[#This Row],[Total Labour]]+Job_Cards[[#This Row],[Part Value]]</f>
        <v>359</v>
      </c>
      <c r="Y687" s="9"/>
      <c r="Z687" s="11"/>
      <c r="AA687" s="15">
        <f t="shared" si="76"/>
        <v>26</v>
      </c>
      <c r="AB687" s="15">
        <f t="shared" si="77"/>
        <v>3</v>
      </c>
      <c r="AC687" s="15">
        <f t="shared" si="78"/>
        <v>2026</v>
      </c>
    </row>
    <row r="688" spans="1:29" x14ac:dyDescent="0.35">
      <c r="A688" s="9"/>
      <c r="B688" s="8">
        <v>46107</v>
      </c>
      <c r="C688" s="9"/>
      <c r="D688" s="9"/>
      <c r="E688" s="9"/>
      <c r="F688" s="9"/>
      <c r="G688" s="64"/>
      <c r="H688" s="65"/>
      <c r="I688" s="65" t="str">
        <f>IF(Job_Cards[[#This Row],[Customer Name]]="",I687,"")</f>
        <v>Free Service</v>
      </c>
      <c r="J688" s="22" t="s">
        <v>238</v>
      </c>
      <c r="K688" s="67" t="str">
        <f>_xlfn.XLOOKUP(Job_Cards[[#This Row],[Part Code Issued]],'Inventory Check'!$A$3:$A$3000,'Inventory Check'!$B$3:$B$3000,"WRONG Code",0)</f>
        <v>SPIN-ON FILTER</v>
      </c>
      <c r="L688" s="22">
        <v>1</v>
      </c>
      <c r="M688" s="27">
        <v>655</v>
      </c>
      <c r="N688" s="69">
        <f t="shared" si="74"/>
        <v>655</v>
      </c>
      <c r="O688" s="10"/>
      <c r="P688" s="11"/>
      <c r="Q688" s="11"/>
      <c r="R688" s="11"/>
      <c r="S688" s="11"/>
      <c r="T688" s="23"/>
      <c r="U688" s="71">
        <f t="shared" si="73"/>
        <v>0</v>
      </c>
      <c r="V688" s="71">
        <f t="shared" si="75"/>
        <v>0</v>
      </c>
      <c r="W688" s="9"/>
      <c r="X688" s="69">
        <f>Job_Cards[[#This Row],[GST on Lobour]]+Job_Cards[[#This Row],[Total Labour]]+Job_Cards[[#This Row],[Part Value]]</f>
        <v>655</v>
      </c>
      <c r="Y688" s="9"/>
      <c r="Z688" s="11"/>
      <c r="AA688" s="15">
        <f t="shared" si="76"/>
        <v>26</v>
      </c>
      <c r="AB688" s="15">
        <f t="shared" si="77"/>
        <v>3</v>
      </c>
      <c r="AC688" s="15">
        <f t="shared" si="78"/>
        <v>2026</v>
      </c>
    </row>
    <row r="689" spans="1:29" x14ac:dyDescent="0.35">
      <c r="A689" s="9"/>
      <c r="B689" s="8">
        <v>46107</v>
      </c>
      <c r="C689" s="9"/>
      <c r="D689" s="9"/>
      <c r="E689" s="9"/>
      <c r="F689" s="9"/>
      <c r="G689" s="64"/>
      <c r="H689" s="65"/>
      <c r="I689" s="65" t="str">
        <f>IF(Job_Cards[[#This Row],[Customer Name]]="",I688,"")</f>
        <v>Free Service</v>
      </c>
      <c r="J689" s="22" t="s">
        <v>92</v>
      </c>
      <c r="K689" s="67" t="str">
        <f>_xlfn.XLOOKUP(Job_Cards[[#This Row],[Part Code Issued]],'Inventory Check'!$A$3:$A$3000,'Inventory Check'!$B$3:$B$3000,"WRONG Code",0)</f>
        <v>AIR FILTER</v>
      </c>
      <c r="L689" s="22">
        <v>1</v>
      </c>
      <c r="M689" s="27">
        <v>1388</v>
      </c>
      <c r="N689" s="69">
        <f t="shared" si="74"/>
        <v>1388</v>
      </c>
      <c r="O689" s="10"/>
      <c r="P689" s="11"/>
      <c r="Q689" s="11"/>
      <c r="R689" s="11"/>
      <c r="S689" s="11"/>
      <c r="T689" s="23"/>
      <c r="U689" s="71">
        <f t="shared" si="73"/>
        <v>0</v>
      </c>
      <c r="V689" s="71">
        <f t="shared" si="75"/>
        <v>0</v>
      </c>
      <c r="W689" s="9"/>
      <c r="X689" s="69">
        <f>Job_Cards[[#This Row],[GST on Lobour]]+Job_Cards[[#This Row],[Total Labour]]+Job_Cards[[#This Row],[Part Value]]</f>
        <v>1388</v>
      </c>
      <c r="Y689" s="9"/>
      <c r="Z689" s="11"/>
      <c r="AA689" s="15">
        <f t="shared" si="76"/>
        <v>26</v>
      </c>
      <c r="AB689" s="15">
        <f t="shared" si="77"/>
        <v>3</v>
      </c>
      <c r="AC689" s="15">
        <f t="shared" si="78"/>
        <v>2026</v>
      </c>
    </row>
    <row r="690" spans="1:29" x14ac:dyDescent="0.35">
      <c r="A690" s="9"/>
      <c r="B690" s="8">
        <v>46107</v>
      </c>
      <c r="C690" s="9"/>
      <c r="D690" s="9"/>
      <c r="E690" s="9"/>
      <c r="F690" s="9"/>
      <c r="G690" s="64"/>
      <c r="H690" s="65"/>
      <c r="I690" s="65" t="str">
        <f>IF(Job_Cards[[#This Row],[Customer Name]]="",I689,"")</f>
        <v>Free Service</v>
      </c>
      <c r="J690" s="22" t="s">
        <v>557</v>
      </c>
      <c r="K690" s="67" t="str">
        <f>_xlfn.XLOOKUP(Job_Cards[[#This Row],[Part Code Issued]],'Inventory Check'!$A$3:$A$3000,'Inventory Check'!$B$3:$B$3000,"WRONG Code",0)</f>
        <v>Brake Oil</v>
      </c>
      <c r="L690" s="22">
        <v>1</v>
      </c>
      <c r="M690" s="27">
        <v>149</v>
      </c>
      <c r="N690" s="69">
        <f t="shared" si="74"/>
        <v>149</v>
      </c>
      <c r="O690" s="10"/>
      <c r="P690" s="11"/>
      <c r="Q690" s="11"/>
      <c r="R690" s="11"/>
      <c r="S690" s="11"/>
      <c r="T690" s="23"/>
      <c r="U690" s="71">
        <f t="shared" si="73"/>
        <v>0</v>
      </c>
      <c r="V690" s="71">
        <f t="shared" si="75"/>
        <v>0</v>
      </c>
      <c r="W690" s="9"/>
      <c r="X690" s="69">
        <f>Job_Cards[[#This Row],[GST on Lobour]]+Job_Cards[[#This Row],[Total Labour]]+Job_Cards[[#This Row],[Part Value]]</f>
        <v>149</v>
      </c>
      <c r="Y690" s="9"/>
      <c r="Z690" s="11"/>
      <c r="AA690" s="15">
        <f t="shared" si="76"/>
        <v>26</v>
      </c>
      <c r="AB690" s="15">
        <f t="shared" si="77"/>
        <v>3</v>
      </c>
      <c r="AC690" s="15">
        <f t="shared" si="78"/>
        <v>2026</v>
      </c>
    </row>
    <row r="691" spans="1:29" x14ac:dyDescent="0.35">
      <c r="A691" s="8">
        <v>46107</v>
      </c>
      <c r="B691" s="8">
        <v>46107</v>
      </c>
      <c r="C691" s="9" t="s">
        <v>947</v>
      </c>
      <c r="D691" s="9" t="s">
        <v>279</v>
      </c>
      <c r="E691" s="9"/>
      <c r="F691" s="9" t="s">
        <v>946</v>
      </c>
      <c r="G691" s="64" t="s">
        <v>55</v>
      </c>
      <c r="H691" s="65" t="s">
        <v>237</v>
      </c>
      <c r="I691" s="65" t="s">
        <v>48</v>
      </c>
      <c r="J691" s="22" t="s">
        <v>366</v>
      </c>
      <c r="K691" s="67" t="str">
        <f>_xlfn.XLOOKUP(Job_Cards[[#This Row],[Part Code Issued]],'Inventory Check'!$A$3:$A$3000,'Inventory Check'!$B$3:$B$3000,"WRONG Code",0)</f>
        <v>Gulf Force BS VI (6.5L)</v>
      </c>
      <c r="L691" s="22">
        <v>1</v>
      </c>
      <c r="M691" s="27">
        <v>2080</v>
      </c>
      <c r="N691" s="69">
        <f t="shared" si="74"/>
        <v>2080</v>
      </c>
      <c r="O691" s="10"/>
      <c r="P691" s="11"/>
      <c r="Q691" s="11"/>
      <c r="R691" s="11"/>
      <c r="S691" s="11"/>
      <c r="T691" s="23"/>
      <c r="U691" s="71">
        <f t="shared" si="73"/>
        <v>0</v>
      </c>
      <c r="V691" s="71">
        <f t="shared" si="75"/>
        <v>0</v>
      </c>
      <c r="W691" s="9"/>
      <c r="X691" s="69">
        <f>Job_Cards[[#This Row],[GST on Lobour]]+Job_Cards[[#This Row],[Total Labour]]+Job_Cards[[#This Row],[Part Value]]</f>
        <v>2080</v>
      </c>
      <c r="Y691" s="9"/>
      <c r="Z691" s="11"/>
      <c r="AA691" s="15">
        <f t="shared" si="76"/>
        <v>26</v>
      </c>
      <c r="AB691" s="15">
        <f t="shared" si="77"/>
        <v>3</v>
      </c>
      <c r="AC691" s="15">
        <f t="shared" si="78"/>
        <v>2026</v>
      </c>
    </row>
    <row r="692" spans="1:29" x14ac:dyDescent="0.35">
      <c r="A692" s="9"/>
      <c r="B692" s="8">
        <v>46107</v>
      </c>
      <c r="C692" s="9"/>
      <c r="D692" s="9"/>
      <c r="E692" s="9"/>
      <c r="F692" s="9"/>
      <c r="G692" s="64"/>
      <c r="H692" s="65"/>
      <c r="I692" s="65" t="str">
        <f>IF(Job_Cards[[#This Row],[Customer Name]]="",I691,"")</f>
        <v>Free Service</v>
      </c>
      <c r="J692" s="22" t="s">
        <v>90</v>
      </c>
      <c r="K692" s="67" t="str">
        <f>_xlfn.XLOOKUP(Job_Cards[[#This Row],[Part Code Issued]],'Inventory Check'!$A$3:$A$3000,'Inventory Check'!$B$3:$B$3000,"WRONG Code",0)</f>
        <v>Oil Filter</v>
      </c>
      <c r="L692" s="22">
        <v>1</v>
      </c>
      <c r="M692" s="27">
        <v>359</v>
      </c>
      <c r="N692" s="69">
        <f t="shared" si="74"/>
        <v>359</v>
      </c>
      <c r="O692" s="10"/>
      <c r="P692" s="11"/>
      <c r="Q692" s="11"/>
      <c r="R692" s="11"/>
      <c r="S692" s="11"/>
      <c r="T692" s="23"/>
      <c r="U692" s="71">
        <f t="shared" si="73"/>
        <v>0</v>
      </c>
      <c r="V692" s="71">
        <f t="shared" si="75"/>
        <v>0</v>
      </c>
      <c r="W692" s="9"/>
      <c r="X692" s="69">
        <f>Job_Cards[[#This Row],[GST on Lobour]]+Job_Cards[[#This Row],[Total Labour]]+Job_Cards[[#This Row],[Part Value]]</f>
        <v>359</v>
      </c>
      <c r="Y692" s="9"/>
      <c r="Z692" s="11"/>
      <c r="AA692" s="15">
        <f t="shared" si="76"/>
        <v>26</v>
      </c>
      <c r="AB692" s="15">
        <f t="shared" si="77"/>
        <v>3</v>
      </c>
      <c r="AC692" s="15">
        <f t="shared" si="78"/>
        <v>2026</v>
      </c>
    </row>
    <row r="693" spans="1:29" x14ac:dyDescent="0.35">
      <c r="A693" s="9"/>
      <c r="B693" s="8">
        <v>46107</v>
      </c>
      <c r="C693" s="9"/>
      <c r="D693" s="9"/>
      <c r="E693" s="9"/>
      <c r="F693" s="9"/>
      <c r="G693" s="64"/>
      <c r="H693" s="65"/>
      <c r="I693" s="65" t="str">
        <f>IF(Job_Cards[[#This Row],[Customer Name]]="",I692,"")</f>
        <v>Free Service</v>
      </c>
      <c r="J693" s="22" t="s">
        <v>238</v>
      </c>
      <c r="K693" s="67" t="str">
        <f>_xlfn.XLOOKUP(Job_Cards[[#This Row],[Part Code Issued]],'Inventory Check'!$A$3:$A$3000,'Inventory Check'!$B$3:$B$3000,"WRONG Code",0)</f>
        <v>SPIN-ON FILTER</v>
      </c>
      <c r="L693" s="22">
        <v>1</v>
      </c>
      <c r="M693" s="27">
        <v>655</v>
      </c>
      <c r="N693" s="69">
        <f t="shared" si="74"/>
        <v>655</v>
      </c>
      <c r="O693" s="10"/>
      <c r="P693" s="11"/>
      <c r="Q693" s="11"/>
      <c r="R693" s="11"/>
      <c r="S693" s="11"/>
      <c r="T693" s="23"/>
      <c r="U693" s="71">
        <f t="shared" si="73"/>
        <v>0</v>
      </c>
      <c r="V693" s="71">
        <f t="shared" si="75"/>
        <v>0</v>
      </c>
      <c r="W693" s="9"/>
      <c r="X693" s="69">
        <f>Job_Cards[[#This Row],[GST on Lobour]]+Job_Cards[[#This Row],[Total Labour]]+Job_Cards[[#This Row],[Part Value]]</f>
        <v>655</v>
      </c>
      <c r="Y693" s="9"/>
      <c r="Z693" s="11"/>
      <c r="AA693" s="15">
        <f t="shared" si="76"/>
        <v>26</v>
      </c>
      <c r="AB693" s="15">
        <f t="shared" si="77"/>
        <v>3</v>
      </c>
      <c r="AC693" s="15">
        <f t="shared" si="78"/>
        <v>2026</v>
      </c>
    </row>
    <row r="694" spans="1:29" x14ac:dyDescent="0.35">
      <c r="A694" s="9"/>
      <c r="B694" s="8">
        <v>46107</v>
      </c>
      <c r="C694" s="9"/>
      <c r="D694" s="9"/>
      <c r="E694" s="9"/>
      <c r="F694" s="9"/>
      <c r="G694" s="64"/>
      <c r="H694" s="65"/>
      <c r="I694" s="65" t="str">
        <f>IF(Job_Cards[[#This Row],[Customer Name]]="",I693,"")</f>
        <v>Free Service</v>
      </c>
      <c r="J694" s="22" t="s">
        <v>92</v>
      </c>
      <c r="K694" s="67" t="str">
        <f>_xlfn.XLOOKUP(Job_Cards[[#This Row],[Part Code Issued]],'Inventory Check'!$A$3:$A$3000,'Inventory Check'!$B$3:$B$3000,"WRONG Code",0)</f>
        <v>AIR FILTER</v>
      </c>
      <c r="L694" s="22">
        <v>1</v>
      </c>
      <c r="M694" s="27">
        <v>1388</v>
      </c>
      <c r="N694" s="69">
        <f t="shared" si="74"/>
        <v>1388</v>
      </c>
      <c r="O694" s="10"/>
      <c r="P694" s="11"/>
      <c r="Q694" s="11"/>
      <c r="R694" s="11"/>
      <c r="S694" s="11"/>
      <c r="T694" s="23"/>
      <c r="U694" s="71">
        <f t="shared" si="73"/>
        <v>0</v>
      </c>
      <c r="V694" s="71">
        <f t="shared" si="75"/>
        <v>0</v>
      </c>
      <c r="W694" s="9"/>
      <c r="X694" s="69">
        <f>Job_Cards[[#This Row],[GST on Lobour]]+Job_Cards[[#This Row],[Total Labour]]+Job_Cards[[#This Row],[Part Value]]</f>
        <v>1388</v>
      </c>
      <c r="Y694" s="9"/>
      <c r="Z694" s="11"/>
      <c r="AA694" s="15">
        <f t="shared" si="76"/>
        <v>26</v>
      </c>
      <c r="AB694" s="15">
        <f t="shared" si="77"/>
        <v>3</v>
      </c>
      <c r="AC694" s="15">
        <f t="shared" si="78"/>
        <v>2026</v>
      </c>
    </row>
    <row r="695" spans="1:29" x14ac:dyDescent="0.35">
      <c r="A695" s="9"/>
      <c r="B695" s="8">
        <v>46107</v>
      </c>
      <c r="C695" s="9"/>
      <c r="D695" s="9"/>
      <c r="E695" s="9"/>
      <c r="F695" s="9"/>
      <c r="G695" s="64"/>
      <c r="H695" s="65"/>
      <c r="I695" s="65" t="str">
        <f>IF(Job_Cards[[#This Row],[Customer Name]]="",I694,"")</f>
        <v>Free Service</v>
      </c>
      <c r="J695" s="22" t="s">
        <v>557</v>
      </c>
      <c r="K695" s="67" t="str">
        <f>_xlfn.XLOOKUP(Job_Cards[[#This Row],[Part Code Issued]],'Inventory Check'!$A$3:$A$3000,'Inventory Check'!$B$3:$B$3000,"WRONG Code",0)</f>
        <v>Brake Oil</v>
      </c>
      <c r="L695" s="22">
        <v>1</v>
      </c>
      <c r="M695" s="27">
        <v>149</v>
      </c>
      <c r="N695" s="69">
        <f t="shared" si="74"/>
        <v>149</v>
      </c>
      <c r="O695" s="10"/>
      <c r="P695" s="11"/>
      <c r="Q695" s="11"/>
      <c r="R695" s="11"/>
      <c r="S695" s="11"/>
      <c r="T695" s="23"/>
      <c r="U695" s="71">
        <f t="shared" si="73"/>
        <v>0</v>
      </c>
      <c r="V695" s="71">
        <f t="shared" si="75"/>
        <v>0</v>
      </c>
      <c r="W695" s="9"/>
      <c r="X695" s="69">
        <f>Job_Cards[[#This Row],[GST on Lobour]]+Job_Cards[[#This Row],[Total Labour]]+Job_Cards[[#This Row],[Part Value]]</f>
        <v>149</v>
      </c>
      <c r="Y695" s="9"/>
      <c r="Z695" s="11"/>
      <c r="AA695" s="15">
        <f t="shared" si="76"/>
        <v>26</v>
      </c>
      <c r="AB695" s="15">
        <f t="shared" si="77"/>
        <v>3</v>
      </c>
      <c r="AC695" s="15">
        <f t="shared" si="78"/>
        <v>2026</v>
      </c>
    </row>
    <row r="696" spans="1:29" x14ac:dyDescent="0.35">
      <c r="A696" s="8">
        <v>46107</v>
      </c>
      <c r="B696" s="8">
        <v>46107</v>
      </c>
      <c r="C696" s="9" t="s">
        <v>948</v>
      </c>
      <c r="D696" s="9" t="s">
        <v>279</v>
      </c>
      <c r="E696" s="9"/>
      <c r="F696" s="9" t="s">
        <v>247</v>
      </c>
      <c r="G696" s="64" t="s">
        <v>55</v>
      </c>
      <c r="H696" s="65" t="s">
        <v>237</v>
      </c>
      <c r="I696" s="65" t="s">
        <v>48</v>
      </c>
      <c r="J696" s="22" t="s">
        <v>366</v>
      </c>
      <c r="K696" s="67" t="str">
        <f>_xlfn.XLOOKUP(Job_Cards[[#This Row],[Part Code Issued]],'Inventory Check'!$A$3:$A$3000,'Inventory Check'!$B$3:$B$3000,"WRONG Code",0)</f>
        <v>Gulf Force BS VI (6.5L)</v>
      </c>
      <c r="L696" s="22">
        <v>1</v>
      </c>
      <c r="M696" s="27">
        <v>2080</v>
      </c>
      <c r="N696" s="69">
        <f t="shared" si="74"/>
        <v>2080</v>
      </c>
      <c r="O696" s="10"/>
      <c r="P696" s="11"/>
      <c r="Q696" s="11"/>
      <c r="R696" s="11"/>
      <c r="S696" s="11"/>
      <c r="T696" s="23"/>
      <c r="U696" s="71">
        <f t="shared" si="73"/>
        <v>0</v>
      </c>
      <c r="V696" s="71">
        <f t="shared" si="75"/>
        <v>0</v>
      </c>
      <c r="W696" s="9"/>
      <c r="X696" s="69">
        <f>Job_Cards[[#This Row],[GST on Lobour]]+Job_Cards[[#This Row],[Total Labour]]+Job_Cards[[#This Row],[Part Value]]</f>
        <v>2080</v>
      </c>
      <c r="Y696" s="9"/>
      <c r="Z696" s="11"/>
      <c r="AA696" s="15">
        <f t="shared" si="76"/>
        <v>26</v>
      </c>
      <c r="AB696" s="15">
        <f t="shared" si="77"/>
        <v>3</v>
      </c>
      <c r="AC696" s="15">
        <f t="shared" si="78"/>
        <v>2026</v>
      </c>
    </row>
    <row r="697" spans="1:29" x14ac:dyDescent="0.35">
      <c r="A697" s="9"/>
      <c r="B697" s="8">
        <v>46107</v>
      </c>
      <c r="C697" s="9"/>
      <c r="D697" s="9"/>
      <c r="E697" s="9"/>
      <c r="F697" s="9"/>
      <c r="G697" s="64"/>
      <c r="H697" s="65"/>
      <c r="I697" s="65" t="str">
        <f>IF(Job_Cards[[#This Row],[Customer Name]]="",I696,"")</f>
        <v>Free Service</v>
      </c>
      <c r="J697" s="22" t="s">
        <v>90</v>
      </c>
      <c r="K697" s="67" t="str">
        <f>_xlfn.XLOOKUP(Job_Cards[[#This Row],[Part Code Issued]],'Inventory Check'!$A$3:$A$3000,'Inventory Check'!$B$3:$B$3000,"WRONG Code",0)</f>
        <v>Oil Filter</v>
      </c>
      <c r="L697" s="22">
        <v>1</v>
      </c>
      <c r="M697" s="27">
        <v>359</v>
      </c>
      <c r="N697" s="69">
        <f t="shared" si="74"/>
        <v>359</v>
      </c>
      <c r="O697" s="10"/>
      <c r="P697" s="11"/>
      <c r="Q697" s="11"/>
      <c r="R697" s="11"/>
      <c r="S697" s="11"/>
      <c r="T697" s="23"/>
      <c r="U697" s="71">
        <f t="shared" si="73"/>
        <v>0</v>
      </c>
      <c r="V697" s="71">
        <f t="shared" si="75"/>
        <v>0</v>
      </c>
      <c r="W697" s="9"/>
      <c r="X697" s="69">
        <f>Job_Cards[[#This Row],[GST on Lobour]]+Job_Cards[[#This Row],[Total Labour]]+Job_Cards[[#This Row],[Part Value]]</f>
        <v>359</v>
      </c>
      <c r="Y697" s="9"/>
      <c r="Z697" s="11"/>
      <c r="AA697" s="15">
        <f t="shared" si="76"/>
        <v>26</v>
      </c>
      <c r="AB697" s="15">
        <f t="shared" si="77"/>
        <v>3</v>
      </c>
      <c r="AC697" s="15">
        <f t="shared" si="78"/>
        <v>2026</v>
      </c>
    </row>
    <row r="698" spans="1:29" x14ac:dyDescent="0.35">
      <c r="A698" s="9"/>
      <c r="B698" s="8">
        <v>46107</v>
      </c>
      <c r="C698" s="9"/>
      <c r="D698" s="9"/>
      <c r="E698" s="9"/>
      <c r="F698" s="9"/>
      <c r="G698" s="64"/>
      <c r="H698" s="65"/>
      <c r="I698" s="65" t="str">
        <f>IF(Job_Cards[[#This Row],[Customer Name]]="",I697,"")</f>
        <v>Free Service</v>
      </c>
      <c r="J698" s="22" t="s">
        <v>238</v>
      </c>
      <c r="K698" s="67" t="str">
        <f>_xlfn.XLOOKUP(Job_Cards[[#This Row],[Part Code Issued]],'Inventory Check'!$A$3:$A$3000,'Inventory Check'!$B$3:$B$3000,"WRONG Code",0)</f>
        <v>SPIN-ON FILTER</v>
      </c>
      <c r="L698" s="22">
        <v>1</v>
      </c>
      <c r="M698" s="27">
        <v>655</v>
      </c>
      <c r="N698" s="69">
        <f t="shared" si="74"/>
        <v>655</v>
      </c>
      <c r="O698" s="10"/>
      <c r="P698" s="11"/>
      <c r="Q698" s="11"/>
      <c r="R698" s="11"/>
      <c r="S698" s="11"/>
      <c r="T698" s="23"/>
      <c r="U698" s="71">
        <f t="shared" si="73"/>
        <v>0</v>
      </c>
      <c r="V698" s="71">
        <f t="shared" si="75"/>
        <v>0</v>
      </c>
      <c r="W698" s="9"/>
      <c r="X698" s="69">
        <f>Job_Cards[[#This Row],[GST on Lobour]]+Job_Cards[[#This Row],[Total Labour]]+Job_Cards[[#This Row],[Part Value]]</f>
        <v>655</v>
      </c>
      <c r="Y698" s="9"/>
      <c r="Z698" s="11"/>
      <c r="AA698" s="15">
        <f t="shared" si="76"/>
        <v>26</v>
      </c>
      <c r="AB698" s="15">
        <f t="shared" si="77"/>
        <v>3</v>
      </c>
      <c r="AC698" s="15">
        <f t="shared" si="78"/>
        <v>2026</v>
      </c>
    </row>
    <row r="699" spans="1:29" x14ac:dyDescent="0.35">
      <c r="A699" s="9"/>
      <c r="B699" s="8">
        <v>46107</v>
      </c>
      <c r="C699" s="9"/>
      <c r="D699" s="9"/>
      <c r="E699" s="9"/>
      <c r="F699" s="9"/>
      <c r="G699" s="64"/>
      <c r="H699" s="65"/>
      <c r="I699" s="65" t="str">
        <f>IF(Job_Cards[[#This Row],[Customer Name]]="",I698,"")</f>
        <v>Free Service</v>
      </c>
      <c r="J699" s="22" t="s">
        <v>92</v>
      </c>
      <c r="K699" s="67" t="str">
        <f>_xlfn.XLOOKUP(Job_Cards[[#This Row],[Part Code Issued]],'Inventory Check'!$A$3:$A$3000,'Inventory Check'!$B$3:$B$3000,"WRONG Code",0)</f>
        <v>AIR FILTER</v>
      </c>
      <c r="L699" s="22">
        <v>1</v>
      </c>
      <c r="M699" s="27">
        <v>1388</v>
      </c>
      <c r="N699" s="69">
        <f t="shared" si="74"/>
        <v>1388</v>
      </c>
      <c r="O699" s="10"/>
      <c r="P699" s="11"/>
      <c r="Q699" s="11"/>
      <c r="R699" s="11"/>
      <c r="S699" s="11"/>
      <c r="T699" s="23"/>
      <c r="U699" s="71">
        <f t="shared" si="73"/>
        <v>0</v>
      </c>
      <c r="V699" s="71">
        <f t="shared" si="75"/>
        <v>0</v>
      </c>
      <c r="W699" s="9"/>
      <c r="X699" s="69">
        <f>Job_Cards[[#This Row],[GST on Lobour]]+Job_Cards[[#This Row],[Total Labour]]+Job_Cards[[#This Row],[Part Value]]</f>
        <v>1388</v>
      </c>
      <c r="Y699" s="9"/>
      <c r="Z699" s="11"/>
      <c r="AA699" s="15">
        <f t="shared" si="76"/>
        <v>26</v>
      </c>
      <c r="AB699" s="15">
        <f t="shared" si="77"/>
        <v>3</v>
      </c>
      <c r="AC699" s="15">
        <f t="shared" si="78"/>
        <v>2026</v>
      </c>
    </row>
    <row r="700" spans="1:29" x14ac:dyDescent="0.35">
      <c r="A700" s="9"/>
      <c r="B700" s="8">
        <v>46107</v>
      </c>
      <c r="C700" s="9"/>
      <c r="D700" s="9"/>
      <c r="E700" s="9"/>
      <c r="F700" s="9"/>
      <c r="G700" s="64"/>
      <c r="H700" s="65"/>
      <c r="I700" s="65" t="str">
        <f>IF(Job_Cards[[#This Row],[Customer Name]]="",I699,"")</f>
        <v>Free Service</v>
      </c>
      <c r="J700" s="22" t="s">
        <v>557</v>
      </c>
      <c r="K700" s="67" t="str">
        <f>_xlfn.XLOOKUP(Job_Cards[[#This Row],[Part Code Issued]],'Inventory Check'!$A$3:$A$3000,'Inventory Check'!$B$3:$B$3000,"WRONG Code",0)</f>
        <v>Brake Oil</v>
      </c>
      <c r="L700" s="22">
        <v>1</v>
      </c>
      <c r="M700" s="27">
        <v>149</v>
      </c>
      <c r="N700" s="69">
        <f t="shared" si="74"/>
        <v>149</v>
      </c>
      <c r="O700" s="10"/>
      <c r="P700" s="11"/>
      <c r="Q700" s="11"/>
      <c r="R700" s="11"/>
      <c r="S700" s="11"/>
      <c r="T700" s="23"/>
      <c r="U700" s="71">
        <f t="shared" ref="U700:U763" si="79">SUM(O700:T700)</f>
        <v>0</v>
      </c>
      <c r="V700" s="71">
        <f t="shared" si="75"/>
        <v>0</v>
      </c>
      <c r="W700" s="9"/>
      <c r="X700" s="69">
        <f>Job_Cards[[#This Row],[GST on Lobour]]+Job_Cards[[#This Row],[Total Labour]]+Job_Cards[[#This Row],[Part Value]]</f>
        <v>149</v>
      </c>
      <c r="Y700" s="9"/>
      <c r="Z700" s="11"/>
      <c r="AA700" s="15">
        <f t="shared" si="76"/>
        <v>26</v>
      </c>
      <c r="AB700" s="15">
        <f t="shared" si="77"/>
        <v>3</v>
      </c>
      <c r="AC700" s="15">
        <f t="shared" si="78"/>
        <v>2026</v>
      </c>
    </row>
    <row r="701" spans="1:29" x14ac:dyDescent="0.35">
      <c r="A701" s="8">
        <v>46108</v>
      </c>
      <c r="B701" s="8">
        <v>46108</v>
      </c>
      <c r="C701" s="9">
        <v>31</v>
      </c>
      <c r="D701" s="9" t="s">
        <v>954</v>
      </c>
      <c r="E701" s="9">
        <v>7392957322</v>
      </c>
      <c r="F701" s="9"/>
      <c r="G701" s="64"/>
      <c r="H701" s="65"/>
      <c r="I701" s="65" t="s">
        <v>751</v>
      </c>
      <c r="J701" s="22" t="s">
        <v>308</v>
      </c>
      <c r="K701" s="67" t="str">
        <f>_xlfn.XLOOKUP(Job_Cards[[#This Row],[Part Code Issued]],'Inventory Check'!$A$3:$A$3000,'Inventory Check'!$B$3:$B$3000,"WRONG Code",0)</f>
        <v>Gulf Force AdBlue (20 L)</v>
      </c>
      <c r="L701" s="22">
        <v>2</v>
      </c>
      <c r="M701" s="27">
        <v>1600</v>
      </c>
      <c r="N701" s="69">
        <f t="shared" ref="N701:N764" si="80">M701*L701</f>
        <v>3200</v>
      </c>
      <c r="O701" s="10"/>
      <c r="P701" s="11"/>
      <c r="Q701" s="11"/>
      <c r="R701" s="11"/>
      <c r="S701" s="11"/>
      <c r="T701" s="23"/>
      <c r="U701" s="71">
        <f t="shared" si="79"/>
        <v>0</v>
      </c>
      <c r="V701" s="71">
        <f t="shared" ref="V701:V764" si="81">U701*0.18</f>
        <v>0</v>
      </c>
      <c r="W701" s="9"/>
      <c r="X701" s="69">
        <f>Job_Cards[[#This Row],[GST on Lobour]]+Job_Cards[[#This Row],[Total Labour]]+Job_Cards[[#This Row],[Part Value]]</f>
        <v>3200</v>
      </c>
      <c r="Y701" s="9"/>
      <c r="Z701" s="11"/>
      <c r="AA701" s="15">
        <f t="shared" si="76"/>
        <v>27</v>
      </c>
      <c r="AB701" s="15">
        <f t="shared" si="77"/>
        <v>3</v>
      </c>
      <c r="AC701" s="15">
        <f t="shared" si="78"/>
        <v>2026</v>
      </c>
    </row>
    <row r="702" spans="1:29" x14ac:dyDescent="0.35">
      <c r="A702" s="9"/>
      <c r="B702" s="8">
        <v>46108</v>
      </c>
      <c r="C702" s="9"/>
      <c r="D702" s="9"/>
      <c r="E702" s="9"/>
      <c r="F702" s="9"/>
      <c r="G702" s="64"/>
      <c r="H702" s="65"/>
      <c r="I702" s="65" t="str">
        <f>IF(Job_Cards[[#This Row],[Customer Name]]="",I701,"")</f>
        <v>Counter Sale</v>
      </c>
      <c r="J702" s="22" t="s">
        <v>367</v>
      </c>
      <c r="K702" s="67" t="str">
        <f>_xlfn.XLOOKUP(Job_Cards[[#This Row],[Part Code Issued]],'Inventory Check'!$A$3:$A$3000,'Inventory Check'!$B$3:$B$3000,"WRONG Code",0)</f>
        <v>Force Motors Antifreeze Coolant 1 L</v>
      </c>
      <c r="L702" s="22">
        <v>4</v>
      </c>
      <c r="M702" s="27">
        <v>325</v>
      </c>
      <c r="N702" s="69">
        <f t="shared" si="80"/>
        <v>1300</v>
      </c>
      <c r="O702" s="10"/>
      <c r="P702" s="11"/>
      <c r="Q702" s="11"/>
      <c r="R702" s="11"/>
      <c r="S702" s="11"/>
      <c r="T702" s="23"/>
      <c r="U702" s="71">
        <f t="shared" si="79"/>
        <v>0</v>
      </c>
      <c r="V702" s="71">
        <f t="shared" si="81"/>
        <v>0</v>
      </c>
      <c r="W702" s="9"/>
      <c r="X702" s="69">
        <f>Job_Cards[[#This Row],[GST on Lobour]]+Job_Cards[[#This Row],[Total Labour]]+Job_Cards[[#This Row],[Part Value]]</f>
        <v>1300</v>
      </c>
      <c r="Y702" s="9"/>
      <c r="Z702" s="11"/>
      <c r="AA702" s="15">
        <f t="shared" si="76"/>
        <v>27</v>
      </c>
      <c r="AB702" s="15">
        <f t="shared" si="77"/>
        <v>3</v>
      </c>
      <c r="AC702" s="15">
        <f t="shared" si="78"/>
        <v>2026</v>
      </c>
    </row>
    <row r="703" spans="1:29" x14ac:dyDescent="0.35">
      <c r="A703" s="9"/>
      <c r="B703" s="8">
        <v>46108</v>
      </c>
      <c r="C703" s="9"/>
      <c r="D703" s="9"/>
      <c r="E703" s="9"/>
      <c r="F703" s="9"/>
      <c r="G703" s="64"/>
      <c r="H703" s="65"/>
      <c r="I703" s="65" t="str">
        <f>IF(Job_Cards[[#This Row],[Customer Name]]="",I702,"")</f>
        <v>Counter Sale</v>
      </c>
      <c r="J703" s="22" t="s">
        <v>662</v>
      </c>
      <c r="K703" s="67" t="str">
        <f>_xlfn.XLOOKUP(Job_Cards[[#This Row],[Part Code Issued]],'Inventory Check'!$A$3:$A$3000,'Inventory Check'!$B$3:$B$3000,"WRONG Code",0)</f>
        <v>ATF (Auto Trans Fluid) HP_1-Ltr</v>
      </c>
      <c r="L703" s="22">
        <v>2</v>
      </c>
      <c r="M703" s="27">
        <v>341</v>
      </c>
      <c r="N703" s="69">
        <f t="shared" si="80"/>
        <v>682</v>
      </c>
      <c r="O703" s="10"/>
      <c r="P703" s="11"/>
      <c r="Q703" s="11"/>
      <c r="R703" s="11"/>
      <c r="S703" s="11"/>
      <c r="T703" s="23"/>
      <c r="U703" s="71">
        <f t="shared" si="79"/>
        <v>0</v>
      </c>
      <c r="V703" s="71">
        <f t="shared" si="81"/>
        <v>0</v>
      </c>
      <c r="W703" s="9"/>
      <c r="X703" s="69">
        <f>Job_Cards[[#This Row],[GST on Lobour]]+Job_Cards[[#This Row],[Total Labour]]+Job_Cards[[#This Row],[Part Value]]</f>
        <v>682</v>
      </c>
      <c r="Y703" s="9"/>
      <c r="Z703" s="11"/>
      <c r="AA703" s="15">
        <f t="shared" ref="AA703:AA766" si="82">DAY(B703)</f>
        <v>27</v>
      </c>
      <c r="AB703" s="15">
        <f t="shared" ref="AB703:AB766" si="83">MONTH(B703)</f>
        <v>3</v>
      </c>
      <c r="AC703" s="15">
        <f t="shared" ref="AC703:AC766" si="84">YEAR(B703)</f>
        <v>2026</v>
      </c>
    </row>
    <row r="704" spans="1:29" x14ac:dyDescent="0.35">
      <c r="A704" s="8">
        <v>46108</v>
      </c>
      <c r="B704" s="8">
        <v>46108</v>
      </c>
      <c r="C704" s="9">
        <v>32</v>
      </c>
      <c r="D704" s="9" t="s">
        <v>955</v>
      </c>
      <c r="E704" s="9">
        <v>7004735635</v>
      </c>
      <c r="F704" s="9" t="s">
        <v>956</v>
      </c>
      <c r="G704" s="64"/>
      <c r="H704" s="65"/>
      <c r="I704" s="65" t="s">
        <v>751</v>
      </c>
      <c r="J704" s="22" t="s">
        <v>308</v>
      </c>
      <c r="K704" s="67" t="str">
        <f>_xlfn.XLOOKUP(Job_Cards[[#This Row],[Part Code Issued]],'Inventory Check'!$A$3:$A$3000,'Inventory Check'!$B$3:$B$3000,"WRONG Code",0)</f>
        <v>Gulf Force AdBlue (20 L)</v>
      </c>
      <c r="L704" s="22">
        <v>1</v>
      </c>
      <c r="M704" s="27">
        <v>1800</v>
      </c>
      <c r="N704" s="69">
        <f t="shared" si="80"/>
        <v>1800</v>
      </c>
      <c r="O704" s="10"/>
      <c r="P704" s="11"/>
      <c r="Q704" s="11"/>
      <c r="R704" s="11"/>
      <c r="S704" s="11"/>
      <c r="T704" s="23"/>
      <c r="U704" s="71">
        <f t="shared" si="79"/>
        <v>0</v>
      </c>
      <c r="V704" s="71">
        <f t="shared" si="81"/>
        <v>0</v>
      </c>
      <c r="W704" s="9"/>
      <c r="X704" s="69">
        <f>Job_Cards[[#This Row],[GST on Lobour]]+Job_Cards[[#This Row],[Total Labour]]+Job_Cards[[#This Row],[Part Value]]</f>
        <v>1800</v>
      </c>
      <c r="Y704" s="9"/>
      <c r="Z704" s="11"/>
      <c r="AA704" s="15">
        <f t="shared" si="82"/>
        <v>27</v>
      </c>
      <c r="AB704" s="15">
        <f t="shared" si="83"/>
        <v>3</v>
      </c>
      <c r="AC704" s="15">
        <f t="shared" si="84"/>
        <v>2026</v>
      </c>
    </row>
    <row r="705" spans="1:29" x14ac:dyDescent="0.35">
      <c r="A705" s="8">
        <v>46110</v>
      </c>
      <c r="B705" s="8">
        <v>46110</v>
      </c>
      <c r="C705" s="9" t="s">
        <v>967</v>
      </c>
      <c r="D705" s="9" t="s">
        <v>279</v>
      </c>
      <c r="E705" s="9"/>
      <c r="F705" s="9" t="s">
        <v>970</v>
      </c>
      <c r="G705" s="64" t="s">
        <v>55</v>
      </c>
      <c r="H705" s="65" t="s">
        <v>237</v>
      </c>
      <c r="I705" s="65" t="s">
        <v>48</v>
      </c>
      <c r="J705" s="22" t="s">
        <v>366</v>
      </c>
      <c r="K705" s="67" t="str">
        <f>_xlfn.XLOOKUP(Job_Cards[[#This Row],[Part Code Issued]],'Inventory Check'!$A$3:$A$3000,'Inventory Check'!$B$3:$B$3000,"WRONG Code",0)</f>
        <v>Gulf Force BS VI (6.5L)</v>
      </c>
      <c r="L705" s="22">
        <v>1</v>
      </c>
      <c r="M705" s="27">
        <v>2080</v>
      </c>
      <c r="N705" s="69">
        <f t="shared" si="80"/>
        <v>2080</v>
      </c>
      <c r="O705" s="10"/>
      <c r="P705" s="11"/>
      <c r="Q705" s="11"/>
      <c r="R705" s="11"/>
      <c r="S705" s="11"/>
      <c r="T705" s="23"/>
      <c r="U705" s="71">
        <f t="shared" si="79"/>
        <v>0</v>
      </c>
      <c r="V705" s="71">
        <f t="shared" si="81"/>
        <v>0</v>
      </c>
      <c r="W705" s="9"/>
      <c r="X705" s="69">
        <f>Job_Cards[[#This Row],[GST on Lobour]]+Job_Cards[[#This Row],[Total Labour]]+Job_Cards[[#This Row],[Part Value]]</f>
        <v>2080</v>
      </c>
      <c r="Y705" s="9"/>
      <c r="Z705" s="11"/>
      <c r="AA705" s="15">
        <f t="shared" si="82"/>
        <v>29</v>
      </c>
      <c r="AB705" s="15">
        <f t="shared" si="83"/>
        <v>3</v>
      </c>
      <c r="AC705" s="15">
        <f t="shared" si="84"/>
        <v>2026</v>
      </c>
    </row>
    <row r="706" spans="1:29" x14ac:dyDescent="0.35">
      <c r="A706" s="9"/>
      <c r="B706" s="8">
        <v>46110</v>
      </c>
      <c r="C706" s="9"/>
      <c r="D706" s="9"/>
      <c r="E706" s="9"/>
      <c r="F706" s="9"/>
      <c r="G706" s="64"/>
      <c r="H706" s="65"/>
      <c r="I706" s="65" t="str">
        <f>IF(Job_Cards[[#This Row],[Customer Name]]="",I705,"")</f>
        <v>Free Service</v>
      </c>
      <c r="J706" s="22" t="s">
        <v>90</v>
      </c>
      <c r="K706" s="67" t="str">
        <f>_xlfn.XLOOKUP(Job_Cards[[#This Row],[Part Code Issued]],'Inventory Check'!$A$3:$A$3000,'Inventory Check'!$B$3:$B$3000,"WRONG Code",0)</f>
        <v>Oil Filter</v>
      </c>
      <c r="L706" s="22">
        <v>1</v>
      </c>
      <c r="M706" s="27">
        <v>359</v>
      </c>
      <c r="N706" s="69">
        <f t="shared" si="80"/>
        <v>359</v>
      </c>
      <c r="O706" s="10"/>
      <c r="P706" s="11"/>
      <c r="Q706" s="11"/>
      <c r="R706" s="11"/>
      <c r="S706" s="11"/>
      <c r="T706" s="23"/>
      <c r="U706" s="71">
        <f t="shared" si="79"/>
        <v>0</v>
      </c>
      <c r="V706" s="71">
        <f t="shared" si="81"/>
        <v>0</v>
      </c>
      <c r="W706" s="9"/>
      <c r="X706" s="69">
        <f>Job_Cards[[#This Row],[GST on Lobour]]+Job_Cards[[#This Row],[Total Labour]]+Job_Cards[[#This Row],[Part Value]]</f>
        <v>359</v>
      </c>
      <c r="Y706" s="9"/>
      <c r="Z706" s="11"/>
      <c r="AA706" s="15">
        <f t="shared" si="82"/>
        <v>29</v>
      </c>
      <c r="AB706" s="15">
        <f t="shared" si="83"/>
        <v>3</v>
      </c>
      <c r="AC706" s="15">
        <f t="shared" si="84"/>
        <v>2026</v>
      </c>
    </row>
    <row r="707" spans="1:29" x14ac:dyDescent="0.35">
      <c r="A707" s="9"/>
      <c r="B707" s="8">
        <v>46110</v>
      </c>
      <c r="C707" s="9"/>
      <c r="D707" s="9"/>
      <c r="E707" s="9"/>
      <c r="F707" s="9"/>
      <c r="G707" s="64"/>
      <c r="H707" s="65"/>
      <c r="I707" s="65" t="str">
        <f>IF(Job_Cards[[#This Row],[Customer Name]]="",I706,"")</f>
        <v>Free Service</v>
      </c>
      <c r="J707" s="22" t="s">
        <v>238</v>
      </c>
      <c r="K707" s="67" t="str">
        <f>_xlfn.XLOOKUP(Job_Cards[[#This Row],[Part Code Issued]],'Inventory Check'!$A$3:$A$3000,'Inventory Check'!$B$3:$B$3000,"WRONG Code",0)</f>
        <v>SPIN-ON FILTER</v>
      </c>
      <c r="L707" s="22">
        <v>1</v>
      </c>
      <c r="M707" s="27">
        <v>655</v>
      </c>
      <c r="N707" s="69">
        <f t="shared" si="80"/>
        <v>655</v>
      </c>
      <c r="O707" s="10"/>
      <c r="P707" s="11"/>
      <c r="Q707" s="11"/>
      <c r="R707" s="11"/>
      <c r="S707" s="11"/>
      <c r="T707" s="23"/>
      <c r="U707" s="71">
        <f t="shared" si="79"/>
        <v>0</v>
      </c>
      <c r="V707" s="71">
        <f t="shared" si="81"/>
        <v>0</v>
      </c>
      <c r="W707" s="9"/>
      <c r="X707" s="69">
        <f>Job_Cards[[#This Row],[GST on Lobour]]+Job_Cards[[#This Row],[Total Labour]]+Job_Cards[[#This Row],[Part Value]]</f>
        <v>655</v>
      </c>
      <c r="Y707" s="9"/>
      <c r="Z707" s="11"/>
      <c r="AA707" s="15">
        <f t="shared" si="82"/>
        <v>29</v>
      </c>
      <c r="AB707" s="15">
        <f t="shared" si="83"/>
        <v>3</v>
      </c>
      <c r="AC707" s="15">
        <f t="shared" si="84"/>
        <v>2026</v>
      </c>
    </row>
    <row r="708" spans="1:29" x14ac:dyDescent="0.35">
      <c r="A708" s="9"/>
      <c r="B708" s="8">
        <v>46110</v>
      </c>
      <c r="C708" s="9"/>
      <c r="D708" s="9"/>
      <c r="E708" s="9"/>
      <c r="F708" s="9"/>
      <c r="G708" s="64"/>
      <c r="H708" s="65"/>
      <c r="I708" s="65" t="str">
        <f>IF(Job_Cards[[#This Row],[Customer Name]]="",I707,"")</f>
        <v>Free Service</v>
      </c>
      <c r="J708" s="22" t="s">
        <v>92</v>
      </c>
      <c r="K708" s="67" t="str">
        <f>_xlfn.XLOOKUP(Job_Cards[[#This Row],[Part Code Issued]],'Inventory Check'!$A$3:$A$3000,'Inventory Check'!$B$3:$B$3000,"WRONG Code",0)</f>
        <v>AIR FILTER</v>
      </c>
      <c r="L708" s="22">
        <v>1</v>
      </c>
      <c r="M708" s="27">
        <v>1388</v>
      </c>
      <c r="N708" s="69">
        <f t="shared" si="80"/>
        <v>1388</v>
      </c>
      <c r="O708" s="10"/>
      <c r="P708" s="11"/>
      <c r="Q708" s="11"/>
      <c r="R708" s="11"/>
      <c r="S708" s="11"/>
      <c r="T708" s="23"/>
      <c r="U708" s="71">
        <f t="shared" si="79"/>
        <v>0</v>
      </c>
      <c r="V708" s="71">
        <f t="shared" si="81"/>
        <v>0</v>
      </c>
      <c r="W708" s="9"/>
      <c r="X708" s="69">
        <f>Job_Cards[[#This Row],[GST on Lobour]]+Job_Cards[[#This Row],[Total Labour]]+Job_Cards[[#This Row],[Part Value]]</f>
        <v>1388</v>
      </c>
      <c r="Y708" s="9"/>
      <c r="Z708" s="11"/>
      <c r="AA708" s="15">
        <f t="shared" si="82"/>
        <v>29</v>
      </c>
      <c r="AB708" s="15">
        <f t="shared" si="83"/>
        <v>3</v>
      </c>
      <c r="AC708" s="15">
        <f t="shared" si="84"/>
        <v>2026</v>
      </c>
    </row>
    <row r="709" spans="1:29" x14ac:dyDescent="0.35">
      <c r="A709" s="9"/>
      <c r="B709" s="8">
        <v>46110</v>
      </c>
      <c r="C709" s="9"/>
      <c r="D709" s="9"/>
      <c r="E709" s="9"/>
      <c r="F709" s="9"/>
      <c r="G709" s="64"/>
      <c r="H709" s="65"/>
      <c r="I709" s="65" t="str">
        <f>IF(Job_Cards[[#This Row],[Customer Name]]="",I708,"")</f>
        <v>Free Service</v>
      </c>
      <c r="J709" s="22" t="s">
        <v>557</v>
      </c>
      <c r="K709" s="67" t="str">
        <f>_xlfn.XLOOKUP(Job_Cards[[#This Row],[Part Code Issued]],'Inventory Check'!$A$3:$A$3000,'Inventory Check'!$B$3:$B$3000,"WRONG Code",0)</f>
        <v>Brake Oil</v>
      </c>
      <c r="L709" s="22">
        <v>1</v>
      </c>
      <c r="M709" s="27">
        <v>149</v>
      </c>
      <c r="N709" s="69">
        <f t="shared" si="80"/>
        <v>149</v>
      </c>
      <c r="O709" s="10"/>
      <c r="P709" s="11"/>
      <c r="Q709" s="11"/>
      <c r="R709" s="11"/>
      <c r="S709" s="11"/>
      <c r="T709" s="23"/>
      <c r="U709" s="71">
        <f t="shared" si="79"/>
        <v>0</v>
      </c>
      <c r="V709" s="71">
        <f t="shared" si="81"/>
        <v>0</v>
      </c>
      <c r="W709" s="9"/>
      <c r="X709" s="69">
        <f>Job_Cards[[#This Row],[GST on Lobour]]+Job_Cards[[#This Row],[Total Labour]]+Job_Cards[[#This Row],[Part Value]]</f>
        <v>149</v>
      </c>
      <c r="Y709" s="9"/>
      <c r="Z709" s="11"/>
      <c r="AA709" s="15">
        <f t="shared" si="82"/>
        <v>29</v>
      </c>
      <c r="AB709" s="15">
        <f t="shared" si="83"/>
        <v>3</v>
      </c>
      <c r="AC709" s="15">
        <f t="shared" si="84"/>
        <v>2026</v>
      </c>
    </row>
    <row r="710" spans="1:29" x14ac:dyDescent="0.35">
      <c r="A710" s="8">
        <v>46110</v>
      </c>
      <c r="B710" s="8">
        <v>46110</v>
      </c>
      <c r="C710" s="9" t="s">
        <v>968</v>
      </c>
      <c r="D710" s="9" t="s">
        <v>279</v>
      </c>
      <c r="E710" s="9"/>
      <c r="F710" s="9" t="s">
        <v>259</v>
      </c>
      <c r="G710" s="64" t="s">
        <v>55</v>
      </c>
      <c r="H710" s="65" t="s">
        <v>237</v>
      </c>
      <c r="I710" s="65" t="s">
        <v>48</v>
      </c>
      <c r="J710" s="22" t="s">
        <v>366</v>
      </c>
      <c r="K710" s="67" t="str">
        <f>_xlfn.XLOOKUP(Job_Cards[[#This Row],[Part Code Issued]],'Inventory Check'!$A$3:$A$3000,'Inventory Check'!$B$3:$B$3000,"WRONG Code",0)</f>
        <v>Gulf Force BS VI (6.5L)</v>
      </c>
      <c r="L710" s="22">
        <v>1</v>
      </c>
      <c r="M710" s="27">
        <v>2080</v>
      </c>
      <c r="N710" s="69">
        <f t="shared" si="80"/>
        <v>2080</v>
      </c>
      <c r="O710" s="10"/>
      <c r="P710" s="11"/>
      <c r="Q710" s="11"/>
      <c r="R710" s="11"/>
      <c r="S710" s="11"/>
      <c r="T710" s="23"/>
      <c r="U710" s="71">
        <f t="shared" si="79"/>
        <v>0</v>
      </c>
      <c r="V710" s="71">
        <f t="shared" si="81"/>
        <v>0</v>
      </c>
      <c r="W710" s="9"/>
      <c r="X710" s="69">
        <f>Job_Cards[[#This Row],[GST on Lobour]]+Job_Cards[[#This Row],[Total Labour]]+Job_Cards[[#This Row],[Part Value]]</f>
        <v>2080</v>
      </c>
      <c r="Y710" s="9"/>
      <c r="Z710" s="11"/>
      <c r="AA710" s="15">
        <f t="shared" si="82"/>
        <v>29</v>
      </c>
      <c r="AB710" s="15">
        <f t="shared" si="83"/>
        <v>3</v>
      </c>
      <c r="AC710" s="15">
        <f t="shared" si="84"/>
        <v>2026</v>
      </c>
    </row>
    <row r="711" spans="1:29" x14ac:dyDescent="0.35">
      <c r="A711" s="9"/>
      <c r="B711" s="8">
        <v>46110</v>
      </c>
      <c r="C711" s="9"/>
      <c r="D711" s="9"/>
      <c r="E711" s="9"/>
      <c r="F711" s="9"/>
      <c r="G711" s="64"/>
      <c r="H711" s="65"/>
      <c r="I711" s="65" t="str">
        <f>IF(Job_Cards[[#This Row],[Customer Name]]="",I710,"")</f>
        <v>Free Service</v>
      </c>
      <c r="J711" s="22" t="s">
        <v>90</v>
      </c>
      <c r="K711" s="67" t="str">
        <f>_xlfn.XLOOKUP(Job_Cards[[#This Row],[Part Code Issued]],'Inventory Check'!$A$3:$A$3000,'Inventory Check'!$B$3:$B$3000,"WRONG Code",0)</f>
        <v>Oil Filter</v>
      </c>
      <c r="L711" s="22">
        <v>1</v>
      </c>
      <c r="M711" s="27">
        <v>359</v>
      </c>
      <c r="N711" s="69">
        <f t="shared" si="80"/>
        <v>359</v>
      </c>
      <c r="O711" s="10"/>
      <c r="P711" s="11"/>
      <c r="Q711" s="11"/>
      <c r="R711" s="11"/>
      <c r="S711" s="11"/>
      <c r="T711" s="23"/>
      <c r="U711" s="71">
        <f t="shared" si="79"/>
        <v>0</v>
      </c>
      <c r="V711" s="71">
        <f t="shared" si="81"/>
        <v>0</v>
      </c>
      <c r="W711" s="9"/>
      <c r="X711" s="69">
        <f>Job_Cards[[#This Row],[GST on Lobour]]+Job_Cards[[#This Row],[Total Labour]]+Job_Cards[[#This Row],[Part Value]]</f>
        <v>359</v>
      </c>
      <c r="Y711" s="9"/>
      <c r="Z711" s="11"/>
      <c r="AA711" s="15">
        <f t="shared" si="82"/>
        <v>29</v>
      </c>
      <c r="AB711" s="15">
        <f t="shared" si="83"/>
        <v>3</v>
      </c>
      <c r="AC711" s="15">
        <f t="shared" si="84"/>
        <v>2026</v>
      </c>
    </row>
    <row r="712" spans="1:29" x14ac:dyDescent="0.35">
      <c r="A712" s="9"/>
      <c r="B712" s="8">
        <v>46110</v>
      </c>
      <c r="C712" s="9"/>
      <c r="D712" s="9"/>
      <c r="E712" s="9"/>
      <c r="F712" s="9"/>
      <c r="G712" s="64"/>
      <c r="H712" s="65"/>
      <c r="I712" s="65" t="str">
        <f>IF(Job_Cards[[#This Row],[Customer Name]]="",I711,"")</f>
        <v>Free Service</v>
      </c>
      <c r="J712" s="22" t="s">
        <v>238</v>
      </c>
      <c r="K712" s="67" t="str">
        <f>_xlfn.XLOOKUP(Job_Cards[[#This Row],[Part Code Issued]],'Inventory Check'!$A$3:$A$3000,'Inventory Check'!$B$3:$B$3000,"WRONG Code",0)</f>
        <v>SPIN-ON FILTER</v>
      </c>
      <c r="L712" s="22">
        <v>1</v>
      </c>
      <c r="M712" s="27">
        <v>655</v>
      </c>
      <c r="N712" s="69">
        <f t="shared" si="80"/>
        <v>655</v>
      </c>
      <c r="O712" s="10"/>
      <c r="P712" s="11"/>
      <c r="Q712" s="11"/>
      <c r="R712" s="11"/>
      <c r="S712" s="11"/>
      <c r="T712" s="23"/>
      <c r="U712" s="71">
        <f t="shared" si="79"/>
        <v>0</v>
      </c>
      <c r="V712" s="71">
        <f t="shared" si="81"/>
        <v>0</v>
      </c>
      <c r="W712" s="9"/>
      <c r="X712" s="69">
        <f>Job_Cards[[#This Row],[GST on Lobour]]+Job_Cards[[#This Row],[Total Labour]]+Job_Cards[[#This Row],[Part Value]]</f>
        <v>655</v>
      </c>
      <c r="Y712" s="9"/>
      <c r="Z712" s="11"/>
      <c r="AA712" s="15">
        <f t="shared" si="82"/>
        <v>29</v>
      </c>
      <c r="AB712" s="15">
        <f t="shared" si="83"/>
        <v>3</v>
      </c>
      <c r="AC712" s="15">
        <f t="shared" si="84"/>
        <v>2026</v>
      </c>
    </row>
    <row r="713" spans="1:29" x14ac:dyDescent="0.35">
      <c r="A713" s="9"/>
      <c r="B713" s="8">
        <v>46110</v>
      </c>
      <c r="C713" s="9"/>
      <c r="D713" s="9"/>
      <c r="E713" s="9"/>
      <c r="F713" s="9"/>
      <c r="G713" s="64"/>
      <c r="H713" s="65"/>
      <c r="I713" s="65" t="str">
        <f>IF(Job_Cards[[#This Row],[Customer Name]]="",I712,"")</f>
        <v>Free Service</v>
      </c>
      <c r="J713" s="22" t="s">
        <v>92</v>
      </c>
      <c r="K713" s="67" t="str">
        <f>_xlfn.XLOOKUP(Job_Cards[[#This Row],[Part Code Issued]],'Inventory Check'!$A$3:$A$3000,'Inventory Check'!$B$3:$B$3000,"WRONG Code",0)</f>
        <v>AIR FILTER</v>
      </c>
      <c r="L713" s="22">
        <v>1</v>
      </c>
      <c r="M713" s="27">
        <v>1388</v>
      </c>
      <c r="N713" s="69">
        <f t="shared" si="80"/>
        <v>1388</v>
      </c>
      <c r="O713" s="10"/>
      <c r="P713" s="11"/>
      <c r="Q713" s="11"/>
      <c r="R713" s="11"/>
      <c r="S713" s="11"/>
      <c r="T713" s="23"/>
      <c r="U713" s="71">
        <f t="shared" si="79"/>
        <v>0</v>
      </c>
      <c r="V713" s="71">
        <f t="shared" si="81"/>
        <v>0</v>
      </c>
      <c r="W713" s="9"/>
      <c r="X713" s="69">
        <f>Job_Cards[[#This Row],[GST on Lobour]]+Job_Cards[[#This Row],[Total Labour]]+Job_Cards[[#This Row],[Part Value]]</f>
        <v>1388</v>
      </c>
      <c r="Y713" s="9"/>
      <c r="Z713" s="11"/>
      <c r="AA713" s="15">
        <f t="shared" si="82"/>
        <v>29</v>
      </c>
      <c r="AB713" s="15">
        <f t="shared" si="83"/>
        <v>3</v>
      </c>
      <c r="AC713" s="15">
        <f t="shared" si="84"/>
        <v>2026</v>
      </c>
    </row>
    <row r="714" spans="1:29" x14ac:dyDescent="0.35">
      <c r="A714" s="9"/>
      <c r="B714" s="8">
        <v>46110</v>
      </c>
      <c r="C714" s="9"/>
      <c r="D714" s="9"/>
      <c r="E714" s="9"/>
      <c r="F714" s="9"/>
      <c r="G714" s="64"/>
      <c r="H714" s="65"/>
      <c r="I714" s="65" t="str">
        <f>IF(Job_Cards[[#This Row],[Customer Name]]="",I713,"")</f>
        <v>Free Service</v>
      </c>
      <c r="J714" s="22" t="s">
        <v>557</v>
      </c>
      <c r="K714" s="67" t="str">
        <f>_xlfn.XLOOKUP(Job_Cards[[#This Row],[Part Code Issued]],'Inventory Check'!$A$3:$A$3000,'Inventory Check'!$B$3:$B$3000,"WRONG Code",0)</f>
        <v>Brake Oil</v>
      </c>
      <c r="L714" s="22">
        <v>1</v>
      </c>
      <c r="M714" s="27">
        <v>149</v>
      </c>
      <c r="N714" s="69">
        <f t="shared" si="80"/>
        <v>149</v>
      </c>
      <c r="O714" s="10"/>
      <c r="P714" s="11"/>
      <c r="Q714" s="11"/>
      <c r="R714" s="11"/>
      <c r="S714" s="11"/>
      <c r="T714" s="23"/>
      <c r="U714" s="71">
        <f t="shared" si="79"/>
        <v>0</v>
      </c>
      <c r="V714" s="71">
        <f t="shared" si="81"/>
        <v>0</v>
      </c>
      <c r="W714" s="9"/>
      <c r="X714" s="69">
        <f>Job_Cards[[#This Row],[GST on Lobour]]+Job_Cards[[#This Row],[Total Labour]]+Job_Cards[[#This Row],[Part Value]]</f>
        <v>149</v>
      </c>
      <c r="Y714" s="9"/>
      <c r="Z714" s="11"/>
      <c r="AA714" s="15">
        <f t="shared" si="82"/>
        <v>29</v>
      </c>
      <c r="AB714" s="15">
        <f t="shared" si="83"/>
        <v>3</v>
      </c>
      <c r="AC714" s="15">
        <f t="shared" si="84"/>
        <v>2026</v>
      </c>
    </row>
    <row r="715" spans="1:29" x14ac:dyDescent="0.35">
      <c r="A715" s="8">
        <v>46110</v>
      </c>
      <c r="B715" s="8">
        <v>46110</v>
      </c>
      <c r="C715" s="9" t="s">
        <v>969</v>
      </c>
      <c r="D715" s="9" t="s">
        <v>279</v>
      </c>
      <c r="E715" s="9"/>
      <c r="F715" s="9" t="s">
        <v>249</v>
      </c>
      <c r="G715" s="64" t="s">
        <v>55</v>
      </c>
      <c r="H715" s="65" t="s">
        <v>237</v>
      </c>
      <c r="I715" s="65" t="s">
        <v>48</v>
      </c>
      <c r="J715" s="22" t="s">
        <v>366</v>
      </c>
      <c r="K715" s="67" t="str">
        <f>_xlfn.XLOOKUP(Job_Cards[[#This Row],[Part Code Issued]],'Inventory Check'!$A$3:$A$3000,'Inventory Check'!$B$3:$B$3000,"WRONG Code",0)</f>
        <v>Gulf Force BS VI (6.5L)</v>
      </c>
      <c r="L715" s="22">
        <v>1</v>
      </c>
      <c r="M715" s="27">
        <v>2080</v>
      </c>
      <c r="N715" s="69">
        <f t="shared" si="80"/>
        <v>2080</v>
      </c>
      <c r="O715" s="10"/>
      <c r="P715" s="11"/>
      <c r="Q715" s="11"/>
      <c r="R715" s="11"/>
      <c r="S715" s="11"/>
      <c r="T715" s="23"/>
      <c r="U715" s="71">
        <f t="shared" si="79"/>
        <v>0</v>
      </c>
      <c r="V715" s="71">
        <f t="shared" si="81"/>
        <v>0</v>
      </c>
      <c r="W715" s="9"/>
      <c r="X715" s="69">
        <f>Job_Cards[[#This Row],[GST on Lobour]]+Job_Cards[[#This Row],[Total Labour]]+Job_Cards[[#This Row],[Part Value]]</f>
        <v>2080</v>
      </c>
      <c r="Y715" s="9"/>
      <c r="Z715" s="11"/>
      <c r="AA715" s="15">
        <f t="shared" si="82"/>
        <v>29</v>
      </c>
      <c r="AB715" s="15">
        <f t="shared" si="83"/>
        <v>3</v>
      </c>
      <c r="AC715" s="15">
        <f t="shared" si="84"/>
        <v>2026</v>
      </c>
    </row>
    <row r="716" spans="1:29" x14ac:dyDescent="0.35">
      <c r="A716" s="9"/>
      <c r="B716" s="8">
        <v>46110</v>
      </c>
      <c r="C716" s="9"/>
      <c r="D716" s="9"/>
      <c r="E716" s="9"/>
      <c r="F716" s="9"/>
      <c r="G716" s="64"/>
      <c r="H716" s="65"/>
      <c r="I716" s="65" t="str">
        <f>IF(Job_Cards[[#This Row],[Customer Name]]="",I715,"")</f>
        <v>Free Service</v>
      </c>
      <c r="J716" s="22" t="s">
        <v>90</v>
      </c>
      <c r="K716" s="67" t="str">
        <f>_xlfn.XLOOKUP(Job_Cards[[#This Row],[Part Code Issued]],'Inventory Check'!$A$3:$A$3000,'Inventory Check'!$B$3:$B$3000,"WRONG Code",0)</f>
        <v>Oil Filter</v>
      </c>
      <c r="L716" s="22">
        <v>1</v>
      </c>
      <c r="M716" s="27">
        <v>359</v>
      </c>
      <c r="N716" s="69">
        <f t="shared" si="80"/>
        <v>359</v>
      </c>
      <c r="O716" s="10"/>
      <c r="P716" s="11"/>
      <c r="Q716" s="11"/>
      <c r="R716" s="11"/>
      <c r="S716" s="11"/>
      <c r="T716" s="23"/>
      <c r="U716" s="71">
        <f t="shared" si="79"/>
        <v>0</v>
      </c>
      <c r="V716" s="71">
        <f t="shared" si="81"/>
        <v>0</v>
      </c>
      <c r="W716" s="9"/>
      <c r="X716" s="69">
        <f>Job_Cards[[#This Row],[GST on Lobour]]+Job_Cards[[#This Row],[Total Labour]]+Job_Cards[[#This Row],[Part Value]]</f>
        <v>359</v>
      </c>
      <c r="Y716" s="9"/>
      <c r="Z716" s="11"/>
      <c r="AA716" s="15">
        <f t="shared" si="82"/>
        <v>29</v>
      </c>
      <c r="AB716" s="15">
        <f t="shared" si="83"/>
        <v>3</v>
      </c>
      <c r="AC716" s="15">
        <f t="shared" si="84"/>
        <v>2026</v>
      </c>
    </row>
    <row r="717" spans="1:29" x14ac:dyDescent="0.35">
      <c r="A717" s="9"/>
      <c r="B717" s="8">
        <v>46110</v>
      </c>
      <c r="C717" s="9"/>
      <c r="D717" s="9"/>
      <c r="E717" s="9"/>
      <c r="F717" s="9"/>
      <c r="G717" s="64"/>
      <c r="H717" s="65"/>
      <c r="I717" s="65" t="str">
        <f>IF(Job_Cards[[#This Row],[Customer Name]]="",I716,"")</f>
        <v>Free Service</v>
      </c>
      <c r="J717" s="22" t="s">
        <v>238</v>
      </c>
      <c r="K717" s="67" t="str">
        <f>_xlfn.XLOOKUP(Job_Cards[[#This Row],[Part Code Issued]],'Inventory Check'!$A$3:$A$3000,'Inventory Check'!$B$3:$B$3000,"WRONG Code",0)</f>
        <v>SPIN-ON FILTER</v>
      </c>
      <c r="L717" s="22">
        <v>1</v>
      </c>
      <c r="M717" s="27">
        <v>655</v>
      </c>
      <c r="N717" s="69">
        <f t="shared" si="80"/>
        <v>655</v>
      </c>
      <c r="O717" s="10"/>
      <c r="P717" s="11"/>
      <c r="Q717" s="11"/>
      <c r="R717" s="11"/>
      <c r="S717" s="11"/>
      <c r="T717" s="23"/>
      <c r="U717" s="71">
        <f t="shared" si="79"/>
        <v>0</v>
      </c>
      <c r="V717" s="71">
        <f t="shared" si="81"/>
        <v>0</v>
      </c>
      <c r="W717" s="9"/>
      <c r="X717" s="69">
        <f>Job_Cards[[#This Row],[GST on Lobour]]+Job_Cards[[#This Row],[Total Labour]]+Job_Cards[[#This Row],[Part Value]]</f>
        <v>655</v>
      </c>
      <c r="Y717" s="9"/>
      <c r="Z717" s="11"/>
      <c r="AA717" s="15">
        <f t="shared" si="82"/>
        <v>29</v>
      </c>
      <c r="AB717" s="15">
        <f t="shared" si="83"/>
        <v>3</v>
      </c>
      <c r="AC717" s="15">
        <f t="shared" si="84"/>
        <v>2026</v>
      </c>
    </row>
    <row r="718" spans="1:29" x14ac:dyDescent="0.35">
      <c r="A718" s="9"/>
      <c r="B718" s="8">
        <v>46110</v>
      </c>
      <c r="C718" s="9"/>
      <c r="D718" s="9"/>
      <c r="E718" s="9"/>
      <c r="F718" s="9"/>
      <c r="G718" s="64"/>
      <c r="H718" s="65"/>
      <c r="I718" s="65" t="str">
        <f>IF(Job_Cards[[#This Row],[Customer Name]]="",I717,"")</f>
        <v>Free Service</v>
      </c>
      <c r="J718" s="22" t="s">
        <v>92</v>
      </c>
      <c r="K718" s="67" t="str">
        <f>_xlfn.XLOOKUP(Job_Cards[[#This Row],[Part Code Issued]],'Inventory Check'!$A$3:$A$3000,'Inventory Check'!$B$3:$B$3000,"WRONG Code",0)</f>
        <v>AIR FILTER</v>
      </c>
      <c r="L718" s="22">
        <v>1</v>
      </c>
      <c r="M718" s="27">
        <v>1388</v>
      </c>
      <c r="N718" s="69">
        <f t="shared" si="80"/>
        <v>1388</v>
      </c>
      <c r="O718" s="10"/>
      <c r="P718" s="11"/>
      <c r="Q718" s="11"/>
      <c r="R718" s="11"/>
      <c r="S718" s="11"/>
      <c r="T718" s="23"/>
      <c r="U718" s="71">
        <f t="shared" si="79"/>
        <v>0</v>
      </c>
      <c r="V718" s="71">
        <f t="shared" si="81"/>
        <v>0</v>
      </c>
      <c r="W718" s="9"/>
      <c r="X718" s="69">
        <f>Job_Cards[[#This Row],[GST on Lobour]]+Job_Cards[[#This Row],[Total Labour]]+Job_Cards[[#This Row],[Part Value]]</f>
        <v>1388</v>
      </c>
      <c r="Y718" s="9"/>
      <c r="Z718" s="11"/>
      <c r="AA718" s="15">
        <f t="shared" si="82"/>
        <v>29</v>
      </c>
      <c r="AB718" s="15">
        <f t="shared" si="83"/>
        <v>3</v>
      </c>
      <c r="AC718" s="15">
        <f t="shared" si="84"/>
        <v>2026</v>
      </c>
    </row>
    <row r="719" spans="1:29" x14ac:dyDescent="0.35">
      <c r="A719" s="9"/>
      <c r="B719" s="8">
        <v>46110</v>
      </c>
      <c r="C719" s="9"/>
      <c r="D719" s="9"/>
      <c r="E719" s="9"/>
      <c r="F719" s="9"/>
      <c r="G719" s="64"/>
      <c r="H719" s="65"/>
      <c r="I719" s="65" t="str">
        <f>IF(Job_Cards[[#This Row],[Customer Name]]="",I718,"")</f>
        <v>Free Service</v>
      </c>
      <c r="J719" s="22" t="s">
        <v>557</v>
      </c>
      <c r="K719" s="67" t="str">
        <f>_xlfn.XLOOKUP(Job_Cards[[#This Row],[Part Code Issued]],'Inventory Check'!$A$3:$A$3000,'Inventory Check'!$B$3:$B$3000,"WRONG Code",0)</f>
        <v>Brake Oil</v>
      </c>
      <c r="L719" s="22">
        <v>1</v>
      </c>
      <c r="M719" s="27">
        <v>149</v>
      </c>
      <c r="N719" s="69">
        <f t="shared" si="80"/>
        <v>149</v>
      </c>
      <c r="O719" s="10"/>
      <c r="P719" s="11"/>
      <c r="Q719" s="11"/>
      <c r="R719" s="11"/>
      <c r="S719" s="11"/>
      <c r="T719" s="23"/>
      <c r="U719" s="71">
        <f t="shared" si="79"/>
        <v>0</v>
      </c>
      <c r="V719" s="71">
        <f t="shared" si="81"/>
        <v>0</v>
      </c>
      <c r="W719" s="9"/>
      <c r="X719" s="69">
        <f>Job_Cards[[#This Row],[GST on Lobour]]+Job_Cards[[#This Row],[Total Labour]]+Job_Cards[[#This Row],[Part Value]]</f>
        <v>149</v>
      </c>
      <c r="Y719" s="9"/>
      <c r="Z719" s="11"/>
      <c r="AA719" s="15">
        <f t="shared" si="82"/>
        <v>29</v>
      </c>
      <c r="AB719" s="15">
        <f t="shared" si="83"/>
        <v>3</v>
      </c>
      <c r="AC719" s="15">
        <f t="shared" si="84"/>
        <v>2026</v>
      </c>
    </row>
    <row r="720" spans="1:29" x14ac:dyDescent="0.35">
      <c r="A720" s="8">
        <v>46111</v>
      </c>
      <c r="B720" s="8">
        <v>46111</v>
      </c>
      <c r="C720" s="9">
        <v>33</v>
      </c>
      <c r="D720" s="9" t="s">
        <v>981</v>
      </c>
      <c r="E720" s="9">
        <v>9532460881</v>
      </c>
      <c r="F720" s="9" t="s">
        <v>982</v>
      </c>
      <c r="G720" s="64" t="s">
        <v>55</v>
      </c>
      <c r="H720" s="65" t="s">
        <v>65</v>
      </c>
      <c r="I720" s="65" t="s">
        <v>48</v>
      </c>
      <c r="J720" s="22" t="s">
        <v>366</v>
      </c>
      <c r="K720" s="67" t="str">
        <f>_xlfn.XLOOKUP(Job_Cards[[#This Row],[Part Code Issued]],'Inventory Check'!$A$3:$A$3000,'Inventory Check'!$B$3:$B$3000,"WRONG Code",0)</f>
        <v>Gulf Force BS VI (6.5L)</v>
      </c>
      <c r="L720" s="22">
        <v>1</v>
      </c>
      <c r="M720" s="27">
        <v>2080</v>
      </c>
      <c r="N720" s="69">
        <f t="shared" si="80"/>
        <v>2080</v>
      </c>
      <c r="O720" s="10"/>
      <c r="P720" s="11">
        <v>200</v>
      </c>
      <c r="Q720" s="11"/>
      <c r="R720" s="11"/>
      <c r="S720" s="11"/>
      <c r="T720" s="23"/>
      <c r="U720" s="71">
        <f t="shared" si="79"/>
        <v>200</v>
      </c>
      <c r="V720" s="71">
        <f t="shared" si="81"/>
        <v>36</v>
      </c>
      <c r="W720" s="9"/>
      <c r="X720" s="69">
        <f>Job_Cards[[#This Row],[GST on Lobour]]+Job_Cards[[#This Row],[Total Labour]]+Job_Cards[[#This Row],[Part Value]]</f>
        <v>2316</v>
      </c>
      <c r="Y720" s="9"/>
      <c r="Z720" s="11"/>
      <c r="AA720" s="15">
        <f t="shared" si="82"/>
        <v>30</v>
      </c>
      <c r="AB720" s="15">
        <f t="shared" si="83"/>
        <v>3</v>
      </c>
      <c r="AC720" s="15">
        <f t="shared" si="84"/>
        <v>2026</v>
      </c>
    </row>
    <row r="721" spans="1:29" x14ac:dyDescent="0.35">
      <c r="A721" s="9"/>
      <c r="B721" s="8">
        <v>46111</v>
      </c>
      <c r="C721" s="9"/>
      <c r="D721" s="9"/>
      <c r="E721" s="9"/>
      <c r="F721" s="9"/>
      <c r="G721" s="64"/>
      <c r="H721" s="65"/>
      <c r="I721" s="65" t="str">
        <f>IF(Job_Cards[[#This Row],[Customer Name]]="",I720,"")</f>
        <v>Free Service</v>
      </c>
      <c r="J721" s="22" t="s">
        <v>90</v>
      </c>
      <c r="K721" s="67" t="str">
        <f>_xlfn.XLOOKUP(Job_Cards[[#This Row],[Part Code Issued]],'Inventory Check'!$A$3:$A$3000,'Inventory Check'!$B$3:$B$3000,"WRONG Code",0)</f>
        <v>Oil Filter</v>
      </c>
      <c r="L721" s="22">
        <v>1</v>
      </c>
      <c r="M721" s="27">
        <v>359</v>
      </c>
      <c r="N721" s="69">
        <f t="shared" si="80"/>
        <v>359</v>
      </c>
      <c r="O721" s="10"/>
      <c r="P721" s="11"/>
      <c r="Q721" s="11"/>
      <c r="R721" s="11"/>
      <c r="S721" s="11"/>
      <c r="T721" s="23"/>
      <c r="U721" s="71">
        <f t="shared" si="79"/>
        <v>0</v>
      </c>
      <c r="V721" s="71">
        <f t="shared" si="81"/>
        <v>0</v>
      </c>
      <c r="W721" s="9"/>
      <c r="X721" s="69">
        <f>Job_Cards[[#This Row],[GST on Lobour]]+Job_Cards[[#This Row],[Total Labour]]+Job_Cards[[#This Row],[Part Value]]</f>
        <v>359</v>
      </c>
      <c r="Y721" s="9"/>
      <c r="Z721" s="11"/>
      <c r="AA721" s="15">
        <f t="shared" si="82"/>
        <v>30</v>
      </c>
      <c r="AB721" s="15">
        <f t="shared" si="83"/>
        <v>3</v>
      </c>
      <c r="AC721" s="15">
        <f t="shared" si="84"/>
        <v>2026</v>
      </c>
    </row>
    <row r="722" spans="1:29" x14ac:dyDescent="0.35">
      <c r="A722" s="9"/>
      <c r="B722" s="8">
        <v>46111</v>
      </c>
      <c r="C722" s="9"/>
      <c r="D722" s="9"/>
      <c r="E722" s="9"/>
      <c r="F722" s="9"/>
      <c r="G722" s="64"/>
      <c r="H722" s="65"/>
      <c r="I722" s="65" t="str">
        <f>IF(Job_Cards[[#This Row],[Customer Name]]="",I721,"")</f>
        <v>Free Service</v>
      </c>
      <c r="J722" s="22" t="s">
        <v>238</v>
      </c>
      <c r="K722" s="67" t="str">
        <f>_xlfn.XLOOKUP(Job_Cards[[#This Row],[Part Code Issued]],'Inventory Check'!$A$3:$A$3000,'Inventory Check'!$B$3:$B$3000,"WRONG Code",0)</f>
        <v>SPIN-ON FILTER</v>
      </c>
      <c r="L722" s="22">
        <v>1</v>
      </c>
      <c r="M722" s="27">
        <v>655</v>
      </c>
      <c r="N722" s="69">
        <f t="shared" si="80"/>
        <v>655</v>
      </c>
      <c r="O722" s="10"/>
      <c r="P722" s="11"/>
      <c r="Q722" s="11"/>
      <c r="R722" s="11"/>
      <c r="S722" s="11"/>
      <c r="T722" s="23"/>
      <c r="U722" s="71">
        <f t="shared" si="79"/>
        <v>0</v>
      </c>
      <c r="V722" s="71">
        <f t="shared" si="81"/>
        <v>0</v>
      </c>
      <c r="W722" s="9"/>
      <c r="X722" s="69">
        <f>Job_Cards[[#This Row],[GST on Lobour]]+Job_Cards[[#This Row],[Total Labour]]+Job_Cards[[#This Row],[Part Value]]</f>
        <v>655</v>
      </c>
      <c r="Y722" s="9"/>
      <c r="Z722" s="11"/>
      <c r="AA722" s="15">
        <f t="shared" si="82"/>
        <v>30</v>
      </c>
      <c r="AB722" s="15">
        <f t="shared" si="83"/>
        <v>3</v>
      </c>
      <c r="AC722" s="15">
        <f t="shared" si="84"/>
        <v>2026</v>
      </c>
    </row>
    <row r="723" spans="1:29" x14ac:dyDescent="0.35">
      <c r="A723" s="9"/>
      <c r="B723" s="8">
        <v>46111</v>
      </c>
      <c r="C723" s="9"/>
      <c r="D723" s="9"/>
      <c r="E723" s="9"/>
      <c r="F723" s="9"/>
      <c r="G723" s="64"/>
      <c r="H723" s="65"/>
      <c r="I723" s="65" t="str">
        <f>IF(Job_Cards[[#This Row],[Customer Name]]="",I722,"")</f>
        <v>Free Service</v>
      </c>
      <c r="J723" s="22" t="s">
        <v>308</v>
      </c>
      <c r="K723" s="67" t="str">
        <f>_xlfn.XLOOKUP(Job_Cards[[#This Row],[Part Code Issued]],'Inventory Check'!$A$3:$A$3000,'Inventory Check'!$B$3:$B$3000,"WRONG Code",0)</f>
        <v>Gulf Force AdBlue (20 L)</v>
      </c>
      <c r="L723" s="22">
        <v>1</v>
      </c>
      <c r="M723" s="27">
        <v>1800</v>
      </c>
      <c r="N723" s="69">
        <f t="shared" si="80"/>
        <v>1800</v>
      </c>
      <c r="O723" s="10"/>
      <c r="P723" s="11"/>
      <c r="Q723" s="11"/>
      <c r="R723" s="11"/>
      <c r="S723" s="11"/>
      <c r="T723" s="23"/>
      <c r="U723" s="71">
        <f t="shared" si="79"/>
        <v>0</v>
      </c>
      <c r="V723" s="71">
        <f t="shared" si="81"/>
        <v>0</v>
      </c>
      <c r="W723" s="9"/>
      <c r="X723" s="69">
        <f>Job_Cards[[#This Row],[GST on Lobour]]+Job_Cards[[#This Row],[Total Labour]]+Job_Cards[[#This Row],[Part Value]]</f>
        <v>1800</v>
      </c>
      <c r="Y723" s="9"/>
      <c r="Z723" s="11"/>
      <c r="AA723" s="15">
        <f t="shared" si="82"/>
        <v>30</v>
      </c>
      <c r="AB723" s="15">
        <f t="shared" si="83"/>
        <v>3</v>
      </c>
      <c r="AC723" s="15">
        <f t="shared" si="84"/>
        <v>2026</v>
      </c>
    </row>
    <row r="724" spans="1:29" x14ac:dyDescent="0.35">
      <c r="A724" s="8">
        <v>46111</v>
      </c>
      <c r="B724" s="8">
        <v>46111</v>
      </c>
      <c r="C724" s="9">
        <v>34</v>
      </c>
      <c r="D724" s="9" t="s">
        <v>983</v>
      </c>
      <c r="E724" s="9">
        <v>9354595675</v>
      </c>
      <c r="F724" s="9"/>
      <c r="G724" s="64"/>
      <c r="H724" s="65" t="s">
        <v>237</v>
      </c>
      <c r="I724" s="65" t="s">
        <v>751</v>
      </c>
      <c r="J724" s="22" t="s">
        <v>365</v>
      </c>
      <c r="K724" s="67" t="str">
        <f>_xlfn.XLOOKUP(Job_Cards[[#This Row],[Part Code Issued]],'Inventory Check'!$A$3:$A$3000,'Inventory Check'!$B$3:$B$3000,"WRONG Code",0)</f>
        <v>Gulf Force AdBlue (10)</v>
      </c>
      <c r="L724" s="22">
        <v>1</v>
      </c>
      <c r="M724" s="27">
        <v>950</v>
      </c>
      <c r="N724" s="69">
        <f t="shared" si="80"/>
        <v>950</v>
      </c>
      <c r="O724" s="10"/>
      <c r="P724" s="11"/>
      <c r="Q724" s="11"/>
      <c r="R724" s="11"/>
      <c r="S724" s="11"/>
      <c r="T724" s="23"/>
      <c r="U724" s="71">
        <f t="shared" si="79"/>
        <v>0</v>
      </c>
      <c r="V724" s="71">
        <f t="shared" si="81"/>
        <v>0</v>
      </c>
      <c r="W724" s="9"/>
      <c r="X724" s="69">
        <f>Job_Cards[[#This Row],[GST on Lobour]]+Job_Cards[[#This Row],[Total Labour]]+Job_Cards[[#This Row],[Part Value]]</f>
        <v>950</v>
      </c>
      <c r="Y724" s="9"/>
      <c r="Z724" s="11"/>
      <c r="AA724" s="15">
        <f t="shared" si="82"/>
        <v>30</v>
      </c>
      <c r="AB724" s="15">
        <f t="shared" si="83"/>
        <v>3</v>
      </c>
      <c r="AC724" s="15">
        <f t="shared" si="84"/>
        <v>2026</v>
      </c>
    </row>
    <row r="725" spans="1:29" x14ac:dyDescent="0.35">
      <c r="A725" s="8">
        <v>46111</v>
      </c>
      <c r="B725" s="8">
        <v>46111</v>
      </c>
      <c r="C725" s="9">
        <v>35</v>
      </c>
      <c r="D725" s="9" t="s">
        <v>984</v>
      </c>
      <c r="E725" s="9">
        <v>9936170171</v>
      </c>
      <c r="F725" s="9" t="s">
        <v>985</v>
      </c>
      <c r="G725" s="64" t="s">
        <v>56</v>
      </c>
      <c r="H725" s="65" t="s">
        <v>65</v>
      </c>
      <c r="I725" s="65" t="s">
        <v>27</v>
      </c>
      <c r="J725" s="22" t="s">
        <v>845</v>
      </c>
      <c r="K725" s="67" t="str">
        <f>_xlfn.XLOOKUP(Job_Cards[[#This Row],[Part Code Issued]],'Inventory Check'!$A$3:$A$3000,'Inventory Check'!$B$3:$B$3000,"WRONG Code",0)</f>
        <v>GREASE</v>
      </c>
      <c r="L725" s="22">
        <v>1</v>
      </c>
      <c r="M725" s="27">
        <v>288</v>
      </c>
      <c r="N725" s="69">
        <f t="shared" si="80"/>
        <v>288</v>
      </c>
      <c r="O725" s="10">
        <v>900</v>
      </c>
      <c r="P725" s="11"/>
      <c r="Q725" s="11"/>
      <c r="R725" s="11"/>
      <c r="S725" s="11"/>
      <c r="T725" s="23"/>
      <c r="U725" s="71">
        <f t="shared" si="79"/>
        <v>900</v>
      </c>
      <c r="V725" s="71">
        <f t="shared" si="81"/>
        <v>162</v>
      </c>
      <c r="W725" s="9"/>
      <c r="X725" s="69">
        <f>Job_Cards[[#This Row],[GST on Lobour]]+Job_Cards[[#This Row],[Total Labour]]+Job_Cards[[#This Row],[Part Value]]</f>
        <v>1350</v>
      </c>
      <c r="Y725" s="9"/>
      <c r="Z725" s="11"/>
      <c r="AA725" s="15">
        <f t="shared" si="82"/>
        <v>30</v>
      </c>
      <c r="AB725" s="15">
        <f t="shared" si="83"/>
        <v>3</v>
      </c>
      <c r="AC725" s="15">
        <f t="shared" si="84"/>
        <v>2026</v>
      </c>
    </row>
    <row r="726" spans="1:29" x14ac:dyDescent="0.35">
      <c r="A726" s="9"/>
      <c r="B726" s="8">
        <v>46111</v>
      </c>
      <c r="C726" s="9"/>
      <c r="D726" s="9"/>
      <c r="E726" s="9"/>
      <c r="F726" s="9"/>
      <c r="G726" s="64"/>
      <c r="H726" s="65"/>
      <c r="I726" s="65" t="str">
        <f>IF(Job_Cards[[#This Row],[Customer Name]]="",I725,"")</f>
        <v>Paid</v>
      </c>
      <c r="J726" s="22" t="s">
        <v>971</v>
      </c>
      <c r="K726" s="67" t="str">
        <f>_xlfn.XLOOKUP(Job_Cards[[#This Row],[Part Code Issued]],'Inventory Check'!$A$3:$A$3000,'Inventory Check'!$B$3:$B$3000,"WRONG Code",0)</f>
        <v>Brake Disc</v>
      </c>
      <c r="L726" s="22">
        <v>1</v>
      </c>
      <c r="M726" s="27">
        <v>4411</v>
      </c>
      <c r="N726" s="69">
        <f t="shared" si="80"/>
        <v>4411</v>
      </c>
      <c r="O726" s="10"/>
      <c r="P726" s="11"/>
      <c r="Q726" s="11"/>
      <c r="R726" s="11"/>
      <c r="S726" s="11"/>
      <c r="T726" s="23"/>
      <c r="U726" s="71">
        <f t="shared" si="79"/>
        <v>0</v>
      </c>
      <c r="V726" s="71">
        <f t="shared" si="81"/>
        <v>0</v>
      </c>
      <c r="W726" s="9"/>
      <c r="X726" s="69">
        <f>Job_Cards[[#This Row],[GST on Lobour]]+Job_Cards[[#This Row],[Total Labour]]+Job_Cards[[#This Row],[Part Value]]</f>
        <v>4411</v>
      </c>
      <c r="Y726" s="9"/>
      <c r="Z726" s="11"/>
      <c r="AA726" s="15">
        <f t="shared" si="82"/>
        <v>30</v>
      </c>
      <c r="AB726" s="15">
        <f t="shared" si="83"/>
        <v>3</v>
      </c>
      <c r="AC726" s="15">
        <f t="shared" si="84"/>
        <v>2026</v>
      </c>
    </row>
    <row r="727" spans="1:29" x14ac:dyDescent="0.35">
      <c r="A727" s="9"/>
      <c r="B727" s="8">
        <v>46111</v>
      </c>
      <c r="C727" s="9"/>
      <c r="D727" s="9"/>
      <c r="E727" s="9"/>
      <c r="F727" s="9"/>
      <c r="G727" s="64"/>
      <c r="H727" s="65"/>
      <c r="I727" s="65" t="str">
        <f>IF(Job_Cards[[#This Row],[Customer Name]]="",I726,"")</f>
        <v>Paid</v>
      </c>
      <c r="J727" s="22" t="s">
        <v>973</v>
      </c>
      <c r="K727" s="67" t="str">
        <f>_xlfn.XLOOKUP(Job_Cards[[#This Row],[Part Code Issued]],'Inventory Check'!$A$3:$A$3000,'Inventory Check'!$B$3:$B$3000,"WRONG Code",0)</f>
        <v>Side Blinker LH</v>
      </c>
      <c r="L727" s="22">
        <v>1</v>
      </c>
      <c r="M727" s="27">
        <v>318</v>
      </c>
      <c r="N727" s="69">
        <f t="shared" si="80"/>
        <v>318</v>
      </c>
      <c r="O727" s="10"/>
      <c r="P727" s="11"/>
      <c r="Q727" s="11"/>
      <c r="R727" s="11"/>
      <c r="S727" s="11"/>
      <c r="T727" s="23"/>
      <c r="U727" s="71">
        <f t="shared" si="79"/>
        <v>0</v>
      </c>
      <c r="V727" s="71">
        <f t="shared" si="81"/>
        <v>0</v>
      </c>
      <c r="W727" s="9"/>
      <c r="X727" s="69">
        <f>Job_Cards[[#This Row],[GST on Lobour]]+Job_Cards[[#This Row],[Total Labour]]+Job_Cards[[#This Row],[Part Value]]</f>
        <v>318</v>
      </c>
      <c r="Y727" s="9"/>
      <c r="Z727" s="11"/>
      <c r="AA727" s="15">
        <f t="shared" si="82"/>
        <v>30</v>
      </c>
      <c r="AB727" s="15">
        <f t="shared" si="83"/>
        <v>3</v>
      </c>
      <c r="AC727" s="15">
        <f t="shared" si="84"/>
        <v>2026</v>
      </c>
    </row>
    <row r="728" spans="1:29" x14ac:dyDescent="0.35">
      <c r="A728" s="9"/>
      <c r="B728" s="8">
        <v>46111</v>
      </c>
      <c r="C728" s="9"/>
      <c r="D728" s="9"/>
      <c r="E728" s="9"/>
      <c r="F728" s="9"/>
      <c r="G728" s="64"/>
      <c r="H728" s="65"/>
      <c r="I728" s="65" t="str">
        <f>IF(Job_Cards[[#This Row],[Customer Name]]="",I727,"")</f>
        <v>Paid</v>
      </c>
      <c r="J728" s="22" t="s">
        <v>100</v>
      </c>
      <c r="K728" s="67" t="str">
        <f>_xlfn.XLOOKUP(Job_Cards[[#This Row],[Part Code Issued]],'Inventory Check'!$A$3:$A$3000,'Inventory Check'!$B$3:$B$3000,"WRONG Code",0)</f>
        <v>BRAKE PISTON KIT</v>
      </c>
      <c r="L728" s="22">
        <v>1</v>
      </c>
      <c r="M728" s="27">
        <v>3064</v>
      </c>
      <c r="N728" s="69">
        <f t="shared" si="80"/>
        <v>3064</v>
      </c>
      <c r="O728" s="10"/>
      <c r="P728" s="11"/>
      <c r="Q728" s="11"/>
      <c r="R728" s="11"/>
      <c r="S728" s="11"/>
      <c r="T728" s="23"/>
      <c r="U728" s="71">
        <f t="shared" si="79"/>
        <v>0</v>
      </c>
      <c r="V728" s="71">
        <f t="shared" si="81"/>
        <v>0</v>
      </c>
      <c r="W728" s="9"/>
      <c r="X728" s="69">
        <f>Job_Cards[[#This Row],[GST on Lobour]]+Job_Cards[[#This Row],[Total Labour]]+Job_Cards[[#This Row],[Part Value]]</f>
        <v>3064</v>
      </c>
      <c r="Y728" s="9"/>
      <c r="Z728" s="11"/>
      <c r="AA728" s="15">
        <f t="shared" si="82"/>
        <v>30</v>
      </c>
      <c r="AB728" s="15">
        <f t="shared" si="83"/>
        <v>3</v>
      </c>
      <c r="AC728" s="15">
        <f t="shared" si="84"/>
        <v>2026</v>
      </c>
    </row>
    <row r="729" spans="1:29" x14ac:dyDescent="0.35">
      <c r="A729" s="9"/>
      <c r="B729" s="8">
        <v>46111</v>
      </c>
      <c r="C729" s="9"/>
      <c r="D729" s="9"/>
      <c r="E729" s="9"/>
      <c r="F729" s="9"/>
      <c r="G729" s="64"/>
      <c r="H729" s="65"/>
      <c r="I729" s="65" t="str">
        <f>IF(Job_Cards[[#This Row],[Customer Name]]="",I728,"")</f>
        <v>Paid</v>
      </c>
      <c r="J729" s="22" t="s">
        <v>310</v>
      </c>
      <c r="K729" s="67" t="str">
        <f>_xlfn.XLOOKUP(Job_Cards[[#This Row],[Part Code Issued]],'Inventory Check'!$A$3:$A$3000,'Inventory Check'!$B$3:$B$3000,"WRONG Code",0)</f>
        <v>BRAKE SEAL KIT</v>
      </c>
      <c r="L729" s="22">
        <v>1</v>
      </c>
      <c r="M729" s="27">
        <v>3132</v>
      </c>
      <c r="N729" s="69">
        <f t="shared" si="80"/>
        <v>3132</v>
      </c>
      <c r="O729" s="10"/>
      <c r="P729" s="11"/>
      <c r="Q729" s="11"/>
      <c r="R729" s="11"/>
      <c r="S729" s="11"/>
      <c r="T729" s="23"/>
      <c r="U729" s="71">
        <f t="shared" si="79"/>
        <v>0</v>
      </c>
      <c r="V729" s="71">
        <f t="shared" si="81"/>
        <v>0</v>
      </c>
      <c r="W729" s="9"/>
      <c r="X729" s="69">
        <f>Job_Cards[[#This Row],[GST on Lobour]]+Job_Cards[[#This Row],[Total Labour]]+Job_Cards[[#This Row],[Part Value]]</f>
        <v>3132</v>
      </c>
      <c r="Y729" s="9"/>
      <c r="Z729" s="11"/>
      <c r="AA729" s="15">
        <f t="shared" si="82"/>
        <v>30</v>
      </c>
      <c r="AB729" s="15">
        <f t="shared" si="83"/>
        <v>3</v>
      </c>
      <c r="AC729" s="15">
        <f t="shared" si="84"/>
        <v>2026</v>
      </c>
    </row>
    <row r="730" spans="1:29" x14ac:dyDescent="0.35">
      <c r="A730" s="9"/>
      <c r="B730" s="8">
        <v>46111</v>
      </c>
      <c r="C730" s="9"/>
      <c r="D730" s="9"/>
      <c r="E730" s="9"/>
      <c r="F730" s="9"/>
      <c r="G730" s="64"/>
      <c r="H730" s="65"/>
      <c r="I730" s="65" t="str">
        <f>IF(Job_Cards[[#This Row],[Customer Name]]="",I729,"")</f>
        <v>Paid</v>
      </c>
      <c r="J730" s="22" t="s">
        <v>172</v>
      </c>
      <c r="K730" s="67" t="str">
        <f>_xlfn.XLOOKUP(Job_Cards[[#This Row],[Part Code Issued]],'Inventory Check'!$A$3:$A$3000,'Inventory Check'!$B$3:$B$3000,"WRONG Code",0)</f>
        <v>BRAKE PAD</v>
      </c>
      <c r="L730" s="22">
        <v>1</v>
      </c>
      <c r="M730" s="27">
        <v>2296</v>
      </c>
      <c r="N730" s="69">
        <f t="shared" si="80"/>
        <v>2296</v>
      </c>
      <c r="O730" s="10"/>
      <c r="P730" s="11"/>
      <c r="Q730" s="11"/>
      <c r="R730" s="11"/>
      <c r="S730" s="11"/>
      <c r="T730" s="23"/>
      <c r="U730" s="71">
        <f t="shared" si="79"/>
        <v>0</v>
      </c>
      <c r="V730" s="71">
        <f t="shared" si="81"/>
        <v>0</v>
      </c>
      <c r="W730" s="9"/>
      <c r="X730" s="69">
        <f>Job_Cards[[#This Row],[GST on Lobour]]+Job_Cards[[#This Row],[Total Labour]]+Job_Cards[[#This Row],[Part Value]]</f>
        <v>2296</v>
      </c>
      <c r="Y730" s="9"/>
      <c r="Z730" s="11"/>
      <c r="AA730" s="15">
        <f t="shared" si="82"/>
        <v>30</v>
      </c>
      <c r="AB730" s="15">
        <f t="shared" si="83"/>
        <v>3</v>
      </c>
      <c r="AC730" s="15">
        <f t="shared" si="84"/>
        <v>2026</v>
      </c>
    </row>
    <row r="731" spans="1:29" x14ac:dyDescent="0.35">
      <c r="A731" s="9"/>
      <c r="B731" s="8">
        <v>46111</v>
      </c>
      <c r="C731" s="9"/>
      <c r="D731" s="9"/>
      <c r="E731" s="9"/>
      <c r="F731" s="9"/>
      <c r="G731" s="64"/>
      <c r="H731" s="65"/>
      <c r="I731" s="65" t="str">
        <f>IF(Job_Cards[[#This Row],[Customer Name]]="",I730,"")</f>
        <v>Paid</v>
      </c>
      <c r="J731" s="22" t="s">
        <v>408</v>
      </c>
      <c r="K731" s="67" t="str">
        <f>_xlfn.XLOOKUP(Job_Cards[[#This Row],[Part Code Issued]],'Inventory Check'!$A$3:$A$3000,'Inventory Check'!$B$3:$B$3000,"WRONG Code",0)</f>
        <v>BRACKET</v>
      </c>
      <c r="L731" s="22">
        <v>1</v>
      </c>
      <c r="M731" s="27">
        <v>40</v>
      </c>
      <c r="N731" s="69">
        <f t="shared" si="80"/>
        <v>40</v>
      </c>
      <c r="O731" s="10"/>
      <c r="P731" s="11"/>
      <c r="Q731" s="11"/>
      <c r="R731" s="11"/>
      <c r="S731" s="11"/>
      <c r="T731" s="23"/>
      <c r="U731" s="71">
        <f t="shared" si="79"/>
        <v>0</v>
      </c>
      <c r="V731" s="71">
        <f t="shared" si="81"/>
        <v>0</v>
      </c>
      <c r="W731" s="9"/>
      <c r="X731" s="69">
        <f>Job_Cards[[#This Row],[GST on Lobour]]+Job_Cards[[#This Row],[Total Labour]]+Job_Cards[[#This Row],[Part Value]]</f>
        <v>40</v>
      </c>
      <c r="Y731" s="9"/>
      <c r="Z731" s="11"/>
      <c r="AA731" s="15">
        <f t="shared" si="82"/>
        <v>30</v>
      </c>
      <c r="AB731" s="15">
        <f t="shared" si="83"/>
        <v>3</v>
      </c>
      <c r="AC731" s="15">
        <f t="shared" si="84"/>
        <v>2026</v>
      </c>
    </row>
    <row r="732" spans="1:29" x14ac:dyDescent="0.35">
      <c r="A732" s="9"/>
      <c r="B732" s="8">
        <v>46111</v>
      </c>
      <c r="C732" s="9"/>
      <c r="D732" s="9"/>
      <c r="E732" s="9"/>
      <c r="F732" s="9"/>
      <c r="G732" s="64"/>
      <c r="H732" s="65"/>
      <c r="I732" s="65" t="str">
        <f>IF(Job_Cards[[#This Row],[Customer Name]]="",I731,"")</f>
        <v>Paid</v>
      </c>
      <c r="J732" s="22" t="s">
        <v>403</v>
      </c>
      <c r="K732" s="67" t="str">
        <f>_xlfn.XLOOKUP(Job_Cards[[#This Row],[Part Code Issued]],'Inventory Check'!$A$3:$A$3000,'Inventory Check'!$B$3:$B$3000,"WRONG Code",0)</f>
        <v>RUBBER BUSH</v>
      </c>
      <c r="L732" s="22">
        <v>1</v>
      </c>
      <c r="M732" s="27">
        <v>63</v>
      </c>
      <c r="N732" s="69">
        <f t="shared" si="80"/>
        <v>63</v>
      </c>
      <c r="O732" s="10"/>
      <c r="P732" s="11"/>
      <c r="Q732" s="11"/>
      <c r="R732" s="11"/>
      <c r="S732" s="11"/>
      <c r="T732" s="23"/>
      <c r="U732" s="71">
        <f t="shared" si="79"/>
        <v>0</v>
      </c>
      <c r="V732" s="71">
        <f t="shared" si="81"/>
        <v>0</v>
      </c>
      <c r="W732" s="9"/>
      <c r="X732" s="69">
        <f>Job_Cards[[#This Row],[GST on Lobour]]+Job_Cards[[#This Row],[Total Labour]]+Job_Cards[[#This Row],[Part Value]]</f>
        <v>63</v>
      </c>
      <c r="Y732" s="9"/>
      <c r="Z732" s="11"/>
      <c r="AA732" s="15">
        <f t="shared" si="82"/>
        <v>30</v>
      </c>
      <c r="AB732" s="15">
        <f t="shared" si="83"/>
        <v>3</v>
      </c>
      <c r="AC732" s="15">
        <f t="shared" si="84"/>
        <v>2026</v>
      </c>
    </row>
    <row r="733" spans="1:29" x14ac:dyDescent="0.35">
      <c r="A733" s="8">
        <v>46111</v>
      </c>
      <c r="B733" s="8">
        <v>46111</v>
      </c>
      <c r="C733" s="9">
        <v>36</v>
      </c>
      <c r="D733" s="9" t="s">
        <v>986</v>
      </c>
      <c r="E733" s="9">
        <v>9452205072</v>
      </c>
      <c r="F733" s="9" t="s">
        <v>987</v>
      </c>
      <c r="G733" s="64" t="s">
        <v>55</v>
      </c>
      <c r="H733" s="65" t="s">
        <v>65</v>
      </c>
      <c r="I733" s="65" t="s">
        <v>27</v>
      </c>
      <c r="J733" s="22" t="s">
        <v>366</v>
      </c>
      <c r="K733" s="67" t="str">
        <f>_xlfn.XLOOKUP(Job_Cards[[#This Row],[Part Code Issued]],'Inventory Check'!$A$3:$A$3000,'Inventory Check'!$B$3:$B$3000,"WRONG Code",0)</f>
        <v>Gulf Force BS VI (6.5L)</v>
      </c>
      <c r="L733" s="22">
        <v>1</v>
      </c>
      <c r="M733" s="27">
        <v>2080</v>
      </c>
      <c r="N733" s="69">
        <f t="shared" si="80"/>
        <v>2080</v>
      </c>
      <c r="O733" s="10">
        <v>900</v>
      </c>
      <c r="P733" s="11"/>
      <c r="Q733" s="11"/>
      <c r="R733" s="11"/>
      <c r="S733" s="11"/>
      <c r="T733" s="23"/>
      <c r="U733" s="71">
        <f t="shared" si="79"/>
        <v>900</v>
      </c>
      <c r="V733" s="71">
        <f t="shared" si="81"/>
        <v>162</v>
      </c>
      <c r="W733" s="9"/>
      <c r="X733" s="69">
        <f>Job_Cards[[#This Row],[GST on Lobour]]+Job_Cards[[#This Row],[Total Labour]]+Job_Cards[[#This Row],[Part Value]]</f>
        <v>3142</v>
      </c>
      <c r="Y733" s="9"/>
      <c r="Z733" s="11"/>
      <c r="AA733" s="15">
        <f t="shared" si="82"/>
        <v>30</v>
      </c>
      <c r="AB733" s="15">
        <f t="shared" si="83"/>
        <v>3</v>
      </c>
      <c r="AC733" s="15">
        <f t="shared" si="84"/>
        <v>2026</v>
      </c>
    </row>
    <row r="734" spans="1:29" x14ac:dyDescent="0.35">
      <c r="A734" s="9"/>
      <c r="B734" s="8">
        <v>46111</v>
      </c>
      <c r="C734" s="9"/>
      <c r="D734" s="9"/>
      <c r="E734" s="9"/>
      <c r="F734" s="9"/>
      <c r="G734" s="64"/>
      <c r="H734" s="65"/>
      <c r="I734" s="65" t="str">
        <f>IF(Job_Cards[[#This Row],[Customer Name]]="",I733,"")</f>
        <v>Paid</v>
      </c>
      <c r="J734" s="22" t="s">
        <v>90</v>
      </c>
      <c r="K734" s="67" t="str">
        <f>_xlfn.XLOOKUP(Job_Cards[[#This Row],[Part Code Issued]],'Inventory Check'!$A$3:$A$3000,'Inventory Check'!$B$3:$B$3000,"WRONG Code",0)</f>
        <v>Oil Filter</v>
      </c>
      <c r="L734" s="22">
        <v>1</v>
      </c>
      <c r="M734" s="27">
        <v>359</v>
      </c>
      <c r="N734" s="69">
        <f t="shared" si="80"/>
        <v>359</v>
      </c>
      <c r="O734" s="10"/>
      <c r="P734" s="11"/>
      <c r="Q734" s="11"/>
      <c r="R734" s="11"/>
      <c r="S734" s="11"/>
      <c r="T734" s="23"/>
      <c r="U734" s="71">
        <f t="shared" si="79"/>
        <v>0</v>
      </c>
      <c r="V734" s="71">
        <f t="shared" si="81"/>
        <v>0</v>
      </c>
      <c r="W734" s="9"/>
      <c r="X734" s="69">
        <f>Job_Cards[[#This Row],[GST on Lobour]]+Job_Cards[[#This Row],[Total Labour]]+Job_Cards[[#This Row],[Part Value]]</f>
        <v>359</v>
      </c>
      <c r="Y734" s="9"/>
      <c r="Z734" s="11"/>
      <c r="AA734" s="15">
        <f t="shared" si="82"/>
        <v>30</v>
      </c>
      <c r="AB734" s="15">
        <f t="shared" si="83"/>
        <v>3</v>
      </c>
      <c r="AC734" s="15">
        <f t="shared" si="84"/>
        <v>2026</v>
      </c>
    </row>
    <row r="735" spans="1:29" x14ac:dyDescent="0.35">
      <c r="A735" s="9"/>
      <c r="B735" s="8">
        <v>46111</v>
      </c>
      <c r="C735" s="9"/>
      <c r="D735" s="9"/>
      <c r="E735" s="9"/>
      <c r="F735" s="9"/>
      <c r="G735" s="64"/>
      <c r="H735" s="65"/>
      <c r="I735" s="65" t="str">
        <f>IF(Job_Cards[[#This Row],[Customer Name]]="",I734,"")</f>
        <v>Paid</v>
      </c>
      <c r="J735" s="22" t="s">
        <v>308</v>
      </c>
      <c r="K735" s="67" t="str">
        <f>_xlfn.XLOOKUP(Job_Cards[[#This Row],[Part Code Issued]],'Inventory Check'!$A$3:$A$3000,'Inventory Check'!$B$3:$B$3000,"WRONG Code",0)</f>
        <v>Gulf Force AdBlue (20 L)</v>
      </c>
      <c r="L735" s="22">
        <v>1</v>
      </c>
      <c r="M735" s="27">
        <v>1800</v>
      </c>
      <c r="N735" s="69">
        <f t="shared" si="80"/>
        <v>1800</v>
      </c>
      <c r="O735" s="10"/>
      <c r="P735" s="11"/>
      <c r="Q735" s="11"/>
      <c r="R735" s="11"/>
      <c r="S735" s="11"/>
      <c r="T735" s="23"/>
      <c r="U735" s="71">
        <f t="shared" si="79"/>
        <v>0</v>
      </c>
      <c r="V735" s="71">
        <f t="shared" si="81"/>
        <v>0</v>
      </c>
      <c r="W735" s="9"/>
      <c r="X735" s="69">
        <f>Job_Cards[[#This Row],[GST on Lobour]]+Job_Cards[[#This Row],[Total Labour]]+Job_Cards[[#This Row],[Part Value]]</f>
        <v>1800</v>
      </c>
      <c r="Y735" s="9"/>
      <c r="Z735" s="11"/>
      <c r="AA735" s="15">
        <f t="shared" si="82"/>
        <v>30</v>
      </c>
      <c r="AB735" s="15">
        <f t="shared" si="83"/>
        <v>3</v>
      </c>
      <c r="AC735" s="15">
        <f t="shared" si="84"/>
        <v>2026</v>
      </c>
    </row>
    <row r="736" spans="1:29" x14ac:dyDescent="0.35">
      <c r="A736" s="8">
        <v>46111</v>
      </c>
      <c r="B736" s="8">
        <v>46111</v>
      </c>
      <c r="C736" s="9">
        <v>37</v>
      </c>
      <c r="D736" s="9" t="s">
        <v>986</v>
      </c>
      <c r="E736" s="9">
        <v>9452205072</v>
      </c>
      <c r="F736" s="9" t="s">
        <v>988</v>
      </c>
      <c r="G736" s="64" t="s">
        <v>55</v>
      </c>
      <c r="H736" s="65" t="s">
        <v>65</v>
      </c>
      <c r="I736" s="65" t="s">
        <v>27</v>
      </c>
      <c r="J736" s="22" t="s">
        <v>366</v>
      </c>
      <c r="K736" s="67" t="str">
        <f>_xlfn.XLOOKUP(Job_Cards[[#This Row],[Part Code Issued]],'Inventory Check'!$A$3:$A$3000,'Inventory Check'!$B$3:$B$3000,"WRONG Code",0)</f>
        <v>Gulf Force BS VI (6.5L)</v>
      </c>
      <c r="L736" s="22">
        <v>1</v>
      </c>
      <c r="M736" s="27">
        <v>2080</v>
      </c>
      <c r="N736" s="69">
        <f t="shared" si="80"/>
        <v>2080</v>
      </c>
      <c r="O736" s="10">
        <v>900</v>
      </c>
      <c r="P736" s="11"/>
      <c r="Q736" s="11"/>
      <c r="R736" s="11"/>
      <c r="S736" s="11"/>
      <c r="T736" s="23"/>
      <c r="U736" s="71">
        <f t="shared" si="79"/>
        <v>900</v>
      </c>
      <c r="V736" s="71">
        <f t="shared" si="81"/>
        <v>162</v>
      </c>
      <c r="W736" s="9"/>
      <c r="X736" s="69">
        <f>Job_Cards[[#This Row],[GST on Lobour]]+Job_Cards[[#This Row],[Total Labour]]+Job_Cards[[#This Row],[Part Value]]</f>
        <v>3142</v>
      </c>
      <c r="Y736" s="9"/>
      <c r="Z736" s="11"/>
      <c r="AA736" s="15">
        <f t="shared" si="82"/>
        <v>30</v>
      </c>
      <c r="AB736" s="15">
        <f t="shared" si="83"/>
        <v>3</v>
      </c>
      <c r="AC736" s="15">
        <f t="shared" si="84"/>
        <v>2026</v>
      </c>
    </row>
    <row r="737" spans="1:29" x14ac:dyDescent="0.35">
      <c r="A737" s="9"/>
      <c r="B737" s="8">
        <v>46111</v>
      </c>
      <c r="C737" s="9"/>
      <c r="D737" s="9"/>
      <c r="E737" s="9"/>
      <c r="F737" s="9"/>
      <c r="G737" s="64"/>
      <c r="H737" s="65"/>
      <c r="I737" s="65" t="str">
        <f>IF(Job_Cards[[#This Row],[Customer Name]]="",I736,"")</f>
        <v>Paid</v>
      </c>
      <c r="J737" s="22" t="s">
        <v>90</v>
      </c>
      <c r="K737" s="67" t="str">
        <f>_xlfn.XLOOKUP(Job_Cards[[#This Row],[Part Code Issued]],'Inventory Check'!$A$3:$A$3000,'Inventory Check'!$B$3:$B$3000,"WRONG Code",0)</f>
        <v>Oil Filter</v>
      </c>
      <c r="L737" s="22">
        <v>1</v>
      </c>
      <c r="M737" s="27">
        <v>359</v>
      </c>
      <c r="N737" s="69">
        <f t="shared" si="80"/>
        <v>359</v>
      </c>
      <c r="O737" s="10"/>
      <c r="P737" s="11"/>
      <c r="Q737" s="11"/>
      <c r="R737" s="11"/>
      <c r="S737" s="11"/>
      <c r="T737" s="23"/>
      <c r="U737" s="71">
        <f t="shared" si="79"/>
        <v>0</v>
      </c>
      <c r="V737" s="71">
        <f t="shared" si="81"/>
        <v>0</v>
      </c>
      <c r="W737" s="9"/>
      <c r="X737" s="69">
        <f>Job_Cards[[#This Row],[GST on Lobour]]+Job_Cards[[#This Row],[Total Labour]]+Job_Cards[[#This Row],[Part Value]]</f>
        <v>359</v>
      </c>
      <c r="Y737" s="9"/>
      <c r="Z737" s="11"/>
      <c r="AA737" s="15">
        <f t="shared" si="82"/>
        <v>30</v>
      </c>
      <c r="AB737" s="15">
        <f t="shared" si="83"/>
        <v>3</v>
      </c>
      <c r="AC737" s="15">
        <f t="shared" si="84"/>
        <v>2026</v>
      </c>
    </row>
    <row r="738" spans="1:29" x14ac:dyDescent="0.35">
      <c r="A738" s="8">
        <v>46111</v>
      </c>
      <c r="B738" s="8">
        <v>46111</v>
      </c>
      <c r="C738" s="9">
        <v>38</v>
      </c>
      <c r="D738" s="9" t="s">
        <v>989</v>
      </c>
      <c r="E738" s="9">
        <v>9450002828</v>
      </c>
      <c r="F738" s="9" t="s">
        <v>990</v>
      </c>
      <c r="G738" s="64" t="s">
        <v>55</v>
      </c>
      <c r="H738" s="65" t="s">
        <v>65</v>
      </c>
      <c r="I738" s="65" t="s">
        <v>27</v>
      </c>
      <c r="J738" s="22" t="s">
        <v>694</v>
      </c>
      <c r="K738" s="67" t="str">
        <f>_xlfn.XLOOKUP(Job_Cards[[#This Row],[Part Code Issued]],'Inventory Check'!$A$3:$A$3000,'Inventory Check'!$B$3:$B$3000,"WRONG Code",0)</f>
        <v>ENGINE OIL</v>
      </c>
      <c r="L738" s="22">
        <v>1</v>
      </c>
      <c r="M738" s="27">
        <v>2288</v>
      </c>
      <c r="N738" s="69">
        <f t="shared" si="80"/>
        <v>2288</v>
      </c>
      <c r="O738" s="10">
        <v>1150</v>
      </c>
      <c r="P738" s="11"/>
      <c r="Q738" s="11"/>
      <c r="R738" s="11"/>
      <c r="S738" s="11"/>
      <c r="T738" s="23"/>
      <c r="U738" s="71">
        <f t="shared" si="79"/>
        <v>1150</v>
      </c>
      <c r="V738" s="71">
        <f t="shared" si="81"/>
        <v>207</v>
      </c>
      <c r="W738" s="9"/>
      <c r="X738" s="69">
        <f>Job_Cards[[#This Row],[GST on Lobour]]+Job_Cards[[#This Row],[Total Labour]]+Job_Cards[[#This Row],[Part Value]]</f>
        <v>3645</v>
      </c>
      <c r="Y738" s="9"/>
      <c r="Z738" s="11"/>
      <c r="AA738" s="15">
        <f t="shared" si="82"/>
        <v>30</v>
      </c>
      <c r="AB738" s="15">
        <f t="shared" si="83"/>
        <v>3</v>
      </c>
      <c r="AC738" s="15">
        <f t="shared" si="84"/>
        <v>2026</v>
      </c>
    </row>
    <row r="739" spans="1:29" x14ac:dyDescent="0.35">
      <c r="A739" s="9"/>
      <c r="B739" s="8">
        <v>46111</v>
      </c>
      <c r="C739" s="9"/>
      <c r="D739" s="9"/>
      <c r="E739" s="9"/>
      <c r="F739" s="9"/>
      <c r="G739" s="64"/>
      <c r="H739" s="65"/>
      <c r="I739" s="65" t="str">
        <f>IF(Job_Cards[[#This Row],[Customer Name]]="",I738,"")</f>
        <v>Paid</v>
      </c>
      <c r="J739" s="22" t="s">
        <v>420</v>
      </c>
      <c r="K739" s="67" t="str">
        <f>_xlfn.XLOOKUP(Job_Cards[[#This Row],[Part Code Issued]],'Inventory Check'!$A$3:$A$3000,'Inventory Check'!$B$3:$B$3000,"WRONG Code",0)</f>
        <v>OIL FILTER ELEMENT (TD 2200 ) (R-5)</v>
      </c>
      <c r="L739" s="22">
        <v>1</v>
      </c>
      <c r="M739" s="27">
        <v>156</v>
      </c>
      <c r="N739" s="69">
        <f t="shared" si="80"/>
        <v>156</v>
      </c>
      <c r="O739" s="10"/>
      <c r="P739" s="11"/>
      <c r="Q739" s="11"/>
      <c r="R739" s="11"/>
      <c r="S739" s="11"/>
      <c r="T739" s="23"/>
      <c r="U739" s="71">
        <f t="shared" si="79"/>
        <v>0</v>
      </c>
      <c r="V739" s="71">
        <f t="shared" si="81"/>
        <v>0</v>
      </c>
      <c r="W739" s="9"/>
      <c r="X739" s="69">
        <f>Job_Cards[[#This Row],[GST on Lobour]]+Job_Cards[[#This Row],[Total Labour]]+Job_Cards[[#This Row],[Part Value]]</f>
        <v>156</v>
      </c>
      <c r="Y739" s="9"/>
      <c r="Z739" s="11"/>
      <c r="AA739" s="15">
        <f t="shared" si="82"/>
        <v>30</v>
      </c>
      <c r="AB739" s="15">
        <f t="shared" si="83"/>
        <v>3</v>
      </c>
      <c r="AC739" s="15">
        <f t="shared" si="84"/>
        <v>2026</v>
      </c>
    </row>
    <row r="740" spans="1:29" x14ac:dyDescent="0.35">
      <c r="A740" s="9"/>
      <c r="B740" s="8">
        <v>46111</v>
      </c>
      <c r="C740" s="9"/>
      <c r="D740" s="9"/>
      <c r="E740" s="9"/>
      <c r="F740" s="9"/>
      <c r="G740" s="64"/>
      <c r="H740" s="65"/>
      <c r="I740" s="65" t="str">
        <f>IF(Job_Cards[[#This Row],[Customer Name]]="",I739,"")</f>
        <v>Paid</v>
      </c>
      <c r="J740" s="105" t="s">
        <v>833</v>
      </c>
      <c r="K740" s="67" t="str">
        <f>_xlfn.XLOOKUP(Job_Cards[[#This Row],[Part Code Issued]],'Inventory Check'!$A$3:$A$3000,'Inventory Check'!$B$3:$B$3000,"WRONG Code",0)</f>
        <v>SHOCKAR BUSH 19 NO.</v>
      </c>
      <c r="L740" s="22">
        <v>1</v>
      </c>
      <c r="M740" s="27">
        <v>80</v>
      </c>
      <c r="N740" s="69">
        <f t="shared" si="80"/>
        <v>80</v>
      </c>
      <c r="O740" s="10"/>
      <c r="P740" s="11"/>
      <c r="Q740" s="11"/>
      <c r="R740" s="11"/>
      <c r="S740" s="11"/>
      <c r="T740" s="23"/>
      <c r="U740" s="71">
        <f t="shared" si="79"/>
        <v>0</v>
      </c>
      <c r="V740" s="71">
        <f t="shared" si="81"/>
        <v>0</v>
      </c>
      <c r="W740" s="9"/>
      <c r="X740" s="69">
        <f>Job_Cards[[#This Row],[GST on Lobour]]+Job_Cards[[#This Row],[Total Labour]]+Job_Cards[[#This Row],[Part Value]]</f>
        <v>80</v>
      </c>
      <c r="Y740" s="9"/>
      <c r="Z740" s="11"/>
      <c r="AA740" s="15">
        <f t="shared" si="82"/>
        <v>30</v>
      </c>
      <c r="AB740" s="15">
        <f t="shared" si="83"/>
        <v>3</v>
      </c>
      <c r="AC740" s="15">
        <f t="shared" si="84"/>
        <v>2026</v>
      </c>
    </row>
    <row r="741" spans="1:29" x14ac:dyDescent="0.35">
      <c r="A741" s="9"/>
      <c r="B741" s="8">
        <v>46111</v>
      </c>
      <c r="C741" s="9"/>
      <c r="D741" s="9"/>
      <c r="E741" s="9"/>
      <c r="F741" s="9"/>
      <c r="G741" s="64"/>
      <c r="H741" s="65"/>
      <c r="I741" s="65" t="str">
        <f>IF(Job_Cards[[#This Row],[Customer Name]]="",I740,"")</f>
        <v>Paid</v>
      </c>
      <c r="J741" s="22" t="s">
        <v>876</v>
      </c>
      <c r="K741" s="67" t="str">
        <f>_xlfn.XLOOKUP(Job_Cards[[#This Row],[Part Code Issued]],'Inventory Check'!$A$3:$A$3000,'Inventory Check'!$B$3:$B$3000,"WRONG Code",0)</f>
        <v>Shocker Bolt With Nut</v>
      </c>
      <c r="L741" s="22">
        <v>1</v>
      </c>
      <c r="M741" s="27">
        <v>90</v>
      </c>
      <c r="N741" s="69">
        <f t="shared" si="80"/>
        <v>90</v>
      </c>
      <c r="O741" s="10"/>
      <c r="P741" s="11"/>
      <c r="Q741" s="11"/>
      <c r="R741" s="11"/>
      <c r="S741" s="11"/>
      <c r="T741" s="23"/>
      <c r="U741" s="71">
        <f t="shared" si="79"/>
        <v>0</v>
      </c>
      <c r="V741" s="71">
        <f t="shared" si="81"/>
        <v>0</v>
      </c>
      <c r="W741" s="9"/>
      <c r="X741" s="69">
        <f>Job_Cards[[#This Row],[GST on Lobour]]+Job_Cards[[#This Row],[Total Labour]]+Job_Cards[[#This Row],[Part Value]]</f>
        <v>90</v>
      </c>
      <c r="Y741" s="9"/>
      <c r="Z741" s="11"/>
      <c r="AA741" s="15">
        <f t="shared" si="82"/>
        <v>30</v>
      </c>
      <c r="AB741" s="15">
        <f t="shared" si="83"/>
        <v>3</v>
      </c>
      <c r="AC741" s="15">
        <f t="shared" si="84"/>
        <v>2026</v>
      </c>
    </row>
    <row r="742" spans="1:29" x14ac:dyDescent="0.35">
      <c r="A742" s="8">
        <v>46111</v>
      </c>
      <c r="B742" s="8">
        <v>46111</v>
      </c>
      <c r="C742" s="9">
        <v>39</v>
      </c>
      <c r="D742" s="9" t="s">
        <v>991</v>
      </c>
      <c r="E742" s="9"/>
      <c r="F742" s="9" t="s">
        <v>459</v>
      </c>
      <c r="G742" s="64" t="s">
        <v>55</v>
      </c>
      <c r="H742" s="65" t="s">
        <v>65</v>
      </c>
      <c r="I742" s="65" t="s">
        <v>27</v>
      </c>
      <c r="J742" s="22" t="s">
        <v>979</v>
      </c>
      <c r="K742" s="67" t="str">
        <f>_xlfn.XLOOKUP(Job_Cards[[#This Row],[Part Code Issued]],'Inventory Check'!$A$3:$A$3000,'Inventory Check'!$B$3:$B$3000,"WRONG Code",0)</f>
        <v>Tendem Master Cyl</v>
      </c>
      <c r="L742" s="22">
        <v>1</v>
      </c>
      <c r="M742" s="27">
        <v>3910</v>
      </c>
      <c r="N742" s="69">
        <f t="shared" si="80"/>
        <v>3910</v>
      </c>
      <c r="O742" s="10">
        <v>600</v>
      </c>
      <c r="P742" s="11"/>
      <c r="Q742" s="11"/>
      <c r="R742" s="11"/>
      <c r="S742" s="11"/>
      <c r="T742" s="23"/>
      <c r="U742" s="71">
        <f t="shared" si="79"/>
        <v>600</v>
      </c>
      <c r="V742" s="71">
        <f t="shared" si="81"/>
        <v>108</v>
      </c>
      <c r="W742" s="9"/>
      <c r="X742" s="69">
        <f>Job_Cards[[#This Row],[GST on Lobour]]+Job_Cards[[#This Row],[Total Labour]]+Job_Cards[[#This Row],[Part Value]]</f>
        <v>4618</v>
      </c>
      <c r="Y742" s="9"/>
      <c r="Z742" s="11"/>
      <c r="AA742" s="15">
        <f t="shared" si="82"/>
        <v>30</v>
      </c>
      <c r="AB742" s="15">
        <f t="shared" si="83"/>
        <v>3</v>
      </c>
      <c r="AC742" s="15">
        <f t="shared" si="84"/>
        <v>2026</v>
      </c>
    </row>
    <row r="743" spans="1:29" x14ac:dyDescent="0.35">
      <c r="A743" s="9"/>
      <c r="B743" s="8">
        <v>46111</v>
      </c>
      <c r="C743" s="9"/>
      <c r="D743" s="9"/>
      <c r="E743" s="9"/>
      <c r="F743" s="9"/>
      <c r="G743" s="64"/>
      <c r="H743" s="65"/>
      <c r="I743" s="65" t="str">
        <f>IF(Job_Cards[[#This Row],[Customer Name]]="",I742,"")</f>
        <v>Paid</v>
      </c>
      <c r="J743" s="22" t="s">
        <v>557</v>
      </c>
      <c r="K743" s="67" t="str">
        <f>_xlfn.XLOOKUP(Job_Cards[[#This Row],[Part Code Issued]],'Inventory Check'!$A$3:$A$3000,'Inventory Check'!$B$3:$B$3000,"WRONG Code",0)</f>
        <v>Brake Oil</v>
      </c>
      <c r="L743" s="22">
        <v>2</v>
      </c>
      <c r="M743" s="27">
        <v>149</v>
      </c>
      <c r="N743" s="69">
        <f t="shared" si="80"/>
        <v>298</v>
      </c>
      <c r="O743" s="10"/>
      <c r="P743" s="11"/>
      <c r="Q743" s="11"/>
      <c r="R743" s="11"/>
      <c r="S743" s="11"/>
      <c r="T743" s="23"/>
      <c r="U743" s="71">
        <f t="shared" si="79"/>
        <v>0</v>
      </c>
      <c r="V743" s="71">
        <f t="shared" si="81"/>
        <v>0</v>
      </c>
      <c r="W743" s="9"/>
      <c r="X743" s="69">
        <f>Job_Cards[[#This Row],[GST on Lobour]]+Job_Cards[[#This Row],[Total Labour]]+Job_Cards[[#This Row],[Part Value]]</f>
        <v>298</v>
      </c>
      <c r="Y743" s="9"/>
      <c r="Z743" s="11"/>
      <c r="AA743" s="15">
        <f t="shared" si="82"/>
        <v>30</v>
      </c>
      <c r="AB743" s="15">
        <f t="shared" si="83"/>
        <v>3</v>
      </c>
      <c r="AC743" s="15">
        <f t="shared" si="84"/>
        <v>2026</v>
      </c>
    </row>
    <row r="744" spans="1:29" x14ac:dyDescent="0.35">
      <c r="A744" s="8">
        <v>46112</v>
      </c>
      <c r="B744" s="8">
        <v>46112</v>
      </c>
      <c r="C744" s="9">
        <v>40</v>
      </c>
      <c r="D744" s="9" t="s">
        <v>681</v>
      </c>
      <c r="E744" s="9"/>
      <c r="F744" s="9" t="s">
        <v>188</v>
      </c>
      <c r="G744" s="64" t="s">
        <v>56</v>
      </c>
      <c r="H744" s="65" t="s">
        <v>65</v>
      </c>
      <c r="I744" s="65" t="s">
        <v>27</v>
      </c>
      <c r="J744" s="105" t="s">
        <v>831</v>
      </c>
      <c r="K744" s="67" t="str">
        <f>_xlfn.XLOOKUP(Job_Cards[[#This Row],[Part Code Issued]],'Inventory Check'!$A$3:$A$3000,'Inventory Check'!$B$3:$B$3000,"WRONG Code",0)</f>
        <v>BALANCING BUSH 19 NO.</v>
      </c>
      <c r="L744" s="22">
        <v>2</v>
      </c>
      <c r="M744" s="27">
        <v>80</v>
      </c>
      <c r="N744" s="69">
        <f t="shared" si="80"/>
        <v>160</v>
      </c>
      <c r="O744" s="10">
        <v>600</v>
      </c>
      <c r="P744" s="11"/>
      <c r="Q744" s="11"/>
      <c r="R744" s="11"/>
      <c r="S744" s="11"/>
      <c r="T744" s="23"/>
      <c r="U744" s="71">
        <f t="shared" si="79"/>
        <v>600</v>
      </c>
      <c r="V744" s="71">
        <f t="shared" si="81"/>
        <v>108</v>
      </c>
      <c r="W744" s="9"/>
      <c r="X744" s="69">
        <f>Job_Cards[[#This Row],[GST on Lobour]]+Job_Cards[[#This Row],[Total Labour]]+Job_Cards[[#This Row],[Part Value]]</f>
        <v>868</v>
      </c>
      <c r="Y744" s="9"/>
      <c r="Z744" s="11"/>
      <c r="AA744" s="15">
        <f t="shared" si="82"/>
        <v>31</v>
      </c>
      <c r="AB744" s="15">
        <f t="shared" si="83"/>
        <v>3</v>
      </c>
      <c r="AC744" s="15">
        <f t="shared" si="84"/>
        <v>2026</v>
      </c>
    </row>
    <row r="745" spans="1:29" x14ac:dyDescent="0.35">
      <c r="A745" s="9"/>
      <c r="B745" s="8">
        <v>46112</v>
      </c>
      <c r="C745" s="9"/>
      <c r="D745" s="9"/>
      <c r="E745" s="9"/>
      <c r="F745" s="9"/>
      <c r="G745" s="64"/>
      <c r="H745" s="65"/>
      <c r="I745" s="65" t="str">
        <f>IF(Job_Cards[[#This Row],[Customer Name]]="",I744,"")</f>
        <v>Paid</v>
      </c>
      <c r="J745" s="105" t="s">
        <v>833</v>
      </c>
      <c r="K745" s="67" t="str">
        <f>_xlfn.XLOOKUP(Job_Cards[[#This Row],[Part Code Issued]],'Inventory Check'!$A$3:$A$3000,'Inventory Check'!$B$3:$B$3000,"WRONG Code",0)</f>
        <v>SHOCKAR BUSH 19 NO.</v>
      </c>
      <c r="L745" s="22">
        <v>2</v>
      </c>
      <c r="M745" s="27">
        <v>80</v>
      </c>
      <c r="N745" s="69">
        <f t="shared" si="80"/>
        <v>160</v>
      </c>
      <c r="O745" s="10"/>
      <c r="P745" s="11"/>
      <c r="Q745" s="11"/>
      <c r="R745" s="11"/>
      <c r="S745" s="11"/>
      <c r="T745" s="23"/>
      <c r="U745" s="71">
        <f t="shared" si="79"/>
        <v>0</v>
      </c>
      <c r="V745" s="71">
        <f t="shared" si="81"/>
        <v>0</v>
      </c>
      <c r="W745" s="9"/>
      <c r="X745" s="69">
        <f>Job_Cards[[#This Row],[GST on Lobour]]+Job_Cards[[#This Row],[Total Labour]]+Job_Cards[[#This Row],[Part Value]]</f>
        <v>160</v>
      </c>
      <c r="Y745" s="9"/>
      <c r="Z745" s="11"/>
      <c r="AA745" s="15">
        <f t="shared" si="82"/>
        <v>31</v>
      </c>
      <c r="AB745" s="15">
        <f t="shared" si="83"/>
        <v>3</v>
      </c>
      <c r="AC745" s="15">
        <f t="shared" si="84"/>
        <v>2026</v>
      </c>
    </row>
    <row r="746" spans="1:29" x14ac:dyDescent="0.35">
      <c r="A746" s="9"/>
      <c r="B746" s="8">
        <v>46112</v>
      </c>
      <c r="C746" s="9"/>
      <c r="D746" s="9"/>
      <c r="E746" s="9"/>
      <c r="F746" s="9"/>
      <c r="G746" s="64"/>
      <c r="H746" s="65"/>
      <c r="I746" s="65" t="str">
        <f>IF(Job_Cards[[#This Row],[Customer Name]]="",I745,"")</f>
        <v>Paid</v>
      </c>
      <c r="J746" s="22" t="s">
        <v>403</v>
      </c>
      <c r="K746" s="67" t="str">
        <f>_xlfn.XLOOKUP(Job_Cards[[#This Row],[Part Code Issued]],'Inventory Check'!$A$3:$A$3000,'Inventory Check'!$B$3:$B$3000,"WRONG Code",0)</f>
        <v>RUBBER BUSH</v>
      </c>
      <c r="L746" s="22">
        <v>2</v>
      </c>
      <c r="M746" s="27">
        <v>63</v>
      </c>
      <c r="N746" s="69">
        <f t="shared" si="80"/>
        <v>126</v>
      </c>
      <c r="O746" s="10"/>
      <c r="P746" s="11"/>
      <c r="Q746" s="11"/>
      <c r="R746" s="11"/>
      <c r="S746" s="11"/>
      <c r="T746" s="23"/>
      <c r="U746" s="71">
        <f t="shared" si="79"/>
        <v>0</v>
      </c>
      <c r="V746" s="71">
        <f t="shared" si="81"/>
        <v>0</v>
      </c>
      <c r="W746" s="9"/>
      <c r="X746" s="69">
        <f>Job_Cards[[#This Row],[GST on Lobour]]+Job_Cards[[#This Row],[Total Labour]]+Job_Cards[[#This Row],[Part Value]]</f>
        <v>126</v>
      </c>
      <c r="Y746" s="9"/>
      <c r="Z746" s="11"/>
      <c r="AA746" s="15">
        <f t="shared" si="82"/>
        <v>31</v>
      </c>
      <c r="AB746" s="15">
        <f t="shared" si="83"/>
        <v>3</v>
      </c>
      <c r="AC746" s="15">
        <f t="shared" si="84"/>
        <v>2026</v>
      </c>
    </row>
    <row r="747" spans="1:29" x14ac:dyDescent="0.35">
      <c r="A747" s="8">
        <v>46112</v>
      </c>
      <c r="B747" s="8">
        <v>46112</v>
      </c>
      <c r="C747" s="9">
        <v>41</v>
      </c>
      <c r="D747" s="9" t="s">
        <v>997</v>
      </c>
      <c r="E747" s="9">
        <v>9348143325</v>
      </c>
      <c r="F747" s="9" t="s">
        <v>998</v>
      </c>
      <c r="G747" s="64" t="s">
        <v>57</v>
      </c>
      <c r="H747" s="65" t="s">
        <v>31</v>
      </c>
      <c r="I747" s="65" t="s">
        <v>27</v>
      </c>
      <c r="J747" s="22" t="s">
        <v>366</v>
      </c>
      <c r="K747" s="67" t="str">
        <f>_xlfn.XLOOKUP(Job_Cards[[#This Row],[Part Code Issued]],'Inventory Check'!$A$3:$A$3000,'Inventory Check'!$B$3:$B$3000,"WRONG Code",0)</f>
        <v>Gulf Force BS VI (6.5L)</v>
      </c>
      <c r="L747" s="22">
        <v>1</v>
      </c>
      <c r="M747" s="27">
        <v>2080</v>
      </c>
      <c r="N747" s="69">
        <f t="shared" si="80"/>
        <v>2080</v>
      </c>
      <c r="O747" s="10">
        <v>750</v>
      </c>
      <c r="P747" s="11"/>
      <c r="Q747" s="11"/>
      <c r="R747" s="11"/>
      <c r="S747" s="11"/>
      <c r="T747" s="23"/>
      <c r="U747" s="71">
        <f t="shared" si="79"/>
        <v>750</v>
      </c>
      <c r="V747" s="71">
        <f t="shared" si="81"/>
        <v>135</v>
      </c>
      <c r="W747" s="9"/>
      <c r="X747" s="69">
        <f>Job_Cards[[#This Row],[GST on Lobour]]+Job_Cards[[#This Row],[Total Labour]]+Job_Cards[[#This Row],[Part Value]]</f>
        <v>2965</v>
      </c>
      <c r="Y747" s="9"/>
      <c r="Z747" s="11"/>
      <c r="AA747" s="15">
        <f t="shared" si="82"/>
        <v>31</v>
      </c>
      <c r="AB747" s="15">
        <f t="shared" si="83"/>
        <v>3</v>
      </c>
      <c r="AC747" s="15">
        <f t="shared" si="84"/>
        <v>2026</v>
      </c>
    </row>
    <row r="748" spans="1:29" x14ac:dyDescent="0.35">
      <c r="A748" s="9"/>
      <c r="B748" s="8">
        <v>46112</v>
      </c>
      <c r="C748" s="9"/>
      <c r="D748" s="9"/>
      <c r="E748" s="9"/>
      <c r="F748" s="9"/>
      <c r="G748" s="64"/>
      <c r="H748" s="65"/>
      <c r="I748" s="65" t="str">
        <f>IF(Job_Cards[[#This Row],[Customer Name]]="",I747,"")</f>
        <v>Paid</v>
      </c>
      <c r="J748" s="22" t="s">
        <v>98</v>
      </c>
      <c r="K748" s="67" t="str">
        <f>_xlfn.XLOOKUP(Job_Cards[[#This Row],[Part Code Issued]],'Inventory Check'!$A$3:$A$3000,'Inventory Check'!$B$3:$B$3000,"WRONG Code",0)</f>
        <v>FUEL FILTER</v>
      </c>
      <c r="L748" s="22">
        <v>1</v>
      </c>
      <c r="M748" s="27">
        <v>711</v>
      </c>
      <c r="N748" s="69">
        <f t="shared" si="80"/>
        <v>711</v>
      </c>
      <c r="O748" s="10"/>
      <c r="P748" s="11"/>
      <c r="Q748" s="11"/>
      <c r="R748" s="11"/>
      <c r="S748" s="11"/>
      <c r="T748" s="23"/>
      <c r="U748" s="71">
        <f t="shared" si="79"/>
        <v>0</v>
      </c>
      <c r="V748" s="71">
        <f t="shared" si="81"/>
        <v>0</v>
      </c>
      <c r="W748" s="9"/>
      <c r="X748" s="69">
        <f>Job_Cards[[#This Row],[GST on Lobour]]+Job_Cards[[#This Row],[Total Labour]]+Job_Cards[[#This Row],[Part Value]]</f>
        <v>711</v>
      </c>
      <c r="Y748" s="9"/>
      <c r="Z748" s="11"/>
      <c r="AA748" s="15">
        <f t="shared" si="82"/>
        <v>31</v>
      </c>
      <c r="AB748" s="15">
        <f t="shared" si="83"/>
        <v>3</v>
      </c>
      <c r="AC748" s="15">
        <f t="shared" si="84"/>
        <v>2026</v>
      </c>
    </row>
    <row r="749" spans="1:29" x14ac:dyDescent="0.35">
      <c r="A749" s="9"/>
      <c r="B749" s="8">
        <v>46112</v>
      </c>
      <c r="C749" s="9"/>
      <c r="D749" s="9"/>
      <c r="E749" s="9"/>
      <c r="F749" s="9"/>
      <c r="G749" s="64"/>
      <c r="H749" s="65"/>
      <c r="I749" s="65" t="str">
        <f>IF(Job_Cards[[#This Row],[Customer Name]]="",I748,"")</f>
        <v>Paid</v>
      </c>
      <c r="J749" s="22" t="s">
        <v>90</v>
      </c>
      <c r="K749" s="67" t="str">
        <f>_xlfn.XLOOKUP(Job_Cards[[#This Row],[Part Code Issued]],'Inventory Check'!$A$3:$A$3000,'Inventory Check'!$B$3:$B$3000,"WRONG Code",0)</f>
        <v>Oil Filter</v>
      </c>
      <c r="L749" s="22">
        <v>1</v>
      </c>
      <c r="M749" s="27">
        <v>359</v>
      </c>
      <c r="N749" s="69">
        <f t="shared" si="80"/>
        <v>359</v>
      </c>
      <c r="O749" s="10"/>
      <c r="P749" s="11"/>
      <c r="Q749" s="11"/>
      <c r="R749" s="11"/>
      <c r="S749" s="11"/>
      <c r="T749" s="23"/>
      <c r="U749" s="71">
        <f t="shared" si="79"/>
        <v>0</v>
      </c>
      <c r="V749" s="71">
        <f t="shared" si="81"/>
        <v>0</v>
      </c>
      <c r="W749" s="9"/>
      <c r="X749" s="69">
        <f>Job_Cards[[#This Row],[GST on Lobour]]+Job_Cards[[#This Row],[Total Labour]]+Job_Cards[[#This Row],[Part Value]]</f>
        <v>359</v>
      </c>
      <c r="Y749" s="9"/>
      <c r="Z749" s="11"/>
      <c r="AA749" s="15">
        <f t="shared" si="82"/>
        <v>31</v>
      </c>
      <c r="AB749" s="15">
        <f t="shared" si="83"/>
        <v>3</v>
      </c>
      <c r="AC749" s="15">
        <f t="shared" si="84"/>
        <v>2026</v>
      </c>
    </row>
    <row r="750" spans="1:29" x14ac:dyDescent="0.35">
      <c r="A750" s="9"/>
      <c r="B750" s="8">
        <v>46112</v>
      </c>
      <c r="C750" s="9"/>
      <c r="D750" s="9"/>
      <c r="E750" s="9"/>
      <c r="F750" s="9"/>
      <c r="G750" s="64"/>
      <c r="H750" s="65"/>
      <c r="I750" s="65" t="str">
        <f>IF(Job_Cards[[#This Row],[Customer Name]]="",I749,"")</f>
        <v>Paid</v>
      </c>
      <c r="J750" s="22" t="s">
        <v>97</v>
      </c>
      <c r="K750" s="67" t="str">
        <f>_xlfn.XLOOKUP(Job_Cards[[#This Row],[Part Code Issued]],'Inventory Check'!$A$3:$A$3000,'Inventory Check'!$B$3:$B$3000,"WRONG Code",0)</f>
        <v>FUEL FILTER</v>
      </c>
      <c r="L750" s="22">
        <v>1</v>
      </c>
      <c r="M750" s="27">
        <v>1060</v>
      </c>
      <c r="N750" s="69">
        <f t="shared" si="80"/>
        <v>1060</v>
      </c>
      <c r="O750" s="10"/>
      <c r="P750" s="11"/>
      <c r="Q750" s="11"/>
      <c r="R750" s="11"/>
      <c r="S750" s="11"/>
      <c r="T750" s="23"/>
      <c r="U750" s="71">
        <f t="shared" si="79"/>
        <v>0</v>
      </c>
      <c r="V750" s="71">
        <f t="shared" si="81"/>
        <v>0</v>
      </c>
      <c r="W750" s="9"/>
      <c r="X750" s="69">
        <f>Job_Cards[[#This Row],[GST on Lobour]]+Job_Cards[[#This Row],[Total Labour]]+Job_Cards[[#This Row],[Part Value]]</f>
        <v>1060</v>
      </c>
      <c r="Y750" s="9"/>
      <c r="Z750" s="11"/>
      <c r="AA750" s="15">
        <f t="shared" si="82"/>
        <v>31</v>
      </c>
      <c r="AB750" s="15">
        <f t="shared" si="83"/>
        <v>3</v>
      </c>
      <c r="AC750" s="15">
        <f t="shared" si="84"/>
        <v>2026</v>
      </c>
    </row>
    <row r="751" spans="1:29" x14ac:dyDescent="0.35">
      <c r="A751" s="8">
        <v>46112</v>
      </c>
      <c r="B751" s="8">
        <v>46112</v>
      </c>
      <c r="C751" s="9">
        <v>42</v>
      </c>
      <c r="D751" s="9" t="s">
        <v>999</v>
      </c>
      <c r="E751" s="9">
        <v>7081452718</v>
      </c>
      <c r="F751" s="9" t="s">
        <v>1000</v>
      </c>
      <c r="G751" s="64" t="s">
        <v>59</v>
      </c>
      <c r="H751" s="65" t="s">
        <v>65</v>
      </c>
      <c r="I751" s="65" t="s">
        <v>48</v>
      </c>
      <c r="J751" s="22" t="s">
        <v>366</v>
      </c>
      <c r="K751" s="67" t="str">
        <f>_xlfn.XLOOKUP(Job_Cards[[#This Row],[Part Code Issued]],'Inventory Check'!$A$3:$A$3000,'Inventory Check'!$B$3:$B$3000,"WRONG Code",0)</f>
        <v>Gulf Force BS VI (6.5L)</v>
      </c>
      <c r="L751" s="22">
        <v>1</v>
      </c>
      <c r="M751" s="27">
        <v>2080</v>
      </c>
      <c r="N751" s="69">
        <f t="shared" si="80"/>
        <v>2080</v>
      </c>
      <c r="O751" s="10"/>
      <c r="P751" s="11"/>
      <c r="Q751" s="11"/>
      <c r="R751" s="11"/>
      <c r="S751" s="11"/>
      <c r="T751" s="23"/>
      <c r="U751" s="71">
        <f t="shared" si="79"/>
        <v>0</v>
      </c>
      <c r="V751" s="71">
        <f t="shared" si="81"/>
        <v>0</v>
      </c>
      <c r="W751" s="9"/>
      <c r="X751" s="69">
        <f>Job_Cards[[#This Row],[GST on Lobour]]+Job_Cards[[#This Row],[Total Labour]]+Job_Cards[[#This Row],[Part Value]]</f>
        <v>2080</v>
      </c>
      <c r="Y751" s="9"/>
      <c r="Z751" s="11"/>
      <c r="AA751" s="15">
        <f t="shared" si="82"/>
        <v>31</v>
      </c>
      <c r="AB751" s="15">
        <f t="shared" si="83"/>
        <v>3</v>
      </c>
      <c r="AC751" s="15">
        <f t="shared" si="84"/>
        <v>2026</v>
      </c>
    </row>
    <row r="752" spans="1:29" x14ac:dyDescent="0.35">
      <c r="A752" s="9"/>
      <c r="B752" s="8">
        <v>46112</v>
      </c>
      <c r="C752" s="9"/>
      <c r="D752" s="9"/>
      <c r="E752" s="9"/>
      <c r="F752" s="9"/>
      <c r="G752" s="64"/>
      <c r="H752" s="65"/>
      <c r="I752" s="65" t="str">
        <f>IF(Job_Cards[[#This Row],[Customer Name]]="",I751,"")</f>
        <v>Free Service</v>
      </c>
      <c r="J752" s="22" t="s">
        <v>90</v>
      </c>
      <c r="K752" s="67" t="str">
        <f>_xlfn.XLOOKUP(Job_Cards[[#This Row],[Part Code Issued]],'Inventory Check'!$A$3:$A$3000,'Inventory Check'!$B$3:$B$3000,"WRONG Code",0)</f>
        <v>Oil Filter</v>
      </c>
      <c r="L752" s="22">
        <v>1</v>
      </c>
      <c r="M752" s="27">
        <v>359</v>
      </c>
      <c r="N752" s="69">
        <f t="shared" si="80"/>
        <v>359</v>
      </c>
      <c r="O752" s="10"/>
      <c r="P752" s="11"/>
      <c r="Q752" s="11"/>
      <c r="R752" s="11"/>
      <c r="S752" s="11"/>
      <c r="T752" s="23"/>
      <c r="U752" s="71">
        <f t="shared" si="79"/>
        <v>0</v>
      </c>
      <c r="V752" s="71">
        <f t="shared" si="81"/>
        <v>0</v>
      </c>
      <c r="W752" s="9"/>
      <c r="X752" s="69">
        <f>Job_Cards[[#This Row],[GST on Lobour]]+Job_Cards[[#This Row],[Total Labour]]+Job_Cards[[#This Row],[Part Value]]</f>
        <v>359</v>
      </c>
      <c r="Y752" s="9"/>
      <c r="Z752" s="11"/>
      <c r="AA752" s="15">
        <f t="shared" si="82"/>
        <v>31</v>
      </c>
      <c r="AB752" s="15">
        <f t="shared" si="83"/>
        <v>3</v>
      </c>
      <c r="AC752" s="15">
        <f t="shared" si="84"/>
        <v>2026</v>
      </c>
    </row>
    <row r="753" spans="1:29" x14ac:dyDescent="0.35">
      <c r="A753" s="9"/>
      <c r="B753" s="8">
        <v>46112</v>
      </c>
      <c r="C753" s="9"/>
      <c r="D753" s="9"/>
      <c r="E753" s="9"/>
      <c r="F753" s="9"/>
      <c r="G753" s="64"/>
      <c r="H753" s="65"/>
      <c r="I753" s="65" t="str">
        <f>IF(Job_Cards[[#This Row],[Customer Name]]="",I752,"")</f>
        <v>Free Service</v>
      </c>
      <c r="J753" s="22" t="s">
        <v>91</v>
      </c>
      <c r="K753" s="67" t="str">
        <f>_xlfn.XLOOKUP(Job_Cards[[#This Row],[Part Code Issued]],'Inventory Check'!$A$3:$A$3000,'Inventory Check'!$B$3:$B$3000,"WRONG Code",0)</f>
        <v>FUEL FILTER</v>
      </c>
      <c r="L753" s="22">
        <v>1</v>
      </c>
      <c r="M753" s="27">
        <v>1575</v>
      </c>
      <c r="N753" s="69">
        <f t="shared" si="80"/>
        <v>1575</v>
      </c>
      <c r="O753" s="10"/>
      <c r="P753" s="11"/>
      <c r="Q753" s="11"/>
      <c r="R753" s="11"/>
      <c r="S753" s="11"/>
      <c r="T753" s="23"/>
      <c r="U753" s="71">
        <f t="shared" si="79"/>
        <v>0</v>
      </c>
      <c r="V753" s="71">
        <f t="shared" si="81"/>
        <v>0</v>
      </c>
      <c r="W753" s="9"/>
      <c r="X753" s="69">
        <f>Job_Cards[[#This Row],[GST on Lobour]]+Job_Cards[[#This Row],[Total Labour]]+Job_Cards[[#This Row],[Part Value]]</f>
        <v>1575</v>
      </c>
      <c r="Y753" s="9"/>
      <c r="Z753" s="11"/>
      <c r="AA753" s="15">
        <f t="shared" si="82"/>
        <v>31</v>
      </c>
      <c r="AB753" s="15">
        <f t="shared" si="83"/>
        <v>3</v>
      </c>
      <c r="AC753" s="15">
        <f t="shared" si="84"/>
        <v>2026</v>
      </c>
    </row>
    <row r="754" spans="1:29" x14ac:dyDescent="0.35">
      <c r="A754" s="8">
        <v>46112</v>
      </c>
      <c r="B754" s="8">
        <v>46112</v>
      </c>
      <c r="C754" s="9">
        <v>20</v>
      </c>
      <c r="D754" s="9" t="s">
        <v>279</v>
      </c>
      <c r="E754" s="9"/>
      <c r="F754" s="9" t="s">
        <v>1001</v>
      </c>
      <c r="G754" s="64" t="s">
        <v>55</v>
      </c>
      <c r="H754" s="65" t="s">
        <v>237</v>
      </c>
      <c r="I754" s="65" t="s">
        <v>48</v>
      </c>
      <c r="J754" s="22" t="s">
        <v>366</v>
      </c>
      <c r="K754" s="67" t="str">
        <f>_xlfn.XLOOKUP(Job_Cards[[#This Row],[Part Code Issued]],'Inventory Check'!$A$3:$A$3000,'Inventory Check'!$B$3:$B$3000,"WRONG Code",0)</f>
        <v>Gulf Force BS VI (6.5L)</v>
      </c>
      <c r="L754" s="22">
        <v>1</v>
      </c>
      <c r="M754" s="27">
        <v>2080</v>
      </c>
      <c r="N754" s="69">
        <f t="shared" si="80"/>
        <v>2080</v>
      </c>
      <c r="O754" s="10"/>
      <c r="P754" s="11"/>
      <c r="Q754" s="11"/>
      <c r="R754" s="11"/>
      <c r="S754" s="11"/>
      <c r="T754" s="23"/>
      <c r="U754" s="71">
        <f t="shared" si="79"/>
        <v>0</v>
      </c>
      <c r="V754" s="71">
        <f t="shared" si="81"/>
        <v>0</v>
      </c>
      <c r="W754" s="9"/>
      <c r="X754" s="69">
        <f>Job_Cards[[#This Row],[GST on Lobour]]+Job_Cards[[#This Row],[Total Labour]]+Job_Cards[[#This Row],[Part Value]]</f>
        <v>2080</v>
      </c>
      <c r="Y754" s="9"/>
      <c r="Z754" s="11"/>
      <c r="AA754" s="15">
        <f t="shared" si="82"/>
        <v>31</v>
      </c>
      <c r="AB754" s="15">
        <f t="shared" si="83"/>
        <v>3</v>
      </c>
      <c r="AC754" s="15">
        <f t="shared" si="84"/>
        <v>2026</v>
      </c>
    </row>
    <row r="755" spans="1:29" x14ac:dyDescent="0.35">
      <c r="A755" s="9"/>
      <c r="B755" s="8">
        <v>46112</v>
      </c>
      <c r="C755" s="9"/>
      <c r="D755" s="9"/>
      <c r="E755" s="9"/>
      <c r="F755" s="9"/>
      <c r="G755" s="64"/>
      <c r="H755" s="65"/>
      <c r="I755" s="65" t="str">
        <f>IF(Job_Cards[[#This Row],[Customer Name]]="",I754,"")</f>
        <v>Free Service</v>
      </c>
      <c r="J755" s="22" t="s">
        <v>90</v>
      </c>
      <c r="K755" s="67" t="str">
        <f>_xlfn.XLOOKUP(Job_Cards[[#This Row],[Part Code Issued]],'Inventory Check'!$A$3:$A$3000,'Inventory Check'!$B$3:$B$3000,"WRONG Code",0)</f>
        <v>Oil Filter</v>
      </c>
      <c r="L755" s="22">
        <v>1</v>
      </c>
      <c r="M755" s="27">
        <v>359</v>
      </c>
      <c r="N755" s="69">
        <f t="shared" si="80"/>
        <v>359</v>
      </c>
      <c r="O755" s="10"/>
      <c r="P755" s="11"/>
      <c r="Q755" s="11"/>
      <c r="R755" s="11"/>
      <c r="S755" s="11"/>
      <c r="T755" s="23"/>
      <c r="U755" s="71">
        <f t="shared" si="79"/>
        <v>0</v>
      </c>
      <c r="V755" s="71">
        <f t="shared" si="81"/>
        <v>0</v>
      </c>
      <c r="W755" s="9"/>
      <c r="X755" s="69">
        <f>Job_Cards[[#This Row],[GST on Lobour]]+Job_Cards[[#This Row],[Total Labour]]+Job_Cards[[#This Row],[Part Value]]</f>
        <v>359</v>
      </c>
      <c r="Y755" s="9"/>
      <c r="Z755" s="11"/>
      <c r="AA755" s="15">
        <f t="shared" si="82"/>
        <v>31</v>
      </c>
      <c r="AB755" s="15">
        <f t="shared" si="83"/>
        <v>3</v>
      </c>
      <c r="AC755" s="15">
        <f t="shared" si="84"/>
        <v>2026</v>
      </c>
    </row>
    <row r="756" spans="1:29" x14ac:dyDescent="0.35">
      <c r="A756" s="9"/>
      <c r="B756" s="8">
        <v>46112</v>
      </c>
      <c r="C756" s="9"/>
      <c r="D756" s="9"/>
      <c r="E756" s="9"/>
      <c r="F756" s="9"/>
      <c r="G756" s="64"/>
      <c r="H756" s="65"/>
      <c r="I756" s="65" t="str">
        <f>IF(Job_Cards[[#This Row],[Customer Name]]="",I755,"")</f>
        <v>Free Service</v>
      </c>
      <c r="J756" s="22" t="s">
        <v>238</v>
      </c>
      <c r="K756" s="67" t="str">
        <f>_xlfn.XLOOKUP(Job_Cards[[#This Row],[Part Code Issued]],'Inventory Check'!$A$3:$A$3000,'Inventory Check'!$B$3:$B$3000,"WRONG Code",0)</f>
        <v>SPIN-ON FILTER</v>
      </c>
      <c r="L756" s="22">
        <v>1</v>
      </c>
      <c r="M756" s="27">
        <v>655</v>
      </c>
      <c r="N756" s="69">
        <f t="shared" si="80"/>
        <v>655</v>
      </c>
      <c r="O756" s="10"/>
      <c r="P756" s="11"/>
      <c r="Q756" s="11"/>
      <c r="R756" s="11"/>
      <c r="S756" s="11"/>
      <c r="T756" s="23"/>
      <c r="U756" s="71">
        <f t="shared" si="79"/>
        <v>0</v>
      </c>
      <c r="V756" s="71">
        <f t="shared" si="81"/>
        <v>0</v>
      </c>
      <c r="W756" s="9"/>
      <c r="X756" s="69">
        <f>Job_Cards[[#This Row],[GST on Lobour]]+Job_Cards[[#This Row],[Total Labour]]+Job_Cards[[#This Row],[Part Value]]</f>
        <v>655</v>
      </c>
      <c r="Y756" s="9"/>
      <c r="Z756" s="11"/>
      <c r="AA756" s="15">
        <f t="shared" si="82"/>
        <v>31</v>
      </c>
      <c r="AB756" s="15">
        <f t="shared" si="83"/>
        <v>3</v>
      </c>
      <c r="AC756" s="15">
        <f t="shared" si="84"/>
        <v>2026</v>
      </c>
    </row>
    <row r="757" spans="1:29" x14ac:dyDescent="0.35">
      <c r="A757" s="9"/>
      <c r="B757" s="8">
        <v>46112</v>
      </c>
      <c r="C757" s="9"/>
      <c r="D757" s="9"/>
      <c r="E757" s="9"/>
      <c r="F757" s="9"/>
      <c r="G757" s="64"/>
      <c r="H757" s="65"/>
      <c r="I757" s="65" t="str">
        <f>IF(Job_Cards[[#This Row],[Customer Name]]="",I756,"")</f>
        <v>Free Service</v>
      </c>
      <c r="J757" s="22" t="s">
        <v>92</v>
      </c>
      <c r="K757" s="67" t="str">
        <f>_xlfn.XLOOKUP(Job_Cards[[#This Row],[Part Code Issued]],'Inventory Check'!$A$3:$A$3000,'Inventory Check'!$B$3:$B$3000,"WRONG Code",0)</f>
        <v>AIR FILTER</v>
      </c>
      <c r="L757" s="22">
        <v>1</v>
      </c>
      <c r="M757" s="27">
        <v>1388</v>
      </c>
      <c r="N757" s="69">
        <f t="shared" si="80"/>
        <v>1388</v>
      </c>
      <c r="O757" s="10"/>
      <c r="P757" s="11"/>
      <c r="Q757" s="11"/>
      <c r="R757" s="11"/>
      <c r="S757" s="11"/>
      <c r="T757" s="23"/>
      <c r="U757" s="71">
        <f t="shared" si="79"/>
        <v>0</v>
      </c>
      <c r="V757" s="71">
        <f t="shared" si="81"/>
        <v>0</v>
      </c>
      <c r="W757" s="9"/>
      <c r="X757" s="69">
        <f>Job_Cards[[#This Row],[GST on Lobour]]+Job_Cards[[#This Row],[Total Labour]]+Job_Cards[[#This Row],[Part Value]]</f>
        <v>1388</v>
      </c>
      <c r="Y757" s="9"/>
      <c r="Z757" s="11"/>
      <c r="AA757" s="15">
        <f t="shared" si="82"/>
        <v>31</v>
      </c>
      <c r="AB757" s="15">
        <f t="shared" si="83"/>
        <v>3</v>
      </c>
      <c r="AC757" s="15">
        <f t="shared" si="84"/>
        <v>2026</v>
      </c>
    </row>
    <row r="758" spans="1:29" x14ac:dyDescent="0.35">
      <c r="A758" s="9"/>
      <c r="B758" s="8">
        <v>46112</v>
      </c>
      <c r="C758" s="9"/>
      <c r="D758" s="9"/>
      <c r="E758" s="9"/>
      <c r="F758" s="9"/>
      <c r="G758" s="64"/>
      <c r="H758" s="65"/>
      <c r="I758" s="65" t="str">
        <f>IF(Job_Cards[[#This Row],[Customer Name]]="",I757,"")</f>
        <v>Free Service</v>
      </c>
      <c r="J758" s="22" t="s">
        <v>557</v>
      </c>
      <c r="K758" s="67" t="str">
        <f>_xlfn.XLOOKUP(Job_Cards[[#This Row],[Part Code Issued]],'Inventory Check'!$A$3:$A$3000,'Inventory Check'!$B$3:$B$3000,"WRONG Code",0)</f>
        <v>Brake Oil</v>
      </c>
      <c r="L758" s="22">
        <v>1</v>
      </c>
      <c r="M758" s="27">
        <v>149</v>
      </c>
      <c r="N758" s="69">
        <f t="shared" si="80"/>
        <v>149</v>
      </c>
      <c r="O758" s="10"/>
      <c r="P758" s="11"/>
      <c r="Q758" s="11"/>
      <c r="R758" s="11"/>
      <c r="S758" s="11"/>
      <c r="T758" s="23"/>
      <c r="U758" s="71">
        <f t="shared" si="79"/>
        <v>0</v>
      </c>
      <c r="V758" s="71">
        <f t="shared" si="81"/>
        <v>0</v>
      </c>
      <c r="W758" s="9"/>
      <c r="X758" s="69">
        <f>Job_Cards[[#This Row],[GST on Lobour]]+Job_Cards[[#This Row],[Total Labour]]+Job_Cards[[#This Row],[Part Value]]</f>
        <v>149</v>
      </c>
      <c r="Y758" s="9"/>
      <c r="Z758" s="11"/>
      <c r="AA758" s="15">
        <f t="shared" si="82"/>
        <v>31</v>
      </c>
      <c r="AB758" s="15">
        <f t="shared" si="83"/>
        <v>3</v>
      </c>
      <c r="AC758" s="15">
        <f t="shared" si="84"/>
        <v>2026</v>
      </c>
    </row>
    <row r="759" spans="1:29" x14ac:dyDescent="0.35">
      <c r="A759" s="8">
        <v>46112</v>
      </c>
      <c r="B759" s="8">
        <v>46112</v>
      </c>
      <c r="C759" s="9">
        <v>43</v>
      </c>
      <c r="D759" s="9" t="s">
        <v>1008</v>
      </c>
      <c r="E759" s="9"/>
      <c r="F759" s="9"/>
      <c r="G759" s="64"/>
      <c r="H759" s="65"/>
      <c r="I759" s="65" t="s">
        <v>751</v>
      </c>
      <c r="J759" s="22" t="s">
        <v>308</v>
      </c>
      <c r="K759" s="67" t="str">
        <f>_xlfn.XLOOKUP(Job_Cards[[#This Row],[Part Code Issued]],'Inventory Check'!$A$3:$A$3000,'Inventory Check'!$B$3:$B$3000,"WRONG Code",0)</f>
        <v>Gulf Force AdBlue (20 L)</v>
      </c>
      <c r="L759" s="22">
        <v>1</v>
      </c>
      <c r="M759" s="27">
        <v>1800</v>
      </c>
      <c r="N759" s="69">
        <f t="shared" si="80"/>
        <v>1800</v>
      </c>
      <c r="O759" s="10"/>
      <c r="P759" s="11"/>
      <c r="Q759" s="11"/>
      <c r="R759" s="11"/>
      <c r="S759" s="11"/>
      <c r="T759" s="23"/>
      <c r="U759" s="71">
        <f t="shared" si="79"/>
        <v>0</v>
      </c>
      <c r="V759" s="71">
        <f t="shared" si="81"/>
        <v>0</v>
      </c>
      <c r="W759" s="9"/>
      <c r="X759" s="69">
        <f>Job_Cards[[#This Row],[GST on Lobour]]+Job_Cards[[#This Row],[Total Labour]]+Job_Cards[[#This Row],[Part Value]]</f>
        <v>1800</v>
      </c>
      <c r="Y759" s="9"/>
      <c r="Z759" s="11"/>
      <c r="AA759" s="15">
        <f t="shared" si="82"/>
        <v>31</v>
      </c>
      <c r="AB759" s="15">
        <f t="shared" si="83"/>
        <v>3</v>
      </c>
      <c r="AC759" s="15">
        <f t="shared" si="84"/>
        <v>2026</v>
      </c>
    </row>
    <row r="760" spans="1:29" x14ac:dyDescent="0.35">
      <c r="A760" s="8">
        <v>46113</v>
      </c>
      <c r="B760" s="8">
        <v>46113</v>
      </c>
      <c r="C760" s="9">
        <v>44</v>
      </c>
      <c r="D760" s="9" t="s">
        <v>1009</v>
      </c>
      <c r="E760" s="9">
        <v>9335032117</v>
      </c>
      <c r="F760" s="9"/>
      <c r="G760" s="64"/>
      <c r="H760" s="65"/>
      <c r="I760" s="65" t="s">
        <v>751</v>
      </c>
      <c r="J760" s="22" t="s">
        <v>957</v>
      </c>
      <c r="K760" s="67" t="str">
        <f>_xlfn.XLOOKUP(Job_Cards[[#This Row],[Part Code Issued]],'Inventory Check'!$A$3:$A$3000,'Inventory Check'!$B$3:$B$3000,"WRONG Code",0)</f>
        <v>Bundy Tube Assly</v>
      </c>
      <c r="L760" s="22">
        <v>8</v>
      </c>
      <c r="M760" s="27">
        <v>52</v>
      </c>
      <c r="N760" s="69">
        <f t="shared" si="80"/>
        <v>416</v>
      </c>
      <c r="O760" s="10"/>
      <c r="P760" s="11"/>
      <c r="Q760" s="11"/>
      <c r="R760" s="11"/>
      <c r="S760" s="11"/>
      <c r="T760" s="23"/>
      <c r="U760" s="71">
        <f t="shared" si="79"/>
        <v>0</v>
      </c>
      <c r="V760" s="71">
        <f t="shared" si="81"/>
        <v>0</v>
      </c>
      <c r="W760" s="9"/>
      <c r="X760" s="69">
        <f>Job_Cards[[#This Row],[GST on Lobour]]+Job_Cards[[#This Row],[Total Labour]]+Job_Cards[[#This Row],[Part Value]]</f>
        <v>416</v>
      </c>
      <c r="Y760" s="9"/>
      <c r="Z760" s="11"/>
      <c r="AA760" s="15">
        <f t="shared" si="82"/>
        <v>1</v>
      </c>
      <c r="AB760" s="15">
        <f t="shared" si="83"/>
        <v>4</v>
      </c>
      <c r="AC760" s="15">
        <f t="shared" si="84"/>
        <v>2026</v>
      </c>
    </row>
    <row r="761" spans="1:29" x14ac:dyDescent="0.35">
      <c r="A761" s="9"/>
      <c r="B761" s="8">
        <v>46113</v>
      </c>
      <c r="C761" s="9"/>
      <c r="D761" s="9"/>
      <c r="E761" s="9"/>
      <c r="F761" s="9"/>
      <c r="G761" s="64"/>
      <c r="H761" s="65"/>
      <c r="I761" s="65" t="str">
        <f>IF(Job_Cards[[#This Row],[Customer Name]]="",I760,"")</f>
        <v>Counter Sale</v>
      </c>
      <c r="J761" s="22" t="s">
        <v>959</v>
      </c>
      <c r="K761" s="67" t="str">
        <f>_xlfn.XLOOKUP(Job_Cards[[#This Row],[Part Code Issued]],'Inventory Check'!$A$3:$A$3000,'Inventory Check'!$B$3:$B$3000,"WRONG Code",0)</f>
        <v>Brake Booster</v>
      </c>
      <c r="L761" s="22">
        <v>1</v>
      </c>
      <c r="M761" s="27">
        <v>8093</v>
      </c>
      <c r="N761" s="69">
        <f t="shared" si="80"/>
        <v>8093</v>
      </c>
      <c r="O761" s="10"/>
      <c r="P761" s="11"/>
      <c r="Q761" s="11"/>
      <c r="R761" s="11"/>
      <c r="S761" s="11"/>
      <c r="T761" s="23"/>
      <c r="U761" s="71">
        <f t="shared" si="79"/>
        <v>0</v>
      </c>
      <c r="V761" s="71">
        <f t="shared" si="81"/>
        <v>0</v>
      </c>
      <c r="W761" s="9"/>
      <c r="X761" s="69">
        <f>Job_Cards[[#This Row],[GST on Lobour]]+Job_Cards[[#This Row],[Total Labour]]+Job_Cards[[#This Row],[Part Value]]</f>
        <v>8093</v>
      </c>
      <c r="Y761" s="9"/>
      <c r="Z761" s="11"/>
      <c r="AA761" s="15">
        <f t="shared" si="82"/>
        <v>1</v>
      </c>
      <c r="AB761" s="15">
        <f t="shared" si="83"/>
        <v>4</v>
      </c>
      <c r="AC761" s="15">
        <f t="shared" si="84"/>
        <v>2026</v>
      </c>
    </row>
    <row r="762" spans="1:29" x14ac:dyDescent="0.35">
      <c r="A762" s="9"/>
      <c r="B762" s="8">
        <v>46113</v>
      </c>
      <c r="C762" s="9"/>
      <c r="D762" s="9"/>
      <c r="E762" s="9"/>
      <c r="F762" s="9"/>
      <c r="G762" s="64"/>
      <c r="H762" s="65"/>
      <c r="I762" s="65" t="str">
        <f>IF(Job_Cards[[#This Row],[Customer Name]]="",I761,"")</f>
        <v>Counter Sale</v>
      </c>
      <c r="J762" s="105" t="s">
        <v>833</v>
      </c>
      <c r="K762" s="67" t="str">
        <f>_xlfn.XLOOKUP(Job_Cards[[#This Row],[Part Code Issued]],'Inventory Check'!$A$3:$A$3000,'Inventory Check'!$B$3:$B$3000,"WRONG Code",0)</f>
        <v>SHOCKAR BUSH 19 NO.</v>
      </c>
      <c r="L762" s="22">
        <v>20</v>
      </c>
      <c r="M762" s="27">
        <v>75</v>
      </c>
      <c r="N762" s="69">
        <f t="shared" si="80"/>
        <v>1500</v>
      </c>
      <c r="O762" s="10"/>
      <c r="P762" s="11"/>
      <c r="Q762" s="11"/>
      <c r="R762" s="11"/>
      <c r="S762" s="11"/>
      <c r="T762" s="23"/>
      <c r="U762" s="71">
        <f t="shared" si="79"/>
        <v>0</v>
      </c>
      <c r="V762" s="71">
        <f t="shared" si="81"/>
        <v>0</v>
      </c>
      <c r="W762" s="9"/>
      <c r="X762" s="69">
        <f>Job_Cards[[#This Row],[GST on Lobour]]+Job_Cards[[#This Row],[Total Labour]]+Job_Cards[[#This Row],[Part Value]]</f>
        <v>1500</v>
      </c>
      <c r="Y762" s="9"/>
      <c r="Z762" s="11"/>
      <c r="AA762" s="15">
        <f t="shared" si="82"/>
        <v>1</v>
      </c>
      <c r="AB762" s="15">
        <f t="shared" si="83"/>
        <v>4</v>
      </c>
      <c r="AC762" s="15">
        <f t="shared" si="84"/>
        <v>2026</v>
      </c>
    </row>
    <row r="763" spans="1:29" x14ac:dyDescent="0.35">
      <c r="A763" s="9"/>
      <c r="B763" s="8">
        <v>46113</v>
      </c>
      <c r="C763" s="9"/>
      <c r="D763" s="9"/>
      <c r="E763" s="9"/>
      <c r="F763" s="9"/>
      <c r="G763" s="64"/>
      <c r="H763" s="65"/>
      <c r="I763" s="65" t="str">
        <f>IF(Job_Cards[[#This Row],[Customer Name]]="",I762,"")</f>
        <v>Counter Sale</v>
      </c>
      <c r="J763" s="105" t="s">
        <v>834</v>
      </c>
      <c r="K763" s="67" t="str">
        <f>_xlfn.XLOOKUP(Job_Cards[[#This Row],[Part Code Issued]],'Inventory Check'!$A$3:$A$3000,'Inventory Check'!$B$3:$B$3000,"WRONG Code",0)</f>
        <v>SHOCKAR BUSH 22 NO.</v>
      </c>
      <c r="L763" s="22">
        <v>10</v>
      </c>
      <c r="M763" s="27">
        <v>80</v>
      </c>
      <c r="N763" s="69">
        <f t="shared" si="80"/>
        <v>800</v>
      </c>
      <c r="O763" s="10"/>
      <c r="P763" s="11"/>
      <c r="Q763" s="11"/>
      <c r="R763" s="11"/>
      <c r="S763" s="11"/>
      <c r="T763" s="23"/>
      <c r="U763" s="71">
        <f t="shared" si="79"/>
        <v>0</v>
      </c>
      <c r="V763" s="71">
        <f t="shared" si="81"/>
        <v>0</v>
      </c>
      <c r="W763" s="9"/>
      <c r="X763" s="69">
        <f>Job_Cards[[#This Row],[GST on Lobour]]+Job_Cards[[#This Row],[Total Labour]]+Job_Cards[[#This Row],[Part Value]]</f>
        <v>800</v>
      </c>
      <c r="Y763" s="9"/>
      <c r="Z763" s="11"/>
      <c r="AA763" s="15">
        <f t="shared" si="82"/>
        <v>1</v>
      </c>
      <c r="AB763" s="15">
        <f t="shared" si="83"/>
        <v>4</v>
      </c>
      <c r="AC763" s="15">
        <f t="shared" si="84"/>
        <v>2026</v>
      </c>
    </row>
    <row r="764" spans="1:29" x14ac:dyDescent="0.35">
      <c r="A764" s="8">
        <v>46113</v>
      </c>
      <c r="B764" s="8">
        <v>46113</v>
      </c>
      <c r="C764" s="9">
        <v>45</v>
      </c>
      <c r="D764" s="9" t="s">
        <v>1010</v>
      </c>
      <c r="E764" s="9">
        <v>9454725383</v>
      </c>
      <c r="F764" s="9"/>
      <c r="G764" s="64" t="s">
        <v>57</v>
      </c>
      <c r="H764" s="65" t="s">
        <v>65</v>
      </c>
      <c r="I764" s="65" t="s">
        <v>28</v>
      </c>
      <c r="J764" s="22" t="s">
        <v>1011</v>
      </c>
      <c r="K764" s="67" t="str">
        <f>_xlfn.XLOOKUP(Job_Cards[[#This Row],[Part Code Issued]],'Inventory Check'!$A$3:$A$3000,'Inventory Check'!$B$3:$B$3000,"WRONG Code",0)</f>
        <v>Oil Seal</v>
      </c>
      <c r="L764" s="22">
        <v>1</v>
      </c>
      <c r="M764" s="27">
        <v>56</v>
      </c>
      <c r="N764" s="69">
        <f t="shared" si="80"/>
        <v>56</v>
      </c>
      <c r="O764" s="10"/>
      <c r="P764" s="11"/>
      <c r="Q764" s="11"/>
      <c r="R764" s="11"/>
      <c r="S764" s="11"/>
      <c r="T764" s="23"/>
      <c r="U764" s="71">
        <f t="shared" ref="U764:U827" si="85">SUM(O764:T764)</f>
        <v>0</v>
      </c>
      <c r="V764" s="71">
        <f t="shared" si="81"/>
        <v>0</v>
      </c>
      <c r="W764" s="9"/>
      <c r="X764" s="69">
        <f>Job_Cards[[#This Row],[GST on Lobour]]+Job_Cards[[#This Row],[Total Labour]]+Job_Cards[[#This Row],[Part Value]]</f>
        <v>56</v>
      </c>
      <c r="Y764" s="9"/>
      <c r="Z764" s="11"/>
      <c r="AA764" s="15">
        <f t="shared" si="82"/>
        <v>1</v>
      </c>
      <c r="AB764" s="15">
        <f t="shared" si="83"/>
        <v>4</v>
      </c>
      <c r="AC764" s="15">
        <f t="shared" si="84"/>
        <v>2026</v>
      </c>
    </row>
    <row r="765" spans="1:29" x14ac:dyDescent="0.35">
      <c r="A765" s="9"/>
      <c r="B765" s="8">
        <v>46113</v>
      </c>
      <c r="C765" s="9"/>
      <c r="D765" s="9"/>
      <c r="E765" s="9"/>
      <c r="F765" s="9"/>
      <c r="G765" s="64"/>
      <c r="H765" s="65"/>
      <c r="I765" s="65" t="str">
        <f>IF(Job_Cards[[#This Row],[Customer Name]]="",I764,"")</f>
        <v>Breakdown</v>
      </c>
      <c r="J765" s="22" t="s">
        <v>1012</v>
      </c>
      <c r="K765" s="67" t="str">
        <f>_xlfn.XLOOKUP(Job_Cards[[#This Row],[Part Code Issued]],'Inventory Check'!$A$3:$A$3000,'Inventory Check'!$B$3:$B$3000,"WRONG Code",0)</f>
        <v>Oil Seal</v>
      </c>
      <c r="L765" s="22">
        <v>1</v>
      </c>
      <c r="M765" s="27">
        <v>67</v>
      </c>
      <c r="N765" s="69">
        <f t="shared" ref="N765:N828" si="86">M765*L765</f>
        <v>67</v>
      </c>
      <c r="O765" s="10"/>
      <c r="P765" s="11"/>
      <c r="Q765" s="11"/>
      <c r="R765" s="11"/>
      <c r="S765" s="11"/>
      <c r="T765" s="23"/>
      <c r="U765" s="71">
        <f t="shared" si="85"/>
        <v>0</v>
      </c>
      <c r="V765" s="71">
        <f t="shared" ref="V765:V828" si="87">U765*0.18</f>
        <v>0</v>
      </c>
      <c r="W765" s="9"/>
      <c r="X765" s="69">
        <f>Job_Cards[[#This Row],[GST on Lobour]]+Job_Cards[[#This Row],[Total Labour]]+Job_Cards[[#This Row],[Part Value]]</f>
        <v>67</v>
      </c>
      <c r="Y765" s="9"/>
      <c r="Z765" s="11"/>
      <c r="AA765" s="15">
        <f t="shared" si="82"/>
        <v>1</v>
      </c>
      <c r="AB765" s="15">
        <f t="shared" si="83"/>
        <v>4</v>
      </c>
      <c r="AC765" s="15">
        <f t="shared" si="84"/>
        <v>2026</v>
      </c>
    </row>
    <row r="766" spans="1:29" x14ac:dyDescent="0.35">
      <c r="A766" s="8">
        <v>46114</v>
      </c>
      <c r="B766" s="8">
        <v>46114</v>
      </c>
      <c r="C766" s="9">
        <v>46</v>
      </c>
      <c r="D766" s="9" t="s">
        <v>1109</v>
      </c>
      <c r="E766" s="9">
        <v>8840934925</v>
      </c>
      <c r="F766" s="9"/>
      <c r="G766" s="64"/>
      <c r="H766" s="65"/>
      <c r="I766" s="65" t="s">
        <v>751</v>
      </c>
      <c r="J766" s="22" t="s">
        <v>308</v>
      </c>
      <c r="K766" s="67" t="str">
        <f>_xlfn.XLOOKUP(Job_Cards[[#This Row],[Part Code Issued]],'Inventory Check'!$A$3:$A$3000,'Inventory Check'!$B$3:$B$3000,"WRONG Code",0)</f>
        <v>Gulf Force AdBlue (20 L)</v>
      </c>
      <c r="L766" s="22">
        <v>1</v>
      </c>
      <c r="M766" s="27">
        <v>1800</v>
      </c>
      <c r="N766" s="69">
        <f t="shared" si="86"/>
        <v>1800</v>
      </c>
      <c r="O766" s="10"/>
      <c r="P766" s="11"/>
      <c r="Q766" s="11"/>
      <c r="R766" s="11"/>
      <c r="S766" s="11"/>
      <c r="T766" s="23"/>
      <c r="U766" s="71">
        <f t="shared" si="85"/>
        <v>0</v>
      </c>
      <c r="V766" s="71">
        <f t="shared" si="87"/>
        <v>0</v>
      </c>
      <c r="W766" s="9"/>
      <c r="X766" s="69">
        <f>Job_Cards[[#This Row],[GST on Lobour]]+Job_Cards[[#This Row],[Total Labour]]+Job_Cards[[#This Row],[Part Value]]</f>
        <v>1800</v>
      </c>
      <c r="Y766" s="9"/>
      <c r="Z766" s="11"/>
      <c r="AA766" s="15">
        <f t="shared" si="82"/>
        <v>2</v>
      </c>
      <c r="AB766" s="15">
        <f t="shared" si="83"/>
        <v>4</v>
      </c>
      <c r="AC766" s="15">
        <f t="shared" si="84"/>
        <v>2026</v>
      </c>
    </row>
    <row r="767" spans="1:29" x14ac:dyDescent="0.35">
      <c r="A767" s="8">
        <v>46117</v>
      </c>
      <c r="B767" s="8">
        <v>46117</v>
      </c>
      <c r="C767" s="9">
        <v>47</v>
      </c>
      <c r="D767" s="9" t="s">
        <v>1110</v>
      </c>
      <c r="E767" s="9">
        <v>9198363406</v>
      </c>
      <c r="F767" s="9" t="s">
        <v>1111</v>
      </c>
      <c r="G767" s="64" t="s">
        <v>57</v>
      </c>
      <c r="H767" s="65" t="s">
        <v>65</v>
      </c>
      <c r="I767" s="65" t="s">
        <v>48</v>
      </c>
      <c r="J767" s="22" t="s">
        <v>366</v>
      </c>
      <c r="K767" s="67" t="str">
        <f>_xlfn.XLOOKUP(Job_Cards[[#This Row],[Part Code Issued]],'Inventory Check'!$A$3:$A$3000,'Inventory Check'!$B$3:$B$3000,"WRONG Code",0)</f>
        <v>Gulf Force BS VI (6.5L)</v>
      </c>
      <c r="L767" s="22">
        <v>1</v>
      </c>
      <c r="M767" s="27">
        <v>2080</v>
      </c>
      <c r="N767" s="69">
        <f t="shared" si="86"/>
        <v>2080</v>
      </c>
      <c r="O767" s="10"/>
      <c r="P767" s="11"/>
      <c r="Q767" s="11"/>
      <c r="R767" s="11"/>
      <c r="S767" s="11"/>
      <c r="T767" s="23"/>
      <c r="U767" s="71">
        <f t="shared" si="85"/>
        <v>0</v>
      </c>
      <c r="V767" s="71">
        <f t="shared" si="87"/>
        <v>0</v>
      </c>
      <c r="W767" s="9"/>
      <c r="X767" s="69">
        <f>Job_Cards[[#This Row],[GST on Lobour]]+Job_Cards[[#This Row],[Total Labour]]+Job_Cards[[#This Row],[Part Value]]</f>
        <v>2080</v>
      </c>
      <c r="Y767" s="9"/>
      <c r="Z767" s="11"/>
      <c r="AA767" s="15">
        <f t="shared" ref="AA767:AA830" si="88">DAY(B767)</f>
        <v>5</v>
      </c>
      <c r="AB767" s="15">
        <f t="shared" ref="AB767:AB830" si="89">MONTH(B767)</f>
        <v>4</v>
      </c>
      <c r="AC767" s="15">
        <f t="shared" ref="AC767:AC830" si="90">YEAR(B767)</f>
        <v>2026</v>
      </c>
    </row>
    <row r="768" spans="1:29" x14ac:dyDescent="0.35">
      <c r="A768" s="9"/>
      <c r="B768" s="8">
        <v>46117</v>
      </c>
      <c r="C768" s="9"/>
      <c r="D768" s="9"/>
      <c r="E768" s="9"/>
      <c r="F768" s="9"/>
      <c r="G768" s="64"/>
      <c r="H768" s="65"/>
      <c r="I768" s="65" t="str">
        <f>IF(Job_Cards[[#This Row],[Customer Name]]="",I767,"")</f>
        <v>Free Service</v>
      </c>
      <c r="J768" s="22" t="s">
        <v>90</v>
      </c>
      <c r="K768" s="67" t="str">
        <f>_xlfn.XLOOKUP(Job_Cards[[#This Row],[Part Code Issued]],'Inventory Check'!$A$3:$A$3000,'Inventory Check'!$B$3:$B$3000,"WRONG Code",0)</f>
        <v>Oil Filter</v>
      </c>
      <c r="L768" s="22">
        <v>1</v>
      </c>
      <c r="M768" s="27">
        <v>359</v>
      </c>
      <c r="N768" s="69">
        <f t="shared" si="86"/>
        <v>359</v>
      </c>
      <c r="O768" s="10"/>
      <c r="P768" s="11"/>
      <c r="Q768" s="11"/>
      <c r="R768" s="11"/>
      <c r="S768" s="11"/>
      <c r="T768" s="23"/>
      <c r="U768" s="71">
        <f t="shared" si="85"/>
        <v>0</v>
      </c>
      <c r="V768" s="71">
        <f t="shared" si="87"/>
        <v>0</v>
      </c>
      <c r="W768" s="9"/>
      <c r="X768" s="69">
        <f>Job_Cards[[#This Row],[GST on Lobour]]+Job_Cards[[#This Row],[Total Labour]]+Job_Cards[[#This Row],[Part Value]]</f>
        <v>359</v>
      </c>
      <c r="Y768" s="9"/>
      <c r="Z768" s="11"/>
      <c r="AA768" s="15">
        <f t="shared" si="88"/>
        <v>5</v>
      </c>
      <c r="AB768" s="15">
        <f t="shared" si="89"/>
        <v>4</v>
      </c>
      <c r="AC768" s="15">
        <f t="shared" si="90"/>
        <v>2026</v>
      </c>
    </row>
    <row r="769" spans="1:29" x14ac:dyDescent="0.35">
      <c r="A769" s="9"/>
      <c r="B769" s="8">
        <v>46117</v>
      </c>
      <c r="C769" s="9"/>
      <c r="D769" s="9"/>
      <c r="E769" s="9"/>
      <c r="F769" s="9"/>
      <c r="G769" s="64"/>
      <c r="H769" s="65"/>
      <c r="I769" s="65" t="str">
        <f>IF(Job_Cards[[#This Row],[Customer Name]]="",I768,"")</f>
        <v>Free Service</v>
      </c>
      <c r="J769" s="22" t="s">
        <v>98</v>
      </c>
      <c r="K769" s="67" t="str">
        <f>_xlfn.XLOOKUP(Job_Cards[[#This Row],[Part Code Issued]],'Inventory Check'!$A$3:$A$3000,'Inventory Check'!$B$3:$B$3000,"WRONG Code",0)</f>
        <v>FUEL FILTER</v>
      </c>
      <c r="L769" s="22">
        <v>1</v>
      </c>
      <c r="M769" s="27">
        <v>711</v>
      </c>
      <c r="N769" s="69">
        <f t="shared" si="86"/>
        <v>711</v>
      </c>
      <c r="O769" s="10"/>
      <c r="P769" s="11"/>
      <c r="Q769" s="11"/>
      <c r="R769" s="11"/>
      <c r="S769" s="11"/>
      <c r="T769" s="23"/>
      <c r="U769" s="71">
        <f t="shared" si="85"/>
        <v>0</v>
      </c>
      <c r="V769" s="71">
        <f t="shared" si="87"/>
        <v>0</v>
      </c>
      <c r="W769" s="9"/>
      <c r="X769" s="69">
        <f>Job_Cards[[#This Row],[GST on Lobour]]+Job_Cards[[#This Row],[Total Labour]]+Job_Cards[[#This Row],[Part Value]]</f>
        <v>711</v>
      </c>
      <c r="Y769" s="9"/>
      <c r="Z769" s="11"/>
      <c r="AA769" s="15">
        <f t="shared" si="88"/>
        <v>5</v>
      </c>
      <c r="AB769" s="15">
        <f t="shared" si="89"/>
        <v>4</v>
      </c>
      <c r="AC769" s="15">
        <f t="shared" si="90"/>
        <v>2026</v>
      </c>
    </row>
    <row r="770" spans="1:29" x14ac:dyDescent="0.35">
      <c r="A770" s="9"/>
      <c r="B770" s="8">
        <v>46117</v>
      </c>
      <c r="C770" s="9"/>
      <c r="D770" s="9"/>
      <c r="E770" s="9"/>
      <c r="F770" s="9"/>
      <c r="G770" s="64"/>
      <c r="H770" s="65"/>
      <c r="I770" s="65" t="str">
        <f>IF(Job_Cards[[#This Row],[Customer Name]]="",I769,"")</f>
        <v>Free Service</v>
      </c>
      <c r="J770" s="22" t="s">
        <v>97</v>
      </c>
      <c r="K770" s="67" t="str">
        <f>_xlfn.XLOOKUP(Job_Cards[[#This Row],[Part Code Issued]],'Inventory Check'!$A$3:$A$3000,'Inventory Check'!$B$3:$B$3000,"WRONG Code",0)</f>
        <v>FUEL FILTER</v>
      </c>
      <c r="L770" s="22">
        <v>1</v>
      </c>
      <c r="M770" s="27">
        <v>1060</v>
      </c>
      <c r="N770" s="69">
        <f t="shared" si="86"/>
        <v>1060</v>
      </c>
      <c r="O770" s="10"/>
      <c r="P770" s="11"/>
      <c r="Q770" s="11"/>
      <c r="R770" s="11"/>
      <c r="S770" s="11"/>
      <c r="T770" s="23"/>
      <c r="U770" s="71">
        <f t="shared" si="85"/>
        <v>0</v>
      </c>
      <c r="V770" s="71">
        <f t="shared" si="87"/>
        <v>0</v>
      </c>
      <c r="W770" s="9"/>
      <c r="X770" s="69">
        <f>Job_Cards[[#This Row],[GST on Lobour]]+Job_Cards[[#This Row],[Total Labour]]+Job_Cards[[#This Row],[Part Value]]</f>
        <v>1060</v>
      </c>
      <c r="Y770" s="9"/>
      <c r="Z770" s="11"/>
      <c r="AA770" s="15">
        <f t="shared" si="88"/>
        <v>5</v>
      </c>
      <c r="AB770" s="15">
        <f t="shared" si="89"/>
        <v>4</v>
      </c>
      <c r="AC770" s="15">
        <f t="shared" si="90"/>
        <v>2026</v>
      </c>
    </row>
    <row r="771" spans="1:29" x14ac:dyDescent="0.35">
      <c r="A771" s="9"/>
      <c r="B771" s="8">
        <v>46117</v>
      </c>
      <c r="C771" s="9"/>
      <c r="D771" s="9"/>
      <c r="E771" s="9"/>
      <c r="F771" s="9"/>
      <c r="G771" s="64"/>
      <c r="H771" s="65"/>
      <c r="I771" s="65" t="str">
        <f>IF(Job_Cards[[#This Row],[Customer Name]]="",I770,"")</f>
        <v>Free Service</v>
      </c>
      <c r="J771" s="22" t="s">
        <v>557</v>
      </c>
      <c r="K771" s="67" t="str">
        <f>_xlfn.XLOOKUP(Job_Cards[[#This Row],[Part Code Issued]],'Inventory Check'!$A$3:$A$3000,'Inventory Check'!$B$3:$B$3000,"WRONG Code",0)</f>
        <v>Brake Oil</v>
      </c>
      <c r="L771" s="22">
        <v>1</v>
      </c>
      <c r="M771" s="27">
        <v>149</v>
      </c>
      <c r="N771" s="69">
        <f t="shared" si="86"/>
        <v>149</v>
      </c>
      <c r="O771" s="10"/>
      <c r="P771" s="11"/>
      <c r="Q771" s="11"/>
      <c r="R771" s="11"/>
      <c r="S771" s="11"/>
      <c r="T771" s="23"/>
      <c r="U771" s="71">
        <f t="shared" si="85"/>
        <v>0</v>
      </c>
      <c r="V771" s="71">
        <f t="shared" si="87"/>
        <v>0</v>
      </c>
      <c r="W771" s="9"/>
      <c r="X771" s="69">
        <f>Job_Cards[[#This Row],[GST on Lobour]]+Job_Cards[[#This Row],[Total Labour]]+Job_Cards[[#This Row],[Part Value]]</f>
        <v>149</v>
      </c>
      <c r="Y771" s="9"/>
      <c r="Z771" s="11"/>
      <c r="AA771" s="15">
        <f t="shared" si="88"/>
        <v>5</v>
      </c>
      <c r="AB771" s="15">
        <f t="shared" si="89"/>
        <v>4</v>
      </c>
      <c r="AC771" s="15">
        <f t="shared" si="90"/>
        <v>2026</v>
      </c>
    </row>
    <row r="772" spans="1:29" x14ac:dyDescent="0.35">
      <c r="A772" s="8">
        <v>46117</v>
      </c>
      <c r="B772" s="8">
        <v>46117</v>
      </c>
      <c r="C772" s="9">
        <v>48</v>
      </c>
      <c r="D772" s="9" t="s">
        <v>1112</v>
      </c>
      <c r="E772" s="9">
        <v>9453497791</v>
      </c>
      <c r="F772" s="9"/>
      <c r="G772" s="64" t="s">
        <v>57</v>
      </c>
      <c r="H772" s="65" t="s">
        <v>65</v>
      </c>
      <c r="I772" s="65" t="s">
        <v>48</v>
      </c>
      <c r="J772" s="22" t="s">
        <v>366</v>
      </c>
      <c r="K772" s="67" t="str">
        <f>_xlfn.XLOOKUP(Job_Cards[[#This Row],[Part Code Issued]],'Inventory Check'!$A$3:$A$3000,'Inventory Check'!$B$3:$B$3000,"WRONG Code",0)</f>
        <v>Gulf Force BS VI (6.5L)</v>
      </c>
      <c r="L772" s="22">
        <v>1</v>
      </c>
      <c r="M772" s="27">
        <v>2080</v>
      </c>
      <c r="N772" s="69">
        <f t="shared" si="86"/>
        <v>2080</v>
      </c>
      <c r="O772" s="10"/>
      <c r="P772" s="11"/>
      <c r="Q772" s="11"/>
      <c r="R772" s="11"/>
      <c r="S772" s="11"/>
      <c r="T772" s="23"/>
      <c r="U772" s="71">
        <f t="shared" si="85"/>
        <v>0</v>
      </c>
      <c r="V772" s="71">
        <f t="shared" si="87"/>
        <v>0</v>
      </c>
      <c r="W772" s="9"/>
      <c r="X772" s="69">
        <f>Job_Cards[[#This Row],[GST on Lobour]]+Job_Cards[[#This Row],[Total Labour]]+Job_Cards[[#This Row],[Part Value]]</f>
        <v>2080</v>
      </c>
      <c r="Y772" s="9"/>
      <c r="Z772" s="11"/>
      <c r="AA772" s="15">
        <f t="shared" si="88"/>
        <v>5</v>
      </c>
      <c r="AB772" s="15">
        <f t="shared" si="89"/>
        <v>4</v>
      </c>
      <c r="AC772" s="15">
        <f t="shared" si="90"/>
        <v>2026</v>
      </c>
    </row>
    <row r="773" spans="1:29" x14ac:dyDescent="0.35">
      <c r="A773" s="9"/>
      <c r="B773" s="8">
        <v>46117</v>
      </c>
      <c r="C773" s="9"/>
      <c r="D773" s="9"/>
      <c r="E773" s="9"/>
      <c r="F773" s="9"/>
      <c r="G773" s="64"/>
      <c r="H773" s="65"/>
      <c r="I773" s="65" t="str">
        <f>IF(Job_Cards[[#This Row],[Customer Name]]="",I772,"")</f>
        <v>Free Service</v>
      </c>
      <c r="J773" s="22" t="s">
        <v>90</v>
      </c>
      <c r="K773" s="67" t="str">
        <f>_xlfn.XLOOKUP(Job_Cards[[#This Row],[Part Code Issued]],'Inventory Check'!$A$3:$A$3000,'Inventory Check'!$B$3:$B$3000,"WRONG Code",0)</f>
        <v>Oil Filter</v>
      </c>
      <c r="L773" s="22">
        <v>1</v>
      </c>
      <c r="M773" s="27">
        <v>359</v>
      </c>
      <c r="N773" s="69">
        <f t="shared" si="86"/>
        <v>359</v>
      </c>
      <c r="O773" s="10"/>
      <c r="P773" s="11"/>
      <c r="Q773" s="11"/>
      <c r="R773" s="11"/>
      <c r="S773" s="11"/>
      <c r="T773" s="23"/>
      <c r="U773" s="71">
        <f t="shared" si="85"/>
        <v>0</v>
      </c>
      <c r="V773" s="71">
        <f t="shared" si="87"/>
        <v>0</v>
      </c>
      <c r="W773" s="9"/>
      <c r="X773" s="69">
        <f>Job_Cards[[#This Row],[GST on Lobour]]+Job_Cards[[#This Row],[Total Labour]]+Job_Cards[[#This Row],[Part Value]]</f>
        <v>359</v>
      </c>
      <c r="Y773" s="9"/>
      <c r="Z773" s="11"/>
      <c r="AA773" s="15">
        <f t="shared" si="88"/>
        <v>5</v>
      </c>
      <c r="AB773" s="15">
        <f t="shared" si="89"/>
        <v>4</v>
      </c>
      <c r="AC773" s="15">
        <f t="shared" si="90"/>
        <v>2026</v>
      </c>
    </row>
    <row r="774" spans="1:29" x14ac:dyDescent="0.35">
      <c r="A774" s="9"/>
      <c r="B774" s="8">
        <v>46117</v>
      </c>
      <c r="C774" s="9"/>
      <c r="D774" s="9"/>
      <c r="E774" s="9"/>
      <c r="F774" s="9"/>
      <c r="G774" s="64"/>
      <c r="H774" s="65"/>
      <c r="I774" s="65" t="str">
        <f>IF(Job_Cards[[#This Row],[Customer Name]]="",I773,"")</f>
        <v>Free Service</v>
      </c>
      <c r="J774" s="22" t="s">
        <v>98</v>
      </c>
      <c r="K774" s="67" t="str">
        <f>_xlfn.XLOOKUP(Job_Cards[[#This Row],[Part Code Issued]],'Inventory Check'!$A$3:$A$3000,'Inventory Check'!$B$3:$B$3000,"WRONG Code",0)</f>
        <v>FUEL FILTER</v>
      </c>
      <c r="L774" s="22">
        <v>1</v>
      </c>
      <c r="M774" s="27">
        <v>711</v>
      </c>
      <c r="N774" s="69">
        <f t="shared" si="86"/>
        <v>711</v>
      </c>
      <c r="O774" s="10"/>
      <c r="P774" s="11"/>
      <c r="Q774" s="11"/>
      <c r="R774" s="11"/>
      <c r="S774" s="11"/>
      <c r="T774" s="23"/>
      <c r="U774" s="71">
        <f t="shared" si="85"/>
        <v>0</v>
      </c>
      <c r="V774" s="71">
        <f t="shared" si="87"/>
        <v>0</v>
      </c>
      <c r="W774" s="9"/>
      <c r="X774" s="69">
        <f>Job_Cards[[#This Row],[GST on Lobour]]+Job_Cards[[#This Row],[Total Labour]]+Job_Cards[[#This Row],[Part Value]]</f>
        <v>711</v>
      </c>
      <c r="Y774" s="9"/>
      <c r="Z774" s="11"/>
      <c r="AA774" s="15">
        <f t="shared" si="88"/>
        <v>5</v>
      </c>
      <c r="AB774" s="15">
        <f t="shared" si="89"/>
        <v>4</v>
      </c>
      <c r="AC774" s="15">
        <f t="shared" si="90"/>
        <v>2026</v>
      </c>
    </row>
    <row r="775" spans="1:29" x14ac:dyDescent="0.35">
      <c r="A775" s="9"/>
      <c r="B775" s="8">
        <v>46117</v>
      </c>
      <c r="C775" s="9"/>
      <c r="D775" s="9"/>
      <c r="E775" s="9"/>
      <c r="F775" s="9"/>
      <c r="G775" s="64"/>
      <c r="H775" s="65"/>
      <c r="I775" s="65" t="str">
        <f>IF(Job_Cards[[#This Row],[Customer Name]]="",I774,"")</f>
        <v>Free Service</v>
      </c>
      <c r="J775" s="22" t="s">
        <v>97</v>
      </c>
      <c r="K775" s="67" t="str">
        <f>_xlfn.XLOOKUP(Job_Cards[[#This Row],[Part Code Issued]],'Inventory Check'!$A$3:$A$3000,'Inventory Check'!$B$3:$B$3000,"WRONG Code",0)</f>
        <v>FUEL FILTER</v>
      </c>
      <c r="L775" s="22">
        <v>1</v>
      </c>
      <c r="M775" s="27">
        <v>1060</v>
      </c>
      <c r="N775" s="69">
        <f t="shared" si="86"/>
        <v>1060</v>
      </c>
      <c r="O775" s="10"/>
      <c r="P775" s="11"/>
      <c r="Q775" s="11"/>
      <c r="R775" s="11"/>
      <c r="S775" s="11"/>
      <c r="T775" s="23"/>
      <c r="U775" s="71">
        <f t="shared" si="85"/>
        <v>0</v>
      </c>
      <c r="V775" s="71">
        <f t="shared" si="87"/>
        <v>0</v>
      </c>
      <c r="W775" s="9"/>
      <c r="X775" s="69">
        <f>Job_Cards[[#This Row],[GST on Lobour]]+Job_Cards[[#This Row],[Total Labour]]+Job_Cards[[#This Row],[Part Value]]</f>
        <v>1060</v>
      </c>
      <c r="Y775" s="9"/>
      <c r="Z775" s="11"/>
      <c r="AA775" s="15">
        <f t="shared" si="88"/>
        <v>5</v>
      </c>
      <c r="AB775" s="15">
        <f t="shared" si="89"/>
        <v>4</v>
      </c>
      <c r="AC775" s="15">
        <f t="shared" si="90"/>
        <v>2026</v>
      </c>
    </row>
    <row r="776" spans="1:29" x14ac:dyDescent="0.35">
      <c r="A776" s="9"/>
      <c r="B776" s="8">
        <v>46117</v>
      </c>
      <c r="C776" s="9"/>
      <c r="D776" s="9"/>
      <c r="E776" s="9"/>
      <c r="F776" s="9"/>
      <c r="G776" s="64"/>
      <c r="H776" s="65"/>
      <c r="I776" s="65" t="str">
        <f>IF(Job_Cards[[#This Row],[Customer Name]]="",I775,"")</f>
        <v>Free Service</v>
      </c>
      <c r="J776" s="22" t="s">
        <v>367</v>
      </c>
      <c r="K776" s="67" t="str">
        <f>_xlfn.XLOOKUP(Job_Cards[[#This Row],[Part Code Issued]],'Inventory Check'!$A$3:$A$3000,'Inventory Check'!$B$3:$B$3000,"WRONG Code",0)</f>
        <v>Force Motors Antifreeze Coolant 1 L</v>
      </c>
      <c r="L776" s="22">
        <v>1</v>
      </c>
      <c r="M776" s="27">
        <v>325</v>
      </c>
      <c r="N776" s="69">
        <f t="shared" si="86"/>
        <v>325</v>
      </c>
      <c r="O776" s="10"/>
      <c r="P776" s="11"/>
      <c r="Q776" s="11"/>
      <c r="R776" s="11"/>
      <c r="S776" s="11"/>
      <c r="T776" s="23"/>
      <c r="U776" s="71">
        <f t="shared" si="85"/>
        <v>0</v>
      </c>
      <c r="V776" s="71">
        <f t="shared" si="87"/>
        <v>0</v>
      </c>
      <c r="W776" s="9"/>
      <c r="X776" s="69">
        <f>Job_Cards[[#This Row],[GST on Lobour]]+Job_Cards[[#This Row],[Total Labour]]+Job_Cards[[#This Row],[Part Value]]</f>
        <v>325</v>
      </c>
      <c r="Y776" s="9"/>
      <c r="Z776" s="11"/>
      <c r="AA776" s="15">
        <f t="shared" si="88"/>
        <v>5</v>
      </c>
      <c r="AB776" s="15">
        <f t="shared" si="89"/>
        <v>4</v>
      </c>
      <c r="AC776" s="15">
        <f t="shared" si="90"/>
        <v>2026</v>
      </c>
    </row>
    <row r="777" spans="1:29" x14ac:dyDescent="0.35">
      <c r="A777" s="9"/>
      <c r="B777" s="8">
        <v>46117</v>
      </c>
      <c r="C777" s="9"/>
      <c r="D777" s="9"/>
      <c r="E777" s="9"/>
      <c r="F777" s="9"/>
      <c r="G777" s="64"/>
      <c r="H777" s="65"/>
      <c r="I777" s="65" t="str">
        <f>IF(Job_Cards[[#This Row],[Customer Name]]="",I776,"")</f>
        <v>Free Service</v>
      </c>
      <c r="J777" s="22" t="s">
        <v>557</v>
      </c>
      <c r="K777" s="67" t="str">
        <f>_xlfn.XLOOKUP(Job_Cards[[#This Row],[Part Code Issued]],'Inventory Check'!$A$3:$A$3000,'Inventory Check'!$B$3:$B$3000,"WRONG Code",0)</f>
        <v>Brake Oil</v>
      </c>
      <c r="L777" s="22">
        <v>1</v>
      </c>
      <c r="M777" s="27">
        <v>149</v>
      </c>
      <c r="N777" s="69">
        <f t="shared" si="86"/>
        <v>149</v>
      </c>
      <c r="O777" s="10"/>
      <c r="P777" s="11"/>
      <c r="Q777" s="11"/>
      <c r="R777" s="11"/>
      <c r="S777" s="11"/>
      <c r="T777" s="23"/>
      <c r="U777" s="71">
        <f t="shared" si="85"/>
        <v>0</v>
      </c>
      <c r="V777" s="71">
        <f t="shared" si="87"/>
        <v>0</v>
      </c>
      <c r="W777" s="9"/>
      <c r="X777" s="69">
        <f>Job_Cards[[#This Row],[GST on Lobour]]+Job_Cards[[#This Row],[Total Labour]]+Job_Cards[[#This Row],[Part Value]]</f>
        <v>149</v>
      </c>
      <c r="Y777" s="9"/>
      <c r="Z777" s="11"/>
      <c r="AA777" s="15">
        <f t="shared" si="88"/>
        <v>5</v>
      </c>
      <c r="AB777" s="15">
        <f t="shared" si="89"/>
        <v>4</v>
      </c>
      <c r="AC777" s="15">
        <f t="shared" si="90"/>
        <v>2026</v>
      </c>
    </row>
    <row r="778" spans="1:29" x14ac:dyDescent="0.35">
      <c r="A778" s="8">
        <v>46117</v>
      </c>
      <c r="B778" s="8">
        <v>46117</v>
      </c>
      <c r="C778" s="9" t="s">
        <v>1113</v>
      </c>
      <c r="D778" s="9" t="s">
        <v>279</v>
      </c>
      <c r="E778" s="9"/>
      <c r="F778" s="9" t="s">
        <v>243</v>
      </c>
      <c r="G778" s="64" t="s">
        <v>55</v>
      </c>
      <c r="H778" s="65" t="s">
        <v>237</v>
      </c>
      <c r="I778" s="65" t="s">
        <v>48</v>
      </c>
      <c r="J778" s="22" t="s">
        <v>366</v>
      </c>
      <c r="K778" s="67" t="str">
        <f>_xlfn.XLOOKUP(Job_Cards[[#This Row],[Part Code Issued]],'Inventory Check'!$A$3:$A$3000,'Inventory Check'!$B$3:$B$3000,"WRONG Code",0)</f>
        <v>Gulf Force BS VI (6.5L)</v>
      </c>
      <c r="L778" s="22">
        <v>1</v>
      </c>
      <c r="M778" s="27">
        <v>2080</v>
      </c>
      <c r="N778" s="69">
        <f t="shared" si="86"/>
        <v>2080</v>
      </c>
      <c r="O778" s="10"/>
      <c r="P778" s="11"/>
      <c r="Q778" s="11"/>
      <c r="R778" s="11"/>
      <c r="S778" s="11"/>
      <c r="T778" s="23"/>
      <c r="U778" s="71">
        <f t="shared" si="85"/>
        <v>0</v>
      </c>
      <c r="V778" s="71">
        <f t="shared" si="87"/>
        <v>0</v>
      </c>
      <c r="W778" s="9"/>
      <c r="X778" s="69">
        <f>Job_Cards[[#This Row],[GST on Lobour]]+Job_Cards[[#This Row],[Total Labour]]+Job_Cards[[#This Row],[Part Value]]</f>
        <v>2080</v>
      </c>
      <c r="Y778" s="9"/>
      <c r="Z778" s="11"/>
      <c r="AA778" s="15">
        <f t="shared" si="88"/>
        <v>5</v>
      </c>
      <c r="AB778" s="15">
        <f t="shared" si="89"/>
        <v>4</v>
      </c>
      <c r="AC778" s="15">
        <f t="shared" si="90"/>
        <v>2026</v>
      </c>
    </row>
    <row r="779" spans="1:29" x14ac:dyDescent="0.35">
      <c r="A779" s="9"/>
      <c r="B779" s="8">
        <v>46117</v>
      </c>
      <c r="C779" s="9"/>
      <c r="D779" s="9"/>
      <c r="E779" s="9"/>
      <c r="F779" s="9"/>
      <c r="G779" s="64"/>
      <c r="H779" s="65"/>
      <c r="I779" s="65" t="s">
        <v>48</v>
      </c>
      <c r="J779" s="22" t="s">
        <v>90</v>
      </c>
      <c r="K779" s="67" t="str">
        <f>_xlfn.XLOOKUP(Job_Cards[[#This Row],[Part Code Issued]],'Inventory Check'!$A$3:$A$3000,'Inventory Check'!$B$3:$B$3000,"WRONG Code",0)</f>
        <v>Oil Filter</v>
      </c>
      <c r="L779" s="22">
        <v>1</v>
      </c>
      <c r="M779" s="27">
        <v>359</v>
      </c>
      <c r="N779" s="69">
        <f t="shared" si="86"/>
        <v>359</v>
      </c>
      <c r="O779" s="10"/>
      <c r="P779" s="11"/>
      <c r="Q779" s="11"/>
      <c r="R779" s="11"/>
      <c r="S779" s="11"/>
      <c r="T779" s="23"/>
      <c r="U779" s="71">
        <f t="shared" si="85"/>
        <v>0</v>
      </c>
      <c r="V779" s="71">
        <f t="shared" si="87"/>
        <v>0</v>
      </c>
      <c r="W779" s="9"/>
      <c r="X779" s="69">
        <f>Job_Cards[[#This Row],[GST on Lobour]]+Job_Cards[[#This Row],[Total Labour]]+Job_Cards[[#This Row],[Part Value]]</f>
        <v>359</v>
      </c>
      <c r="Y779" s="9"/>
      <c r="Z779" s="11"/>
      <c r="AA779" s="15">
        <f t="shared" si="88"/>
        <v>5</v>
      </c>
      <c r="AB779" s="15">
        <f t="shared" si="89"/>
        <v>4</v>
      </c>
      <c r="AC779" s="15">
        <f t="shared" si="90"/>
        <v>2026</v>
      </c>
    </row>
    <row r="780" spans="1:29" x14ac:dyDescent="0.35">
      <c r="A780" s="9"/>
      <c r="B780" s="8">
        <v>46117</v>
      </c>
      <c r="C780" s="9"/>
      <c r="D780" s="9"/>
      <c r="E780" s="9"/>
      <c r="F780" s="9"/>
      <c r="G780" s="64"/>
      <c r="H780" s="65"/>
      <c r="I780" s="65" t="str">
        <f>IF(Job_Cards[[#This Row],[Customer Name]]="",I779,"")</f>
        <v>Free Service</v>
      </c>
      <c r="J780" s="22" t="s">
        <v>238</v>
      </c>
      <c r="K780" s="67" t="str">
        <f>_xlfn.XLOOKUP(Job_Cards[[#This Row],[Part Code Issued]],'Inventory Check'!$A$3:$A$3000,'Inventory Check'!$B$3:$B$3000,"WRONG Code",0)</f>
        <v>SPIN-ON FILTER</v>
      </c>
      <c r="L780" s="22">
        <v>1</v>
      </c>
      <c r="M780" s="27">
        <v>655</v>
      </c>
      <c r="N780" s="69">
        <f t="shared" si="86"/>
        <v>655</v>
      </c>
      <c r="O780" s="10"/>
      <c r="P780" s="11"/>
      <c r="Q780" s="11"/>
      <c r="R780" s="11"/>
      <c r="S780" s="11"/>
      <c r="T780" s="23"/>
      <c r="U780" s="71">
        <f t="shared" si="85"/>
        <v>0</v>
      </c>
      <c r="V780" s="71">
        <f t="shared" si="87"/>
        <v>0</v>
      </c>
      <c r="W780" s="9"/>
      <c r="X780" s="69">
        <f>Job_Cards[[#This Row],[GST on Lobour]]+Job_Cards[[#This Row],[Total Labour]]+Job_Cards[[#This Row],[Part Value]]</f>
        <v>655</v>
      </c>
      <c r="Y780" s="9"/>
      <c r="Z780" s="11"/>
      <c r="AA780" s="15">
        <f t="shared" si="88"/>
        <v>5</v>
      </c>
      <c r="AB780" s="15">
        <f t="shared" si="89"/>
        <v>4</v>
      </c>
      <c r="AC780" s="15">
        <f t="shared" si="90"/>
        <v>2026</v>
      </c>
    </row>
    <row r="781" spans="1:29" x14ac:dyDescent="0.35">
      <c r="A781" s="9"/>
      <c r="B781" s="8">
        <v>46117</v>
      </c>
      <c r="C781" s="9"/>
      <c r="D781" s="9"/>
      <c r="E781" s="9"/>
      <c r="F781" s="9"/>
      <c r="G781" s="64"/>
      <c r="H781" s="65"/>
      <c r="I781" s="65" t="str">
        <f>IF(Job_Cards[[#This Row],[Customer Name]]="",I780,"")</f>
        <v>Free Service</v>
      </c>
      <c r="J781" s="22" t="s">
        <v>92</v>
      </c>
      <c r="K781" s="67" t="str">
        <f>_xlfn.XLOOKUP(Job_Cards[[#This Row],[Part Code Issued]],'Inventory Check'!$A$3:$A$3000,'Inventory Check'!$B$3:$B$3000,"WRONG Code",0)</f>
        <v>AIR FILTER</v>
      </c>
      <c r="L781" s="22">
        <v>1</v>
      </c>
      <c r="M781" s="27">
        <v>1388</v>
      </c>
      <c r="N781" s="69">
        <f t="shared" si="86"/>
        <v>1388</v>
      </c>
      <c r="O781" s="10"/>
      <c r="P781" s="11"/>
      <c r="Q781" s="11"/>
      <c r="R781" s="11"/>
      <c r="S781" s="11"/>
      <c r="T781" s="23"/>
      <c r="U781" s="71">
        <f t="shared" si="85"/>
        <v>0</v>
      </c>
      <c r="V781" s="71">
        <f t="shared" si="87"/>
        <v>0</v>
      </c>
      <c r="W781" s="9"/>
      <c r="X781" s="69">
        <f>Job_Cards[[#This Row],[GST on Lobour]]+Job_Cards[[#This Row],[Total Labour]]+Job_Cards[[#This Row],[Part Value]]</f>
        <v>1388</v>
      </c>
      <c r="Y781" s="9"/>
      <c r="Z781" s="11"/>
      <c r="AA781" s="15">
        <f t="shared" si="88"/>
        <v>5</v>
      </c>
      <c r="AB781" s="15">
        <f t="shared" si="89"/>
        <v>4</v>
      </c>
      <c r="AC781" s="15">
        <f t="shared" si="90"/>
        <v>2026</v>
      </c>
    </row>
    <row r="782" spans="1:29" x14ac:dyDescent="0.35">
      <c r="A782" s="9"/>
      <c r="B782" s="8">
        <v>46117</v>
      </c>
      <c r="C782" s="9"/>
      <c r="D782" s="9"/>
      <c r="E782" s="9"/>
      <c r="F782" s="9"/>
      <c r="G782" s="64"/>
      <c r="H782" s="65"/>
      <c r="I782" s="65" t="str">
        <f>IF(Job_Cards[[#This Row],[Customer Name]]="",I781,"")</f>
        <v>Free Service</v>
      </c>
      <c r="J782" s="22" t="s">
        <v>557</v>
      </c>
      <c r="K782" s="67" t="str">
        <f>_xlfn.XLOOKUP(Job_Cards[[#This Row],[Part Code Issued]],'Inventory Check'!$A$3:$A$3000,'Inventory Check'!$B$3:$B$3000,"WRONG Code",0)</f>
        <v>Brake Oil</v>
      </c>
      <c r="L782" s="22">
        <v>1</v>
      </c>
      <c r="M782" s="27">
        <v>149</v>
      </c>
      <c r="N782" s="69">
        <f t="shared" si="86"/>
        <v>149</v>
      </c>
      <c r="O782" s="10"/>
      <c r="P782" s="11"/>
      <c r="Q782" s="11"/>
      <c r="R782" s="11"/>
      <c r="S782" s="11"/>
      <c r="T782" s="23"/>
      <c r="U782" s="71">
        <f t="shared" si="85"/>
        <v>0</v>
      </c>
      <c r="V782" s="71">
        <f t="shared" si="87"/>
        <v>0</v>
      </c>
      <c r="W782" s="9"/>
      <c r="X782" s="69">
        <f>Job_Cards[[#This Row],[GST on Lobour]]+Job_Cards[[#This Row],[Total Labour]]+Job_Cards[[#This Row],[Part Value]]</f>
        <v>149</v>
      </c>
      <c r="Y782" s="9"/>
      <c r="Z782" s="11"/>
      <c r="AA782" s="15">
        <f t="shared" si="88"/>
        <v>5</v>
      </c>
      <c r="AB782" s="15">
        <f t="shared" si="89"/>
        <v>4</v>
      </c>
      <c r="AC782" s="15">
        <f t="shared" si="90"/>
        <v>2026</v>
      </c>
    </row>
    <row r="783" spans="1:29" x14ac:dyDescent="0.35">
      <c r="A783" s="8">
        <v>46117</v>
      </c>
      <c r="B783" s="8">
        <v>46117</v>
      </c>
      <c r="C783" s="9" t="s">
        <v>1114</v>
      </c>
      <c r="D783" s="9" t="s">
        <v>279</v>
      </c>
      <c r="E783" s="9"/>
      <c r="F783" s="9" t="s">
        <v>255</v>
      </c>
      <c r="G783" s="64" t="s">
        <v>55</v>
      </c>
      <c r="H783" s="65" t="s">
        <v>237</v>
      </c>
      <c r="I783" s="65" t="s">
        <v>48</v>
      </c>
      <c r="J783" s="22" t="s">
        <v>366</v>
      </c>
      <c r="K783" s="67" t="str">
        <f>_xlfn.XLOOKUP(Job_Cards[[#This Row],[Part Code Issued]],'Inventory Check'!$A$3:$A$3000,'Inventory Check'!$B$3:$B$3000,"WRONG Code",0)</f>
        <v>Gulf Force BS VI (6.5L)</v>
      </c>
      <c r="L783" s="22">
        <v>1</v>
      </c>
      <c r="M783" s="27">
        <v>2080</v>
      </c>
      <c r="N783" s="69">
        <f t="shared" si="86"/>
        <v>2080</v>
      </c>
      <c r="O783" s="10"/>
      <c r="P783" s="11"/>
      <c r="Q783" s="11"/>
      <c r="R783" s="11"/>
      <c r="S783" s="11"/>
      <c r="T783" s="23"/>
      <c r="U783" s="71">
        <f t="shared" si="85"/>
        <v>0</v>
      </c>
      <c r="V783" s="71">
        <f t="shared" si="87"/>
        <v>0</v>
      </c>
      <c r="W783" s="9"/>
      <c r="X783" s="69">
        <f>Job_Cards[[#This Row],[GST on Lobour]]+Job_Cards[[#This Row],[Total Labour]]+Job_Cards[[#This Row],[Part Value]]</f>
        <v>2080</v>
      </c>
      <c r="Y783" s="9"/>
      <c r="Z783" s="11"/>
      <c r="AA783" s="15">
        <f t="shared" si="88"/>
        <v>5</v>
      </c>
      <c r="AB783" s="15">
        <f t="shared" si="89"/>
        <v>4</v>
      </c>
      <c r="AC783" s="15">
        <f t="shared" si="90"/>
        <v>2026</v>
      </c>
    </row>
    <row r="784" spans="1:29" x14ac:dyDescent="0.35">
      <c r="A784" s="9"/>
      <c r="B784" s="8">
        <v>46117</v>
      </c>
      <c r="C784" s="9"/>
      <c r="D784" s="9"/>
      <c r="E784" s="9"/>
      <c r="F784" s="9"/>
      <c r="G784" s="64"/>
      <c r="H784" s="65"/>
      <c r="I784" s="65" t="str">
        <f>IF(Job_Cards[[#This Row],[Customer Name]]="",I783,"")</f>
        <v>Free Service</v>
      </c>
      <c r="J784" s="22" t="s">
        <v>90</v>
      </c>
      <c r="K784" s="67" t="str">
        <f>_xlfn.XLOOKUP(Job_Cards[[#This Row],[Part Code Issued]],'Inventory Check'!$A$3:$A$3000,'Inventory Check'!$B$3:$B$3000,"WRONG Code",0)</f>
        <v>Oil Filter</v>
      </c>
      <c r="L784" s="22">
        <v>1</v>
      </c>
      <c r="M784" s="27">
        <v>359</v>
      </c>
      <c r="N784" s="69">
        <f t="shared" si="86"/>
        <v>359</v>
      </c>
      <c r="O784" s="10"/>
      <c r="P784" s="11"/>
      <c r="Q784" s="11"/>
      <c r="R784" s="11"/>
      <c r="S784" s="11"/>
      <c r="T784" s="23"/>
      <c r="U784" s="71">
        <f t="shared" si="85"/>
        <v>0</v>
      </c>
      <c r="V784" s="71">
        <f t="shared" si="87"/>
        <v>0</v>
      </c>
      <c r="W784" s="9"/>
      <c r="X784" s="69">
        <f>Job_Cards[[#This Row],[GST on Lobour]]+Job_Cards[[#This Row],[Total Labour]]+Job_Cards[[#This Row],[Part Value]]</f>
        <v>359</v>
      </c>
      <c r="Y784" s="9"/>
      <c r="Z784" s="11"/>
      <c r="AA784" s="15">
        <f t="shared" si="88"/>
        <v>5</v>
      </c>
      <c r="AB784" s="15">
        <f t="shared" si="89"/>
        <v>4</v>
      </c>
      <c r="AC784" s="15">
        <f t="shared" si="90"/>
        <v>2026</v>
      </c>
    </row>
    <row r="785" spans="1:29" x14ac:dyDescent="0.35">
      <c r="A785" s="9"/>
      <c r="B785" s="8">
        <v>46117</v>
      </c>
      <c r="C785" s="9"/>
      <c r="D785" s="9"/>
      <c r="E785" s="9"/>
      <c r="F785" s="9"/>
      <c r="G785" s="64"/>
      <c r="H785" s="65"/>
      <c r="I785" s="65" t="str">
        <f>IF(Job_Cards[[#This Row],[Customer Name]]="",I784,"")</f>
        <v>Free Service</v>
      </c>
      <c r="J785" s="22" t="s">
        <v>238</v>
      </c>
      <c r="K785" s="67" t="str">
        <f>_xlfn.XLOOKUP(Job_Cards[[#This Row],[Part Code Issued]],'Inventory Check'!$A$3:$A$3000,'Inventory Check'!$B$3:$B$3000,"WRONG Code",0)</f>
        <v>SPIN-ON FILTER</v>
      </c>
      <c r="L785" s="22">
        <v>1</v>
      </c>
      <c r="M785" s="27">
        <v>655</v>
      </c>
      <c r="N785" s="69">
        <f t="shared" si="86"/>
        <v>655</v>
      </c>
      <c r="O785" s="10"/>
      <c r="P785" s="11"/>
      <c r="Q785" s="11"/>
      <c r="R785" s="11"/>
      <c r="S785" s="11"/>
      <c r="T785" s="23"/>
      <c r="U785" s="71">
        <f t="shared" si="85"/>
        <v>0</v>
      </c>
      <c r="V785" s="71">
        <f t="shared" si="87"/>
        <v>0</v>
      </c>
      <c r="W785" s="9"/>
      <c r="X785" s="69">
        <f>Job_Cards[[#This Row],[GST on Lobour]]+Job_Cards[[#This Row],[Total Labour]]+Job_Cards[[#This Row],[Part Value]]</f>
        <v>655</v>
      </c>
      <c r="Y785" s="9"/>
      <c r="Z785" s="11"/>
      <c r="AA785" s="15">
        <f t="shared" si="88"/>
        <v>5</v>
      </c>
      <c r="AB785" s="15">
        <f t="shared" si="89"/>
        <v>4</v>
      </c>
      <c r="AC785" s="15">
        <f t="shared" si="90"/>
        <v>2026</v>
      </c>
    </row>
    <row r="786" spans="1:29" x14ac:dyDescent="0.35">
      <c r="A786" s="9"/>
      <c r="B786" s="8">
        <v>46117</v>
      </c>
      <c r="C786" s="9"/>
      <c r="D786" s="9"/>
      <c r="E786" s="9"/>
      <c r="F786" s="9"/>
      <c r="G786" s="64"/>
      <c r="H786" s="65"/>
      <c r="I786" s="65" t="str">
        <f>IF(Job_Cards[[#This Row],[Customer Name]]="",I785,"")</f>
        <v>Free Service</v>
      </c>
      <c r="J786" s="22" t="s">
        <v>92</v>
      </c>
      <c r="K786" s="67" t="str">
        <f>_xlfn.XLOOKUP(Job_Cards[[#This Row],[Part Code Issued]],'Inventory Check'!$A$3:$A$3000,'Inventory Check'!$B$3:$B$3000,"WRONG Code",0)</f>
        <v>AIR FILTER</v>
      </c>
      <c r="L786" s="22">
        <v>1</v>
      </c>
      <c r="M786" s="27">
        <v>1388</v>
      </c>
      <c r="N786" s="69">
        <f t="shared" si="86"/>
        <v>1388</v>
      </c>
      <c r="O786" s="10"/>
      <c r="P786" s="11"/>
      <c r="Q786" s="11"/>
      <c r="R786" s="11"/>
      <c r="S786" s="11"/>
      <c r="T786" s="23"/>
      <c r="U786" s="71">
        <f t="shared" si="85"/>
        <v>0</v>
      </c>
      <c r="V786" s="71">
        <f t="shared" si="87"/>
        <v>0</v>
      </c>
      <c r="W786" s="9"/>
      <c r="X786" s="69">
        <f>Job_Cards[[#This Row],[GST on Lobour]]+Job_Cards[[#This Row],[Total Labour]]+Job_Cards[[#This Row],[Part Value]]</f>
        <v>1388</v>
      </c>
      <c r="Y786" s="9"/>
      <c r="Z786" s="11"/>
      <c r="AA786" s="15">
        <f t="shared" si="88"/>
        <v>5</v>
      </c>
      <c r="AB786" s="15">
        <f t="shared" si="89"/>
        <v>4</v>
      </c>
      <c r="AC786" s="15">
        <f t="shared" si="90"/>
        <v>2026</v>
      </c>
    </row>
    <row r="787" spans="1:29" x14ac:dyDescent="0.35">
      <c r="A787" s="9"/>
      <c r="B787" s="8">
        <v>46117</v>
      </c>
      <c r="C787" s="9"/>
      <c r="D787" s="9"/>
      <c r="E787" s="9"/>
      <c r="F787" s="9"/>
      <c r="G787" s="64"/>
      <c r="H787" s="65"/>
      <c r="I787" s="65" t="str">
        <f>IF(Job_Cards[[#This Row],[Customer Name]]="",I786,"")</f>
        <v>Free Service</v>
      </c>
      <c r="J787" s="22" t="s">
        <v>557</v>
      </c>
      <c r="K787" s="67" t="str">
        <f>_xlfn.XLOOKUP(Job_Cards[[#This Row],[Part Code Issued]],'Inventory Check'!$A$3:$A$3000,'Inventory Check'!$B$3:$B$3000,"WRONG Code",0)</f>
        <v>Brake Oil</v>
      </c>
      <c r="L787" s="22">
        <v>1</v>
      </c>
      <c r="M787" s="27">
        <v>149</v>
      </c>
      <c r="N787" s="69">
        <f t="shared" si="86"/>
        <v>149</v>
      </c>
      <c r="O787" s="10"/>
      <c r="P787" s="11"/>
      <c r="Q787" s="11"/>
      <c r="R787" s="11"/>
      <c r="S787" s="11"/>
      <c r="T787" s="23"/>
      <c r="U787" s="71">
        <f t="shared" si="85"/>
        <v>0</v>
      </c>
      <c r="V787" s="71">
        <f t="shared" si="87"/>
        <v>0</v>
      </c>
      <c r="W787" s="9"/>
      <c r="X787" s="69">
        <f>Job_Cards[[#This Row],[GST on Lobour]]+Job_Cards[[#This Row],[Total Labour]]+Job_Cards[[#This Row],[Part Value]]</f>
        <v>149</v>
      </c>
      <c r="Y787" s="9"/>
      <c r="Z787" s="11"/>
      <c r="AA787" s="15">
        <f t="shared" si="88"/>
        <v>5</v>
      </c>
      <c r="AB787" s="15">
        <f t="shared" si="89"/>
        <v>4</v>
      </c>
      <c r="AC787" s="15">
        <f t="shared" si="90"/>
        <v>2026</v>
      </c>
    </row>
    <row r="788" spans="1:29" x14ac:dyDescent="0.35">
      <c r="A788" s="8">
        <v>46117</v>
      </c>
      <c r="B788" s="8">
        <v>46117</v>
      </c>
      <c r="C788" s="9" t="s">
        <v>1115</v>
      </c>
      <c r="D788" s="9" t="s">
        <v>279</v>
      </c>
      <c r="E788" s="9"/>
      <c r="F788" s="9" t="s">
        <v>1116</v>
      </c>
      <c r="G788" s="64" t="s">
        <v>55</v>
      </c>
      <c r="H788" s="65" t="s">
        <v>237</v>
      </c>
      <c r="I788" s="65" t="s">
        <v>48</v>
      </c>
      <c r="J788" s="22" t="s">
        <v>366</v>
      </c>
      <c r="K788" s="67" t="str">
        <f>_xlfn.XLOOKUP(Job_Cards[[#This Row],[Part Code Issued]],'Inventory Check'!$A$3:$A$3000,'Inventory Check'!$B$3:$B$3000,"WRONG Code",0)</f>
        <v>Gulf Force BS VI (6.5L)</v>
      </c>
      <c r="L788" s="22">
        <v>1</v>
      </c>
      <c r="M788" s="27">
        <v>2080</v>
      </c>
      <c r="N788" s="69">
        <f t="shared" si="86"/>
        <v>2080</v>
      </c>
      <c r="O788" s="10"/>
      <c r="P788" s="11"/>
      <c r="Q788" s="11"/>
      <c r="R788" s="11"/>
      <c r="S788" s="11"/>
      <c r="T788" s="23"/>
      <c r="U788" s="71">
        <f t="shared" si="85"/>
        <v>0</v>
      </c>
      <c r="V788" s="71">
        <f t="shared" si="87"/>
        <v>0</v>
      </c>
      <c r="W788" s="9"/>
      <c r="X788" s="69">
        <f>Job_Cards[[#This Row],[GST on Lobour]]+Job_Cards[[#This Row],[Total Labour]]+Job_Cards[[#This Row],[Part Value]]</f>
        <v>2080</v>
      </c>
      <c r="Y788" s="9"/>
      <c r="Z788" s="11"/>
      <c r="AA788" s="15">
        <f t="shared" si="88"/>
        <v>5</v>
      </c>
      <c r="AB788" s="15">
        <f t="shared" si="89"/>
        <v>4</v>
      </c>
      <c r="AC788" s="15">
        <f t="shared" si="90"/>
        <v>2026</v>
      </c>
    </row>
    <row r="789" spans="1:29" x14ac:dyDescent="0.35">
      <c r="A789" s="9"/>
      <c r="B789" s="8">
        <v>46117</v>
      </c>
      <c r="C789" s="9"/>
      <c r="D789" s="9"/>
      <c r="E789" s="9"/>
      <c r="F789" s="9"/>
      <c r="G789" s="64"/>
      <c r="H789" s="65"/>
      <c r="I789" s="65" t="str">
        <f>IF(Job_Cards[[#This Row],[Customer Name]]="",I788,"")</f>
        <v>Free Service</v>
      </c>
      <c r="J789" s="22" t="s">
        <v>90</v>
      </c>
      <c r="K789" s="67" t="str">
        <f>_xlfn.XLOOKUP(Job_Cards[[#This Row],[Part Code Issued]],'Inventory Check'!$A$3:$A$3000,'Inventory Check'!$B$3:$B$3000,"WRONG Code",0)</f>
        <v>Oil Filter</v>
      </c>
      <c r="L789" s="22">
        <v>1</v>
      </c>
      <c r="M789" s="27">
        <v>359</v>
      </c>
      <c r="N789" s="69">
        <f t="shared" si="86"/>
        <v>359</v>
      </c>
      <c r="O789" s="10"/>
      <c r="P789" s="11"/>
      <c r="Q789" s="11"/>
      <c r="R789" s="11"/>
      <c r="S789" s="11"/>
      <c r="T789" s="23"/>
      <c r="U789" s="71">
        <f t="shared" si="85"/>
        <v>0</v>
      </c>
      <c r="V789" s="71">
        <f t="shared" si="87"/>
        <v>0</v>
      </c>
      <c r="W789" s="9"/>
      <c r="X789" s="69">
        <f>Job_Cards[[#This Row],[GST on Lobour]]+Job_Cards[[#This Row],[Total Labour]]+Job_Cards[[#This Row],[Part Value]]</f>
        <v>359</v>
      </c>
      <c r="Y789" s="9"/>
      <c r="Z789" s="11"/>
      <c r="AA789" s="15">
        <f t="shared" si="88"/>
        <v>5</v>
      </c>
      <c r="AB789" s="15">
        <f t="shared" si="89"/>
        <v>4</v>
      </c>
      <c r="AC789" s="15">
        <f t="shared" si="90"/>
        <v>2026</v>
      </c>
    </row>
    <row r="790" spans="1:29" x14ac:dyDescent="0.35">
      <c r="A790" s="9"/>
      <c r="B790" s="8">
        <v>46117</v>
      </c>
      <c r="C790" s="9"/>
      <c r="D790" s="9"/>
      <c r="E790" s="9"/>
      <c r="F790" s="9"/>
      <c r="G790" s="64"/>
      <c r="H790" s="65"/>
      <c r="I790" s="65" t="str">
        <f>IF(Job_Cards[[#This Row],[Customer Name]]="",I789,"")</f>
        <v>Free Service</v>
      </c>
      <c r="J790" s="22" t="s">
        <v>238</v>
      </c>
      <c r="K790" s="67" t="str">
        <f>_xlfn.XLOOKUP(Job_Cards[[#This Row],[Part Code Issued]],'Inventory Check'!$A$3:$A$3000,'Inventory Check'!$B$3:$B$3000,"WRONG Code",0)</f>
        <v>SPIN-ON FILTER</v>
      </c>
      <c r="L790" s="22">
        <v>1</v>
      </c>
      <c r="M790" s="27">
        <v>655</v>
      </c>
      <c r="N790" s="69">
        <f t="shared" si="86"/>
        <v>655</v>
      </c>
      <c r="O790" s="10"/>
      <c r="P790" s="11"/>
      <c r="Q790" s="11"/>
      <c r="R790" s="11"/>
      <c r="S790" s="11"/>
      <c r="T790" s="23"/>
      <c r="U790" s="71">
        <f t="shared" si="85"/>
        <v>0</v>
      </c>
      <c r="V790" s="71">
        <f t="shared" si="87"/>
        <v>0</v>
      </c>
      <c r="W790" s="9"/>
      <c r="X790" s="69">
        <f>Job_Cards[[#This Row],[GST on Lobour]]+Job_Cards[[#This Row],[Total Labour]]+Job_Cards[[#This Row],[Part Value]]</f>
        <v>655</v>
      </c>
      <c r="Y790" s="9"/>
      <c r="Z790" s="11"/>
      <c r="AA790" s="15">
        <f t="shared" si="88"/>
        <v>5</v>
      </c>
      <c r="AB790" s="15">
        <f t="shared" si="89"/>
        <v>4</v>
      </c>
      <c r="AC790" s="15">
        <f t="shared" si="90"/>
        <v>2026</v>
      </c>
    </row>
    <row r="791" spans="1:29" x14ac:dyDescent="0.35">
      <c r="A791" s="9"/>
      <c r="B791" s="8">
        <v>46117</v>
      </c>
      <c r="C791" s="9"/>
      <c r="D791" s="9"/>
      <c r="E791" s="9"/>
      <c r="F791" s="9"/>
      <c r="G791" s="64"/>
      <c r="H791" s="65"/>
      <c r="I791" s="65" t="str">
        <f>IF(Job_Cards[[#This Row],[Customer Name]]="",I790,"")</f>
        <v>Free Service</v>
      </c>
      <c r="J791" s="22" t="s">
        <v>92</v>
      </c>
      <c r="K791" s="67" t="str">
        <f>_xlfn.XLOOKUP(Job_Cards[[#This Row],[Part Code Issued]],'Inventory Check'!$A$3:$A$3000,'Inventory Check'!$B$3:$B$3000,"WRONG Code",0)</f>
        <v>AIR FILTER</v>
      </c>
      <c r="L791" s="22">
        <v>1</v>
      </c>
      <c r="M791" s="27">
        <v>1388</v>
      </c>
      <c r="N791" s="69">
        <f t="shared" si="86"/>
        <v>1388</v>
      </c>
      <c r="O791" s="10"/>
      <c r="P791" s="11"/>
      <c r="Q791" s="11"/>
      <c r="R791" s="11"/>
      <c r="S791" s="11"/>
      <c r="T791" s="23"/>
      <c r="U791" s="71">
        <f t="shared" si="85"/>
        <v>0</v>
      </c>
      <c r="V791" s="71">
        <f t="shared" si="87"/>
        <v>0</v>
      </c>
      <c r="W791" s="9"/>
      <c r="X791" s="69">
        <f>Job_Cards[[#This Row],[GST on Lobour]]+Job_Cards[[#This Row],[Total Labour]]+Job_Cards[[#This Row],[Part Value]]</f>
        <v>1388</v>
      </c>
      <c r="Y791" s="9"/>
      <c r="Z791" s="11"/>
      <c r="AA791" s="15">
        <f t="shared" si="88"/>
        <v>5</v>
      </c>
      <c r="AB791" s="15">
        <f t="shared" si="89"/>
        <v>4</v>
      </c>
      <c r="AC791" s="15">
        <f t="shared" si="90"/>
        <v>2026</v>
      </c>
    </row>
    <row r="792" spans="1:29" x14ac:dyDescent="0.35">
      <c r="A792" s="9"/>
      <c r="B792" s="8">
        <v>46117</v>
      </c>
      <c r="C792" s="9"/>
      <c r="D792" s="9"/>
      <c r="E792" s="9"/>
      <c r="F792" s="9"/>
      <c r="G792" s="64"/>
      <c r="H792" s="65"/>
      <c r="I792" s="65" t="str">
        <f>IF(Job_Cards[[#This Row],[Customer Name]]="",I791,"")</f>
        <v>Free Service</v>
      </c>
      <c r="J792" s="22" t="s">
        <v>557</v>
      </c>
      <c r="K792" s="67" t="str">
        <f>_xlfn.XLOOKUP(Job_Cards[[#This Row],[Part Code Issued]],'Inventory Check'!$A$3:$A$3000,'Inventory Check'!$B$3:$B$3000,"WRONG Code",0)</f>
        <v>Brake Oil</v>
      </c>
      <c r="L792" s="22">
        <v>1</v>
      </c>
      <c r="M792" s="27">
        <v>149</v>
      </c>
      <c r="N792" s="69">
        <f t="shared" si="86"/>
        <v>149</v>
      </c>
      <c r="O792" s="10"/>
      <c r="P792" s="11"/>
      <c r="Q792" s="11"/>
      <c r="R792" s="11"/>
      <c r="S792" s="11"/>
      <c r="T792" s="23"/>
      <c r="U792" s="71">
        <f t="shared" si="85"/>
        <v>0</v>
      </c>
      <c r="V792" s="71">
        <f t="shared" si="87"/>
        <v>0</v>
      </c>
      <c r="W792" s="9"/>
      <c r="X792" s="69">
        <f>Job_Cards[[#This Row],[GST on Lobour]]+Job_Cards[[#This Row],[Total Labour]]+Job_Cards[[#This Row],[Part Value]]</f>
        <v>149</v>
      </c>
      <c r="Y792" s="9"/>
      <c r="Z792" s="11"/>
      <c r="AA792" s="15">
        <f t="shared" si="88"/>
        <v>5</v>
      </c>
      <c r="AB792" s="15">
        <f t="shared" si="89"/>
        <v>4</v>
      </c>
      <c r="AC792" s="15">
        <f t="shared" si="90"/>
        <v>2026</v>
      </c>
    </row>
    <row r="793" spans="1:29" x14ac:dyDescent="0.35">
      <c r="A793" s="8">
        <v>46117</v>
      </c>
      <c r="B793" s="8">
        <v>46117</v>
      </c>
      <c r="C793" s="9">
        <v>49</v>
      </c>
      <c r="D793" s="9" t="s">
        <v>1117</v>
      </c>
      <c r="E793" s="9">
        <v>7905206852</v>
      </c>
      <c r="F793" s="9" t="s">
        <v>1118</v>
      </c>
      <c r="G793" s="64" t="s">
        <v>57</v>
      </c>
      <c r="H793" s="65" t="s">
        <v>31</v>
      </c>
      <c r="I793" s="65" t="s">
        <v>27</v>
      </c>
      <c r="J793" s="22" t="s">
        <v>1119</v>
      </c>
      <c r="K793" s="67" t="str">
        <f>_xlfn.XLOOKUP(Job_Cards[[#This Row],[Part Code Issued]],'Inventory Check'!$A$3:$A$3000,'Inventory Check'!$B$3:$B$3000,"WRONG Code",0)</f>
        <v>MECHENICAL SPRAY</v>
      </c>
      <c r="L793" s="22">
        <v>1</v>
      </c>
      <c r="M793" s="27">
        <v>160</v>
      </c>
      <c r="N793" s="69">
        <f t="shared" si="86"/>
        <v>160</v>
      </c>
      <c r="O793" s="10">
        <v>800</v>
      </c>
      <c r="P793" s="11"/>
      <c r="Q793" s="11"/>
      <c r="R793" s="11"/>
      <c r="S793" s="11"/>
      <c r="T793" s="23"/>
      <c r="U793" s="71">
        <f t="shared" si="85"/>
        <v>800</v>
      </c>
      <c r="V793" s="71">
        <f t="shared" si="87"/>
        <v>144</v>
      </c>
      <c r="W793" s="9"/>
      <c r="X793" s="69">
        <f>Job_Cards[[#This Row],[GST on Lobour]]+Job_Cards[[#This Row],[Total Labour]]+Job_Cards[[#This Row],[Part Value]]</f>
        <v>1104</v>
      </c>
      <c r="Y793" s="9"/>
      <c r="Z793" s="11"/>
      <c r="AA793" s="15">
        <f t="shared" si="88"/>
        <v>5</v>
      </c>
      <c r="AB793" s="15">
        <f t="shared" si="89"/>
        <v>4</v>
      </c>
      <c r="AC793" s="15">
        <f t="shared" si="90"/>
        <v>2026</v>
      </c>
    </row>
    <row r="794" spans="1:29" x14ac:dyDescent="0.35">
      <c r="A794" s="9"/>
      <c r="B794" s="8">
        <v>46117</v>
      </c>
      <c r="C794" s="9"/>
      <c r="D794" s="9"/>
      <c r="E794" s="9"/>
      <c r="F794" s="9"/>
      <c r="G794" s="64"/>
      <c r="H794" s="65"/>
      <c r="I794" s="65" t="str">
        <f>IF(Job_Cards[[#This Row],[Customer Name]]="",I793,"")</f>
        <v>Paid</v>
      </c>
      <c r="J794" s="22" t="s">
        <v>154</v>
      </c>
      <c r="K794" s="67" t="str">
        <f>_xlfn.XLOOKUP(Job_Cards[[#This Row],[Part Code Issued]],'Inventory Check'!$A$3:$A$3000,'Inventory Check'!$B$3:$B$3000,"WRONG Code",0)</f>
        <v>KIT LINING  SET</v>
      </c>
      <c r="L794" s="22">
        <v>1</v>
      </c>
      <c r="M794" s="27">
        <v>1318</v>
      </c>
      <c r="N794" s="69">
        <f t="shared" si="86"/>
        <v>1318</v>
      </c>
      <c r="O794" s="10"/>
      <c r="P794" s="11"/>
      <c r="Q794" s="11"/>
      <c r="R794" s="11"/>
      <c r="S794" s="11"/>
      <c r="T794" s="23"/>
      <c r="U794" s="71">
        <f t="shared" si="85"/>
        <v>0</v>
      </c>
      <c r="V794" s="71">
        <f t="shared" si="87"/>
        <v>0</v>
      </c>
      <c r="W794" s="9"/>
      <c r="X794" s="69">
        <f>Job_Cards[[#This Row],[GST on Lobour]]+Job_Cards[[#This Row],[Total Labour]]+Job_Cards[[#This Row],[Part Value]]</f>
        <v>1318</v>
      </c>
      <c r="Y794" s="9"/>
      <c r="Z794" s="11"/>
      <c r="AA794" s="15">
        <f t="shared" si="88"/>
        <v>5</v>
      </c>
      <c r="AB794" s="15">
        <f t="shared" si="89"/>
        <v>4</v>
      </c>
      <c r="AC794" s="15">
        <f t="shared" si="90"/>
        <v>2026</v>
      </c>
    </row>
    <row r="795" spans="1:29" x14ac:dyDescent="0.35">
      <c r="A795" s="9"/>
      <c r="B795" s="8">
        <v>46117</v>
      </c>
      <c r="C795" s="9"/>
      <c r="D795" s="9"/>
      <c r="E795" s="9"/>
      <c r="F795" s="9"/>
      <c r="G795" s="64"/>
      <c r="H795" s="65"/>
      <c r="I795" s="65" t="str">
        <f>IF(Job_Cards[[#This Row],[Customer Name]]="",I794,"")</f>
        <v>Paid</v>
      </c>
      <c r="J795" s="22" t="s">
        <v>662</v>
      </c>
      <c r="K795" s="67" t="str">
        <f>_xlfn.XLOOKUP(Job_Cards[[#This Row],[Part Code Issued]],'Inventory Check'!$A$3:$A$3000,'Inventory Check'!$B$3:$B$3000,"WRONG Code",0)</f>
        <v>ATF (Auto Trans Fluid) HP_1-Ltr</v>
      </c>
      <c r="L795" s="22">
        <v>1</v>
      </c>
      <c r="M795" s="27">
        <v>341</v>
      </c>
      <c r="N795" s="69">
        <f t="shared" si="86"/>
        <v>341</v>
      </c>
      <c r="O795" s="10"/>
      <c r="P795" s="11"/>
      <c r="Q795" s="11"/>
      <c r="R795" s="11"/>
      <c r="S795" s="11"/>
      <c r="T795" s="23"/>
      <c r="U795" s="71">
        <f t="shared" si="85"/>
        <v>0</v>
      </c>
      <c r="V795" s="71">
        <f t="shared" si="87"/>
        <v>0</v>
      </c>
      <c r="W795" s="9"/>
      <c r="X795" s="69">
        <f>Job_Cards[[#This Row],[GST on Lobour]]+Job_Cards[[#This Row],[Total Labour]]+Job_Cards[[#This Row],[Part Value]]</f>
        <v>341</v>
      </c>
      <c r="Y795" s="9"/>
      <c r="Z795" s="11"/>
      <c r="AA795" s="15">
        <f t="shared" si="88"/>
        <v>5</v>
      </c>
      <c r="AB795" s="15">
        <f t="shared" si="89"/>
        <v>4</v>
      </c>
      <c r="AC795" s="15">
        <f t="shared" si="90"/>
        <v>2026</v>
      </c>
    </row>
    <row r="796" spans="1:29" x14ac:dyDescent="0.35">
      <c r="A796" s="8">
        <v>46119</v>
      </c>
      <c r="B796" s="8">
        <v>46119</v>
      </c>
      <c r="C796" s="9">
        <v>50</v>
      </c>
      <c r="D796" s="9" t="s">
        <v>1133</v>
      </c>
      <c r="E796" s="9">
        <v>9919937421</v>
      </c>
      <c r="F796" s="9"/>
      <c r="G796" s="64"/>
      <c r="H796" s="65"/>
      <c r="I796" s="65" t="s">
        <v>751</v>
      </c>
      <c r="J796" s="114" t="s">
        <v>365</v>
      </c>
      <c r="K796" s="67" t="str">
        <f>_xlfn.XLOOKUP(Job_Cards[[#This Row],[Part Code Issued]],'Inventory Check'!$A$3:$A$3000,'Inventory Check'!$B$3:$B$3000,"WRONG Code",0)</f>
        <v>Gulf Force AdBlue (10)</v>
      </c>
      <c r="L796" s="22">
        <v>1</v>
      </c>
      <c r="M796" s="27">
        <v>930</v>
      </c>
      <c r="N796" s="69">
        <f t="shared" si="86"/>
        <v>930</v>
      </c>
      <c r="O796" s="10"/>
      <c r="P796" s="11"/>
      <c r="Q796" s="11"/>
      <c r="R796" s="11"/>
      <c r="S796" s="11"/>
      <c r="T796" s="23"/>
      <c r="U796" s="71">
        <f t="shared" si="85"/>
        <v>0</v>
      </c>
      <c r="V796" s="71">
        <f t="shared" si="87"/>
        <v>0</v>
      </c>
      <c r="W796" s="9"/>
      <c r="X796" s="69">
        <f>Job_Cards[[#This Row],[GST on Lobour]]+Job_Cards[[#This Row],[Total Labour]]+Job_Cards[[#This Row],[Part Value]]</f>
        <v>930</v>
      </c>
      <c r="Y796" s="9"/>
      <c r="Z796" s="11"/>
      <c r="AA796" s="15">
        <f t="shared" si="88"/>
        <v>7</v>
      </c>
      <c r="AB796" s="15">
        <f t="shared" si="89"/>
        <v>4</v>
      </c>
      <c r="AC796" s="15">
        <f t="shared" si="90"/>
        <v>2026</v>
      </c>
    </row>
    <row r="797" spans="1:29" x14ac:dyDescent="0.35">
      <c r="A797" s="8">
        <v>46119</v>
      </c>
      <c r="B797" s="8">
        <v>46119</v>
      </c>
      <c r="C797" s="9">
        <v>51</v>
      </c>
      <c r="D797" s="9" t="s">
        <v>681</v>
      </c>
      <c r="E797" s="9"/>
      <c r="F797" s="9" t="s">
        <v>682</v>
      </c>
      <c r="G797" s="64" t="s">
        <v>55</v>
      </c>
      <c r="H797" s="65" t="s">
        <v>65</v>
      </c>
      <c r="I797" s="65" t="s">
        <v>27</v>
      </c>
      <c r="J797" s="22" t="s">
        <v>557</v>
      </c>
      <c r="K797" s="67" t="str">
        <f>_xlfn.XLOOKUP(Job_Cards[[#This Row],[Part Code Issued]],'Inventory Check'!$A$3:$A$3000,'Inventory Check'!$B$3:$B$3000,"WRONG Code",0)</f>
        <v>Brake Oil</v>
      </c>
      <c r="L797" s="22">
        <v>2</v>
      </c>
      <c r="M797" s="27">
        <v>149</v>
      </c>
      <c r="N797" s="69">
        <f t="shared" si="86"/>
        <v>298</v>
      </c>
      <c r="O797" s="10">
        <v>800</v>
      </c>
      <c r="P797" s="11"/>
      <c r="Q797" s="11"/>
      <c r="R797" s="11"/>
      <c r="S797" s="11"/>
      <c r="T797" s="23"/>
      <c r="U797" s="71">
        <f t="shared" si="85"/>
        <v>800</v>
      </c>
      <c r="V797" s="71">
        <f t="shared" si="87"/>
        <v>144</v>
      </c>
      <c r="W797" s="9"/>
      <c r="X797" s="69">
        <f>Job_Cards[[#This Row],[GST on Lobour]]+Job_Cards[[#This Row],[Total Labour]]+Job_Cards[[#This Row],[Part Value]]</f>
        <v>1242</v>
      </c>
      <c r="Y797" s="9"/>
      <c r="Z797" s="11"/>
      <c r="AA797" s="15">
        <f t="shared" si="88"/>
        <v>7</v>
      </c>
      <c r="AB797" s="15">
        <f t="shared" si="89"/>
        <v>4</v>
      </c>
      <c r="AC797" s="15">
        <f t="shared" si="90"/>
        <v>2026</v>
      </c>
    </row>
    <row r="798" spans="1:29" x14ac:dyDescent="0.35">
      <c r="A798" s="9"/>
      <c r="B798" s="8">
        <v>46119</v>
      </c>
      <c r="C798" s="9"/>
      <c r="D798" s="9"/>
      <c r="E798" s="9"/>
      <c r="F798" s="9"/>
      <c r="G798" s="64"/>
      <c r="H798" s="65"/>
      <c r="I798" s="65" t="str">
        <f>IF(Job_Cards[[#This Row],[Customer Name]]="",I797,"")</f>
        <v>Paid</v>
      </c>
      <c r="J798" s="22" t="s">
        <v>1119</v>
      </c>
      <c r="K798" s="67" t="str">
        <f>_xlfn.XLOOKUP(Job_Cards[[#This Row],[Part Code Issued]],'Inventory Check'!$A$3:$A$3000,'Inventory Check'!$B$3:$B$3000,"WRONG Code",0)</f>
        <v>MECHENICAL SPRAY</v>
      </c>
      <c r="L798" s="22">
        <v>1</v>
      </c>
      <c r="M798" s="27">
        <v>160</v>
      </c>
      <c r="N798" s="69">
        <f t="shared" si="86"/>
        <v>160</v>
      </c>
      <c r="O798" s="10"/>
      <c r="P798" s="11"/>
      <c r="Q798" s="11"/>
      <c r="R798" s="11"/>
      <c r="S798" s="11"/>
      <c r="T798" s="23"/>
      <c r="U798" s="71">
        <f t="shared" si="85"/>
        <v>0</v>
      </c>
      <c r="V798" s="71">
        <f t="shared" si="87"/>
        <v>0</v>
      </c>
      <c r="W798" s="9"/>
      <c r="X798" s="69">
        <f>Job_Cards[[#This Row],[GST on Lobour]]+Job_Cards[[#This Row],[Total Labour]]+Job_Cards[[#This Row],[Part Value]]</f>
        <v>160</v>
      </c>
      <c r="Y798" s="9"/>
      <c r="Z798" s="11"/>
      <c r="AA798" s="15">
        <f t="shared" si="88"/>
        <v>7</v>
      </c>
      <c r="AB798" s="15">
        <f t="shared" si="89"/>
        <v>4</v>
      </c>
      <c r="AC798" s="15">
        <f t="shared" si="90"/>
        <v>2026</v>
      </c>
    </row>
    <row r="799" spans="1:29" x14ac:dyDescent="0.35">
      <c r="A799" s="9"/>
      <c r="B799" s="8">
        <v>46119</v>
      </c>
      <c r="C799" s="9"/>
      <c r="D799" s="9"/>
      <c r="E799" s="9"/>
      <c r="F799" s="9"/>
      <c r="G799" s="64"/>
      <c r="H799" s="65"/>
      <c r="I799" s="65" t="str">
        <f>IF(Job_Cards[[#This Row],[Customer Name]]="",I798,"")</f>
        <v>Paid</v>
      </c>
      <c r="J799" s="22" t="s">
        <v>1131</v>
      </c>
      <c r="K799" s="67" t="str">
        <f>_xlfn.XLOOKUP(Job_Cards[[#This Row],[Part Code Issued]],'Inventory Check'!$A$3:$A$3000,'Inventory Check'!$B$3:$B$3000,"WRONG Code",0)</f>
        <v>Caliper Body Assy Complete</v>
      </c>
      <c r="L799" s="22">
        <v>1</v>
      </c>
      <c r="M799" s="27">
        <v>8236</v>
      </c>
      <c r="N799" s="69">
        <f t="shared" si="86"/>
        <v>8236</v>
      </c>
      <c r="O799" s="10"/>
      <c r="P799" s="11"/>
      <c r="Q799" s="11"/>
      <c r="R799" s="11"/>
      <c r="S799" s="11"/>
      <c r="T799" s="23"/>
      <c r="U799" s="71">
        <f t="shared" si="85"/>
        <v>0</v>
      </c>
      <c r="V799" s="71">
        <f t="shared" si="87"/>
        <v>0</v>
      </c>
      <c r="W799" s="9"/>
      <c r="X799" s="69">
        <f>Job_Cards[[#This Row],[GST on Lobour]]+Job_Cards[[#This Row],[Total Labour]]+Job_Cards[[#This Row],[Part Value]]</f>
        <v>8236</v>
      </c>
      <c r="Y799" s="9"/>
      <c r="Z799" s="11"/>
      <c r="AA799" s="15">
        <f t="shared" si="88"/>
        <v>7</v>
      </c>
      <c r="AB799" s="15">
        <f t="shared" si="89"/>
        <v>4</v>
      </c>
      <c r="AC799" s="15">
        <f t="shared" si="90"/>
        <v>2026</v>
      </c>
    </row>
    <row r="800" spans="1:29" x14ac:dyDescent="0.35">
      <c r="A800" s="8">
        <v>46119</v>
      </c>
      <c r="B800" s="8">
        <v>46119</v>
      </c>
      <c r="C800" s="9">
        <v>52</v>
      </c>
      <c r="D800" s="9" t="s">
        <v>1134</v>
      </c>
      <c r="E800" s="9">
        <v>7905206852</v>
      </c>
      <c r="F800" s="9"/>
      <c r="G800" s="64"/>
      <c r="H800" s="65"/>
      <c r="I800" s="65" t="s">
        <v>751</v>
      </c>
      <c r="J800" s="22" t="s">
        <v>1127</v>
      </c>
      <c r="K800" s="67" t="str">
        <f>_xlfn.XLOOKUP(Job_Cards[[#This Row],[Part Code Issued]],'Inventory Check'!$A$3:$A$3000,'Inventory Check'!$B$3:$B$3000,"WRONG Code",0)</f>
        <v>Poly V Belt 2190</v>
      </c>
      <c r="L800" s="22">
        <v>1</v>
      </c>
      <c r="M800" s="27">
        <v>1165</v>
      </c>
      <c r="N800" s="69">
        <f t="shared" si="86"/>
        <v>1165</v>
      </c>
      <c r="O800" s="10"/>
      <c r="P800" s="11"/>
      <c r="Q800" s="11"/>
      <c r="R800" s="11"/>
      <c r="S800" s="11"/>
      <c r="T800" s="23"/>
      <c r="U800" s="71">
        <f t="shared" si="85"/>
        <v>0</v>
      </c>
      <c r="V800" s="71">
        <f t="shared" si="87"/>
        <v>0</v>
      </c>
      <c r="W800" s="9"/>
      <c r="X800" s="69">
        <f>Job_Cards[[#This Row],[GST on Lobour]]+Job_Cards[[#This Row],[Total Labour]]+Job_Cards[[#This Row],[Part Value]]</f>
        <v>1165</v>
      </c>
      <c r="Y800" s="9"/>
      <c r="Z800" s="11"/>
      <c r="AA800" s="15">
        <f t="shared" si="88"/>
        <v>7</v>
      </c>
      <c r="AB800" s="15">
        <f t="shared" si="89"/>
        <v>4</v>
      </c>
      <c r="AC800" s="15">
        <f t="shared" si="90"/>
        <v>2026</v>
      </c>
    </row>
    <row r="801" spans="1:29" x14ac:dyDescent="0.35">
      <c r="A801" s="9"/>
      <c r="B801" s="8">
        <v>46119</v>
      </c>
      <c r="C801" s="9"/>
      <c r="D801" s="9"/>
      <c r="E801" s="9"/>
      <c r="F801" s="9"/>
      <c r="G801" s="64"/>
      <c r="H801" s="65"/>
      <c r="I801" s="65" t="str">
        <f>IF(Job_Cards[[#This Row],[Customer Name]]="",I800,"")</f>
        <v>Counter Sale</v>
      </c>
      <c r="J801" s="22" t="s">
        <v>1129</v>
      </c>
      <c r="K801" s="67" t="str">
        <f>_xlfn.XLOOKUP(Job_Cards[[#This Row],[Part Code Issued]],'Inventory Check'!$A$3:$A$3000,'Inventory Check'!$B$3:$B$3000,"WRONG Code",0)</f>
        <v>Belt Tensioner</v>
      </c>
      <c r="L801" s="22">
        <v>1</v>
      </c>
      <c r="M801" s="27">
        <v>1919</v>
      </c>
      <c r="N801" s="69">
        <f t="shared" si="86"/>
        <v>1919</v>
      </c>
      <c r="O801" s="10"/>
      <c r="P801" s="11"/>
      <c r="Q801" s="11"/>
      <c r="R801" s="11"/>
      <c r="S801" s="11"/>
      <c r="T801" s="23"/>
      <c r="U801" s="71">
        <f t="shared" si="85"/>
        <v>0</v>
      </c>
      <c r="V801" s="71">
        <f t="shared" si="87"/>
        <v>0</v>
      </c>
      <c r="W801" s="9"/>
      <c r="X801" s="69">
        <f>Job_Cards[[#This Row],[GST on Lobour]]+Job_Cards[[#This Row],[Total Labour]]+Job_Cards[[#This Row],[Part Value]]</f>
        <v>1919</v>
      </c>
      <c r="Y801" s="9"/>
      <c r="Z801" s="11"/>
      <c r="AA801" s="15">
        <f t="shared" si="88"/>
        <v>7</v>
      </c>
      <c r="AB801" s="15">
        <f t="shared" si="89"/>
        <v>4</v>
      </c>
      <c r="AC801" s="15">
        <f t="shared" si="90"/>
        <v>2026</v>
      </c>
    </row>
    <row r="802" spans="1:29" x14ac:dyDescent="0.35">
      <c r="A802" s="8">
        <v>46120</v>
      </c>
      <c r="B802" s="8">
        <v>46120</v>
      </c>
      <c r="C802" s="9">
        <v>53</v>
      </c>
      <c r="D802" s="9" t="s">
        <v>1138</v>
      </c>
      <c r="E802" s="9"/>
      <c r="F802" s="9" t="s">
        <v>1139</v>
      </c>
      <c r="G802" s="64" t="s">
        <v>57</v>
      </c>
      <c r="H802" s="65" t="s">
        <v>161</v>
      </c>
      <c r="I802" s="65" t="s">
        <v>27</v>
      </c>
      <c r="J802" s="22" t="s">
        <v>316</v>
      </c>
      <c r="K802" s="67" t="str">
        <f>_xlfn.XLOOKUP(Job_Cards[[#This Row],[Part Code Issued]],'Inventory Check'!$A$3:$A$3000,'Inventory Check'!$B$3:$B$3000,"WRONG Code",0)</f>
        <v>Rear View Mirror LH</v>
      </c>
      <c r="L802" s="22">
        <v>1</v>
      </c>
      <c r="M802" s="27">
        <v>295</v>
      </c>
      <c r="N802" s="69">
        <f t="shared" si="86"/>
        <v>295</v>
      </c>
      <c r="O802" s="10">
        <v>100</v>
      </c>
      <c r="P802" s="11"/>
      <c r="Q802" s="11"/>
      <c r="R802" s="11"/>
      <c r="S802" s="11"/>
      <c r="T802" s="23"/>
      <c r="U802" s="71">
        <f t="shared" si="85"/>
        <v>100</v>
      </c>
      <c r="V802" s="71">
        <f t="shared" si="87"/>
        <v>18</v>
      </c>
      <c r="W802" s="9"/>
      <c r="X802" s="69">
        <f>Job_Cards[[#This Row],[GST on Lobour]]+Job_Cards[[#This Row],[Total Labour]]+Job_Cards[[#This Row],[Part Value]]</f>
        <v>413</v>
      </c>
      <c r="Y802" s="9"/>
      <c r="Z802" s="11"/>
      <c r="AA802" s="15">
        <f t="shared" si="88"/>
        <v>8</v>
      </c>
      <c r="AB802" s="15">
        <f t="shared" si="89"/>
        <v>4</v>
      </c>
      <c r="AC802" s="15">
        <f t="shared" si="90"/>
        <v>2026</v>
      </c>
    </row>
    <row r="803" spans="1:29" x14ac:dyDescent="0.35">
      <c r="A803" s="8">
        <v>46120</v>
      </c>
      <c r="B803" s="8">
        <v>46120</v>
      </c>
      <c r="C803" s="9">
        <v>54</v>
      </c>
      <c r="D803" s="9" t="s">
        <v>1140</v>
      </c>
      <c r="E803" s="9"/>
      <c r="F803" s="9"/>
      <c r="G803" s="64" t="s">
        <v>57</v>
      </c>
      <c r="H803" s="65" t="s">
        <v>65</v>
      </c>
      <c r="I803" s="65" t="s">
        <v>28</v>
      </c>
      <c r="J803" s="22" t="s">
        <v>1141</v>
      </c>
      <c r="K803" s="67" t="str">
        <f>_xlfn.XLOOKUP(Job_Cards[[#This Row],[Part Code Issued]],'Inventory Check'!$A$3:$A$3000,'Inventory Check'!$B$3:$B$3000,"WRONG Code",0)</f>
        <v>Doser Coolant Pump</v>
      </c>
      <c r="L803" s="22">
        <v>1</v>
      </c>
      <c r="M803" s="27">
        <v>2656</v>
      </c>
      <c r="N803" s="69">
        <f t="shared" si="86"/>
        <v>2656</v>
      </c>
      <c r="O803" s="10"/>
      <c r="P803" s="11"/>
      <c r="Q803" s="11"/>
      <c r="R803" s="11"/>
      <c r="S803" s="11"/>
      <c r="T803" s="23"/>
      <c r="U803" s="71">
        <f t="shared" si="85"/>
        <v>0</v>
      </c>
      <c r="V803" s="71">
        <f t="shared" si="87"/>
        <v>0</v>
      </c>
      <c r="W803" s="9"/>
      <c r="X803" s="69">
        <f>Job_Cards[[#This Row],[GST on Lobour]]+Job_Cards[[#This Row],[Total Labour]]+Job_Cards[[#This Row],[Part Value]]</f>
        <v>2656</v>
      </c>
      <c r="Y803" s="9"/>
      <c r="Z803" s="11"/>
      <c r="AA803" s="15">
        <f t="shared" si="88"/>
        <v>8</v>
      </c>
      <c r="AB803" s="15">
        <f t="shared" si="89"/>
        <v>4</v>
      </c>
      <c r="AC803" s="15">
        <f t="shared" si="90"/>
        <v>2026</v>
      </c>
    </row>
    <row r="804" spans="1:29" x14ac:dyDescent="0.35">
      <c r="A804" s="8">
        <v>46121</v>
      </c>
      <c r="B804" s="8">
        <v>46121</v>
      </c>
      <c r="C804" s="9">
        <v>55</v>
      </c>
      <c r="D804" s="9" t="s">
        <v>1134</v>
      </c>
      <c r="E804" s="9">
        <v>7905206852</v>
      </c>
      <c r="F804" s="9"/>
      <c r="G804" s="64"/>
      <c r="H804" s="65"/>
      <c r="I804" s="65" t="s">
        <v>751</v>
      </c>
      <c r="J804" s="22" t="s">
        <v>487</v>
      </c>
      <c r="K804" s="67" t="str">
        <f>_xlfn.XLOOKUP(Job_Cards[[#This Row],[Part Code Issued]],'Inventory Check'!$A$3:$A$3000,'Inventory Check'!$B$3:$B$3000,"WRONG Code",0)</f>
        <v>Gear Shifting Lever For 2nd &amp; 5th Gear</v>
      </c>
      <c r="L804" s="22">
        <v>3</v>
      </c>
      <c r="M804" s="27">
        <v>94</v>
      </c>
      <c r="N804" s="69">
        <f t="shared" si="86"/>
        <v>282</v>
      </c>
      <c r="O804" s="10"/>
      <c r="P804" s="11"/>
      <c r="Q804" s="11"/>
      <c r="R804" s="11"/>
      <c r="S804" s="11"/>
      <c r="T804" s="23"/>
      <c r="U804" s="71">
        <f t="shared" si="85"/>
        <v>0</v>
      </c>
      <c r="V804" s="71">
        <f t="shared" si="87"/>
        <v>0</v>
      </c>
      <c r="W804" s="9"/>
      <c r="X804" s="69">
        <f>Job_Cards[[#This Row],[GST on Lobour]]+Job_Cards[[#This Row],[Total Labour]]+Job_Cards[[#This Row],[Part Value]]</f>
        <v>282</v>
      </c>
      <c r="Y804" s="9"/>
      <c r="Z804" s="11"/>
      <c r="AA804" s="15">
        <f t="shared" si="88"/>
        <v>9</v>
      </c>
      <c r="AB804" s="15">
        <f t="shared" si="89"/>
        <v>4</v>
      </c>
      <c r="AC804" s="15">
        <f t="shared" si="90"/>
        <v>2026</v>
      </c>
    </row>
    <row r="805" spans="1:29" x14ac:dyDescent="0.35">
      <c r="A805" s="8">
        <v>46122</v>
      </c>
      <c r="B805" s="8">
        <v>46122</v>
      </c>
      <c r="C805" s="9">
        <v>56</v>
      </c>
      <c r="D805" s="9" t="s">
        <v>1142</v>
      </c>
      <c r="E805" s="9"/>
      <c r="F805" s="9"/>
      <c r="G805" s="64"/>
      <c r="H805" s="65"/>
      <c r="I805" s="65" t="s">
        <v>751</v>
      </c>
      <c r="J805" s="22" t="s">
        <v>472</v>
      </c>
      <c r="K805" s="67" t="str">
        <f>_xlfn.XLOOKUP(Job_Cards[[#This Row],[Part Code Issued]],'Inventory Check'!$A$3:$A$3000,'Inventory Check'!$B$3:$B$3000,"WRONG Code",0)</f>
        <v>External Rear View Mirror Lh.</v>
      </c>
      <c r="L805" s="22">
        <v>1</v>
      </c>
      <c r="M805" s="27">
        <v>2818</v>
      </c>
      <c r="N805" s="69">
        <f t="shared" si="86"/>
        <v>2818</v>
      </c>
      <c r="O805" s="10"/>
      <c r="P805" s="11"/>
      <c r="Q805" s="11"/>
      <c r="R805" s="11"/>
      <c r="S805" s="11"/>
      <c r="T805" s="23"/>
      <c r="U805" s="71">
        <f t="shared" si="85"/>
        <v>0</v>
      </c>
      <c r="V805" s="71">
        <f t="shared" si="87"/>
        <v>0</v>
      </c>
      <c r="W805" s="9"/>
      <c r="X805" s="69">
        <f>Job_Cards[[#This Row],[GST on Lobour]]+Job_Cards[[#This Row],[Total Labour]]+Job_Cards[[#This Row],[Part Value]]</f>
        <v>2818</v>
      </c>
      <c r="Y805" s="9"/>
      <c r="Z805" s="11"/>
      <c r="AA805" s="15">
        <f t="shared" si="88"/>
        <v>10</v>
      </c>
      <c r="AB805" s="15">
        <f t="shared" si="89"/>
        <v>4</v>
      </c>
      <c r="AC805" s="15">
        <f t="shared" si="90"/>
        <v>2026</v>
      </c>
    </row>
    <row r="806" spans="1:29" x14ac:dyDescent="0.35">
      <c r="A806" s="8">
        <v>46122</v>
      </c>
      <c r="B806" s="8">
        <v>46122</v>
      </c>
      <c r="C806" s="9" t="s">
        <v>1143</v>
      </c>
      <c r="D806" s="9" t="s">
        <v>279</v>
      </c>
      <c r="E806" s="9"/>
      <c r="F806" s="9" t="s">
        <v>264</v>
      </c>
      <c r="G806" s="64" t="s">
        <v>55</v>
      </c>
      <c r="H806" s="65" t="s">
        <v>237</v>
      </c>
      <c r="I806" s="65" t="s">
        <v>48</v>
      </c>
      <c r="J806" s="22" t="s">
        <v>366</v>
      </c>
      <c r="K806" s="67" t="str">
        <f>_xlfn.XLOOKUP(Job_Cards[[#This Row],[Part Code Issued]],'Inventory Check'!$A$3:$A$3000,'Inventory Check'!$B$3:$B$3000,"WRONG Code",0)</f>
        <v>Gulf Force BS VI (6.5L)</v>
      </c>
      <c r="L806" s="22">
        <v>1</v>
      </c>
      <c r="M806" s="27">
        <v>2080</v>
      </c>
      <c r="N806" s="69">
        <f t="shared" si="86"/>
        <v>2080</v>
      </c>
      <c r="O806" s="10"/>
      <c r="P806" s="11"/>
      <c r="Q806" s="11"/>
      <c r="R806" s="11"/>
      <c r="S806" s="11"/>
      <c r="T806" s="23"/>
      <c r="U806" s="71">
        <f t="shared" si="85"/>
        <v>0</v>
      </c>
      <c r="V806" s="71">
        <f t="shared" si="87"/>
        <v>0</v>
      </c>
      <c r="W806" s="9"/>
      <c r="X806" s="69">
        <f>Job_Cards[[#This Row],[GST on Lobour]]+Job_Cards[[#This Row],[Total Labour]]+Job_Cards[[#This Row],[Part Value]]</f>
        <v>2080</v>
      </c>
      <c r="Y806" s="9"/>
      <c r="Z806" s="11"/>
      <c r="AA806" s="15">
        <f t="shared" si="88"/>
        <v>10</v>
      </c>
      <c r="AB806" s="15">
        <f t="shared" si="89"/>
        <v>4</v>
      </c>
      <c r="AC806" s="15">
        <f t="shared" si="90"/>
        <v>2026</v>
      </c>
    </row>
    <row r="807" spans="1:29" x14ac:dyDescent="0.35">
      <c r="A807" s="9"/>
      <c r="B807" s="8">
        <v>46122</v>
      </c>
      <c r="C807" s="9"/>
      <c r="D807" s="9"/>
      <c r="E807" s="9"/>
      <c r="F807" s="9"/>
      <c r="G807" s="64"/>
      <c r="H807" s="65"/>
      <c r="I807" s="65" t="str">
        <f>IF(Job_Cards[[#This Row],[Customer Name]]="",I806,"")</f>
        <v>Free Service</v>
      </c>
      <c r="J807" s="22" t="s">
        <v>90</v>
      </c>
      <c r="K807" s="67" t="str">
        <f>_xlfn.XLOOKUP(Job_Cards[[#This Row],[Part Code Issued]],'Inventory Check'!$A$3:$A$3000,'Inventory Check'!$B$3:$B$3000,"WRONG Code",0)</f>
        <v>Oil Filter</v>
      </c>
      <c r="L807" s="22">
        <v>1</v>
      </c>
      <c r="M807" s="27">
        <v>359</v>
      </c>
      <c r="N807" s="69">
        <f t="shared" si="86"/>
        <v>359</v>
      </c>
      <c r="O807" s="10"/>
      <c r="P807" s="11"/>
      <c r="Q807" s="11"/>
      <c r="R807" s="11"/>
      <c r="S807" s="11"/>
      <c r="T807" s="23"/>
      <c r="U807" s="71">
        <f t="shared" si="85"/>
        <v>0</v>
      </c>
      <c r="V807" s="71">
        <f t="shared" si="87"/>
        <v>0</v>
      </c>
      <c r="W807" s="9"/>
      <c r="X807" s="69">
        <f>Job_Cards[[#This Row],[GST on Lobour]]+Job_Cards[[#This Row],[Total Labour]]+Job_Cards[[#This Row],[Part Value]]</f>
        <v>359</v>
      </c>
      <c r="Y807" s="9"/>
      <c r="Z807" s="11"/>
      <c r="AA807" s="15">
        <f t="shared" si="88"/>
        <v>10</v>
      </c>
      <c r="AB807" s="15">
        <f t="shared" si="89"/>
        <v>4</v>
      </c>
      <c r="AC807" s="15">
        <f t="shared" si="90"/>
        <v>2026</v>
      </c>
    </row>
    <row r="808" spans="1:29" x14ac:dyDescent="0.35">
      <c r="A808" s="9"/>
      <c r="B808" s="8">
        <v>46122</v>
      </c>
      <c r="C808" s="9"/>
      <c r="D808" s="9"/>
      <c r="E808" s="9"/>
      <c r="F808" s="9"/>
      <c r="G808" s="64"/>
      <c r="H808" s="65"/>
      <c r="I808" s="65" t="str">
        <f>IF(Job_Cards[[#This Row],[Customer Name]]="",I807,"")</f>
        <v>Free Service</v>
      </c>
      <c r="J808" s="22" t="s">
        <v>238</v>
      </c>
      <c r="K808" s="67" t="str">
        <f>_xlfn.XLOOKUP(Job_Cards[[#This Row],[Part Code Issued]],'Inventory Check'!$A$3:$A$3000,'Inventory Check'!$B$3:$B$3000,"WRONG Code",0)</f>
        <v>SPIN-ON FILTER</v>
      </c>
      <c r="L808" s="22">
        <v>1</v>
      </c>
      <c r="M808" s="27">
        <v>655</v>
      </c>
      <c r="N808" s="69">
        <f t="shared" si="86"/>
        <v>655</v>
      </c>
      <c r="O808" s="10"/>
      <c r="P808" s="11"/>
      <c r="Q808" s="11"/>
      <c r="R808" s="11"/>
      <c r="S808" s="11"/>
      <c r="T808" s="23"/>
      <c r="U808" s="71">
        <f t="shared" si="85"/>
        <v>0</v>
      </c>
      <c r="V808" s="71">
        <f t="shared" si="87"/>
        <v>0</v>
      </c>
      <c r="W808" s="9"/>
      <c r="X808" s="69">
        <f>Job_Cards[[#This Row],[GST on Lobour]]+Job_Cards[[#This Row],[Total Labour]]+Job_Cards[[#This Row],[Part Value]]</f>
        <v>655</v>
      </c>
      <c r="Y808" s="9"/>
      <c r="Z808" s="11"/>
      <c r="AA808" s="15">
        <f t="shared" si="88"/>
        <v>10</v>
      </c>
      <c r="AB808" s="15">
        <f t="shared" si="89"/>
        <v>4</v>
      </c>
      <c r="AC808" s="15">
        <f t="shared" si="90"/>
        <v>2026</v>
      </c>
    </row>
    <row r="809" spans="1:29" x14ac:dyDescent="0.35">
      <c r="A809" s="9"/>
      <c r="B809" s="8">
        <v>46122</v>
      </c>
      <c r="C809" s="9"/>
      <c r="D809" s="9"/>
      <c r="E809" s="9"/>
      <c r="F809" s="9"/>
      <c r="G809" s="64"/>
      <c r="H809" s="65"/>
      <c r="I809" s="65" t="str">
        <f>IF(Job_Cards[[#This Row],[Customer Name]]="",I808,"")</f>
        <v>Free Service</v>
      </c>
      <c r="J809" s="22" t="s">
        <v>92</v>
      </c>
      <c r="K809" s="67" t="str">
        <f>_xlfn.XLOOKUP(Job_Cards[[#This Row],[Part Code Issued]],'Inventory Check'!$A$3:$A$3000,'Inventory Check'!$B$3:$B$3000,"WRONG Code",0)</f>
        <v>AIR FILTER</v>
      </c>
      <c r="L809" s="22">
        <v>1</v>
      </c>
      <c r="M809" s="27">
        <v>1388</v>
      </c>
      <c r="N809" s="69">
        <f t="shared" si="86"/>
        <v>1388</v>
      </c>
      <c r="O809" s="10"/>
      <c r="P809" s="11"/>
      <c r="Q809" s="11"/>
      <c r="R809" s="11"/>
      <c r="S809" s="11"/>
      <c r="T809" s="23"/>
      <c r="U809" s="71">
        <f t="shared" si="85"/>
        <v>0</v>
      </c>
      <c r="V809" s="71">
        <f t="shared" si="87"/>
        <v>0</v>
      </c>
      <c r="W809" s="9"/>
      <c r="X809" s="69">
        <f>Job_Cards[[#This Row],[GST on Lobour]]+Job_Cards[[#This Row],[Total Labour]]+Job_Cards[[#This Row],[Part Value]]</f>
        <v>1388</v>
      </c>
      <c r="Y809" s="9"/>
      <c r="Z809" s="11"/>
      <c r="AA809" s="15">
        <f t="shared" si="88"/>
        <v>10</v>
      </c>
      <c r="AB809" s="15">
        <f t="shared" si="89"/>
        <v>4</v>
      </c>
      <c r="AC809" s="15">
        <f t="shared" si="90"/>
        <v>2026</v>
      </c>
    </row>
    <row r="810" spans="1:29" x14ac:dyDescent="0.35">
      <c r="A810" s="9"/>
      <c r="B810" s="8">
        <v>46122</v>
      </c>
      <c r="C810" s="9"/>
      <c r="D810" s="9"/>
      <c r="E810" s="9"/>
      <c r="F810" s="9"/>
      <c r="G810" s="64"/>
      <c r="H810" s="65"/>
      <c r="I810" s="65" t="str">
        <f>IF(Job_Cards[[#This Row],[Customer Name]]="",I809,"")</f>
        <v>Free Service</v>
      </c>
      <c r="J810" s="22" t="s">
        <v>557</v>
      </c>
      <c r="K810" s="67" t="str">
        <f>_xlfn.XLOOKUP(Job_Cards[[#This Row],[Part Code Issued]],'Inventory Check'!$A$3:$A$3000,'Inventory Check'!$B$3:$B$3000,"WRONG Code",0)</f>
        <v>Brake Oil</v>
      </c>
      <c r="L810" s="22">
        <v>1</v>
      </c>
      <c r="M810" s="27">
        <v>149</v>
      </c>
      <c r="N810" s="69">
        <f t="shared" si="86"/>
        <v>149</v>
      </c>
      <c r="O810" s="10"/>
      <c r="P810" s="11"/>
      <c r="Q810" s="11"/>
      <c r="R810" s="11"/>
      <c r="S810" s="11"/>
      <c r="T810" s="23"/>
      <c r="U810" s="71">
        <f t="shared" si="85"/>
        <v>0</v>
      </c>
      <c r="V810" s="71">
        <f t="shared" si="87"/>
        <v>0</v>
      </c>
      <c r="W810" s="9"/>
      <c r="X810" s="69">
        <f>Job_Cards[[#This Row],[GST on Lobour]]+Job_Cards[[#This Row],[Total Labour]]+Job_Cards[[#This Row],[Part Value]]</f>
        <v>149</v>
      </c>
      <c r="Y810" s="9"/>
      <c r="Z810" s="11"/>
      <c r="AA810" s="15">
        <f t="shared" si="88"/>
        <v>10</v>
      </c>
      <c r="AB810" s="15">
        <f t="shared" si="89"/>
        <v>4</v>
      </c>
      <c r="AC810" s="15">
        <f t="shared" si="90"/>
        <v>2026</v>
      </c>
    </row>
    <row r="811" spans="1:29" x14ac:dyDescent="0.35">
      <c r="A811" s="8">
        <v>46124</v>
      </c>
      <c r="B811" s="8">
        <v>46124</v>
      </c>
      <c r="C811" s="9">
        <v>57</v>
      </c>
      <c r="D811" s="139" t="s">
        <v>1148</v>
      </c>
      <c r="E811" s="9">
        <v>7266929994</v>
      </c>
      <c r="F811" s="9" t="s">
        <v>1149</v>
      </c>
      <c r="G811" s="64" t="s">
        <v>57</v>
      </c>
      <c r="H811" s="65" t="s">
        <v>65</v>
      </c>
      <c r="I811" s="65" t="s">
        <v>27</v>
      </c>
      <c r="J811" s="22" t="s">
        <v>366</v>
      </c>
      <c r="K811" s="67" t="str">
        <f>_xlfn.XLOOKUP(Job_Cards[[#This Row],[Part Code Issued]],'Inventory Check'!$A$3:$A$3000,'Inventory Check'!$B$3:$B$3000,"WRONG Code",0)</f>
        <v>Gulf Force BS VI (6.5L)</v>
      </c>
      <c r="L811" s="22">
        <v>1</v>
      </c>
      <c r="M811" s="27">
        <v>2080</v>
      </c>
      <c r="N811" s="69">
        <f t="shared" si="86"/>
        <v>2080</v>
      </c>
      <c r="O811" s="10">
        <v>850</v>
      </c>
      <c r="P811" s="11"/>
      <c r="Q811" s="11"/>
      <c r="R811" s="11"/>
      <c r="S811" s="11"/>
      <c r="T811" s="23"/>
      <c r="U811" s="71">
        <f t="shared" si="85"/>
        <v>850</v>
      </c>
      <c r="V811" s="71">
        <f t="shared" si="87"/>
        <v>153</v>
      </c>
      <c r="W811" s="9"/>
      <c r="X811" s="69">
        <f>Job_Cards[[#This Row],[GST on Lobour]]+Job_Cards[[#This Row],[Total Labour]]+Job_Cards[[#This Row],[Part Value]]</f>
        <v>3083</v>
      </c>
      <c r="Y811" s="9"/>
      <c r="Z811" s="11"/>
      <c r="AA811" s="15">
        <f t="shared" si="88"/>
        <v>12</v>
      </c>
      <c r="AB811" s="15">
        <f t="shared" si="89"/>
        <v>4</v>
      </c>
      <c r="AC811" s="15">
        <f t="shared" si="90"/>
        <v>2026</v>
      </c>
    </row>
    <row r="812" spans="1:29" x14ac:dyDescent="0.35">
      <c r="A812" s="9"/>
      <c r="B812" s="8">
        <v>46124</v>
      </c>
      <c r="C812" s="9"/>
      <c r="D812" s="9"/>
      <c r="E812" s="9"/>
      <c r="F812" s="9"/>
      <c r="G812" s="64"/>
      <c r="H812" s="65"/>
      <c r="I812" s="65" t="str">
        <f>IF(Job_Cards[[#This Row],[Customer Name]]="",I811,"")</f>
        <v>Paid</v>
      </c>
      <c r="J812" s="22" t="s">
        <v>90</v>
      </c>
      <c r="K812" s="67" t="str">
        <f>_xlfn.XLOOKUP(Job_Cards[[#This Row],[Part Code Issued]],'Inventory Check'!$A$3:$A$3000,'Inventory Check'!$B$3:$B$3000,"WRONG Code",0)</f>
        <v>Oil Filter</v>
      </c>
      <c r="L812" s="22">
        <v>1</v>
      </c>
      <c r="M812" s="27">
        <v>359</v>
      </c>
      <c r="N812" s="69">
        <f t="shared" si="86"/>
        <v>359</v>
      </c>
      <c r="O812" s="10"/>
      <c r="P812" s="11"/>
      <c r="Q812" s="11"/>
      <c r="R812" s="11"/>
      <c r="S812" s="11"/>
      <c r="T812" s="23"/>
      <c r="U812" s="71">
        <f t="shared" si="85"/>
        <v>0</v>
      </c>
      <c r="V812" s="71">
        <f t="shared" si="87"/>
        <v>0</v>
      </c>
      <c r="W812" s="9"/>
      <c r="X812" s="69">
        <f>Job_Cards[[#This Row],[GST on Lobour]]+Job_Cards[[#This Row],[Total Labour]]+Job_Cards[[#This Row],[Part Value]]</f>
        <v>359</v>
      </c>
      <c r="Y812" s="9"/>
      <c r="Z812" s="11"/>
      <c r="AA812" s="15">
        <f t="shared" si="88"/>
        <v>12</v>
      </c>
      <c r="AB812" s="15">
        <f t="shared" si="89"/>
        <v>4</v>
      </c>
      <c r="AC812" s="15">
        <f t="shared" si="90"/>
        <v>2026</v>
      </c>
    </row>
    <row r="813" spans="1:29" x14ac:dyDescent="0.35">
      <c r="A813" s="9"/>
      <c r="B813" s="8">
        <v>46124</v>
      </c>
      <c r="C813" s="9"/>
      <c r="D813" s="9"/>
      <c r="E813" s="9"/>
      <c r="F813" s="9"/>
      <c r="G813" s="64"/>
      <c r="H813" s="65"/>
      <c r="I813" s="65" t="str">
        <f>IF(Job_Cards[[#This Row],[Customer Name]]="",I812,"")</f>
        <v>Paid</v>
      </c>
      <c r="J813" s="22" t="s">
        <v>98</v>
      </c>
      <c r="K813" s="67" t="str">
        <f>_xlfn.XLOOKUP(Job_Cards[[#This Row],[Part Code Issued]],'Inventory Check'!$A$3:$A$3000,'Inventory Check'!$B$3:$B$3000,"WRONG Code",0)</f>
        <v>FUEL FILTER</v>
      </c>
      <c r="L813" s="22">
        <v>1</v>
      </c>
      <c r="M813" s="27">
        <v>711</v>
      </c>
      <c r="N813" s="69">
        <f t="shared" si="86"/>
        <v>711</v>
      </c>
      <c r="O813" s="10"/>
      <c r="P813" s="11"/>
      <c r="Q813" s="11"/>
      <c r="R813" s="11"/>
      <c r="S813" s="11"/>
      <c r="T813" s="23"/>
      <c r="U813" s="71">
        <f t="shared" si="85"/>
        <v>0</v>
      </c>
      <c r="V813" s="71">
        <f t="shared" si="87"/>
        <v>0</v>
      </c>
      <c r="W813" s="9"/>
      <c r="X813" s="69">
        <f>Job_Cards[[#This Row],[GST on Lobour]]+Job_Cards[[#This Row],[Total Labour]]+Job_Cards[[#This Row],[Part Value]]</f>
        <v>711</v>
      </c>
      <c r="Y813" s="9"/>
      <c r="Z813" s="11"/>
      <c r="AA813" s="15">
        <f t="shared" si="88"/>
        <v>12</v>
      </c>
      <c r="AB813" s="15">
        <f t="shared" si="89"/>
        <v>4</v>
      </c>
      <c r="AC813" s="15">
        <f t="shared" si="90"/>
        <v>2026</v>
      </c>
    </row>
    <row r="814" spans="1:29" x14ac:dyDescent="0.35">
      <c r="A814" s="9"/>
      <c r="B814" s="8">
        <v>46124</v>
      </c>
      <c r="C814" s="9"/>
      <c r="D814" s="9"/>
      <c r="E814" s="9"/>
      <c r="F814" s="9"/>
      <c r="G814" s="64"/>
      <c r="H814" s="65"/>
      <c r="I814" s="65" t="str">
        <f>IF(Job_Cards[[#This Row],[Customer Name]]="",I813,"")</f>
        <v>Paid</v>
      </c>
      <c r="J814" s="22" t="s">
        <v>97</v>
      </c>
      <c r="K814" s="67" t="str">
        <f>_xlfn.XLOOKUP(Job_Cards[[#This Row],[Part Code Issued]],'Inventory Check'!$A$3:$A$3000,'Inventory Check'!$B$3:$B$3000,"WRONG Code",0)</f>
        <v>FUEL FILTER</v>
      </c>
      <c r="L814" s="22">
        <v>1</v>
      </c>
      <c r="M814" s="27">
        <v>1060</v>
      </c>
      <c r="N814" s="69">
        <f t="shared" si="86"/>
        <v>1060</v>
      </c>
      <c r="O814" s="10"/>
      <c r="P814" s="11"/>
      <c r="Q814" s="11"/>
      <c r="R814" s="11"/>
      <c r="S814" s="11"/>
      <c r="T814" s="23"/>
      <c r="U814" s="71">
        <f t="shared" si="85"/>
        <v>0</v>
      </c>
      <c r="V814" s="71">
        <f t="shared" si="87"/>
        <v>0</v>
      </c>
      <c r="W814" s="9"/>
      <c r="X814" s="69">
        <f>Job_Cards[[#This Row],[GST on Lobour]]+Job_Cards[[#This Row],[Total Labour]]+Job_Cards[[#This Row],[Part Value]]</f>
        <v>1060</v>
      </c>
      <c r="Y814" s="9"/>
      <c r="Z814" s="11"/>
      <c r="AA814" s="15">
        <f t="shared" si="88"/>
        <v>12</v>
      </c>
      <c r="AB814" s="15">
        <f t="shared" si="89"/>
        <v>4</v>
      </c>
      <c r="AC814" s="15">
        <f t="shared" si="90"/>
        <v>2026</v>
      </c>
    </row>
    <row r="815" spans="1:29" x14ac:dyDescent="0.35">
      <c r="A815" s="8">
        <v>46124</v>
      </c>
      <c r="B815" s="8">
        <v>46124</v>
      </c>
      <c r="C815" s="9">
        <v>58</v>
      </c>
      <c r="D815" s="139" t="s">
        <v>1150</v>
      </c>
      <c r="E815" s="9">
        <v>9415209202</v>
      </c>
      <c r="F815" s="9" t="s">
        <v>1151</v>
      </c>
      <c r="G815" s="64" t="s">
        <v>55</v>
      </c>
      <c r="H815" s="65" t="s">
        <v>65</v>
      </c>
      <c r="I815" s="65" t="s">
        <v>27</v>
      </c>
      <c r="J815" s="22" t="s">
        <v>366</v>
      </c>
      <c r="K815" s="67" t="str">
        <f>_xlfn.XLOOKUP(Job_Cards[[#This Row],[Part Code Issued]],'Inventory Check'!$A$3:$A$3000,'Inventory Check'!$B$3:$B$3000,"WRONG Code",0)</f>
        <v>Gulf Force BS VI (6.5L)</v>
      </c>
      <c r="L815" s="22">
        <v>1</v>
      </c>
      <c r="M815" s="27">
        <v>2080</v>
      </c>
      <c r="N815" s="69">
        <f t="shared" si="86"/>
        <v>2080</v>
      </c>
      <c r="O815" s="10">
        <v>1000</v>
      </c>
      <c r="P815" s="11"/>
      <c r="Q815" s="11"/>
      <c r="R815" s="11"/>
      <c r="S815" s="11"/>
      <c r="T815" s="23"/>
      <c r="U815" s="71">
        <f t="shared" si="85"/>
        <v>1000</v>
      </c>
      <c r="V815" s="71">
        <f t="shared" si="87"/>
        <v>180</v>
      </c>
      <c r="W815" s="9"/>
      <c r="X815" s="69">
        <f>Job_Cards[[#This Row],[GST on Lobour]]+Job_Cards[[#This Row],[Total Labour]]+Job_Cards[[#This Row],[Part Value]]</f>
        <v>3260</v>
      </c>
      <c r="Y815" s="9"/>
      <c r="Z815" s="11"/>
      <c r="AA815" s="15">
        <f>DAY(B815)</f>
        <v>12</v>
      </c>
      <c r="AB815" s="15">
        <f>MONTH(B815)</f>
        <v>4</v>
      </c>
      <c r="AC815" s="15">
        <f>YEAR(B815)</f>
        <v>2026</v>
      </c>
    </row>
    <row r="816" spans="1:29" x14ac:dyDescent="0.35">
      <c r="A816" s="9"/>
      <c r="B816" s="8">
        <v>46124</v>
      </c>
      <c r="C816" s="9"/>
      <c r="D816" s="9"/>
      <c r="E816" s="9"/>
      <c r="F816" s="9"/>
      <c r="G816" s="64"/>
      <c r="H816" s="65"/>
      <c r="I816" s="65" t="str">
        <f>IF(Job_Cards[[#This Row],[Customer Name]]="",I815,"")</f>
        <v>Paid</v>
      </c>
      <c r="J816" s="22" t="s">
        <v>90</v>
      </c>
      <c r="K816" s="67" t="str">
        <f>_xlfn.XLOOKUP(Job_Cards[[#This Row],[Part Code Issued]],'Inventory Check'!$A$3:$A$3000,'Inventory Check'!$B$3:$B$3000,"WRONG Code",0)</f>
        <v>Oil Filter</v>
      </c>
      <c r="L816" s="22">
        <v>1</v>
      </c>
      <c r="M816" s="27">
        <v>359</v>
      </c>
      <c r="N816" s="69">
        <f t="shared" si="86"/>
        <v>359</v>
      </c>
      <c r="O816" s="10"/>
      <c r="P816" s="11"/>
      <c r="Q816" s="11"/>
      <c r="R816" s="11"/>
      <c r="S816" s="11"/>
      <c r="T816" s="23"/>
      <c r="U816" s="71">
        <f t="shared" si="85"/>
        <v>0</v>
      </c>
      <c r="V816" s="71">
        <f t="shared" si="87"/>
        <v>0</v>
      </c>
      <c r="W816" s="9"/>
      <c r="X816" s="69">
        <f>Job_Cards[[#This Row],[GST on Lobour]]+Job_Cards[[#This Row],[Total Labour]]+Job_Cards[[#This Row],[Part Value]]</f>
        <v>359</v>
      </c>
      <c r="Y816" s="9"/>
      <c r="Z816" s="11"/>
      <c r="AA816" s="15">
        <f t="shared" si="88"/>
        <v>12</v>
      </c>
      <c r="AB816" s="15">
        <f t="shared" si="89"/>
        <v>4</v>
      </c>
      <c r="AC816" s="15">
        <f t="shared" si="90"/>
        <v>2026</v>
      </c>
    </row>
    <row r="817" spans="1:29" x14ac:dyDescent="0.35">
      <c r="A817" s="9"/>
      <c r="B817" s="8">
        <v>46124</v>
      </c>
      <c r="C817" s="9"/>
      <c r="D817" s="9"/>
      <c r="E817" s="9"/>
      <c r="F817" s="9"/>
      <c r="G817" s="64"/>
      <c r="H817" s="65"/>
      <c r="I817" s="65" t="str">
        <f>IF(Job_Cards[[#This Row],[Customer Name]]="",I816,"")</f>
        <v>Paid</v>
      </c>
      <c r="J817" s="22" t="s">
        <v>1119</v>
      </c>
      <c r="K817" s="67" t="str">
        <f>_xlfn.XLOOKUP(Job_Cards[[#This Row],[Part Code Issued]],'Inventory Check'!$A$3:$A$3000,'Inventory Check'!$B$3:$B$3000,"WRONG Code",0)</f>
        <v>MECHENICAL SPRAY</v>
      </c>
      <c r="L817" s="22">
        <v>1</v>
      </c>
      <c r="M817" s="27">
        <v>160</v>
      </c>
      <c r="N817" s="69">
        <f t="shared" si="86"/>
        <v>160</v>
      </c>
      <c r="O817" s="10"/>
      <c r="P817" s="11"/>
      <c r="Q817" s="11"/>
      <c r="R817" s="11"/>
      <c r="S817" s="11"/>
      <c r="T817" s="23"/>
      <c r="U817" s="71">
        <f t="shared" si="85"/>
        <v>0</v>
      </c>
      <c r="V817" s="71">
        <f t="shared" si="87"/>
        <v>0</v>
      </c>
      <c r="W817" s="9"/>
      <c r="X817" s="69">
        <f>Job_Cards[[#This Row],[GST on Lobour]]+Job_Cards[[#This Row],[Total Labour]]+Job_Cards[[#This Row],[Part Value]]</f>
        <v>160</v>
      </c>
      <c r="Y817" s="9"/>
      <c r="Z817" s="11"/>
      <c r="AA817" s="15">
        <f t="shared" si="88"/>
        <v>12</v>
      </c>
      <c r="AB817" s="15">
        <f t="shared" si="89"/>
        <v>4</v>
      </c>
      <c r="AC817" s="15">
        <f t="shared" si="90"/>
        <v>2026</v>
      </c>
    </row>
    <row r="818" spans="1:29" ht="15.75" customHeight="1" x14ac:dyDescent="0.35">
      <c r="A818" s="9"/>
      <c r="B818" s="8">
        <v>46124</v>
      </c>
      <c r="C818" s="9"/>
      <c r="D818" s="9"/>
      <c r="E818" s="9"/>
      <c r="F818" s="9"/>
      <c r="G818" s="64"/>
      <c r="H818" s="65"/>
      <c r="I818" s="65" t="str">
        <f>IF(Job_Cards[[#This Row],[Customer Name]]="",I817,"")</f>
        <v>Paid</v>
      </c>
      <c r="J818" s="22" t="s">
        <v>531</v>
      </c>
      <c r="K818" s="67" t="str">
        <f>_xlfn.XLOOKUP(Job_Cards[[#This Row],[Part Code Issued]],'Inventory Check'!$A$3:$A$3000,'Inventory Check'!$B$3:$B$3000,"WRONG Code",0)</f>
        <v>Drain Plug assly</v>
      </c>
      <c r="L818" s="22">
        <v>1</v>
      </c>
      <c r="M818" s="27">
        <v>60</v>
      </c>
      <c r="N818" s="69">
        <f t="shared" si="86"/>
        <v>60</v>
      </c>
      <c r="O818" s="10"/>
      <c r="P818" s="11"/>
      <c r="Q818" s="11"/>
      <c r="R818" s="11"/>
      <c r="S818" s="11"/>
      <c r="T818" s="23"/>
      <c r="U818" s="71">
        <f t="shared" si="85"/>
        <v>0</v>
      </c>
      <c r="V818" s="71">
        <f t="shared" si="87"/>
        <v>0</v>
      </c>
      <c r="W818" s="9"/>
      <c r="X818" s="69">
        <f>Job_Cards[[#This Row],[GST on Lobour]]+Job_Cards[[#This Row],[Total Labour]]+Job_Cards[[#This Row],[Part Value]]</f>
        <v>60</v>
      </c>
      <c r="Y818" s="9"/>
      <c r="Z818" s="11"/>
      <c r="AA818" s="15">
        <f>DAY(B818)</f>
        <v>12</v>
      </c>
      <c r="AB818" s="15">
        <f>MONTH(B818)</f>
        <v>4</v>
      </c>
      <c r="AC818" s="15">
        <f>YEAR(B818)</f>
        <v>2026</v>
      </c>
    </row>
    <row r="819" spans="1:29" x14ac:dyDescent="0.35">
      <c r="A819" s="8"/>
      <c r="B819" s="8">
        <v>46124</v>
      </c>
      <c r="C819" s="9"/>
      <c r="D819" s="9"/>
      <c r="E819" s="9"/>
      <c r="F819" s="9"/>
      <c r="G819" s="64"/>
      <c r="H819" s="65"/>
      <c r="I819" s="65" t="str">
        <f>IF(Job_Cards[[#This Row],[Customer Name]]="",I818,"")</f>
        <v>Paid</v>
      </c>
      <c r="J819" s="22" t="s">
        <v>308</v>
      </c>
      <c r="K819" s="67" t="str">
        <f>_xlfn.XLOOKUP(Job_Cards[[#This Row],[Part Code Issued]],'Inventory Check'!$A$3:$A$3000,'Inventory Check'!$B$3:$B$3000,"WRONG Code",0)</f>
        <v>Gulf Force AdBlue (20 L)</v>
      </c>
      <c r="L819" s="22">
        <v>1</v>
      </c>
      <c r="M819" s="27">
        <v>1800</v>
      </c>
      <c r="N819" s="69">
        <f t="shared" si="86"/>
        <v>1800</v>
      </c>
      <c r="O819" s="10"/>
      <c r="P819" s="11"/>
      <c r="Q819" s="11"/>
      <c r="R819" s="11"/>
      <c r="S819" s="11"/>
      <c r="T819" s="23"/>
      <c r="U819" s="71">
        <f t="shared" si="85"/>
        <v>0</v>
      </c>
      <c r="V819" s="71">
        <f t="shared" si="87"/>
        <v>0</v>
      </c>
      <c r="W819" s="9"/>
      <c r="X819" s="69">
        <f>Job_Cards[[#This Row],[GST on Lobour]]+Job_Cards[[#This Row],[Total Labour]]+Job_Cards[[#This Row],[Part Value]]</f>
        <v>1800</v>
      </c>
      <c r="Y819" s="9"/>
      <c r="Z819" s="11"/>
      <c r="AA819" s="15">
        <f t="shared" si="88"/>
        <v>12</v>
      </c>
      <c r="AB819" s="15">
        <f t="shared" si="89"/>
        <v>4</v>
      </c>
      <c r="AC819" s="15">
        <f t="shared" si="90"/>
        <v>2026</v>
      </c>
    </row>
    <row r="820" spans="1:29" x14ac:dyDescent="0.35">
      <c r="A820" s="9"/>
      <c r="B820" s="8">
        <v>46124</v>
      </c>
      <c r="C820" s="9"/>
      <c r="D820" s="9"/>
      <c r="E820" s="9"/>
      <c r="F820" s="9"/>
      <c r="G820" s="64"/>
      <c r="H820" s="65"/>
      <c r="I820" s="65" t="str">
        <f>IF(Job_Cards[[#This Row],[Customer Name]]="",I819,"")</f>
        <v>Paid</v>
      </c>
      <c r="J820" s="105" t="s">
        <v>832</v>
      </c>
      <c r="K820" s="67" t="str">
        <f>_xlfn.XLOOKUP(Job_Cards[[#This Row],[Part Code Issued]],'Inventory Check'!$A$3:$A$3000,'Inventory Check'!$B$3:$B$3000,"WRONG Code",0)</f>
        <v>BALANCING BUSH 22 NO.</v>
      </c>
      <c r="L820" s="22">
        <v>1</v>
      </c>
      <c r="M820" s="27">
        <v>90</v>
      </c>
      <c r="N820" s="69">
        <f t="shared" si="86"/>
        <v>90</v>
      </c>
      <c r="O820" s="10"/>
      <c r="P820" s="11"/>
      <c r="Q820" s="11"/>
      <c r="R820" s="11"/>
      <c r="S820" s="11"/>
      <c r="T820" s="23"/>
      <c r="U820" s="71">
        <f t="shared" si="85"/>
        <v>0</v>
      </c>
      <c r="V820" s="71">
        <f t="shared" si="87"/>
        <v>0</v>
      </c>
      <c r="W820" s="9"/>
      <c r="X820" s="69">
        <f>Job_Cards[[#This Row],[GST on Lobour]]+Job_Cards[[#This Row],[Total Labour]]+Job_Cards[[#This Row],[Part Value]]</f>
        <v>90</v>
      </c>
      <c r="Y820" s="9"/>
      <c r="Z820" s="11"/>
      <c r="AA820" s="15">
        <f t="shared" si="88"/>
        <v>12</v>
      </c>
      <c r="AB820" s="15">
        <f t="shared" si="89"/>
        <v>4</v>
      </c>
      <c r="AC820" s="15">
        <f t="shared" si="90"/>
        <v>2026</v>
      </c>
    </row>
    <row r="821" spans="1:29" x14ac:dyDescent="0.35">
      <c r="A821" s="8">
        <v>46124</v>
      </c>
      <c r="B821" s="8">
        <v>46124</v>
      </c>
      <c r="C821" s="9">
        <v>59</v>
      </c>
      <c r="D821" s="139" t="s">
        <v>1152</v>
      </c>
      <c r="E821" s="9">
        <v>7084893045</v>
      </c>
      <c r="F821" s="9" t="s">
        <v>85</v>
      </c>
      <c r="G821" s="64" t="s">
        <v>57</v>
      </c>
      <c r="H821" s="65" t="s">
        <v>65</v>
      </c>
      <c r="I821" s="65" t="s">
        <v>48</v>
      </c>
      <c r="J821" s="22" t="s">
        <v>366</v>
      </c>
      <c r="K821" s="67" t="str">
        <f>_xlfn.XLOOKUP(Job_Cards[[#This Row],[Part Code Issued]],'Inventory Check'!$A$3:$A$3000,'Inventory Check'!$B$3:$B$3000,"WRONG Code",0)</f>
        <v>Gulf Force BS VI (6.5L)</v>
      </c>
      <c r="L821" s="22">
        <v>1</v>
      </c>
      <c r="M821" s="27">
        <v>2080</v>
      </c>
      <c r="N821" s="69">
        <f t="shared" si="86"/>
        <v>2080</v>
      </c>
      <c r="O821" s="10"/>
      <c r="P821" s="11"/>
      <c r="Q821" s="11"/>
      <c r="R821" s="11">
        <v>550</v>
      </c>
      <c r="S821" s="11"/>
      <c r="T821" s="23"/>
      <c r="U821" s="71">
        <f t="shared" si="85"/>
        <v>550</v>
      </c>
      <c r="V821" s="71">
        <f t="shared" si="87"/>
        <v>99</v>
      </c>
      <c r="W821" s="9"/>
      <c r="X821" s="69">
        <f>Job_Cards[[#This Row],[GST on Lobour]]+Job_Cards[[#This Row],[Total Labour]]+Job_Cards[[#This Row],[Part Value]]</f>
        <v>2729</v>
      </c>
      <c r="Y821" s="9"/>
      <c r="Z821" s="11"/>
      <c r="AA821" s="15">
        <f t="shared" si="88"/>
        <v>12</v>
      </c>
      <c r="AB821" s="15">
        <f t="shared" si="89"/>
        <v>4</v>
      </c>
      <c r="AC821" s="15">
        <f t="shared" si="90"/>
        <v>2026</v>
      </c>
    </row>
    <row r="822" spans="1:29" x14ac:dyDescent="0.35">
      <c r="A822" s="9"/>
      <c r="B822" s="8">
        <v>46124</v>
      </c>
      <c r="C822" s="9"/>
      <c r="D822" s="9"/>
      <c r="E822" s="9"/>
      <c r="F822" s="9"/>
      <c r="G822" s="64"/>
      <c r="H822" s="65"/>
      <c r="I822" s="65" t="str">
        <f>IF(Job_Cards[[#This Row],[Customer Name]]="",I821,"")</f>
        <v>Free Service</v>
      </c>
      <c r="J822" s="22" t="s">
        <v>90</v>
      </c>
      <c r="K822" s="67" t="str">
        <f>_xlfn.XLOOKUP(Job_Cards[[#This Row],[Part Code Issued]],'Inventory Check'!$A$3:$A$3000,'Inventory Check'!$B$3:$B$3000,"WRONG Code",0)</f>
        <v>Oil Filter</v>
      </c>
      <c r="L822" s="22">
        <v>1</v>
      </c>
      <c r="M822" s="27">
        <v>359</v>
      </c>
      <c r="N822" s="69">
        <f t="shared" si="86"/>
        <v>359</v>
      </c>
      <c r="O822" s="10"/>
      <c r="P822" s="11"/>
      <c r="Q822" s="11"/>
      <c r="R822" s="11"/>
      <c r="S822" s="11"/>
      <c r="T822" s="23"/>
      <c r="U822" s="71">
        <f t="shared" si="85"/>
        <v>0</v>
      </c>
      <c r="V822" s="71">
        <f t="shared" si="87"/>
        <v>0</v>
      </c>
      <c r="W822" s="9"/>
      <c r="X822" s="69">
        <f>Job_Cards[[#This Row],[GST on Lobour]]+Job_Cards[[#This Row],[Total Labour]]+Job_Cards[[#This Row],[Part Value]]</f>
        <v>359</v>
      </c>
      <c r="Y822" s="9"/>
      <c r="Z822" s="11"/>
      <c r="AA822" s="15">
        <f t="shared" si="88"/>
        <v>12</v>
      </c>
      <c r="AB822" s="15">
        <f t="shared" si="89"/>
        <v>4</v>
      </c>
      <c r="AC822" s="15">
        <f t="shared" si="90"/>
        <v>2026</v>
      </c>
    </row>
    <row r="823" spans="1:29" x14ac:dyDescent="0.35">
      <c r="A823" s="9"/>
      <c r="B823" s="8">
        <v>46124</v>
      </c>
      <c r="C823" s="9"/>
      <c r="D823" s="9"/>
      <c r="E823" s="9"/>
      <c r="F823" s="9"/>
      <c r="G823" s="64"/>
      <c r="H823" s="65"/>
      <c r="I823" s="65" t="str">
        <f>IF(Job_Cards[[#This Row],[Customer Name]]="",I822,"")</f>
        <v>Free Service</v>
      </c>
      <c r="J823" s="22" t="s">
        <v>472</v>
      </c>
      <c r="K823" s="67" t="str">
        <f>_xlfn.XLOOKUP(Job_Cards[[#This Row],[Part Code Issued]],'Inventory Check'!$A$3:$A$3000,'Inventory Check'!$B$3:$B$3000,"WRONG Code",0)</f>
        <v>External Rear View Mirror Lh.</v>
      </c>
      <c r="L823" s="22">
        <v>1</v>
      </c>
      <c r="M823" s="27">
        <v>2818</v>
      </c>
      <c r="N823" s="69">
        <f t="shared" si="86"/>
        <v>2818</v>
      </c>
      <c r="O823" s="10"/>
      <c r="P823" s="11"/>
      <c r="Q823" s="11"/>
      <c r="R823" s="11"/>
      <c r="S823" s="11"/>
      <c r="T823" s="23"/>
      <c r="U823" s="71">
        <f t="shared" si="85"/>
        <v>0</v>
      </c>
      <c r="V823" s="71">
        <f t="shared" si="87"/>
        <v>0</v>
      </c>
      <c r="W823" s="9"/>
      <c r="X823" s="69">
        <f>Job_Cards[[#This Row],[GST on Lobour]]+Job_Cards[[#This Row],[Total Labour]]+Job_Cards[[#This Row],[Part Value]]</f>
        <v>2818</v>
      </c>
      <c r="Y823" s="9"/>
      <c r="Z823" s="11"/>
      <c r="AA823" s="15">
        <f t="shared" si="88"/>
        <v>12</v>
      </c>
      <c r="AB823" s="15">
        <f t="shared" si="89"/>
        <v>4</v>
      </c>
      <c r="AC823" s="15">
        <f t="shared" si="90"/>
        <v>2026</v>
      </c>
    </row>
    <row r="824" spans="1:29" x14ac:dyDescent="0.35">
      <c r="A824" s="9"/>
      <c r="B824" s="8">
        <v>46124</v>
      </c>
      <c r="C824" s="9"/>
      <c r="D824" s="9"/>
      <c r="E824" s="9"/>
      <c r="F824" s="9"/>
      <c r="G824" s="64"/>
      <c r="H824" s="65"/>
      <c r="I824" s="65" t="str">
        <f>IF(Job_Cards[[#This Row],[Customer Name]]="",I823,"")</f>
        <v>Free Service</v>
      </c>
      <c r="J824" s="105" t="s">
        <v>831</v>
      </c>
      <c r="K824" s="67" t="str">
        <f>_xlfn.XLOOKUP(Job_Cards[[#This Row],[Part Code Issued]],'Inventory Check'!$A$3:$A$3000,'Inventory Check'!$B$3:$B$3000,"WRONG Code",0)</f>
        <v>BALANCING BUSH 19 NO.</v>
      </c>
      <c r="L824" s="22">
        <v>2</v>
      </c>
      <c r="M824" s="27">
        <v>80</v>
      </c>
      <c r="N824" s="69">
        <f t="shared" si="86"/>
        <v>160</v>
      </c>
      <c r="O824" s="10"/>
      <c r="P824" s="11"/>
      <c r="Q824" s="11"/>
      <c r="R824" s="11"/>
      <c r="S824" s="11"/>
      <c r="T824" s="23"/>
      <c r="U824" s="71">
        <f t="shared" si="85"/>
        <v>0</v>
      </c>
      <c r="V824" s="71">
        <f t="shared" si="87"/>
        <v>0</v>
      </c>
      <c r="W824" s="9"/>
      <c r="X824" s="69">
        <f>Job_Cards[[#This Row],[GST on Lobour]]+Job_Cards[[#This Row],[Total Labour]]+Job_Cards[[#This Row],[Part Value]]</f>
        <v>160</v>
      </c>
      <c r="Y824" s="9"/>
      <c r="Z824" s="11"/>
      <c r="AA824" s="15">
        <f t="shared" si="88"/>
        <v>12</v>
      </c>
      <c r="AB824" s="15">
        <f t="shared" si="89"/>
        <v>4</v>
      </c>
      <c r="AC824" s="15">
        <f t="shared" si="90"/>
        <v>2026</v>
      </c>
    </row>
    <row r="825" spans="1:29" x14ac:dyDescent="0.35">
      <c r="A825" s="8">
        <v>46124</v>
      </c>
      <c r="B825" s="8">
        <v>46124</v>
      </c>
      <c r="C825" s="9" t="s">
        <v>1153</v>
      </c>
      <c r="D825" s="9" t="s">
        <v>279</v>
      </c>
      <c r="E825" s="9"/>
      <c r="F825" s="9" t="s">
        <v>268</v>
      </c>
      <c r="G825" s="64" t="s">
        <v>55</v>
      </c>
      <c r="H825" s="65" t="s">
        <v>237</v>
      </c>
      <c r="I825" s="65" t="s">
        <v>48</v>
      </c>
      <c r="J825" s="22" t="s">
        <v>366</v>
      </c>
      <c r="K825" s="67" t="str">
        <f>_xlfn.XLOOKUP(Job_Cards[[#This Row],[Part Code Issued]],'Inventory Check'!$A$3:$A$3000,'Inventory Check'!$B$3:$B$3000,"WRONG Code",0)</f>
        <v>Gulf Force BS VI (6.5L)</v>
      </c>
      <c r="L825" s="22">
        <v>1</v>
      </c>
      <c r="M825" s="27">
        <v>2080</v>
      </c>
      <c r="N825" s="69">
        <f t="shared" si="86"/>
        <v>2080</v>
      </c>
      <c r="O825" s="10"/>
      <c r="P825" s="11"/>
      <c r="Q825" s="11"/>
      <c r="R825" s="11"/>
      <c r="S825" s="11"/>
      <c r="T825" s="23"/>
      <c r="U825" s="71">
        <f t="shared" si="85"/>
        <v>0</v>
      </c>
      <c r="V825" s="71">
        <f t="shared" si="87"/>
        <v>0</v>
      </c>
      <c r="W825" s="9"/>
      <c r="X825" s="69">
        <f>Job_Cards[[#This Row],[GST on Lobour]]+Job_Cards[[#This Row],[Total Labour]]+Job_Cards[[#This Row],[Part Value]]</f>
        <v>2080</v>
      </c>
      <c r="Y825" s="9"/>
      <c r="Z825" s="11"/>
      <c r="AA825" s="15">
        <f t="shared" si="88"/>
        <v>12</v>
      </c>
      <c r="AB825" s="15">
        <f t="shared" si="89"/>
        <v>4</v>
      </c>
      <c r="AC825" s="15">
        <f t="shared" si="90"/>
        <v>2026</v>
      </c>
    </row>
    <row r="826" spans="1:29" x14ac:dyDescent="0.35">
      <c r="A826" s="9"/>
      <c r="B826" s="8">
        <v>46124</v>
      </c>
      <c r="C826" s="9"/>
      <c r="D826" s="9"/>
      <c r="E826" s="9"/>
      <c r="F826" s="9"/>
      <c r="G826" s="64"/>
      <c r="H826" s="65"/>
      <c r="I826" s="65" t="str">
        <f>IF(Job_Cards[[#This Row],[Customer Name]]="",I825,"")</f>
        <v>Free Service</v>
      </c>
      <c r="J826" s="22" t="s">
        <v>90</v>
      </c>
      <c r="K826" s="67" t="str">
        <f>_xlfn.XLOOKUP(Job_Cards[[#This Row],[Part Code Issued]],'Inventory Check'!$A$3:$A$3000,'Inventory Check'!$B$3:$B$3000,"WRONG Code",0)</f>
        <v>Oil Filter</v>
      </c>
      <c r="L826" s="22">
        <v>1</v>
      </c>
      <c r="M826" s="27">
        <v>359</v>
      </c>
      <c r="N826" s="69">
        <f t="shared" si="86"/>
        <v>359</v>
      </c>
      <c r="O826" s="10"/>
      <c r="P826" s="11"/>
      <c r="Q826" s="11"/>
      <c r="R826" s="11"/>
      <c r="S826" s="11"/>
      <c r="T826" s="23"/>
      <c r="U826" s="71">
        <f t="shared" si="85"/>
        <v>0</v>
      </c>
      <c r="V826" s="71">
        <f t="shared" si="87"/>
        <v>0</v>
      </c>
      <c r="W826" s="9"/>
      <c r="X826" s="69">
        <f>Job_Cards[[#This Row],[GST on Lobour]]+Job_Cards[[#This Row],[Total Labour]]+Job_Cards[[#This Row],[Part Value]]</f>
        <v>359</v>
      </c>
      <c r="Y826" s="9"/>
      <c r="Z826" s="11"/>
      <c r="AA826" s="15">
        <f t="shared" si="88"/>
        <v>12</v>
      </c>
      <c r="AB826" s="15">
        <f t="shared" si="89"/>
        <v>4</v>
      </c>
      <c r="AC826" s="15">
        <f t="shared" si="90"/>
        <v>2026</v>
      </c>
    </row>
    <row r="827" spans="1:29" x14ac:dyDescent="0.35">
      <c r="A827" s="9"/>
      <c r="B827" s="8">
        <v>46124</v>
      </c>
      <c r="C827" s="9"/>
      <c r="D827" s="9"/>
      <c r="E827" s="9"/>
      <c r="F827" s="9"/>
      <c r="G827" s="64"/>
      <c r="H827" s="65"/>
      <c r="I827" s="65" t="str">
        <f>IF(Job_Cards[[#This Row],[Customer Name]]="",I826,"")</f>
        <v>Free Service</v>
      </c>
      <c r="J827" s="22" t="s">
        <v>238</v>
      </c>
      <c r="K827" s="67" t="str">
        <f>_xlfn.XLOOKUP(Job_Cards[[#This Row],[Part Code Issued]],'Inventory Check'!$A$3:$A$3000,'Inventory Check'!$B$3:$B$3000,"WRONG Code",0)</f>
        <v>SPIN-ON FILTER</v>
      </c>
      <c r="L827" s="22">
        <v>1</v>
      </c>
      <c r="M827" s="27">
        <v>655</v>
      </c>
      <c r="N827" s="69">
        <f t="shared" si="86"/>
        <v>655</v>
      </c>
      <c r="O827" s="10"/>
      <c r="P827" s="11"/>
      <c r="Q827" s="11"/>
      <c r="R827" s="11"/>
      <c r="S827" s="11"/>
      <c r="T827" s="23"/>
      <c r="U827" s="71">
        <f t="shared" si="85"/>
        <v>0</v>
      </c>
      <c r="V827" s="71">
        <f t="shared" si="87"/>
        <v>0</v>
      </c>
      <c r="W827" s="9"/>
      <c r="X827" s="69">
        <f>Job_Cards[[#This Row],[GST on Lobour]]+Job_Cards[[#This Row],[Total Labour]]+Job_Cards[[#This Row],[Part Value]]</f>
        <v>655</v>
      </c>
      <c r="Y827" s="9"/>
      <c r="Z827" s="11"/>
      <c r="AA827" s="15">
        <f t="shared" si="88"/>
        <v>12</v>
      </c>
      <c r="AB827" s="15">
        <f t="shared" si="89"/>
        <v>4</v>
      </c>
      <c r="AC827" s="15">
        <f t="shared" si="90"/>
        <v>2026</v>
      </c>
    </row>
    <row r="828" spans="1:29" x14ac:dyDescent="0.35">
      <c r="A828" s="9"/>
      <c r="B828" s="8">
        <v>46124</v>
      </c>
      <c r="C828" s="9"/>
      <c r="D828" s="9"/>
      <c r="E828" s="9"/>
      <c r="F828" s="9"/>
      <c r="G828" s="64"/>
      <c r="H828" s="65"/>
      <c r="I828" s="65" t="str">
        <f>IF(Job_Cards[[#This Row],[Customer Name]]="",I827,"")</f>
        <v>Free Service</v>
      </c>
      <c r="J828" s="22" t="s">
        <v>92</v>
      </c>
      <c r="K828" s="67" t="str">
        <f>_xlfn.XLOOKUP(Job_Cards[[#This Row],[Part Code Issued]],'Inventory Check'!$A$3:$A$3000,'Inventory Check'!$B$3:$B$3000,"WRONG Code",0)</f>
        <v>AIR FILTER</v>
      </c>
      <c r="L828" s="22">
        <v>1</v>
      </c>
      <c r="M828" s="27">
        <v>1388</v>
      </c>
      <c r="N828" s="69">
        <f t="shared" si="86"/>
        <v>1388</v>
      </c>
      <c r="O828" s="10"/>
      <c r="P828" s="11"/>
      <c r="Q828" s="11"/>
      <c r="R828" s="11"/>
      <c r="S828" s="11"/>
      <c r="T828" s="23"/>
      <c r="U828" s="71">
        <f t="shared" ref="U828:U891" si="91">SUM(O828:T828)</f>
        <v>0</v>
      </c>
      <c r="V828" s="71">
        <f t="shared" si="87"/>
        <v>0</v>
      </c>
      <c r="W828" s="9"/>
      <c r="X828" s="69">
        <f>Job_Cards[[#This Row],[GST on Lobour]]+Job_Cards[[#This Row],[Total Labour]]+Job_Cards[[#This Row],[Part Value]]</f>
        <v>1388</v>
      </c>
      <c r="Y828" s="9"/>
      <c r="Z828" s="11"/>
      <c r="AA828" s="15">
        <f t="shared" si="88"/>
        <v>12</v>
      </c>
      <c r="AB828" s="15">
        <f t="shared" si="89"/>
        <v>4</v>
      </c>
      <c r="AC828" s="15">
        <f t="shared" si="90"/>
        <v>2026</v>
      </c>
    </row>
    <row r="829" spans="1:29" x14ac:dyDescent="0.35">
      <c r="A829" s="9"/>
      <c r="B829" s="8">
        <v>46124</v>
      </c>
      <c r="C829" s="9"/>
      <c r="D829" s="9"/>
      <c r="E829" s="9"/>
      <c r="F829" s="9"/>
      <c r="G829" s="64"/>
      <c r="H829" s="65"/>
      <c r="I829" s="65" t="str">
        <f>IF(Job_Cards[[#This Row],[Customer Name]]="",I828,"")</f>
        <v>Free Service</v>
      </c>
      <c r="J829" s="22" t="s">
        <v>557</v>
      </c>
      <c r="K829" s="67" t="str">
        <f>_xlfn.XLOOKUP(Job_Cards[[#This Row],[Part Code Issued]],'Inventory Check'!$A$3:$A$3000,'Inventory Check'!$B$3:$B$3000,"WRONG Code",0)</f>
        <v>Brake Oil</v>
      </c>
      <c r="L829" s="22">
        <v>1</v>
      </c>
      <c r="M829" s="27">
        <v>149</v>
      </c>
      <c r="N829" s="69">
        <f t="shared" ref="N829:N892" si="92">M829*L829</f>
        <v>149</v>
      </c>
      <c r="O829" s="10"/>
      <c r="P829" s="11"/>
      <c r="Q829" s="11"/>
      <c r="R829" s="11"/>
      <c r="S829" s="11"/>
      <c r="T829" s="23"/>
      <c r="U829" s="71">
        <f t="shared" si="91"/>
        <v>0</v>
      </c>
      <c r="V829" s="71">
        <f t="shared" ref="V829:V892" si="93">U829*0.18</f>
        <v>0</v>
      </c>
      <c r="W829" s="9"/>
      <c r="X829" s="69">
        <f>Job_Cards[[#This Row],[GST on Lobour]]+Job_Cards[[#This Row],[Total Labour]]+Job_Cards[[#This Row],[Part Value]]</f>
        <v>149</v>
      </c>
      <c r="Y829" s="9"/>
      <c r="Z829" s="11"/>
      <c r="AA829" s="15">
        <f t="shared" si="88"/>
        <v>12</v>
      </c>
      <c r="AB829" s="15">
        <f t="shared" si="89"/>
        <v>4</v>
      </c>
      <c r="AC829" s="15">
        <f t="shared" si="90"/>
        <v>2026</v>
      </c>
    </row>
    <row r="830" spans="1:29" x14ac:dyDescent="0.35">
      <c r="A830" s="8">
        <v>46124</v>
      </c>
      <c r="B830" s="8">
        <v>46124</v>
      </c>
      <c r="C830" s="9" t="s">
        <v>1154</v>
      </c>
      <c r="D830" s="9" t="s">
        <v>279</v>
      </c>
      <c r="E830" s="9"/>
      <c r="F830" s="9" t="s">
        <v>1155</v>
      </c>
      <c r="G830" s="64" t="s">
        <v>55</v>
      </c>
      <c r="H830" s="65" t="s">
        <v>237</v>
      </c>
      <c r="I830" s="65" t="s">
        <v>48</v>
      </c>
      <c r="J830" s="22" t="s">
        <v>366</v>
      </c>
      <c r="K830" s="67" t="str">
        <f>_xlfn.XLOOKUP(Job_Cards[[#This Row],[Part Code Issued]],'Inventory Check'!$A$3:$A$3000,'Inventory Check'!$B$3:$B$3000,"WRONG Code",0)</f>
        <v>Gulf Force BS VI (6.5L)</v>
      </c>
      <c r="L830" s="22">
        <v>1</v>
      </c>
      <c r="M830" s="27">
        <v>2080</v>
      </c>
      <c r="N830" s="69">
        <f t="shared" si="92"/>
        <v>2080</v>
      </c>
      <c r="O830" s="10"/>
      <c r="P830" s="11"/>
      <c r="Q830" s="11"/>
      <c r="R830" s="11"/>
      <c r="S830" s="11"/>
      <c r="T830" s="23"/>
      <c r="U830" s="71">
        <f t="shared" si="91"/>
        <v>0</v>
      </c>
      <c r="V830" s="71">
        <f t="shared" si="93"/>
        <v>0</v>
      </c>
      <c r="W830" s="9"/>
      <c r="X830" s="69">
        <f>Job_Cards[[#This Row],[GST on Lobour]]+Job_Cards[[#This Row],[Total Labour]]+Job_Cards[[#This Row],[Part Value]]</f>
        <v>2080</v>
      </c>
      <c r="Y830" s="9"/>
      <c r="Z830" s="11"/>
      <c r="AA830" s="15">
        <f t="shared" si="88"/>
        <v>12</v>
      </c>
      <c r="AB830" s="15">
        <f t="shared" si="89"/>
        <v>4</v>
      </c>
      <c r="AC830" s="15">
        <f t="shared" si="90"/>
        <v>2026</v>
      </c>
    </row>
    <row r="831" spans="1:29" x14ac:dyDescent="0.35">
      <c r="A831" s="9"/>
      <c r="B831" s="8">
        <v>46124</v>
      </c>
      <c r="C831" s="9"/>
      <c r="D831" s="9"/>
      <c r="E831" s="9"/>
      <c r="F831" s="9"/>
      <c r="G831" s="64"/>
      <c r="H831" s="65"/>
      <c r="I831" s="65" t="str">
        <f>IF(Job_Cards[[#This Row],[Customer Name]]="",I830,"")</f>
        <v>Free Service</v>
      </c>
      <c r="J831" s="22" t="s">
        <v>90</v>
      </c>
      <c r="K831" s="67" t="str">
        <f>_xlfn.XLOOKUP(Job_Cards[[#This Row],[Part Code Issued]],'Inventory Check'!$A$3:$A$3000,'Inventory Check'!$B$3:$B$3000,"WRONG Code",0)</f>
        <v>Oil Filter</v>
      </c>
      <c r="L831" s="22">
        <v>1</v>
      </c>
      <c r="M831" s="27">
        <v>359</v>
      </c>
      <c r="N831" s="69">
        <f t="shared" si="92"/>
        <v>359</v>
      </c>
      <c r="O831" s="10"/>
      <c r="P831" s="11"/>
      <c r="Q831" s="11"/>
      <c r="R831" s="11"/>
      <c r="S831" s="11"/>
      <c r="T831" s="23"/>
      <c r="U831" s="71">
        <f t="shared" si="91"/>
        <v>0</v>
      </c>
      <c r="V831" s="71">
        <f t="shared" si="93"/>
        <v>0</v>
      </c>
      <c r="W831" s="9"/>
      <c r="X831" s="69">
        <f>Job_Cards[[#This Row],[GST on Lobour]]+Job_Cards[[#This Row],[Total Labour]]+Job_Cards[[#This Row],[Part Value]]</f>
        <v>359</v>
      </c>
      <c r="Y831" s="9"/>
      <c r="Z831" s="11"/>
      <c r="AA831" s="15">
        <f t="shared" ref="AA831:AA894" si="94">DAY(B831)</f>
        <v>12</v>
      </c>
      <c r="AB831" s="15">
        <f t="shared" ref="AB831:AB894" si="95">MONTH(B831)</f>
        <v>4</v>
      </c>
      <c r="AC831" s="15">
        <f t="shared" ref="AC831:AC894" si="96">YEAR(B831)</f>
        <v>2026</v>
      </c>
    </row>
    <row r="832" spans="1:29" x14ac:dyDescent="0.35">
      <c r="A832" s="9"/>
      <c r="B832" s="8">
        <v>46124</v>
      </c>
      <c r="C832" s="9"/>
      <c r="D832" s="9"/>
      <c r="E832" s="9"/>
      <c r="F832" s="9"/>
      <c r="G832" s="64"/>
      <c r="H832" s="65"/>
      <c r="I832" s="65" t="str">
        <f>IF(Job_Cards[[#This Row],[Customer Name]]="",I831,"")</f>
        <v>Free Service</v>
      </c>
      <c r="J832" s="22" t="s">
        <v>238</v>
      </c>
      <c r="K832" s="67" t="str">
        <f>_xlfn.XLOOKUP(Job_Cards[[#This Row],[Part Code Issued]],'Inventory Check'!$A$3:$A$3000,'Inventory Check'!$B$3:$B$3000,"WRONG Code",0)</f>
        <v>SPIN-ON FILTER</v>
      </c>
      <c r="L832" s="22">
        <v>1</v>
      </c>
      <c r="M832" s="27">
        <v>655</v>
      </c>
      <c r="N832" s="69">
        <f t="shared" si="92"/>
        <v>655</v>
      </c>
      <c r="O832" s="10"/>
      <c r="P832" s="11"/>
      <c r="Q832" s="11"/>
      <c r="R832" s="11"/>
      <c r="S832" s="11"/>
      <c r="T832" s="23"/>
      <c r="U832" s="71">
        <f t="shared" si="91"/>
        <v>0</v>
      </c>
      <c r="V832" s="71">
        <f t="shared" si="93"/>
        <v>0</v>
      </c>
      <c r="W832" s="9"/>
      <c r="X832" s="69">
        <f>Job_Cards[[#This Row],[GST on Lobour]]+Job_Cards[[#This Row],[Total Labour]]+Job_Cards[[#This Row],[Part Value]]</f>
        <v>655</v>
      </c>
      <c r="Y832" s="9"/>
      <c r="Z832" s="11"/>
      <c r="AA832" s="15">
        <f t="shared" si="94"/>
        <v>12</v>
      </c>
      <c r="AB832" s="15">
        <f t="shared" si="95"/>
        <v>4</v>
      </c>
      <c r="AC832" s="15">
        <f t="shared" si="96"/>
        <v>2026</v>
      </c>
    </row>
    <row r="833" spans="1:29" x14ac:dyDescent="0.35">
      <c r="A833" s="9"/>
      <c r="B833" s="8">
        <v>46124</v>
      </c>
      <c r="C833" s="9"/>
      <c r="D833" s="9"/>
      <c r="E833" s="9"/>
      <c r="F833" s="9"/>
      <c r="G833" s="64"/>
      <c r="H833" s="65"/>
      <c r="I833" s="65" t="str">
        <f>IF(Job_Cards[[#This Row],[Customer Name]]="",I832,"")</f>
        <v>Free Service</v>
      </c>
      <c r="J833" s="22" t="s">
        <v>92</v>
      </c>
      <c r="K833" s="67" t="str">
        <f>_xlfn.XLOOKUP(Job_Cards[[#This Row],[Part Code Issued]],'Inventory Check'!$A$3:$A$3000,'Inventory Check'!$B$3:$B$3000,"WRONG Code",0)</f>
        <v>AIR FILTER</v>
      </c>
      <c r="L833" s="22">
        <v>1</v>
      </c>
      <c r="M833" s="27">
        <v>1388</v>
      </c>
      <c r="N833" s="69">
        <f t="shared" si="92"/>
        <v>1388</v>
      </c>
      <c r="O833" s="10"/>
      <c r="P833" s="11"/>
      <c r="Q833" s="11"/>
      <c r="R833" s="11"/>
      <c r="S833" s="11"/>
      <c r="T833" s="23"/>
      <c r="U833" s="71">
        <f t="shared" si="91"/>
        <v>0</v>
      </c>
      <c r="V833" s="71">
        <f t="shared" si="93"/>
        <v>0</v>
      </c>
      <c r="W833" s="9"/>
      <c r="X833" s="69">
        <f>Job_Cards[[#This Row],[GST on Lobour]]+Job_Cards[[#This Row],[Total Labour]]+Job_Cards[[#This Row],[Part Value]]</f>
        <v>1388</v>
      </c>
      <c r="Y833" s="9"/>
      <c r="Z833" s="11"/>
      <c r="AA833" s="15">
        <f t="shared" si="94"/>
        <v>12</v>
      </c>
      <c r="AB833" s="15">
        <f t="shared" si="95"/>
        <v>4</v>
      </c>
      <c r="AC833" s="15">
        <f t="shared" si="96"/>
        <v>2026</v>
      </c>
    </row>
    <row r="834" spans="1:29" x14ac:dyDescent="0.35">
      <c r="A834" s="9"/>
      <c r="B834" s="8">
        <v>46124</v>
      </c>
      <c r="C834" s="9"/>
      <c r="D834" s="9"/>
      <c r="E834" s="9"/>
      <c r="F834" s="9"/>
      <c r="G834" s="64"/>
      <c r="H834" s="65"/>
      <c r="I834" s="65" t="str">
        <f>IF(Job_Cards[[#This Row],[Customer Name]]="",I833,"")</f>
        <v>Free Service</v>
      </c>
      <c r="J834" s="22" t="s">
        <v>557</v>
      </c>
      <c r="K834" s="67" t="str">
        <f>_xlfn.XLOOKUP(Job_Cards[[#This Row],[Part Code Issued]],'Inventory Check'!$A$3:$A$3000,'Inventory Check'!$B$3:$B$3000,"WRONG Code",0)</f>
        <v>Brake Oil</v>
      </c>
      <c r="L834" s="22">
        <v>1</v>
      </c>
      <c r="M834" s="27">
        <v>149</v>
      </c>
      <c r="N834" s="69">
        <f t="shared" si="92"/>
        <v>149</v>
      </c>
      <c r="O834" s="10"/>
      <c r="P834" s="11"/>
      <c r="Q834" s="11"/>
      <c r="R834" s="11"/>
      <c r="S834" s="11"/>
      <c r="T834" s="23"/>
      <c r="U834" s="71">
        <f t="shared" si="91"/>
        <v>0</v>
      </c>
      <c r="V834" s="71">
        <f t="shared" si="93"/>
        <v>0</v>
      </c>
      <c r="W834" s="9"/>
      <c r="X834" s="69">
        <f>Job_Cards[[#This Row],[GST on Lobour]]+Job_Cards[[#This Row],[Total Labour]]+Job_Cards[[#This Row],[Part Value]]</f>
        <v>149</v>
      </c>
      <c r="Y834" s="9"/>
      <c r="Z834" s="11"/>
      <c r="AA834" s="15">
        <f t="shared" si="94"/>
        <v>12</v>
      </c>
      <c r="AB834" s="15">
        <f t="shared" si="95"/>
        <v>4</v>
      </c>
      <c r="AC834" s="15">
        <f t="shared" si="96"/>
        <v>2026</v>
      </c>
    </row>
    <row r="835" spans="1:29" x14ac:dyDescent="0.35">
      <c r="A835" s="8">
        <v>46124</v>
      </c>
      <c r="B835" s="8">
        <v>46124</v>
      </c>
      <c r="C835" s="9" t="s">
        <v>1157</v>
      </c>
      <c r="D835" s="9" t="s">
        <v>279</v>
      </c>
      <c r="E835" s="9"/>
      <c r="F835" s="9" t="s">
        <v>1156</v>
      </c>
      <c r="G835" s="64" t="s">
        <v>55</v>
      </c>
      <c r="H835" s="65" t="s">
        <v>237</v>
      </c>
      <c r="I835" s="65" t="s">
        <v>48</v>
      </c>
      <c r="J835" s="22" t="s">
        <v>366</v>
      </c>
      <c r="K835" s="67" t="str">
        <f>_xlfn.XLOOKUP(Job_Cards[[#This Row],[Part Code Issued]],'Inventory Check'!$A$3:$A$3000,'Inventory Check'!$B$3:$B$3000,"WRONG Code",0)</f>
        <v>Gulf Force BS VI (6.5L)</v>
      </c>
      <c r="L835" s="22">
        <v>1</v>
      </c>
      <c r="M835" s="27">
        <v>2080</v>
      </c>
      <c r="N835" s="69">
        <f t="shared" si="92"/>
        <v>2080</v>
      </c>
      <c r="O835" s="10"/>
      <c r="P835" s="11"/>
      <c r="Q835" s="11"/>
      <c r="R835" s="11"/>
      <c r="S835" s="11"/>
      <c r="T835" s="23"/>
      <c r="U835" s="71">
        <f t="shared" si="91"/>
        <v>0</v>
      </c>
      <c r="V835" s="71">
        <f t="shared" si="93"/>
        <v>0</v>
      </c>
      <c r="W835" s="9"/>
      <c r="X835" s="69">
        <f>Job_Cards[[#This Row],[GST on Lobour]]+Job_Cards[[#This Row],[Total Labour]]+Job_Cards[[#This Row],[Part Value]]</f>
        <v>2080</v>
      </c>
      <c r="Y835" s="9"/>
      <c r="Z835" s="11"/>
      <c r="AA835" s="15">
        <f t="shared" si="94"/>
        <v>12</v>
      </c>
      <c r="AB835" s="15">
        <f t="shared" si="95"/>
        <v>4</v>
      </c>
      <c r="AC835" s="15">
        <f t="shared" si="96"/>
        <v>2026</v>
      </c>
    </row>
    <row r="836" spans="1:29" x14ac:dyDescent="0.35">
      <c r="A836" s="9"/>
      <c r="B836" s="8">
        <v>46124</v>
      </c>
      <c r="C836" s="9"/>
      <c r="D836" s="9"/>
      <c r="E836" s="9"/>
      <c r="F836" s="9"/>
      <c r="G836" s="64"/>
      <c r="H836" s="65"/>
      <c r="I836" s="65" t="str">
        <f>IF(Job_Cards[[#This Row],[Customer Name]]="",I835,"")</f>
        <v>Free Service</v>
      </c>
      <c r="J836" s="22" t="s">
        <v>90</v>
      </c>
      <c r="K836" s="67" t="str">
        <f>_xlfn.XLOOKUP(Job_Cards[[#This Row],[Part Code Issued]],'Inventory Check'!$A$3:$A$3000,'Inventory Check'!$B$3:$B$3000,"WRONG Code",0)</f>
        <v>Oil Filter</v>
      </c>
      <c r="L836" s="22">
        <v>1</v>
      </c>
      <c r="M836" s="27">
        <v>359</v>
      </c>
      <c r="N836" s="69">
        <f t="shared" si="92"/>
        <v>359</v>
      </c>
      <c r="O836" s="10"/>
      <c r="P836" s="11"/>
      <c r="Q836" s="11"/>
      <c r="R836" s="11"/>
      <c r="S836" s="11"/>
      <c r="T836" s="23"/>
      <c r="U836" s="71">
        <f t="shared" si="91"/>
        <v>0</v>
      </c>
      <c r="V836" s="71">
        <f t="shared" si="93"/>
        <v>0</v>
      </c>
      <c r="W836" s="9"/>
      <c r="X836" s="69">
        <f>Job_Cards[[#This Row],[GST on Lobour]]+Job_Cards[[#This Row],[Total Labour]]+Job_Cards[[#This Row],[Part Value]]</f>
        <v>359</v>
      </c>
      <c r="Y836" s="9"/>
      <c r="Z836" s="11"/>
      <c r="AA836" s="15">
        <f t="shared" si="94"/>
        <v>12</v>
      </c>
      <c r="AB836" s="15">
        <f t="shared" si="95"/>
        <v>4</v>
      </c>
      <c r="AC836" s="15">
        <f t="shared" si="96"/>
        <v>2026</v>
      </c>
    </row>
    <row r="837" spans="1:29" x14ac:dyDescent="0.35">
      <c r="A837" s="9"/>
      <c r="B837" s="8">
        <v>46124</v>
      </c>
      <c r="C837" s="9"/>
      <c r="D837" s="9"/>
      <c r="E837" s="9"/>
      <c r="F837" s="9"/>
      <c r="G837" s="64"/>
      <c r="H837" s="65"/>
      <c r="I837" s="65" t="str">
        <f>IF(Job_Cards[[#This Row],[Customer Name]]="",I836,"")</f>
        <v>Free Service</v>
      </c>
      <c r="J837" s="22" t="s">
        <v>238</v>
      </c>
      <c r="K837" s="67" t="str">
        <f>_xlfn.XLOOKUP(Job_Cards[[#This Row],[Part Code Issued]],'Inventory Check'!$A$3:$A$3000,'Inventory Check'!$B$3:$B$3000,"WRONG Code",0)</f>
        <v>SPIN-ON FILTER</v>
      </c>
      <c r="L837" s="22">
        <v>1</v>
      </c>
      <c r="M837" s="27">
        <v>655</v>
      </c>
      <c r="N837" s="69">
        <f t="shared" si="92"/>
        <v>655</v>
      </c>
      <c r="O837" s="10"/>
      <c r="P837" s="11"/>
      <c r="Q837" s="11"/>
      <c r="R837" s="11"/>
      <c r="S837" s="11"/>
      <c r="T837" s="23"/>
      <c r="U837" s="71">
        <f t="shared" si="91"/>
        <v>0</v>
      </c>
      <c r="V837" s="71">
        <f t="shared" si="93"/>
        <v>0</v>
      </c>
      <c r="W837" s="9"/>
      <c r="X837" s="69">
        <f>Job_Cards[[#This Row],[GST on Lobour]]+Job_Cards[[#This Row],[Total Labour]]+Job_Cards[[#This Row],[Part Value]]</f>
        <v>655</v>
      </c>
      <c r="Y837" s="9"/>
      <c r="Z837" s="11"/>
      <c r="AA837" s="15">
        <f t="shared" si="94"/>
        <v>12</v>
      </c>
      <c r="AB837" s="15">
        <f t="shared" si="95"/>
        <v>4</v>
      </c>
      <c r="AC837" s="15">
        <f t="shared" si="96"/>
        <v>2026</v>
      </c>
    </row>
    <row r="838" spans="1:29" x14ac:dyDescent="0.35">
      <c r="A838" s="9"/>
      <c r="B838" s="8">
        <v>46124</v>
      </c>
      <c r="C838" s="9"/>
      <c r="D838" s="9"/>
      <c r="E838" s="9"/>
      <c r="F838" s="9"/>
      <c r="G838" s="64"/>
      <c r="H838" s="65"/>
      <c r="I838" s="65" t="str">
        <f>IF(Job_Cards[[#This Row],[Customer Name]]="",I837,"")</f>
        <v>Free Service</v>
      </c>
      <c r="J838" s="22" t="s">
        <v>92</v>
      </c>
      <c r="K838" s="67" t="str">
        <f>_xlfn.XLOOKUP(Job_Cards[[#This Row],[Part Code Issued]],'Inventory Check'!$A$3:$A$3000,'Inventory Check'!$B$3:$B$3000,"WRONG Code",0)</f>
        <v>AIR FILTER</v>
      </c>
      <c r="L838" s="22">
        <v>1</v>
      </c>
      <c r="M838" s="27">
        <v>1388</v>
      </c>
      <c r="N838" s="69">
        <f t="shared" si="92"/>
        <v>1388</v>
      </c>
      <c r="O838" s="10"/>
      <c r="P838" s="11"/>
      <c r="Q838" s="11"/>
      <c r="R838" s="11"/>
      <c r="S838" s="11"/>
      <c r="T838" s="23"/>
      <c r="U838" s="71">
        <f t="shared" si="91"/>
        <v>0</v>
      </c>
      <c r="V838" s="71">
        <f t="shared" si="93"/>
        <v>0</v>
      </c>
      <c r="W838" s="9"/>
      <c r="X838" s="69">
        <f>Job_Cards[[#This Row],[GST on Lobour]]+Job_Cards[[#This Row],[Total Labour]]+Job_Cards[[#This Row],[Part Value]]</f>
        <v>1388</v>
      </c>
      <c r="Y838" s="9"/>
      <c r="Z838" s="11"/>
      <c r="AA838" s="15">
        <f t="shared" si="94"/>
        <v>12</v>
      </c>
      <c r="AB838" s="15">
        <f t="shared" si="95"/>
        <v>4</v>
      </c>
      <c r="AC838" s="15">
        <f t="shared" si="96"/>
        <v>2026</v>
      </c>
    </row>
    <row r="839" spans="1:29" x14ac:dyDescent="0.35">
      <c r="A839" s="9"/>
      <c r="B839" s="8">
        <v>46124</v>
      </c>
      <c r="C839" s="9"/>
      <c r="D839" s="9"/>
      <c r="E839" s="9"/>
      <c r="F839" s="9"/>
      <c r="G839" s="64"/>
      <c r="H839" s="65"/>
      <c r="I839" s="65" t="str">
        <f>IF(Job_Cards[[#This Row],[Customer Name]]="",I838,"")</f>
        <v>Free Service</v>
      </c>
      <c r="J839" s="22" t="s">
        <v>557</v>
      </c>
      <c r="K839" s="67" t="str">
        <f>_xlfn.XLOOKUP(Job_Cards[[#This Row],[Part Code Issued]],'Inventory Check'!$A$3:$A$3000,'Inventory Check'!$B$3:$B$3000,"WRONG Code",0)</f>
        <v>Brake Oil</v>
      </c>
      <c r="L839" s="22">
        <v>1</v>
      </c>
      <c r="M839" s="27">
        <v>149</v>
      </c>
      <c r="N839" s="69">
        <f t="shared" si="92"/>
        <v>149</v>
      </c>
      <c r="O839" s="10"/>
      <c r="P839" s="11"/>
      <c r="Q839" s="11"/>
      <c r="R839" s="11"/>
      <c r="S839" s="11"/>
      <c r="T839" s="23"/>
      <c r="U839" s="71">
        <f t="shared" si="91"/>
        <v>0</v>
      </c>
      <c r="V839" s="71">
        <f t="shared" si="93"/>
        <v>0</v>
      </c>
      <c r="W839" s="9"/>
      <c r="X839" s="69">
        <f>Job_Cards[[#This Row],[GST on Lobour]]+Job_Cards[[#This Row],[Total Labour]]+Job_Cards[[#This Row],[Part Value]]</f>
        <v>149</v>
      </c>
      <c r="Y839" s="9"/>
      <c r="Z839" s="11"/>
      <c r="AA839" s="15">
        <f t="shared" si="94"/>
        <v>12</v>
      </c>
      <c r="AB839" s="15">
        <f t="shared" si="95"/>
        <v>4</v>
      </c>
      <c r="AC839" s="15">
        <f t="shared" si="96"/>
        <v>2026</v>
      </c>
    </row>
    <row r="840" spans="1:29" x14ac:dyDescent="0.35">
      <c r="A840" s="8">
        <v>46124</v>
      </c>
      <c r="B840" s="8">
        <v>46124</v>
      </c>
      <c r="C840" s="9" t="s">
        <v>1158</v>
      </c>
      <c r="D840" s="9" t="s">
        <v>279</v>
      </c>
      <c r="E840" s="9"/>
      <c r="F840" s="9" t="s">
        <v>272</v>
      </c>
      <c r="G840" s="64" t="s">
        <v>55</v>
      </c>
      <c r="H840" s="65" t="s">
        <v>237</v>
      </c>
      <c r="I840" s="65" t="s">
        <v>48</v>
      </c>
      <c r="J840" s="22" t="s">
        <v>366</v>
      </c>
      <c r="K840" s="67" t="str">
        <f>_xlfn.XLOOKUP(Job_Cards[[#This Row],[Part Code Issued]],'Inventory Check'!$A$3:$A$3000,'Inventory Check'!$B$3:$B$3000,"WRONG Code",0)</f>
        <v>Gulf Force BS VI (6.5L)</v>
      </c>
      <c r="L840" s="22">
        <v>1</v>
      </c>
      <c r="M840" s="27">
        <v>2080</v>
      </c>
      <c r="N840" s="69">
        <f t="shared" si="92"/>
        <v>2080</v>
      </c>
      <c r="O840" s="10"/>
      <c r="P840" s="11"/>
      <c r="Q840" s="11"/>
      <c r="R840" s="11"/>
      <c r="S840" s="11"/>
      <c r="T840" s="23"/>
      <c r="U840" s="71">
        <f t="shared" si="91"/>
        <v>0</v>
      </c>
      <c r="V840" s="71">
        <f t="shared" si="93"/>
        <v>0</v>
      </c>
      <c r="W840" s="9"/>
      <c r="X840" s="69">
        <f>Job_Cards[[#This Row],[GST on Lobour]]+Job_Cards[[#This Row],[Total Labour]]+Job_Cards[[#This Row],[Part Value]]</f>
        <v>2080</v>
      </c>
      <c r="Y840" s="9"/>
      <c r="Z840" s="11"/>
      <c r="AA840" s="15">
        <f t="shared" si="94"/>
        <v>12</v>
      </c>
      <c r="AB840" s="15">
        <f t="shared" si="95"/>
        <v>4</v>
      </c>
      <c r="AC840" s="15">
        <f t="shared" si="96"/>
        <v>2026</v>
      </c>
    </row>
    <row r="841" spans="1:29" x14ac:dyDescent="0.35">
      <c r="A841" s="9"/>
      <c r="B841" s="8">
        <v>46124</v>
      </c>
      <c r="C841" s="9"/>
      <c r="D841" s="9"/>
      <c r="E841" s="9"/>
      <c r="F841" s="9"/>
      <c r="G841" s="64"/>
      <c r="H841" s="65"/>
      <c r="I841" s="65" t="str">
        <f>IF(Job_Cards[[#This Row],[Customer Name]]="",I840,"")</f>
        <v>Free Service</v>
      </c>
      <c r="J841" s="22" t="s">
        <v>90</v>
      </c>
      <c r="K841" s="67" t="str">
        <f>_xlfn.XLOOKUP(Job_Cards[[#This Row],[Part Code Issued]],'Inventory Check'!$A$3:$A$3000,'Inventory Check'!$B$3:$B$3000,"WRONG Code",0)</f>
        <v>Oil Filter</v>
      </c>
      <c r="L841" s="22">
        <v>1</v>
      </c>
      <c r="M841" s="27">
        <v>359</v>
      </c>
      <c r="N841" s="69">
        <f t="shared" si="92"/>
        <v>359</v>
      </c>
      <c r="O841" s="10"/>
      <c r="P841" s="11"/>
      <c r="Q841" s="11"/>
      <c r="R841" s="11"/>
      <c r="S841" s="11"/>
      <c r="T841" s="23"/>
      <c r="U841" s="71">
        <f t="shared" si="91"/>
        <v>0</v>
      </c>
      <c r="V841" s="71">
        <f t="shared" si="93"/>
        <v>0</v>
      </c>
      <c r="W841" s="9"/>
      <c r="X841" s="69">
        <f>Job_Cards[[#This Row],[GST on Lobour]]+Job_Cards[[#This Row],[Total Labour]]+Job_Cards[[#This Row],[Part Value]]</f>
        <v>359</v>
      </c>
      <c r="Y841" s="9"/>
      <c r="Z841" s="11"/>
      <c r="AA841" s="15">
        <f t="shared" si="94"/>
        <v>12</v>
      </c>
      <c r="AB841" s="15">
        <f t="shared" si="95"/>
        <v>4</v>
      </c>
      <c r="AC841" s="15">
        <f t="shared" si="96"/>
        <v>2026</v>
      </c>
    </row>
    <row r="842" spans="1:29" x14ac:dyDescent="0.35">
      <c r="A842" s="9"/>
      <c r="B842" s="8">
        <v>46124</v>
      </c>
      <c r="C842" s="9"/>
      <c r="D842" s="9"/>
      <c r="E842" s="9"/>
      <c r="F842" s="9"/>
      <c r="G842" s="64"/>
      <c r="H842" s="65"/>
      <c r="I842" s="65" t="str">
        <f>IF(Job_Cards[[#This Row],[Customer Name]]="",I841,"")</f>
        <v>Free Service</v>
      </c>
      <c r="J842" s="22" t="s">
        <v>238</v>
      </c>
      <c r="K842" s="67" t="str">
        <f>_xlfn.XLOOKUP(Job_Cards[[#This Row],[Part Code Issued]],'Inventory Check'!$A$3:$A$3000,'Inventory Check'!$B$3:$B$3000,"WRONG Code",0)</f>
        <v>SPIN-ON FILTER</v>
      </c>
      <c r="L842" s="22">
        <v>1</v>
      </c>
      <c r="M842" s="27">
        <v>655</v>
      </c>
      <c r="N842" s="69">
        <f t="shared" si="92"/>
        <v>655</v>
      </c>
      <c r="O842" s="10"/>
      <c r="P842" s="11"/>
      <c r="Q842" s="11"/>
      <c r="R842" s="11"/>
      <c r="S842" s="11"/>
      <c r="T842" s="23"/>
      <c r="U842" s="71">
        <f t="shared" si="91"/>
        <v>0</v>
      </c>
      <c r="V842" s="71">
        <f t="shared" si="93"/>
        <v>0</v>
      </c>
      <c r="W842" s="9"/>
      <c r="X842" s="69">
        <f>Job_Cards[[#This Row],[GST on Lobour]]+Job_Cards[[#This Row],[Total Labour]]+Job_Cards[[#This Row],[Part Value]]</f>
        <v>655</v>
      </c>
      <c r="Y842" s="9"/>
      <c r="Z842" s="11"/>
      <c r="AA842" s="15">
        <f t="shared" si="94"/>
        <v>12</v>
      </c>
      <c r="AB842" s="15">
        <f t="shared" si="95"/>
        <v>4</v>
      </c>
      <c r="AC842" s="15">
        <f t="shared" si="96"/>
        <v>2026</v>
      </c>
    </row>
    <row r="843" spans="1:29" x14ac:dyDescent="0.35">
      <c r="A843" s="9"/>
      <c r="B843" s="8">
        <v>46124</v>
      </c>
      <c r="C843" s="9"/>
      <c r="D843" s="9"/>
      <c r="E843" s="9"/>
      <c r="F843" s="9"/>
      <c r="G843" s="64"/>
      <c r="H843" s="65"/>
      <c r="I843" s="65" t="str">
        <f>IF(Job_Cards[[#This Row],[Customer Name]]="",I842,"")</f>
        <v>Free Service</v>
      </c>
      <c r="J843" s="22" t="s">
        <v>92</v>
      </c>
      <c r="K843" s="67" t="str">
        <f>_xlfn.XLOOKUP(Job_Cards[[#This Row],[Part Code Issued]],'Inventory Check'!$A$3:$A$3000,'Inventory Check'!$B$3:$B$3000,"WRONG Code",0)</f>
        <v>AIR FILTER</v>
      </c>
      <c r="L843" s="22">
        <v>1</v>
      </c>
      <c r="M843" s="27">
        <v>1388</v>
      </c>
      <c r="N843" s="69">
        <f t="shared" si="92"/>
        <v>1388</v>
      </c>
      <c r="O843" s="10"/>
      <c r="P843" s="11"/>
      <c r="Q843" s="11"/>
      <c r="R843" s="11"/>
      <c r="S843" s="11"/>
      <c r="T843" s="23"/>
      <c r="U843" s="71">
        <f t="shared" si="91"/>
        <v>0</v>
      </c>
      <c r="V843" s="71">
        <f t="shared" si="93"/>
        <v>0</v>
      </c>
      <c r="W843" s="9"/>
      <c r="X843" s="69">
        <f>Job_Cards[[#This Row],[GST on Lobour]]+Job_Cards[[#This Row],[Total Labour]]+Job_Cards[[#This Row],[Part Value]]</f>
        <v>1388</v>
      </c>
      <c r="Y843" s="9"/>
      <c r="Z843" s="11"/>
      <c r="AA843" s="15">
        <f t="shared" si="94"/>
        <v>12</v>
      </c>
      <c r="AB843" s="15">
        <f t="shared" si="95"/>
        <v>4</v>
      </c>
      <c r="AC843" s="15">
        <f t="shared" si="96"/>
        <v>2026</v>
      </c>
    </row>
    <row r="844" spans="1:29" x14ac:dyDescent="0.35">
      <c r="A844" s="9"/>
      <c r="B844" s="8">
        <v>46124</v>
      </c>
      <c r="C844" s="9"/>
      <c r="D844" s="9"/>
      <c r="E844" s="9"/>
      <c r="F844" s="9"/>
      <c r="G844" s="64"/>
      <c r="H844" s="65"/>
      <c r="I844" s="65" t="str">
        <f>IF(Job_Cards[[#This Row],[Customer Name]]="",I843,"")</f>
        <v>Free Service</v>
      </c>
      <c r="J844" s="22" t="s">
        <v>557</v>
      </c>
      <c r="K844" s="67" t="str">
        <f>_xlfn.XLOOKUP(Job_Cards[[#This Row],[Part Code Issued]],'Inventory Check'!$A$3:$A$3000,'Inventory Check'!$B$3:$B$3000,"WRONG Code",0)</f>
        <v>Brake Oil</v>
      </c>
      <c r="L844" s="22">
        <v>1</v>
      </c>
      <c r="M844" s="27">
        <v>149</v>
      </c>
      <c r="N844" s="69">
        <f t="shared" si="92"/>
        <v>149</v>
      </c>
      <c r="O844" s="10"/>
      <c r="P844" s="11"/>
      <c r="Q844" s="11"/>
      <c r="R844" s="11"/>
      <c r="S844" s="11"/>
      <c r="T844" s="23"/>
      <c r="U844" s="71">
        <f t="shared" si="91"/>
        <v>0</v>
      </c>
      <c r="V844" s="71">
        <f t="shared" si="93"/>
        <v>0</v>
      </c>
      <c r="W844" s="9"/>
      <c r="X844" s="69">
        <f>Job_Cards[[#This Row],[GST on Lobour]]+Job_Cards[[#This Row],[Total Labour]]+Job_Cards[[#This Row],[Part Value]]</f>
        <v>149</v>
      </c>
      <c r="Y844" s="9"/>
      <c r="Z844" s="11"/>
      <c r="AA844" s="15">
        <f t="shared" si="94"/>
        <v>12</v>
      </c>
      <c r="AB844" s="15">
        <f t="shared" si="95"/>
        <v>4</v>
      </c>
      <c r="AC844" s="15">
        <f t="shared" si="96"/>
        <v>2026</v>
      </c>
    </row>
    <row r="845" spans="1:29" x14ac:dyDescent="0.35">
      <c r="A845" s="8">
        <v>46125</v>
      </c>
      <c r="B845" s="8">
        <v>46125</v>
      </c>
      <c r="C845" s="9">
        <v>60</v>
      </c>
      <c r="D845" s="9" t="s">
        <v>1166</v>
      </c>
      <c r="E845" s="9">
        <v>8922834478</v>
      </c>
      <c r="F845" s="9"/>
      <c r="G845" s="64"/>
      <c r="H845" s="65"/>
      <c r="I845" s="65" t="s">
        <v>751</v>
      </c>
      <c r="J845" s="22" t="s">
        <v>312</v>
      </c>
      <c r="K845" s="67" t="str">
        <f>_xlfn.XLOOKUP(Job_Cards[[#This Row],[Part Code Issued]],'Inventory Check'!$A$3:$A$3000,'Inventory Check'!$B$3:$B$3000,"WRONG Code",0)</f>
        <v>Connecting Link (Judo DLX)</v>
      </c>
      <c r="L845" s="22">
        <v>1</v>
      </c>
      <c r="M845" s="27">
        <v>1259</v>
      </c>
      <c r="N845" s="69">
        <f t="shared" si="92"/>
        <v>1259</v>
      </c>
      <c r="O845" s="10"/>
      <c r="P845" s="11"/>
      <c r="Q845" s="11"/>
      <c r="R845" s="11"/>
      <c r="S845" s="11"/>
      <c r="T845" s="23"/>
      <c r="U845" s="71">
        <f t="shared" si="91"/>
        <v>0</v>
      </c>
      <c r="V845" s="71">
        <f t="shared" si="93"/>
        <v>0</v>
      </c>
      <c r="W845" s="9"/>
      <c r="X845" s="69">
        <f>Job_Cards[[#This Row],[GST on Lobour]]+Job_Cards[[#This Row],[Total Labour]]+Job_Cards[[#This Row],[Part Value]]</f>
        <v>1259</v>
      </c>
      <c r="Y845" s="9"/>
      <c r="Z845" s="11"/>
      <c r="AA845" s="15">
        <f t="shared" si="94"/>
        <v>13</v>
      </c>
      <c r="AB845" s="15">
        <f t="shared" si="95"/>
        <v>4</v>
      </c>
      <c r="AC845" s="15">
        <f t="shared" si="96"/>
        <v>2026</v>
      </c>
    </row>
    <row r="846" spans="1:29" x14ac:dyDescent="0.35">
      <c r="A846" s="9"/>
      <c r="B846" s="8">
        <v>46125</v>
      </c>
      <c r="C846" s="9"/>
      <c r="D846" s="9"/>
      <c r="E846" s="9"/>
      <c r="F846" s="9"/>
      <c r="G846" s="64"/>
      <c r="H846" s="65"/>
      <c r="I846" s="65" t="str">
        <f>IF(Job_Cards[[#This Row],[Customer Name]]="",I845,"")</f>
        <v>Counter Sale</v>
      </c>
      <c r="J846" s="22" t="s">
        <v>121</v>
      </c>
      <c r="K846" s="67" t="str">
        <f>_xlfn.XLOOKUP(Job_Cards[[#This Row],[Part Code Issued]],'Inventory Check'!$A$3:$A$3000,'Inventory Check'!$B$3:$B$3000,"WRONG Code",0)</f>
        <v>Drag Link Assembly (Greaserless TALBROS)</v>
      </c>
      <c r="L846" s="22">
        <v>1</v>
      </c>
      <c r="M846" s="27">
        <v>1306</v>
      </c>
      <c r="N846" s="69">
        <f t="shared" si="92"/>
        <v>1306</v>
      </c>
      <c r="O846" s="10"/>
      <c r="P846" s="11"/>
      <c r="Q846" s="11"/>
      <c r="R846" s="11"/>
      <c r="S846" s="11"/>
      <c r="T846" s="23"/>
      <c r="U846" s="71">
        <f t="shared" si="91"/>
        <v>0</v>
      </c>
      <c r="V846" s="71">
        <f t="shared" si="93"/>
        <v>0</v>
      </c>
      <c r="W846" s="9"/>
      <c r="X846" s="69">
        <f>Job_Cards[[#This Row],[GST on Lobour]]+Job_Cards[[#This Row],[Total Labour]]+Job_Cards[[#This Row],[Part Value]]</f>
        <v>1306</v>
      </c>
      <c r="Y846" s="9"/>
      <c r="Z846" s="11"/>
      <c r="AA846" s="15">
        <f t="shared" si="94"/>
        <v>13</v>
      </c>
      <c r="AB846" s="15">
        <f t="shared" si="95"/>
        <v>4</v>
      </c>
      <c r="AC846" s="15">
        <f t="shared" si="96"/>
        <v>2026</v>
      </c>
    </row>
    <row r="847" spans="1:29" x14ac:dyDescent="0.35">
      <c r="A847" s="9"/>
      <c r="B847" s="8">
        <v>46125</v>
      </c>
      <c r="C847" s="9"/>
      <c r="D847" s="9"/>
      <c r="E847" s="9"/>
      <c r="F847" s="9"/>
      <c r="G847" s="64"/>
      <c r="H847" s="65"/>
      <c r="I847" s="65" t="str">
        <f>IF(Job_Cards[[#This Row],[Customer Name]]="",I846,"")</f>
        <v>Counter Sale</v>
      </c>
      <c r="J847" s="22" t="s">
        <v>1035</v>
      </c>
      <c r="K847" s="67" t="str">
        <f>_xlfn.XLOOKUP(Job_Cards[[#This Row],[Part Code Issued]],'Inventory Check'!$A$3:$A$3000,'Inventory Check'!$B$3:$B$3000,"WRONG Code",0)</f>
        <v>Drag Link Assembly (Greaserless TALBROS)</v>
      </c>
      <c r="L847" s="22">
        <v>2</v>
      </c>
      <c r="M847" s="27">
        <v>1166</v>
      </c>
      <c r="N847" s="69">
        <f t="shared" si="92"/>
        <v>2332</v>
      </c>
      <c r="O847" s="10"/>
      <c r="P847" s="11"/>
      <c r="Q847" s="11"/>
      <c r="R847" s="11"/>
      <c r="S847" s="11"/>
      <c r="T847" s="23"/>
      <c r="U847" s="71">
        <f t="shared" si="91"/>
        <v>0</v>
      </c>
      <c r="V847" s="71">
        <f t="shared" si="93"/>
        <v>0</v>
      </c>
      <c r="W847" s="9"/>
      <c r="X847" s="69">
        <f>Job_Cards[[#This Row],[GST on Lobour]]+Job_Cards[[#This Row],[Total Labour]]+Job_Cards[[#This Row],[Part Value]]</f>
        <v>2332</v>
      </c>
      <c r="Y847" s="9"/>
      <c r="Z847" s="11"/>
      <c r="AA847" s="15">
        <f t="shared" si="94"/>
        <v>13</v>
      </c>
      <c r="AB847" s="15">
        <f t="shared" si="95"/>
        <v>4</v>
      </c>
      <c r="AC847" s="15">
        <f t="shared" si="96"/>
        <v>2026</v>
      </c>
    </row>
    <row r="848" spans="1:29" x14ac:dyDescent="0.35">
      <c r="A848" s="9"/>
      <c r="B848" s="8">
        <v>46125</v>
      </c>
      <c r="C848" s="9"/>
      <c r="D848" s="9"/>
      <c r="E848" s="9"/>
      <c r="F848" s="9"/>
      <c r="G848" s="64"/>
      <c r="H848" s="65"/>
      <c r="I848" s="65" t="str">
        <f>IF(Job_Cards[[#This Row],[Customer Name]]="",I847,"")</f>
        <v>Counter Sale</v>
      </c>
      <c r="J848" s="22" t="s">
        <v>103</v>
      </c>
      <c r="K848" s="67" t="str">
        <f>_xlfn.XLOOKUP(Job_Cards[[#This Row],[Part Code Issued]],'Inventory Check'!$A$3:$A$3000,'Inventory Check'!$B$3:$B$3000,"WRONG Code",0)</f>
        <v>Silent Block</v>
      </c>
      <c r="L848" s="22">
        <v>4</v>
      </c>
      <c r="M848" s="27">
        <v>104</v>
      </c>
      <c r="N848" s="69">
        <f t="shared" si="92"/>
        <v>416</v>
      </c>
      <c r="O848" s="10"/>
      <c r="P848" s="11"/>
      <c r="Q848" s="11"/>
      <c r="R848" s="11"/>
      <c r="S848" s="11"/>
      <c r="T848" s="23"/>
      <c r="U848" s="71">
        <f t="shared" si="91"/>
        <v>0</v>
      </c>
      <c r="V848" s="71">
        <f t="shared" si="93"/>
        <v>0</v>
      </c>
      <c r="W848" s="9"/>
      <c r="X848" s="69">
        <f>Job_Cards[[#This Row],[GST on Lobour]]+Job_Cards[[#This Row],[Total Labour]]+Job_Cards[[#This Row],[Part Value]]</f>
        <v>416</v>
      </c>
      <c r="Y848" s="9"/>
      <c r="Z848" s="11"/>
      <c r="AA848" s="15">
        <f t="shared" si="94"/>
        <v>13</v>
      </c>
      <c r="AB848" s="15">
        <f t="shared" si="95"/>
        <v>4</v>
      </c>
      <c r="AC848" s="15">
        <f t="shared" si="96"/>
        <v>2026</v>
      </c>
    </row>
    <row r="849" spans="1:29" x14ac:dyDescent="0.35">
      <c r="A849" s="9"/>
      <c r="B849" s="8">
        <v>46125</v>
      </c>
      <c r="C849" s="9"/>
      <c r="D849" s="9"/>
      <c r="E849" s="9"/>
      <c r="F849" s="9"/>
      <c r="G849" s="64"/>
      <c r="H849" s="65"/>
      <c r="I849" s="65" t="str">
        <f>IF(Job_Cards[[#This Row],[Customer Name]]="",I848,"")</f>
        <v>Counter Sale</v>
      </c>
      <c r="J849" s="22" t="s">
        <v>834</v>
      </c>
      <c r="K849" s="67" t="str">
        <f>_xlfn.XLOOKUP(Job_Cards[[#This Row],[Part Code Issued]],'Inventory Check'!$A$3:$A$3000,'Inventory Check'!$B$3:$B$3000,"WRONG Code",0)</f>
        <v>SHOCKAR BUSH 22 NO.</v>
      </c>
      <c r="L849" s="22">
        <v>2</v>
      </c>
      <c r="M849" s="27">
        <v>90</v>
      </c>
      <c r="N849" s="69">
        <f t="shared" si="92"/>
        <v>180</v>
      </c>
      <c r="O849" s="10"/>
      <c r="P849" s="11"/>
      <c r="Q849" s="11"/>
      <c r="R849" s="11"/>
      <c r="S849" s="11"/>
      <c r="T849" s="23"/>
      <c r="U849" s="71">
        <f t="shared" si="91"/>
        <v>0</v>
      </c>
      <c r="V849" s="71">
        <f t="shared" si="93"/>
        <v>0</v>
      </c>
      <c r="W849" s="9"/>
      <c r="X849" s="69">
        <f>Job_Cards[[#This Row],[GST on Lobour]]+Job_Cards[[#This Row],[Total Labour]]+Job_Cards[[#This Row],[Part Value]]</f>
        <v>180</v>
      </c>
      <c r="Y849" s="9"/>
      <c r="Z849" s="11"/>
      <c r="AA849" s="15">
        <f t="shared" si="94"/>
        <v>13</v>
      </c>
      <c r="AB849" s="15">
        <f t="shared" si="95"/>
        <v>4</v>
      </c>
      <c r="AC849" s="15">
        <f t="shared" si="96"/>
        <v>2026</v>
      </c>
    </row>
    <row r="850" spans="1:29" x14ac:dyDescent="0.35">
      <c r="A850" s="9"/>
      <c r="B850" s="8">
        <v>46125</v>
      </c>
      <c r="C850" s="9"/>
      <c r="D850" s="9"/>
      <c r="E850" s="9"/>
      <c r="F850" s="9"/>
      <c r="G850" s="64"/>
      <c r="H850" s="65"/>
      <c r="I850" s="65" t="str">
        <f>IF(Job_Cards[[#This Row],[Customer Name]]="",I849,"")</f>
        <v>Counter Sale</v>
      </c>
      <c r="J850" s="22" t="s">
        <v>833</v>
      </c>
      <c r="K850" s="67" t="str">
        <f>_xlfn.XLOOKUP(Job_Cards[[#This Row],[Part Code Issued]],'Inventory Check'!$A$3:$A$3000,'Inventory Check'!$B$3:$B$3000,"WRONG Code",0)</f>
        <v>SHOCKAR BUSH 19 NO.</v>
      </c>
      <c r="L850" s="22">
        <v>2</v>
      </c>
      <c r="M850" s="27">
        <v>80</v>
      </c>
      <c r="N850" s="69">
        <f t="shared" si="92"/>
        <v>160</v>
      </c>
      <c r="O850" s="10"/>
      <c r="P850" s="11"/>
      <c r="Q850" s="11"/>
      <c r="R850" s="11"/>
      <c r="S850" s="11"/>
      <c r="T850" s="23"/>
      <c r="U850" s="71">
        <f t="shared" si="91"/>
        <v>0</v>
      </c>
      <c r="V850" s="71">
        <f t="shared" si="93"/>
        <v>0</v>
      </c>
      <c r="W850" s="9"/>
      <c r="X850" s="69">
        <f>Job_Cards[[#This Row],[GST on Lobour]]+Job_Cards[[#This Row],[Total Labour]]+Job_Cards[[#This Row],[Part Value]]</f>
        <v>160</v>
      </c>
      <c r="Y850" s="9"/>
      <c r="Z850" s="11"/>
      <c r="AA850" s="15">
        <f t="shared" si="94"/>
        <v>13</v>
      </c>
      <c r="AB850" s="15">
        <f t="shared" si="95"/>
        <v>4</v>
      </c>
      <c r="AC850" s="15">
        <f t="shared" si="96"/>
        <v>2026</v>
      </c>
    </row>
    <row r="851" spans="1:29" x14ac:dyDescent="0.35">
      <c r="A851" s="9"/>
      <c r="B851" s="8">
        <v>46125</v>
      </c>
      <c r="C851" s="9"/>
      <c r="D851" s="9"/>
      <c r="E851" s="9"/>
      <c r="F851" s="9"/>
      <c r="G851" s="64"/>
      <c r="H851" s="65"/>
      <c r="I851" s="65" t="str">
        <f>IF(Job_Cards[[#This Row],[Customer Name]]="",I850,"")</f>
        <v>Counter Sale</v>
      </c>
      <c r="J851" s="22" t="s">
        <v>831</v>
      </c>
      <c r="K851" s="67" t="str">
        <f>_xlfn.XLOOKUP(Job_Cards[[#This Row],[Part Code Issued]],'Inventory Check'!$A$3:$A$3000,'Inventory Check'!$B$3:$B$3000,"WRONG Code",0)</f>
        <v>BALANCING BUSH 19 NO.</v>
      </c>
      <c r="L851" s="22">
        <v>2</v>
      </c>
      <c r="M851" s="27">
        <v>80</v>
      </c>
      <c r="N851" s="69">
        <f t="shared" si="92"/>
        <v>160</v>
      </c>
      <c r="O851" s="10"/>
      <c r="P851" s="11"/>
      <c r="Q851" s="11"/>
      <c r="R851" s="11"/>
      <c r="S851" s="11"/>
      <c r="T851" s="23"/>
      <c r="U851" s="71">
        <f t="shared" si="91"/>
        <v>0</v>
      </c>
      <c r="V851" s="71">
        <f t="shared" si="93"/>
        <v>0</v>
      </c>
      <c r="W851" s="9"/>
      <c r="X851" s="69">
        <f>Job_Cards[[#This Row],[GST on Lobour]]+Job_Cards[[#This Row],[Total Labour]]+Job_Cards[[#This Row],[Part Value]]</f>
        <v>160</v>
      </c>
      <c r="Y851" s="9"/>
      <c r="Z851" s="11"/>
      <c r="AA851" s="15">
        <f t="shared" si="94"/>
        <v>13</v>
      </c>
      <c r="AB851" s="15">
        <f t="shared" si="95"/>
        <v>4</v>
      </c>
      <c r="AC851" s="15">
        <f t="shared" si="96"/>
        <v>2026</v>
      </c>
    </row>
    <row r="852" spans="1:29" x14ac:dyDescent="0.35">
      <c r="A852" s="9"/>
      <c r="B852" s="8">
        <v>46125</v>
      </c>
      <c r="C852" s="9"/>
      <c r="D852" s="9"/>
      <c r="E852" s="9"/>
      <c r="F852" s="9"/>
      <c r="G852" s="64"/>
      <c r="H852" s="65"/>
      <c r="I852" s="65" t="str">
        <f>IF(Job_Cards[[#This Row],[Customer Name]]="",I851,"")</f>
        <v>Counter Sale</v>
      </c>
      <c r="J852" s="22" t="s">
        <v>101</v>
      </c>
      <c r="K852" s="67" t="str">
        <f>_xlfn.XLOOKUP(Job_Cards[[#This Row],[Part Code Issued]],'Inventory Check'!$A$3:$A$3000,'Inventory Check'!$B$3:$B$3000,"WRONG Code",0)</f>
        <v>Wheel Joint assly</v>
      </c>
      <c r="L852" s="22">
        <v>4</v>
      </c>
      <c r="M852" s="27">
        <v>641</v>
      </c>
      <c r="N852" s="69">
        <f t="shared" si="92"/>
        <v>2564</v>
      </c>
      <c r="O852" s="10"/>
      <c r="P852" s="11"/>
      <c r="Q852" s="11"/>
      <c r="R852" s="11"/>
      <c r="S852" s="11"/>
      <c r="T852" s="23"/>
      <c r="U852" s="71">
        <f t="shared" si="91"/>
        <v>0</v>
      </c>
      <c r="V852" s="71">
        <f t="shared" si="93"/>
        <v>0</v>
      </c>
      <c r="W852" s="9"/>
      <c r="X852" s="69">
        <f>Job_Cards[[#This Row],[GST on Lobour]]+Job_Cards[[#This Row],[Total Labour]]+Job_Cards[[#This Row],[Part Value]]</f>
        <v>2564</v>
      </c>
      <c r="Y852" s="9"/>
      <c r="Z852" s="11"/>
      <c r="AA852" s="15">
        <f t="shared" si="94"/>
        <v>13</v>
      </c>
      <c r="AB852" s="15">
        <f t="shared" si="95"/>
        <v>4</v>
      </c>
      <c r="AC852" s="15">
        <f t="shared" si="96"/>
        <v>2026</v>
      </c>
    </row>
    <row r="853" spans="1:29" x14ac:dyDescent="0.35">
      <c r="A853" s="8">
        <v>46125</v>
      </c>
      <c r="B853" s="8">
        <v>46125</v>
      </c>
      <c r="C853" s="9">
        <v>61</v>
      </c>
      <c r="D853" s="9" t="s">
        <v>1167</v>
      </c>
      <c r="E853" s="9">
        <v>7081907827</v>
      </c>
      <c r="F853" s="9"/>
      <c r="G853" s="64"/>
      <c r="H853" s="65"/>
      <c r="I853" s="65" t="s">
        <v>751</v>
      </c>
      <c r="J853" s="22" t="s">
        <v>462</v>
      </c>
      <c r="K853" s="67" t="str">
        <f>_xlfn.XLOOKUP(Job_Cards[[#This Row],[Part Code Issued]],'Inventory Check'!$A$3:$A$3000,'Inventory Check'!$B$3:$B$3000,"WRONG Code",0)</f>
        <v>R R Bumper Corner</v>
      </c>
      <c r="L853" s="22">
        <v>1</v>
      </c>
      <c r="M853" s="27">
        <v>230</v>
      </c>
      <c r="N853" s="69">
        <f t="shared" si="92"/>
        <v>230</v>
      </c>
      <c r="O853" s="10"/>
      <c r="P853" s="11"/>
      <c r="Q853" s="11"/>
      <c r="R853" s="11"/>
      <c r="S853" s="11"/>
      <c r="T853" s="23"/>
      <c r="U853" s="71">
        <f t="shared" si="91"/>
        <v>0</v>
      </c>
      <c r="V853" s="71">
        <f t="shared" si="93"/>
        <v>0</v>
      </c>
      <c r="W853" s="9"/>
      <c r="X853" s="69">
        <f>Job_Cards[[#This Row],[GST on Lobour]]+Job_Cards[[#This Row],[Total Labour]]+Job_Cards[[#This Row],[Part Value]]</f>
        <v>230</v>
      </c>
      <c r="Y853" s="9"/>
      <c r="Z853" s="11"/>
      <c r="AA853" s="15">
        <f t="shared" si="94"/>
        <v>13</v>
      </c>
      <c r="AB853" s="15">
        <f t="shared" si="95"/>
        <v>4</v>
      </c>
      <c r="AC853" s="15">
        <f t="shared" si="96"/>
        <v>2026</v>
      </c>
    </row>
    <row r="854" spans="1:29" x14ac:dyDescent="0.35">
      <c r="A854" s="8">
        <v>46127</v>
      </c>
      <c r="B854" s="8">
        <v>46127</v>
      </c>
      <c r="C854" s="9">
        <v>62</v>
      </c>
      <c r="D854" s="9" t="s">
        <v>1170</v>
      </c>
      <c r="E854" s="9">
        <v>8858428426</v>
      </c>
      <c r="F854" s="9" t="s">
        <v>1171</v>
      </c>
      <c r="G854" s="64" t="s">
        <v>57</v>
      </c>
      <c r="H854" s="65" t="s">
        <v>161</v>
      </c>
      <c r="I854" s="65" t="s">
        <v>27</v>
      </c>
      <c r="J854" s="22" t="s">
        <v>366</v>
      </c>
      <c r="K854" s="67" t="str">
        <f>_xlfn.XLOOKUP(Job_Cards[[#This Row],[Part Code Issued]],'Inventory Check'!$A$3:$A$3000,'Inventory Check'!$B$3:$B$3000,"WRONG Code",0)</f>
        <v>Gulf Force BS VI (6.5L)</v>
      </c>
      <c r="L854" s="22">
        <v>1</v>
      </c>
      <c r="M854" s="27">
        <v>2080</v>
      </c>
      <c r="N854" s="69">
        <f t="shared" si="92"/>
        <v>2080</v>
      </c>
      <c r="O854" s="10">
        <v>750</v>
      </c>
      <c r="P854" s="11"/>
      <c r="Q854" s="11"/>
      <c r="R854" s="11"/>
      <c r="S854" s="11"/>
      <c r="T854" s="23"/>
      <c r="U854" s="71">
        <f t="shared" si="91"/>
        <v>750</v>
      </c>
      <c r="V854" s="71">
        <f t="shared" si="93"/>
        <v>135</v>
      </c>
      <c r="W854" s="9"/>
      <c r="X854" s="69">
        <f>Job_Cards[[#This Row],[GST on Lobour]]+Job_Cards[[#This Row],[Total Labour]]+Job_Cards[[#This Row],[Part Value]]</f>
        <v>2965</v>
      </c>
      <c r="Y854" s="9"/>
      <c r="Z854" s="11"/>
      <c r="AA854" s="15">
        <f t="shared" si="94"/>
        <v>15</v>
      </c>
      <c r="AB854" s="15">
        <f t="shared" si="95"/>
        <v>4</v>
      </c>
      <c r="AC854" s="15">
        <f t="shared" si="96"/>
        <v>2026</v>
      </c>
    </row>
    <row r="855" spans="1:29" x14ac:dyDescent="0.35">
      <c r="A855" s="9"/>
      <c r="B855" s="8">
        <v>46127</v>
      </c>
      <c r="C855" s="9"/>
      <c r="D855" s="9"/>
      <c r="E855" s="9"/>
      <c r="F855" s="9"/>
      <c r="G855" s="64"/>
      <c r="H855" s="65"/>
      <c r="I855" s="65" t="str">
        <f>IF(Job_Cards[[#This Row],[Customer Name]]="",I854,"")</f>
        <v>Paid</v>
      </c>
      <c r="J855" s="22" t="s">
        <v>90</v>
      </c>
      <c r="K855" s="67" t="str">
        <f>_xlfn.XLOOKUP(Job_Cards[[#This Row],[Part Code Issued]],'Inventory Check'!$A$3:$A$3000,'Inventory Check'!$B$3:$B$3000,"WRONG Code",0)</f>
        <v>Oil Filter</v>
      </c>
      <c r="L855" s="22">
        <v>1</v>
      </c>
      <c r="M855" s="27">
        <v>359</v>
      </c>
      <c r="N855" s="69">
        <f t="shared" si="92"/>
        <v>359</v>
      </c>
      <c r="O855" s="10"/>
      <c r="P855" s="11"/>
      <c r="Q855" s="11"/>
      <c r="R855" s="11"/>
      <c r="S855" s="11"/>
      <c r="T855" s="23"/>
      <c r="U855" s="71">
        <f t="shared" si="91"/>
        <v>0</v>
      </c>
      <c r="V855" s="71">
        <f t="shared" si="93"/>
        <v>0</v>
      </c>
      <c r="W855" s="9"/>
      <c r="X855" s="69">
        <f>Job_Cards[[#This Row],[GST on Lobour]]+Job_Cards[[#This Row],[Total Labour]]+Job_Cards[[#This Row],[Part Value]]</f>
        <v>359</v>
      </c>
      <c r="Y855" s="9"/>
      <c r="Z855" s="11"/>
      <c r="AA855" s="15">
        <f t="shared" si="94"/>
        <v>15</v>
      </c>
      <c r="AB855" s="15">
        <f t="shared" si="95"/>
        <v>4</v>
      </c>
      <c r="AC855" s="15">
        <f t="shared" si="96"/>
        <v>2026</v>
      </c>
    </row>
    <row r="856" spans="1:29" x14ac:dyDescent="0.35">
      <c r="A856" s="8">
        <v>46127</v>
      </c>
      <c r="B856" s="8">
        <v>46127</v>
      </c>
      <c r="C856" s="9">
        <v>63</v>
      </c>
      <c r="D856" s="9" t="s">
        <v>1172</v>
      </c>
      <c r="E856" s="9">
        <v>9415953103</v>
      </c>
      <c r="F856" s="9"/>
      <c r="G856" s="64"/>
      <c r="H856" s="65"/>
      <c r="I856" s="65" t="s">
        <v>751</v>
      </c>
      <c r="J856" s="22" t="s">
        <v>308</v>
      </c>
      <c r="K856" s="67" t="str">
        <f>_xlfn.XLOOKUP(Job_Cards[[#This Row],[Part Code Issued]],'Inventory Check'!$A$3:$A$3000,'Inventory Check'!$B$3:$B$3000,"WRONG Code",0)</f>
        <v>Gulf Force AdBlue (20 L)</v>
      </c>
      <c r="L856" s="22">
        <v>1</v>
      </c>
      <c r="M856" s="27">
        <v>1800</v>
      </c>
      <c r="N856" s="69">
        <f t="shared" si="92"/>
        <v>1800</v>
      </c>
      <c r="O856" s="10"/>
      <c r="P856" s="11"/>
      <c r="Q856" s="11"/>
      <c r="R856" s="11"/>
      <c r="S856" s="11"/>
      <c r="T856" s="23"/>
      <c r="U856" s="71">
        <f t="shared" si="91"/>
        <v>0</v>
      </c>
      <c r="V856" s="71">
        <f t="shared" si="93"/>
        <v>0</v>
      </c>
      <c r="W856" s="9"/>
      <c r="X856" s="69">
        <f>Job_Cards[[#This Row],[GST on Lobour]]+Job_Cards[[#This Row],[Total Labour]]+Job_Cards[[#This Row],[Part Value]]</f>
        <v>1800</v>
      </c>
      <c r="Y856" s="9"/>
      <c r="Z856" s="11"/>
      <c r="AA856" s="15">
        <f t="shared" si="94"/>
        <v>15</v>
      </c>
      <c r="AB856" s="15">
        <f t="shared" si="95"/>
        <v>4</v>
      </c>
      <c r="AC856" s="15">
        <f t="shared" si="96"/>
        <v>2026</v>
      </c>
    </row>
    <row r="857" spans="1:29" x14ac:dyDescent="0.35">
      <c r="A857" s="8">
        <v>46128</v>
      </c>
      <c r="B857" s="8">
        <v>46128</v>
      </c>
      <c r="C857" s="9" t="s">
        <v>1180</v>
      </c>
      <c r="D857" s="9" t="s">
        <v>279</v>
      </c>
      <c r="E857" s="9"/>
      <c r="F857" s="9" t="s">
        <v>1181</v>
      </c>
      <c r="G857" s="64" t="s">
        <v>55</v>
      </c>
      <c r="H857" s="65" t="s">
        <v>237</v>
      </c>
      <c r="I857" s="65" t="s">
        <v>48</v>
      </c>
      <c r="J857" s="22" t="s">
        <v>366</v>
      </c>
      <c r="K857" s="67" t="str">
        <f>_xlfn.XLOOKUP(Job_Cards[[#This Row],[Part Code Issued]],'Inventory Check'!$A$3:$A$3000,'Inventory Check'!$B$3:$B$3000,"WRONG Code",0)</f>
        <v>Gulf Force BS VI (6.5L)</v>
      </c>
      <c r="L857" s="22">
        <v>1</v>
      </c>
      <c r="M857" s="27">
        <v>2080</v>
      </c>
      <c r="N857" s="69">
        <f t="shared" si="92"/>
        <v>2080</v>
      </c>
      <c r="O857" s="10"/>
      <c r="P857" s="11"/>
      <c r="Q857" s="11"/>
      <c r="R857" s="11"/>
      <c r="S857" s="11"/>
      <c r="T857" s="23"/>
      <c r="U857" s="71">
        <f t="shared" si="91"/>
        <v>0</v>
      </c>
      <c r="V857" s="71">
        <f t="shared" si="93"/>
        <v>0</v>
      </c>
      <c r="W857" s="9"/>
      <c r="X857" s="69">
        <f>Job_Cards[[#This Row],[GST on Lobour]]+Job_Cards[[#This Row],[Total Labour]]+Job_Cards[[#This Row],[Part Value]]</f>
        <v>2080</v>
      </c>
      <c r="Y857" s="9"/>
      <c r="Z857" s="11"/>
      <c r="AA857" s="15">
        <f t="shared" si="94"/>
        <v>16</v>
      </c>
      <c r="AB857" s="15">
        <f t="shared" si="95"/>
        <v>4</v>
      </c>
      <c r="AC857" s="15">
        <f t="shared" si="96"/>
        <v>2026</v>
      </c>
    </row>
    <row r="858" spans="1:29" x14ac:dyDescent="0.35">
      <c r="A858" s="9"/>
      <c r="B858" s="8">
        <v>46128</v>
      </c>
      <c r="C858" s="9"/>
      <c r="D858" s="9"/>
      <c r="E858" s="9"/>
      <c r="F858" s="9"/>
      <c r="G858" s="64"/>
      <c r="H858" s="65"/>
      <c r="I858" s="65" t="str">
        <f>IF(Job_Cards[[#This Row],[Customer Name]]="",I857,"")</f>
        <v>Free Service</v>
      </c>
      <c r="J858" s="22" t="s">
        <v>90</v>
      </c>
      <c r="K858" s="67" t="str">
        <f>_xlfn.XLOOKUP(Job_Cards[[#This Row],[Part Code Issued]],'Inventory Check'!$A$3:$A$3000,'Inventory Check'!$B$3:$B$3000,"WRONG Code",0)</f>
        <v>Oil Filter</v>
      </c>
      <c r="L858" s="22">
        <v>1</v>
      </c>
      <c r="M858" s="27">
        <v>359</v>
      </c>
      <c r="N858" s="69">
        <f t="shared" si="92"/>
        <v>359</v>
      </c>
      <c r="O858" s="10"/>
      <c r="P858" s="11"/>
      <c r="Q858" s="11"/>
      <c r="R858" s="11"/>
      <c r="S858" s="11"/>
      <c r="T858" s="23"/>
      <c r="U858" s="71">
        <f t="shared" si="91"/>
        <v>0</v>
      </c>
      <c r="V858" s="71">
        <f t="shared" si="93"/>
        <v>0</v>
      </c>
      <c r="W858" s="9"/>
      <c r="X858" s="69">
        <f>Job_Cards[[#This Row],[GST on Lobour]]+Job_Cards[[#This Row],[Total Labour]]+Job_Cards[[#This Row],[Part Value]]</f>
        <v>359</v>
      </c>
      <c r="Y858" s="9"/>
      <c r="Z858" s="11"/>
      <c r="AA858" s="15">
        <f t="shared" si="94"/>
        <v>16</v>
      </c>
      <c r="AB858" s="15">
        <f t="shared" si="95"/>
        <v>4</v>
      </c>
      <c r="AC858" s="15">
        <f t="shared" si="96"/>
        <v>2026</v>
      </c>
    </row>
    <row r="859" spans="1:29" x14ac:dyDescent="0.35">
      <c r="A859" s="9"/>
      <c r="B859" s="8">
        <v>46128</v>
      </c>
      <c r="C859" s="9"/>
      <c r="D859" s="9"/>
      <c r="E859" s="9"/>
      <c r="F859" s="9"/>
      <c r="G859" s="64"/>
      <c r="H859" s="65"/>
      <c r="I859" s="65" t="str">
        <f>IF(Job_Cards[[#This Row],[Customer Name]]="",I858,"")</f>
        <v>Free Service</v>
      </c>
      <c r="J859" s="22" t="s">
        <v>238</v>
      </c>
      <c r="K859" s="67" t="str">
        <f>_xlfn.XLOOKUP(Job_Cards[[#This Row],[Part Code Issued]],'Inventory Check'!$A$3:$A$3000,'Inventory Check'!$B$3:$B$3000,"WRONG Code",0)</f>
        <v>SPIN-ON FILTER</v>
      </c>
      <c r="L859" s="22">
        <v>1</v>
      </c>
      <c r="M859" s="27">
        <v>655</v>
      </c>
      <c r="N859" s="69">
        <f t="shared" si="92"/>
        <v>655</v>
      </c>
      <c r="O859" s="10"/>
      <c r="P859" s="11"/>
      <c r="Q859" s="11"/>
      <c r="R859" s="11"/>
      <c r="S859" s="11"/>
      <c r="T859" s="23"/>
      <c r="U859" s="71">
        <f t="shared" si="91"/>
        <v>0</v>
      </c>
      <c r="V859" s="71">
        <f t="shared" si="93"/>
        <v>0</v>
      </c>
      <c r="W859" s="9"/>
      <c r="X859" s="69">
        <f>Job_Cards[[#This Row],[GST on Lobour]]+Job_Cards[[#This Row],[Total Labour]]+Job_Cards[[#This Row],[Part Value]]</f>
        <v>655</v>
      </c>
      <c r="Y859" s="9"/>
      <c r="Z859" s="11"/>
      <c r="AA859" s="15">
        <f t="shared" si="94"/>
        <v>16</v>
      </c>
      <c r="AB859" s="15">
        <f t="shared" si="95"/>
        <v>4</v>
      </c>
      <c r="AC859" s="15">
        <f t="shared" si="96"/>
        <v>2026</v>
      </c>
    </row>
    <row r="860" spans="1:29" x14ac:dyDescent="0.35">
      <c r="A860" s="9"/>
      <c r="B860" s="8">
        <v>46128</v>
      </c>
      <c r="C860" s="9"/>
      <c r="D860" s="9"/>
      <c r="E860" s="9"/>
      <c r="F860" s="9"/>
      <c r="G860" s="64"/>
      <c r="H860" s="65"/>
      <c r="I860" s="65" t="str">
        <f>IF(Job_Cards[[#This Row],[Customer Name]]="",I859,"")</f>
        <v>Free Service</v>
      </c>
      <c r="J860" s="22" t="s">
        <v>92</v>
      </c>
      <c r="K860" s="67" t="str">
        <f>_xlfn.XLOOKUP(Job_Cards[[#This Row],[Part Code Issued]],'Inventory Check'!$A$3:$A$3000,'Inventory Check'!$B$3:$B$3000,"WRONG Code",0)</f>
        <v>AIR FILTER</v>
      </c>
      <c r="L860" s="22">
        <v>1</v>
      </c>
      <c r="M860" s="27">
        <v>1388</v>
      </c>
      <c r="N860" s="69">
        <f t="shared" si="92"/>
        <v>1388</v>
      </c>
      <c r="O860" s="10"/>
      <c r="P860" s="11"/>
      <c r="Q860" s="11"/>
      <c r="R860" s="11"/>
      <c r="S860" s="11"/>
      <c r="T860" s="23"/>
      <c r="U860" s="71">
        <f t="shared" si="91"/>
        <v>0</v>
      </c>
      <c r="V860" s="71">
        <f t="shared" si="93"/>
        <v>0</v>
      </c>
      <c r="W860" s="9"/>
      <c r="X860" s="69">
        <f>Job_Cards[[#This Row],[GST on Lobour]]+Job_Cards[[#This Row],[Total Labour]]+Job_Cards[[#This Row],[Part Value]]</f>
        <v>1388</v>
      </c>
      <c r="Y860" s="9"/>
      <c r="Z860" s="11"/>
      <c r="AA860" s="15">
        <f t="shared" si="94"/>
        <v>16</v>
      </c>
      <c r="AB860" s="15">
        <f t="shared" si="95"/>
        <v>4</v>
      </c>
      <c r="AC860" s="15">
        <f t="shared" si="96"/>
        <v>2026</v>
      </c>
    </row>
    <row r="861" spans="1:29" x14ac:dyDescent="0.35">
      <c r="A861" s="9"/>
      <c r="B861" s="8">
        <v>46128</v>
      </c>
      <c r="C861" s="9"/>
      <c r="D861" s="9"/>
      <c r="E861" s="9"/>
      <c r="F861" s="9"/>
      <c r="G861" s="64"/>
      <c r="H861" s="65"/>
      <c r="I861" s="65" t="str">
        <f>IF(Job_Cards[[#This Row],[Customer Name]]="",I860,"")</f>
        <v>Free Service</v>
      </c>
      <c r="J861" s="22" t="s">
        <v>557</v>
      </c>
      <c r="K861" s="67" t="str">
        <f>_xlfn.XLOOKUP(Job_Cards[[#This Row],[Part Code Issued]],'Inventory Check'!$A$3:$A$3000,'Inventory Check'!$B$3:$B$3000,"WRONG Code",0)</f>
        <v>Brake Oil</v>
      </c>
      <c r="L861" s="22">
        <v>1</v>
      </c>
      <c r="M861" s="27">
        <v>149</v>
      </c>
      <c r="N861" s="69">
        <f t="shared" si="92"/>
        <v>149</v>
      </c>
      <c r="O861" s="10"/>
      <c r="P861" s="11"/>
      <c r="Q861" s="11"/>
      <c r="R861" s="11"/>
      <c r="S861" s="11"/>
      <c r="T861" s="23"/>
      <c r="U861" s="71">
        <f t="shared" si="91"/>
        <v>0</v>
      </c>
      <c r="V861" s="71">
        <f t="shared" si="93"/>
        <v>0</v>
      </c>
      <c r="W861" s="9"/>
      <c r="X861" s="69">
        <f>Job_Cards[[#This Row],[GST on Lobour]]+Job_Cards[[#This Row],[Total Labour]]+Job_Cards[[#This Row],[Part Value]]</f>
        <v>149</v>
      </c>
      <c r="Y861" s="9"/>
      <c r="Z861" s="11"/>
      <c r="AA861" s="15">
        <f t="shared" si="94"/>
        <v>16</v>
      </c>
      <c r="AB861" s="15">
        <f t="shared" si="95"/>
        <v>4</v>
      </c>
      <c r="AC861" s="15">
        <f t="shared" si="96"/>
        <v>2026</v>
      </c>
    </row>
    <row r="862" spans="1:29" x14ac:dyDescent="0.35">
      <c r="A862" s="8">
        <v>46129</v>
      </c>
      <c r="B862" s="8">
        <v>46129</v>
      </c>
      <c r="C862" s="9">
        <v>64</v>
      </c>
      <c r="D862" s="9" t="s">
        <v>1183</v>
      </c>
      <c r="E862" s="9">
        <v>7318000112</v>
      </c>
      <c r="F862" s="9" t="s">
        <v>847</v>
      </c>
      <c r="G862" s="64" t="s">
        <v>55</v>
      </c>
      <c r="H862" s="65" t="s">
        <v>65</v>
      </c>
      <c r="I862" s="65" t="s">
        <v>27</v>
      </c>
      <c r="J862" s="22" t="s">
        <v>308</v>
      </c>
      <c r="K862" s="67" t="str">
        <f>_xlfn.XLOOKUP(Job_Cards[[#This Row],[Part Code Issued]],'Inventory Check'!$A$3:$A$3000,'Inventory Check'!$B$3:$B$3000,"WRONG Code",0)</f>
        <v>Gulf Force AdBlue (20 L)</v>
      </c>
      <c r="L862" s="22">
        <v>1</v>
      </c>
      <c r="M862" s="27">
        <v>1800</v>
      </c>
      <c r="N862" s="69">
        <f t="shared" si="92"/>
        <v>1800</v>
      </c>
      <c r="O862" s="10">
        <v>200</v>
      </c>
      <c r="P862" s="11">
        <v>200</v>
      </c>
      <c r="Q862" s="11"/>
      <c r="R862" s="11">
        <v>550</v>
      </c>
      <c r="S862" s="11"/>
      <c r="T862" s="23"/>
      <c r="U862" s="71">
        <f t="shared" si="91"/>
        <v>950</v>
      </c>
      <c r="V862" s="71">
        <f t="shared" si="93"/>
        <v>171</v>
      </c>
      <c r="W862" s="9"/>
      <c r="X862" s="69">
        <f>Job_Cards[[#This Row],[GST on Lobour]]+Job_Cards[[#This Row],[Total Labour]]+Job_Cards[[#This Row],[Part Value]]</f>
        <v>2921</v>
      </c>
      <c r="Y862" s="9"/>
      <c r="Z862" s="11"/>
      <c r="AA862" s="15">
        <f t="shared" si="94"/>
        <v>17</v>
      </c>
      <c r="AB862" s="15">
        <f t="shared" si="95"/>
        <v>4</v>
      </c>
      <c r="AC862" s="15">
        <f t="shared" si="96"/>
        <v>2026</v>
      </c>
    </row>
    <row r="863" spans="1:29" x14ac:dyDescent="0.35">
      <c r="A863" s="9"/>
      <c r="B863" s="8">
        <v>46129</v>
      </c>
      <c r="C863" s="9"/>
      <c r="D863" s="9"/>
      <c r="E863" s="9"/>
      <c r="F863" s="9"/>
      <c r="G863" s="64"/>
      <c r="H863" s="65"/>
      <c r="I863" s="65" t="str">
        <f>IF(Job_Cards[[#This Row],[Customer Name]]="",I862,"")</f>
        <v>Paid</v>
      </c>
      <c r="J863" s="22" t="s">
        <v>831</v>
      </c>
      <c r="K863" s="67" t="str">
        <f>_xlfn.XLOOKUP(Job_Cards[[#This Row],[Part Code Issued]],'Inventory Check'!$A$3:$A$3000,'Inventory Check'!$B$3:$B$3000,"WRONG Code",0)</f>
        <v>BALANCING BUSH 19 NO.</v>
      </c>
      <c r="L863" s="22">
        <v>2</v>
      </c>
      <c r="M863" s="27">
        <v>80</v>
      </c>
      <c r="N863" s="69">
        <f t="shared" si="92"/>
        <v>160</v>
      </c>
      <c r="O863" s="10"/>
      <c r="P863" s="11"/>
      <c r="Q863" s="11"/>
      <c r="R863" s="11"/>
      <c r="S863" s="11"/>
      <c r="T863" s="23"/>
      <c r="U863" s="71">
        <f t="shared" si="91"/>
        <v>0</v>
      </c>
      <c r="V863" s="71">
        <f t="shared" si="93"/>
        <v>0</v>
      </c>
      <c r="W863" s="9"/>
      <c r="X863" s="69">
        <f>Job_Cards[[#This Row],[GST on Lobour]]+Job_Cards[[#This Row],[Total Labour]]+Job_Cards[[#This Row],[Part Value]]</f>
        <v>160</v>
      </c>
      <c r="Y863" s="9"/>
      <c r="Z863" s="11"/>
      <c r="AA863" s="15">
        <f t="shared" si="94"/>
        <v>17</v>
      </c>
      <c r="AB863" s="15">
        <f t="shared" si="95"/>
        <v>4</v>
      </c>
      <c r="AC863" s="15">
        <f t="shared" si="96"/>
        <v>2026</v>
      </c>
    </row>
    <row r="864" spans="1:29" x14ac:dyDescent="0.35">
      <c r="A864" s="9"/>
      <c r="B864" s="8">
        <v>46129</v>
      </c>
      <c r="C864" s="9"/>
      <c r="D864" s="9"/>
      <c r="E864" s="9"/>
      <c r="F864" s="9"/>
      <c r="G864" s="64"/>
      <c r="H864" s="65"/>
      <c r="I864" s="65" t="str">
        <f>IF(Job_Cards[[#This Row],[Customer Name]]="",I863,"")</f>
        <v>Paid</v>
      </c>
      <c r="J864" s="22" t="s">
        <v>1119</v>
      </c>
      <c r="K864" s="67" t="str">
        <f>_xlfn.XLOOKUP(Job_Cards[[#This Row],[Part Code Issued]],'Inventory Check'!$A$3:$A$3000,'Inventory Check'!$B$3:$B$3000,"WRONG Code",0)</f>
        <v>MECHENICAL SPRAY</v>
      </c>
      <c r="L864" s="22">
        <v>1</v>
      </c>
      <c r="M864" s="27">
        <v>160</v>
      </c>
      <c r="N864" s="69">
        <f t="shared" si="92"/>
        <v>160</v>
      </c>
      <c r="O864" s="10"/>
      <c r="P864" s="11"/>
      <c r="Q864" s="11"/>
      <c r="R864" s="11"/>
      <c r="S864" s="11"/>
      <c r="T864" s="23"/>
      <c r="U864" s="71">
        <f t="shared" si="91"/>
        <v>0</v>
      </c>
      <c r="V864" s="71">
        <f t="shared" si="93"/>
        <v>0</v>
      </c>
      <c r="W864" s="9"/>
      <c r="X864" s="69">
        <f>Job_Cards[[#This Row],[GST on Lobour]]+Job_Cards[[#This Row],[Total Labour]]+Job_Cards[[#This Row],[Part Value]]</f>
        <v>160</v>
      </c>
      <c r="Y864" s="9"/>
      <c r="Z864" s="11"/>
      <c r="AA864" s="15">
        <f t="shared" si="94"/>
        <v>17</v>
      </c>
      <c r="AB864" s="15">
        <f t="shared" si="95"/>
        <v>4</v>
      </c>
      <c r="AC864" s="15">
        <f t="shared" si="96"/>
        <v>2026</v>
      </c>
    </row>
    <row r="865" spans="1:29" x14ac:dyDescent="0.35">
      <c r="A865" s="8">
        <v>46129</v>
      </c>
      <c r="B865" s="8">
        <v>46129</v>
      </c>
      <c r="C865" s="9" t="s">
        <v>918</v>
      </c>
      <c r="D865" s="9" t="s">
        <v>279</v>
      </c>
      <c r="E865" s="9"/>
      <c r="F865" s="9" t="s">
        <v>266</v>
      </c>
      <c r="G865" s="64" t="s">
        <v>55</v>
      </c>
      <c r="H865" s="65" t="s">
        <v>237</v>
      </c>
      <c r="I865" s="65" t="s">
        <v>48</v>
      </c>
      <c r="J865" s="22" t="s">
        <v>366</v>
      </c>
      <c r="K865" s="67" t="str">
        <f>_xlfn.XLOOKUP(Job_Cards[[#This Row],[Part Code Issued]],'Inventory Check'!$A$3:$A$3000,'Inventory Check'!$B$3:$B$3000,"WRONG Code",0)</f>
        <v>Gulf Force BS VI (6.5L)</v>
      </c>
      <c r="L865" s="22">
        <v>1</v>
      </c>
      <c r="M865" s="27">
        <v>2080</v>
      </c>
      <c r="N865" s="69">
        <f t="shared" si="92"/>
        <v>2080</v>
      </c>
      <c r="O865" s="10"/>
      <c r="P865" s="11"/>
      <c r="Q865" s="11"/>
      <c r="R865" s="11"/>
      <c r="S865" s="11"/>
      <c r="T865" s="23"/>
      <c r="U865" s="71">
        <f t="shared" si="91"/>
        <v>0</v>
      </c>
      <c r="V865" s="71">
        <f t="shared" si="93"/>
        <v>0</v>
      </c>
      <c r="W865" s="9"/>
      <c r="X865" s="69">
        <f>Job_Cards[[#This Row],[GST on Lobour]]+Job_Cards[[#This Row],[Total Labour]]+Job_Cards[[#This Row],[Part Value]]</f>
        <v>2080</v>
      </c>
      <c r="Y865" s="9"/>
      <c r="Z865" s="11"/>
      <c r="AA865" s="15">
        <f t="shared" si="94"/>
        <v>17</v>
      </c>
      <c r="AB865" s="15">
        <f t="shared" si="95"/>
        <v>4</v>
      </c>
      <c r="AC865" s="15">
        <f t="shared" si="96"/>
        <v>2026</v>
      </c>
    </row>
    <row r="866" spans="1:29" x14ac:dyDescent="0.35">
      <c r="A866" s="9"/>
      <c r="B866" s="8">
        <v>46129</v>
      </c>
      <c r="C866" s="9"/>
      <c r="D866" s="9"/>
      <c r="E866" s="9"/>
      <c r="F866" s="9"/>
      <c r="G866" s="64"/>
      <c r="H866" s="65"/>
      <c r="I866" s="65" t="str">
        <f>IF(Job_Cards[[#This Row],[Customer Name]]="",I865,"")</f>
        <v>Free Service</v>
      </c>
      <c r="J866" s="22" t="s">
        <v>90</v>
      </c>
      <c r="K866" s="67" t="str">
        <f>_xlfn.XLOOKUP(Job_Cards[[#This Row],[Part Code Issued]],'Inventory Check'!$A$3:$A$3000,'Inventory Check'!$B$3:$B$3000,"WRONG Code",0)</f>
        <v>Oil Filter</v>
      </c>
      <c r="L866" s="22">
        <v>1</v>
      </c>
      <c r="M866" s="27">
        <v>359</v>
      </c>
      <c r="N866" s="69">
        <f t="shared" si="92"/>
        <v>359</v>
      </c>
      <c r="O866" s="10"/>
      <c r="P866" s="11"/>
      <c r="Q866" s="11"/>
      <c r="R866" s="11"/>
      <c r="S866" s="11"/>
      <c r="T866" s="23"/>
      <c r="U866" s="71">
        <f t="shared" si="91"/>
        <v>0</v>
      </c>
      <c r="V866" s="71">
        <f t="shared" si="93"/>
        <v>0</v>
      </c>
      <c r="W866" s="9"/>
      <c r="X866" s="69">
        <f>Job_Cards[[#This Row],[GST on Lobour]]+Job_Cards[[#This Row],[Total Labour]]+Job_Cards[[#This Row],[Part Value]]</f>
        <v>359</v>
      </c>
      <c r="Y866" s="9"/>
      <c r="Z866" s="11"/>
      <c r="AA866" s="15">
        <f t="shared" si="94"/>
        <v>17</v>
      </c>
      <c r="AB866" s="15">
        <f t="shared" si="95"/>
        <v>4</v>
      </c>
      <c r="AC866" s="15">
        <f t="shared" si="96"/>
        <v>2026</v>
      </c>
    </row>
    <row r="867" spans="1:29" x14ac:dyDescent="0.35">
      <c r="A867" s="9"/>
      <c r="B867" s="8">
        <v>46129</v>
      </c>
      <c r="C867" s="9"/>
      <c r="D867" s="9"/>
      <c r="E867" s="9"/>
      <c r="F867" s="9"/>
      <c r="G867" s="64"/>
      <c r="H867" s="65"/>
      <c r="I867" s="65" t="str">
        <f>IF(Job_Cards[[#This Row],[Customer Name]]="",I866,"")</f>
        <v>Free Service</v>
      </c>
      <c r="J867" s="22" t="s">
        <v>238</v>
      </c>
      <c r="K867" s="67" t="str">
        <f>_xlfn.XLOOKUP(Job_Cards[[#This Row],[Part Code Issued]],'Inventory Check'!$A$3:$A$3000,'Inventory Check'!$B$3:$B$3000,"WRONG Code",0)</f>
        <v>SPIN-ON FILTER</v>
      </c>
      <c r="L867" s="22">
        <v>1</v>
      </c>
      <c r="M867" s="27">
        <v>655</v>
      </c>
      <c r="N867" s="69">
        <f t="shared" si="92"/>
        <v>655</v>
      </c>
      <c r="O867" s="10"/>
      <c r="P867" s="11"/>
      <c r="Q867" s="11"/>
      <c r="R867" s="11"/>
      <c r="S867" s="11"/>
      <c r="T867" s="23"/>
      <c r="U867" s="71">
        <f t="shared" si="91"/>
        <v>0</v>
      </c>
      <c r="V867" s="71">
        <f t="shared" si="93"/>
        <v>0</v>
      </c>
      <c r="W867" s="9"/>
      <c r="X867" s="69">
        <f>Job_Cards[[#This Row],[GST on Lobour]]+Job_Cards[[#This Row],[Total Labour]]+Job_Cards[[#This Row],[Part Value]]</f>
        <v>655</v>
      </c>
      <c r="Y867" s="9"/>
      <c r="Z867" s="11"/>
      <c r="AA867" s="15">
        <f t="shared" si="94"/>
        <v>17</v>
      </c>
      <c r="AB867" s="15">
        <f t="shared" si="95"/>
        <v>4</v>
      </c>
      <c r="AC867" s="15">
        <f t="shared" si="96"/>
        <v>2026</v>
      </c>
    </row>
    <row r="868" spans="1:29" x14ac:dyDescent="0.35">
      <c r="A868" s="9"/>
      <c r="B868" s="8">
        <v>46129</v>
      </c>
      <c r="C868" s="9"/>
      <c r="D868" s="9"/>
      <c r="E868" s="9"/>
      <c r="F868" s="9"/>
      <c r="G868" s="64"/>
      <c r="H868" s="65"/>
      <c r="I868" s="65" t="str">
        <f>IF(Job_Cards[[#This Row],[Customer Name]]="",I867,"")</f>
        <v>Free Service</v>
      </c>
      <c r="J868" s="22" t="s">
        <v>92</v>
      </c>
      <c r="K868" s="67" t="str">
        <f>_xlfn.XLOOKUP(Job_Cards[[#This Row],[Part Code Issued]],'Inventory Check'!$A$3:$A$3000,'Inventory Check'!$B$3:$B$3000,"WRONG Code",0)</f>
        <v>AIR FILTER</v>
      </c>
      <c r="L868" s="22">
        <v>1</v>
      </c>
      <c r="M868" s="27">
        <v>1388</v>
      </c>
      <c r="N868" s="69">
        <f t="shared" si="92"/>
        <v>1388</v>
      </c>
      <c r="O868" s="10"/>
      <c r="P868" s="11"/>
      <c r="Q868" s="11"/>
      <c r="R868" s="11"/>
      <c r="S868" s="11"/>
      <c r="T868" s="23"/>
      <c r="U868" s="71">
        <f t="shared" si="91"/>
        <v>0</v>
      </c>
      <c r="V868" s="71">
        <f t="shared" si="93"/>
        <v>0</v>
      </c>
      <c r="W868" s="9"/>
      <c r="X868" s="69">
        <f>Job_Cards[[#This Row],[GST on Lobour]]+Job_Cards[[#This Row],[Total Labour]]+Job_Cards[[#This Row],[Part Value]]</f>
        <v>1388</v>
      </c>
      <c r="Y868" s="9"/>
      <c r="Z868" s="11"/>
      <c r="AA868" s="15">
        <f t="shared" si="94"/>
        <v>17</v>
      </c>
      <c r="AB868" s="15">
        <f t="shared" si="95"/>
        <v>4</v>
      </c>
      <c r="AC868" s="15">
        <f t="shared" si="96"/>
        <v>2026</v>
      </c>
    </row>
    <row r="869" spans="1:29" x14ac:dyDescent="0.35">
      <c r="A869" s="9"/>
      <c r="B869" s="8">
        <v>46129</v>
      </c>
      <c r="C869" s="9"/>
      <c r="D869" s="9"/>
      <c r="E869" s="9"/>
      <c r="F869" s="9"/>
      <c r="G869" s="64"/>
      <c r="H869" s="65"/>
      <c r="I869" s="65" t="str">
        <f>IF(Job_Cards[[#This Row],[Customer Name]]="",I868,"")</f>
        <v>Free Service</v>
      </c>
      <c r="J869" s="22" t="s">
        <v>557</v>
      </c>
      <c r="K869" s="67" t="str">
        <f>_xlfn.XLOOKUP(Job_Cards[[#This Row],[Part Code Issued]],'Inventory Check'!$A$3:$A$3000,'Inventory Check'!$B$3:$B$3000,"WRONG Code",0)</f>
        <v>Brake Oil</v>
      </c>
      <c r="L869" s="22">
        <v>1</v>
      </c>
      <c r="M869" s="27">
        <v>149</v>
      </c>
      <c r="N869" s="69">
        <f t="shared" si="92"/>
        <v>149</v>
      </c>
      <c r="O869" s="10"/>
      <c r="P869" s="11"/>
      <c r="Q869" s="11"/>
      <c r="R869" s="11"/>
      <c r="S869" s="11"/>
      <c r="T869" s="23"/>
      <c r="U869" s="71">
        <f t="shared" si="91"/>
        <v>0</v>
      </c>
      <c r="V869" s="71">
        <f t="shared" si="93"/>
        <v>0</v>
      </c>
      <c r="W869" s="9"/>
      <c r="X869" s="69">
        <f>Job_Cards[[#This Row],[GST on Lobour]]+Job_Cards[[#This Row],[Total Labour]]+Job_Cards[[#This Row],[Part Value]]</f>
        <v>149</v>
      </c>
      <c r="Y869" s="9"/>
      <c r="Z869" s="11"/>
      <c r="AA869" s="15">
        <f t="shared" si="94"/>
        <v>17</v>
      </c>
      <c r="AB869" s="15">
        <f t="shared" si="95"/>
        <v>4</v>
      </c>
      <c r="AC869" s="15">
        <f t="shared" si="96"/>
        <v>2026</v>
      </c>
    </row>
    <row r="870" spans="1:29" x14ac:dyDescent="0.35">
      <c r="A870" s="8">
        <v>46129</v>
      </c>
      <c r="B870" s="8">
        <v>46129</v>
      </c>
      <c r="C870" s="9">
        <v>65</v>
      </c>
      <c r="D870" s="9" t="s">
        <v>1184</v>
      </c>
      <c r="E870" s="9"/>
      <c r="F870" s="9"/>
      <c r="G870" s="64"/>
      <c r="H870" s="65"/>
      <c r="I870" s="65" t="s">
        <v>751</v>
      </c>
      <c r="J870" s="22" t="s">
        <v>807</v>
      </c>
      <c r="K870" s="67" t="str">
        <f>_xlfn.XLOOKUP(Job_Cards[[#This Row],[Part Code Issued]],'Inventory Check'!$A$3:$A$3000,'Inventory Check'!$B$3:$B$3000,"WRONG Code",0)</f>
        <v>Door Handle With Key R-151</v>
      </c>
      <c r="L870" s="22">
        <v>1</v>
      </c>
      <c r="M870" s="27">
        <v>1829</v>
      </c>
      <c r="N870" s="69">
        <f t="shared" si="92"/>
        <v>1829</v>
      </c>
      <c r="O870" s="10"/>
      <c r="P870" s="11"/>
      <c r="Q870" s="11"/>
      <c r="R870" s="11"/>
      <c r="S870" s="11"/>
      <c r="T870" s="23"/>
      <c r="U870" s="71">
        <f t="shared" si="91"/>
        <v>0</v>
      </c>
      <c r="V870" s="71">
        <f t="shared" si="93"/>
        <v>0</v>
      </c>
      <c r="W870" s="9"/>
      <c r="X870" s="69">
        <f>Job_Cards[[#This Row],[GST on Lobour]]+Job_Cards[[#This Row],[Total Labour]]+Job_Cards[[#This Row],[Part Value]]</f>
        <v>1829</v>
      </c>
      <c r="Y870" s="9"/>
      <c r="Z870" s="11"/>
      <c r="AA870" s="15">
        <f t="shared" si="94"/>
        <v>17</v>
      </c>
      <c r="AB870" s="15">
        <f t="shared" si="95"/>
        <v>4</v>
      </c>
      <c r="AC870" s="15">
        <f t="shared" si="96"/>
        <v>2026</v>
      </c>
    </row>
    <row r="871" spans="1:29" x14ac:dyDescent="0.35">
      <c r="A871" s="9"/>
      <c r="B871" s="8">
        <v>46129</v>
      </c>
      <c r="C871" s="9"/>
      <c r="D871" s="9"/>
      <c r="E871" s="9"/>
      <c r="F871" s="9"/>
      <c r="G871" s="64"/>
      <c r="H871" s="65"/>
      <c r="I871" s="65" t="str">
        <f>IF(Job_Cards[[#This Row],[Customer Name]]="",I870,"")</f>
        <v>Counter Sale</v>
      </c>
      <c r="J871" s="22" t="s">
        <v>511</v>
      </c>
      <c r="K871" s="67" t="str">
        <f>_xlfn.XLOOKUP(Job_Cards[[#This Row],[Part Code Issued]],'Inventory Check'!$A$3:$A$3000,'Inventory Check'!$B$3:$B$3000,"WRONG Code",0)</f>
        <v>Tail Lamp LH</v>
      </c>
      <c r="L871" s="22">
        <v>1</v>
      </c>
      <c r="M871" s="27">
        <v>1202</v>
      </c>
      <c r="N871" s="69">
        <f t="shared" si="92"/>
        <v>1202</v>
      </c>
      <c r="O871" s="10"/>
      <c r="P871" s="11"/>
      <c r="Q871" s="11"/>
      <c r="R871" s="11"/>
      <c r="S871" s="11"/>
      <c r="T871" s="23"/>
      <c r="U871" s="71">
        <f t="shared" si="91"/>
        <v>0</v>
      </c>
      <c r="V871" s="71">
        <f t="shared" si="93"/>
        <v>0</v>
      </c>
      <c r="W871" s="9"/>
      <c r="X871" s="69">
        <f>Job_Cards[[#This Row],[GST on Lobour]]+Job_Cards[[#This Row],[Total Labour]]+Job_Cards[[#This Row],[Part Value]]</f>
        <v>1202</v>
      </c>
      <c r="Y871" s="9"/>
      <c r="Z871" s="11"/>
      <c r="AA871" s="15">
        <f t="shared" si="94"/>
        <v>17</v>
      </c>
      <c r="AB871" s="15">
        <f t="shared" si="95"/>
        <v>4</v>
      </c>
      <c r="AC871" s="15">
        <f t="shared" si="96"/>
        <v>2026</v>
      </c>
    </row>
    <row r="872" spans="1:29" x14ac:dyDescent="0.35">
      <c r="A872" s="9"/>
      <c r="B872" s="8">
        <v>46129</v>
      </c>
      <c r="C872" s="9"/>
      <c r="D872" s="9"/>
      <c r="E872" s="9"/>
      <c r="F872" s="9"/>
      <c r="G872" s="64"/>
      <c r="H872" s="65"/>
      <c r="I872" s="65" t="str">
        <f>IF(Job_Cards[[#This Row],[Customer Name]]="",I871,"")</f>
        <v>Counter Sale</v>
      </c>
      <c r="J872" s="22" t="s">
        <v>872</v>
      </c>
      <c r="K872" s="67" t="str">
        <f>_xlfn.XLOOKUP(Job_Cards[[#This Row],[Part Code Issued]],'Inventory Check'!$A$3:$A$3000,'Inventory Check'!$B$3:$B$3000,"WRONG Code",0)</f>
        <v>Fan Belt No. 960</v>
      </c>
      <c r="L872" s="22">
        <v>1</v>
      </c>
      <c r="M872" s="27">
        <v>319</v>
      </c>
      <c r="N872" s="69">
        <f t="shared" si="92"/>
        <v>319</v>
      </c>
      <c r="O872" s="10"/>
      <c r="P872" s="11"/>
      <c r="Q872" s="11"/>
      <c r="R872" s="11"/>
      <c r="S872" s="11"/>
      <c r="T872" s="23"/>
      <c r="U872" s="71">
        <f t="shared" si="91"/>
        <v>0</v>
      </c>
      <c r="V872" s="71">
        <f t="shared" si="93"/>
        <v>0</v>
      </c>
      <c r="W872" s="9"/>
      <c r="X872" s="69">
        <f>Job_Cards[[#This Row],[GST on Lobour]]+Job_Cards[[#This Row],[Total Labour]]+Job_Cards[[#This Row],[Part Value]]</f>
        <v>319</v>
      </c>
      <c r="Y872" s="9"/>
      <c r="Z872" s="11"/>
      <c r="AA872" s="15">
        <f t="shared" si="94"/>
        <v>17</v>
      </c>
      <c r="AB872" s="15">
        <f t="shared" si="95"/>
        <v>4</v>
      </c>
      <c r="AC872" s="15">
        <f t="shared" si="96"/>
        <v>2026</v>
      </c>
    </row>
    <row r="873" spans="1:29" x14ac:dyDescent="0.35">
      <c r="A873" s="8">
        <v>46131</v>
      </c>
      <c r="B873" s="8">
        <v>46131</v>
      </c>
      <c r="C873" s="9">
        <v>66</v>
      </c>
      <c r="D873" s="9" t="s">
        <v>1186</v>
      </c>
      <c r="E873" s="9">
        <v>9415887788</v>
      </c>
      <c r="F873" s="9" t="s">
        <v>1187</v>
      </c>
      <c r="G873" s="64" t="s">
        <v>55</v>
      </c>
      <c r="H873" s="65" t="s">
        <v>65</v>
      </c>
      <c r="I873" s="65" t="s">
        <v>27</v>
      </c>
      <c r="J873" s="22" t="s">
        <v>542</v>
      </c>
      <c r="K873" s="67" t="str">
        <f>_xlfn.XLOOKUP(Job_Cards[[#This Row],[Part Code Issued]],'Inventory Check'!$A$3:$A$3000,'Inventory Check'!$B$3:$B$3000,"WRONG Code",0)</f>
        <v>Suletion Tap</v>
      </c>
      <c r="L873" s="22">
        <v>1</v>
      </c>
      <c r="M873" s="27">
        <v>25</v>
      </c>
      <c r="N873" s="69">
        <f t="shared" si="92"/>
        <v>25</v>
      </c>
      <c r="O873" s="10">
        <v>750</v>
      </c>
      <c r="P873" s="11"/>
      <c r="Q873" s="11"/>
      <c r="R873" s="11">
        <v>550</v>
      </c>
      <c r="S873" s="11"/>
      <c r="T873" s="23"/>
      <c r="U873" s="71">
        <f t="shared" si="91"/>
        <v>1300</v>
      </c>
      <c r="V873" s="71">
        <f t="shared" si="93"/>
        <v>234</v>
      </c>
      <c r="W873" s="9"/>
      <c r="X873" s="69">
        <f>Job_Cards[[#This Row],[GST on Lobour]]+Job_Cards[[#This Row],[Total Labour]]+Job_Cards[[#This Row],[Part Value]]</f>
        <v>1559</v>
      </c>
      <c r="Y873" s="9"/>
      <c r="Z873" s="11"/>
      <c r="AA873" s="15">
        <f t="shared" si="94"/>
        <v>19</v>
      </c>
      <c r="AB873" s="15">
        <f t="shared" si="95"/>
        <v>4</v>
      </c>
      <c r="AC873" s="15">
        <f t="shared" si="96"/>
        <v>2026</v>
      </c>
    </row>
    <row r="874" spans="1:29" x14ac:dyDescent="0.35">
      <c r="A874" s="9"/>
      <c r="B874" s="8">
        <v>46131</v>
      </c>
      <c r="C874" s="9"/>
      <c r="D874" s="9"/>
      <c r="E874" s="9"/>
      <c r="F874" s="9"/>
      <c r="G874" s="64"/>
      <c r="H874" s="65"/>
      <c r="I874" s="65" t="str">
        <f>IF(Job_Cards[[#This Row],[Customer Name]]="",I873,"")</f>
        <v>Paid</v>
      </c>
      <c r="J874" s="22" t="s">
        <v>539</v>
      </c>
      <c r="K874" s="67" t="str">
        <f>_xlfn.XLOOKUP(Job_Cards[[#This Row],[Part Code Issued]],'Inventory Check'!$A$3:$A$3000,'Inventory Check'!$B$3:$B$3000,"WRONG Code",0)</f>
        <v>Wire 04mm</v>
      </c>
      <c r="L874" s="22">
        <v>1</v>
      </c>
      <c r="M874" s="27">
        <v>40</v>
      </c>
      <c r="N874" s="69">
        <f t="shared" si="92"/>
        <v>40</v>
      </c>
      <c r="O874" s="10"/>
      <c r="P874" s="11"/>
      <c r="Q874" s="11"/>
      <c r="R874" s="11"/>
      <c r="S874" s="11"/>
      <c r="T874" s="23"/>
      <c r="U874" s="71">
        <f t="shared" si="91"/>
        <v>0</v>
      </c>
      <c r="V874" s="71">
        <f t="shared" si="93"/>
        <v>0</v>
      </c>
      <c r="W874" s="9"/>
      <c r="X874" s="69">
        <f>Job_Cards[[#This Row],[GST on Lobour]]+Job_Cards[[#This Row],[Total Labour]]+Job_Cards[[#This Row],[Part Value]]</f>
        <v>40</v>
      </c>
      <c r="Y874" s="9"/>
      <c r="Z874" s="11"/>
      <c r="AA874" s="15">
        <f t="shared" si="94"/>
        <v>19</v>
      </c>
      <c r="AB874" s="15">
        <f t="shared" si="95"/>
        <v>4</v>
      </c>
      <c r="AC874" s="15">
        <f t="shared" si="96"/>
        <v>2026</v>
      </c>
    </row>
    <row r="875" spans="1:29" x14ac:dyDescent="0.35">
      <c r="A875" s="9"/>
      <c r="B875" s="8">
        <v>46131</v>
      </c>
      <c r="C875" s="9"/>
      <c r="D875" s="9"/>
      <c r="E875" s="9"/>
      <c r="F875" s="9"/>
      <c r="G875" s="64"/>
      <c r="H875" s="65"/>
      <c r="I875" s="65" t="str">
        <f>IF(Job_Cards[[#This Row],[Customer Name]]="",I874,"")</f>
        <v>Paid</v>
      </c>
      <c r="J875" s="22" t="s">
        <v>366</v>
      </c>
      <c r="K875" s="67" t="str">
        <f>_xlfn.XLOOKUP(Job_Cards[[#This Row],[Part Code Issued]],'Inventory Check'!$A$3:$A$3000,'Inventory Check'!$B$3:$B$3000,"WRONG Code",0)</f>
        <v>Gulf Force BS VI (6.5L)</v>
      </c>
      <c r="L875" s="22">
        <v>1</v>
      </c>
      <c r="M875" s="27">
        <v>2080</v>
      </c>
      <c r="N875" s="69">
        <f t="shared" si="92"/>
        <v>2080</v>
      </c>
      <c r="O875" s="10"/>
      <c r="P875" s="11"/>
      <c r="Q875" s="11"/>
      <c r="R875" s="11"/>
      <c r="S875" s="11"/>
      <c r="T875" s="23"/>
      <c r="U875" s="71">
        <f t="shared" si="91"/>
        <v>0</v>
      </c>
      <c r="V875" s="71">
        <f t="shared" si="93"/>
        <v>0</v>
      </c>
      <c r="W875" s="9"/>
      <c r="X875" s="69">
        <f>Job_Cards[[#This Row],[GST on Lobour]]+Job_Cards[[#This Row],[Total Labour]]+Job_Cards[[#This Row],[Part Value]]</f>
        <v>2080</v>
      </c>
      <c r="Y875" s="9"/>
      <c r="Z875" s="11"/>
      <c r="AA875" s="15">
        <f t="shared" si="94"/>
        <v>19</v>
      </c>
      <c r="AB875" s="15">
        <f t="shared" si="95"/>
        <v>4</v>
      </c>
      <c r="AC875" s="15">
        <f t="shared" si="96"/>
        <v>2026</v>
      </c>
    </row>
    <row r="876" spans="1:29" x14ac:dyDescent="0.35">
      <c r="A876" s="9"/>
      <c r="B876" s="8">
        <v>46131</v>
      </c>
      <c r="C876" s="9"/>
      <c r="D876" s="9"/>
      <c r="E876" s="9"/>
      <c r="F876" s="9"/>
      <c r="G876" s="64"/>
      <c r="H876" s="65"/>
      <c r="I876" s="65" t="str">
        <f>IF(Job_Cards[[#This Row],[Customer Name]]="",I875,"")</f>
        <v>Paid</v>
      </c>
      <c r="J876" s="22" t="s">
        <v>90</v>
      </c>
      <c r="K876" s="67" t="str">
        <f>_xlfn.XLOOKUP(Job_Cards[[#This Row],[Part Code Issued]],'Inventory Check'!$A$3:$A$3000,'Inventory Check'!$B$3:$B$3000,"WRONG Code",0)</f>
        <v>Oil Filter</v>
      </c>
      <c r="L876" s="22">
        <v>1</v>
      </c>
      <c r="M876" s="27">
        <v>359</v>
      </c>
      <c r="N876" s="69">
        <f t="shared" si="92"/>
        <v>359</v>
      </c>
      <c r="O876" s="10"/>
      <c r="P876" s="11"/>
      <c r="Q876" s="11"/>
      <c r="R876" s="11"/>
      <c r="S876" s="11"/>
      <c r="T876" s="23"/>
      <c r="U876" s="71">
        <f t="shared" si="91"/>
        <v>0</v>
      </c>
      <c r="V876" s="71">
        <f t="shared" si="93"/>
        <v>0</v>
      </c>
      <c r="W876" s="9"/>
      <c r="X876" s="69">
        <f>Job_Cards[[#This Row],[GST on Lobour]]+Job_Cards[[#This Row],[Total Labour]]+Job_Cards[[#This Row],[Part Value]]</f>
        <v>359</v>
      </c>
      <c r="Y876" s="9"/>
      <c r="Z876" s="11"/>
      <c r="AA876" s="15">
        <f t="shared" si="94"/>
        <v>19</v>
      </c>
      <c r="AB876" s="15">
        <f t="shared" si="95"/>
        <v>4</v>
      </c>
      <c r="AC876" s="15">
        <f t="shared" si="96"/>
        <v>2026</v>
      </c>
    </row>
    <row r="877" spans="1:29" x14ac:dyDescent="0.35">
      <c r="A877" s="9"/>
      <c r="B877" s="8">
        <v>46131</v>
      </c>
      <c r="C877" s="9"/>
      <c r="D877" s="9"/>
      <c r="E877" s="9"/>
      <c r="F877" s="9"/>
      <c r="G877" s="64"/>
      <c r="H877" s="65"/>
      <c r="I877" s="65" t="str">
        <f>IF(Job_Cards[[#This Row],[Customer Name]]="",I876,"")</f>
        <v>Paid</v>
      </c>
      <c r="J877" s="22" t="s">
        <v>91</v>
      </c>
      <c r="K877" s="67" t="str">
        <f>_xlfn.XLOOKUP(Job_Cards[[#This Row],[Part Code Issued]],'Inventory Check'!$A$3:$A$3000,'Inventory Check'!$B$3:$B$3000,"WRONG Code",0)</f>
        <v>FUEL FILTER</v>
      </c>
      <c r="L877" s="22">
        <v>1</v>
      </c>
      <c r="M877" s="27">
        <v>1575</v>
      </c>
      <c r="N877" s="69">
        <f t="shared" si="92"/>
        <v>1575</v>
      </c>
      <c r="O877" s="10"/>
      <c r="P877" s="11"/>
      <c r="Q877" s="11"/>
      <c r="R877" s="11"/>
      <c r="S877" s="11"/>
      <c r="T877" s="23"/>
      <c r="U877" s="71">
        <f t="shared" si="91"/>
        <v>0</v>
      </c>
      <c r="V877" s="71">
        <f t="shared" si="93"/>
        <v>0</v>
      </c>
      <c r="W877" s="9"/>
      <c r="X877" s="69">
        <f>Job_Cards[[#This Row],[GST on Lobour]]+Job_Cards[[#This Row],[Total Labour]]+Job_Cards[[#This Row],[Part Value]]</f>
        <v>1575</v>
      </c>
      <c r="Y877" s="9"/>
      <c r="Z877" s="11"/>
      <c r="AA877" s="15">
        <f t="shared" si="94"/>
        <v>19</v>
      </c>
      <c r="AB877" s="15">
        <f t="shared" si="95"/>
        <v>4</v>
      </c>
      <c r="AC877" s="15">
        <f t="shared" si="96"/>
        <v>2026</v>
      </c>
    </row>
    <row r="878" spans="1:29" x14ac:dyDescent="0.35">
      <c r="A878" s="8">
        <v>46131</v>
      </c>
      <c r="B878" s="8">
        <v>46131</v>
      </c>
      <c r="C878" s="9">
        <v>67</v>
      </c>
      <c r="D878" s="9" t="s">
        <v>1188</v>
      </c>
      <c r="E878" s="9">
        <v>9616256112</v>
      </c>
      <c r="F878" s="9" t="s">
        <v>1189</v>
      </c>
      <c r="G878" s="64" t="s">
        <v>55</v>
      </c>
      <c r="H878" s="65" t="s">
        <v>65</v>
      </c>
      <c r="I878" s="65" t="s">
        <v>48</v>
      </c>
      <c r="J878" s="22" t="s">
        <v>472</v>
      </c>
      <c r="K878" s="67" t="str">
        <f>_xlfn.XLOOKUP(Job_Cards[[#This Row],[Part Code Issued]],'Inventory Check'!$A$3:$A$3000,'Inventory Check'!$B$3:$B$3000,"WRONG Code",0)</f>
        <v>External Rear View Mirror Lh.</v>
      </c>
      <c r="L878" s="22">
        <v>1</v>
      </c>
      <c r="M878" s="27">
        <v>2818</v>
      </c>
      <c r="N878" s="69">
        <f t="shared" si="92"/>
        <v>2818</v>
      </c>
      <c r="O878" s="10">
        <v>150</v>
      </c>
      <c r="P878" s="11"/>
      <c r="Q878" s="11"/>
      <c r="R878" s="11"/>
      <c r="S878" s="11"/>
      <c r="T878" s="23"/>
      <c r="U878" s="71">
        <f t="shared" si="91"/>
        <v>150</v>
      </c>
      <c r="V878" s="71">
        <f t="shared" si="93"/>
        <v>27</v>
      </c>
      <c r="W878" s="9"/>
      <c r="X878" s="69">
        <f>Job_Cards[[#This Row],[GST on Lobour]]+Job_Cards[[#This Row],[Total Labour]]+Job_Cards[[#This Row],[Part Value]]</f>
        <v>2995</v>
      </c>
      <c r="Y878" s="9"/>
      <c r="Z878" s="11"/>
      <c r="AA878" s="15">
        <f t="shared" si="94"/>
        <v>19</v>
      </c>
      <c r="AB878" s="15">
        <f t="shared" si="95"/>
        <v>4</v>
      </c>
      <c r="AC878" s="15">
        <f t="shared" si="96"/>
        <v>2026</v>
      </c>
    </row>
    <row r="879" spans="1:29" x14ac:dyDescent="0.35">
      <c r="A879" s="9"/>
      <c r="B879" s="8">
        <v>46131</v>
      </c>
      <c r="C879" s="9"/>
      <c r="D879" s="9"/>
      <c r="E879" s="9"/>
      <c r="F879" s="9"/>
      <c r="G879" s="64"/>
      <c r="H879" s="65"/>
      <c r="I879" s="65" t="str">
        <f>IF(Job_Cards[[#This Row],[Customer Name]]="",I878,"")</f>
        <v>Free Service</v>
      </c>
      <c r="J879" s="22" t="s">
        <v>366</v>
      </c>
      <c r="K879" s="67" t="str">
        <f>_xlfn.XLOOKUP(Job_Cards[[#This Row],[Part Code Issued]],'Inventory Check'!$A$3:$A$3000,'Inventory Check'!$B$3:$B$3000,"WRONG Code",0)</f>
        <v>Gulf Force BS VI (6.5L)</v>
      </c>
      <c r="L879" s="22">
        <v>1</v>
      </c>
      <c r="M879" s="27">
        <v>2080</v>
      </c>
      <c r="N879" s="69">
        <f t="shared" si="92"/>
        <v>2080</v>
      </c>
      <c r="O879" s="10"/>
      <c r="P879" s="11"/>
      <c r="Q879" s="11"/>
      <c r="R879" s="11"/>
      <c r="S879" s="11"/>
      <c r="T879" s="23"/>
      <c r="U879" s="71">
        <f t="shared" si="91"/>
        <v>0</v>
      </c>
      <c r="V879" s="71">
        <f t="shared" si="93"/>
        <v>0</v>
      </c>
      <c r="W879" s="9"/>
      <c r="X879" s="69">
        <f>Job_Cards[[#This Row],[GST on Lobour]]+Job_Cards[[#This Row],[Total Labour]]+Job_Cards[[#This Row],[Part Value]]</f>
        <v>2080</v>
      </c>
      <c r="Y879" s="9"/>
      <c r="Z879" s="11"/>
      <c r="AA879" s="15">
        <f t="shared" si="94"/>
        <v>19</v>
      </c>
      <c r="AB879" s="15">
        <f t="shared" si="95"/>
        <v>4</v>
      </c>
      <c r="AC879" s="15">
        <f t="shared" si="96"/>
        <v>2026</v>
      </c>
    </row>
    <row r="880" spans="1:29" x14ac:dyDescent="0.35">
      <c r="A880" s="9"/>
      <c r="B880" s="8">
        <v>46131</v>
      </c>
      <c r="C880" s="9"/>
      <c r="D880" s="9"/>
      <c r="E880" s="9"/>
      <c r="F880" s="9"/>
      <c r="G880" s="64"/>
      <c r="H880" s="65"/>
      <c r="I880" s="65" t="str">
        <f>IF(Job_Cards[[#This Row],[Customer Name]]="",I879,"")</f>
        <v>Free Service</v>
      </c>
      <c r="J880" s="22" t="s">
        <v>90</v>
      </c>
      <c r="K880" s="67" t="str">
        <f>_xlfn.XLOOKUP(Job_Cards[[#This Row],[Part Code Issued]],'Inventory Check'!$A$3:$A$3000,'Inventory Check'!$B$3:$B$3000,"WRONG Code",0)</f>
        <v>Oil Filter</v>
      </c>
      <c r="L880" s="22">
        <v>1</v>
      </c>
      <c r="M880" s="27">
        <v>359</v>
      </c>
      <c r="N880" s="69">
        <f t="shared" si="92"/>
        <v>359</v>
      </c>
      <c r="O880" s="10"/>
      <c r="P880" s="11"/>
      <c r="Q880" s="11"/>
      <c r="R880" s="11"/>
      <c r="S880" s="11"/>
      <c r="T880" s="23"/>
      <c r="U880" s="71">
        <f t="shared" si="91"/>
        <v>0</v>
      </c>
      <c r="V880" s="71">
        <f t="shared" si="93"/>
        <v>0</v>
      </c>
      <c r="W880" s="9"/>
      <c r="X880" s="69">
        <f>Job_Cards[[#This Row],[GST on Lobour]]+Job_Cards[[#This Row],[Total Labour]]+Job_Cards[[#This Row],[Part Value]]</f>
        <v>359</v>
      </c>
      <c r="Y880" s="9"/>
      <c r="Z880" s="11"/>
      <c r="AA880" s="15">
        <f t="shared" si="94"/>
        <v>19</v>
      </c>
      <c r="AB880" s="15">
        <f t="shared" si="95"/>
        <v>4</v>
      </c>
      <c r="AC880" s="15">
        <f t="shared" si="96"/>
        <v>2026</v>
      </c>
    </row>
    <row r="881" spans="1:29" x14ac:dyDescent="0.35">
      <c r="A881" s="9"/>
      <c r="B881" s="8">
        <v>46131</v>
      </c>
      <c r="C881" s="9"/>
      <c r="D881" s="9"/>
      <c r="E881" s="9"/>
      <c r="F881" s="9"/>
      <c r="G881" s="64"/>
      <c r="H881" s="65"/>
      <c r="I881" s="65" t="str">
        <f>IF(Job_Cards[[#This Row],[Customer Name]]="",I880,"")</f>
        <v>Free Service</v>
      </c>
      <c r="J881" s="22" t="s">
        <v>91</v>
      </c>
      <c r="K881" s="67" t="str">
        <f>_xlfn.XLOOKUP(Job_Cards[[#This Row],[Part Code Issued]],'Inventory Check'!$A$3:$A$3000,'Inventory Check'!$B$3:$B$3000,"WRONG Code",0)</f>
        <v>FUEL FILTER</v>
      </c>
      <c r="L881" s="22">
        <v>1</v>
      </c>
      <c r="M881" s="27">
        <v>1575</v>
      </c>
      <c r="N881" s="69">
        <f t="shared" si="92"/>
        <v>1575</v>
      </c>
      <c r="O881" s="10"/>
      <c r="P881" s="11"/>
      <c r="Q881" s="11"/>
      <c r="R881" s="11"/>
      <c r="S881" s="11"/>
      <c r="T881" s="23"/>
      <c r="U881" s="71">
        <f t="shared" si="91"/>
        <v>0</v>
      </c>
      <c r="V881" s="71">
        <f t="shared" si="93"/>
        <v>0</v>
      </c>
      <c r="W881" s="9"/>
      <c r="X881" s="69">
        <f>Job_Cards[[#This Row],[GST on Lobour]]+Job_Cards[[#This Row],[Total Labour]]+Job_Cards[[#This Row],[Part Value]]</f>
        <v>1575</v>
      </c>
      <c r="Y881" s="9"/>
      <c r="Z881" s="11"/>
      <c r="AA881" s="15">
        <f t="shared" si="94"/>
        <v>19</v>
      </c>
      <c r="AB881" s="15">
        <f t="shared" si="95"/>
        <v>4</v>
      </c>
      <c r="AC881" s="15">
        <f t="shared" si="96"/>
        <v>2026</v>
      </c>
    </row>
    <row r="882" spans="1:29" x14ac:dyDescent="0.35">
      <c r="A882" s="8">
        <v>46131</v>
      </c>
      <c r="B882" s="8">
        <v>46131</v>
      </c>
      <c r="C882" s="9">
        <v>68</v>
      </c>
      <c r="D882" s="9" t="s">
        <v>1183</v>
      </c>
      <c r="E882" s="9">
        <v>7318000112</v>
      </c>
      <c r="F882" s="9" t="s">
        <v>896</v>
      </c>
      <c r="G882" s="64" t="s">
        <v>55</v>
      </c>
      <c r="H882" s="65" t="s">
        <v>65</v>
      </c>
      <c r="I882" s="65" t="s">
        <v>27</v>
      </c>
      <c r="J882" s="22" t="s">
        <v>1119</v>
      </c>
      <c r="K882" s="67" t="str">
        <f>_xlfn.XLOOKUP(Job_Cards[[#This Row],[Part Code Issued]],'Inventory Check'!$A$3:$A$3000,'Inventory Check'!$B$3:$B$3000,"WRONG Code",0)</f>
        <v>MECHENICAL SPRAY</v>
      </c>
      <c r="L882" s="22">
        <v>1</v>
      </c>
      <c r="M882" s="27">
        <v>160</v>
      </c>
      <c r="N882" s="69">
        <f t="shared" si="92"/>
        <v>160</v>
      </c>
      <c r="O882" s="10">
        <v>1300</v>
      </c>
      <c r="P882" s="11"/>
      <c r="Q882" s="11"/>
      <c r="R882" s="11"/>
      <c r="S882" s="11"/>
      <c r="T882" s="23"/>
      <c r="U882" s="71">
        <f t="shared" si="91"/>
        <v>1300</v>
      </c>
      <c r="V882" s="71">
        <f t="shared" si="93"/>
        <v>234</v>
      </c>
      <c r="W882" s="9"/>
      <c r="X882" s="69">
        <f>Job_Cards[[#This Row],[GST on Lobour]]+Job_Cards[[#This Row],[Total Labour]]+Job_Cards[[#This Row],[Part Value]]</f>
        <v>1694</v>
      </c>
      <c r="Y882" s="9"/>
      <c r="Z882" s="11"/>
      <c r="AA882" s="15">
        <f t="shared" si="94"/>
        <v>19</v>
      </c>
      <c r="AB882" s="15">
        <f t="shared" si="95"/>
        <v>4</v>
      </c>
      <c r="AC882" s="15">
        <f t="shared" si="96"/>
        <v>2026</v>
      </c>
    </row>
    <row r="883" spans="1:29" x14ac:dyDescent="0.35">
      <c r="A883" s="9"/>
      <c r="B883" s="8">
        <v>46131</v>
      </c>
      <c r="C883" s="9"/>
      <c r="D883" s="9"/>
      <c r="E883" s="9"/>
      <c r="F883" s="9"/>
      <c r="G883" s="64"/>
      <c r="H883" s="65"/>
      <c r="I883" s="65" t="str">
        <f>IF(Job_Cards[[#This Row],[Customer Name]]="",I882,"")</f>
        <v>Paid</v>
      </c>
      <c r="J883" s="22" t="s">
        <v>204</v>
      </c>
      <c r="K883" s="67" t="str">
        <f>_xlfn.XLOOKUP(Job_Cards[[#This Row],[Part Code Issued]],'Inventory Check'!$A$3:$A$3000,'Inventory Check'!$B$3:$B$3000,"WRONG Code",0)</f>
        <v>Water Pump</v>
      </c>
      <c r="L883" s="22">
        <v>1</v>
      </c>
      <c r="M883" s="27">
        <v>3783</v>
      </c>
      <c r="N883" s="69">
        <f t="shared" si="92"/>
        <v>3783</v>
      </c>
      <c r="O883" s="10"/>
      <c r="P883" s="11"/>
      <c r="Q883" s="11"/>
      <c r="R883" s="11"/>
      <c r="S883" s="11"/>
      <c r="T883" s="23"/>
      <c r="U883" s="71">
        <f t="shared" si="91"/>
        <v>0</v>
      </c>
      <c r="V883" s="71">
        <f t="shared" si="93"/>
        <v>0</v>
      </c>
      <c r="W883" s="9"/>
      <c r="X883" s="69">
        <f>Job_Cards[[#This Row],[GST on Lobour]]+Job_Cards[[#This Row],[Total Labour]]+Job_Cards[[#This Row],[Part Value]]</f>
        <v>3783</v>
      </c>
      <c r="Y883" s="9"/>
      <c r="Z883" s="11"/>
      <c r="AA883" s="15">
        <f t="shared" si="94"/>
        <v>19</v>
      </c>
      <c r="AB883" s="15">
        <f t="shared" si="95"/>
        <v>4</v>
      </c>
      <c r="AC883" s="15">
        <f t="shared" si="96"/>
        <v>2026</v>
      </c>
    </row>
    <row r="884" spans="1:29" x14ac:dyDescent="0.35">
      <c r="A884" s="9"/>
      <c r="B884" s="8">
        <v>46131</v>
      </c>
      <c r="C884" s="9"/>
      <c r="D884" s="9"/>
      <c r="E884" s="9"/>
      <c r="F884" s="9"/>
      <c r="G884" s="64"/>
      <c r="H884" s="65"/>
      <c r="I884" s="65" t="str">
        <f>IF(Job_Cards[[#This Row],[Customer Name]]="",I883,"")</f>
        <v>Paid</v>
      </c>
      <c r="J884" s="140" t="s">
        <v>368</v>
      </c>
      <c r="K884" s="67" t="str">
        <f>_xlfn.XLOOKUP(Job_Cards[[#This Row],[Part Code Issued]],'Inventory Check'!$A$3:$A$3000,'Inventory Check'!$B$3:$B$3000,"WRONG Code",0)</f>
        <v>Force Motors Antifreeze Coolant 5 L</v>
      </c>
      <c r="L884" s="22">
        <v>2</v>
      </c>
      <c r="M884" s="27">
        <v>1425</v>
      </c>
      <c r="N884" s="69">
        <f t="shared" si="92"/>
        <v>2850</v>
      </c>
      <c r="O884" s="10"/>
      <c r="P884" s="11"/>
      <c r="Q884" s="11"/>
      <c r="R884" s="11"/>
      <c r="S884" s="11"/>
      <c r="T884" s="23"/>
      <c r="U884" s="71">
        <f t="shared" si="91"/>
        <v>0</v>
      </c>
      <c r="V884" s="71">
        <f t="shared" si="93"/>
        <v>0</v>
      </c>
      <c r="W884" s="9"/>
      <c r="X884" s="69">
        <f>Job_Cards[[#This Row],[GST on Lobour]]+Job_Cards[[#This Row],[Total Labour]]+Job_Cards[[#This Row],[Part Value]]</f>
        <v>2850</v>
      </c>
      <c r="Y884" s="9"/>
      <c r="Z884" s="11"/>
      <c r="AA884" s="15">
        <f t="shared" si="94"/>
        <v>19</v>
      </c>
      <c r="AB884" s="15">
        <f t="shared" si="95"/>
        <v>4</v>
      </c>
      <c r="AC884" s="15">
        <f t="shared" si="96"/>
        <v>2026</v>
      </c>
    </row>
    <row r="885" spans="1:29" x14ac:dyDescent="0.35">
      <c r="A885" s="9"/>
      <c r="B885" s="8">
        <v>46131</v>
      </c>
      <c r="C885" s="9"/>
      <c r="D885" s="9"/>
      <c r="E885" s="9"/>
      <c r="F885" s="9"/>
      <c r="G885" s="64"/>
      <c r="H885" s="65"/>
      <c r="I885" s="65" t="str">
        <f>IF(Job_Cards[[#This Row],[Customer Name]]="",I884,"")</f>
        <v>Paid</v>
      </c>
      <c r="J885" s="140" t="s">
        <v>367</v>
      </c>
      <c r="K885" s="67" t="str">
        <f>_xlfn.XLOOKUP(Job_Cards[[#This Row],[Part Code Issued]],'Inventory Check'!$A$3:$A$3000,'Inventory Check'!$B$3:$B$3000,"WRONG Code",0)</f>
        <v>Force Motors Antifreeze Coolant 1 L</v>
      </c>
      <c r="L885" s="22">
        <v>1</v>
      </c>
      <c r="M885" s="27">
        <v>325</v>
      </c>
      <c r="N885" s="69">
        <f t="shared" si="92"/>
        <v>325</v>
      </c>
      <c r="O885" s="10"/>
      <c r="P885" s="11"/>
      <c r="Q885" s="11"/>
      <c r="R885" s="11"/>
      <c r="S885" s="11"/>
      <c r="T885" s="23"/>
      <c r="U885" s="71">
        <f t="shared" si="91"/>
        <v>0</v>
      </c>
      <c r="V885" s="71">
        <f t="shared" si="93"/>
        <v>0</v>
      </c>
      <c r="W885" s="9"/>
      <c r="X885" s="69">
        <f>Job_Cards[[#This Row],[GST on Lobour]]+Job_Cards[[#This Row],[Total Labour]]+Job_Cards[[#This Row],[Part Value]]</f>
        <v>325</v>
      </c>
      <c r="Y885" s="9"/>
      <c r="Z885" s="11"/>
      <c r="AA885" s="15">
        <f t="shared" si="94"/>
        <v>19</v>
      </c>
      <c r="AB885" s="15">
        <f t="shared" si="95"/>
        <v>4</v>
      </c>
      <c r="AC885" s="15">
        <f t="shared" si="96"/>
        <v>2026</v>
      </c>
    </row>
    <row r="886" spans="1:29" x14ac:dyDescent="0.35">
      <c r="A886" s="8">
        <v>46131</v>
      </c>
      <c r="B886" s="8">
        <v>46131</v>
      </c>
      <c r="C886" s="9" t="s">
        <v>928</v>
      </c>
      <c r="D886" s="9" t="s">
        <v>279</v>
      </c>
      <c r="E886" s="9"/>
      <c r="F886" s="9" t="s">
        <v>1190</v>
      </c>
      <c r="G886" s="64" t="s">
        <v>55</v>
      </c>
      <c r="H886" s="65" t="s">
        <v>237</v>
      </c>
      <c r="I886" s="65" t="s">
        <v>48</v>
      </c>
      <c r="J886" s="22" t="s">
        <v>366</v>
      </c>
      <c r="K886" s="67" t="str">
        <f>_xlfn.XLOOKUP(Job_Cards[[#This Row],[Part Code Issued]],'Inventory Check'!$A$3:$A$3000,'Inventory Check'!$B$3:$B$3000,"WRONG Code",0)</f>
        <v>Gulf Force BS VI (6.5L)</v>
      </c>
      <c r="L886" s="22">
        <v>1</v>
      </c>
      <c r="M886" s="27">
        <v>2080</v>
      </c>
      <c r="N886" s="69">
        <f t="shared" si="92"/>
        <v>2080</v>
      </c>
      <c r="O886" s="10"/>
      <c r="P886" s="11"/>
      <c r="Q886" s="11"/>
      <c r="R886" s="11"/>
      <c r="S886" s="11"/>
      <c r="T886" s="23"/>
      <c r="U886" s="71">
        <f t="shared" si="91"/>
        <v>0</v>
      </c>
      <c r="V886" s="71">
        <f t="shared" si="93"/>
        <v>0</v>
      </c>
      <c r="W886" s="9"/>
      <c r="X886" s="69">
        <f>Job_Cards[[#This Row],[GST on Lobour]]+Job_Cards[[#This Row],[Total Labour]]+Job_Cards[[#This Row],[Part Value]]</f>
        <v>2080</v>
      </c>
      <c r="Y886" s="9"/>
      <c r="Z886" s="11"/>
      <c r="AA886" s="15">
        <f t="shared" si="94"/>
        <v>19</v>
      </c>
      <c r="AB886" s="15">
        <f t="shared" si="95"/>
        <v>4</v>
      </c>
      <c r="AC886" s="15">
        <f t="shared" si="96"/>
        <v>2026</v>
      </c>
    </row>
    <row r="887" spans="1:29" x14ac:dyDescent="0.35">
      <c r="A887" s="9"/>
      <c r="B887" s="8">
        <v>46131</v>
      </c>
      <c r="C887" s="9"/>
      <c r="D887" s="9"/>
      <c r="E887" s="9"/>
      <c r="F887" s="9"/>
      <c r="G887" s="64"/>
      <c r="H887" s="65"/>
      <c r="I887" s="65" t="str">
        <f>IF(Job_Cards[[#This Row],[Customer Name]]="",I886,"")</f>
        <v>Free Service</v>
      </c>
      <c r="J887" s="22" t="s">
        <v>90</v>
      </c>
      <c r="K887" s="67" t="str">
        <f>_xlfn.XLOOKUP(Job_Cards[[#This Row],[Part Code Issued]],'Inventory Check'!$A$3:$A$3000,'Inventory Check'!$B$3:$B$3000,"WRONG Code",0)</f>
        <v>Oil Filter</v>
      </c>
      <c r="L887" s="22">
        <v>1</v>
      </c>
      <c r="M887" s="27">
        <v>359</v>
      </c>
      <c r="N887" s="69">
        <f t="shared" si="92"/>
        <v>359</v>
      </c>
      <c r="O887" s="10"/>
      <c r="P887" s="11"/>
      <c r="Q887" s="11"/>
      <c r="R887" s="11"/>
      <c r="S887" s="11"/>
      <c r="T887" s="23"/>
      <c r="U887" s="71">
        <f t="shared" si="91"/>
        <v>0</v>
      </c>
      <c r="V887" s="71">
        <f t="shared" si="93"/>
        <v>0</v>
      </c>
      <c r="W887" s="9"/>
      <c r="X887" s="69">
        <f>Job_Cards[[#This Row],[GST on Lobour]]+Job_Cards[[#This Row],[Total Labour]]+Job_Cards[[#This Row],[Part Value]]</f>
        <v>359</v>
      </c>
      <c r="Y887" s="9"/>
      <c r="Z887" s="11"/>
      <c r="AA887" s="15">
        <f t="shared" si="94"/>
        <v>19</v>
      </c>
      <c r="AB887" s="15">
        <f t="shared" si="95"/>
        <v>4</v>
      </c>
      <c r="AC887" s="15">
        <f t="shared" si="96"/>
        <v>2026</v>
      </c>
    </row>
    <row r="888" spans="1:29" x14ac:dyDescent="0.35">
      <c r="A888" s="9"/>
      <c r="B888" s="8">
        <v>46131</v>
      </c>
      <c r="C888" s="9"/>
      <c r="D888" s="9"/>
      <c r="E888" s="9"/>
      <c r="F888" s="9"/>
      <c r="G888" s="64"/>
      <c r="H888" s="65"/>
      <c r="I888" s="65" t="str">
        <f>IF(Job_Cards[[#This Row],[Customer Name]]="",I887,"")</f>
        <v>Free Service</v>
      </c>
      <c r="J888" s="22" t="s">
        <v>238</v>
      </c>
      <c r="K888" s="67" t="str">
        <f>_xlfn.XLOOKUP(Job_Cards[[#This Row],[Part Code Issued]],'Inventory Check'!$A$3:$A$3000,'Inventory Check'!$B$3:$B$3000,"WRONG Code",0)</f>
        <v>SPIN-ON FILTER</v>
      </c>
      <c r="L888" s="22">
        <v>1</v>
      </c>
      <c r="M888" s="27">
        <v>655</v>
      </c>
      <c r="N888" s="69">
        <f t="shared" si="92"/>
        <v>655</v>
      </c>
      <c r="O888" s="10"/>
      <c r="P888" s="11"/>
      <c r="Q888" s="11"/>
      <c r="R888" s="11"/>
      <c r="S888" s="11"/>
      <c r="T888" s="23"/>
      <c r="U888" s="71">
        <f t="shared" si="91"/>
        <v>0</v>
      </c>
      <c r="V888" s="71">
        <f t="shared" si="93"/>
        <v>0</v>
      </c>
      <c r="W888" s="9"/>
      <c r="X888" s="69">
        <f>Job_Cards[[#This Row],[GST on Lobour]]+Job_Cards[[#This Row],[Total Labour]]+Job_Cards[[#This Row],[Part Value]]</f>
        <v>655</v>
      </c>
      <c r="Y888" s="9"/>
      <c r="Z888" s="11"/>
      <c r="AA888" s="15">
        <f t="shared" si="94"/>
        <v>19</v>
      </c>
      <c r="AB888" s="15">
        <f t="shared" si="95"/>
        <v>4</v>
      </c>
      <c r="AC888" s="15">
        <f t="shared" si="96"/>
        <v>2026</v>
      </c>
    </row>
    <row r="889" spans="1:29" x14ac:dyDescent="0.35">
      <c r="A889" s="9"/>
      <c r="B889" s="8">
        <v>46131</v>
      </c>
      <c r="C889" s="9"/>
      <c r="D889" s="9"/>
      <c r="E889" s="9"/>
      <c r="F889" s="9"/>
      <c r="G889" s="64"/>
      <c r="H889" s="65"/>
      <c r="I889" s="65" t="str">
        <f>IF(Job_Cards[[#This Row],[Customer Name]]="",I888,"")</f>
        <v>Free Service</v>
      </c>
      <c r="J889" s="22" t="s">
        <v>92</v>
      </c>
      <c r="K889" s="67" t="str">
        <f>_xlfn.XLOOKUP(Job_Cards[[#This Row],[Part Code Issued]],'Inventory Check'!$A$3:$A$3000,'Inventory Check'!$B$3:$B$3000,"WRONG Code",0)</f>
        <v>AIR FILTER</v>
      </c>
      <c r="L889" s="22">
        <v>1</v>
      </c>
      <c r="M889" s="27">
        <v>1388</v>
      </c>
      <c r="N889" s="69">
        <f t="shared" si="92"/>
        <v>1388</v>
      </c>
      <c r="O889" s="10"/>
      <c r="P889" s="11"/>
      <c r="Q889" s="11"/>
      <c r="R889" s="11"/>
      <c r="S889" s="11"/>
      <c r="T889" s="23"/>
      <c r="U889" s="71">
        <f t="shared" si="91"/>
        <v>0</v>
      </c>
      <c r="V889" s="71">
        <f t="shared" si="93"/>
        <v>0</v>
      </c>
      <c r="W889" s="9"/>
      <c r="X889" s="69">
        <f>Job_Cards[[#This Row],[GST on Lobour]]+Job_Cards[[#This Row],[Total Labour]]+Job_Cards[[#This Row],[Part Value]]</f>
        <v>1388</v>
      </c>
      <c r="Y889" s="9"/>
      <c r="Z889" s="11"/>
      <c r="AA889" s="15">
        <f t="shared" si="94"/>
        <v>19</v>
      </c>
      <c r="AB889" s="15">
        <f t="shared" si="95"/>
        <v>4</v>
      </c>
      <c r="AC889" s="15">
        <f t="shared" si="96"/>
        <v>2026</v>
      </c>
    </row>
    <row r="890" spans="1:29" x14ac:dyDescent="0.35">
      <c r="A890" s="9"/>
      <c r="B890" s="8">
        <v>46131</v>
      </c>
      <c r="C890" s="9"/>
      <c r="D890" s="9"/>
      <c r="E890" s="9"/>
      <c r="F890" s="9"/>
      <c r="G890" s="64"/>
      <c r="H890" s="65"/>
      <c r="I890" s="65" t="str">
        <f>IF(Job_Cards[[#This Row],[Customer Name]]="",I889,"")</f>
        <v>Free Service</v>
      </c>
      <c r="J890" s="22" t="s">
        <v>557</v>
      </c>
      <c r="K890" s="67" t="str">
        <f>_xlfn.XLOOKUP(Job_Cards[[#This Row],[Part Code Issued]],'Inventory Check'!$A$3:$A$3000,'Inventory Check'!$B$3:$B$3000,"WRONG Code",0)</f>
        <v>Brake Oil</v>
      </c>
      <c r="L890" s="22">
        <v>1</v>
      </c>
      <c r="M890" s="27">
        <v>149</v>
      </c>
      <c r="N890" s="69">
        <f t="shared" si="92"/>
        <v>149</v>
      </c>
      <c r="O890" s="10"/>
      <c r="P890" s="11"/>
      <c r="Q890" s="11"/>
      <c r="R890" s="11"/>
      <c r="S890" s="11"/>
      <c r="T890" s="23"/>
      <c r="U890" s="71">
        <f t="shared" si="91"/>
        <v>0</v>
      </c>
      <c r="V890" s="71">
        <f t="shared" si="93"/>
        <v>0</v>
      </c>
      <c r="W890" s="9"/>
      <c r="X890" s="69">
        <f>Job_Cards[[#This Row],[GST on Lobour]]+Job_Cards[[#This Row],[Total Labour]]+Job_Cards[[#This Row],[Part Value]]</f>
        <v>149</v>
      </c>
      <c r="Y890" s="9"/>
      <c r="Z890" s="11"/>
      <c r="AA890" s="15">
        <f t="shared" si="94"/>
        <v>19</v>
      </c>
      <c r="AB890" s="15">
        <f t="shared" si="95"/>
        <v>4</v>
      </c>
      <c r="AC890" s="15">
        <f t="shared" si="96"/>
        <v>2026</v>
      </c>
    </row>
    <row r="891" spans="1:29" x14ac:dyDescent="0.35">
      <c r="A891" s="8">
        <v>46132</v>
      </c>
      <c r="B891" s="8">
        <v>46132</v>
      </c>
      <c r="C891" s="9">
        <v>69</v>
      </c>
      <c r="D891" s="9" t="s">
        <v>681</v>
      </c>
      <c r="E891" s="9">
        <v>7379606363</v>
      </c>
      <c r="F891" s="9" t="s">
        <v>613</v>
      </c>
      <c r="G891" s="64" t="s">
        <v>57</v>
      </c>
      <c r="H891" s="65" t="s">
        <v>65</v>
      </c>
      <c r="I891" s="65" t="s">
        <v>27</v>
      </c>
      <c r="J891" s="22" t="s">
        <v>1119</v>
      </c>
      <c r="K891" s="67" t="str">
        <f>_xlfn.XLOOKUP(Job_Cards[[#This Row],[Part Code Issued]],'Inventory Check'!$A$3:$A$3000,'Inventory Check'!$B$3:$B$3000,"WRONG Code",0)</f>
        <v>MECHENICAL SPRAY</v>
      </c>
      <c r="L891" s="22">
        <v>1</v>
      </c>
      <c r="M891" s="27">
        <v>160</v>
      </c>
      <c r="N891" s="69">
        <f t="shared" si="92"/>
        <v>160</v>
      </c>
      <c r="O891" s="10">
        <v>2500</v>
      </c>
      <c r="P891" s="11"/>
      <c r="Q891" s="11">
        <v>4600</v>
      </c>
      <c r="R891" s="11"/>
      <c r="S891" s="11"/>
      <c r="T891" s="23"/>
      <c r="U891" s="71">
        <f t="shared" si="91"/>
        <v>7100</v>
      </c>
      <c r="V891" s="71">
        <f t="shared" si="93"/>
        <v>1278</v>
      </c>
      <c r="W891" s="9"/>
      <c r="X891" s="69">
        <f>Job_Cards[[#This Row],[GST on Lobour]]+Job_Cards[[#This Row],[Total Labour]]+Job_Cards[[#This Row],[Part Value]]</f>
        <v>8538</v>
      </c>
      <c r="Y891" s="9"/>
      <c r="Z891" s="11"/>
      <c r="AA891" s="15">
        <f t="shared" si="94"/>
        <v>20</v>
      </c>
      <c r="AB891" s="15">
        <f t="shared" si="95"/>
        <v>4</v>
      </c>
      <c r="AC891" s="15">
        <f t="shared" si="96"/>
        <v>2026</v>
      </c>
    </row>
    <row r="892" spans="1:29" x14ac:dyDescent="0.35">
      <c r="A892" s="9"/>
      <c r="B892" s="8">
        <v>46132</v>
      </c>
      <c r="C892" s="9"/>
      <c r="D892" s="9"/>
      <c r="E892" s="9"/>
      <c r="F892" s="9"/>
      <c r="G892" s="64"/>
      <c r="H892" s="65"/>
      <c r="I892" s="65" t="str">
        <f>IF(Job_Cards[[#This Row],[Customer Name]]="",I891,"")</f>
        <v>Paid</v>
      </c>
      <c r="J892" s="22" t="s">
        <v>115</v>
      </c>
      <c r="K892" s="67" t="str">
        <f>_xlfn.XLOOKUP(Job_Cards[[#This Row],[Part Code Issued]],'Inventory Check'!$A$3:$A$3000,'Inventory Check'!$B$3:$B$3000,"WRONG Code",0)</f>
        <v>Bimetal Bush with Oil-Groove</v>
      </c>
      <c r="L892" s="22">
        <v>4</v>
      </c>
      <c r="M892" s="27">
        <v>320</v>
      </c>
      <c r="N892" s="69">
        <f t="shared" si="92"/>
        <v>1280</v>
      </c>
      <c r="O892" s="10"/>
      <c r="P892" s="11"/>
      <c r="Q892" s="11"/>
      <c r="R892" s="11"/>
      <c r="S892" s="11"/>
      <c r="T892" s="23"/>
      <c r="U892" s="71">
        <f t="shared" ref="U892:U955" si="97">SUM(O892:T892)</f>
        <v>0</v>
      </c>
      <c r="V892" s="71">
        <f t="shared" si="93"/>
        <v>0</v>
      </c>
      <c r="W892" s="9"/>
      <c r="X892" s="69">
        <f>Job_Cards[[#This Row],[GST on Lobour]]+Job_Cards[[#This Row],[Total Labour]]+Job_Cards[[#This Row],[Part Value]]</f>
        <v>1280</v>
      </c>
      <c r="Y892" s="9"/>
      <c r="Z892" s="11"/>
      <c r="AA892" s="15">
        <f t="shared" si="94"/>
        <v>20</v>
      </c>
      <c r="AB892" s="15">
        <f t="shared" si="95"/>
        <v>4</v>
      </c>
      <c r="AC892" s="15">
        <f t="shared" si="96"/>
        <v>2026</v>
      </c>
    </row>
    <row r="893" spans="1:29" x14ac:dyDescent="0.35">
      <c r="A893" s="9"/>
      <c r="B893" s="8">
        <v>46132</v>
      </c>
      <c r="C893" s="9"/>
      <c r="D893" s="9"/>
      <c r="E893" s="9"/>
      <c r="F893" s="9"/>
      <c r="G893" s="64"/>
      <c r="H893" s="65"/>
      <c r="I893" s="65" t="str">
        <f>IF(Job_Cards[[#This Row],[Customer Name]]="",I892,"")</f>
        <v>Paid</v>
      </c>
      <c r="J893" s="22" t="s">
        <v>103</v>
      </c>
      <c r="K893" s="67" t="str">
        <f>_xlfn.XLOOKUP(Job_Cards[[#This Row],[Part Code Issued]],'Inventory Check'!$A$3:$A$3000,'Inventory Check'!$B$3:$B$3000,"WRONG Code",0)</f>
        <v>Silent Block</v>
      </c>
      <c r="L893" s="22">
        <v>4</v>
      </c>
      <c r="M893" s="27">
        <v>113</v>
      </c>
      <c r="N893" s="69">
        <f t="shared" ref="N893:N956" si="98">M893*L893</f>
        <v>452</v>
      </c>
      <c r="O893" s="10"/>
      <c r="P893" s="11"/>
      <c r="Q893" s="11"/>
      <c r="R893" s="11"/>
      <c r="S893" s="11"/>
      <c r="T893" s="23"/>
      <c r="U893" s="71">
        <f t="shared" si="97"/>
        <v>0</v>
      </c>
      <c r="V893" s="71">
        <f t="shared" ref="V893:V956" si="99">U893*0.18</f>
        <v>0</v>
      </c>
      <c r="W893" s="9"/>
      <c r="X893" s="69">
        <f>Job_Cards[[#This Row],[GST on Lobour]]+Job_Cards[[#This Row],[Total Labour]]+Job_Cards[[#This Row],[Part Value]]</f>
        <v>452</v>
      </c>
      <c r="Y893" s="9"/>
      <c r="Z893" s="11"/>
      <c r="AA893" s="15">
        <f t="shared" si="94"/>
        <v>20</v>
      </c>
      <c r="AB893" s="15">
        <f t="shared" si="95"/>
        <v>4</v>
      </c>
      <c r="AC893" s="15">
        <f t="shared" si="96"/>
        <v>2026</v>
      </c>
    </row>
    <row r="894" spans="1:29" x14ac:dyDescent="0.35">
      <c r="A894" s="9"/>
      <c r="B894" s="8">
        <v>46132</v>
      </c>
      <c r="C894" s="9"/>
      <c r="D894" s="9"/>
      <c r="E894" s="9"/>
      <c r="F894" s="9"/>
      <c r="G894" s="64"/>
      <c r="H894" s="65"/>
      <c r="I894" s="65" t="str">
        <f>IF(Job_Cards[[#This Row],[Customer Name]]="",I893,"")</f>
        <v>Paid</v>
      </c>
      <c r="J894" s="22" t="s">
        <v>312</v>
      </c>
      <c r="K894" s="67" t="str">
        <f>_xlfn.XLOOKUP(Job_Cards[[#This Row],[Part Code Issued]],'Inventory Check'!$A$3:$A$3000,'Inventory Check'!$B$3:$B$3000,"WRONG Code",0)</f>
        <v>Connecting Link (Judo DLX)</v>
      </c>
      <c r="L894" s="22">
        <v>1</v>
      </c>
      <c r="M894" s="27">
        <v>1699</v>
      </c>
      <c r="N894" s="69">
        <f t="shared" si="98"/>
        <v>1699</v>
      </c>
      <c r="O894" s="10"/>
      <c r="P894" s="11"/>
      <c r="Q894" s="11"/>
      <c r="R894" s="11"/>
      <c r="S894" s="11"/>
      <c r="T894" s="23"/>
      <c r="U894" s="71">
        <f t="shared" si="97"/>
        <v>0</v>
      </c>
      <c r="V894" s="71">
        <f t="shared" si="99"/>
        <v>0</v>
      </c>
      <c r="W894" s="9"/>
      <c r="X894" s="69">
        <f>Job_Cards[[#This Row],[GST on Lobour]]+Job_Cards[[#This Row],[Total Labour]]+Job_Cards[[#This Row],[Part Value]]</f>
        <v>1699</v>
      </c>
      <c r="Y894" s="9"/>
      <c r="Z894" s="11"/>
      <c r="AA894" s="15">
        <f t="shared" si="94"/>
        <v>20</v>
      </c>
      <c r="AB894" s="15">
        <f t="shared" si="95"/>
        <v>4</v>
      </c>
      <c r="AC894" s="15">
        <f t="shared" si="96"/>
        <v>2026</v>
      </c>
    </row>
    <row r="895" spans="1:29" x14ac:dyDescent="0.35">
      <c r="A895" s="9"/>
      <c r="B895" s="8">
        <v>46132</v>
      </c>
      <c r="C895" s="9"/>
      <c r="D895" s="9"/>
      <c r="E895" s="9"/>
      <c r="F895" s="9"/>
      <c r="G895" s="64"/>
      <c r="H895" s="65"/>
      <c r="I895" s="65" t="str">
        <f>IF(Job_Cards[[#This Row],[Customer Name]]="",I894,"")</f>
        <v>Paid</v>
      </c>
      <c r="J895" s="22" t="s">
        <v>120</v>
      </c>
      <c r="K895" s="67" t="str">
        <f>_xlfn.XLOOKUP(Job_Cards[[#This Row],[Part Code Issued]],'Inventory Check'!$A$3:$A$3000,'Inventory Check'!$B$3:$B$3000,"WRONG Code",0)</f>
        <v>Track Rod Assly.  (Talbros-Greaserless)</v>
      </c>
      <c r="L895" s="22">
        <v>2</v>
      </c>
      <c r="M895" s="27">
        <v>1211</v>
      </c>
      <c r="N895" s="69">
        <f t="shared" si="98"/>
        <v>2422</v>
      </c>
      <c r="O895" s="10"/>
      <c r="P895" s="11"/>
      <c r="Q895" s="11"/>
      <c r="R895" s="11"/>
      <c r="S895" s="11"/>
      <c r="T895" s="23"/>
      <c r="U895" s="71">
        <f t="shared" si="97"/>
        <v>0</v>
      </c>
      <c r="V895" s="71">
        <f t="shared" si="99"/>
        <v>0</v>
      </c>
      <c r="W895" s="9"/>
      <c r="X895" s="69">
        <f>Job_Cards[[#This Row],[GST on Lobour]]+Job_Cards[[#This Row],[Total Labour]]+Job_Cards[[#This Row],[Part Value]]</f>
        <v>2422</v>
      </c>
      <c r="Y895" s="9"/>
      <c r="Z895" s="11"/>
      <c r="AA895" s="15">
        <f t="shared" ref="AA895:AA958" si="100">DAY(B895)</f>
        <v>20</v>
      </c>
      <c r="AB895" s="15">
        <f t="shared" ref="AB895:AB958" si="101">MONTH(B895)</f>
        <v>4</v>
      </c>
      <c r="AC895" s="15">
        <f t="shared" ref="AC895:AC958" si="102">YEAR(B895)</f>
        <v>2026</v>
      </c>
    </row>
    <row r="896" spans="1:29" x14ac:dyDescent="0.35">
      <c r="A896" s="9"/>
      <c r="B896" s="8">
        <v>46132</v>
      </c>
      <c r="C896" s="9"/>
      <c r="D896" s="9"/>
      <c r="E896" s="9"/>
      <c r="F896" s="9"/>
      <c r="G896" s="64"/>
      <c r="H896" s="65"/>
      <c r="I896" s="65" t="str">
        <f>IF(Job_Cards[[#This Row],[Customer Name]]="",I895,"")</f>
        <v>Paid</v>
      </c>
      <c r="J896" s="22" t="s">
        <v>121</v>
      </c>
      <c r="K896" s="67" t="str">
        <f>_xlfn.XLOOKUP(Job_Cards[[#This Row],[Part Code Issued]],'Inventory Check'!$A$3:$A$3000,'Inventory Check'!$B$3:$B$3000,"WRONG Code",0)</f>
        <v>Drag Link Assembly (Greaserless TALBROS)</v>
      </c>
      <c r="L896" s="22">
        <v>1</v>
      </c>
      <c r="M896" s="27">
        <v>1306</v>
      </c>
      <c r="N896" s="69">
        <f t="shared" si="98"/>
        <v>1306</v>
      </c>
      <c r="O896" s="10"/>
      <c r="P896" s="11"/>
      <c r="Q896" s="11"/>
      <c r="R896" s="11"/>
      <c r="S896" s="11"/>
      <c r="T896" s="23"/>
      <c r="U896" s="71">
        <f t="shared" si="97"/>
        <v>0</v>
      </c>
      <c r="V896" s="71">
        <f t="shared" si="99"/>
        <v>0</v>
      </c>
      <c r="W896" s="9"/>
      <c r="X896" s="69">
        <f>Job_Cards[[#This Row],[GST on Lobour]]+Job_Cards[[#This Row],[Total Labour]]+Job_Cards[[#This Row],[Part Value]]</f>
        <v>1306</v>
      </c>
      <c r="Y896" s="9"/>
      <c r="Z896" s="11"/>
      <c r="AA896" s="15">
        <f t="shared" si="100"/>
        <v>20</v>
      </c>
      <c r="AB896" s="15">
        <f t="shared" si="101"/>
        <v>4</v>
      </c>
      <c r="AC896" s="15">
        <f t="shared" si="102"/>
        <v>2026</v>
      </c>
    </row>
    <row r="897" spans="1:29" x14ac:dyDescent="0.35">
      <c r="A897" s="9"/>
      <c r="B897" s="8">
        <v>46132</v>
      </c>
      <c r="C897" s="9"/>
      <c r="D897" s="9"/>
      <c r="E897" s="9"/>
      <c r="F897" s="9"/>
      <c r="G897" s="64"/>
      <c r="H897" s="65"/>
      <c r="I897" s="65" t="str">
        <f>IF(Job_Cards[[#This Row],[Customer Name]]="",I896,"")</f>
        <v>Paid</v>
      </c>
      <c r="J897" s="22" t="s">
        <v>845</v>
      </c>
      <c r="K897" s="67" t="str">
        <f>_xlfn.XLOOKUP(Job_Cards[[#This Row],[Part Code Issued]],'Inventory Check'!$A$3:$A$3000,'Inventory Check'!$B$3:$B$3000,"WRONG Code",0)</f>
        <v>GREASE</v>
      </c>
      <c r="L897" s="22">
        <v>1</v>
      </c>
      <c r="M897" s="27">
        <v>288</v>
      </c>
      <c r="N897" s="69">
        <f t="shared" si="98"/>
        <v>288</v>
      </c>
      <c r="O897" s="10"/>
      <c r="P897" s="11"/>
      <c r="Q897" s="11"/>
      <c r="R897" s="11"/>
      <c r="S897" s="11"/>
      <c r="T897" s="23"/>
      <c r="U897" s="71">
        <f t="shared" si="97"/>
        <v>0</v>
      </c>
      <c r="V897" s="71">
        <f t="shared" si="99"/>
        <v>0</v>
      </c>
      <c r="W897" s="9"/>
      <c r="X897" s="69">
        <f>Job_Cards[[#This Row],[GST on Lobour]]+Job_Cards[[#This Row],[Total Labour]]+Job_Cards[[#This Row],[Part Value]]</f>
        <v>288</v>
      </c>
      <c r="Y897" s="9"/>
      <c r="Z897" s="11"/>
      <c r="AA897" s="15">
        <f t="shared" si="100"/>
        <v>20</v>
      </c>
      <c r="AB897" s="15">
        <f t="shared" si="101"/>
        <v>4</v>
      </c>
      <c r="AC897" s="15">
        <f t="shared" si="102"/>
        <v>2026</v>
      </c>
    </row>
    <row r="898" spans="1:29" x14ac:dyDescent="0.35">
      <c r="A898" s="9"/>
      <c r="B898" s="8">
        <v>46132</v>
      </c>
      <c r="C898" s="9"/>
      <c r="D898" s="9"/>
      <c r="E898" s="9"/>
      <c r="F898" s="9"/>
      <c r="G898" s="64"/>
      <c r="H898" s="65"/>
      <c r="I898" s="65" t="str">
        <f>IF(Job_Cards[[#This Row],[Customer Name]]="",I897,"")</f>
        <v>Paid</v>
      </c>
      <c r="J898" s="22" t="s">
        <v>101</v>
      </c>
      <c r="K898" s="67" t="str">
        <f>_xlfn.XLOOKUP(Job_Cards[[#This Row],[Part Code Issued]],'Inventory Check'!$A$3:$A$3000,'Inventory Check'!$B$3:$B$3000,"WRONG Code",0)</f>
        <v>Wheel Joint assly</v>
      </c>
      <c r="L898" s="22">
        <v>4</v>
      </c>
      <c r="M898" s="27">
        <v>641</v>
      </c>
      <c r="N898" s="69">
        <f t="shared" si="98"/>
        <v>2564</v>
      </c>
      <c r="O898" s="10"/>
      <c r="P898" s="11"/>
      <c r="Q898" s="11"/>
      <c r="R898" s="11"/>
      <c r="S898" s="11"/>
      <c r="T898" s="23"/>
      <c r="U898" s="71">
        <f t="shared" si="97"/>
        <v>0</v>
      </c>
      <c r="V898" s="71">
        <f t="shared" si="99"/>
        <v>0</v>
      </c>
      <c r="W898" s="9"/>
      <c r="X898" s="69">
        <f>Job_Cards[[#This Row],[GST on Lobour]]+Job_Cards[[#This Row],[Total Labour]]+Job_Cards[[#This Row],[Part Value]]</f>
        <v>2564</v>
      </c>
      <c r="Y898" s="9"/>
      <c r="Z898" s="11"/>
      <c r="AA898" s="15">
        <f t="shared" si="100"/>
        <v>20</v>
      </c>
      <c r="AB898" s="15">
        <f t="shared" si="101"/>
        <v>4</v>
      </c>
      <c r="AC898" s="15">
        <f t="shared" si="102"/>
        <v>2026</v>
      </c>
    </row>
    <row r="899" spans="1:29" x14ac:dyDescent="0.35">
      <c r="A899" s="9"/>
      <c r="B899" s="8">
        <v>46132</v>
      </c>
      <c r="C899" s="9"/>
      <c r="D899" s="9"/>
      <c r="E899" s="9"/>
      <c r="F899" s="9"/>
      <c r="G899" s="64"/>
      <c r="H899" s="65"/>
      <c r="I899" s="65" t="str">
        <f>IF(Job_Cards[[#This Row],[Customer Name]]="",I898,"")</f>
        <v>Paid</v>
      </c>
      <c r="J899" s="22" t="s">
        <v>106</v>
      </c>
      <c r="K899" s="67" t="str">
        <f>_xlfn.XLOOKUP(Job_Cards[[#This Row],[Part Code Issued]],'Inventory Check'!$A$3:$A$3000,'Inventory Check'!$B$3:$B$3000,"WRONG Code",0)</f>
        <v>Rubber Seal</v>
      </c>
      <c r="L899" s="22">
        <v>12</v>
      </c>
      <c r="M899" s="27">
        <v>9</v>
      </c>
      <c r="N899" s="69">
        <f t="shared" si="98"/>
        <v>108</v>
      </c>
      <c r="O899" s="10"/>
      <c r="P899" s="11"/>
      <c r="Q899" s="11"/>
      <c r="R899" s="11"/>
      <c r="S899" s="11"/>
      <c r="T899" s="23"/>
      <c r="U899" s="71">
        <f t="shared" si="97"/>
        <v>0</v>
      </c>
      <c r="V899" s="71">
        <f t="shared" si="99"/>
        <v>0</v>
      </c>
      <c r="W899" s="9"/>
      <c r="X899" s="69">
        <f>Job_Cards[[#This Row],[GST on Lobour]]+Job_Cards[[#This Row],[Total Labour]]+Job_Cards[[#This Row],[Part Value]]</f>
        <v>108</v>
      </c>
      <c r="Y899" s="9"/>
      <c r="Z899" s="11"/>
      <c r="AA899" s="15">
        <f t="shared" si="100"/>
        <v>20</v>
      </c>
      <c r="AB899" s="15">
        <f t="shared" si="101"/>
        <v>4</v>
      </c>
      <c r="AC899" s="15">
        <f t="shared" si="102"/>
        <v>2026</v>
      </c>
    </row>
    <row r="900" spans="1:29" x14ac:dyDescent="0.35">
      <c r="A900" s="9"/>
      <c r="B900" s="8">
        <v>46132</v>
      </c>
      <c r="C900" s="9"/>
      <c r="D900" s="9"/>
      <c r="E900" s="9"/>
      <c r="F900" s="9"/>
      <c r="G900" s="64"/>
      <c r="H900" s="65"/>
      <c r="I900" s="65" t="str">
        <f>IF(Job_Cards[[#This Row],[Customer Name]]="",I899,"")</f>
        <v>Paid</v>
      </c>
      <c r="J900" s="22" t="s">
        <v>833</v>
      </c>
      <c r="K900" s="67" t="str">
        <f>_xlfn.XLOOKUP(Job_Cards[[#This Row],[Part Code Issued]],'Inventory Check'!$A$3:$A$3000,'Inventory Check'!$B$3:$B$3000,"WRONG Code",0)</f>
        <v>SHOCKAR BUSH 19 NO.</v>
      </c>
      <c r="L900" s="22">
        <v>2</v>
      </c>
      <c r="M900" s="27">
        <v>80</v>
      </c>
      <c r="N900" s="69">
        <f t="shared" si="98"/>
        <v>160</v>
      </c>
      <c r="O900" s="10"/>
      <c r="P900" s="11"/>
      <c r="Q900" s="11"/>
      <c r="R900" s="11"/>
      <c r="S900" s="11"/>
      <c r="T900" s="23"/>
      <c r="U900" s="71">
        <f t="shared" si="97"/>
        <v>0</v>
      </c>
      <c r="V900" s="71">
        <f t="shared" si="99"/>
        <v>0</v>
      </c>
      <c r="W900" s="9"/>
      <c r="X900" s="69">
        <f>Job_Cards[[#This Row],[GST on Lobour]]+Job_Cards[[#This Row],[Total Labour]]+Job_Cards[[#This Row],[Part Value]]</f>
        <v>160</v>
      </c>
      <c r="Y900" s="9"/>
      <c r="Z900" s="11"/>
      <c r="AA900" s="15">
        <f t="shared" si="100"/>
        <v>20</v>
      </c>
      <c r="AB900" s="15">
        <f t="shared" si="101"/>
        <v>4</v>
      </c>
      <c r="AC900" s="15">
        <f t="shared" si="102"/>
        <v>2026</v>
      </c>
    </row>
    <row r="901" spans="1:29" x14ac:dyDescent="0.35">
      <c r="A901" s="9"/>
      <c r="B901" s="8">
        <v>46132</v>
      </c>
      <c r="C901" s="9"/>
      <c r="D901" s="9"/>
      <c r="E901" s="9"/>
      <c r="F901" s="9"/>
      <c r="G901" s="64"/>
      <c r="H901" s="65"/>
      <c r="I901" s="65" t="str">
        <f>IF(Job_Cards[[#This Row],[Customer Name]]="",I900,"")</f>
        <v>Paid</v>
      </c>
      <c r="J901" s="22" t="s">
        <v>457</v>
      </c>
      <c r="K901" s="67" t="str">
        <f>_xlfn.XLOOKUP(Job_Cards[[#This Row],[Part Code Issued]],'Inventory Check'!$A$3:$A$3000,'Inventory Check'!$B$3:$B$3000,"WRONG Code",0)</f>
        <v>Anabond</v>
      </c>
      <c r="L901" s="22">
        <v>1</v>
      </c>
      <c r="M901" s="27">
        <v>80</v>
      </c>
      <c r="N901" s="69">
        <f t="shared" si="98"/>
        <v>80</v>
      </c>
      <c r="O901" s="10"/>
      <c r="P901" s="11"/>
      <c r="Q901" s="11"/>
      <c r="R901" s="11"/>
      <c r="S901" s="11"/>
      <c r="T901" s="23"/>
      <c r="U901" s="71">
        <f t="shared" si="97"/>
        <v>0</v>
      </c>
      <c r="V901" s="71">
        <f t="shared" si="99"/>
        <v>0</v>
      </c>
      <c r="W901" s="9"/>
      <c r="X901" s="69">
        <f>Job_Cards[[#This Row],[GST on Lobour]]+Job_Cards[[#This Row],[Total Labour]]+Job_Cards[[#This Row],[Part Value]]</f>
        <v>80</v>
      </c>
      <c r="Y901" s="9"/>
      <c r="Z901" s="11"/>
      <c r="AA901" s="15">
        <f t="shared" si="100"/>
        <v>20</v>
      </c>
      <c r="AB901" s="15">
        <f t="shared" si="101"/>
        <v>4</v>
      </c>
      <c r="AC901" s="15">
        <f t="shared" si="102"/>
        <v>2026</v>
      </c>
    </row>
    <row r="902" spans="1:29" x14ac:dyDescent="0.35">
      <c r="A902" s="9"/>
      <c r="B902" s="8">
        <v>46132</v>
      </c>
      <c r="C902" s="9"/>
      <c r="D902" s="9"/>
      <c r="E902" s="9"/>
      <c r="F902" s="9"/>
      <c r="G902" s="64"/>
      <c r="H902" s="65"/>
      <c r="I902" s="65" t="str">
        <f>IF(Job_Cards[[#This Row],[Customer Name]]="",I901,"")</f>
        <v>Paid</v>
      </c>
      <c r="J902" s="22" t="s">
        <v>128</v>
      </c>
      <c r="K902" s="67" t="str">
        <f>_xlfn.XLOOKUP(Job_Cards[[#This Row],[Part Code Issued]],'Inventory Check'!$A$3:$A$3000,'Inventory Check'!$B$3:$B$3000,"WRONG Code",0)</f>
        <v>T R BEARING</v>
      </c>
      <c r="L902" s="22">
        <v>1</v>
      </c>
      <c r="M902" s="27">
        <v>369</v>
      </c>
      <c r="N902" s="69">
        <f t="shared" si="98"/>
        <v>369</v>
      </c>
      <c r="O902" s="10"/>
      <c r="P902" s="11"/>
      <c r="Q902" s="11"/>
      <c r="R902" s="11"/>
      <c r="S902" s="11"/>
      <c r="T902" s="23"/>
      <c r="U902" s="71">
        <f t="shared" si="97"/>
        <v>0</v>
      </c>
      <c r="V902" s="71">
        <f t="shared" si="99"/>
        <v>0</v>
      </c>
      <c r="W902" s="9"/>
      <c r="X902" s="69">
        <f>Job_Cards[[#This Row],[GST on Lobour]]+Job_Cards[[#This Row],[Total Labour]]+Job_Cards[[#This Row],[Part Value]]</f>
        <v>369</v>
      </c>
      <c r="Y902" s="9"/>
      <c r="Z902" s="11"/>
      <c r="AA902" s="15">
        <f t="shared" si="100"/>
        <v>20</v>
      </c>
      <c r="AB902" s="15">
        <f t="shared" si="101"/>
        <v>4</v>
      </c>
      <c r="AC902" s="15">
        <f t="shared" si="102"/>
        <v>2026</v>
      </c>
    </row>
    <row r="903" spans="1:29" x14ac:dyDescent="0.35">
      <c r="A903" s="9"/>
      <c r="B903" s="8">
        <v>46132</v>
      </c>
      <c r="C903" s="9"/>
      <c r="D903" s="9"/>
      <c r="E903" s="9"/>
      <c r="F903" s="9"/>
      <c r="G903" s="64"/>
      <c r="H903" s="65"/>
      <c r="I903" s="65" t="str">
        <f>IF(Job_Cards[[#This Row],[Customer Name]]="",I902,"")</f>
        <v>Paid</v>
      </c>
      <c r="J903" s="22" t="s">
        <v>170</v>
      </c>
      <c r="K903" s="67" t="str">
        <f>_xlfn.XLOOKUP(Job_Cards[[#This Row],[Part Code Issued]],'Inventory Check'!$A$3:$A$3000,'Inventory Check'!$B$3:$B$3000,"WRONG Code",0)</f>
        <v>Oil Seal For Fr. Exle</v>
      </c>
      <c r="L903" s="22">
        <v>1</v>
      </c>
      <c r="M903" s="27">
        <v>85</v>
      </c>
      <c r="N903" s="69">
        <f t="shared" si="98"/>
        <v>85</v>
      </c>
      <c r="O903" s="10"/>
      <c r="P903" s="11"/>
      <c r="Q903" s="11"/>
      <c r="R903" s="11"/>
      <c r="S903" s="11"/>
      <c r="T903" s="23"/>
      <c r="U903" s="71">
        <f t="shared" si="97"/>
        <v>0</v>
      </c>
      <c r="V903" s="71">
        <f t="shared" si="99"/>
        <v>0</v>
      </c>
      <c r="W903" s="9"/>
      <c r="X903" s="69">
        <f>Job_Cards[[#This Row],[GST on Lobour]]+Job_Cards[[#This Row],[Total Labour]]+Job_Cards[[#This Row],[Part Value]]</f>
        <v>85</v>
      </c>
      <c r="Y903" s="9"/>
      <c r="Z903" s="11"/>
      <c r="AA903" s="15">
        <f t="shared" si="100"/>
        <v>20</v>
      </c>
      <c r="AB903" s="15">
        <f t="shared" si="101"/>
        <v>4</v>
      </c>
      <c r="AC903" s="15">
        <f t="shared" si="102"/>
        <v>2026</v>
      </c>
    </row>
    <row r="904" spans="1:29" x14ac:dyDescent="0.35">
      <c r="A904" s="9"/>
      <c r="B904" s="8">
        <v>46132</v>
      </c>
      <c r="C904" s="9"/>
      <c r="D904" s="9"/>
      <c r="E904" s="9"/>
      <c r="F904" s="9"/>
      <c r="G904" s="64"/>
      <c r="H904" s="65"/>
      <c r="I904" s="65" t="str">
        <f>IF(Job_Cards[[#This Row],[Customer Name]]="",I903,"")</f>
        <v>Paid</v>
      </c>
      <c r="J904" s="22" t="s">
        <v>830</v>
      </c>
      <c r="K904" s="67" t="str">
        <f>_xlfn.XLOOKUP(Job_Cards[[#This Row],[Part Code Issued]],'Inventory Check'!$A$3:$A$3000,'Inventory Check'!$B$3:$B$3000,"WRONG Code",0)</f>
        <v>BIG</v>
      </c>
      <c r="L904" s="22">
        <v>7</v>
      </c>
      <c r="M904" s="27">
        <v>5</v>
      </c>
      <c r="N904" s="69">
        <f t="shared" si="98"/>
        <v>35</v>
      </c>
      <c r="O904" s="10"/>
      <c r="P904" s="11"/>
      <c r="Q904" s="11"/>
      <c r="R904" s="11"/>
      <c r="S904" s="11"/>
      <c r="T904" s="23"/>
      <c r="U904" s="71">
        <f t="shared" si="97"/>
        <v>0</v>
      </c>
      <c r="V904" s="71">
        <f t="shared" si="99"/>
        <v>0</v>
      </c>
      <c r="W904" s="9"/>
      <c r="X904" s="69">
        <f>Job_Cards[[#This Row],[GST on Lobour]]+Job_Cards[[#This Row],[Total Labour]]+Job_Cards[[#This Row],[Part Value]]</f>
        <v>35</v>
      </c>
      <c r="Y904" s="9"/>
      <c r="Z904" s="11"/>
      <c r="AA904" s="15">
        <f t="shared" si="100"/>
        <v>20</v>
      </c>
      <c r="AB904" s="15">
        <f t="shared" si="101"/>
        <v>4</v>
      </c>
      <c r="AC904" s="15">
        <f t="shared" si="102"/>
        <v>2026</v>
      </c>
    </row>
    <row r="905" spans="1:29" x14ac:dyDescent="0.35">
      <c r="A905" s="8">
        <v>46132</v>
      </c>
      <c r="B905" s="8">
        <v>46132</v>
      </c>
      <c r="C905" s="9">
        <v>70</v>
      </c>
      <c r="D905" s="9" t="s">
        <v>1195</v>
      </c>
      <c r="E905" s="9">
        <v>7398529014</v>
      </c>
      <c r="F905" s="9" t="s">
        <v>1196</v>
      </c>
      <c r="G905" s="64" t="s">
        <v>57</v>
      </c>
      <c r="H905" s="65" t="s">
        <v>65</v>
      </c>
      <c r="I905" s="65" t="s">
        <v>27</v>
      </c>
      <c r="J905" s="22" t="s">
        <v>366</v>
      </c>
      <c r="K905" s="67" t="str">
        <f>_xlfn.XLOOKUP(Job_Cards[[#This Row],[Part Code Issued]],'Inventory Check'!$A$3:$A$3000,'Inventory Check'!$B$3:$B$3000,"WRONG Code",0)</f>
        <v>Gulf Force BS VI (6.5L)</v>
      </c>
      <c r="L905" s="22">
        <v>1</v>
      </c>
      <c r="M905" s="27">
        <v>2080</v>
      </c>
      <c r="N905" s="69">
        <f t="shared" si="98"/>
        <v>2080</v>
      </c>
      <c r="O905" s="10">
        <v>750</v>
      </c>
      <c r="P905" s="11"/>
      <c r="Q905" s="11"/>
      <c r="R905" s="11"/>
      <c r="S905" s="11"/>
      <c r="T905" s="23"/>
      <c r="U905" s="71">
        <f t="shared" si="97"/>
        <v>750</v>
      </c>
      <c r="V905" s="71">
        <f t="shared" si="99"/>
        <v>135</v>
      </c>
      <c r="W905" s="9"/>
      <c r="X905" s="69">
        <f>Job_Cards[[#This Row],[GST on Lobour]]+Job_Cards[[#This Row],[Total Labour]]+Job_Cards[[#This Row],[Part Value]]</f>
        <v>2965</v>
      </c>
      <c r="Y905" s="9"/>
      <c r="Z905" s="11"/>
      <c r="AA905" s="15">
        <f t="shared" si="100"/>
        <v>20</v>
      </c>
      <c r="AB905" s="15">
        <f t="shared" si="101"/>
        <v>4</v>
      </c>
      <c r="AC905" s="15">
        <f t="shared" si="102"/>
        <v>2026</v>
      </c>
    </row>
    <row r="906" spans="1:29" x14ac:dyDescent="0.35">
      <c r="A906" s="9"/>
      <c r="B906" s="8">
        <v>46132</v>
      </c>
      <c r="C906" s="9"/>
      <c r="D906" s="9"/>
      <c r="E906" s="9"/>
      <c r="F906" s="9"/>
      <c r="G906" s="64"/>
      <c r="H906" s="65"/>
      <c r="I906" s="65" t="str">
        <f>IF(Job_Cards[[#This Row],[Customer Name]]="",I905,"")</f>
        <v>Paid</v>
      </c>
      <c r="J906" s="22" t="s">
        <v>90</v>
      </c>
      <c r="K906" s="67" t="str">
        <f>_xlfn.XLOOKUP(Job_Cards[[#This Row],[Part Code Issued]],'Inventory Check'!$A$3:$A$3000,'Inventory Check'!$B$3:$B$3000,"WRONG Code",0)</f>
        <v>Oil Filter</v>
      </c>
      <c r="L906" s="22">
        <v>1</v>
      </c>
      <c r="M906" s="27">
        <v>359</v>
      </c>
      <c r="N906" s="69">
        <f t="shared" si="98"/>
        <v>359</v>
      </c>
      <c r="O906" s="10"/>
      <c r="P906" s="11"/>
      <c r="Q906" s="11"/>
      <c r="R906" s="11"/>
      <c r="S906" s="11"/>
      <c r="T906" s="23"/>
      <c r="U906" s="71">
        <f t="shared" si="97"/>
        <v>0</v>
      </c>
      <c r="V906" s="71">
        <f t="shared" si="99"/>
        <v>0</v>
      </c>
      <c r="W906" s="9"/>
      <c r="X906" s="69">
        <f>Job_Cards[[#This Row],[GST on Lobour]]+Job_Cards[[#This Row],[Total Labour]]+Job_Cards[[#This Row],[Part Value]]</f>
        <v>359</v>
      </c>
      <c r="Y906" s="9"/>
      <c r="Z906" s="11"/>
      <c r="AA906" s="15">
        <f t="shared" si="100"/>
        <v>20</v>
      </c>
      <c r="AB906" s="15">
        <f t="shared" si="101"/>
        <v>4</v>
      </c>
      <c r="AC906" s="15">
        <f t="shared" si="102"/>
        <v>2026</v>
      </c>
    </row>
    <row r="907" spans="1:29" x14ac:dyDescent="0.35">
      <c r="A907" s="9"/>
      <c r="B907" s="8">
        <v>46132</v>
      </c>
      <c r="C907" s="9"/>
      <c r="D907" s="9"/>
      <c r="E907" s="9"/>
      <c r="F907" s="9"/>
      <c r="G907" s="64"/>
      <c r="H907" s="65"/>
      <c r="I907" s="65" t="str">
        <f>IF(Job_Cards[[#This Row],[Customer Name]]="",I906,"")</f>
        <v>Paid</v>
      </c>
      <c r="J907" s="22" t="s">
        <v>97</v>
      </c>
      <c r="K907" s="67" t="str">
        <f>_xlfn.XLOOKUP(Job_Cards[[#This Row],[Part Code Issued]],'Inventory Check'!$A$3:$A$3000,'Inventory Check'!$B$3:$B$3000,"WRONG Code",0)</f>
        <v>FUEL FILTER</v>
      </c>
      <c r="L907" s="22">
        <v>1</v>
      </c>
      <c r="M907" s="27">
        <v>1060</v>
      </c>
      <c r="N907" s="69">
        <f t="shared" si="98"/>
        <v>1060</v>
      </c>
      <c r="O907" s="10"/>
      <c r="P907" s="11"/>
      <c r="Q907" s="11"/>
      <c r="R907" s="11"/>
      <c r="S907" s="11"/>
      <c r="T907" s="23"/>
      <c r="U907" s="71">
        <f t="shared" si="97"/>
        <v>0</v>
      </c>
      <c r="V907" s="71">
        <f t="shared" si="99"/>
        <v>0</v>
      </c>
      <c r="W907" s="9"/>
      <c r="X907" s="69">
        <f>Job_Cards[[#This Row],[GST on Lobour]]+Job_Cards[[#This Row],[Total Labour]]+Job_Cards[[#This Row],[Part Value]]</f>
        <v>1060</v>
      </c>
      <c r="Y907" s="9"/>
      <c r="Z907" s="11"/>
      <c r="AA907" s="15">
        <f t="shared" si="100"/>
        <v>20</v>
      </c>
      <c r="AB907" s="15">
        <f t="shared" si="101"/>
        <v>4</v>
      </c>
      <c r="AC907" s="15">
        <f t="shared" si="102"/>
        <v>2026</v>
      </c>
    </row>
    <row r="908" spans="1:29" x14ac:dyDescent="0.35">
      <c r="A908" s="9"/>
      <c r="B908" s="8">
        <v>46132</v>
      </c>
      <c r="C908" s="9"/>
      <c r="D908" s="9"/>
      <c r="E908" s="9"/>
      <c r="F908" s="9"/>
      <c r="G908" s="64"/>
      <c r="H908" s="65"/>
      <c r="I908" s="65" t="str">
        <f>IF(Job_Cards[[#This Row],[Customer Name]]="",I907,"")</f>
        <v>Paid</v>
      </c>
      <c r="J908" s="22" t="s">
        <v>98</v>
      </c>
      <c r="K908" s="67" t="str">
        <f>_xlfn.XLOOKUP(Job_Cards[[#This Row],[Part Code Issued]],'Inventory Check'!$A$3:$A$3000,'Inventory Check'!$B$3:$B$3000,"WRONG Code",0)</f>
        <v>FUEL FILTER</v>
      </c>
      <c r="L908" s="22">
        <v>1</v>
      </c>
      <c r="M908" s="27">
        <v>711</v>
      </c>
      <c r="N908" s="69">
        <f t="shared" si="98"/>
        <v>711</v>
      </c>
      <c r="O908" s="10"/>
      <c r="P908" s="11"/>
      <c r="Q908" s="11"/>
      <c r="R908" s="11"/>
      <c r="S908" s="11"/>
      <c r="T908" s="23"/>
      <c r="U908" s="71">
        <f t="shared" si="97"/>
        <v>0</v>
      </c>
      <c r="V908" s="71">
        <f t="shared" si="99"/>
        <v>0</v>
      </c>
      <c r="W908" s="9"/>
      <c r="X908" s="69">
        <f>Job_Cards[[#This Row],[GST on Lobour]]+Job_Cards[[#This Row],[Total Labour]]+Job_Cards[[#This Row],[Part Value]]</f>
        <v>711</v>
      </c>
      <c r="Y908" s="9"/>
      <c r="Z908" s="11"/>
      <c r="AA908" s="15">
        <f t="shared" si="100"/>
        <v>20</v>
      </c>
      <c r="AB908" s="15">
        <f t="shared" si="101"/>
        <v>4</v>
      </c>
      <c r="AC908" s="15">
        <f t="shared" si="102"/>
        <v>2026</v>
      </c>
    </row>
    <row r="909" spans="1:29" x14ac:dyDescent="0.35">
      <c r="A909" s="9"/>
      <c r="B909" s="8">
        <v>46132</v>
      </c>
      <c r="C909" s="9"/>
      <c r="D909" s="9"/>
      <c r="E909" s="9"/>
      <c r="F909" s="9"/>
      <c r="G909" s="64"/>
      <c r="H909" s="65"/>
      <c r="I909" s="65" t="str">
        <f>IF(Job_Cards[[#This Row],[Customer Name]]="",I908,"")</f>
        <v>Paid</v>
      </c>
      <c r="J909" s="22" t="s">
        <v>223</v>
      </c>
      <c r="K909" s="67" t="str">
        <f>_xlfn.XLOOKUP(Job_Cards[[#This Row],[Part Code Issued]],'Inventory Check'!$A$3:$A$3000,'Inventory Check'!$B$3:$B$3000,"WRONG Code",0)</f>
        <v>AIR FILTER</v>
      </c>
      <c r="L909" s="22">
        <v>1</v>
      </c>
      <c r="M909" s="27">
        <v>994</v>
      </c>
      <c r="N909" s="69">
        <f t="shared" si="98"/>
        <v>994</v>
      </c>
      <c r="O909" s="10"/>
      <c r="P909" s="11"/>
      <c r="Q909" s="11"/>
      <c r="R909" s="11"/>
      <c r="S909" s="11"/>
      <c r="T909" s="23"/>
      <c r="U909" s="71">
        <f t="shared" si="97"/>
        <v>0</v>
      </c>
      <c r="V909" s="71">
        <f t="shared" si="99"/>
        <v>0</v>
      </c>
      <c r="W909" s="9"/>
      <c r="X909" s="69">
        <f>Job_Cards[[#This Row],[GST on Lobour]]+Job_Cards[[#This Row],[Total Labour]]+Job_Cards[[#This Row],[Part Value]]</f>
        <v>994</v>
      </c>
      <c r="Y909" s="9"/>
      <c r="Z909" s="11"/>
      <c r="AA909" s="15">
        <f t="shared" si="100"/>
        <v>20</v>
      </c>
      <c r="AB909" s="15">
        <f t="shared" si="101"/>
        <v>4</v>
      </c>
      <c r="AC909" s="15">
        <f t="shared" si="102"/>
        <v>2026</v>
      </c>
    </row>
    <row r="910" spans="1:29" x14ac:dyDescent="0.35">
      <c r="A910" s="8">
        <v>46132</v>
      </c>
      <c r="B910" s="8">
        <v>46132</v>
      </c>
      <c r="C910" s="9">
        <v>71</v>
      </c>
      <c r="D910" s="9" t="s">
        <v>1197</v>
      </c>
      <c r="E910" s="9">
        <v>9567379177</v>
      </c>
      <c r="F910" s="9" t="s">
        <v>1198</v>
      </c>
      <c r="G910" s="64" t="s">
        <v>57</v>
      </c>
      <c r="H910" s="65" t="s">
        <v>65</v>
      </c>
      <c r="I910" s="65" t="s">
        <v>27</v>
      </c>
      <c r="J910" s="22" t="s">
        <v>366</v>
      </c>
      <c r="K910" s="67" t="str">
        <f>_xlfn.XLOOKUP(Job_Cards[[#This Row],[Part Code Issued]],'Inventory Check'!$A$3:$A$3000,'Inventory Check'!$B$3:$B$3000,"WRONG Code",0)</f>
        <v>Gulf Force BS VI (6.5L)</v>
      </c>
      <c r="L910" s="22">
        <v>1</v>
      </c>
      <c r="M910" s="27">
        <v>2080</v>
      </c>
      <c r="N910" s="69">
        <f t="shared" si="98"/>
        <v>2080</v>
      </c>
      <c r="O910" s="10">
        <v>560</v>
      </c>
      <c r="P910" s="11"/>
      <c r="Q910" s="11"/>
      <c r="R910" s="11"/>
      <c r="S910" s="11"/>
      <c r="T910" s="23"/>
      <c r="U910" s="71">
        <f t="shared" si="97"/>
        <v>560</v>
      </c>
      <c r="V910" s="71">
        <f t="shared" si="99"/>
        <v>100.8</v>
      </c>
      <c r="W910" s="9"/>
      <c r="X910" s="69">
        <f>Job_Cards[[#This Row],[GST on Lobour]]+Job_Cards[[#This Row],[Total Labour]]+Job_Cards[[#This Row],[Part Value]]</f>
        <v>2740.8</v>
      </c>
      <c r="Y910" s="9"/>
      <c r="Z910" s="11"/>
      <c r="AA910" s="15">
        <f t="shared" si="100"/>
        <v>20</v>
      </c>
      <c r="AB910" s="15">
        <f t="shared" si="101"/>
        <v>4</v>
      </c>
      <c r="AC910" s="15">
        <f t="shared" si="102"/>
        <v>2026</v>
      </c>
    </row>
    <row r="911" spans="1:29" x14ac:dyDescent="0.35">
      <c r="A911" s="9"/>
      <c r="B911" s="8">
        <v>46132</v>
      </c>
      <c r="C911" s="9"/>
      <c r="D911" s="9"/>
      <c r="E911" s="9"/>
      <c r="F911" s="9"/>
      <c r="G911" s="64"/>
      <c r="H911" s="65"/>
      <c r="I911" s="65" t="str">
        <f>IF(Job_Cards[[#This Row],[Customer Name]]="",I910,"")</f>
        <v>Paid</v>
      </c>
      <c r="J911" s="22" t="s">
        <v>90</v>
      </c>
      <c r="K911" s="67" t="str">
        <f>_xlfn.XLOOKUP(Job_Cards[[#This Row],[Part Code Issued]],'Inventory Check'!$A$3:$A$3000,'Inventory Check'!$B$3:$B$3000,"WRONG Code",0)</f>
        <v>Oil Filter</v>
      </c>
      <c r="L911" s="22">
        <v>1</v>
      </c>
      <c r="M911" s="27">
        <v>359</v>
      </c>
      <c r="N911" s="69">
        <f t="shared" si="98"/>
        <v>359</v>
      </c>
      <c r="O911" s="10"/>
      <c r="P911" s="11"/>
      <c r="Q911" s="11"/>
      <c r="R911" s="11"/>
      <c r="S911" s="11"/>
      <c r="T911" s="23"/>
      <c r="U911" s="71">
        <f t="shared" si="97"/>
        <v>0</v>
      </c>
      <c r="V911" s="71">
        <f t="shared" si="99"/>
        <v>0</v>
      </c>
      <c r="W911" s="9"/>
      <c r="X911" s="69">
        <f>Job_Cards[[#This Row],[GST on Lobour]]+Job_Cards[[#This Row],[Total Labour]]+Job_Cards[[#This Row],[Part Value]]</f>
        <v>359</v>
      </c>
      <c r="Y911" s="9"/>
      <c r="Z911" s="11"/>
      <c r="AA911" s="15">
        <f t="shared" si="100"/>
        <v>20</v>
      </c>
      <c r="AB911" s="15">
        <f t="shared" si="101"/>
        <v>4</v>
      </c>
      <c r="AC911" s="15">
        <f t="shared" si="102"/>
        <v>2026</v>
      </c>
    </row>
    <row r="912" spans="1:29" x14ac:dyDescent="0.35">
      <c r="A912" s="8">
        <v>46132</v>
      </c>
      <c r="B912" s="8">
        <v>46132</v>
      </c>
      <c r="C912" s="9">
        <v>72</v>
      </c>
      <c r="D912" s="9" t="s">
        <v>1197</v>
      </c>
      <c r="E912" s="9">
        <v>9567379177</v>
      </c>
      <c r="F912" s="9" t="s">
        <v>1198</v>
      </c>
      <c r="G912" s="64" t="s">
        <v>57</v>
      </c>
      <c r="H912" s="65" t="s">
        <v>65</v>
      </c>
      <c r="I912" s="65" t="s">
        <v>28</v>
      </c>
      <c r="J912" s="22" t="s">
        <v>499</v>
      </c>
      <c r="K912" s="67" t="str">
        <f>_xlfn.XLOOKUP(Job_Cards[[#This Row],[Part Code Issued]],'Inventory Check'!$A$3:$A$3000,'Inventory Check'!$B$3:$B$3000,"WRONG Code",0)</f>
        <v>GASKET V-LAMP DIA185</v>
      </c>
      <c r="L912" s="22">
        <v>2</v>
      </c>
      <c r="M912" s="27">
        <v>495</v>
      </c>
      <c r="N912" s="69">
        <f t="shared" si="98"/>
        <v>990</v>
      </c>
      <c r="O912" s="10" t="s">
        <v>1199</v>
      </c>
      <c r="P912" s="11"/>
      <c r="Q912" s="11"/>
      <c r="R912" s="11"/>
      <c r="S912" s="11"/>
      <c r="T912" s="23"/>
      <c r="U912" s="71">
        <f t="shared" si="97"/>
        <v>0</v>
      </c>
      <c r="V912" s="71">
        <f t="shared" si="99"/>
        <v>0</v>
      </c>
      <c r="W912" s="9"/>
      <c r="X912" s="69">
        <f>Job_Cards[[#This Row],[GST on Lobour]]+Job_Cards[[#This Row],[Total Labour]]+Job_Cards[[#This Row],[Part Value]]</f>
        <v>990</v>
      </c>
      <c r="Y912" s="9"/>
      <c r="Z912" s="11"/>
      <c r="AA912" s="15">
        <f t="shared" si="100"/>
        <v>20</v>
      </c>
      <c r="AB912" s="15">
        <f t="shared" si="101"/>
        <v>4</v>
      </c>
      <c r="AC912" s="15">
        <f t="shared" si="102"/>
        <v>2026</v>
      </c>
    </row>
    <row r="913" spans="1:29" x14ac:dyDescent="0.35">
      <c r="A913" s="9"/>
      <c r="B913" s="8">
        <v>46132</v>
      </c>
      <c r="C913" s="9"/>
      <c r="D913" s="9"/>
      <c r="E913" s="9"/>
      <c r="F913" s="9"/>
      <c r="G913" s="64"/>
      <c r="H913" s="65"/>
      <c r="I913" s="65" t="str">
        <f>IF(Job_Cards[[#This Row],[Customer Name]]="",I912,"")</f>
        <v>Breakdown</v>
      </c>
      <c r="J913" s="22" t="s">
        <v>497</v>
      </c>
      <c r="K913" s="67" t="str">
        <f>_xlfn.XLOOKUP(Job_Cards[[#This Row],[Part Code Issued]],'Inventory Check'!$A$3:$A$3000,'Inventory Check'!$B$3:$B$3000,"WRONG Code",0)</f>
        <v>GASKET V-LAMP DIA65</v>
      </c>
      <c r="L913" s="22">
        <v>1</v>
      </c>
      <c r="M913" s="27">
        <v>107</v>
      </c>
      <c r="N913" s="69">
        <f t="shared" si="98"/>
        <v>107</v>
      </c>
      <c r="O913" s="10" t="s">
        <v>1199</v>
      </c>
      <c r="P913" s="11"/>
      <c r="Q913" s="11"/>
      <c r="R913" s="11"/>
      <c r="S913" s="11"/>
      <c r="T913" s="23"/>
      <c r="U913" s="71">
        <f t="shared" si="97"/>
        <v>0</v>
      </c>
      <c r="V913" s="71">
        <f t="shared" si="99"/>
        <v>0</v>
      </c>
      <c r="W913" s="9"/>
      <c r="X913" s="69">
        <f>Job_Cards[[#This Row],[GST on Lobour]]+Job_Cards[[#This Row],[Total Labour]]+Job_Cards[[#This Row],[Part Value]]</f>
        <v>107</v>
      </c>
      <c r="Y913" s="9"/>
      <c r="Z913" s="11"/>
      <c r="AA913" s="15">
        <f t="shared" si="100"/>
        <v>20</v>
      </c>
      <c r="AB913" s="15">
        <f t="shared" si="101"/>
        <v>4</v>
      </c>
      <c r="AC913" s="15">
        <f t="shared" si="102"/>
        <v>2026</v>
      </c>
    </row>
    <row r="914" spans="1:29" x14ac:dyDescent="0.35">
      <c r="A914" s="8">
        <v>46132</v>
      </c>
      <c r="B914" s="8">
        <v>46132</v>
      </c>
      <c r="C914" s="9">
        <v>73</v>
      </c>
      <c r="D914" s="9" t="s">
        <v>1197</v>
      </c>
      <c r="E914" s="9">
        <v>9567379177</v>
      </c>
      <c r="F914" s="9"/>
      <c r="G914" s="64"/>
      <c r="H914" s="65"/>
      <c r="I914" s="65" t="s">
        <v>751</v>
      </c>
      <c r="J914" s="22" t="s">
        <v>975</v>
      </c>
      <c r="K914" s="67" t="str">
        <f>_xlfn.XLOOKUP(Job_Cards[[#This Row],[Part Code Issued]],'Inventory Check'!$A$3:$A$3000,'Inventory Check'!$B$3:$B$3000,"WRONG Code",0)</f>
        <v>Side Blinker RH</v>
      </c>
      <c r="L914" s="22">
        <v>1</v>
      </c>
      <c r="M914" s="27">
        <v>318</v>
      </c>
      <c r="N914" s="69">
        <f t="shared" si="98"/>
        <v>318</v>
      </c>
      <c r="O914" s="10"/>
      <c r="P914" s="11"/>
      <c r="Q914" s="11"/>
      <c r="R914" s="11"/>
      <c r="S914" s="11"/>
      <c r="T914" s="23"/>
      <c r="U914" s="71">
        <f t="shared" si="97"/>
        <v>0</v>
      </c>
      <c r="V914" s="71">
        <f t="shared" si="99"/>
        <v>0</v>
      </c>
      <c r="W914" s="9"/>
      <c r="X914" s="69">
        <f>Job_Cards[[#This Row],[GST on Lobour]]+Job_Cards[[#This Row],[Total Labour]]+Job_Cards[[#This Row],[Part Value]]</f>
        <v>318</v>
      </c>
      <c r="Y914" s="9"/>
      <c r="Z914" s="11"/>
      <c r="AA914" s="15">
        <f t="shared" si="100"/>
        <v>20</v>
      </c>
      <c r="AB914" s="15">
        <f t="shared" si="101"/>
        <v>4</v>
      </c>
      <c r="AC914" s="15">
        <f t="shared" si="102"/>
        <v>2026</v>
      </c>
    </row>
    <row r="915" spans="1:29" x14ac:dyDescent="0.35">
      <c r="A915" s="9"/>
      <c r="B915" s="8">
        <v>46132</v>
      </c>
      <c r="C915" s="9"/>
      <c r="D915" s="9"/>
      <c r="E915" s="9"/>
      <c r="F915" s="9"/>
      <c r="G915" s="64"/>
      <c r="H915" s="65"/>
      <c r="I915" s="65" t="str">
        <f>IF(Job_Cards[[#This Row],[Customer Name]]="",I914,"")</f>
        <v>Counter Sale</v>
      </c>
      <c r="J915" s="22" t="s">
        <v>625</v>
      </c>
      <c r="K915" s="67" t="str">
        <f>_xlfn.XLOOKUP(Job_Cards[[#This Row],[Part Code Issued]],'Inventory Check'!$A$3:$A$3000,'Inventory Check'!$B$3:$B$3000,"WRONG Code",0)</f>
        <v>SIDE RETRO REFLECTOR</v>
      </c>
      <c r="L915" s="22">
        <v>3</v>
      </c>
      <c r="M915" s="27">
        <v>188</v>
      </c>
      <c r="N915" s="69">
        <f t="shared" si="98"/>
        <v>564</v>
      </c>
      <c r="O915" s="10"/>
      <c r="P915" s="11"/>
      <c r="Q915" s="11"/>
      <c r="R915" s="11"/>
      <c r="S915" s="11"/>
      <c r="T915" s="23"/>
      <c r="U915" s="71">
        <f t="shared" si="97"/>
        <v>0</v>
      </c>
      <c r="V915" s="71">
        <f t="shared" si="99"/>
        <v>0</v>
      </c>
      <c r="W915" s="9"/>
      <c r="X915" s="69">
        <f>Job_Cards[[#This Row],[GST on Lobour]]+Job_Cards[[#This Row],[Total Labour]]+Job_Cards[[#This Row],[Part Value]]</f>
        <v>564</v>
      </c>
      <c r="Y915" s="9"/>
      <c r="Z915" s="11"/>
      <c r="AA915" s="15">
        <f t="shared" si="100"/>
        <v>20</v>
      </c>
      <c r="AB915" s="15">
        <f t="shared" si="101"/>
        <v>4</v>
      </c>
      <c r="AC915" s="15">
        <f t="shared" si="102"/>
        <v>2026</v>
      </c>
    </row>
    <row r="916" spans="1:29" x14ac:dyDescent="0.35">
      <c r="A916" s="9"/>
      <c r="B916" s="8">
        <v>46132</v>
      </c>
      <c r="C916" s="9"/>
      <c r="D916" s="9"/>
      <c r="E916" s="9"/>
      <c r="F916" s="9"/>
      <c r="G916" s="64"/>
      <c r="H916" s="65"/>
      <c r="I916" s="65" t="str">
        <f>IF(Job_Cards[[#This Row],[Customer Name]]="",I915,"")</f>
        <v>Counter Sale</v>
      </c>
      <c r="J916" s="22" t="s">
        <v>509</v>
      </c>
      <c r="K916" s="67" t="str">
        <f>_xlfn.XLOOKUP(Job_Cards[[#This Row],[Part Code Issued]],'Inventory Check'!$A$3:$A$3000,'Inventory Check'!$B$3:$B$3000,"WRONG Code",0)</f>
        <v>Tail Lamp RH</v>
      </c>
      <c r="L916" s="22">
        <v>1</v>
      </c>
      <c r="M916" s="27">
        <v>1202</v>
      </c>
      <c r="N916" s="69">
        <f t="shared" si="98"/>
        <v>1202</v>
      </c>
      <c r="O916" s="10"/>
      <c r="P916" s="11"/>
      <c r="Q916" s="11"/>
      <c r="R916" s="11"/>
      <c r="S916" s="11"/>
      <c r="T916" s="23"/>
      <c r="U916" s="71">
        <f t="shared" si="97"/>
        <v>0</v>
      </c>
      <c r="V916" s="71">
        <f t="shared" si="99"/>
        <v>0</v>
      </c>
      <c r="W916" s="9"/>
      <c r="X916" s="69">
        <f>Job_Cards[[#This Row],[GST on Lobour]]+Job_Cards[[#This Row],[Total Labour]]+Job_Cards[[#This Row],[Part Value]]</f>
        <v>1202</v>
      </c>
      <c r="Y916" s="9"/>
      <c r="Z916" s="11"/>
      <c r="AA916" s="15">
        <f t="shared" si="100"/>
        <v>20</v>
      </c>
      <c r="AB916" s="15">
        <f t="shared" si="101"/>
        <v>4</v>
      </c>
      <c r="AC916" s="15">
        <f t="shared" si="102"/>
        <v>2026</v>
      </c>
    </row>
    <row r="917" spans="1:29" x14ac:dyDescent="0.35">
      <c r="A917" s="8">
        <v>46134</v>
      </c>
      <c r="B917" s="8">
        <v>46134</v>
      </c>
      <c r="C917" s="9">
        <v>74</v>
      </c>
      <c r="D917" s="9" t="s">
        <v>1202</v>
      </c>
      <c r="E917" s="9">
        <v>8707647883</v>
      </c>
      <c r="F917" s="9" t="s">
        <v>1203</v>
      </c>
      <c r="G917" s="64" t="s">
        <v>55</v>
      </c>
      <c r="H917" s="65" t="s">
        <v>65</v>
      </c>
      <c r="I917" s="65" t="s">
        <v>27</v>
      </c>
      <c r="J917" s="22" t="s">
        <v>833</v>
      </c>
      <c r="K917" s="67" t="str">
        <f>_xlfn.XLOOKUP(Job_Cards[[#This Row],[Part Code Issued]],'Inventory Check'!$A$3:$A$3000,'Inventory Check'!$B$3:$B$3000,"WRONG Code",0)</f>
        <v>SHOCKAR BUSH 19 NO.</v>
      </c>
      <c r="L917" s="22">
        <v>2</v>
      </c>
      <c r="M917" s="27">
        <v>80</v>
      </c>
      <c r="N917" s="69">
        <f t="shared" si="98"/>
        <v>160</v>
      </c>
      <c r="O917" s="10">
        <v>250</v>
      </c>
      <c r="P917" s="11"/>
      <c r="Q917" s="11"/>
      <c r="R917" s="11"/>
      <c r="S917" s="11"/>
      <c r="T917" s="23"/>
      <c r="U917" s="71">
        <f t="shared" si="97"/>
        <v>250</v>
      </c>
      <c r="V917" s="71">
        <f t="shared" si="99"/>
        <v>45</v>
      </c>
      <c r="W917" s="9"/>
      <c r="X917" s="69">
        <f>Job_Cards[[#This Row],[GST on Lobour]]+Job_Cards[[#This Row],[Total Labour]]+Job_Cards[[#This Row],[Part Value]]</f>
        <v>455</v>
      </c>
      <c r="Y917" s="9"/>
      <c r="Z917" s="11"/>
      <c r="AA917" s="15">
        <f t="shared" si="100"/>
        <v>22</v>
      </c>
      <c r="AB917" s="15">
        <f t="shared" si="101"/>
        <v>4</v>
      </c>
      <c r="AC917" s="15">
        <f t="shared" si="102"/>
        <v>2026</v>
      </c>
    </row>
    <row r="918" spans="1:29" x14ac:dyDescent="0.35">
      <c r="A918" s="9"/>
      <c r="B918" s="8">
        <v>46134</v>
      </c>
      <c r="C918" s="9"/>
      <c r="D918" s="9"/>
      <c r="E918" s="9"/>
      <c r="F918" s="9"/>
      <c r="G918" s="64"/>
      <c r="H918" s="65"/>
      <c r="I918" s="65" t="str">
        <f>IF(Job_Cards[[#This Row],[Customer Name]]="",I917,"")</f>
        <v>Paid</v>
      </c>
      <c r="J918" s="22" t="s">
        <v>1119</v>
      </c>
      <c r="K918" s="67" t="str">
        <f>_xlfn.XLOOKUP(Job_Cards[[#This Row],[Part Code Issued]],'Inventory Check'!$A$3:$A$3000,'Inventory Check'!$B$3:$B$3000,"WRONG Code",0)</f>
        <v>MECHENICAL SPRAY</v>
      </c>
      <c r="L918" s="22">
        <v>1</v>
      </c>
      <c r="M918" s="27">
        <v>160</v>
      </c>
      <c r="N918" s="69">
        <f t="shared" si="98"/>
        <v>160</v>
      </c>
      <c r="O918" s="10"/>
      <c r="P918" s="11"/>
      <c r="Q918" s="11"/>
      <c r="R918" s="11"/>
      <c r="S918" s="11"/>
      <c r="T918" s="23"/>
      <c r="U918" s="71">
        <f t="shared" si="97"/>
        <v>0</v>
      </c>
      <c r="V918" s="71">
        <f t="shared" si="99"/>
        <v>0</v>
      </c>
      <c r="W918" s="9"/>
      <c r="X918" s="69">
        <f>Job_Cards[[#This Row],[GST on Lobour]]+Job_Cards[[#This Row],[Total Labour]]+Job_Cards[[#This Row],[Part Value]]</f>
        <v>160</v>
      </c>
      <c r="Y918" s="9"/>
      <c r="Z918" s="11"/>
      <c r="AA918" s="15">
        <f t="shared" si="100"/>
        <v>22</v>
      </c>
      <c r="AB918" s="15">
        <f t="shared" si="101"/>
        <v>4</v>
      </c>
      <c r="AC918" s="15">
        <f t="shared" si="102"/>
        <v>2026</v>
      </c>
    </row>
    <row r="919" spans="1:29" x14ac:dyDescent="0.35">
      <c r="A919" s="9"/>
      <c r="B919" s="8">
        <v>46134</v>
      </c>
      <c r="C919" s="9"/>
      <c r="D919" s="9"/>
      <c r="E919" s="9"/>
      <c r="F919" s="9"/>
      <c r="G919" s="64"/>
      <c r="H919" s="65"/>
      <c r="I919" s="65" t="str">
        <f>IF(Job_Cards[[#This Row],[Customer Name]]="",I918,"")</f>
        <v>Paid</v>
      </c>
      <c r="J919" s="22" t="s">
        <v>403</v>
      </c>
      <c r="K919" s="67" t="str">
        <f>_xlfn.XLOOKUP(Job_Cards[[#This Row],[Part Code Issued]],'Inventory Check'!$A$3:$A$3000,'Inventory Check'!$B$3:$B$3000,"WRONG Code",0)</f>
        <v>RUBBER BUSH</v>
      </c>
      <c r="L919" s="22">
        <v>2</v>
      </c>
      <c r="M919" s="27">
        <v>63</v>
      </c>
      <c r="N919" s="69">
        <f t="shared" si="98"/>
        <v>126</v>
      </c>
      <c r="O919" s="10"/>
      <c r="P919" s="11"/>
      <c r="Q919" s="11"/>
      <c r="R919" s="11"/>
      <c r="S919" s="11"/>
      <c r="T919" s="23"/>
      <c r="U919" s="71">
        <f t="shared" si="97"/>
        <v>0</v>
      </c>
      <c r="V919" s="71">
        <f t="shared" si="99"/>
        <v>0</v>
      </c>
      <c r="W919" s="9"/>
      <c r="X919" s="69">
        <f>Job_Cards[[#This Row],[GST on Lobour]]+Job_Cards[[#This Row],[Total Labour]]+Job_Cards[[#This Row],[Part Value]]</f>
        <v>126</v>
      </c>
      <c r="Y919" s="9"/>
      <c r="Z919" s="11"/>
      <c r="AA919" s="15">
        <f t="shared" si="100"/>
        <v>22</v>
      </c>
      <c r="AB919" s="15">
        <f t="shared" si="101"/>
        <v>4</v>
      </c>
      <c r="AC919" s="15">
        <f t="shared" si="102"/>
        <v>2026</v>
      </c>
    </row>
    <row r="920" spans="1:29" x14ac:dyDescent="0.35">
      <c r="A920" s="8">
        <v>46134</v>
      </c>
      <c r="B920" s="8">
        <v>46134</v>
      </c>
      <c r="C920" s="9">
        <v>75</v>
      </c>
      <c r="D920" s="9" t="s">
        <v>1205</v>
      </c>
      <c r="E920" s="9">
        <v>9696377900</v>
      </c>
      <c r="F920" s="9" t="s">
        <v>1204</v>
      </c>
      <c r="G920" s="64" t="s">
        <v>57</v>
      </c>
      <c r="H920" s="65" t="s">
        <v>65</v>
      </c>
      <c r="I920" s="65" t="s">
        <v>27</v>
      </c>
      <c r="J920" s="140" t="s">
        <v>368</v>
      </c>
      <c r="K920" s="67" t="str">
        <f>_xlfn.XLOOKUP(Job_Cards[[#This Row],[Part Code Issued]],'Inventory Check'!$A$3:$A$3000,'Inventory Check'!$B$3:$B$3000,"WRONG Code",0)</f>
        <v>Force Motors Antifreeze Coolant 5 L</v>
      </c>
      <c r="L920" s="22">
        <v>2</v>
      </c>
      <c r="M920" s="27">
        <v>1425</v>
      </c>
      <c r="N920" s="69">
        <f t="shared" si="98"/>
        <v>2850</v>
      </c>
      <c r="O920" s="10">
        <v>150</v>
      </c>
      <c r="P920" s="11"/>
      <c r="Q920" s="11"/>
      <c r="R920" s="11"/>
      <c r="S920" s="11"/>
      <c r="T920" s="23"/>
      <c r="U920" s="71">
        <f t="shared" si="97"/>
        <v>150</v>
      </c>
      <c r="V920" s="71">
        <f t="shared" si="99"/>
        <v>27</v>
      </c>
      <c r="W920" s="9"/>
      <c r="X920" s="69">
        <f>Job_Cards[[#This Row],[GST on Lobour]]+Job_Cards[[#This Row],[Total Labour]]+Job_Cards[[#This Row],[Part Value]]</f>
        <v>3027</v>
      </c>
      <c r="Y920" s="9"/>
      <c r="Z920" s="11"/>
      <c r="AA920" s="15">
        <f t="shared" si="100"/>
        <v>22</v>
      </c>
      <c r="AB920" s="15">
        <f t="shared" si="101"/>
        <v>4</v>
      </c>
      <c r="AC920" s="15">
        <f t="shared" si="102"/>
        <v>2026</v>
      </c>
    </row>
    <row r="921" spans="1:29" x14ac:dyDescent="0.35">
      <c r="A921" s="9"/>
      <c r="B921" s="8">
        <v>46134</v>
      </c>
      <c r="C921" s="9"/>
      <c r="D921" s="9"/>
      <c r="E921" s="9"/>
      <c r="F921" s="9"/>
      <c r="G921" s="64"/>
      <c r="H921" s="65"/>
      <c r="I921" s="65" t="str">
        <f>IF(Job_Cards[[#This Row],[Customer Name]]="",I920,"")</f>
        <v>Paid</v>
      </c>
      <c r="J921" s="22" t="s">
        <v>316</v>
      </c>
      <c r="K921" s="67" t="str">
        <f>_xlfn.XLOOKUP(Job_Cards[[#This Row],[Part Code Issued]],'Inventory Check'!$A$3:$A$3000,'Inventory Check'!$B$3:$B$3000,"WRONG Code",0)</f>
        <v>Rear View Mirror LH</v>
      </c>
      <c r="L921" s="22">
        <v>1</v>
      </c>
      <c r="M921" s="27">
        <v>250</v>
      </c>
      <c r="N921" s="69">
        <f t="shared" si="98"/>
        <v>250</v>
      </c>
      <c r="O921" s="10"/>
      <c r="P921" s="11"/>
      <c r="Q921" s="11"/>
      <c r="R921" s="11"/>
      <c r="S921" s="11"/>
      <c r="T921" s="23"/>
      <c r="U921" s="71">
        <f t="shared" si="97"/>
        <v>0</v>
      </c>
      <c r="V921" s="71">
        <f t="shared" si="99"/>
        <v>0</v>
      </c>
      <c r="W921" s="9"/>
      <c r="X921" s="69">
        <f>Job_Cards[[#This Row],[GST on Lobour]]+Job_Cards[[#This Row],[Total Labour]]+Job_Cards[[#This Row],[Part Value]]</f>
        <v>250</v>
      </c>
      <c r="Y921" s="9"/>
      <c r="Z921" s="11"/>
      <c r="AA921" s="15">
        <f t="shared" si="100"/>
        <v>22</v>
      </c>
      <c r="AB921" s="15">
        <f t="shared" si="101"/>
        <v>4</v>
      </c>
      <c r="AC921" s="15">
        <f t="shared" si="102"/>
        <v>2026</v>
      </c>
    </row>
    <row r="922" spans="1:29" x14ac:dyDescent="0.35">
      <c r="A922" s="8">
        <v>46135</v>
      </c>
      <c r="B922" s="8">
        <v>46135</v>
      </c>
      <c r="C922" s="9">
        <v>76</v>
      </c>
      <c r="D922" s="9" t="s">
        <v>1148</v>
      </c>
      <c r="E922" s="9">
        <v>7266929994</v>
      </c>
      <c r="F922" s="9" t="s">
        <v>1212</v>
      </c>
      <c r="G922" s="64" t="s">
        <v>55</v>
      </c>
      <c r="H922" s="65" t="s">
        <v>65</v>
      </c>
      <c r="I922" s="65" t="s">
        <v>27</v>
      </c>
      <c r="J922" s="22" t="s">
        <v>539</v>
      </c>
      <c r="K922" s="67" t="str">
        <f>_xlfn.XLOOKUP(Job_Cards[[#This Row],[Part Code Issued]],'Inventory Check'!$A$3:$A$3000,'Inventory Check'!$B$3:$B$3000,"WRONG Code",0)</f>
        <v>Wire 04mm</v>
      </c>
      <c r="L922" s="22">
        <v>2</v>
      </c>
      <c r="M922" s="27">
        <v>40</v>
      </c>
      <c r="N922" s="69">
        <f t="shared" si="98"/>
        <v>80</v>
      </c>
      <c r="O922" s="10">
        <v>200</v>
      </c>
      <c r="P922" s="11">
        <v>200</v>
      </c>
      <c r="Q922" s="11"/>
      <c r="R922" s="11">
        <v>550</v>
      </c>
      <c r="S922" s="11"/>
      <c r="T922" s="23"/>
      <c r="U922" s="71">
        <f t="shared" si="97"/>
        <v>950</v>
      </c>
      <c r="V922" s="71">
        <f t="shared" si="99"/>
        <v>171</v>
      </c>
      <c r="W922" s="9"/>
      <c r="X922" s="69">
        <f>Job_Cards[[#This Row],[GST on Lobour]]+Job_Cards[[#This Row],[Total Labour]]+Job_Cards[[#This Row],[Part Value]]</f>
        <v>1201</v>
      </c>
      <c r="Y922" s="9"/>
      <c r="Z922" s="11"/>
      <c r="AA922" s="15">
        <f t="shared" si="100"/>
        <v>23</v>
      </c>
      <c r="AB922" s="15">
        <f t="shared" si="101"/>
        <v>4</v>
      </c>
      <c r="AC922" s="15">
        <f t="shared" si="102"/>
        <v>2026</v>
      </c>
    </row>
    <row r="923" spans="1:29" x14ac:dyDescent="0.35">
      <c r="A923" s="9"/>
      <c r="B923" s="8">
        <v>46135</v>
      </c>
      <c r="C923" s="9"/>
      <c r="D923" s="9"/>
      <c r="E923" s="9"/>
      <c r="F923" s="9"/>
      <c r="G923" s="64"/>
      <c r="H923" s="65"/>
      <c r="I923" s="65" t="str">
        <f>IF(Job_Cards[[#This Row],[Customer Name]]="",I922,"")</f>
        <v>Paid</v>
      </c>
      <c r="J923" s="22" t="s">
        <v>91</v>
      </c>
      <c r="K923" s="67" t="str">
        <f>_xlfn.XLOOKUP(Job_Cards[[#This Row],[Part Code Issued]],'Inventory Check'!$A$3:$A$3000,'Inventory Check'!$B$3:$B$3000,"WRONG Code",0)</f>
        <v>FUEL FILTER</v>
      </c>
      <c r="L923" s="22">
        <v>1</v>
      </c>
      <c r="M923" s="27">
        <v>1575</v>
      </c>
      <c r="N923" s="69">
        <f t="shared" si="98"/>
        <v>1575</v>
      </c>
      <c r="O923" s="10"/>
      <c r="P923" s="11"/>
      <c r="Q923" s="11"/>
      <c r="R923" s="11"/>
      <c r="S923" s="11"/>
      <c r="T923" s="23"/>
      <c r="U923" s="71">
        <f t="shared" si="97"/>
        <v>0</v>
      </c>
      <c r="V923" s="71">
        <f t="shared" si="99"/>
        <v>0</v>
      </c>
      <c r="W923" s="9"/>
      <c r="X923" s="69">
        <f>Job_Cards[[#This Row],[GST on Lobour]]+Job_Cards[[#This Row],[Total Labour]]+Job_Cards[[#This Row],[Part Value]]</f>
        <v>1575</v>
      </c>
      <c r="Y923" s="9"/>
      <c r="Z923" s="11"/>
      <c r="AA923" s="15">
        <f t="shared" si="100"/>
        <v>23</v>
      </c>
      <c r="AB923" s="15">
        <f t="shared" si="101"/>
        <v>4</v>
      </c>
      <c r="AC923" s="15">
        <f t="shared" si="102"/>
        <v>2026</v>
      </c>
    </row>
    <row r="924" spans="1:29" x14ac:dyDescent="0.35">
      <c r="A924" s="9"/>
      <c r="B924" s="8">
        <v>46135</v>
      </c>
      <c r="C924" s="9"/>
      <c r="D924" s="9"/>
      <c r="E924" s="9"/>
      <c r="F924" s="9"/>
      <c r="G924" s="64"/>
      <c r="H924" s="65"/>
      <c r="I924" s="65" t="str">
        <f>IF(Job_Cards[[#This Row],[Customer Name]]="",I923,"")</f>
        <v>Paid</v>
      </c>
      <c r="J924" s="22" t="s">
        <v>654</v>
      </c>
      <c r="K924" s="67" t="str">
        <f>_xlfn.XLOOKUP(Job_Cards[[#This Row],[Part Code Issued]],'Inventory Check'!$A$3:$A$3000,'Inventory Check'!$B$3:$B$3000,"WRONG Code",0)</f>
        <v>Wiring Clip (3)</v>
      </c>
      <c r="L924" s="22">
        <v>2</v>
      </c>
      <c r="M924" s="27">
        <v>10</v>
      </c>
      <c r="N924" s="69">
        <f t="shared" si="98"/>
        <v>20</v>
      </c>
      <c r="O924" s="10"/>
      <c r="P924" s="11"/>
      <c r="Q924" s="11"/>
      <c r="R924" s="11"/>
      <c r="S924" s="11"/>
      <c r="T924" s="23"/>
      <c r="U924" s="71">
        <f t="shared" si="97"/>
        <v>0</v>
      </c>
      <c r="V924" s="71">
        <f t="shared" si="99"/>
        <v>0</v>
      </c>
      <c r="W924" s="9"/>
      <c r="X924" s="69">
        <f>Job_Cards[[#This Row],[GST on Lobour]]+Job_Cards[[#This Row],[Total Labour]]+Job_Cards[[#This Row],[Part Value]]</f>
        <v>20</v>
      </c>
      <c r="Y924" s="9"/>
      <c r="Z924" s="11"/>
      <c r="AA924" s="15">
        <f t="shared" si="100"/>
        <v>23</v>
      </c>
      <c r="AB924" s="15">
        <f t="shared" si="101"/>
        <v>4</v>
      </c>
      <c r="AC924" s="15">
        <f t="shared" si="102"/>
        <v>2026</v>
      </c>
    </row>
    <row r="925" spans="1:29" x14ac:dyDescent="0.35">
      <c r="A925" s="8">
        <v>46135</v>
      </c>
      <c r="B925" s="8">
        <v>46135</v>
      </c>
      <c r="C925" s="9">
        <v>77</v>
      </c>
      <c r="D925" s="9" t="s">
        <v>1195</v>
      </c>
      <c r="E925" s="9">
        <v>6306996052</v>
      </c>
      <c r="F925" s="9" t="s">
        <v>1213</v>
      </c>
      <c r="G925" s="64" t="s">
        <v>55</v>
      </c>
      <c r="H925" s="65" t="s">
        <v>65</v>
      </c>
      <c r="I925" s="65" t="s">
        <v>48</v>
      </c>
      <c r="J925" s="22" t="s">
        <v>366</v>
      </c>
      <c r="K925" s="67" t="str">
        <f>_xlfn.XLOOKUP(Job_Cards[[#This Row],[Part Code Issued]],'Inventory Check'!$A$3:$A$3000,'Inventory Check'!$B$3:$B$3000,"WRONG Code",0)</f>
        <v>Gulf Force BS VI (6.5L)</v>
      </c>
      <c r="L925" s="22">
        <v>1</v>
      </c>
      <c r="M925" s="27">
        <v>2080</v>
      </c>
      <c r="N925" s="69">
        <f t="shared" si="98"/>
        <v>2080</v>
      </c>
      <c r="O925" s="10"/>
      <c r="P925" s="11">
        <v>300</v>
      </c>
      <c r="Q925" s="11"/>
      <c r="R925" s="11">
        <v>550</v>
      </c>
      <c r="S925" s="11"/>
      <c r="T925" s="23"/>
      <c r="U925" s="71">
        <f t="shared" si="97"/>
        <v>850</v>
      </c>
      <c r="V925" s="71">
        <f t="shared" si="99"/>
        <v>153</v>
      </c>
      <c r="W925" s="9"/>
      <c r="X925" s="69">
        <f>Job_Cards[[#This Row],[GST on Lobour]]+Job_Cards[[#This Row],[Total Labour]]+Job_Cards[[#This Row],[Part Value]]</f>
        <v>3083</v>
      </c>
      <c r="Y925" s="9"/>
      <c r="Z925" s="11"/>
      <c r="AA925" s="15">
        <f t="shared" si="100"/>
        <v>23</v>
      </c>
      <c r="AB925" s="15">
        <f t="shared" si="101"/>
        <v>4</v>
      </c>
      <c r="AC925" s="15">
        <f t="shared" si="102"/>
        <v>2026</v>
      </c>
    </row>
    <row r="926" spans="1:29" x14ac:dyDescent="0.35">
      <c r="A926" s="9"/>
      <c r="B926" s="8">
        <v>46135</v>
      </c>
      <c r="C926" s="9"/>
      <c r="D926" s="9"/>
      <c r="E926" s="9"/>
      <c r="F926" s="9"/>
      <c r="G926" s="64"/>
      <c r="H926" s="65"/>
      <c r="I926" s="65" t="str">
        <f>IF(Job_Cards[[#This Row],[Customer Name]]="",I925,"")</f>
        <v>Free Service</v>
      </c>
      <c r="J926" s="22" t="s">
        <v>90</v>
      </c>
      <c r="K926" s="67" t="str">
        <f>_xlfn.XLOOKUP(Job_Cards[[#This Row],[Part Code Issued]],'Inventory Check'!$A$3:$A$3000,'Inventory Check'!$B$3:$B$3000,"WRONG Code",0)</f>
        <v>Oil Filter</v>
      </c>
      <c r="L926" s="22">
        <v>1</v>
      </c>
      <c r="M926" s="27">
        <v>359</v>
      </c>
      <c r="N926" s="69">
        <f t="shared" si="98"/>
        <v>359</v>
      </c>
      <c r="O926" s="10"/>
      <c r="P926" s="11"/>
      <c r="Q926" s="11"/>
      <c r="R926" s="11"/>
      <c r="S926" s="11"/>
      <c r="T926" s="23"/>
      <c r="U926" s="71">
        <f t="shared" si="97"/>
        <v>0</v>
      </c>
      <c r="V926" s="71">
        <f t="shared" si="99"/>
        <v>0</v>
      </c>
      <c r="W926" s="9"/>
      <c r="X926" s="69">
        <f>Job_Cards[[#This Row],[GST on Lobour]]+Job_Cards[[#This Row],[Total Labour]]+Job_Cards[[#This Row],[Part Value]]</f>
        <v>359</v>
      </c>
      <c r="Y926" s="9"/>
      <c r="Z926" s="11"/>
      <c r="AA926" s="15">
        <f t="shared" si="100"/>
        <v>23</v>
      </c>
      <c r="AB926" s="15">
        <f t="shared" si="101"/>
        <v>4</v>
      </c>
      <c r="AC926" s="15">
        <f t="shared" si="102"/>
        <v>2026</v>
      </c>
    </row>
    <row r="927" spans="1:29" x14ac:dyDescent="0.35">
      <c r="A927" s="9"/>
      <c r="B927" s="8">
        <v>46135</v>
      </c>
      <c r="C927" s="9"/>
      <c r="D927" s="9"/>
      <c r="E927" s="9"/>
      <c r="F927" s="9"/>
      <c r="G927" s="64"/>
      <c r="H927" s="65"/>
      <c r="I927" s="65" t="str">
        <f>IF(Job_Cards[[#This Row],[Customer Name]]="",I926,"")</f>
        <v>Free Service</v>
      </c>
      <c r="J927" s="22" t="s">
        <v>1119</v>
      </c>
      <c r="K927" s="67" t="str">
        <f>_xlfn.XLOOKUP(Job_Cards[[#This Row],[Part Code Issued]],'Inventory Check'!$A$3:$A$3000,'Inventory Check'!$B$3:$B$3000,"WRONG Code",0)</f>
        <v>MECHENICAL SPRAY</v>
      </c>
      <c r="L927" s="22">
        <v>1</v>
      </c>
      <c r="M927" s="27">
        <v>160</v>
      </c>
      <c r="N927" s="69">
        <f t="shared" si="98"/>
        <v>160</v>
      </c>
      <c r="O927" s="10"/>
      <c r="P927" s="11"/>
      <c r="Q927" s="11"/>
      <c r="R927" s="11"/>
      <c r="S927" s="11"/>
      <c r="T927" s="23"/>
      <c r="U927" s="71">
        <f t="shared" si="97"/>
        <v>0</v>
      </c>
      <c r="V927" s="71">
        <f t="shared" si="99"/>
        <v>0</v>
      </c>
      <c r="W927" s="9"/>
      <c r="X927" s="69">
        <f>Job_Cards[[#This Row],[GST on Lobour]]+Job_Cards[[#This Row],[Total Labour]]+Job_Cards[[#This Row],[Part Value]]</f>
        <v>160</v>
      </c>
      <c r="Y927" s="9"/>
      <c r="Z927" s="11"/>
      <c r="AA927" s="15">
        <f t="shared" si="100"/>
        <v>23</v>
      </c>
      <c r="AB927" s="15">
        <f t="shared" si="101"/>
        <v>4</v>
      </c>
      <c r="AC927" s="15">
        <f t="shared" si="102"/>
        <v>2026</v>
      </c>
    </row>
    <row r="928" spans="1:29" x14ac:dyDescent="0.35">
      <c r="A928" s="9"/>
      <c r="B928" s="8">
        <v>46135</v>
      </c>
      <c r="C928" s="9"/>
      <c r="D928" s="9"/>
      <c r="E928" s="9"/>
      <c r="F928" s="9"/>
      <c r="G928" s="64"/>
      <c r="H928" s="65"/>
      <c r="I928" s="65" t="str">
        <f>IF(Job_Cards[[#This Row],[Customer Name]]="",I927,"")</f>
        <v>Free Service</v>
      </c>
      <c r="J928" s="22" t="s">
        <v>1002</v>
      </c>
      <c r="K928" s="67" t="str">
        <f>_xlfn.XLOOKUP(Job_Cards[[#This Row],[Part Code Issued]],'Inventory Check'!$A$3:$A$3000,'Inventory Check'!$B$3:$B$3000,"WRONG Code",0)</f>
        <v>Gear Oil XP 80W90  HP 1Ltr</v>
      </c>
      <c r="L928" s="22">
        <v>3</v>
      </c>
      <c r="M928" s="27">
        <v>396</v>
      </c>
      <c r="N928" s="69">
        <f t="shared" si="98"/>
        <v>1188</v>
      </c>
      <c r="O928" s="10"/>
      <c r="P928" s="11"/>
      <c r="Q928" s="11"/>
      <c r="R928" s="11"/>
      <c r="S928" s="11"/>
      <c r="T928" s="23"/>
      <c r="U928" s="71">
        <f t="shared" si="97"/>
        <v>0</v>
      </c>
      <c r="V928" s="71">
        <f t="shared" si="99"/>
        <v>0</v>
      </c>
      <c r="W928" s="9"/>
      <c r="X928" s="69">
        <f>Job_Cards[[#This Row],[GST on Lobour]]+Job_Cards[[#This Row],[Total Labour]]+Job_Cards[[#This Row],[Part Value]]</f>
        <v>1188</v>
      </c>
      <c r="Y928" s="9"/>
      <c r="Z928" s="11"/>
      <c r="AA928" s="15">
        <f t="shared" si="100"/>
        <v>23</v>
      </c>
      <c r="AB928" s="15">
        <f t="shared" si="101"/>
        <v>4</v>
      </c>
      <c r="AC928" s="15">
        <f t="shared" si="102"/>
        <v>2026</v>
      </c>
    </row>
    <row r="929" spans="1:29" x14ac:dyDescent="0.35">
      <c r="A929" s="9"/>
      <c r="B929" s="8">
        <v>46135</v>
      </c>
      <c r="C929" s="9"/>
      <c r="D929" s="9"/>
      <c r="E929" s="9"/>
      <c r="F929" s="9"/>
      <c r="G929" s="64"/>
      <c r="H929" s="65"/>
      <c r="I929" s="65" t="str">
        <f>IF(Job_Cards[[#This Row],[Customer Name]]="",I928,"")</f>
        <v>Free Service</v>
      </c>
      <c r="J929" s="22" t="s">
        <v>91</v>
      </c>
      <c r="K929" s="67" t="str">
        <f>_xlfn.XLOOKUP(Job_Cards[[#This Row],[Part Code Issued]],'Inventory Check'!$A$3:$A$3000,'Inventory Check'!$B$3:$B$3000,"WRONG Code",0)</f>
        <v>FUEL FILTER</v>
      </c>
      <c r="L929" s="22">
        <v>1</v>
      </c>
      <c r="M929" s="27">
        <v>1575</v>
      </c>
      <c r="N929" s="69">
        <f t="shared" si="98"/>
        <v>1575</v>
      </c>
      <c r="O929" s="10"/>
      <c r="P929" s="11"/>
      <c r="Q929" s="11"/>
      <c r="R929" s="11"/>
      <c r="S929" s="11"/>
      <c r="T929" s="23"/>
      <c r="U929" s="71">
        <f t="shared" si="97"/>
        <v>0</v>
      </c>
      <c r="V929" s="71">
        <f t="shared" si="99"/>
        <v>0</v>
      </c>
      <c r="W929" s="9"/>
      <c r="X929" s="69">
        <f>Job_Cards[[#This Row],[GST on Lobour]]+Job_Cards[[#This Row],[Total Labour]]+Job_Cards[[#This Row],[Part Value]]</f>
        <v>1575</v>
      </c>
      <c r="Y929" s="9"/>
      <c r="Z929" s="11"/>
      <c r="AA929" s="15">
        <f t="shared" si="100"/>
        <v>23</v>
      </c>
      <c r="AB929" s="15">
        <f t="shared" si="101"/>
        <v>4</v>
      </c>
      <c r="AC929" s="15">
        <f t="shared" si="102"/>
        <v>2026</v>
      </c>
    </row>
    <row r="930" spans="1:29" x14ac:dyDescent="0.35">
      <c r="A930" s="9"/>
      <c r="B930" s="8">
        <v>46135</v>
      </c>
      <c r="C930" s="9"/>
      <c r="D930" s="9"/>
      <c r="E930" s="9"/>
      <c r="F930" s="9"/>
      <c r="G930" s="64"/>
      <c r="H930" s="65"/>
      <c r="I930" s="65" t="str">
        <f>IF(Job_Cards[[#This Row],[Customer Name]]="",I929,"")</f>
        <v>Free Service</v>
      </c>
      <c r="J930" s="22" t="s">
        <v>654</v>
      </c>
      <c r="K930" s="67" t="str">
        <f>_xlfn.XLOOKUP(Job_Cards[[#This Row],[Part Code Issued]],'Inventory Check'!$A$3:$A$3000,'Inventory Check'!$B$3:$B$3000,"WRONG Code",0)</f>
        <v>Wiring Clip (3)</v>
      </c>
      <c r="L930" s="22">
        <v>2</v>
      </c>
      <c r="M930" s="27">
        <v>10</v>
      </c>
      <c r="N930" s="69">
        <f t="shared" si="98"/>
        <v>20</v>
      </c>
      <c r="O930" s="10"/>
      <c r="P930" s="11"/>
      <c r="Q930" s="11"/>
      <c r="R930" s="11"/>
      <c r="S930" s="11"/>
      <c r="T930" s="23"/>
      <c r="U930" s="71">
        <f t="shared" si="97"/>
        <v>0</v>
      </c>
      <c r="V930" s="71">
        <f t="shared" si="99"/>
        <v>0</v>
      </c>
      <c r="W930" s="9"/>
      <c r="X930" s="69">
        <f>Job_Cards[[#This Row],[GST on Lobour]]+Job_Cards[[#This Row],[Total Labour]]+Job_Cards[[#This Row],[Part Value]]</f>
        <v>20</v>
      </c>
      <c r="Y930" s="9"/>
      <c r="Z930" s="11"/>
      <c r="AA930" s="15">
        <f t="shared" si="100"/>
        <v>23</v>
      </c>
      <c r="AB930" s="15">
        <f t="shared" si="101"/>
        <v>4</v>
      </c>
      <c r="AC930" s="15">
        <f t="shared" si="102"/>
        <v>2026</v>
      </c>
    </row>
    <row r="931" spans="1:29" x14ac:dyDescent="0.35">
      <c r="A931" s="8">
        <v>46136</v>
      </c>
      <c r="B931" s="8">
        <v>46136</v>
      </c>
      <c r="C931" s="9">
        <v>78</v>
      </c>
      <c r="D931" s="9" t="s">
        <v>1224</v>
      </c>
      <c r="E931" s="9">
        <v>8707622558</v>
      </c>
      <c r="F931" s="9" t="s">
        <v>1225</v>
      </c>
      <c r="G931" s="64" t="s">
        <v>55</v>
      </c>
      <c r="H931" s="65" t="s">
        <v>65</v>
      </c>
      <c r="I931" s="65" t="s">
        <v>48</v>
      </c>
      <c r="J931" s="22" t="s">
        <v>366</v>
      </c>
      <c r="K931" s="67" t="str">
        <f>_xlfn.XLOOKUP(Job_Cards[[#This Row],[Part Code Issued]],'Inventory Check'!$A$3:$A$3000,'Inventory Check'!$B$3:$B$3000,"WRONG Code",0)</f>
        <v>Gulf Force BS VI (6.5L)</v>
      </c>
      <c r="L931" s="22">
        <v>1</v>
      </c>
      <c r="M931" s="27">
        <v>2080</v>
      </c>
      <c r="N931" s="69">
        <f t="shared" si="98"/>
        <v>2080</v>
      </c>
      <c r="O931" s="10">
        <v>550</v>
      </c>
      <c r="P931" s="11"/>
      <c r="Q931" s="11"/>
      <c r="R931" s="11"/>
      <c r="S931" s="11"/>
      <c r="T931" s="23"/>
      <c r="U931" s="71">
        <f t="shared" si="97"/>
        <v>550</v>
      </c>
      <c r="V931" s="71">
        <f t="shared" si="99"/>
        <v>99</v>
      </c>
      <c r="W931" s="9"/>
      <c r="X931" s="69">
        <f>Job_Cards[[#This Row],[GST on Lobour]]+Job_Cards[[#This Row],[Total Labour]]+Job_Cards[[#This Row],[Part Value]]</f>
        <v>2729</v>
      </c>
      <c r="Y931" s="9"/>
      <c r="Z931" s="11"/>
      <c r="AA931" s="15">
        <f t="shared" si="100"/>
        <v>24</v>
      </c>
      <c r="AB931" s="15">
        <f t="shared" si="101"/>
        <v>4</v>
      </c>
      <c r="AC931" s="15">
        <f t="shared" si="102"/>
        <v>2026</v>
      </c>
    </row>
    <row r="932" spans="1:29" x14ac:dyDescent="0.35">
      <c r="A932" s="9"/>
      <c r="B932" s="8">
        <v>46136</v>
      </c>
      <c r="C932" s="9"/>
      <c r="D932" s="9"/>
      <c r="E932" s="9"/>
      <c r="F932" s="9"/>
      <c r="G932" s="64"/>
      <c r="H932" s="65"/>
      <c r="I932" s="65" t="str">
        <f>IF(Job_Cards[[#This Row],[Customer Name]]="",I931,"")</f>
        <v>Free Service</v>
      </c>
      <c r="J932" s="22" t="s">
        <v>90</v>
      </c>
      <c r="K932" s="67" t="str">
        <f>_xlfn.XLOOKUP(Job_Cards[[#This Row],[Part Code Issued]],'Inventory Check'!$A$3:$A$3000,'Inventory Check'!$B$3:$B$3000,"WRONG Code",0)</f>
        <v>Oil Filter</v>
      </c>
      <c r="L932" s="22">
        <v>1</v>
      </c>
      <c r="M932" s="27">
        <v>359</v>
      </c>
      <c r="N932" s="69">
        <f t="shared" si="98"/>
        <v>359</v>
      </c>
      <c r="O932" s="10"/>
      <c r="P932" s="11"/>
      <c r="Q932" s="11"/>
      <c r="R932" s="11"/>
      <c r="S932" s="11"/>
      <c r="T932" s="23"/>
      <c r="U932" s="71">
        <f t="shared" si="97"/>
        <v>0</v>
      </c>
      <c r="V932" s="71">
        <f t="shared" si="99"/>
        <v>0</v>
      </c>
      <c r="W932" s="9"/>
      <c r="X932" s="69">
        <f>Job_Cards[[#This Row],[GST on Lobour]]+Job_Cards[[#This Row],[Total Labour]]+Job_Cards[[#This Row],[Part Value]]</f>
        <v>359</v>
      </c>
      <c r="Y932" s="9"/>
      <c r="Z932" s="11"/>
      <c r="AA932" s="15">
        <f t="shared" si="100"/>
        <v>24</v>
      </c>
      <c r="AB932" s="15">
        <f t="shared" si="101"/>
        <v>4</v>
      </c>
      <c r="AC932" s="15">
        <f t="shared" si="102"/>
        <v>2026</v>
      </c>
    </row>
    <row r="933" spans="1:29" x14ac:dyDescent="0.35">
      <c r="A933" s="8">
        <v>46138</v>
      </c>
      <c r="B933" s="8">
        <v>46138</v>
      </c>
      <c r="C933" s="9">
        <v>79</v>
      </c>
      <c r="D933" s="9" t="s">
        <v>1226</v>
      </c>
      <c r="E933" s="9">
        <v>9918188429</v>
      </c>
      <c r="F933" s="9" t="s">
        <v>1227</v>
      </c>
      <c r="G933" s="64" t="s">
        <v>55</v>
      </c>
      <c r="H933" s="65" t="s">
        <v>65</v>
      </c>
      <c r="I933" s="65" t="s">
        <v>48</v>
      </c>
      <c r="J933" s="22" t="s">
        <v>366</v>
      </c>
      <c r="K933" s="67" t="str">
        <f>_xlfn.XLOOKUP(Job_Cards[[#This Row],[Part Code Issued]],'Inventory Check'!$A$3:$A$3000,'Inventory Check'!$B$3:$B$3000,"WRONG Code",0)</f>
        <v>Gulf Force BS VI (6.5L)</v>
      </c>
      <c r="L933" s="22">
        <v>1</v>
      </c>
      <c r="M933" s="27">
        <v>2080</v>
      </c>
      <c r="N933" s="69">
        <f t="shared" si="98"/>
        <v>2080</v>
      </c>
      <c r="O933" s="10"/>
      <c r="P933" s="11"/>
      <c r="Q933" s="11"/>
      <c r="R933" s="11"/>
      <c r="S933" s="11"/>
      <c r="T933" s="23"/>
      <c r="U933" s="71">
        <f t="shared" si="97"/>
        <v>0</v>
      </c>
      <c r="V933" s="71">
        <f t="shared" si="99"/>
        <v>0</v>
      </c>
      <c r="W933" s="9"/>
      <c r="X933" s="69">
        <f>Job_Cards[[#This Row],[GST on Lobour]]+Job_Cards[[#This Row],[Total Labour]]+Job_Cards[[#This Row],[Part Value]]</f>
        <v>2080</v>
      </c>
      <c r="Y933" s="9"/>
      <c r="Z933" s="11"/>
      <c r="AA933" s="15">
        <f t="shared" si="100"/>
        <v>26</v>
      </c>
      <c r="AB933" s="15">
        <f t="shared" si="101"/>
        <v>4</v>
      </c>
      <c r="AC933" s="15">
        <f t="shared" si="102"/>
        <v>2026</v>
      </c>
    </row>
    <row r="934" spans="1:29" x14ac:dyDescent="0.35">
      <c r="A934" s="9"/>
      <c r="B934" s="8">
        <v>46138</v>
      </c>
      <c r="C934" s="9"/>
      <c r="D934" s="9"/>
      <c r="E934" s="9"/>
      <c r="F934" s="9"/>
      <c r="G934" s="64"/>
      <c r="H934" s="65"/>
      <c r="I934" s="65" t="str">
        <f>IF(Job_Cards[[#This Row],[Customer Name]]="",I933,"")</f>
        <v>Free Service</v>
      </c>
      <c r="J934" s="22" t="s">
        <v>90</v>
      </c>
      <c r="K934" s="67" t="str">
        <f>_xlfn.XLOOKUP(Job_Cards[[#This Row],[Part Code Issued]],'Inventory Check'!$A$3:$A$3000,'Inventory Check'!$B$3:$B$3000,"WRONG Code",0)</f>
        <v>Oil Filter</v>
      </c>
      <c r="L934" s="22">
        <v>1</v>
      </c>
      <c r="M934" s="27">
        <v>359</v>
      </c>
      <c r="N934" s="69">
        <f t="shared" si="98"/>
        <v>359</v>
      </c>
      <c r="O934" s="10"/>
      <c r="P934" s="11"/>
      <c r="Q934" s="11"/>
      <c r="R934" s="11"/>
      <c r="S934" s="11"/>
      <c r="T934" s="23"/>
      <c r="U934" s="71">
        <f t="shared" si="97"/>
        <v>0</v>
      </c>
      <c r="V934" s="71">
        <f t="shared" si="99"/>
        <v>0</v>
      </c>
      <c r="W934" s="9"/>
      <c r="X934" s="69">
        <f>Job_Cards[[#This Row],[GST on Lobour]]+Job_Cards[[#This Row],[Total Labour]]+Job_Cards[[#This Row],[Part Value]]</f>
        <v>359</v>
      </c>
      <c r="Y934" s="9"/>
      <c r="Z934" s="11"/>
      <c r="AA934" s="15">
        <f t="shared" si="100"/>
        <v>26</v>
      </c>
      <c r="AB934" s="15">
        <f t="shared" si="101"/>
        <v>4</v>
      </c>
      <c r="AC934" s="15">
        <f t="shared" si="102"/>
        <v>2026</v>
      </c>
    </row>
    <row r="935" spans="1:29" x14ac:dyDescent="0.35">
      <c r="A935" s="9"/>
      <c r="B935" s="8">
        <v>46138</v>
      </c>
      <c r="C935" s="9"/>
      <c r="D935" s="9"/>
      <c r="E935" s="9"/>
      <c r="F935" s="9"/>
      <c r="G935" s="64"/>
      <c r="H935" s="65"/>
      <c r="I935" s="65" t="str">
        <f>IF(Job_Cards[[#This Row],[Customer Name]]="",I934,"")</f>
        <v>Free Service</v>
      </c>
      <c r="J935" s="22" t="s">
        <v>238</v>
      </c>
      <c r="K935" s="67" t="str">
        <f>_xlfn.XLOOKUP(Job_Cards[[#This Row],[Part Code Issued]],'Inventory Check'!$A$3:$A$3000,'Inventory Check'!$B$3:$B$3000,"WRONG Code",0)</f>
        <v>SPIN-ON FILTER</v>
      </c>
      <c r="L935" s="22">
        <v>1</v>
      </c>
      <c r="M935" s="27">
        <v>655</v>
      </c>
      <c r="N935" s="69">
        <f t="shared" si="98"/>
        <v>655</v>
      </c>
      <c r="O935" s="10"/>
      <c r="P935" s="11"/>
      <c r="Q935" s="11"/>
      <c r="R935" s="11"/>
      <c r="S935" s="11"/>
      <c r="T935" s="23"/>
      <c r="U935" s="71">
        <f t="shared" si="97"/>
        <v>0</v>
      </c>
      <c r="V935" s="71">
        <f t="shared" si="99"/>
        <v>0</v>
      </c>
      <c r="W935" s="9"/>
      <c r="X935" s="69">
        <f>Job_Cards[[#This Row],[GST on Lobour]]+Job_Cards[[#This Row],[Total Labour]]+Job_Cards[[#This Row],[Part Value]]</f>
        <v>655</v>
      </c>
      <c r="Y935" s="9"/>
      <c r="Z935" s="11"/>
      <c r="AA935" s="15">
        <f t="shared" si="100"/>
        <v>26</v>
      </c>
      <c r="AB935" s="15">
        <f t="shared" si="101"/>
        <v>4</v>
      </c>
      <c r="AC935" s="15">
        <f t="shared" si="102"/>
        <v>2026</v>
      </c>
    </row>
    <row r="936" spans="1:29" x14ac:dyDescent="0.35">
      <c r="A936" s="9"/>
      <c r="B936" s="8">
        <v>46138</v>
      </c>
      <c r="C936" s="9"/>
      <c r="D936" s="9"/>
      <c r="E936" s="9"/>
      <c r="F936" s="9"/>
      <c r="G936" s="64"/>
      <c r="H936" s="65"/>
      <c r="I936" s="65" t="str">
        <f>IF(Job_Cards[[#This Row],[Customer Name]]="",I935,"")</f>
        <v>Free Service</v>
      </c>
      <c r="J936" s="22" t="s">
        <v>308</v>
      </c>
      <c r="K936" s="67" t="str">
        <f>_xlfn.XLOOKUP(Job_Cards[[#This Row],[Part Code Issued]],'Inventory Check'!$A$3:$A$3000,'Inventory Check'!$B$3:$B$3000,"WRONG Code",0)</f>
        <v>Gulf Force AdBlue (20 L)</v>
      </c>
      <c r="L936" s="22">
        <v>1</v>
      </c>
      <c r="M936" s="27">
        <v>1800</v>
      </c>
      <c r="N936" s="69">
        <f t="shared" si="98"/>
        <v>1800</v>
      </c>
      <c r="O936" s="10"/>
      <c r="P936" s="11"/>
      <c r="Q936" s="11"/>
      <c r="R936" s="11"/>
      <c r="S936" s="11"/>
      <c r="T936" s="23"/>
      <c r="U936" s="71">
        <f t="shared" si="97"/>
        <v>0</v>
      </c>
      <c r="V936" s="71">
        <f t="shared" si="99"/>
        <v>0</v>
      </c>
      <c r="W936" s="9"/>
      <c r="X936" s="69">
        <f>Job_Cards[[#This Row],[GST on Lobour]]+Job_Cards[[#This Row],[Total Labour]]+Job_Cards[[#This Row],[Part Value]]</f>
        <v>1800</v>
      </c>
      <c r="Y936" s="9"/>
      <c r="Z936" s="11"/>
      <c r="AA936" s="15">
        <f t="shared" si="100"/>
        <v>26</v>
      </c>
      <c r="AB936" s="15">
        <f t="shared" si="101"/>
        <v>4</v>
      </c>
      <c r="AC936" s="15">
        <f t="shared" si="102"/>
        <v>2026</v>
      </c>
    </row>
    <row r="937" spans="1:29" x14ac:dyDescent="0.35">
      <c r="A937" s="8">
        <v>46138</v>
      </c>
      <c r="B937" s="8">
        <v>46138</v>
      </c>
      <c r="C937" s="9">
        <v>80</v>
      </c>
      <c r="D937" s="9" t="s">
        <v>1167</v>
      </c>
      <c r="E937" s="9">
        <v>7081907827</v>
      </c>
      <c r="F937" s="9"/>
      <c r="G937" s="64"/>
      <c r="H937" s="65" t="s">
        <v>65</v>
      </c>
      <c r="I937" s="65" t="s">
        <v>751</v>
      </c>
      <c r="J937" s="22" t="s">
        <v>1214</v>
      </c>
      <c r="K937" s="67" t="str">
        <f>_xlfn.XLOOKUP(Job_Cards[[#This Row],[Part Code Issued]],'Inventory Check'!$A$3:$A$3000,'Inventory Check'!$B$3:$B$3000,"WRONG Code",0)</f>
        <v>Boot</v>
      </c>
      <c r="L937" s="22">
        <v>2</v>
      </c>
      <c r="M937" s="27">
        <v>197</v>
      </c>
      <c r="N937" s="69">
        <f t="shared" si="98"/>
        <v>394</v>
      </c>
      <c r="O937" s="10"/>
      <c r="P937" s="11"/>
      <c r="Q937" s="11"/>
      <c r="R937" s="11"/>
      <c r="S937" s="11"/>
      <c r="T937" s="23"/>
      <c r="U937" s="71">
        <f t="shared" si="97"/>
        <v>0</v>
      </c>
      <c r="V937" s="71">
        <f t="shared" si="99"/>
        <v>0</v>
      </c>
      <c r="W937" s="9"/>
      <c r="X937" s="69">
        <f>Job_Cards[[#This Row],[GST on Lobour]]+Job_Cards[[#This Row],[Total Labour]]+Job_Cards[[#This Row],[Part Value]]</f>
        <v>394</v>
      </c>
      <c r="Y937" s="9"/>
      <c r="Z937" s="11"/>
      <c r="AA937" s="15">
        <f t="shared" si="100"/>
        <v>26</v>
      </c>
      <c r="AB937" s="15">
        <f t="shared" si="101"/>
        <v>4</v>
      </c>
      <c r="AC937" s="15">
        <f t="shared" si="102"/>
        <v>2026</v>
      </c>
    </row>
    <row r="938" spans="1:29" x14ac:dyDescent="0.35">
      <c r="A938" s="8">
        <v>46138</v>
      </c>
      <c r="B938" s="8">
        <v>46138</v>
      </c>
      <c r="C938" s="9">
        <v>81</v>
      </c>
      <c r="D938" s="9" t="s">
        <v>1228</v>
      </c>
      <c r="E938" s="9">
        <v>9838982931</v>
      </c>
      <c r="F938" s="9" t="s">
        <v>1229</v>
      </c>
      <c r="G938" s="64" t="s">
        <v>57</v>
      </c>
      <c r="H938" s="65" t="s">
        <v>65</v>
      </c>
      <c r="I938" s="65" t="s">
        <v>48</v>
      </c>
      <c r="J938" s="22" t="s">
        <v>366</v>
      </c>
      <c r="K938" s="67" t="str">
        <f>_xlfn.XLOOKUP(Job_Cards[[#This Row],[Part Code Issued]],'Inventory Check'!$A$3:$A$3000,'Inventory Check'!$B$3:$B$3000,"WRONG Code",0)</f>
        <v>Gulf Force BS VI (6.5L)</v>
      </c>
      <c r="L938" s="22">
        <v>1</v>
      </c>
      <c r="M938" s="27">
        <v>2080</v>
      </c>
      <c r="N938" s="69">
        <f t="shared" si="98"/>
        <v>2080</v>
      </c>
      <c r="O938" s="10"/>
      <c r="P938" s="11"/>
      <c r="Q938" s="11"/>
      <c r="R938" s="11"/>
      <c r="S938" s="11"/>
      <c r="T938" s="23"/>
      <c r="U938" s="71">
        <f t="shared" si="97"/>
        <v>0</v>
      </c>
      <c r="V938" s="71">
        <f t="shared" si="99"/>
        <v>0</v>
      </c>
      <c r="W938" s="9"/>
      <c r="X938" s="69">
        <f>Job_Cards[[#This Row],[GST on Lobour]]+Job_Cards[[#This Row],[Total Labour]]+Job_Cards[[#This Row],[Part Value]]</f>
        <v>2080</v>
      </c>
      <c r="Y938" s="9"/>
      <c r="Z938" s="11"/>
      <c r="AA938" s="15">
        <f t="shared" si="100"/>
        <v>26</v>
      </c>
      <c r="AB938" s="15">
        <f t="shared" si="101"/>
        <v>4</v>
      </c>
      <c r="AC938" s="15">
        <f t="shared" si="102"/>
        <v>2026</v>
      </c>
    </row>
    <row r="939" spans="1:29" x14ac:dyDescent="0.35">
      <c r="A939" s="9"/>
      <c r="B939" s="8">
        <v>46138</v>
      </c>
      <c r="C939" s="9"/>
      <c r="D939" s="9"/>
      <c r="E939" s="9"/>
      <c r="F939" s="9"/>
      <c r="G939" s="64"/>
      <c r="H939" s="65"/>
      <c r="I939" s="65" t="str">
        <f>IF(Job_Cards[[#This Row],[Customer Name]]="",I938,"")</f>
        <v>Free Service</v>
      </c>
      <c r="J939" s="22" t="s">
        <v>90</v>
      </c>
      <c r="K939" s="67" t="str">
        <f>_xlfn.XLOOKUP(Job_Cards[[#This Row],[Part Code Issued]],'Inventory Check'!$A$3:$A$3000,'Inventory Check'!$B$3:$B$3000,"WRONG Code",0)</f>
        <v>Oil Filter</v>
      </c>
      <c r="L939" s="22">
        <v>1</v>
      </c>
      <c r="M939" s="27">
        <v>359</v>
      </c>
      <c r="N939" s="69">
        <f t="shared" si="98"/>
        <v>359</v>
      </c>
      <c r="O939" s="10"/>
      <c r="P939" s="11"/>
      <c r="Q939" s="11"/>
      <c r="R939" s="11"/>
      <c r="S939" s="11"/>
      <c r="T939" s="23"/>
      <c r="U939" s="71">
        <f t="shared" si="97"/>
        <v>0</v>
      </c>
      <c r="V939" s="71">
        <f t="shared" si="99"/>
        <v>0</v>
      </c>
      <c r="W939" s="9"/>
      <c r="X939" s="69">
        <f>Job_Cards[[#This Row],[GST on Lobour]]+Job_Cards[[#This Row],[Total Labour]]+Job_Cards[[#This Row],[Part Value]]</f>
        <v>359</v>
      </c>
      <c r="Y939" s="9"/>
      <c r="Z939" s="11"/>
      <c r="AA939" s="15">
        <f t="shared" si="100"/>
        <v>26</v>
      </c>
      <c r="AB939" s="15">
        <f t="shared" si="101"/>
        <v>4</v>
      </c>
      <c r="AC939" s="15">
        <f t="shared" si="102"/>
        <v>2026</v>
      </c>
    </row>
    <row r="940" spans="1:29" x14ac:dyDescent="0.35">
      <c r="A940" s="9"/>
      <c r="B940" s="8">
        <v>46138</v>
      </c>
      <c r="C940" s="9"/>
      <c r="D940" s="9"/>
      <c r="E940" s="9"/>
      <c r="F940" s="9"/>
      <c r="G940" s="64"/>
      <c r="H940" s="65"/>
      <c r="I940" s="65" t="str">
        <f>IF(Job_Cards[[#This Row],[Customer Name]]="",I939,"")</f>
        <v>Free Service</v>
      </c>
      <c r="J940" s="140" t="s">
        <v>367</v>
      </c>
      <c r="K940" s="67" t="str">
        <f>_xlfn.XLOOKUP(Job_Cards[[#This Row],[Part Code Issued]],'Inventory Check'!$A$3:$A$3000,'Inventory Check'!$B$3:$B$3000,"WRONG Code",0)</f>
        <v>Force Motors Antifreeze Coolant 1 L</v>
      </c>
      <c r="L940" s="22">
        <v>1</v>
      </c>
      <c r="M940" s="27">
        <v>325</v>
      </c>
      <c r="N940" s="69">
        <f t="shared" si="98"/>
        <v>325</v>
      </c>
      <c r="O940" s="10"/>
      <c r="P940" s="11"/>
      <c r="Q940" s="11"/>
      <c r="R940" s="11"/>
      <c r="S940" s="11"/>
      <c r="T940" s="23"/>
      <c r="U940" s="71">
        <f t="shared" si="97"/>
        <v>0</v>
      </c>
      <c r="V940" s="71">
        <f t="shared" si="99"/>
        <v>0</v>
      </c>
      <c r="W940" s="9"/>
      <c r="X940" s="69">
        <f>Job_Cards[[#This Row],[GST on Lobour]]+Job_Cards[[#This Row],[Total Labour]]+Job_Cards[[#This Row],[Part Value]]</f>
        <v>325</v>
      </c>
      <c r="Y940" s="9"/>
      <c r="Z940" s="11"/>
      <c r="AA940" s="15">
        <f t="shared" si="100"/>
        <v>26</v>
      </c>
      <c r="AB940" s="15">
        <f t="shared" si="101"/>
        <v>4</v>
      </c>
      <c r="AC940" s="15">
        <f t="shared" si="102"/>
        <v>2026</v>
      </c>
    </row>
    <row r="941" spans="1:29" x14ac:dyDescent="0.35">
      <c r="A941" s="9"/>
      <c r="B941" s="8">
        <v>46138</v>
      </c>
      <c r="C941" s="9"/>
      <c r="D941" s="9"/>
      <c r="E941" s="9"/>
      <c r="F941" s="9"/>
      <c r="G941" s="64"/>
      <c r="H941" s="65"/>
      <c r="I941" s="65" t="str">
        <f>IF(Job_Cards[[#This Row],[Customer Name]]="",I940,"")</f>
        <v>Free Service</v>
      </c>
      <c r="J941" s="22" t="s">
        <v>557</v>
      </c>
      <c r="K941" s="67" t="str">
        <f>_xlfn.XLOOKUP(Job_Cards[[#This Row],[Part Code Issued]],'Inventory Check'!$A$3:$A$3000,'Inventory Check'!$B$3:$B$3000,"WRONG Code",0)</f>
        <v>Brake Oil</v>
      </c>
      <c r="L941" s="22">
        <v>1</v>
      </c>
      <c r="M941" s="27">
        <v>149</v>
      </c>
      <c r="N941" s="69">
        <f t="shared" si="98"/>
        <v>149</v>
      </c>
      <c r="O941" s="10"/>
      <c r="P941" s="11"/>
      <c r="Q941" s="11"/>
      <c r="R941" s="11"/>
      <c r="S941" s="11"/>
      <c r="T941" s="23"/>
      <c r="U941" s="71">
        <f t="shared" si="97"/>
        <v>0</v>
      </c>
      <c r="V941" s="71">
        <f t="shared" si="99"/>
        <v>0</v>
      </c>
      <c r="W941" s="9"/>
      <c r="X941" s="69">
        <f>Job_Cards[[#This Row],[GST on Lobour]]+Job_Cards[[#This Row],[Total Labour]]+Job_Cards[[#This Row],[Part Value]]</f>
        <v>149</v>
      </c>
      <c r="Y941" s="9"/>
      <c r="Z941" s="11"/>
      <c r="AA941" s="15">
        <f t="shared" si="100"/>
        <v>26</v>
      </c>
      <c r="AB941" s="15">
        <f t="shared" si="101"/>
        <v>4</v>
      </c>
      <c r="AC941" s="15">
        <f t="shared" si="102"/>
        <v>2026</v>
      </c>
    </row>
    <row r="942" spans="1:29" x14ac:dyDescent="0.35">
      <c r="A942" s="9"/>
      <c r="B942" s="8">
        <v>46138</v>
      </c>
      <c r="C942" s="9"/>
      <c r="D942" s="9"/>
      <c r="E942" s="9"/>
      <c r="F942" s="9"/>
      <c r="G942" s="64"/>
      <c r="H942" s="65"/>
      <c r="I942" s="65" t="str">
        <f>IF(Job_Cards[[#This Row],[Customer Name]]="",I941,"")</f>
        <v>Free Service</v>
      </c>
      <c r="J942" s="22" t="s">
        <v>1006</v>
      </c>
      <c r="K942" s="67" t="str">
        <f>_xlfn.XLOOKUP(Job_Cards[[#This Row],[Part Code Issued]],'Inventory Check'!$A$3:$A$3000,'Inventory Check'!$B$3:$B$3000,"WRONG Code",0)</f>
        <v>Kamani Bush</v>
      </c>
      <c r="L942" s="22">
        <v>4</v>
      </c>
      <c r="M942" s="27">
        <v>96</v>
      </c>
      <c r="N942" s="69">
        <f t="shared" si="98"/>
        <v>384</v>
      </c>
      <c r="O942" s="10"/>
      <c r="P942" s="11"/>
      <c r="Q942" s="11"/>
      <c r="R942" s="11"/>
      <c r="S942" s="11"/>
      <c r="T942" s="23"/>
      <c r="U942" s="71">
        <f t="shared" si="97"/>
        <v>0</v>
      </c>
      <c r="V942" s="71">
        <f t="shared" si="99"/>
        <v>0</v>
      </c>
      <c r="W942" s="9"/>
      <c r="X942" s="69">
        <f>Job_Cards[[#This Row],[GST on Lobour]]+Job_Cards[[#This Row],[Total Labour]]+Job_Cards[[#This Row],[Part Value]]</f>
        <v>384</v>
      </c>
      <c r="Y942" s="9"/>
      <c r="Z942" s="11"/>
      <c r="AA942" s="15">
        <f t="shared" si="100"/>
        <v>26</v>
      </c>
      <c r="AB942" s="15">
        <f t="shared" si="101"/>
        <v>4</v>
      </c>
      <c r="AC942" s="15">
        <f t="shared" si="102"/>
        <v>2026</v>
      </c>
    </row>
    <row r="943" spans="1:29" x14ac:dyDescent="0.35">
      <c r="A943" s="8">
        <v>46138</v>
      </c>
      <c r="B943" s="8">
        <v>46138</v>
      </c>
      <c r="C943" s="9">
        <v>82</v>
      </c>
      <c r="D943" s="9" t="s">
        <v>1230</v>
      </c>
      <c r="E943" s="9">
        <v>7052963536</v>
      </c>
      <c r="F943" s="9"/>
      <c r="G943" s="64"/>
      <c r="H943" s="65"/>
      <c r="I943" s="65" t="s">
        <v>751</v>
      </c>
      <c r="J943" s="22" t="s">
        <v>625</v>
      </c>
      <c r="K943" s="67" t="str">
        <f>_xlfn.XLOOKUP(Job_Cards[[#This Row],[Part Code Issued]],'Inventory Check'!$A$3:$A$3000,'Inventory Check'!$B$3:$B$3000,"WRONG Code",0)</f>
        <v>SIDE RETRO REFLECTOR</v>
      </c>
      <c r="L943" s="22">
        <v>2</v>
      </c>
      <c r="M943" s="27">
        <v>188</v>
      </c>
      <c r="N943" s="69">
        <f t="shared" si="98"/>
        <v>376</v>
      </c>
      <c r="O943" s="10"/>
      <c r="P943" s="11"/>
      <c r="Q943" s="11"/>
      <c r="R943" s="11"/>
      <c r="S943" s="11"/>
      <c r="T943" s="23"/>
      <c r="U943" s="71">
        <f t="shared" si="97"/>
        <v>0</v>
      </c>
      <c r="V943" s="71">
        <f t="shared" si="99"/>
        <v>0</v>
      </c>
      <c r="W943" s="9"/>
      <c r="X943" s="69">
        <f>Job_Cards[[#This Row],[GST on Lobour]]+Job_Cards[[#This Row],[Total Labour]]+Job_Cards[[#This Row],[Part Value]]</f>
        <v>376</v>
      </c>
      <c r="Y943" s="9"/>
      <c r="Z943" s="11"/>
      <c r="AA943" s="15">
        <f t="shared" si="100"/>
        <v>26</v>
      </c>
      <c r="AB943" s="15">
        <f t="shared" si="101"/>
        <v>4</v>
      </c>
      <c r="AC943" s="15">
        <f t="shared" si="102"/>
        <v>2026</v>
      </c>
    </row>
    <row r="944" spans="1:29" x14ac:dyDescent="0.35">
      <c r="A944" s="8">
        <v>46139</v>
      </c>
      <c r="B944" s="8">
        <v>46139</v>
      </c>
      <c r="C944" s="9">
        <v>83</v>
      </c>
      <c r="D944" s="9" t="s">
        <v>1252</v>
      </c>
      <c r="E944" s="9">
        <v>9532460881</v>
      </c>
      <c r="F944" s="9" t="s">
        <v>1253</v>
      </c>
      <c r="G944" s="64" t="s">
        <v>55</v>
      </c>
      <c r="H944" s="65" t="s">
        <v>65</v>
      </c>
      <c r="I944" s="65" t="s">
        <v>27</v>
      </c>
      <c r="J944" s="22" t="s">
        <v>366</v>
      </c>
      <c r="K944" s="67" t="str">
        <f>_xlfn.XLOOKUP(Job_Cards[[#This Row],[Part Code Issued]],'Inventory Check'!$A$3:$A$3000,'Inventory Check'!$B$3:$B$3000,"WRONG Code",0)</f>
        <v>Gulf Force BS VI (6.5L)</v>
      </c>
      <c r="L944" s="22">
        <v>1</v>
      </c>
      <c r="M944" s="27">
        <v>2080</v>
      </c>
      <c r="N944" s="69">
        <f t="shared" si="98"/>
        <v>2080</v>
      </c>
      <c r="O944" s="10">
        <v>900</v>
      </c>
      <c r="P944" s="11"/>
      <c r="Q944" s="11"/>
      <c r="R944" s="11"/>
      <c r="S944" s="11"/>
      <c r="T944" s="23"/>
      <c r="U944" s="71">
        <f t="shared" si="97"/>
        <v>900</v>
      </c>
      <c r="V944" s="71">
        <f t="shared" si="99"/>
        <v>162</v>
      </c>
      <c r="W944" s="9"/>
      <c r="X944" s="69">
        <f>Job_Cards[[#This Row],[GST on Lobour]]+Job_Cards[[#This Row],[Total Labour]]+Job_Cards[[#This Row],[Part Value]]</f>
        <v>3142</v>
      </c>
      <c r="Y944" s="9"/>
      <c r="Z944" s="11"/>
      <c r="AA944" s="15">
        <f t="shared" si="100"/>
        <v>27</v>
      </c>
      <c r="AB944" s="15">
        <f t="shared" si="101"/>
        <v>4</v>
      </c>
      <c r="AC944" s="15">
        <f t="shared" si="102"/>
        <v>2026</v>
      </c>
    </row>
    <row r="945" spans="1:29" x14ac:dyDescent="0.35">
      <c r="A945" s="9"/>
      <c r="B945" s="8">
        <v>46139</v>
      </c>
      <c r="C945" s="9"/>
      <c r="D945" s="9"/>
      <c r="E945" s="9"/>
      <c r="F945" s="9"/>
      <c r="G945" s="64"/>
      <c r="H945" s="65"/>
      <c r="I945" s="65" t="str">
        <f>IF(Job_Cards[[#This Row],[Customer Name]]="",I944,"")</f>
        <v>Paid</v>
      </c>
      <c r="J945" s="22" t="s">
        <v>90</v>
      </c>
      <c r="K945" s="67" t="str">
        <f>_xlfn.XLOOKUP(Job_Cards[[#This Row],[Part Code Issued]],'Inventory Check'!$A$3:$A$3000,'Inventory Check'!$B$3:$B$3000,"WRONG Code",0)</f>
        <v>Oil Filter</v>
      </c>
      <c r="L945" s="22">
        <v>1</v>
      </c>
      <c r="M945" s="27">
        <v>359</v>
      </c>
      <c r="N945" s="69">
        <f t="shared" si="98"/>
        <v>359</v>
      </c>
      <c r="O945" s="10"/>
      <c r="P945" s="11"/>
      <c r="Q945" s="11"/>
      <c r="R945" s="11"/>
      <c r="S945" s="11"/>
      <c r="T945" s="23"/>
      <c r="U945" s="71">
        <f t="shared" si="97"/>
        <v>0</v>
      </c>
      <c r="V945" s="71">
        <f t="shared" si="99"/>
        <v>0</v>
      </c>
      <c r="W945" s="9"/>
      <c r="X945" s="69">
        <f>Job_Cards[[#This Row],[GST on Lobour]]+Job_Cards[[#This Row],[Total Labour]]+Job_Cards[[#This Row],[Part Value]]</f>
        <v>359</v>
      </c>
      <c r="Y945" s="9"/>
      <c r="Z945" s="11"/>
      <c r="AA945" s="15">
        <f t="shared" si="100"/>
        <v>27</v>
      </c>
      <c r="AB945" s="15">
        <f t="shared" si="101"/>
        <v>4</v>
      </c>
      <c r="AC945" s="15">
        <f t="shared" si="102"/>
        <v>2026</v>
      </c>
    </row>
    <row r="946" spans="1:29" x14ac:dyDescent="0.35">
      <c r="A946" s="9"/>
      <c r="B946" s="8">
        <v>46139</v>
      </c>
      <c r="C946" s="9"/>
      <c r="D946" s="9"/>
      <c r="E946" s="9"/>
      <c r="F946" s="9"/>
      <c r="G946" s="64"/>
      <c r="H946" s="65"/>
      <c r="I946" s="65" t="str">
        <f>IF(Job_Cards[[#This Row],[Customer Name]]="",I945,"")</f>
        <v>Paid</v>
      </c>
      <c r="J946" s="22" t="s">
        <v>91</v>
      </c>
      <c r="K946" s="67" t="str">
        <f>_xlfn.XLOOKUP(Job_Cards[[#This Row],[Part Code Issued]],'Inventory Check'!$A$3:$A$3000,'Inventory Check'!$B$3:$B$3000,"WRONG Code",0)</f>
        <v>FUEL FILTER</v>
      </c>
      <c r="L946" s="22">
        <v>1</v>
      </c>
      <c r="M946" s="27">
        <v>1575</v>
      </c>
      <c r="N946" s="69">
        <f t="shared" si="98"/>
        <v>1575</v>
      </c>
      <c r="O946" s="10"/>
      <c r="P946" s="11"/>
      <c r="Q946" s="11"/>
      <c r="R946" s="11"/>
      <c r="S946" s="11"/>
      <c r="T946" s="23"/>
      <c r="U946" s="71">
        <f t="shared" si="97"/>
        <v>0</v>
      </c>
      <c r="V946" s="71">
        <f t="shared" si="99"/>
        <v>0</v>
      </c>
      <c r="W946" s="9"/>
      <c r="X946" s="69">
        <f>Job_Cards[[#This Row],[GST on Lobour]]+Job_Cards[[#This Row],[Total Labour]]+Job_Cards[[#This Row],[Part Value]]</f>
        <v>1575</v>
      </c>
      <c r="Y946" s="9"/>
      <c r="Z946" s="11"/>
      <c r="AA946" s="15">
        <f t="shared" si="100"/>
        <v>27</v>
      </c>
      <c r="AB946" s="15">
        <f t="shared" si="101"/>
        <v>4</v>
      </c>
      <c r="AC946" s="15">
        <f t="shared" si="102"/>
        <v>2026</v>
      </c>
    </row>
    <row r="947" spans="1:29" x14ac:dyDescent="0.35">
      <c r="A947" s="9"/>
      <c r="B947" s="8">
        <v>46139</v>
      </c>
      <c r="C947" s="9"/>
      <c r="D947" s="9"/>
      <c r="E947" s="9"/>
      <c r="F947" s="9"/>
      <c r="G947" s="64"/>
      <c r="H947" s="65"/>
      <c r="I947" s="65" t="str">
        <f>IF(Job_Cards[[#This Row],[Customer Name]]="",I946,"")</f>
        <v>Paid</v>
      </c>
      <c r="J947" s="22" t="s">
        <v>92</v>
      </c>
      <c r="K947" s="67" t="str">
        <f>_xlfn.XLOOKUP(Job_Cards[[#This Row],[Part Code Issued]],'Inventory Check'!$A$3:$A$3000,'Inventory Check'!$B$3:$B$3000,"WRONG Code",0)</f>
        <v>AIR FILTER</v>
      </c>
      <c r="L947" s="22">
        <v>1</v>
      </c>
      <c r="M947" s="27">
        <v>1388</v>
      </c>
      <c r="N947" s="69">
        <f t="shared" si="98"/>
        <v>1388</v>
      </c>
      <c r="O947" s="10"/>
      <c r="P947" s="11"/>
      <c r="Q947" s="11"/>
      <c r="R947" s="11"/>
      <c r="S947" s="11"/>
      <c r="T947" s="23"/>
      <c r="U947" s="71">
        <f t="shared" si="97"/>
        <v>0</v>
      </c>
      <c r="V947" s="71">
        <f t="shared" si="99"/>
        <v>0</v>
      </c>
      <c r="W947" s="9"/>
      <c r="X947" s="69">
        <f>Job_Cards[[#This Row],[GST on Lobour]]+Job_Cards[[#This Row],[Total Labour]]+Job_Cards[[#This Row],[Part Value]]</f>
        <v>1388</v>
      </c>
      <c r="Y947" s="9"/>
      <c r="Z947" s="11"/>
      <c r="AA947" s="15">
        <f t="shared" si="100"/>
        <v>27</v>
      </c>
      <c r="AB947" s="15">
        <f t="shared" si="101"/>
        <v>4</v>
      </c>
      <c r="AC947" s="15">
        <f t="shared" si="102"/>
        <v>2026</v>
      </c>
    </row>
    <row r="948" spans="1:29" x14ac:dyDescent="0.35">
      <c r="A948" s="9"/>
      <c r="B948" s="8">
        <v>46139</v>
      </c>
      <c r="C948" s="9"/>
      <c r="D948" s="9"/>
      <c r="E948" s="9"/>
      <c r="F948" s="9"/>
      <c r="G948" s="64"/>
      <c r="H948" s="65"/>
      <c r="I948" s="65" t="str">
        <f>IF(Job_Cards[[#This Row],[Customer Name]]="",I947,"")</f>
        <v>Paid</v>
      </c>
      <c r="J948" s="140" t="s">
        <v>367</v>
      </c>
      <c r="K948" s="67" t="str">
        <f>_xlfn.XLOOKUP(Job_Cards[[#This Row],[Part Code Issued]],'Inventory Check'!$A$3:$A$3000,'Inventory Check'!$B$3:$B$3000,"WRONG Code",0)</f>
        <v>Force Motors Antifreeze Coolant 1 L</v>
      </c>
      <c r="L948" s="22">
        <v>2</v>
      </c>
      <c r="M948" s="27">
        <v>325</v>
      </c>
      <c r="N948" s="69">
        <f t="shared" si="98"/>
        <v>650</v>
      </c>
      <c r="O948" s="10"/>
      <c r="P948" s="11"/>
      <c r="Q948" s="11"/>
      <c r="R948" s="11"/>
      <c r="S948" s="11"/>
      <c r="T948" s="23"/>
      <c r="U948" s="71">
        <f t="shared" si="97"/>
        <v>0</v>
      </c>
      <c r="V948" s="71">
        <f t="shared" si="99"/>
        <v>0</v>
      </c>
      <c r="W948" s="9"/>
      <c r="X948" s="69">
        <f>Job_Cards[[#This Row],[GST on Lobour]]+Job_Cards[[#This Row],[Total Labour]]+Job_Cards[[#This Row],[Part Value]]</f>
        <v>650</v>
      </c>
      <c r="Y948" s="9"/>
      <c r="Z948" s="11"/>
      <c r="AA948" s="15">
        <f t="shared" si="100"/>
        <v>27</v>
      </c>
      <c r="AB948" s="15">
        <f t="shared" si="101"/>
        <v>4</v>
      </c>
      <c r="AC948" s="15">
        <f t="shared" si="102"/>
        <v>2026</v>
      </c>
    </row>
    <row r="949" spans="1:29" x14ac:dyDescent="0.35">
      <c r="A949" s="8">
        <v>46139</v>
      </c>
      <c r="B949" s="8">
        <v>46139</v>
      </c>
      <c r="C949" s="9">
        <v>84</v>
      </c>
      <c r="D949" s="9" t="s">
        <v>1252</v>
      </c>
      <c r="E949" s="9">
        <v>9532460880</v>
      </c>
      <c r="F949" s="9" t="s">
        <v>1254</v>
      </c>
      <c r="G949" s="64" t="s">
        <v>56</v>
      </c>
      <c r="H949" s="65" t="s">
        <v>65</v>
      </c>
      <c r="I949" s="65" t="s">
        <v>27</v>
      </c>
      <c r="J949" s="22" t="s">
        <v>366</v>
      </c>
      <c r="K949" s="67" t="str">
        <f>_xlfn.XLOOKUP(Job_Cards[[#This Row],[Part Code Issued]],'Inventory Check'!$A$3:$A$3000,'Inventory Check'!$B$3:$B$3000,"WRONG Code",0)</f>
        <v>Gulf Force BS VI (6.5L)</v>
      </c>
      <c r="L949" s="22">
        <v>1</v>
      </c>
      <c r="M949" s="27">
        <v>2080</v>
      </c>
      <c r="N949" s="69">
        <f t="shared" si="98"/>
        <v>2080</v>
      </c>
      <c r="O949" s="10">
        <v>900</v>
      </c>
      <c r="P949" s="11"/>
      <c r="Q949" s="11"/>
      <c r="R949" s="11"/>
      <c r="S949" s="11"/>
      <c r="T949" s="23"/>
      <c r="U949" s="71">
        <f t="shared" si="97"/>
        <v>900</v>
      </c>
      <c r="V949" s="71">
        <f t="shared" si="99"/>
        <v>162</v>
      </c>
      <c r="W949" s="9"/>
      <c r="X949" s="69">
        <f>Job_Cards[[#This Row],[GST on Lobour]]+Job_Cards[[#This Row],[Total Labour]]+Job_Cards[[#This Row],[Part Value]]</f>
        <v>3142</v>
      </c>
      <c r="Y949" s="9"/>
      <c r="Z949" s="11"/>
      <c r="AA949" s="15">
        <f t="shared" si="100"/>
        <v>27</v>
      </c>
      <c r="AB949" s="15">
        <f t="shared" si="101"/>
        <v>4</v>
      </c>
      <c r="AC949" s="15">
        <f t="shared" si="102"/>
        <v>2026</v>
      </c>
    </row>
    <row r="950" spans="1:29" x14ac:dyDescent="0.35">
      <c r="A950" s="9"/>
      <c r="B950" s="8">
        <v>46139</v>
      </c>
      <c r="C950" s="9"/>
      <c r="D950" s="9"/>
      <c r="E950" s="9"/>
      <c r="F950" s="9"/>
      <c r="G950" s="64"/>
      <c r="H950" s="65"/>
      <c r="I950" s="65" t="str">
        <f>IF(Job_Cards[[#This Row],[Customer Name]]="",I949,"")</f>
        <v>Paid</v>
      </c>
      <c r="J950" s="22" t="s">
        <v>90</v>
      </c>
      <c r="K950" s="67" t="str">
        <f>_xlfn.XLOOKUP(Job_Cards[[#This Row],[Part Code Issued]],'Inventory Check'!$A$3:$A$3000,'Inventory Check'!$B$3:$B$3000,"WRONG Code",0)</f>
        <v>Oil Filter</v>
      </c>
      <c r="L950" s="22">
        <v>1</v>
      </c>
      <c r="M950" s="27">
        <v>359</v>
      </c>
      <c r="N950" s="69">
        <f t="shared" si="98"/>
        <v>359</v>
      </c>
      <c r="O950" s="10"/>
      <c r="P950" s="11"/>
      <c r="Q950" s="11"/>
      <c r="R950" s="11"/>
      <c r="S950" s="11"/>
      <c r="T950" s="23"/>
      <c r="U950" s="71">
        <f t="shared" si="97"/>
        <v>0</v>
      </c>
      <c r="V950" s="71">
        <f t="shared" si="99"/>
        <v>0</v>
      </c>
      <c r="W950" s="9"/>
      <c r="X950" s="69">
        <f>Job_Cards[[#This Row],[GST on Lobour]]+Job_Cards[[#This Row],[Total Labour]]+Job_Cards[[#This Row],[Part Value]]</f>
        <v>359</v>
      </c>
      <c r="Y950" s="9"/>
      <c r="Z950" s="11"/>
      <c r="AA950" s="15">
        <f t="shared" si="100"/>
        <v>27</v>
      </c>
      <c r="AB950" s="15">
        <f t="shared" si="101"/>
        <v>4</v>
      </c>
      <c r="AC950" s="15">
        <f t="shared" si="102"/>
        <v>2026</v>
      </c>
    </row>
    <row r="951" spans="1:29" x14ac:dyDescent="0.35">
      <c r="A951" s="9"/>
      <c r="B951" s="8">
        <v>46139</v>
      </c>
      <c r="C951" s="9"/>
      <c r="D951" s="9"/>
      <c r="E951" s="9"/>
      <c r="F951" s="9"/>
      <c r="G951" s="64"/>
      <c r="H951" s="65"/>
      <c r="I951" s="65" t="str">
        <f>IF(Job_Cards[[#This Row],[Customer Name]]="",I950,"")</f>
        <v>Paid</v>
      </c>
      <c r="J951" s="22" t="s">
        <v>91</v>
      </c>
      <c r="K951" s="67" t="str">
        <f>_xlfn.XLOOKUP(Job_Cards[[#This Row],[Part Code Issued]],'Inventory Check'!$A$3:$A$3000,'Inventory Check'!$B$3:$B$3000,"WRONG Code",0)</f>
        <v>FUEL FILTER</v>
      </c>
      <c r="L951" s="22">
        <v>1</v>
      </c>
      <c r="M951" s="27">
        <v>1575</v>
      </c>
      <c r="N951" s="69">
        <f t="shared" si="98"/>
        <v>1575</v>
      </c>
      <c r="O951" s="10"/>
      <c r="P951" s="11"/>
      <c r="Q951" s="11"/>
      <c r="R951" s="11"/>
      <c r="S951" s="11"/>
      <c r="T951" s="23"/>
      <c r="U951" s="71">
        <f t="shared" si="97"/>
        <v>0</v>
      </c>
      <c r="V951" s="71">
        <f t="shared" si="99"/>
        <v>0</v>
      </c>
      <c r="W951" s="9"/>
      <c r="X951" s="69">
        <f>Job_Cards[[#This Row],[GST on Lobour]]+Job_Cards[[#This Row],[Total Labour]]+Job_Cards[[#This Row],[Part Value]]</f>
        <v>1575</v>
      </c>
      <c r="Y951" s="9"/>
      <c r="Z951" s="11"/>
      <c r="AA951" s="15">
        <f t="shared" si="100"/>
        <v>27</v>
      </c>
      <c r="AB951" s="15">
        <f t="shared" si="101"/>
        <v>4</v>
      </c>
      <c r="AC951" s="15">
        <f t="shared" si="102"/>
        <v>2026</v>
      </c>
    </row>
    <row r="952" spans="1:29" x14ac:dyDescent="0.35">
      <c r="A952" s="9"/>
      <c r="B952" s="8">
        <v>46139</v>
      </c>
      <c r="C952" s="9"/>
      <c r="D952" s="9"/>
      <c r="E952" s="9"/>
      <c r="F952" s="9"/>
      <c r="G952" s="64"/>
      <c r="H952" s="65"/>
      <c r="I952" s="65" t="str">
        <f>IF(Job_Cards[[#This Row],[Customer Name]]="",I951,"")</f>
        <v>Paid</v>
      </c>
      <c r="J952" s="22" t="s">
        <v>92</v>
      </c>
      <c r="K952" s="67" t="str">
        <f>_xlfn.XLOOKUP(Job_Cards[[#This Row],[Part Code Issued]],'Inventory Check'!$A$3:$A$3000,'Inventory Check'!$B$3:$B$3000,"WRONG Code",0)</f>
        <v>AIR FILTER</v>
      </c>
      <c r="L952" s="22">
        <v>1</v>
      </c>
      <c r="M952" s="27">
        <v>1388</v>
      </c>
      <c r="N952" s="69">
        <f t="shared" si="98"/>
        <v>1388</v>
      </c>
      <c r="O952" s="10"/>
      <c r="P952" s="11"/>
      <c r="Q952" s="11"/>
      <c r="R952" s="11"/>
      <c r="S952" s="11"/>
      <c r="T952" s="23"/>
      <c r="U952" s="71">
        <f t="shared" si="97"/>
        <v>0</v>
      </c>
      <c r="V952" s="71">
        <f t="shared" si="99"/>
        <v>0</v>
      </c>
      <c r="W952" s="9"/>
      <c r="X952" s="69">
        <f>Job_Cards[[#This Row],[GST on Lobour]]+Job_Cards[[#This Row],[Total Labour]]+Job_Cards[[#This Row],[Part Value]]</f>
        <v>1388</v>
      </c>
      <c r="Y952" s="9"/>
      <c r="Z952" s="11"/>
      <c r="AA952" s="15">
        <f t="shared" si="100"/>
        <v>27</v>
      </c>
      <c r="AB952" s="15">
        <f t="shared" si="101"/>
        <v>4</v>
      </c>
      <c r="AC952" s="15">
        <f t="shared" si="102"/>
        <v>2026</v>
      </c>
    </row>
    <row r="953" spans="1:29" x14ac:dyDescent="0.35">
      <c r="A953" s="8"/>
      <c r="B953" s="8">
        <v>46139</v>
      </c>
      <c r="C953" s="9"/>
      <c r="D953" s="9"/>
      <c r="E953" s="9"/>
      <c r="F953" s="9"/>
      <c r="G953" s="64"/>
      <c r="H953" s="65"/>
      <c r="I953" s="65" t="str">
        <f>IF(Job_Cards[[#This Row],[Customer Name]]="",I952,"")</f>
        <v>Paid</v>
      </c>
      <c r="J953" s="140" t="s">
        <v>367</v>
      </c>
      <c r="K953" s="67" t="str">
        <f>_xlfn.XLOOKUP(Job_Cards[[#This Row],[Part Code Issued]],'Inventory Check'!$A$3:$A$3000,'Inventory Check'!$B$3:$B$3000,"WRONG Code",0)</f>
        <v>Force Motors Antifreeze Coolant 1 L</v>
      </c>
      <c r="L953" s="22">
        <v>1</v>
      </c>
      <c r="M953" s="27">
        <v>325</v>
      </c>
      <c r="N953" s="69">
        <f t="shared" si="98"/>
        <v>325</v>
      </c>
      <c r="O953" s="10"/>
      <c r="P953" s="11"/>
      <c r="Q953" s="11"/>
      <c r="R953" s="11"/>
      <c r="S953" s="11"/>
      <c r="T953" s="23"/>
      <c r="U953" s="71">
        <f t="shared" si="97"/>
        <v>0</v>
      </c>
      <c r="V953" s="71">
        <f t="shared" si="99"/>
        <v>0</v>
      </c>
      <c r="W953" s="9"/>
      <c r="X953" s="69">
        <f>Job_Cards[[#This Row],[GST on Lobour]]+Job_Cards[[#This Row],[Total Labour]]+Job_Cards[[#This Row],[Part Value]]</f>
        <v>325</v>
      </c>
      <c r="Y953" s="9"/>
      <c r="Z953" s="11"/>
      <c r="AA953" s="15">
        <f t="shared" si="100"/>
        <v>27</v>
      </c>
      <c r="AB953" s="15">
        <f t="shared" si="101"/>
        <v>4</v>
      </c>
      <c r="AC953" s="15">
        <f t="shared" si="102"/>
        <v>2026</v>
      </c>
    </row>
    <row r="954" spans="1:29" x14ac:dyDescent="0.35">
      <c r="A954" s="8">
        <v>46139</v>
      </c>
      <c r="B954" s="8">
        <v>46139</v>
      </c>
      <c r="C954" s="9">
        <v>85</v>
      </c>
      <c r="D954" s="9" t="s">
        <v>1252</v>
      </c>
      <c r="E954" s="9">
        <v>7985124276</v>
      </c>
      <c r="F954" s="9"/>
      <c r="G954" s="64"/>
      <c r="H954" s="65" t="s">
        <v>65</v>
      </c>
      <c r="I954" s="65" t="s">
        <v>751</v>
      </c>
      <c r="J954" s="22" t="s">
        <v>1206</v>
      </c>
      <c r="K954" s="67" t="str">
        <f>_xlfn.XLOOKUP(Job_Cards[[#This Row],[Part Code Issued]],'Inventory Check'!$A$3:$A$3000,'Inventory Check'!$B$3:$B$3000,"WRONG Code",0)</f>
        <v>Front Blinker L.H.</v>
      </c>
      <c r="L954" s="22">
        <v>1</v>
      </c>
      <c r="M954" s="27">
        <v>279</v>
      </c>
      <c r="N954" s="69">
        <f t="shared" si="98"/>
        <v>279</v>
      </c>
      <c r="O954" s="10"/>
      <c r="P954" s="11"/>
      <c r="Q954" s="11"/>
      <c r="R954" s="11"/>
      <c r="S954" s="11"/>
      <c r="T954" s="23"/>
      <c r="U954" s="71">
        <f t="shared" si="97"/>
        <v>0</v>
      </c>
      <c r="V954" s="71">
        <f t="shared" si="99"/>
        <v>0</v>
      </c>
      <c r="W954" s="9"/>
      <c r="X954" s="69">
        <f>Job_Cards[[#This Row],[GST on Lobour]]+Job_Cards[[#This Row],[Total Labour]]+Job_Cards[[#This Row],[Part Value]]</f>
        <v>279</v>
      </c>
      <c r="Y954" s="9"/>
      <c r="Z954" s="11"/>
      <c r="AA954" s="15">
        <f t="shared" si="100"/>
        <v>27</v>
      </c>
      <c r="AB954" s="15">
        <f t="shared" si="101"/>
        <v>4</v>
      </c>
      <c r="AC954" s="15">
        <f t="shared" si="102"/>
        <v>2026</v>
      </c>
    </row>
    <row r="955" spans="1:29" x14ac:dyDescent="0.35">
      <c r="A955" s="9"/>
      <c r="B955" s="8">
        <v>46139</v>
      </c>
      <c r="C955" s="9"/>
      <c r="D955" s="9"/>
      <c r="E955" s="9"/>
      <c r="F955" s="9"/>
      <c r="G955" s="64"/>
      <c r="H955" s="65"/>
      <c r="I955" s="65" t="str">
        <f>IF(Job_Cards[[#This Row],[Customer Name]]="",I954,"")</f>
        <v>Counter Sale</v>
      </c>
      <c r="J955" s="22" t="s">
        <v>1210</v>
      </c>
      <c r="K955" s="67" t="str">
        <f>_xlfn.XLOOKUP(Job_Cards[[#This Row],[Part Code Issued]],'Inventory Check'!$A$3:$A$3000,'Inventory Check'!$B$3:$B$3000,"WRONG Code",0)</f>
        <v>Side Panel F. Botom L.H.</v>
      </c>
      <c r="L955" s="22">
        <v>1</v>
      </c>
      <c r="M955" s="27">
        <v>313</v>
      </c>
      <c r="N955" s="69">
        <f t="shared" si="98"/>
        <v>313</v>
      </c>
      <c r="O955" s="10"/>
      <c r="P955" s="11"/>
      <c r="Q955" s="11"/>
      <c r="R955" s="11"/>
      <c r="S955" s="11"/>
      <c r="T955" s="23"/>
      <c r="U955" s="71">
        <f t="shared" si="97"/>
        <v>0</v>
      </c>
      <c r="V955" s="71">
        <f t="shared" si="99"/>
        <v>0</v>
      </c>
      <c r="W955" s="9"/>
      <c r="X955" s="69">
        <f>Job_Cards[[#This Row],[GST on Lobour]]+Job_Cards[[#This Row],[Total Labour]]+Job_Cards[[#This Row],[Part Value]]</f>
        <v>313</v>
      </c>
      <c r="Y955" s="9"/>
      <c r="Z955" s="11"/>
      <c r="AA955" s="15">
        <f t="shared" si="100"/>
        <v>27</v>
      </c>
      <c r="AB955" s="15">
        <f t="shared" si="101"/>
        <v>4</v>
      </c>
      <c r="AC955" s="15">
        <f t="shared" si="102"/>
        <v>2026</v>
      </c>
    </row>
    <row r="956" spans="1:29" x14ac:dyDescent="0.35">
      <c r="A956" s="8">
        <v>46139</v>
      </c>
      <c r="B956" s="8">
        <v>46139</v>
      </c>
      <c r="C956" s="9">
        <v>86</v>
      </c>
      <c r="D956" s="9" t="s">
        <v>1224</v>
      </c>
      <c r="E956" s="9">
        <v>8423223234</v>
      </c>
      <c r="F956" s="9" t="s">
        <v>1255</v>
      </c>
      <c r="G956" s="64" t="s">
        <v>55</v>
      </c>
      <c r="H956" s="65" t="s">
        <v>65</v>
      </c>
      <c r="I956" s="65" t="s">
        <v>27</v>
      </c>
      <c r="J956" s="22" t="s">
        <v>401</v>
      </c>
      <c r="K956" s="67" t="str">
        <f>_xlfn.XLOOKUP(Job_Cards[[#This Row],[Part Code Issued]],'Inventory Check'!$A$3:$A$3000,'Inventory Check'!$B$3:$B$3000,"WRONG Code",0)</f>
        <v>POWER STERING PUMP</v>
      </c>
      <c r="L956" s="22">
        <v>1</v>
      </c>
      <c r="M956" s="27">
        <v>6461</v>
      </c>
      <c r="N956" s="69">
        <f t="shared" si="98"/>
        <v>6461</v>
      </c>
      <c r="O956" s="10">
        <v>800</v>
      </c>
      <c r="P956" s="11">
        <v>150</v>
      </c>
      <c r="Q956" s="11"/>
      <c r="R956" s="11"/>
      <c r="S956" s="11"/>
      <c r="T956" s="23"/>
      <c r="U956" s="71">
        <f t="shared" ref="U956:U1019" si="103">SUM(O956:T956)</f>
        <v>950</v>
      </c>
      <c r="V956" s="71">
        <f t="shared" si="99"/>
        <v>171</v>
      </c>
      <c r="W956" s="9"/>
      <c r="X956" s="69">
        <f>Job_Cards[[#This Row],[GST on Lobour]]+Job_Cards[[#This Row],[Total Labour]]+Job_Cards[[#This Row],[Part Value]]</f>
        <v>7582</v>
      </c>
      <c r="Y956" s="9"/>
      <c r="Z956" s="11"/>
      <c r="AA956" s="15">
        <f t="shared" si="100"/>
        <v>27</v>
      </c>
      <c r="AB956" s="15">
        <f t="shared" si="101"/>
        <v>4</v>
      </c>
      <c r="AC956" s="15">
        <f t="shared" si="102"/>
        <v>2026</v>
      </c>
    </row>
    <row r="957" spans="1:29" ht="14.25" customHeight="1" x14ac:dyDescent="0.35">
      <c r="A957" s="9"/>
      <c r="B957" s="8">
        <v>46139</v>
      </c>
      <c r="C957" s="9"/>
      <c r="D957" s="9"/>
      <c r="E957" s="9"/>
      <c r="F957" s="9"/>
      <c r="G957" s="64"/>
      <c r="H957" s="65"/>
      <c r="I957" s="65" t="str">
        <f>IF(Job_Cards[[#This Row],[Customer Name]]="",I956,"")</f>
        <v>Paid</v>
      </c>
      <c r="J957" s="99" t="s">
        <v>662</v>
      </c>
      <c r="K957" s="67" t="str">
        <f>_xlfn.XLOOKUP(Job_Cards[[#This Row],[Part Code Issued]],'Inventory Check'!$A$3:$A$3000,'Inventory Check'!$B$3:$B$3000,"WRONG Code",0)</f>
        <v>ATF (Auto Trans Fluid) HP_1-Ltr</v>
      </c>
      <c r="L957" s="22">
        <v>1</v>
      </c>
      <c r="M957" s="27">
        <v>341</v>
      </c>
      <c r="N957" s="69">
        <f t="shared" ref="N957:N1020" si="104">M957*L957</f>
        <v>341</v>
      </c>
      <c r="O957" s="10"/>
      <c r="P957" s="11"/>
      <c r="Q957" s="11"/>
      <c r="R957" s="11"/>
      <c r="S957" s="11"/>
      <c r="T957" s="23"/>
      <c r="U957" s="71">
        <f t="shared" si="103"/>
        <v>0</v>
      </c>
      <c r="V957" s="71">
        <f t="shared" ref="V957:V1020" si="105">U957*0.18</f>
        <v>0</v>
      </c>
      <c r="W957" s="9"/>
      <c r="X957" s="69">
        <f>Job_Cards[[#This Row],[GST on Lobour]]+Job_Cards[[#This Row],[Total Labour]]+Job_Cards[[#This Row],[Part Value]]</f>
        <v>341</v>
      </c>
      <c r="Y957" s="9"/>
      <c r="Z957" s="11"/>
      <c r="AA957" s="15">
        <f t="shared" si="100"/>
        <v>27</v>
      </c>
      <c r="AB957" s="15">
        <f t="shared" si="101"/>
        <v>4</v>
      </c>
      <c r="AC957" s="15">
        <f t="shared" si="102"/>
        <v>2026</v>
      </c>
    </row>
    <row r="958" spans="1:29" x14ac:dyDescent="0.35">
      <c r="A958" s="9"/>
      <c r="B958" s="8">
        <v>46139</v>
      </c>
      <c r="C958" s="9"/>
      <c r="D958" s="9"/>
      <c r="E958" s="9"/>
      <c r="F958" s="9"/>
      <c r="G958" s="64"/>
      <c r="H958" s="65"/>
      <c r="I958" s="65" t="str">
        <f>IF(Job_Cards[[#This Row],[Customer Name]]="",I957,"")</f>
        <v>Paid</v>
      </c>
      <c r="J958" s="106" t="s">
        <v>554</v>
      </c>
      <c r="K958" s="67" t="str">
        <f>_xlfn.XLOOKUP(Job_Cards[[#This Row],[Part Code Issued]],'Inventory Check'!$A$3:$A$3000,'Inventory Check'!$B$3:$B$3000,"WRONG Code",0)</f>
        <v>Nut 10 No.</v>
      </c>
      <c r="L958" s="22">
        <v>1</v>
      </c>
      <c r="M958" s="27">
        <v>15</v>
      </c>
      <c r="N958" s="69">
        <f t="shared" si="104"/>
        <v>15</v>
      </c>
      <c r="O958" s="10"/>
      <c r="P958" s="11"/>
      <c r="Q958" s="11"/>
      <c r="R958" s="11"/>
      <c r="S958" s="11"/>
      <c r="T958" s="23"/>
      <c r="U958" s="71">
        <f t="shared" si="103"/>
        <v>0</v>
      </c>
      <c r="V958" s="71">
        <f t="shared" si="105"/>
        <v>0</v>
      </c>
      <c r="W958" s="9"/>
      <c r="X958" s="69">
        <f>Job_Cards[[#This Row],[GST on Lobour]]+Job_Cards[[#This Row],[Total Labour]]+Job_Cards[[#This Row],[Part Value]]</f>
        <v>15</v>
      </c>
      <c r="Y958" s="9"/>
      <c r="Z958" s="11"/>
      <c r="AA958" s="15">
        <f t="shared" si="100"/>
        <v>27</v>
      </c>
      <c r="AB958" s="15">
        <f t="shared" si="101"/>
        <v>4</v>
      </c>
      <c r="AC958" s="15">
        <f t="shared" si="102"/>
        <v>2026</v>
      </c>
    </row>
    <row r="959" spans="1:29" x14ac:dyDescent="0.35">
      <c r="A959" s="8">
        <v>46140</v>
      </c>
      <c r="B959" s="8">
        <v>46140</v>
      </c>
      <c r="C959" s="9">
        <v>87</v>
      </c>
      <c r="D959" s="9" t="s">
        <v>1257</v>
      </c>
      <c r="E959" s="9">
        <v>9838416174</v>
      </c>
      <c r="F959" s="9" t="s">
        <v>1258</v>
      </c>
      <c r="G959" s="64" t="s">
        <v>57</v>
      </c>
      <c r="H959" s="65" t="s">
        <v>65</v>
      </c>
      <c r="I959" s="65" t="s">
        <v>27</v>
      </c>
      <c r="J959" s="22" t="s">
        <v>143</v>
      </c>
      <c r="K959" s="67" t="str">
        <f>_xlfn.XLOOKUP(Job_Cards[[#This Row],[Part Code Issued]],'Inventory Check'!$A$3:$A$3000,'Inventory Check'!$B$3:$B$3000,"WRONG Code",0)</f>
        <v>FRONT SHOKER</v>
      </c>
      <c r="L959" s="22">
        <v>1</v>
      </c>
      <c r="M959" s="27">
        <v>1000</v>
      </c>
      <c r="N959" s="69">
        <f t="shared" si="104"/>
        <v>1000</v>
      </c>
      <c r="O959" s="10">
        <v>900</v>
      </c>
      <c r="P959" s="11"/>
      <c r="Q959" s="11"/>
      <c r="R959" s="11"/>
      <c r="S959" s="11"/>
      <c r="T959" s="23"/>
      <c r="U959" s="71">
        <f t="shared" si="103"/>
        <v>900</v>
      </c>
      <c r="V959" s="71">
        <f t="shared" si="105"/>
        <v>162</v>
      </c>
      <c r="W959" s="9"/>
      <c r="X959" s="69">
        <f>Job_Cards[[#This Row],[GST on Lobour]]+Job_Cards[[#This Row],[Total Labour]]+Job_Cards[[#This Row],[Part Value]]</f>
        <v>2062</v>
      </c>
      <c r="Y959" s="9"/>
      <c r="Z959" s="11"/>
      <c r="AA959" s="15">
        <f t="shared" ref="AA959:AA1022" si="106">DAY(B959)</f>
        <v>28</v>
      </c>
      <c r="AB959" s="15">
        <f t="shared" ref="AB959:AB1022" si="107">MONTH(B959)</f>
        <v>4</v>
      </c>
      <c r="AC959" s="15">
        <f t="shared" ref="AC959:AC1022" si="108">YEAR(B959)</f>
        <v>2026</v>
      </c>
    </row>
    <row r="960" spans="1:29" x14ac:dyDescent="0.35">
      <c r="A960" s="9"/>
      <c r="B960" s="8">
        <v>46140</v>
      </c>
      <c r="C960" s="9"/>
      <c r="D960" s="9"/>
      <c r="E960" s="9"/>
      <c r="F960" s="9"/>
      <c r="G960" s="64"/>
      <c r="H960" s="65"/>
      <c r="I960" s="65" t="str">
        <f>IF(Job_Cards[[#This Row],[Customer Name]]="",I959,"")</f>
        <v>Paid</v>
      </c>
      <c r="J960" s="22" t="s">
        <v>311</v>
      </c>
      <c r="K960" s="67" t="str">
        <f>_xlfn.XLOOKUP(Job_Cards[[#This Row],[Part Code Issued]],'Inventory Check'!$A$3:$A$3000,'Inventory Check'!$B$3:$B$3000,"WRONG Code",0)</f>
        <v>Torsion Bar L. H. (Green)</v>
      </c>
      <c r="L960" s="22">
        <v>1</v>
      </c>
      <c r="M960" s="27">
        <v>3680</v>
      </c>
      <c r="N960" s="69">
        <f t="shared" si="104"/>
        <v>3680</v>
      </c>
      <c r="O960" s="10"/>
      <c r="P960" s="11"/>
      <c r="Q960" s="11"/>
      <c r="R960" s="11"/>
      <c r="S960" s="11"/>
      <c r="T960" s="23"/>
      <c r="U960" s="71">
        <f t="shared" si="103"/>
        <v>0</v>
      </c>
      <c r="V960" s="71">
        <f t="shared" si="105"/>
        <v>0</v>
      </c>
      <c r="W960" s="9"/>
      <c r="X960" s="69">
        <f>Job_Cards[[#This Row],[GST on Lobour]]+Job_Cards[[#This Row],[Total Labour]]+Job_Cards[[#This Row],[Part Value]]</f>
        <v>3680</v>
      </c>
      <c r="Y960" s="9"/>
      <c r="Z960" s="11"/>
      <c r="AA960" s="15">
        <f t="shared" si="106"/>
        <v>28</v>
      </c>
      <c r="AB960" s="15">
        <f t="shared" si="107"/>
        <v>4</v>
      </c>
      <c r="AC960" s="15">
        <f t="shared" si="108"/>
        <v>2026</v>
      </c>
    </row>
    <row r="961" spans="1:29" x14ac:dyDescent="0.35">
      <c r="A961" s="9"/>
      <c r="B961" s="8">
        <v>46140</v>
      </c>
      <c r="C961" s="9"/>
      <c r="D961" s="9"/>
      <c r="E961" s="9"/>
      <c r="F961" s="9"/>
      <c r="G961" s="64"/>
      <c r="H961" s="65"/>
      <c r="I961" s="65" t="str">
        <f>IF(Job_Cards[[#This Row],[Customer Name]]="",I960,"")</f>
        <v>Paid</v>
      </c>
      <c r="J961" s="22" t="s">
        <v>1119</v>
      </c>
      <c r="K961" s="67" t="str">
        <f>_xlfn.XLOOKUP(Job_Cards[[#This Row],[Part Code Issued]],'Inventory Check'!$A$3:$A$3000,'Inventory Check'!$B$3:$B$3000,"WRONG Code",0)</f>
        <v>MECHENICAL SPRAY</v>
      </c>
      <c r="L961" s="22">
        <v>1</v>
      </c>
      <c r="M961" s="27">
        <v>160</v>
      </c>
      <c r="N961" s="69">
        <f t="shared" si="104"/>
        <v>160</v>
      </c>
      <c r="O961" s="10"/>
      <c r="P961" s="11"/>
      <c r="Q961" s="11"/>
      <c r="R961" s="11"/>
      <c r="S961" s="11"/>
      <c r="T961" s="23"/>
      <c r="U961" s="71">
        <f t="shared" si="103"/>
        <v>0</v>
      </c>
      <c r="V961" s="71">
        <f t="shared" si="105"/>
        <v>0</v>
      </c>
      <c r="W961" s="9"/>
      <c r="X961" s="69">
        <f>Job_Cards[[#This Row],[GST on Lobour]]+Job_Cards[[#This Row],[Total Labour]]+Job_Cards[[#This Row],[Part Value]]</f>
        <v>160</v>
      </c>
      <c r="Y961" s="9"/>
      <c r="Z961" s="11"/>
      <c r="AA961" s="15">
        <f t="shared" si="106"/>
        <v>28</v>
      </c>
      <c r="AB961" s="15">
        <f t="shared" si="107"/>
        <v>4</v>
      </c>
      <c r="AC961" s="15">
        <f t="shared" si="108"/>
        <v>2026</v>
      </c>
    </row>
    <row r="962" spans="1:29" x14ac:dyDescent="0.35">
      <c r="A962" s="8">
        <v>46140</v>
      </c>
      <c r="B962" s="8">
        <v>46140</v>
      </c>
      <c r="C962" s="9">
        <v>88</v>
      </c>
      <c r="D962" s="9" t="s">
        <v>1259</v>
      </c>
      <c r="E962" s="9">
        <v>9721525438</v>
      </c>
      <c r="F962" s="9" t="s">
        <v>787</v>
      </c>
      <c r="G962" s="64" t="s">
        <v>57</v>
      </c>
      <c r="H962" s="65" t="s">
        <v>65</v>
      </c>
      <c r="I962" s="65" t="s">
        <v>27</v>
      </c>
      <c r="J962" s="22" t="s">
        <v>366</v>
      </c>
      <c r="K962" s="67" t="str">
        <f>_xlfn.XLOOKUP(Job_Cards[[#This Row],[Part Code Issued]],'Inventory Check'!$A$3:$A$3000,'Inventory Check'!$B$3:$B$3000,"WRONG Code",0)</f>
        <v>Gulf Force BS VI (6.5L)</v>
      </c>
      <c r="L962" s="22">
        <v>1</v>
      </c>
      <c r="M962" s="27">
        <v>2243</v>
      </c>
      <c r="N962" s="69">
        <f t="shared" si="104"/>
        <v>2243</v>
      </c>
      <c r="O962" s="10">
        <v>750</v>
      </c>
      <c r="P962" s="11">
        <v>100</v>
      </c>
      <c r="Q962" s="11"/>
      <c r="R962" s="11"/>
      <c r="S962" s="11"/>
      <c r="T962" s="23"/>
      <c r="U962" s="71">
        <f t="shared" si="103"/>
        <v>850</v>
      </c>
      <c r="V962" s="71">
        <f t="shared" si="105"/>
        <v>153</v>
      </c>
      <c r="W962" s="9"/>
      <c r="X962" s="69">
        <f>Job_Cards[[#This Row],[GST on Lobour]]+Job_Cards[[#This Row],[Total Labour]]+Job_Cards[[#This Row],[Part Value]]</f>
        <v>3246</v>
      </c>
      <c r="Y962" s="9"/>
      <c r="Z962" s="11"/>
      <c r="AA962" s="15">
        <f t="shared" si="106"/>
        <v>28</v>
      </c>
      <c r="AB962" s="15">
        <f t="shared" si="107"/>
        <v>4</v>
      </c>
      <c r="AC962" s="15">
        <f t="shared" si="108"/>
        <v>2026</v>
      </c>
    </row>
    <row r="963" spans="1:29" x14ac:dyDescent="0.35">
      <c r="A963" s="9"/>
      <c r="B963" s="8">
        <v>46140</v>
      </c>
      <c r="C963" s="9"/>
      <c r="D963" s="9"/>
      <c r="E963" s="9"/>
      <c r="F963" s="9"/>
      <c r="G963" s="64"/>
      <c r="H963" s="65"/>
      <c r="I963" s="65" t="str">
        <f>IF(Job_Cards[[#This Row],[Customer Name]]="",I962,"")</f>
        <v>Paid</v>
      </c>
      <c r="J963" s="22" t="s">
        <v>90</v>
      </c>
      <c r="K963" s="67" t="str">
        <f>_xlfn.XLOOKUP(Job_Cards[[#This Row],[Part Code Issued]],'Inventory Check'!$A$3:$A$3000,'Inventory Check'!$B$3:$B$3000,"WRONG Code",0)</f>
        <v>Oil Filter</v>
      </c>
      <c r="L963" s="22">
        <v>1</v>
      </c>
      <c r="M963" s="27">
        <v>359</v>
      </c>
      <c r="N963" s="69">
        <f t="shared" si="104"/>
        <v>359</v>
      </c>
      <c r="O963" s="10"/>
      <c r="P963" s="11"/>
      <c r="Q963" s="11"/>
      <c r="R963" s="11"/>
      <c r="S963" s="11"/>
      <c r="T963" s="23"/>
      <c r="U963" s="71">
        <f t="shared" si="103"/>
        <v>0</v>
      </c>
      <c r="V963" s="71">
        <f t="shared" si="105"/>
        <v>0</v>
      </c>
      <c r="W963" s="9"/>
      <c r="X963" s="69">
        <f>Job_Cards[[#This Row],[GST on Lobour]]+Job_Cards[[#This Row],[Total Labour]]+Job_Cards[[#This Row],[Part Value]]</f>
        <v>359</v>
      </c>
      <c r="Y963" s="9"/>
      <c r="Z963" s="11"/>
      <c r="AA963" s="15">
        <f t="shared" si="106"/>
        <v>28</v>
      </c>
      <c r="AB963" s="15">
        <f t="shared" si="107"/>
        <v>4</v>
      </c>
      <c r="AC963" s="15">
        <f t="shared" si="108"/>
        <v>2026</v>
      </c>
    </row>
    <row r="964" spans="1:29" x14ac:dyDescent="0.35">
      <c r="A964" s="9"/>
      <c r="B964" s="8">
        <v>46140</v>
      </c>
      <c r="C964" s="9"/>
      <c r="D964" s="9"/>
      <c r="E964" s="9"/>
      <c r="F964" s="9"/>
      <c r="G964" s="64"/>
      <c r="H964" s="65"/>
      <c r="I964" s="65" t="str">
        <f>IF(Job_Cards[[#This Row],[Customer Name]]="",I963,"")</f>
        <v>Paid</v>
      </c>
      <c r="J964" s="99" t="s">
        <v>550</v>
      </c>
      <c r="K964" s="67" t="str">
        <f>_xlfn.XLOOKUP(Job_Cards[[#This Row],[Part Code Issued]],'Inventory Check'!$A$3:$A$3000,'Inventory Check'!$B$3:$B$3000,"WRONG Code",0)</f>
        <v>Bulb-1016 Double Point</v>
      </c>
      <c r="L964" s="22">
        <v>1</v>
      </c>
      <c r="M964" s="27">
        <v>54</v>
      </c>
      <c r="N964" s="69">
        <f t="shared" si="104"/>
        <v>54</v>
      </c>
      <c r="O964" s="10"/>
      <c r="P964" s="11"/>
      <c r="Q964" s="11"/>
      <c r="R964" s="11"/>
      <c r="S964" s="11"/>
      <c r="T964" s="23"/>
      <c r="U964" s="71">
        <f t="shared" si="103"/>
        <v>0</v>
      </c>
      <c r="V964" s="71">
        <f t="shared" si="105"/>
        <v>0</v>
      </c>
      <c r="W964" s="9"/>
      <c r="X964" s="69">
        <f>Job_Cards[[#This Row],[GST on Lobour]]+Job_Cards[[#This Row],[Total Labour]]+Job_Cards[[#This Row],[Part Value]]</f>
        <v>54</v>
      </c>
      <c r="Y964" s="9"/>
      <c r="Z964" s="11"/>
      <c r="AA964" s="15">
        <f t="shared" si="106"/>
        <v>28</v>
      </c>
      <c r="AB964" s="15">
        <f t="shared" si="107"/>
        <v>4</v>
      </c>
      <c r="AC964" s="15">
        <f t="shared" si="108"/>
        <v>2026</v>
      </c>
    </row>
    <row r="965" spans="1:29" x14ac:dyDescent="0.35">
      <c r="A965" s="9"/>
      <c r="B965" s="8">
        <v>46140</v>
      </c>
      <c r="C965" s="9"/>
      <c r="D965" s="9"/>
      <c r="E965" s="9"/>
      <c r="F965" s="9"/>
      <c r="G965" s="64"/>
      <c r="H965" s="65"/>
      <c r="I965" s="65" t="str">
        <f>IF(Job_Cards[[#This Row],[Customer Name]]="",I964,"")</f>
        <v>Paid</v>
      </c>
      <c r="J965" s="22" t="s">
        <v>316</v>
      </c>
      <c r="K965" s="67" t="str">
        <f>_xlfn.XLOOKUP(Job_Cards[[#This Row],[Part Code Issued]],'Inventory Check'!$A$3:$A$3000,'Inventory Check'!$B$3:$B$3000,"WRONG Code",0)</f>
        <v>Rear View Mirror LH</v>
      </c>
      <c r="L965" s="22">
        <v>1</v>
      </c>
      <c r="M965" s="27">
        <v>250</v>
      </c>
      <c r="N965" s="69">
        <f t="shared" si="104"/>
        <v>250</v>
      </c>
      <c r="O965" s="10"/>
      <c r="P965" s="11"/>
      <c r="Q965" s="11"/>
      <c r="R965" s="11"/>
      <c r="S965" s="11"/>
      <c r="T965" s="23"/>
      <c r="U965" s="71">
        <f t="shared" si="103"/>
        <v>0</v>
      </c>
      <c r="V965" s="71">
        <f t="shared" si="105"/>
        <v>0</v>
      </c>
      <c r="W965" s="9"/>
      <c r="X965" s="69">
        <f>Job_Cards[[#This Row],[GST on Lobour]]+Job_Cards[[#This Row],[Total Labour]]+Job_Cards[[#This Row],[Part Value]]</f>
        <v>250</v>
      </c>
      <c r="Y965" s="9"/>
      <c r="Z965" s="11"/>
      <c r="AA965" s="15">
        <f t="shared" si="106"/>
        <v>28</v>
      </c>
      <c r="AB965" s="15">
        <f t="shared" si="107"/>
        <v>4</v>
      </c>
      <c r="AC965" s="15">
        <f t="shared" si="108"/>
        <v>2026</v>
      </c>
    </row>
    <row r="966" spans="1:29" x14ac:dyDescent="0.35">
      <c r="A966" s="8">
        <v>46140</v>
      </c>
      <c r="B966" s="8">
        <v>46140</v>
      </c>
      <c r="C966" s="9" t="s">
        <v>1260</v>
      </c>
      <c r="D966" s="9" t="s">
        <v>1261</v>
      </c>
      <c r="E966" s="9">
        <v>9454277263</v>
      </c>
      <c r="F966" s="9" t="s">
        <v>1262</v>
      </c>
      <c r="G966" s="64" t="s">
        <v>55</v>
      </c>
      <c r="H966" s="65" t="s">
        <v>65</v>
      </c>
      <c r="I966" s="65" t="s">
        <v>27</v>
      </c>
      <c r="J966" s="22" t="s">
        <v>1263</v>
      </c>
      <c r="K966" s="67" t="str">
        <f>_xlfn.XLOOKUP(Job_Cards[[#This Row],[Part Code Issued]],'Inventory Check'!$A$3:$A$3000,'Inventory Check'!$B$3:$B$3000,"WRONG Code",0)</f>
        <v>ELECTRICAL SPARY</v>
      </c>
      <c r="L966" s="22">
        <v>2</v>
      </c>
      <c r="M966" s="27">
        <v>190</v>
      </c>
      <c r="N966" s="69">
        <f t="shared" si="104"/>
        <v>380</v>
      </c>
      <c r="O966" s="10">
        <v>2800</v>
      </c>
      <c r="P966" s="11">
        <v>750</v>
      </c>
      <c r="Q966" s="11">
        <v>2400</v>
      </c>
      <c r="R966" s="11"/>
      <c r="S966" s="11"/>
      <c r="T966" s="23"/>
      <c r="U966" s="71">
        <f t="shared" si="103"/>
        <v>5950</v>
      </c>
      <c r="V966" s="71">
        <f t="shared" si="105"/>
        <v>1071</v>
      </c>
      <c r="W966" s="9"/>
      <c r="X966" s="69">
        <f>Job_Cards[[#This Row],[GST on Lobour]]+Job_Cards[[#This Row],[Total Labour]]+Job_Cards[[#This Row],[Part Value]]</f>
        <v>7401</v>
      </c>
      <c r="Y966" s="9"/>
      <c r="Z966" s="11"/>
      <c r="AA966" s="15">
        <f t="shared" si="106"/>
        <v>28</v>
      </c>
      <c r="AB966" s="15">
        <f t="shared" si="107"/>
        <v>4</v>
      </c>
      <c r="AC966" s="15">
        <f t="shared" si="108"/>
        <v>2026</v>
      </c>
    </row>
    <row r="967" spans="1:29" x14ac:dyDescent="0.35">
      <c r="A967" s="9"/>
      <c r="B967" s="8">
        <v>46140</v>
      </c>
      <c r="C967" s="9"/>
      <c r="D967" s="9"/>
      <c r="E967" s="9"/>
      <c r="F967" s="9"/>
      <c r="G967" s="64"/>
      <c r="H967" s="65"/>
      <c r="I967" s="65" t="str">
        <f>IF(Job_Cards[[#This Row],[Customer Name]]="",I966,"")</f>
        <v>Paid</v>
      </c>
      <c r="J967" s="22" t="s">
        <v>665</v>
      </c>
      <c r="K967" s="67" t="str">
        <f>_xlfn.XLOOKUP(Job_Cards[[#This Row],[Part Code Issued]],'Inventory Check'!$A$3:$A$3000,'Inventory Check'!$B$3:$B$3000,"WRONG Code",0)</f>
        <v>MAIN RELAY (2)</v>
      </c>
      <c r="L967" s="22">
        <v>1</v>
      </c>
      <c r="M967" s="27">
        <v>146</v>
      </c>
      <c r="N967" s="69">
        <f t="shared" si="104"/>
        <v>146</v>
      </c>
      <c r="O967" s="10"/>
      <c r="P967" s="11"/>
      <c r="Q967" s="11"/>
      <c r="R967" s="11"/>
      <c r="S967" s="11"/>
      <c r="T967" s="23"/>
      <c r="U967" s="71">
        <f t="shared" si="103"/>
        <v>0</v>
      </c>
      <c r="V967" s="71">
        <f t="shared" si="105"/>
        <v>0</v>
      </c>
      <c r="W967" s="9"/>
      <c r="X967" s="69">
        <f>Job_Cards[[#This Row],[GST on Lobour]]+Job_Cards[[#This Row],[Total Labour]]+Job_Cards[[#This Row],[Part Value]]</f>
        <v>146</v>
      </c>
      <c r="Y967" s="9"/>
      <c r="Z967" s="11"/>
      <c r="AA967" s="15">
        <f t="shared" si="106"/>
        <v>28</v>
      </c>
      <c r="AB967" s="15">
        <f t="shared" si="107"/>
        <v>4</v>
      </c>
      <c r="AC967" s="15">
        <f t="shared" si="108"/>
        <v>2026</v>
      </c>
    </row>
    <row r="968" spans="1:29" x14ac:dyDescent="0.35">
      <c r="A968" s="9"/>
      <c r="B968" s="8">
        <v>46140</v>
      </c>
      <c r="C968" s="9"/>
      <c r="D968" s="9"/>
      <c r="E968" s="9"/>
      <c r="F968" s="9"/>
      <c r="G968" s="64"/>
      <c r="H968" s="65"/>
      <c r="I968" s="65" t="str">
        <f>IF(Job_Cards[[#This Row],[Customer Name]]="",I967,"")</f>
        <v>Paid</v>
      </c>
      <c r="J968" s="22" t="s">
        <v>117</v>
      </c>
      <c r="K968" s="67" t="str">
        <f>_xlfn.XLOOKUP(Job_Cards[[#This Row],[Part Code Issued]],'Inventory Check'!$A$3:$A$3000,'Inventory Check'!$B$3:$B$3000,"WRONG Code",0)</f>
        <v>KING PIN SET</v>
      </c>
      <c r="L968" s="22">
        <v>1</v>
      </c>
      <c r="M968" s="27">
        <v>2247</v>
      </c>
      <c r="N968" s="69">
        <f t="shared" si="104"/>
        <v>2247</v>
      </c>
      <c r="O968" s="10"/>
      <c r="P968" s="11"/>
      <c r="Q968" s="11"/>
      <c r="R968" s="11"/>
      <c r="S968" s="11"/>
      <c r="T968" s="23"/>
      <c r="U968" s="71">
        <f t="shared" si="103"/>
        <v>0</v>
      </c>
      <c r="V968" s="71">
        <f t="shared" si="105"/>
        <v>0</v>
      </c>
      <c r="W968" s="9"/>
      <c r="X968" s="69">
        <f>Job_Cards[[#This Row],[GST on Lobour]]+Job_Cards[[#This Row],[Total Labour]]+Job_Cards[[#This Row],[Part Value]]</f>
        <v>2247</v>
      </c>
      <c r="Y968" s="9"/>
      <c r="Z968" s="11"/>
      <c r="AA968" s="15">
        <f t="shared" si="106"/>
        <v>28</v>
      </c>
      <c r="AB968" s="15">
        <f t="shared" si="107"/>
        <v>4</v>
      </c>
      <c r="AC968" s="15">
        <f t="shared" si="108"/>
        <v>2026</v>
      </c>
    </row>
    <row r="969" spans="1:29" x14ac:dyDescent="0.35">
      <c r="A969" s="9"/>
      <c r="B969" s="8">
        <v>46140</v>
      </c>
      <c r="C969" s="9"/>
      <c r="D969" s="9"/>
      <c r="E969" s="9"/>
      <c r="F969" s="9"/>
      <c r="G969" s="64"/>
      <c r="H969" s="65"/>
      <c r="I969" s="65" t="str">
        <f>IF(Job_Cards[[#This Row],[Customer Name]]="",I968,"")</f>
        <v>Paid</v>
      </c>
      <c r="J969" s="22" t="s">
        <v>527</v>
      </c>
      <c r="K969" s="67" t="str">
        <f>_xlfn.XLOOKUP(Job_Cards[[#This Row],[Part Code Issued]],'Inventory Check'!$A$3:$A$3000,'Inventory Check'!$B$3:$B$3000,"WRONG Code",0)</f>
        <v>Ele. Flasher Unit</v>
      </c>
      <c r="L969" s="22">
        <v>1</v>
      </c>
      <c r="M969" s="27">
        <v>124</v>
      </c>
      <c r="N969" s="69">
        <f t="shared" si="104"/>
        <v>124</v>
      </c>
      <c r="O969" s="10"/>
      <c r="P969" s="11"/>
      <c r="Q969" s="11"/>
      <c r="R969" s="11"/>
      <c r="S969" s="11"/>
      <c r="T969" s="23"/>
      <c r="U969" s="71">
        <f t="shared" si="103"/>
        <v>0</v>
      </c>
      <c r="V969" s="71">
        <f t="shared" si="105"/>
        <v>0</v>
      </c>
      <c r="W969" s="9"/>
      <c r="X969" s="69">
        <f>Job_Cards[[#This Row],[GST on Lobour]]+Job_Cards[[#This Row],[Total Labour]]+Job_Cards[[#This Row],[Part Value]]</f>
        <v>124</v>
      </c>
      <c r="Y969" s="9"/>
      <c r="Z969" s="11"/>
      <c r="AA969" s="15">
        <f t="shared" si="106"/>
        <v>28</v>
      </c>
      <c r="AB969" s="15">
        <f t="shared" si="107"/>
        <v>4</v>
      </c>
      <c r="AC969" s="15">
        <f t="shared" si="108"/>
        <v>2026</v>
      </c>
    </row>
    <row r="970" spans="1:29" x14ac:dyDescent="0.35">
      <c r="A970" s="9"/>
      <c r="B970" s="8">
        <v>46140</v>
      </c>
      <c r="C970" s="9"/>
      <c r="D970" s="9"/>
      <c r="E970" s="9"/>
      <c r="F970" s="9"/>
      <c r="G970" s="64"/>
      <c r="H970" s="65"/>
      <c r="I970" s="65" t="str">
        <f>IF(Job_Cards[[#This Row],[Customer Name]]="",I969,"")</f>
        <v>Paid</v>
      </c>
      <c r="J970" s="22" t="s">
        <v>424</v>
      </c>
      <c r="K970" s="67" t="str">
        <f>_xlfn.XLOOKUP(Job_Cards[[#This Row],[Part Code Issued]],'Inventory Check'!$A$3:$A$3000,'Inventory Check'!$B$3:$B$3000,"WRONG Code",0)</f>
        <v>Lube Oil Filter</v>
      </c>
      <c r="L970" s="22">
        <v>1</v>
      </c>
      <c r="M970" s="27">
        <v>1411</v>
      </c>
      <c r="N970" s="69">
        <f t="shared" si="104"/>
        <v>1411</v>
      </c>
      <c r="O970" s="10"/>
      <c r="P970" s="11"/>
      <c r="Q970" s="11"/>
      <c r="R970" s="11"/>
      <c r="S970" s="11"/>
      <c r="T970" s="23"/>
      <c r="U970" s="71">
        <f t="shared" si="103"/>
        <v>0</v>
      </c>
      <c r="V970" s="71">
        <f t="shared" si="105"/>
        <v>0</v>
      </c>
      <c r="W970" s="9"/>
      <c r="X970" s="69">
        <f>Job_Cards[[#This Row],[GST on Lobour]]+Job_Cards[[#This Row],[Total Labour]]+Job_Cards[[#This Row],[Part Value]]</f>
        <v>1411</v>
      </c>
      <c r="Y970" s="9"/>
      <c r="Z970" s="11"/>
      <c r="AA970" s="15">
        <f t="shared" si="106"/>
        <v>28</v>
      </c>
      <c r="AB970" s="15">
        <f t="shared" si="107"/>
        <v>4</v>
      </c>
      <c r="AC970" s="15">
        <f t="shared" si="108"/>
        <v>2026</v>
      </c>
    </row>
    <row r="971" spans="1:29" x14ac:dyDescent="0.35">
      <c r="A971" s="9"/>
      <c r="B971" s="8">
        <v>46140</v>
      </c>
      <c r="C971" s="9"/>
      <c r="D971" s="9"/>
      <c r="E971" s="9"/>
      <c r="F971" s="9"/>
      <c r="G971" s="64"/>
      <c r="H971" s="65"/>
      <c r="I971" s="65" t="str">
        <f>IF(Job_Cards[[#This Row],[Customer Name]]="",I970,"")</f>
        <v>Paid</v>
      </c>
      <c r="J971" s="22" t="s">
        <v>694</v>
      </c>
      <c r="K971" s="67" t="str">
        <f>_xlfn.XLOOKUP(Job_Cards[[#This Row],[Part Code Issued]],'Inventory Check'!$A$3:$A$3000,'Inventory Check'!$B$3:$B$3000,"WRONG Code",0)</f>
        <v>ENGINE OIL</v>
      </c>
      <c r="L971" s="22">
        <v>1</v>
      </c>
      <c r="M971" s="27">
        <v>2400</v>
      </c>
      <c r="N971" s="69">
        <f t="shared" si="104"/>
        <v>2400</v>
      </c>
      <c r="O971" s="10"/>
      <c r="P971" s="11"/>
      <c r="Q971" s="11"/>
      <c r="R971" s="11"/>
      <c r="S971" s="11"/>
      <c r="T971" s="23"/>
      <c r="U971" s="71">
        <f t="shared" si="103"/>
        <v>0</v>
      </c>
      <c r="V971" s="71">
        <f t="shared" si="105"/>
        <v>0</v>
      </c>
      <c r="W971" s="9"/>
      <c r="X971" s="69">
        <f>Job_Cards[[#This Row],[GST on Lobour]]+Job_Cards[[#This Row],[Total Labour]]+Job_Cards[[#This Row],[Part Value]]</f>
        <v>2400</v>
      </c>
      <c r="Y971" s="9"/>
      <c r="Z971" s="11"/>
      <c r="AA971" s="15">
        <f t="shared" si="106"/>
        <v>28</v>
      </c>
      <c r="AB971" s="15">
        <f t="shared" si="107"/>
        <v>4</v>
      </c>
      <c r="AC971" s="15">
        <f t="shared" si="108"/>
        <v>2026</v>
      </c>
    </row>
    <row r="972" spans="1:29" x14ac:dyDescent="0.35">
      <c r="A972" s="9"/>
      <c r="B972" s="8">
        <v>46140</v>
      </c>
      <c r="C972" s="9"/>
      <c r="D972" s="9"/>
      <c r="E972" s="9"/>
      <c r="F972" s="9"/>
      <c r="G972" s="64"/>
      <c r="H972" s="65"/>
      <c r="I972" s="65" t="str">
        <f>IF(Job_Cards[[#This Row],[Customer Name]]="",I971,"")</f>
        <v>Paid</v>
      </c>
      <c r="J972" s="22" t="s">
        <v>91</v>
      </c>
      <c r="K972" s="67" t="str">
        <f>_xlfn.XLOOKUP(Job_Cards[[#This Row],[Part Code Issued]],'Inventory Check'!$A$3:$A$3000,'Inventory Check'!$B$3:$B$3000,"WRONG Code",0)</f>
        <v>FUEL FILTER</v>
      </c>
      <c r="L972" s="22">
        <v>1</v>
      </c>
      <c r="M972" s="27">
        <v>1575</v>
      </c>
      <c r="N972" s="69">
        <f t="shared" si="104"/>
        <v>1575</v>
      </c>
      <c r="O972" s="10"/>
      <c r="P972" s="11"/>
      <c r="Q972" s="11"/>
      <c r="R972" s="11"/>
      <c r="S972" s="11"/>
      <c r="T972" s="23"/>
      <c r="U972" s="71">
        <f t="shared" si="103"/>
        <v>0</v>
      </c>
      <c r="V972" s="71">
        <f t="shared" si="105"/>
        <v>0</v>
      </c>
      <c r="W972" s="9"/>
      <c r="X972" s="69">
        <f>Job_Cards[[#This Row],[GST on Lobour]]+Job_Cards[[#This Row],[Total Labour]]+Job_Cards[[#This Row],[Part Value]]</f>
        <v>1575</v>
      </c>
      <c r="Y972" s="9"/>
      <c r="Z972" s="11"/>
      <c r="AA972" s="15">
        <f t="shared" si="106"/>
        <v>28</v>
      </c>
      <c r="AB972" s="15">
        <f t="shared" si="107"/>
        <v>4</v>
      </c>
      <c r="AC972" s="15">
        <f t="shared" si="108"/>
        <v>2026</v>
      </c>
    </row>
    <row r="973" spans="1:29" x14ac:dyDescent="0.35">
      <c r="A973" s="9"/>
      <c r="B973" s="8">
        <v>46140</v>
      </c>
      <c r="C973" s="9"/>
      <c r="D973" s="9"/>
      <c r="E973" s="9"/>
      <c r="F973" s="9"/>
      <c r="G973" s="64"/>
      <c r="H973" s="65"/>
      <c r="I973" s="65" t="str">
        <f>IF(Job_Cards[[#This Row],[Customer Name]]="",I972,"")</f>
        <v>Paid</v>
      </c>
      <c r="J973" s="22" t="s">
        <v>845</v>
      </c>
      <c r="K973" s="67" t="str">
        <f>_xlfn.XLOOKUP(Job_Cards[[#This Row],[Part Code Issued]],'Inventory Check'!$A$3:$A$3000,'Inventory Check'!$B$3:$B$3000,"WRONG Code",0)</f>
        <v>GREASE</v>
      </c>
      <c r="L973" s="22">
        <v>1</v>
      </c>
      <c r="M973" s="27">
        <v>288</v>
      </c>
      <c r="N973" s="69">
        <f t="shared" si="104"/>
        <v>288</v>
      </c>
      <c r="O973" s="10"/>
      <c r="P973" s="11"/>
      <c r="Q973" s="11"/>
      <c r="R973" s="11"/>
      <c r="S973" s="11"/>
      <c r="T973" s="23"/>
      <c r="U973" s="71">
        <f t="shared" si="103"/>
        <v>0</v>
      </c>
      <c r="V973" s="71">
        <f t="shared" si="105"/>
        <v>0</v>
      </c>
      <c r="W973" s="9"/>
      <c r="X973" s="69">
        <f>Job_Cards[[#This Row],[GST on Lobour]]+Job_Cards[[#This Row],[Total Labour]]+Job_Cards[[#This Row],[Part Value]]</f>
        <v>288</v>
      </c>
      <c r="Y973" s="9"/>
      <c r="Z973" s="11"/>
      <c r="AA973" s="15">
        <f t="shared" si="106"/>
        <v>28</v>
      </c>
      <c r="AB973" s="15">
        <f t="shared" si="107"/>
        <v>4</v>
      </c>
      <c r="AC973" s="15">
        <f t="shared" si="108"/>
        <v>2026</v>
      </c>
    </row>
    <row r="974" spans="1:29" x14ac:dyDescent="0.35">
      <c r="A974" s="9"/>
      <c r="B974" s="8">
        <v>46140</v>
      </c>
      <c r="C974" s="9"/>
      <c r="D974" s="9"/>
      <c r="E974" s="9"/>
      <c r="F974" s="9"/>
      <c r="G974" s="64"/>
      <c r="H974" s="65"/>
      <c r="I974" s="65" t="str">
        <f>IF(Job_Cards[[#This Row],[Customer Name]]="",I973,"")</f>
        <v>Paid</v>
      </c>
      <c r="J974" s="22" t="s">
        <v>408</v>
      </c>
      <c r="K974" s="67" t="str">
        <f>_xlfn.XLOOKUP(Job_Cards[[#This Row],[Part Code Issued]],'Inventory Check'!$A$3:$A$3000,'Inventory Check'!$B$3:$B$3000,"WRONG Code",0)</f>
        <v>BRACKET</v>
      </c>
      <c r="L974" s="22">
        <v>2</v>
      </c>
      <c r="M974" s="27">
        <v>40</v>
      </c>
      <c r="N974" s="69">
        <f t="shared" si="104"/>
        <v>80</v>
      </c>
      <c r="O974" s="10"/>
      <c r="P974" s="11"/>
      <c r="Q974" s="11"/>
      <c r="R974" s="11"/>
      <c r="S974" s="11"/>
      <c r="T974" s="23"/>
      <c r="U974" s="71">
        <f t="shared" si="103"/>
        <v>0</v>
      </c>
      <c r="V974" s="71">
        <f t="shared" si="105"/>
        <v>0</v>
      </c>
      <c r="W974" s="9"/>
      <c r="X974" s="69">
        <f>Job_Cards[[#This Row],[GST on Lobour]]+Job_Cards[[#This Row],[Total Labour]]+Job_Cards[[#This Row],[Part Value]]</f>
        <v>80</v>
      </c>
      <c r="Y974" s="9"/>
      <c r="Z974" s="11"/>
      <c r="AA974" s="15">
        <f t="shared" si="106"/>
        <v>28</v>
      </c>
      <c r="AB974" s="15">
        <f t="shared" si="107"/>
        <v>4</v>
      </c>
      <c r="AC974" s="15">
        <f t="shared" si="108"/>
        <v>2026</v>
      </c>
    </row>
    <row r="975" spans="1:29" x14ac:dyDescent="0.35">
      <c r="A975" s="9"/>
      <c r="B975" s="8">
        <v>46140</v>
      </c>
      <c r="C975" s="9"/>
      <c r="D975" s="9"/>
      <c r="E975" s="9"/>
      <c r="F975" s="9"/>
      <c r="G975" s="64"/>
      <c r="H975" s="65"/>
      <c r="I975" s="65" t="str">
        <f>IF(Job_Cards[[#This Row],[Customer Name]]="",I974,"")</f>
        <v>Paid</v>
      </c>
      <c r="J975" s="22" t="s">
        <v>403</v>
      </c>
      <c r="K975" s="67" t="str">
        <f>_xlfn.XLOOKUP(Job_Cards[[#This Row],[Part Code Issued]],'Inventory Check'!$A$3:$A$3000,'Inventory Check'!$B$3:$B$3000,"WRONG Code",0)</f>
        <v>RUBBER BUSH</v>
      </c>
      <c r="L975" s="22">
        <v>2</v>
      </c>
      <c r="M975" s="27">
        <v>63</v>
      </c>
      <c r="N975" s="69">
        <f t="shared" si="104"/>
        <v>126</v>
      </c>
      <c r="O975" s="10"/>
      <c r="P975" s="11"/>
      <c r="Q975" s="11"/>
      <c r="R975" s="11"/>
      <c r="S975" s="11"/>
      <c r="T975" s="23"/>
      <c r="U975" s="71">
        <f t="shared" si="103"/>
        <v>0</v>
      </c>
      <c r="V975" s="71">
        <f t="shared" si="105"/>
        <v>0</v>
      </c>
      <c r="W975" s="9"/>
      <c r="X975" s="69">
        <f>Job_Cards[[#This Row],[GST on Lobour]]+Job_Cards[[#This Row],[Total Labour]]+Job_Cards[[#This Row],[Part Value]]</f>
        <v>126</v>
      </c>
      <c r="Y975" s="9"/>
      <c r="Z975" s="11"/>
      <c r="AA975" s="15">
        <f t="shared" si="106"/>
        <v>28</v>
      </c>
      <c r="AB975" s="15">
        <f t="shared" si="107"/>
        <v>4</v>
      </c>
      <c r="AC975" s="15">
        <f t="shared" si="108"/>
        <v>2026</v>
      </c>
    </row>
    <row r="976" spans="1:29" x14ac:dyDescent="0.35">
      <c r="A976" s="9"/>
      <c r="B976" s="8">
        <v>46140</v>
      </c>
      <c r="C976" s="9"/>
      <c r="D976" s="9"/>
      <c r="E976" s="9"/>
      <c r="F976" s="9"/>
      <c r="G976" s="64"/>
      <c r="H976" s="65"/>
      <c r="I976" s="65" t="str">
        <f>IF(Job_Cards[[#This Row],[Customer Name]]="",I975,"")</f>
        <v>Paid</v>
      </c>
      <c r="J976" s="103" t="s">
        <v>831</v>
      </c>
      <c r="K976" s="67" t="str">
        <f>_xlfn.XLOOKUP(Job_Cards[[#This Row],[Part Code Issued]],'Inventory Check'!$A$3:$A$3000,'Inventory Check'!$B$3:$B$3000,"WRONG Code",0)</f>
        <v>BALANCING BUSH 19 NO.</v>
      </c>
      <c r="L976" s="22">
        <v>2</v>
      </c>
      <c r="M976" s="27">
        <v>80</v>
      </c>
      <c r="N976" s="69">
        <f t="shared" si="104"/>
        <v>160</v>
      </c>
      <c r="O976" s="10"/>
      <c r="P976" s="11"/>
      <c r="Q976" s="11"/>
      <c r="R976" s="11"/>
      <c r="S976" s="11"/>
      <c r="T976" s="23"/>
      <c r="U976" s="71">
        <f t="shared" si="103"/>
        <v>0</v>
      </c>
      <c r="V976" s="71">
        <f t="shared" si="105"/>
        <v>0</v>
      </c>
      <c r="W976" s="9"/>
      <c r="X976" s="69">
        <f>Job_Cards[[#This Row],[GST on Lobour]]+Job_Cards[[#This Row],[Total Labour]]+Job_Cards[[#This Row],[Part Value]]</f>
        <v>160</v>
      </c>
      <c r="Y976" s="9"/>
      <c r="Z976" s="11"/>
      <c r="AA976" s="15">
        <f t="shared" si="106"/>
        <v>28</v>
      </c>
      <c r="AB976" s="15">
        <f t="shared" si="107"/>
        <v>4</v>
      </c>
      <c r="AC976" s="15">
        <f t="shared" si="108"/>
        <v>2026</v>
      </c>
    </row>
    <row r="977" spans="1:29" x14ac:dyDescent="0.35">
      <c r="A977" s="9"/>
      <c r="B977" s="8">
        <v>46140</v>
      </c>
      <c r="C977" s="9"/>
      <c r="D977" s="9"/>
      <c r="E977" s="9"/>
      <c r="F977" s="9"/>
      <c r="G977" s="64"/>
      <c r="H977" s="65"/>
      <c r="I977" s="65" t="str">
        <f>IF(Job_Cards[[#This Row],[Customer Name]]="",I976,"")</f>
        <v>Paid</v>
      </c>
      <c r="J977" s="103" t="s">
        <v>832</v>
      </c>
      <c r="K977" s="67" t="str">
        <f>_xlfn.XLOOKUP(Job_Cards[[#This Row],[Part Code Issued]],'Inventory Check'!$A$3:$A$3000,'Inventory Check'!$B$3:$B$3000,"WRONG Code",0)</f>
        <v>BALANCING BUSH 22 NO.</v>
      </c>
      <c r="L977" s="22">
        <v>2</v>
      </c>
      <c r="M977" s="27">
        <v>90</v>
      </c>
      <c r="N977" s="69">
        <f t="shared" si="104"/>
        <v>180</v>
      </c>
      <c r="O977" s="10"/>
      <c r="P977" s="11"/>
      <c r="Q977" s="11"/>
      <c r="R977" s="11"/>
      <c r="S977" s="11"/>
      <c r="T977" s="23"/>
      <c r="U977" s="71">
        <f t="shared" si="103"/>
        <v>0</v>
      </c>
      <c r="V977" s="71">
        <f t="shared" si="105"/>
        <v>0</v>
      </c>
      <c r="W977" s="9"/>
      <c r="X977" s="69">
        <f>Job_Cards[[#This Row],[GST on Lobour]]+Job_Cards[[#This Row],[Total Labour]]+Job_Cards[[#This Row],[Part Value]]</f>
        <v>180</v>
      </c>
      <c r="Y977" s="9"/>
      <c r="Z977" s="11"/>
      <c r="AA977" s="15">
        <f t="shared" si="106"/>
        <v>28</v>
      </c>
      <c r="AB977" s="15">
        <f t="shared" si="107"/>
        <v>4</v>
      </c>
      <c r="AC977" s="15">
        <f t="shared" si="108"/>
        <v>2026</v>
      </c>
    </row>
    <row r="978" spans="1:29" x14ac:dyDescent="0.35">
      <c r="A978" s="9"/>
      <c r="B978" s="8">
        <v>46140</v>
      </c>
      <c r="C978" s="9"/>
      <c r="D978" s="9"/>
      <c r="E978" s="9"/>
      <c r="F978" s="9"/>
      <c r="G978" s="64"/>
      <c r="H978" s="65"/>
      <c r="I978" s="65" t="str">
        <f>IF(Job_Cards[[#This Row],[Customer Name]]="",I977,"")</f>
        <v>Paid</v>
      </c>
      <c r="J978" s="22" t="s">
        <v>992</v>
      </c>
      <c r="K978" s="67" t="str">
        <f>_xlfn.XLOOKUP(Job_Cards[[#This Row],[Part Code Issued]],'Inventory Check'!$A$3:$A$3000,'Inventory Check'!$B$3:$B$3000,"WRONG Code",0)</f>
        <v>Clamp For Stebilizer</v>
      </c>
      <c r="L978" s="22">
        <v>2</v>
      </c>
      <c r="M978" s="27">
        <v>47</v>
      </c>
      <c r="N978" s="69">
        <f t="shared" si="104"/>
        <v>94</v>
      </c>
      <c r="O978" s="10"/>
      <c r="P978" s="11"/>
      <c r="Q978" s="11"/>
      <c r="R978" s="11"/>
      <c r="S978" s="11"/>
      <c r="T978" s="23"/>
      <c r="U978" s="71">
        <f t="shared" si="103"/>
        <v>0</v>
      </c>
      <c r="V978" s="71">
        <f t="shared" si="105"/>
        <v>0</v>
      </c>
      <c r="W978" s="9"/>
      <c r="X978" s="69">
        <f>Job_Cards[[#This Row],[GST on Lobour]]+Job_Cards[[#This Row],[Total Labour]]+Job_Cards[[#This Row],[Part Value]]</f>
        <v>94</v>
      </c>
      <c r="Y978" s="9"/>
      <c r="Z978" s="11"/>
      <c r="AA978" s="15">
        <f t="shared" si="106"/>
        <v>28</v>
      </c>
      <c r="AB978" s="15">
        <f t="shared" si="107"/>
        <v>4</v>
      </c>
      <c r="AC978" s="15">
        <f t="shared" si="108"/>
        <v>2026</v>
      </c>
    </row>
    <row r="979" spans="1:29" x14ac:dyDescent="0.35">
      <c r="A979" s="9"/>
      <c r="B979" s="8">
        <v>46140</v>
      </c>
      <c r="C979" s="9"/>
      <c r="D979" s="9"/>
      <c r="E979" s="9"/>
      <c r="F979" s="9"/>
      <c r="G979" s="64"/>
      <c r="H979" s="65"/>
      <c r="I979" s="65" t="str">
        <f>IF(Job_Cards[[#This Row],[Customer Name]]="",I978,"")</f>
        <v>Paid</v>
      </c>
      <c r="J979" s="22" t="s">
        <v>406</v>
      </c>
      <c r="K979" s="67" t="str">
        <f>_xlfn.XLOOKUP(Job_Cards[[#This Row],[Part Code Issued]],'Inventory Check'!$A$3:$A$3000,'Inventory Check'!$B$3:$B$3000,"WRONG Code",0)</f>
        <v>CLAMP</v>
      </c>
      <c r="L979" s="22">
        <v>2</v>
      </c>
      <c r="M979" s="27">
        <v>43</v>
      </c>
      <c r="N979" s="69">
        <f t="shared" si="104"/>
        <v>86</v>
      </c>
      <c r="O979" s="10"/>
      <c r="P979" s="11"/>
      <c r="Q979" s="11"/>
      <c r="R979" s="11"/>
      <c r="S979" s="11"/>
      <c r="T979" s="23"/>
      <c r="U979" s="71">
        <f t="shared" si="103"/>
        <v>0</v>
      </c>
      <c r="V979" s="71">
        <f t="shared" si="105"/>
        <v>0</v>
      </c>
      <c r="W979" s="9"/>
      <c r="X979" s="69">
        <f>Job_Cards[[#This Row],[GST on Lobour]]+Job_Cards[[#This Row],[Total Labour]]+Job_Cards[[#This Row],[Part Value]]</f>
        <v>86</v>
      </c>
      <c r="Y979" s="9"/>
      <c r="Z979" s="11"/>
      <c r="AA979" s="15">
        <f t="shared" si="106"/>
        <v>28</v>
      </c>
      <c r="AB979" s="15">
        <f t="shared" si="107"/>
        <v>4</v>
      </c>
      <c r="AC979" s="15">
        <f t="shared" si="108"/>
        <v>2026</v>
      </c>
    </row>
    <row r="980" spans="1:29" x14ac:dyDescent="0.35">
      <c r="A980" s="9"/>
      <c r="B980" s="8">
        <v>46140</v>
      </c>
      <c r="C980" s="9"/>
      <c r="D980" s="9"/>
      <c r="E980" s="9"/>
      <c r="F980" s="9"/>
      <c r="G980" s="64"/>
      <c r="H980" s="65"/>
      <c r="I980" s="65" t="str">
        <f>IF(Job_Cards[[#This Row],[Customer Name]]="",I979,"")</f>
        <v>Paid</v>
      </c>
      <c r="J980" s="22" t="s">
        <v>518</v>
      </c>
      <c r="K980" s="67" t="str">
        <f>_xlfn.XLOOKUP(Job_Cards[[#This Row],[Part Code Issued]],'Inventory Check'!$A$3:$A$3000,'Inventory Check'!$B$3:$B$3000,"WRONG Code",0)</f>
        <v>Nut 17 No.</v>
      </c>
      <c r="L980" s="22">
        <v>4</v>
      </c>
      <c r="M980" s="27">
        <v>26</v>
      </c>
      <c r="N980" s="69">
        <f t="shared" si="104"/>
        <v>104</v>
      </c>
      <c r="O980" s="10"/>
      <c r="P980" s="11"/>
      <c r="Q980" s="11"/>
      <c r="R980" s="11"/>
      <c r="S980" s="11"/>
      <c r="T980" s="23"/>
      <c r="U980" s="71">
        <f t="shared" si="103"/>
        <v>0</v>
      </c>
      <c r="V980" s="71">
        <f t="shared" si="105"/>
        <v>0</v>
      </c>
      <c r="W980" s="9"/>
      <c r="X980" s="69">
        <f>Job_Cards[[#This Row],[GST on Lobour]]+Job_Cards[[#This Row],[Total Labour]]+Job_Cards[[#This Row],[Part Value]]</f>
        <v>104</v>
      </c>
      <c r="Y980" s="9"/>
      <c r="Z980" s="11"/>
      <c r="AA980" s="15">
        <f t="shared" si="106"/>
        <v>28</v>
      </c>
      <c r="AB980" s="15">
        <f t="shared" si="107"/>
        <v>4</v>
      </c>
      <c r="AC980" s="15">
        <f t="shared" si="108"/>
        <v>2026</v>
      </c>
    </row>
    <row r="981" spans="1:29" x14ac:dyDescent="0.35">
      <c r="A981" s="9"/>
      <c r="B981" s="8">
        <v>46140</v>
      </c>
      <c r="C981" s="9"/>
      <c r="D981" s="9"/>
      <c r="E981" s="9"/>
      <c r="F981" s="9"/>
      <c r="G981" s="64"/>
      <c r="H981" s="65"/>
      <c r="I981" s="65" t="str">
        <f>IF(Job_Cards[[#This Row],[Customer Name]]="",I980,"")</f>
        <v>Paid</v>
      </c>
      <c r="J981" s="22" t="s">
        <v>170</v>
      </c>
      <c r="K981" s="67" t="str">
        <f>_xlfn.XLOOKUP(Job_Cards[[#This Row],[Part Code Issued]],'Inventory Check'!$A$3:$A$3000,'Inventory Check'!$B$3:$B$3000,"WRONG Code",0)</f>
        <v>Oil Seal For Fr. Exle</v>
      </c>
      <c r="L981" s="22">
        <v>2</v>
      </c>
      <c r="M981" s="27">
        <v>85</v>
      </c>
      <c r="N981" s="69">
        <f t="shared" si="104"/>
        <v>170</v>
      </c>
      <c r="O981" s="10"/>
      <c r="P981" s="11"/>
      <c r="Q981" s="11"/>
      <c r="R981" s="11"/>
      <c r="S981" s="11"/>
      <c r="T981" s="23"/>
      <c r="U981" s="71">
        <f t="shared" si="103"/>
        <v>0</v>
      </c>
      <c r="V981" s="71">
        <f t="shared" si="105"/>
        <v>0</v>
      </c>
      <c r="W981" s="9"/>
      <c r="X981" s="69">
        <f>Job_Cards[[#This Row],[GST on Lobour]]+Job_Cards[[#This Row],[Total Labour]]+Job_Cards[[#This Row],[Part Value]]</f>
        <v>170</v>
      </c>
      <c r="Y981" s="9"/>
      <c r="Z981" s="11"/>
      <c r="AA981" s="15">
        <f t="shared" si="106"/>
        <v>28</v>
      </c>
      <c r="AB981" s="15">
        <f t="shared" si="107"/>
        <v>4</v>
      </c>
      <c r="AC981" s="15">
        <f t="shared" si="108"/>
        <v>2026</v>
      </c>
    </row>
    <row r="982" spans="1:29" x14ac:dyDescent="0.35">
      <c r="A982" s="9"/>
      <c r="B982" s="8">
        <v>46140</v>
      </c>
      <c r="C982" s="9"/>
      <c r="D982" s="9"/>
      <c r="E982" s="9"/>
      <c r="F982" s="9"/>
      <c r="G982" s="64"/>
      <c r="H982" s="65"/>
      <c r="I982" s="65" t="str">
        <f>IF(Job_Cards[[#This Row],[Customer Name]]="",I981,"")</f>
        <v>Paid</v>
      </c>
      <c r="J982" s="22" t="s">
        <v>457</v>
      </c>
      <c r="K982" s="67" t="str">
        <f>_xlfn.XLOOKUP(Job_Cards[[#This Row],[Part Code Issued]],'Inventory Check'!$A$3:$A$3000,'Inventory Check'!$B$3:$B$3000,"WRONG Code",0)</f>
        <v>Anabond</v>
      </c>
      <c r="L982" s="22">
        <v>1</v>
      </c>
      <c r="M982" s="27">
        <v>80</v>
      </c>
      <c r="N982" s="69">
        <f t="shared" si="104"/>
        <v>80</v>
      </c>
      <c r="O982" s="10"/>
      <c r="P982" s="11"/>
      <c r="Q982" s="11"/>
      <c r="R982" s="11"/>
      <c r="S982" s="11"/>
      <c r="T982" s="23"/>
      <c r="U982" s="71">
        <f t="shared" si="103"/>
        <v>0</v>
      </c>
      <c r="V982" s="71">
        <f t="shared" si="105"/>
        <v>0</v>
      </c>
      <c r="W982" s="9"/>
      <c r="X982" s="69">
        <f>Job_Cards[[#This Row],[GST on Lobour]]+Job_Cards[[#This Row],[Total Labour]]+Job_Cards[[#This Row],[Part Value]]</f>
        <v>80</v>
      </c>
      <c r="Y982" s="9"/>
      <c r="Z982" s="11"/>
      <c r="AA982" s="15">
        <f t="shared" si="106"/>
        <v>28</v>
      </c>
      <c r="AB982" s="15">
        <f t="shared" si="107"/>
        <v>4</v>
      </c>
      <c r="AC982" s="15">
        <f t="shared" si="108"/>
        <v>2026</v>
      </c>
    </row>
    <row r="983" spans="1:29" x14ac:dyDescent="0.35">
      <c r="A983" s="9"/>
      <c r="B983" s="8">
        <v>46140</v>
      </c>
      <c r="C983" s="9"/>
      <c r="D983" s="9"/>
      <c r="E983" s="9"/>
      <c r="F983" s="9"/>
      <c r="G983" s="64"/>
      <c r="H983" s="65"/>
      <c r="I983" s="65" t="str">
        <f>IF(Job_Cards[[#This Row],[Customer Name]]="",I982,"")</f>
        <v>Paid</v>
      </c>
      <c r="J983" s="22" t="s">
        <v>1240</v>
      </c>
      <c r="K983" s="67" t="str">
        <f>_xlfn.XLOOKUP(Job_Cards[[#This Row],[Part Code Issued]],'Inventory Check'!$A$3:$A$3000,'Inventory Check'!$B$3:$B$3000,"WRONG Code",0)</f>
        <v>Bundy Tube 365 L.G.</v>
      </c>
      <c r="L983" s="22">
        <v>1</v>
      </c>
      <c r="M983" s="27">
        <v>60</v>
      </c>
      <c r="N983" s="69">
        <f t="shared" si="104"/>
        <v>60</v>
      </c>
      <c r="O983" s="10"/>
      <c r="P983" s="11"/>
      <c r="Q983" s="11"/>
      <c r="R983" s="11"/>
      <c r="S983" s="11"/>
      <c r="T983" s="23"/>
      <c r="U983" s="71">
        <f t="shared" si="103"/>
        <v>0</v>
      </c>
      <c r="V983" s="71">
        <f t="shared" si="105"/>
        <v>0</v>
      </c>
      <c r="W983" s="9"/>
      <c r="X983" s="69">
        <f>Job_Cards[[#This Row],[GST on Lobour]]+Job_Cards[[#This Row],[Total Labour]]+Job_Cards[[#This Row],[Part Value]]</f>
        <v>60</v>
      </c>
      <c r="Y983" s="9"/>
      <c r="Z983" s="11"/>
      <c r="AA983" s="15">
        <f t="shared" si="106"/>
        <v>28</v>
      </c>
      <c r="AB983" s="15">
        <f t="shared" si="107"/>
        <v>4</v>
      </c>
      <c r="AC983" s="15">
        <f t="shared" si="108"/>
        <v>2026</v>
      </c>
    </row>
    <row r="984" spans="1:29" x14ac:dyDescent="0.35">
      <c r="A984" s="9"/>
      <c r="B984" s="8">
        <v>46140</v>
      </c>
      <c r="C984" s="9"/>
      <c r="D984" s="9"/>
      <c r="E984" s="9"/>
      <c r="F984" s="9"/>
      <c r="G984" s="64"/>
      <c r="H984" s="65"/>
      <c r="I984" s="65" t="str">
        <f>IF(Job_Cards[[#This Row],[Customer Name]]="",I983,"")</f>
        <v>Paid</v>
      </c>
      <c r="J984" s="22" t="s">
        <v>557</v>
      </c>
      <c r="K984" s="67" t="str">
        <f>_xlfn.XLOOKUP(Job_Cards[[#This Row],[Part Code Issued]],'Inventory Check'!$A$3:$A$3000,'Inventory Check'!$B$3:$B$3000,"WRONG Code",0)</f>
        <v>Brake Oil</v>
      </c>
      <c r="L984" s="22">
        <v>1</v>
      </c>
      <c r="M984" s="27">
        <v>149</v>
      </c>
      <c r="N984" s="69">
        <f t="shared" si="104"/>
        <v>149</v>
      </c>
      <c r="O984" s="10"/>
      <c r="P984" s="11"/>
      <c r="Q984" s="11"/>
      <c r="R984" s="11"/>
      <c r="S984" s="11"/>
      <c r="T984" s="23"/>
      <c r="U984" s="71">
        <f t="shared" si="103"/>
        <v>0</v>
      </c>
      <c r="V984" s="71">
        <f t="shared" si="105"/>
        <v>0</v>
      </c>
      <c r="W984" s="9"/>
      <c r="X984" s="69">
        <f>Job_Cards[[#This Row],[GST on Lobour]]+Job_Cards[[#This Row],[Total Labour]]+Job_Cards[[#This Row],[Part Value]]</f>
        <v>149</v>
      </c>
      <c r="Y984" s="9"/>
      <c r="Z984" s="11"/>
      <c r="AA984" s="15">
        <f t="shared" si="106"/>
        <v>28</v>
      </c>
      <c r="AB984" s="15">
        <f t="shared" si="107"/>
        <v>4</v>
      </c>
      <c r="AC984" s="15">
        <f t="shared" si="108"/>
        <v>2026</v>
      </c>
    </row>
    <row r="985" spans="1:29" x14ac:dyDescent="0.35">
      <c r="A985" s="9"/>
      <c r="B985" s="8">
        <v>46140</v>
      </c>
      <c r="C985" s="9"/>
      <c r="D985" s="9"/>
      <c r="E985" s="9"/>
      <c r="F985" s="9"/>
      <c r="G985" s="64"/>
      <c r="H985" s="65"/>
      <c r="I985" s="65" t="str">
        <f>IF(Job_Cards[[#This Row],[Customer Name]]="",I984,"")</f>
        <v>Paid</v>
      </c>
      <c r="J985" s="105" t="s">
        <v>833</v>
      </c>
      <c r="K985" s="67" t="str">
        <f>_xlfn.XLOOKUP(Job_Cards[[#This Row],[Part Code Issued]],'Inventory Check'!$A$3:$A$3000,'Inventory Check'!$B$3:$B$3000,"WRONG Code",0)</f>
        <v>SHOCKAR BUSH 19 NO.</v>
      </c>
      <c r="L985" s="22">
        <v>2</v>
      </c>
      <c r="M985" s="27">
        <v>80</v>
      </c>
      <c r="N985" s="69">
        <f t="shared" si="104"/>
        <v>160</v>
      </c>
      <c r="O985" s="10"/>
      <c r="P985" s="11"/>
      <c r="Q985" s="11"/>
      <c r="R985" s="11"/>
      <c r="S985" s="11"/>
      <c r="T985" s="23"/>
      <c r="U985" s="71">
        <f t="shared" si="103"/>
        <v>0</v>
      </c>
      <c r="V985" s="71">
        <f t="shared" si="105"/>
        <v>0</v>
      </c>
      <c r="W985" s="9"/>
      <c r="X985" s="69">
        <f>Job_Cards[[#This Row],[GST on Lobour]]+Job_Cards[[#This Row],[Total Labour]]+Job_Cards[[#This Row],[Part Value]]</f>
        <v>160</v>
      </c>
      <c r="Y985" s="9"/>
      <c r="Z985" s="11"/>
      <c r="AA985" s="15">
        <f t="shared" si="106"/>
        <v>28</v>
      </c>
      <c r="AB985" s="15">
        <f t="shared" si="107"/>
        <v>4</v>
      </c>
      <c r="AC985" s="15">
        <f t="shared" si="108"/>
        <v>2026</v>
      </c>
    </row>
    <row r="986" spans="1:29" x14ac:dyDescent="0.35">
      <c r="A986" s="9"/>
      <c r="B986" s="8">
        <v>46140</v>
      </c>
      <c r="C986" s="9"/>
      <c r="D986" s="9"/>
      <c r="E986" s="9"/>
      <c r="F986" s="9"/>
      <c r="G986" s="64"/>
      <c r="H986" s="65"/>
      <c r="I986" s="65" t="str">
        <f>IF(Job_Cards[[#This Row],[Customer Name]]="",I985,"")</f>
        <v>Paid</v>
      </c>
      <c r="J986" s="22" t="s">
        <v>189</v>
      </c>
      <c r="K986" s="67" t="str">
        <f>_xlfn.XLOOKUP(Job_Cards[[#This Row],[Part Code Issued]],'Inventory Check'!$A$3:$A$3000,'Inventory Check'!$B$3:$B$3000,"WRONG Code",0)</f>
        <v>AIR FILTER</v>
      </c>
      <c r="L986" s="22">
        <v>1</v>
      </c>
      <c r="M986" s="27">
        <v>693</v>
      </c>
      <c r="N986" s="69">
        <f t="shared" si="104"/>
        <v>693</v>
      </c>
      <c r="O986" s="10"/>
      <c r="P986" s="11"/>
      <c r="Q986" s="11"/>
      <c r="R986" s="11"/>
      <c r="S986" s="11"/>
      <c r="T986" s="23"/>
      <c r="U986" s="71">
        <f t="shared" si="103"/>
        <v>0</v>
      </c>
      <c r="V986" s="71">
        <f t="shared" si="105"/>
        <v>0</v>
      </c>
      <c r="W986" s="9"/>
      <c r="X986" s="69">
        <f>Job_Cards[[#This Row],[GST on Lobour]]+Job_Cards[[#This Row],[Total Labour]]+Job_Cards[[#This Row],[Part Value]]</f>
        <v>693</v>
      </c>
      <c r="Y986" s="9"/>
      <c r="Z986" s="11"/>
      <c r="AA986" s="15">
        <f t="shared" si="106"/>
        <v>28</v>
      </c>
      <c r="AB986" s="15">
        <f t="shared" si="107"/>
        <v>4</v>
      </c>
      <c r="AC986" s="15">
        <f t="shared" si="108"/>
        <v>2026</v>
      </c>
    </row>
    <row r="987" spans="1:29" x14ac:dyDescent="0.35">
      <c r="A987" s="9"/>
      <c r="B987" s="8">
        <v>46140</v>
      </c>
      <c r="C987" s="9"/>
      <c r="D987" s="9"/>
      <c r="E987" s="9"/>
      <c r="F987" s="9"/>
      <c r="G987" s="64"/>
      <c r="H987" s="65"/>
      <c r="I987" s="65" t="str">
        <f>IF(Job_Cards[[#This Row],[Customer Name]]="",I986,"")</f>
        <v>Paid</v>
      </c>
      <c r="J987" s="22" t="s">
        <v>1099</v>
      </c>
      <c r="K987" s="67" t="str">
        <f>_xlfn.XLOOKUP(Job_Cards[[#This Row],[Part Code Issued]],'Inventory Check'!$A$3:$A$3000,'Inventory Check'!$B$3:$B$3000,"WRONG Code",0)</f>
        <v>Gear Shift Cable</v>
      </c>
      <c r="L987" s="22">
        <v>1</v>
      </c>
      <c r="M987" s="27">
        <v>1109</v>
      </c>
      <c r="N987" s="69">
        <f t="shared" si="104"/>
        <v>1109</v>
      </c>
      <c r="O987" s="10"/>
      <c r="P987" s="11"/>
      <c r="Q987" s="11"/>
      <c r="R987" s="11"/>
      <c r="S987" s="11"/>
      <c r="T987" s="23"/>
      <c r="U987" s="71">
        <f t="shared" si="103"/>
        <v>0</v>
      </c>
      <c r="V987" s="71">
        <f t="shared" si="105"/>
        <v>0</v>
      </c>
      <c r="W987" s="9"/>
      <c r="X987" s="69">
        <f>Job_Cards[[#This Row],[GST on Lobour]]+Job_Cards[[#This Row],[Total Labour]]+Job_Cards[[#This Row],[Part Value]]</f>
        <v>1109</v>
      </c>
      <c r="Y987" s="9"/>
      <c r="Z987" s="11"/>
      <c r="AA987" s="15">
        <f t="shared" si="106"/>
        <v>28</v>
      </c>
      <c r="AB987" s="15">
        <f t="shared" si="107"/>
        <v>4</v>
      </c>
      <c r="AC987" s="15">
        <f t="shared" si="108"/>
        <v>2026</v>
      </c>
    </row>
    <row r="988" spans="1:29" x14ac:dyDescent="0.35">
      <c r="A988" s="8">
        <v>46141</v>
      </c>
      <c r="B988" s="8">
        <v>46141</v>
      </c>
      <c r="C988" s="9">
        <v>91</v>
      </c>
      <c r="D988" s="9" t="s">
        <v>1261</v>
      </c>
      <c r="E988" s="9">
        <v>9454277263</v>
      </c>
      <c r="F988" s="9" t="s">
        <v>1262</v>
      </c>
      <c r="G988" s="64" t="s">
        <v>55</v>
      </c>
      <c r="H988" s="65" t="s">
        <v>65</v>
      </c>
      <c r="I988" s="65" t="s">
        <v>27</v>
      </c>
      <c r="J988" s="22" t="s">
        <v>594</v>
      </c>
      <c r="K988" s="67" t="str">
        <f>_xlfn.XLOOKUP(Job_Cards[[#This Row],[Part Code Issued]],'Inventory Check'!$A$3:$A$3000,'Inventory Check'!$B$3:$B$3000,"WRONG Code",0)</f>
        <v>Fuel Tank Cap</v>
      </c>
      <c r="L988" s="22">
        <v>1</v>
      </c>
      <c r="M988" s="27">
        <v>410</v>
      </c>
      <c r="N988" s="69">
        <f t="shared" si="104"/>
        <v>410</v>
      </c>
      <c r="O988" s="10">
        <v>200</v>
      </c>
      <c r="P988" s="11"/>
      <c r="Q988" s="11"/>
      <c r="R988" s="11"/>
      <c r="S988" s="11"/>
      <c r="T988" s="23"/>
      <c r="U988" s="71">
        <f t="shared" si="103"/>
        <v>200</v>
      </c>
      <c r="V988" s="71">
        <f t="shared" si="105"/>
        <v>36</v>
      </c>
      <c r="W988" s="9"/>
      <c r="X988" s="69">
        <f>Job_Cards[[#This Row],[GST on Lobour]]+Job_Cards[[#This Row],[Total Labour]]+Job_Cards[[#This Row],[Part Value]]</f>
        <v>646</v>
      </c>
      <c r="Y988" s="9"/>
      <c r="Z988" s="11"/>
      <c r="AA988" s="15">
        <f t="shared" si="106"/>
        <v>29</v>
      </c>
      <c r="AB988" s="15">
        <f t="shared" si="107"/>
        <v>4</v>
      </c>
      <c r="AC988" s="15">
        <f t="shared" si="108"/>
        <v>2026</v>
      </c>
    </row>
    <row r="989" spans="1:29" x14ac:dyDescent="0.35">
      <c r="A989" s="9"/>
      <c r="B989" s="8">
        <v>46141</v>
      </c>
      <c r="C989" s="9"/>
      <c r="D989" s="9"/>
      <c r="E989" s="9"/>
      <c r="F989" s="9"/>
      <c r="G989" s="64"/>
      <c r="H989" s="65"/>
      <c r="I989" s="65" t="str">
        <f>IF(Job_Cards[[#This Row],[Customer Name]]="",I988,"")</f>
        <v>Paid</v>
      </c>
      <c r="J989" s="22" t="s">
        <v>820</v>
      </c>
      <c r="K989" s="67" t="str">
        <f>_xlfn.XLOOKUP(Job_Cards[[#This Row],[Part Code Issued]],'Inventory Check'!$A$3:$A$3000,'Inventory Check'!$B$3:$B$3000,"WRONG Code",0)</f>
        <v>CONERING PANEL CAB DOOR LH.</v>
      </c>
      <c r="L989" s="22">
        <v>1</v>
      </c>
      <c r="M989" s="27">
        <v>1383</v>
      </c>
      <c r="N989" s="69">
        <f t="shared" si="104"/>
        <v>1383</v>
      </c>
      <c r="O989" s="10"/>
      <c r="P989" s="11"/>
      <c r="Q989" s="11"/>
      <c r="R989" s="11"/>
      <c r="S989" s="11"/>
      <c r="T989" s="23"/>
      <c r="U989" s="71">
        <f t="shared" si="103"/>
        <v>0</v>
      </c>
      <c r="V989" s="71">
        <f t="shared" si="105"/>
        <v>0</v>
      </c>
      <c r="W989" s="9"/>
      <c r="X989" s="69">
        <f>Job_Cards[[#This Row],[GST on Lobour]]+Job_Cards[[#This Row],[Total Labour]]+Job_Cards[[#This Row],[Part Value]]</f>
        <v>1383</v>
      </c>
      <c r="Y989" s="9"/>
      <c r="Z989" s="11"/>
      <c r="AA989" s="15">
        <f t="shared" si="106"/>
        <v>29</v>
      </c>
      <c r="AB989" s="15">
        <f t="shared" si="107"/>
        <v>4</v>
      </c>
      <c r="AC989" s="15">
        <f t="shared" si="108"/>
        <v>2026</v>
      </c>
    </row>
    <row r="990" spans="1:29" x14ac:dyDescent="0.35">
      <c r="A990" s="9"/>
      <c r="B990" s="8">
        <v>46141</v>
      </c>
      <c r="C990" s="9"/>
      <c r="D990" s="9"/>
      <c r="E990" s="9"/>
      <c r="F990" s="9"/>
      <c r="G990" s="64"/>
      <c r="H990" s="65"/>
      <c r="I990" s="65" t="str">
        <f>IF(Job_Cards[[#This Row],[Customer Name]]="",I989,"")</f>
        <v>Paid</v>
      </c>
      <c r="J990" s="22" t="s">
        <v>822</v>
      </c>
      <c r="K990" s="67" t="str">
        <f>_xlfn.XLOOKUP(Job_Cards[[#This Row],[Part Code Issued]],'Inventory Check'!$A$3:$A$3000,'Inventory Check'!$B$3:$B$3000,"WRONG Code",0)</f>
        <v>CONERING PANEL CAB DOOR RH.</v>
      </c>
      <c r="L990" s="22">
        <v>1</v>
      </c>
      <c r="M990" s="27">
        <v>1383</v>
      </c>
      <c r="N990" s="69">
        <f t="shared" si="104"/>
        <v>1383</v>
      </c>
      <c r="O990" s="10"/>
      <c r="P990" s="11"/>
      <c r="Q990" s="11"/>
      <c r="R990" s="11"/>
      <c r="S990" s="11"/>
      <c r="T990" s="23"/>
      <c r="U990" s="71">
        <f t="shared" si="103"/>
        <v>0</v>
      </c>
      <c r="V990" s="71">
        <f t="shared" si="105"/>
        <v>0</v>
      </c>
      <c r="W990" s="9"/>
      <c r="X990" s="69">
        <f>Job_Cards[[#This Row],[GST on Lobour]]+Job_Cards[[#This Row],[Total Labour]]+Job_Cards[[#This Row],[Part Value]]</f>
        <v>1383</v>
      </c>
      <c r="Y990" s="9"/>
      <c r="Z990" s="11"/>
      <c r="AA990" s="15">
        <f t="shared" si="106"/>
        <v>29</v>
      </c>
      <c r="AB990" s="15">
        <f t="shared" si="107"/>
        <v>4</v>
      </c>
      <c r="AC990" s="15">
        <f t="shared" si="108"/>
        <v>2026</v>
      </c>
    </row>
    <row r="991" spans="1:29" x14ac:dyDescent="0.35">
      <c r="A991" s="8">
        <v>46141</v>
      </c>
      <c r="B991" s="8">
        <v>46141</v>
      </c>
      <c r="C991" s="9">
        <v>92</v>
      </c>
      <c r="D991" s="9" t="s">
        <v>1264</v>
      </c>
      <c r="E991" s="9">
        <v>9236699266</v>
      </c>
      <c r="F991" s="9" t="s">
        <v>1265</v>
      </c>
      <c r="G991" s="64" t="s">
        <v>55</v>
      </c>
      <c r="H991" s="65" t="s">
        <v>65</v>
      </c>
      <c r="I991" s="65" t="s">
        <v>27</v>
      </c>
      <c r="J991" s="22" t="s">
        <v>1119</v>
      </c>
      <c r="K991" s="67" t="str">
        <f>_xlfn.XLOOKUP(Job_Cards[[#This Row],[Part Code Issued]],'Inventory Check'!$A$3:$A$3000,'Inventory Check'!$B$3:$B$3000,"WRONG Code",0)</f>
        <v>MECHENICAL SPRAY</v>
      </c>
      <c r="L991" s="22">
        <v>1</v>
      </c>
      <c r="M991" s="27">
        <v>160</v>
      </c>
      <c r="N991" s="69">
        <f t="shared" si="104"/>
        <v>160</v>
      </c>
      <c r="O991" s="10">
        <v>1500</v>
      </c>
      <c r="P991" s="11">
        <v>250</v>
      </c>
      <c r="Q991" s="11"/>
      <c r="R991" s="11"/>
      <c r="S991" s="11"/>
      <c r="T991" s="23"/>
      <c r="U991" s="71">
        <f t="shared" si="103"/>
        <v>1750</v>
      </c>
      <c r="V991" s="71">
        <f t="shared" si="105"/>
        <v>315</v>
      </c>
      <c r="W991" s="9"/>
      <c r="X991" s="69">
        <f>Job_Cards[[#This Row],[GST on Lobour]]+Job_Cards[[#This Row],[Total Labour]]+Job_Cards[[#This Row],[Part Value]]</f>
        <v>2225</v>
      </c>
      <c r="Y991" s="9"/>
      <c r="Z991" s="11"/>
      <c r="AA991" s="15">
        <f t="shared" si="106"/>
        <v>29</v>
      </c>
      <c r="AB991" s="15">
        <f t="shared" si="107"/>
        <v>4</v>
      </c>
      <c r="AC991" s="15">
        <f t="shared" si="108"/>
        <v>2026</v>
      </c>
    </row>
    <row r="992" spans="1:29" x14ac:dyDescent="0.35">
      <c r="A992" s="9"/>
      <c r="B992" s="8">
        <v>46141</v>
      </c>
      <c r="C992" s="9"/>
      <c r="D992" s="9"/>
      <c r="E992" s="9"/>
      <c r="F992" s="9"/>
      <c r="G992" s="64"/>
      <c r="H992" s="65"/>
      <c r="I992" s="65" t="str">
        <f>IF(Job_Cards[[#This Row],[Customer Name]]="",I991,"")</f>
        <v>Paid</v>
      </c>
      <c r="J992" s="22" t="s">
        <v>1263</v>
      </c>
      <c r="K992" s="67" t="str">
        <f>_xlfn.XLOOKUP(Job_Cards[[#This Row],[Part Code Issued]],'Inventory Check'!$A$3:$A$3000,'Inventory Check'!$B$3:$B$3000,"WRONG Code",0)</f>
        <v>ELECTRICAL SPARY</v>
      </c>
      <c r="L992" s="22">
        <v>1</v>
      </c>
      <c r="M992" s="27">
        <v>190</v>
      </c>
      <c r="N992" s="69">
        <f t="shared" si="104"/>
        <v>190</v>
      </c>
      <c r="O992" s="10"/>
      <c r="P992" s="11"/>
      <c r="Q992" s="11"/>
      <c r="R992" s="11"/>
      <c r="S992" s="11"/>
      <c r="T992" s="23"/>
      <c r="U992" s="71">
        <f t="shared" si="103"/>
        <v>0</v>
      </c>
      <c r="V992" s="71">
        <f t="shared" si="105"/>
        <v>0</v>
      </c>
      <c r="W992" s="9"/>
      <c r="X992" s="69">
        <f>Job_Cards[[#This Row],[GST on Lobour]]+Job_Cards[[#This Row],[Total Labour]]+Job_Cards[[#This Row],[Part Value]]</f>
        <v>190</v>
      </c>
      <c r="Y992" s="9"/>
      <c r="Z992" s="11"/>
      <c r="AA992" s="15">
        <f t="shared" si="106"/>
        <v>29</v>
      </c>
      <c r="AB992" s="15">
        <f t="shared" si="107"/>
        <v>4</v>
      </c>
      <c r="AC992" s="15">
        <f t="shared" si="108"/>
        <v>2026</v>
      </c>
    </row>
    <row r="993" spans="1:29" x14ac:dyDescent="0.35">
      <c r="A993" s="9"/>
      <c r="B993" s="8">
        <v>46141</v>
      </c>
      <c r="C993" s="9"/>
      <c r="D993" s="9"/>
      <c r="E993" s="9"/>
      <c r="F993" s="9"/>
      <c r="G993" s="64"/>
      <c r="H993" s="65"/>
      <c r="I993" s="65" t="str">
        <f>IF(Job_Cards[[#This Row],[Customer Name]]="",I992,"")</f>
        <v>Paid</v>
      </c>
      <c r="J993" s="22" t="s">
        <v>527</v>
      </c>
      <c r="K993" s="67" t="str">
        <f>_xlfn.XLOOKUP(Job_Cards[[#This Row],[Part Code Issued]],'Inventory Check'!$A$3:$A$3000,'Inventory Check'!$B$3:$B$3000,"WRONG Code",0)</f>
        <v>Ele. Flasher Unit</v>
      </c>
      <c r="L993" s="22">
        <v>1</v>
      </c>
      <c r="M993" s="27">
        <v>124</v>
      </c>
      <c r="N993" s="69">
        <f t="shared" si="104"/>
        <v>124</v>
      </c>
      <c r="O993" s="10"/>
      <c r="P993" s="11"/>
      <c r="Q993" s="11"/>
      <c r="R993" s="11"/>
      <c r="S993" s="11"/>
      <c r="T993" s="23"/>
      <c r="U993" s="71">
        <f t="shared" si="103"/>
        <v>0</v>
      </c>
      <c r="V993" s="71">
        <f t="shared" si="105"/>
        <v>0</v>
      </c>
      <c r="W993" s="9"/>
      <c r="X993" s="69">
        <f>Job_Cards[[#This Row],[GST on Lobour]]+Job_Cards[[#This Row],[Total Labour]]+Job_Cards[[#This Row],[Part Value]]</f>
        <v>124</v>
      </c>
      <c r="Y993" s="9"/>
      <c r="Z993" s="11"/>
      <c r="AA993" s="15">
        <f t="shared" si="106"/>
        <v>29</v>
      </c>
      <c r="AB993" s="15">
        <f t="shared" si="107"/>
        <v>4</v>
      </c>
      <c r="AC993" s="15">
        <f t="shared" si="108"/>
        <v>2026</v>
      </c>
    </row>
    <row r="994" spans="1:29" x14ac:dyDescent="0.35">
      <c r="A994" s="9"/>
      <c r="B994" s="8">
        <v>46141</v>
      </c>
      <c r="C994" s="9"/>
      <c r="D994" s="9"/>
      <c r="E994" s="9"/>
      <c r="F994" s="9"/>
      <c r="G994" s="64"/>
      <c r="H994" s="65"/>
      <c r="I994" s="65" t="str">
        <f>IF(Job_Cards[[#This Row],[Customer Name]]="",I993,"")</f>
        <v>Paid</v>
      </c>
      <c r="J994" s="22" t="s">
        <v>545</v>
      </c>
      <c r="K994" s="67" t="str">
        <f>_xlfn.XLOOKUP(Job_Cards[[#This Row],[Part Code Issued]],'Inventory Check'!$A$3:$A$3000,'Inventory Check'!$B$3:$B$3000,"WRONG Code",0)</f>
        <v>Head Light Bulb Force</v>
      </c>
      <c r="L994" s="22">
        <v>1</v>
      </c>
      <c r="M994" s="27">
        <v>100</v>
      </c>
      <c r="N994" s="69">
        <f t="shared" si="104"/>
        <v>100</v>
      </c>
      <c r="O994" s="10"/>
      <c r="P994" s="11"/>
      <c r="Q994" s="11"/>
      <c r="R994" s="11"/>
      <c r="S994" s="11"/>
      <c r="T994" s="23"/>
      <c r="U994" s="71">
        <f t="shared" si="103"/>
        <v>0</v>
      </c>
      <c r="V994" s="71">
        <f t="shared" si="105"/>
        <v>0</v>
      </c>
      <c r="W994" s="9"/>
      <c r="X994" s="69">
        <f>Job_Cards[[#This Row],[GST on Lobour]]+Job_Cards[[#This Row],[Total Labour]]+Job_Cards[[#This Row],[Part Value]]</f>
        <v>100</v>
      </c>
      <c r="Y994" s="9"/>
      <c r="Z994" s="11"/>
      <c r="AA994" s="15">
        <f t="shared" si="106"/>
        <v>29</v>
      </c>
      <c r="AB994" s="15">
        <f t="shared" si="107"/>
        <v>4</v>
      </c>
      <c r="AC994" s="15">
        <f t="shared" si="108"/>
        <v>2026</v>
      </c>
    </row>
    <row r="995" spans="1:29" x14ac:dyDescent="0.35">
      <c r="A995" s="9"/>
      <c r="B995" s="8">
        <v>46141</v>
      </c>
      <c r="C995" s="9"/>
      <c r="D995" s="9"/>
      <c r="E995" s="9"/>
      <c r="F995" s="9"/>
      <c r="G995" s="64"/>
      <c r="H995" s="65"/>
      <c r="I995" s="65" t="str">
        <f>IF(Job_Cards[[#This Row],[Customer Name]]="",I994,"")</f>
        <v>Paid</v>
      </c>
      <c r="J995" s="22" t="s">
        <v>537</v>
      </c>
      <c r="K995" s="67" t="str">
        <f>_xlfn.XLOOKUP(Job_Cards[[#This Row],[Part Code Issued]],'Inventory Check'!$A$3:$A$3000,'Inventory Check'!$B$3:$B$3000,"WRONG Code",0)</f>
        <v>Fuse 25 Amp</v>
      </c>
      <c r="L995" s="22">
        <v>5</v>
      </c>
      <c r="M995" s="27">
        <v>20</v>
      </c>
      <c r="N995" s="69">
        <f t="shared" si="104"/>
        <v>100</v>
      </c>
      <c r="O995" s="10"/>
      <c r="P995" s="11"/>
      <c r="Q995" s="11"/>
      <c r="R995" s="11"/>
      <c r="S995" s="11"/>
      <c r="T995" s="23"/>
      <c r="U995" s="71">
        <f t="shared" si="103"/>
        <v>0</v>
      </c>
      <c r="V995" s="71">
        <f t="shared" si="105"/>
        <v>0</v>
      </c>
      <c r="W995" s="9"/>
      <c r="X995" s="69">
        <f>Job_Cards[[#This Row],[GST on Lobour]]+Job_Cards[[#This Row],[Total Labour]]+Job_Cards[[#This Row],[Part Value]]</f>
        <v>100</v>
      </c>
      <c r="Y995" s="9"/>
      <c r="Z995" s="11"/>
      <c r="AA995" s="15">
        <f t="shared" si="106"/>
        <v>29</v>
      </c>
      <c r="AB995" s="15">
        <f t="shared" si="107"/>
        <v>4</v>
      </c>
      <c r="AC995" s="15">
        <f t="shared" si="108"/>
        <v>2026</v>
      </c>
    </row>
    <row r="996" spans="1:29" x14ac:dyDescent="0.35">
      <c r="A996" s="9"/>
      <c r="B996" s="8">
        <v>46141</v>
      </c>
      <c r="C996" s="9"/>
      <c r="D996" s="9"/>
      <c r="E996" s="9"/>
      <c r="F996" s="9"/>
      <c r="G996" s="64"/>
      <c r="H996" s="65"/>
      <c r="I996" s="65" t="str">
        <f>IF(Job_Cards[[#This Row],[Customer Name]]="",I995,"")</f>
        <v>Paid</v>
      </c>
      <c r="J996" s="22" t="s">
        <v>872</v>
      </c>
      <c r="K996" s="67" t="str">
        <f>_xlfn.XLOOKUP(Job_Cards[[#This Row],[Part Code Issued]],'Inventory Check'!$A$3:$A$3000,'Inventory Check'!$B$3:$B$3000,"WRONG Code",0)</f>
        <v>Fan Belt No. 960</v>
      </c>
      <c r="L996" s="22">
        <v>1</v>
      </c>
      <c r="M996" s="27">
        <v>319</v>
      </c>
      <c r="N996" s="69">
        <f t="shared" si="104"/>
        <v>319</v>
      </c>
      <c r="O996" s="10"/>
      <c r="P996" s="11"/>
      <c r="Q996" s="11"/>
      <c r="R996" s="11"/>
      <c r="S996" s="11"/>
      <c r="T996" s="23"/>
      <c r="U996" s="71">
        <f t="shared" si="103"/>
        <v>0</v>
      </c>
      <c r="V996" s="71">
        <f t="shared" si="105"/>
        <v>0</v>
      </c>
      <c r="W996" s="9"/>
      <c r="X996" s="69">
        <f>Job_Cards[[#This Row],[GST on Lobour]]+Job_Cards[[#This Row],[Total Labour]]+Job_Cards[[#This Row],[Part Value]]</f>
        <v>319</v>
      </c>
      <c r="Y996" s="9"/>
      <c r="Z996" s="11"/>
      <c r="AA996" s="15">
        <f t="shared" si="106"/>
        <v>29</v>
      </c>
      <c r="AB996" s="15">
        <f t="shared" si="107"/>
        <v>4</v>
      </c>
      <c r="AC996" s="15">
        <f t="shared" si="108"/>
        <v>2026</v>
      </c>
    </row>
    <row r="997" spans="1:29" x14ac:dyDescent="0.35">
      <c r="A997" s="9"/>
      <c r="B997" s="8">
        <v>46141</v>
      </c>
      <c r="C997" s="9"/>
      <c r="D997" s="9"/>
      <c r="E997" s="9"/>
      <c r="F997" s="9"/>
      <c r="G997" s="64"/>
      <c r="H997" s="65"/>
      <c r="I997" s="65" t="str">
        <f>IF(Job_Cards[[#This Row],[Customer Name]]="",I996,"")</f>
        <v>Paid</v>
      </c>
      <c r="J997" s="22" t="s">
        <v>429</v>
      </c>
      <c r="K997" s="67" t="str">
        <f>_xlfn.XLOOKUP(Job_Cards[[#This Row],[Part Code Issued]],'Inventory Check'!$A$3:$A$3000,'Inventory Check'!$B$3:$B$3000,"WRONG Code",0)</f>
        <v>Belt 919</v>
      </c>
      <c r="L997" s="22">
        <v>1</v>
      </c>
      <c r="M997" s="27">
        <v>241</v>
      </c>
      <c r="N997" s="69">
        <f t="shared" si="104"/>
        <v>241</v>
      </c>
      <c r="O997" s="10"/>
      <c r="P997" s="11"/>
      <c r="Q997" s="11"/>
      <c r="R997" s="11"/>
      <c r="S997" s="11"/>
      <c r="T997" s="23"/>
      <c r="U997" s="71">
        <f t="shared" si="103"/>
        <v>0</v>
      </c>
      <c r="V997" s="71">
        <f t="shared" si="105"/>
        <v>0</v>
      </c>
      <c r="W997" s="9"/>
      <c r="X997" s="69">
        <f>Job_Cards[[#This Row],[GST on Lobour]]+Job_Cards[[#This Row],[Total Labour]]+Job_Cards[[#This Row],[Part Value]]</f>
        <v>241</v>
      </c>
      <c r="Y997" s="9"/>
      <c r="Z997" s="11"/>
      <c r="AA997" s="15">
        <f t="shared" si="106"/>
        <v>29</v>
      </c>
      <c r="AB997" s="15">
        <f t="shared" si="107"/>
        <v>4</v>
      </c>
      <c r="AC997" s="15">
        <f t="shared" si="108"/>
        <v>2026</v>
      </c>
    </row>
    <row r="998" spans="1:29" x14ac:dyDescent="0.35">
      <c r="A998" s="8">
        <v>46142</v>
      </c>
      <c r="B998" s="8">
        <v>46142</v>
      </c>
      <c r="C998" s="9">
        <v>93</v>
      </c>
      <c r="D998" s="9" t="s">
        <v>1266</v>
      </c>
      <c r="E998" s="9"/>
      <c r="F998" s="9"/>
      <c r="G998" s="64"/>
      <c r="H998" s="65"/>
      <c r="I998" s="65" t="s">
        <v>751</v>
      </c>
      <c r="J998" s="106" t="s">
        <v>365</v>
      </c>
      <c r="K998" s="67" t="str">
        <f>_xlfn.XLOOKUP(Job_Cards[[#This Row],[Part Code Issued]],'Inventory Check'!$A$3:$A$3000,'Inventory Check'!$B$3:$B$3000,"WRONG Code",0)</f>
        <v>Gulf Force AdBlue (10)</v>
      </c>
      <c r="L998" s="22">
        <v>1</v>
      </c>
      <c r="M998" s="27">
        <v>930</v>
      </c>
      <c r="N998" s="69">
        <f t="shared" si="104"/>
        <v>930</v>
      </c>
      <c r="O998" s="10"/>
      <c r="P998" s="11"/>
      <c r="Q998" s="11"/>
      <c r="R998" s="11"/>
      <c r="S998" s="11"/>
      <c r="T998" s="23"/>
      <c r="U998" s="71">
        <f t="shared" si="103"/>
        <v>0</v>
      </c>
      <c r="V998" s="71">
        <f t="shared" si="105"/>
        <v>0</v>
      </c>
      <c r="W998" s="9"/>
      <c r="X998" s="69">
        <f>Job_Cards[[#This Row],[GST on Lobour]]+Job_Cards[[#This Row],[Total Labour]]+Job_Cards[[#This Row],[Part Value]]</f>
        <v>930</v>
      </c>
      <c r="Y998" s="9"/>
      <c r="Z998" s="11"/>
      <c r="AA998" s="15">
        <f t="shared" si="106"/>
        <v>30</v>
      </c>
      <c r="AB998" s="15">
        <f t="shared" si="107"/>
        <v>4</v>
      </c>
      <c r="AC998" s="15">
        <f t="shared" si="108"/>
        <v>2026</v>
      </c>
    </row>
    <row r="999" spans="1:29" x14ac:dyDescent="0.35">
      <c r="A999" s="8">
        <v>46142</v>
      </c>
      <c r="B999" s="8">
        <v>46142</v>
      </c>
      <c r="C999" s="9">
        <v>94</v>
      </c>
      <c r="D999" s="9" t="s">
        <v>178</v>
      </c>
      <c r="E999" s="9">
        <v>9554791416</v>
      </c>
      <c r="F999" s="9" t="s">
        <v>1267</v>
      </c>
      <c r="G999" s="64" t="s">
        <v>55</v>
      </c>
      <c r="H999" s="65" t="s">
        <v>65</v>
      </c>
      <c r="I999" s="65" t="s">
        <v>27</v>
      </c>
      <c r="J999" s="22" t="s">
        <v>1119</v>
      </c>
      <c r="K999" s="67" t="str">
        <f>_xlfn.XLOOKUP(Job_Cards[[#This Row],[Part Code Issued]],'Inventory Check'!$A$3:$A$3000,'Inventory Check'!$B$3:$B$3000,"WRONG Code",0)</f>
        <v>MECHENICAL SPRAY</v>
      </c>
      <c r="L999" s="22">
        <v>1</v>
      </c>
      <c r="M999" s="27">
        <v>160</v>
      </c>
      <c r="N999" s="69">
        <f t="shared" si="104"/>
        <v>160</v>
      </c>
      <c r="O999" s="10">
        <v>1200</v>
      </c>
      <c r="P999" s="11"/>
      <c r="Q999" s="11"/>
      <c r="R999" s="11"/>
      <c r="S999" s="11"/>
      <c r="T999" s="23"/>
      <c r="U999" s="71">
        <f t="shared" si="103"/>
        <v>1200</v>
      </c>
      <c r="V999" s="71">
        <f t="shared" si="105"/>
        <v>216</v>
      </c>
      <c r="W999" s="9"/>
      <c r="X999" s="69">
        <f>Job_Cards[[#This Row],[GST on Lobour]]+Job_Cards[[#This Row],[Total Labour]]+Job_Cards[[#This Row],[Part Value]]</f>
        <v>1576</v>
      </c>
      <c r="Y999" s="9"/>
      <c r="Z999" s="11"/>
      <c r="AA999" s="15">
        <f t="shared" si="106"/>
        <v>30</v>
      </c>
      <c r="AB999" s="15">
        <f t="shared" si="107"/>
        <v>4</v>
      </c>
      <c r="AC999" s="15">
        <f t="shared" si="108"/>
        <v>2026</v>
      </c>
    </row>
    <row r="1000" spans="1:29" x14ac:dyDescent="0.35">
      <c r="A1000" s="9"/>
      <c r="B1000" s="8">
        <v>46142</v>
      </c>
      <c r="C1000" s="9"/>
      <c r="D1000" s="9"/>
      <c r="E1000" s="9"/>
      <c r="F1000" s="9"/>
      <c r="G1000" s="64"/>
      <c r="H1000" s="65"/>
      <c r="I1000" s="65" t="str">
        <f>IF(Job_Cards[[#This Row],[Customer Name]]="",I999,"")</f>
        <v>Paid</v>
      </c>
      <c r="J1000" s="22" t="s">
        <v>429</v>
      </c>
      <c r="K1000" s="67" t="str">
        <f>_xlfn.XLOOKUP(Job_Cards[[#This Row],[Part Code Issued]],'Inventory Check'!$A$3:$A$3000,'Inventory Check'!$B$3:$B$3000,"WRONG Code",0)</f>
        <v>Belt 919</v>
      </c>
      <c r="L1000" s="22">
        <v>1</v>
      </c>
      <c r="M1000" s="27">
        <v>241</v>
      </c>
      <c r="N1000" s="69">
        <f t="shared" si="104"/>
        <v>241</v>
      </c>
      <c r="O1000" s="10"/>
      <c r="P1000" s="11"/>
      <c r="Q1000" s="11"/>
      <c r="R1000" s="11"/>
      <c r="S1000" s="11"/>
      <c r="T1000" s="23"/>
      <c r="U1000" s="71">
        <f t="shared" si="103"/>
        <v>0</v>
      </c>
      <c r="V1000" s="71">
        <f t="shared" si="105"/>
        <v>0</v>
      </c>
      <c r="W1000" s="9"/>
      <c r="X1000" s="69">
        <f>Job_Cards[[#This Row],[GST on Lobour]]+Job_Cards[[#This Row],[Total Labour]]+Job_Cards[[#This Row],[Part Value]]</f>
        <v>241</v>
      </c>
      <c r="Y1000" s="9"/>
      <c r="Z1000" s="11"/>
      <c r="AA1000" s="15">
        <f t="shared" si="106"/>
        <v>30</v>
      </c>
      <c r="AB1000" s="15">
        <f t="shared" si="107"/>
        <v>4</v>
      </c>
      <c r="AC1000" s="15">
        <f t="shared" si="108"/>
        <v>2026</v>
      </c>
    </row>
    <row r="1001" spans="1:29" x14ac:dyDescent="0.35">
      <c r="A1001" s="9"/>
      <c r="B1001" s="8">
        <v>46142</v>
      </c>
      <c r="C1001" s="9"/>
      <c r="D1001" s="9"/>
      <c r="E1001" s="9"/>
      <c r="F1001" s="9"/>
      <c r="G1001" s="64"/>
      <c r="H1001" s="65"/>
      <c r="I1001" s="65" t="str">
        <f>IF(Job_Cards[[#This Row],[Customer Name]]="",I1000,"")</f>
        <v>Paid</v>
      </c>
      <c r="J1001" s="22" t="s">
        <v>872</v>
      </c>
      <c r="K1001" s="67" t="str">
        <f>_xlfn.XLOOKUP(Job_Cards[[#This Row],[Part Code Issued]],'Inventory Check'!$A$3:$A$3000,'Inventory Check'!$B$3:$B$3000,"WRONG Code",0)</f>
        <v>Fan Belt No. 960</v>
      </c>
      <c r="L1001" s="22">
        <v>1</v>
      </c>
      <c r="M1001" s="27">
        <v>319</v>
      </c>
      <c r="N1001" s="69">
        <f t="shared" si="104"/>
        <v>319</v>
      </c>
      <c r="O1001" s="10"/>
      <c r="P1001" s="11"/>
      <c r="Q1001" s="11"/>
      <c r="R1001" s="11"/>
      <c r="S1001" s="11"/>
      <c r="T1001" s="23"/>
      <c r="U1001" s="71">
        <f t="shared" si="103"/>
        <v>0</v>
      </c>
      <c r="V1001" s="71">
        <f t="shared" si="105"/>
        <v>0</v>
      </c>
      <c r="W1001" s="9"/>
      <c r="X1001" s="69">
        <f>Job_Cards[[#This Row],[GST on Lobour]]+Job_Cards[[#This Row],[Total Labour]]+Job_Cards[[#This Row],[Part Value]]</f>
        <v>319</v>
      </c>
      <c r="Y1001" s="9"/>
      <c r="Z1001" s="11"/>
      <c r="AA1001" s="15">
        <f t="shared" si="106"/>
        <v>30</v>
      </c>
      <c r="AB1001" s="15">
        <f t="shared" si="107"/>
        <v>4</v>
      </c>
      <c r="AC1001" s="15">
        <f t="shared" si="108"/>
        <v>2026</v>
      </c>
    </row>
    <row r="1002" spans="1:29" x14ac:dyDescent="0.35">
      <c r="A1002" s="8">
        <v>46142</v>
      </c>
      <c r="B1002" s="8">
        <v>46142</v>
      </c>
      <c r="C1002" s="9">
        <v>95</v>
      </c>
      <c r="D1002" s="9" t="s">
        <v>1268</v>
      </c>
      <c r="E1002" s="9">
        <v>9415861475</v>
      </c>
      <c r="F1002" s="9" t="s">
        <v>1269</v>
      </c>
      <c r="G1002" s="64" t="s">
        <v>55</v>
      </c>
      <c r="H1002" s="65" t="s">
        <v>65</v>
      </c>
      <c r="I1002" s="65" t="s">
        <v>27</v>
      </c>
      <c r="J1002" s="22" t="s">
        <v>366</v>
      </c>
      <c r="K1002" s="67" t="str">
        <f>_xlfn.XLOOKUP(Job_Cards[[#This Row],[Part Code Issued]],'Inventory Check'!$A$3:$A$3000,'Inventory Check'!$B$3:$B$3000,"WRONG Code",0)</f>
        <v>Gulf Force BS VI (6.5L)</v>
      </c>
      <c r="L1002" s="22">
        <v>1</v>
      </c>
      <c r="M1002" s="27">
        <v>2243</v>
      </c>
      <c r="N1002" s="69">
        <f t="shared" si="104"/>
        <v>2243</v>
      </c>
      <c r="O1002" s="10">
        <v>800</v>
      </c>
      <c r="P1002" s="11"/>
      <c r="Q1002" s="11"/>
      <c r="R1002" s="11"/>
      <c r="S1002" s="11"/>
      <c r="T1002" s="23"/>
      <c r="U1002" s="71">
        <f t="shared" si="103"/>
        <v>800</v>
      </c>
      <c r="V1002" s="71">
        <f t="shared" si="105"/>
        <v>144</v>
      </c>
      <c r="W1002" s="9"/>
      <c r="X1002" s="69">
        <f>Job_Cards[[#This Row],[GST on Lobour]]+Job_Cards[[#This Row],[Total Labour]]+Job_Cards[[#This Row],[Part Value]]</f>
        <v>3187</v>
      </c>
      <c r="Y1002" s="9"/>
      <c r="Z1002" s="11"/>
      <c r="AA1002" s="15">
        <f t="shared" si="106"/>
        <v>30</v>
      </c>
      <c r="AB1002" s="15">
        <f t="shared" si="107"/>
        <v>4</v>
      </c>
      <c r="AC1002" s="15">
        <f t="shared" si="108"/>
        <v>2026</v>
      </c>
    </row>
    <row r="1003" spans="1:29" x14ac:dyDescent="0.35">
      <c r="A1003" s="9"/>
      <c r="B1003" s="8">
        <v>46142</v>
      </c>
      <c r="C1003" s="9"/>
      <c r="D1003" s="9"/>
      <c r="E1003" s="9"/>
      <c r="F1003" s="9"/>
      <c r="G1003" s="64"/>
      <c r="H1003" s="65"/>
      <c r="I1003" s="65" t="str">
        <f>IF(Job_Cards[[#This Row],[Customer Name]]="",I1002,"")</f>
        <v>Paid</v>
      </c>
      <c r="J1003" s="22" t="s">
        <v>90</v>
      </c>
      <c r="K1003" s="67" t="str">
        <f>_xlfn.XLOOKUP(Job_Cards[[#This Row],[Part Code Issued]],'Inventory Check'!$A$3:$A$3000,'Inventory Check'!$B$3:$B$3000,"WRONG Code",0)</f>
        <v>Oil Filter</v>
      </c>
      <c r="L1003" s="22">
        <v>1</v>
      </c>
      <c r="M1003" s="27">
        <v>359</v>
      </c>
      <c r="N1003" s="69">
        <f t="shared" si="104"/>
        <v>359</v>
      </c>
      <c r="O1003" s="10"/>
      <c r="P1003" s="11"/>
      <c r="Q1003" s="11"/>
      <c r="R1003" s="11"/>
      <c r="S1003" s="11"/>
      <c r="T1003" s="23"/>
      <c r="U1003" s="71">
        <f t="shared" si="103"/>
        <v>0</v>
      </c>
      <c r="V1003" s="71">
        <f t="shared" si="105"/>
        <v>0</v>
      </c>
      <c r="W1003" s="9"/>
      <c r="X1003" s="69">
        <f>Job_Cards[[#This Row],[GST on Lobour]]+Job_Cards[[#This Row],[Total Labour]]+Job_Cards[[#This Row],[Part Value]]</f>
        <v>359</v>
      </c>
      <c r="Y1003" s="9"/>
      <c r="Z1003" s="11"/>
      <c r="AA1003" s="15">
        <f t="shared" si="106"/>
        <v>30</v>
      </c>
      <c r="AB1003" s="15">
        <f t="shared" si="107"/>
        <v>4</v>
      </c>
      <c r="AC1003" s="15">
        <f t="shared" si="108"/>
        <v>2026</v>
      </c>
    </row>
    <row r="1004" spans="1:29" x14ac:dyDescent="0.35">
      <c r="A1004" s="8">
        <v>46143</v>
      </c>
      <c r="B1004" s="8">
        <v>46143</v>
      </c>
      <c r="C1004" s="9">
        <v>96</v>
      </c>
      <c r="D1004" s="9" t="s">
        <v>1274</v>
      </c>
      <c r="E1004" s="9">
        <v>7618093999</v>
      </c>
      <c r="F1004" s="9" t="s">
        <v>1275</v>
      </c>
      <c r="G1004" s="64" t="s">
        <v>57</v>
      </c>
      <c r="H1004" s="65" t="s">
        <v>65</v>
      </c>
      <c r="I1004" s="65" t="s">
        <v>27</v>
      </c>
      <c r="J1004" s="22" t="s">
        <v>366</v>
      </c>
      <c r="K1004" s="67" t="str">
        <f>_xlfn.XLOOKUP(Job_Cards[[#This Row],[Part Code Issued]],'Inventory Check'!$A$3:$A$3000,'Inventory Check'!$B$3:$B$3000,"WRONG Code",0)</f>
        <v>Gulf Force BS VI (6.5L)</v>
      </c>
      <c r="L1004" s="22">
        <v>1</v>
      </c>
      <c r="M1004" s="27">
        <v>2243</v>
      </c>
      <c r="N1004" s="69">
        <f t="shared" si="104"/>
        <v>2243</v>
      </c>
      <c r="O1004" s="10">
        <v>750</v>
      </c>
      <c r="P1004" s="11"/>
      <c r="Q1004" s="11"/>
      <c r="R1004" s="11"/>
      <c r="S1004" s="11"/>
      <c r="T1004" s="23"/>
      <c r="U1004" s="71">
        <f t="shared" si="103"/>
        <v>750</v>
      </c>
      <c r="V1004" s="71">
        <f t="shared" si="105"/>
        <v>135</v>
      </c>
      <c r="W1004" s="9"/>
      <c r="X1004" s="69">
        <f>Job_Cards[[#This Row],[GST on Lobour]]+Job_Cards[[#This Row],[Total Labour]]+Job_Cards[[#This Row],[Part Value]]</f>
        <v>3128</v>
      </c>
      <c r="Y1004" s="9"/>
      <c r="Z1004" s="11"/>
      <c r="AA1004" s="15">
        <f t="shared" si="106"/>
        <v>1</v>
      </c>
      <c r="AB1004" s="15">
        <f t="shared" si="107"/>
        <v>5</v>
      </c>
      <c r="AC1004" s="15">
        <f t="shared" si="108"/>
        <v>2026</v>
      </c>
    </row>
    <row r="1005" spans="1:29" x14ac:dyDescent="0.35">
      <c r="A1005" s="9"/>
      <c r="B1005" s="8">
        <v>46143</v>
      </c>
      <c r="C1005" s="9"/>
      <c r="D1005" s="9"/>
      <c r="E1005" s="9"/>
      <c r="F1005" s="9"/>
      <c r="G1005" s="64"/>
      <c r="H1005" s="65"/>
      <c r="I1005" s="65" t="str">
        <f>IF(Job_Cards[[#This Row],[Customer Name]]="",I1004,"")</f>
        <v>Paid</v>
      </c>
      <c r="J1005" s="22" t="s">
        <v>90</v>
      </c>
      <c r="K1005" s="67" t="str">
        <f>_xlfn.XLOOKUP(Job_Cards[[#This Row],[Part Code Issued]],'Inventory Check'!$A$3:$A$3000,'Inventory Check'!$B$3:$B$3000,"WRONG Code",0)</f>
        <v>Oil Filter</v>
      </c>
      <c r="L1005" s="22">
        <v>1</v>
      </c>
      <c r="M1005" s="27">
        <v>359</v>
      </c>
      <c r="N1005" s="69">
        <f t="shared" si="104"/>
        <v>359</v>
      </c>
      <c r="O1005" s="10"/>
      <c r="P1005" s="11"/>
      <c r="Q1005" s="11"/>
      <c r="R1005" s="11"/>
      <c r="S1005" s="11"/>
      <c r="T1005" s="23"/>
      <c r="U1005" s="71">
        <f t="shared" si="103"/>
        <v>0</v>
      </c>
      <c r="V1005" s="71">
        <f t="shared" si="105"/>
        <v>0</v>
      </c>
      <c r="W1005" s="9"/>
      <c r="X1005" s="69">
        <f>Job_Cards[[#This Row],[GST on Lobour]]+Job_Cards[[#This Row],[Total Labour]]+Job_Cards[[#This Row],[Part Value]]</f>
        <v>359</v>
      </c>
      <c r="Y1005" s="9"/>
      <c r="Z1005" s="11"/>
      <c r="AA1005" s="15">
        <f t="shared" si="106"/>
        <v>1</v>
      </c>
      <c r="AB1005" s="15">
        <f t="shared" si="107"/>
        <v>5</v>
      </c>
      <c r="AC1005" s="15">
        <f t="shared" si="108"/>
        <v>2026</v>
      </c>
    </row>
    <row r="1006" spans="1:29" x14ac:dyDescent="0.35">
      <c r="A1006" s="9"/>
      <c r="B1006" s="8">
        <v>46143</v>
      </c>
      <c r="C1006" s="9"/>
      <c r="D1006" s="9"/>
      <c r="E1006" s="9"/>
      <c r="F1006" s="9"/>
      <c r="G1006" s="64"/>
      <c r="H1006" s="65"/>
      <c r="I1006" s="65" t="str">
        <f>IF(Job_Cards[[#This Row],[Customer Name]]="",I1005,"")</f>
        <v>Paid</v>
      </c>
      <c r="J1006" s="22" t="s">
        <v>97</v>
      </c>
      <c r="K1006" s="67" t="str">
        <f>_xlfn.XLOOKUP(Job_Cards[[#This Row],[Part Code Issued]],'Inventory Check'!$A$3:$A$3000,'Inventory Check'!$B$3:$B$3000,"WRONG Code",0)</f>
        <v>FUEL FILTER</v>
      </c>
      <c r="L1006" s="22">
        <v>1</v>
      </c>
      <c r="M1006" s="27">
        <v>1060</v>
      </c>
      <c r="N1006" s="69">
        <f t="shared" si="104"/>
        <v>1060</v>
      </c>
      <c r="O1006" s="10"/>
      <c r="P1006" s="11"/>
      <c r="Q1006" s="11"/>
      <c r="R1006" s="11"/>
      <c r="S1006" s="11"/>
      <c r="T1006" s="23"/>
      <c r="U1006" s="71">
        <f t="shared" si="103"/>
        <v>0</v>
      </c>
      <c r="V1006" s="71">
        <f t="shared" si="105"/>
        <v>0</v>
      </c>
      <c r="W1006" s="9"/>
      <c r="X1006" s="69">
        <f>Job_Cards[[#This Row],[GST on Lobour]]+Job_Cards[[#This Row],[Total Labour]]+Job_Cards[[#This Row],[Part Value]]</f>
        <v>1060</v>
      </c>
      <c r="Y1006" s="9"/>
      <c r="Z1006" s="11"/>
      <c r="AA1006" s="15">
        <f t="shared" si="106"/>
        <v>1</v>
      </c>
      <c r="AB1006" s="15">
        <f t="shared" si="107"/>
        <v>5</v>
      </c>
      <c r="AC1006" s="15">
        <f t="shared" si="108"/>
        <v>2026</v>
      </c>
    </row>
    <row r="1007" spans="1:29" x14ac:dyDescent="0.35">
      <c r="A1007" s="9"/>
      <c r="B1007" s="8">
        <v>46143</v>
      </c>
      <c r="C1007" s="9"/>
      <c r="D1007" s="9"/>
      <c r="E1007" s="9"/>
      <c r="F1007" s="9"/>
      <c r="G1007" s="64"/>
      <c r="H1007" s="65"/>
      <c r="I1007" s="65" t="str">
        <f>IF(Job_Cards[[#This Row],[Customer Name]]="",I1006,"")</f>
        <v>Paid</v>
      </c>
      <c r="J1007" s="22" t="s">
        <v>98</v>
      </c>
      <c r="K1007" s="67" t="str">
        <f>_xlfn.XLOOKUP(Job_Cards[[#This Row],[Part Code Issued]],'Inventory Check'!$A$3:$A$3000,'Inventory Check'!$B$3:$B$3000,"WRONG Code",0)</f>
        <v>FUEL FILTER</v>
      </c>
      <c r="L1007" s="22">
        <v>1</v>
      </c>
      <c r="M1007" s="27">
        <v>711</v>
      </c>
      <c r="N1007" s="69">
        <f t="shared" si="104"/>
        <v>711</v>
      </c>
      <c r="O1007" s="10"/>
      <c r="P1007" s="11"/>
      <c r="Q1007" s="11"/>
      <c r="R1007" s="11"/>
      <c r="S1007" s="11"/>
      <c r="T1007" s="23"/>
      <c r="U1007" s="71">
        <f t="shared" si="103"/>
        <v>0</v>
      </c>
      <c r="V1007" s="71">
        <f t="shared" si="105"/>
        <v>0</v>
      </c>
      <c r="W1007" s="9"/>
      <c r="X1007" s="69">
        <f>Job_Cards[[#This Row],[GST on Lobour]]+Job_Cards[[#This Row],[Total Labour]]+Job_Cards[[#This Row],[Part Value]]</f>
        <v>711</v>
      </c>
      <c r="Y1007" s="9"/>
      <c r="Z1007" s="11"/>
      <c r="AA1007" s="15">
        <f t="shared" si="106"/>
        <v>1</v>
      </c>
      <c r="AB1007" s="15">
        <f t="shared" si="107"/>
        <v>5</v>
      </c>
      <c r="AC1007" s="15">
        <f t="shared" si="108"/>
        <v>2026</v>
      </c>
    </row>
    <row r="1008" spans="1:29" x14ac:dyDescent="0.35">
      <c r="A1008" s="9"/>
      <c r="B1008" s="8">
        <v>46143</v>
      </c>
      <c r="C1008" s="9"/>
      <c r="D1008" s="9"/>
      <c r="E1008" s="9"/>
      <c r="F1008" s="9"/>
      <c r="G1008" s="64"/>
      <c r="H1008" s="65"/>
      <c r="I1008" s="65" t="str">
        <f>IF(Job_Cards[[#This Row],[Customer Name]]="",I1007,"")</f>
        <v>Paid</v>
      </c>
      <c r="J1008" s="22" t="s">
        <v>223</v>
      </c>
      <c r="K1008" s="67" t="str">
        <f>_xlfn.XLOOKUP(Job_Cards[[#This Row],[Part Code Issued]],'Inventory Check'!$A$3:$A$3000,'Inventory Check'!$B$3:$B$3000,"WRONG Code",0)</f>
        <v>AIR FILTER</v>
      </c>
      <c r="L1008" s="22">
        <v>1</v>
      </c>
      <c r="M1008" s="27">
        <v>994</v>
      </c>
      <c r="N1008" s="69">
        <f t="shared" si="104"/>
        <v>994</v>
      </c>
      <c r="O1008" s="10"/>
      <c r="P1008" s="11"/>
      <c r="Q1008" s="11"/>
      <c r="R1008" s="11"/>
      <c r="S1008" s="11"/>
      <c r="T1008" s="23"/>
      <c r="U1008" s="71">
        <f t="shared" si="103"/>
        <v>0</v>
      </c>
      <c r="V1008" s="71">
        <f t="shared" si="105"/>
        <v>0</v>
      </c>
      <c r="W1008" s="9"/>
      <c r="X1008" s="69">
        <f>Job_Cards[[#This Row],[GST on Lobour]]+Job_Cards[[#This Row],[Total Labour]]+Job_Cards[[#This Row],[Part Value]]</f>
        <v>994</v>
      </c>
      <c r="Y1008" s="9"/>
      <c r="Z1008" s="11"/>
      <c r="AA1008" s="15">
        <f t="shared" si="106"/>
        <v>1</v>
      </c>
      <c r="AB1008" s="15">
        <f t="shared" si="107"/>
        <v>5</v>
      </c>
      <c r="AC1008" s="15">
        <f t="shared" si="108"/>
        <v>2026</v>
      </c>
    </row>
    <row r="1009" spans="1:29" x14ac:dyDescent="0.35">
      <c r="A1009" s="9"/>
      <c r="B1009" s="8">
        <v>46143</v>
      </c>
      <c r="C1009" s="9"/>
      <c r="D1009" s="9"/>
      <c r="E1009" s="9"/>
      <c r="F1009" s="9"/>
      <c r="G1009" s="64"/>
      <c r="H1009" s="65"/>
      <c r="I1009" s="65" t="str">
        <f>IF(Job_Cards[[#This Row],[Customer Name]]="",I1008,"")</f>
        <v>Paid</v>
      </c>
      <c r="J1009" s="140" t="s">
        <v>367</v>
      </c>
      <c r="K1009" s="67" t="str">
        <f>_xlfn.XLOOKUP(Job_Cards[[#This Row],[Part Code Issued]],'Inventory Check'!$A$3:$A$3000,'Inventory Check'!$B$3:$B$3000,"WRONG Code",0)</f>
        <v>Force Motors Antifreeze Coolant 1 L</v>
      </c>
      <c r="L1009" s="22">
        <v>1</v>
      </c>
      <c r="M1009" s="27">
        <v>325</v>
      </c>
      <c r="N1009" s="69">
        <f t="shared" si="104"/>
        <v>325</v>
      </c>
      <c r="O1009" s="10"/>
      <c r="P1009" s="11"/>
      <c r="Q1009" s="11"/>
      <c r="R1009" s="11"/>
      <c r="S1009" s="11"/>
      <c r="T1009" s="23"/>
      <c r="U1009" s="71">
        <f t="shared" si="103"/>
        <v>0</v>
      </c>
      <c r="V1009" s="71">
        <f t="shared" si="105"/>
        <v>0</v>
      </c>
      <c r="W1009" s="9"/>
      <c r="X1009" s="69">
        <f>Job_Cards[[#This Row],[GST on Lobour]]+Job_Cards[[#This Row],[Total Labour]]+Job_Cards[[#This Row],[Part Value]]</f>
        <v>325</v>
      </c>
      <c r="Y1009" s="9"/>
      <c r="Z1009" s="11"/>
      <c r="AA1009" s="15">
        <f t="shared" si="106"/>
        <v>1</v>
      </c>
      <c r="AB1009" s="15">
        <f t="shared" si="107"/>
        <v>5</v>
      </c>
      <c r="AC1009" s="15">
        <f t="shared" si="108"/>
        <v>2026</v>
      </c>
    </row>
    <row r="1010" spans="1:29" x14ac:dyDescent="0.35">
      <c r="A1010" s="8">
        <v>46143</v>
      </c>
      <c r="B1010" s="8">
        <v>46143</v>
      </c>
      <c r="C1010" s="9">
        <v>97</v>
      </c>
      <c r="D1010" s="9" t="s">
        <v>1274</v>
      </c>
      <c r="E1010" s="9">
        <v>7618093999</v>
      </c>
      <c r="F1010" s="9" t="s">
        <v>235</v>
      </c>
      <c r="G1010" s="64" t="s">
        <v>57</v>
      </c>
      <c r="H1010" s="65" t="s">
        <v>65</v>
      </c>
      <c r="I1010" s="65" t="s">
        <v>27</v>
      </c>
      <c r="J1010" s="22" t="s">
        <v>366</v>
      </c>
      <c r="K1010" s="67" t="str">
        <f>_xlfn.XLOOKUP(Job_Cards[[#This Row],[Part Code Issued]],'Inventory Check'!$A$3:$A$3000,'Inventory Check'!$B$3:$B$3000,"WRONG Code",0)</f>
        <v>Gulf Force BS VI (6.5L)</v>
      </c>
      <c r="L1010" s="22">
        <v>1</v>
      </c>
      <c r="M1010" s="27">
        <v>2243</v>
      </c>
      <c r="N1010" s="69">
        <f t="shared" si="104"/>
        <v>2243</v>
      </c>
      <c r="O1010" s="10">
        <v>750</v>
      </c>
      <c r="P1010" s="11"/>
      <c r="Q1010" s="11"/>
      <c r="R1010" s="11"/>
      <c r="S1010" s="11"/>
      <c r="T1010" s="23"/>
      <c r="U1010" s="71">
        <f t="shared" si="103"/>
        <v>750</v>
      </c>
      <c r="V1010" s="71">
        <f t="shared" si="105"/>
        <v>135</v>
      </c>
      <c r="W1010" s="9"/>
      <c r="X1010" s="69">
        <f>Job_Cards[[#This Row],[GST on Lobour]]+Job_Cards[[#This Row],[Total Labour]]+Job_Cards[[#This Row],[Part Value]]</f>
        <v>3128</v>
      </c>
      <c r="Y1010" s="9"/>
      <c r="Z1010" s="11"/>
      <c r="AA1010" s="15">
        <f t="shared" si="106"/>
        <v>1</v>
      </c>
      <c r="AB1010" s="15">
        <f t="shared" si="107"/>
        <v>5</v>
      </c>
      <c r="AC1010" s="15">
        <f t="shared" si="108"/>
        <v>2026</v>
      </c>
    </row>
    <row r="1011" spans="1:29" x14ac:dyDescent="0.35">
      <c r="A1011" s="9"/>
      <c r="B1011" s="8">
        <v>46143</v>
      </c>
      <c r="C1011" s="9"/>
      <c r="D1011" s="9"/>
      <c r="E1011" s="9"/>
      <c r="F1011" s="9"/>
      <c r="G1011" s="64"/>
      <c r="H1011" s="65"/>
      <c r="I1011" s="65" t="str">
        <f>IF(Job_Cards[[#This Row],[Customer Name]]="",I1010,"")</f>
        <v>Paid</v>
      </c>
      <c r="J1011" s="22" t="s">
        <v>90</v>
      </c>
      <c r="K1011" s="67" t="str">
        <f>_xlfn.XLOOKUP(Job_Cards[[#This Row],[Part Code Issued]],'Inventory Check'!$A$3:$A$3000,'Inventory Check'!$B$3:$B$3000,"WRONG Code",0)</f>
        <v>Oil Filter</v>
      </c>
      <c r="L1011" s="22">
        <v>1</v>
      </c>
      <c r="M1011" s="27">
        <v>359</v>
      </c>
      <c r="N1011" s="69">
        <f t="shared" si="104"/>
        <v>359</v>
      </c>
      <c r="O1011" s="10"/>
      <c r="P1011" s="11"/>
      <c r="Q1011" s="11"/>
      <c r="R1011" s="11"/>
      <c r="S1011" s="11"/>
      <c r="T1011" s="23"/>
      <c r="U1011" s="71">
        <f t="shared" si="103"/>
        <v>0</v>
      </c>
      <c r="V1011" s="71">
        <f t="shared" si="105"/>
        <v>0</v>
      </c>
      <c r="W1011" s="9"/>
      <c r="X1011" s="69">
        <f>Job_Cards[[#This Row],[GST on Lobour]]+Job_Cards[[#This Row],[Total Labour]]+Job_Cards[[#This Row],[Part Value]]</f>
        <v>359</v>
      </c>
      <c r="Y1011" s="9"/>
      <c r="Z1011" s="11"/>
      <c r="AA1011" s="15">
        <f t="shared" si="106"/>
        <v>1</v>
      </c>
      <c r="AB1011" s="15">
        <f t="shared" si="107"/>
        <v>5</v>
      </c>
      <c r="AC1011" s="15">
        <f t="shared" si="108"/>
        <v>2026</v>
      </c>
    </row>
    <row r="1012" spans="1:29" x14ac:dyDescent="0.35">
      <c r="A1012" s="9"/>
      <c r="B1012" s="8">
        <v>46143</v>
      </c>
      <c r="C1012" s="9"/>
      <c r="D1012" s="9"/>
      <c r="E1012" s="9"/>
      <c r="F1012" s="9"/>
      <c r="G1012" s="64"/>
      <c r="H1012" s="65"/>
      <c r="I1012" s="65" t="str">
        <f>IF(Job_Cards[[#This Row],[Customer Name]]="",I1011,"")</f>
        <v>Paid</v>
      </c>
      <c r="J1012" s="22" t="s">
        <v>97</v>
      </c>
      <c r="K1012" s="67" t="str">
        <f>_xlfn.XLOOKUP(Job_Cards[[#This Row],[Part Code Issued]],'Inventory Check'!$A$3:$A$3000,'Inventory Check'!$B$3:$B$3000,"WRONG Code",0)</f>
        <v>FUEL FILTER</v>
      </c>
      <c r="L1012" s="22">
        <v>1</v>
      </c>
      <c r="M1012" s="27">
        <v>1060</v>
      </c>
      <c r="N1012" s="69">
        <f t="shared" si="104"/>
        <v>1060</v>
      </c>
      <c r="O1012" s="10"/>
      <c r="P1012" s="11"/>
      <c r="Q1012" s="11"/>
      <c r="R1012" s="11"/>
      <c r="S1012" s="11"/>
      <c r="T1012" s="23"/>
      <c r="U1012" s="71">
        <f t="shared" si="103"/>
        <v>0</v>
      </c>
      <c r="V1012" s="71">
        <f t="shared" si="105"/>
        <v>0</v>
      </c>
      <c r="W1012" s="9"/>
      <c r="X1012" s="69">
        <f>Job_Cards[[#This Row],[GST on Lobour]]+Job_Cards[[#This Row],[Total Labour]]+Job_Cards[[#This Row],[Part Value]]</f>
        <v>1060</v>
      </c>
      <c r="Y1012" s="9"/>
      <c r="Z1012" s="11"/>
      <c r="AA1012" s="15">
        <f t="shared" si="106"/>
        <v>1</v>
      </c>
      <c r="AB1012" s="15">
        <f t="shared" si="107"/>
        <v>5</v>
      </c>
      <c r="AC1012" s="15">
        <f t="shared" si="108"/>
        <v>2026</v>
      </c>
    </row>
    <row r="1013" spans="1:29" x14ac:dyDescent="0.35">
      <c r="A1013" s="9"/>
      <c r="B1013" s="8">
        <v>46143</v>
      </c>
      <c r="C1013" s="9"/>
      <c r="D1013" s="9"/>
      <c r="E1013" s="9"/>
      <c r="F1013" s="9"/>
      <c r="G1013" s="64"/>
      <c r="H1013" s="65"/>
      <c r="I1013" s="65" t="str">
        <f>IF(Job_Cards[[#This Row],[Customer Name]]="",I1012,"")</f>
        <v>Paid</v>
      </c>
      <c r="J1013" s="22" t="s">
        <v>98</v>
      </c>
      <c r="K1013" s="67" t="str">
        <f>_xlfn.XLOOKUP(Job_Cards[[#This Row],[Part Code Issued]],'Inventory Check'!$A$3:$A$3000,'Inventory Check'!$B$3:$B$3000,"WRONG Code",0)</f>
        <v>FUEL FILTER</v>
      </c>
      <c r="L1013" s="22">
        <v>1</v>
      </c>
      <c r="M1013" s="27">
        <v>711</v>
      </c>
      <c r="N1013" s="69">
        <f t="shared" si="104"/>
        <v>711</v>
      </c>
      <c r="O1013" s="10"/>
      <c r="P1013" s="11"/>
      <c r="Q1013" s="11"/>
      <c r="R1013" s="11"/>
      <c r="S1013" s="11"/>
      <c r="T1013" s="23"/>
      <c r="U1013" s="71">
        <f t="shared" si="103"/>
        <v>0</v>
      </c>
      <c r="V1013" s="71">
        <f t="shared" si="105"/>
        <v>0</v>
      </c>
      <c r="W1013" s="9"/>
      <c r="X1013" s="69">
        <f>Job_Cards[[#This Row],[GST on Lobour]]+Job_Cards[[#This Row],[Total Labour]]+Job_Cards[[#This Row],[Part Value]]</f>
        <v>711</v>
      </c>
      <c r="Y1013" s="9"/>
      <c r="Z1013" s="11"/>
      <c r="AA1013" s="15">
        <f t="shared" si="106"/>
        <v>1</v>
      </c>
      <c r="AB1013" s="15">
        <f t="shared" si="107"/>
        <v>5</v>
      </c>
      <c r="AC1013" s="15">
        <f t="shared" si="108"/>
        <v>2026</v>
      </c>
    </row>
    <row r="1014" spans="1:29" x14ac:dyDescent="0.35">
      <c r="A1014" s="9"/>
      <c r="B1014" s="8">
        <v>46143</v>
      </c>
      <c r="C1014" s="9"/>
      <c r="D1014" s="9"/>
      <c r="E1014" s="9"/>
      <c r="F1014" s="9"/>
      <c r="G1014" s="64"/>
      <c r="H1014" s="65"/>
      <c r="I1014" s="65" t="str">
        <f>IF(Job_Cards[[#This Row],[Customer Name]]="",I1013,"")</f>
        <v>Paid</v>
      </c>
      <c r="J1014" s="22" t="s">
        <v>223</v>
      </c>
      <c r="K1014" s="67" t="str">
        <f>_xlfn.XLOOKUP(Job_Cards[[#This Row],[Part Code Issued]],'Inventory Check'!$A$3:$A$3000,'Inventory Check'!$B$3:$B$3000,"WRONG Code",0)</f>
        <v>AIR FILTER</v>
      </c>
      <c r="L1014" s="22">
        <v>1</v>
      </c>
      <c r="M1014" s="27">
        <v>994</v>
      </c>
      <c r="N1014" s="69">
        <f t="shared" si="104"/>
        <v>994</v>
      </c>
      <c r="O1014" s="10"/>
      <c r="P1014" s="11"/>
      <c r="Q1014" s="11"/>
      <c r="R1014" s="11"/>
      <c r="S1014" s="11"/>
      <c r="T1014" s="23"/>
      <c r="U1014" s="71">
        <f t="shared" si="103"/>
        <v>0</v>
      </c>
      <c r="V1014" s="71">
        <f t="shared" si="105"/>
        <v>0</v>
      </c>
      <c r="W1014" s="9"/>
      <c r="X1014" s="69">
        <f>Job_Cards[[#This Row],[GST on Lobour]]+Job_Cards[[#This Row],[Total Labour]]+Job_Cards[[#This Row],[Part Value]]</f>
        <v>994</v>
      </c>
      <c r="Y1014" s="9"/>
      <c r="Z1014" s="11"/>
      <c r="AA1014" s="15">
        <f t="shared" si="106"/>
        <v>1</v>
      </c>
      <c r="AB1014" s="15">
        <f t="shared" si="107"/>
        <v>5</v>
      </c>
      <c r="AC1014" s="15">
        <f t="shared" si="108"/>
        <v>2026</v>
      </c>
    </row>
    <row r="1015" spans="1:29" x14ac:dyDescent="0.35">
      <c r="A1015" s="8">
        <v>46143</v>
      </c>
      <c r="B1015" s="8">
        <v>46143</v>
      </c>
      <c r="C1015" s="9">
        <v>98</v>
      </c>
      <c r="D1015" s="9" t="s">
        <v>1278</v>
      </c>
      <c r="E1015" s="9"/>
      <c r="F1015" s="9"/>
      <c r="G1015" s="64" t="s">
        <v>57</v>
      </c>
      <c r="H1015" s="65" t="s">
        <v>65</v>
      </c>
      <c r="I1015" s="65" t="s">
        <v>27</v>
      </c>
      <c r="J1015" s="22" t="s">
        <v>1276</v>
      </c>
      <c r="K1015" s="67" t="str">
        <f>_xlfn.XLOOKUP(Job_Cards[[#This Row],[Part Code Issued]],'Inventory Check'!$A$3:$A$3000,'Inventory Check'!$B$3:$B$3000,"WRONG Code",0)</f>
        <v>Alternator</v>
      </c>
      <c r="L1015" s="22">
        <v>1</v>
      </c>
      <c r="M1015" s="27"/>
      <c r="N1015" s="69">
        <f t="shared" si="104"/>
        <v>0</v>
      </c>
      <c r="O1015" s="10">
        <v>900</v>
      </c>
      <c r="P1015" s="11"/>
      <c r="Q1015" s="11"/>
      <c r="R1015" s="11"/>
      <c r="S1015" s="11"/>
      <c r="T1015" s="23"/>
      <c r="U1015" s="71">
        <f t="shared" si="103"/>
        <v>900</v>
      </c>
      <c r="V1015" s="71">
        <f t="shared" si="105"/>
        <v>162</v>
      </c>
      <c r="W1015" s="9"/>
      <c r="X1015" s="69">
        <f>Job_Cards[[#This Row],[GST on Lobour]]+Job_Cards[[#This Row],[Total Labour]]+Job_Cards[[#This Row],[Part Value]]</f>
        <v>1062</v>
      </c>
      <c r="Y1015" s="9"/>
      <c r="Z1015" s="11"/>
      <c r="AA1015" s="15">
        <f t="shared" si="106"/>
        <v>1</v>
      </c>
      <c r="AB1015" s="15">
        <f t="shared" si="107"/>
        <v>5</v>
      </c>
      <c r="AC1015" s="15">
        <f t="shared" si="108"/>
        <v>2026</v>
      </c>
    </row>
    <row r="1016" spans="1:29" x14ac:dyDescent="0.35">
      <c r="A1016" s="8">
        <v>46143</v>
      </c>
      <c r="B1016" s="8">
        <v>46143</v>
      </c>
      <c r="C1016" s="9">
        <v>99</v>
      </c>
      <c r="D1016" s="9" t="s">
        <v>1279</v>
      </c>
      <c r="E1016" s="9">
        <v>7007175408</v>
      </c>
      <c r="F1016" s="9" t="s">
        <v>1280</v>
      </c>
      <c r="G1016" s="64" t="s">
        <v>55</v>
      </c>
      <c r="H1016" s="65" t="s">
        <v>65</v>
      </c>
      <c r="I1016" s="65" t="s">
        <v>27</v>
      </c>
      <c r="J1016" s="22"/>
      <c r="K1016" s="67">
        <f>_xlfn.XLOOKUP(Job_Cards[[#This Row],[Part Code Issued]],'Inventory Check'!$A$3:$A$3000,'Inventory Check'!$B$3:$B$3000,"WRONG Code",0)</f>
        <v>0</v>
      </c>
      <c r="L1016" s="22"/>
      <c r="M1016" s="27"/>
      <c r="N1016" s="69">
        <f t="shared" si="104"/>
        <v>0</v>
      </c>
      <c r="O1016" s="10"/>
      <c r="P1016" s="11"/>
      <c r="Q1016" s="11"/>
      <c r="R1016" s="11">
        <v>550</v>
      </c>
      <c r="S1016" s="11"/>
      <c r="T1016" s="23"/>
      <c r="U1016" s="71">
        <f t="shared" si="103"/>
        <v>550</v>
      </c>
      <c r="V1016" s="71">
        <f t="shared" si="105"/>
        <v>99</v>
      </c>
      <c r="W1016" s="9"/>
      <c r="X1016" s="69">
        <f>Job_Cards[[#This Row],[GST on Lobour]]+Job_Cards[[#This Row],[Total Labour]]+Job_Cards[[#This Row],[Part Value]]</f>
        <v>649</v>
      </c>
      <c r="Y1016" s="9"/>
      <c r="Z1016" s="11"/>
      <c r="AA1016" s="15">
        <f t="shared" si="106"/>
        <v>1</v>
      </c>
      <c r="AB1016" s="15">
        <f t="shared" si="107"/>
        <v>5</v>
      </c>
      <c r="AC1016" s="15">
        <f t="shared" si="108"/>
        <v>2026</v>
      </c>
    </row>
    <row r="1017" spans="1:29" x14ac:dyDescent="0.35">
      <c r="A1017" s="8">
        <v>46145</v>
      </c>
      <c r="B1017" s="8">
        <v>46145</v>
      </c>
      <c r="C1017" s="9">
        <v>100</v>
      </c>
      <c r="D1017" s="9" t="s">
        <v>1290</v>
      </c>
      <c r="E1017" s="9">
        <v>9648499586</v>
      </c>
      <c r="F1017" s="9"/>
      <c r="G1017" s="64"/>
      <c r="H1017" s="65" t="s">
        <v>65</v>
      </c>
      <c r="I1017" s="65" t="s">
        <v>751</v>
      </c>
      <c r="J1017" s="22" t="s">
        <v>308</v>
      </c>
      <c r="K1017" s="67" t="str">
        <f>_xlfn.XLOOKUP(Job_Cards[[#This Row],[Part Code Issued]],'Inventory Check'!$A$3:$A$3000,'Inventory Check'!$B$3:$B$3000,"WRONG Code",0)</f>
        <v>Gulf Force AdBlue (20 L)</v>
      </c>
      <c r="L1017" s="22">
        <v>1</v>
      </c>
      <c r="M1017" s="27">
        <v>1800</v>
      </c>
      <c r="N1017" s="69">
        <f t="shared" si="104"/>
        <v>1800</v>
      </c>
      <c r="O1017" s="10"/>
      <c r="P1017" s="11"/>
      <c r="Q1017" s="11"/>
      <c r="R1017" s="11"/>
      <c r="S1017" s="11"/>
      <c r="T1017" s="23"/>
      <c r="U1017" s="71">
        <f t="shared" si="103"/>
        <v>0</v>
      </c>
      <c r="V1017" s="71">
        <f t="shared" si="105"/>
        <v>0</v>
      </c>
      <c r="W1017" s="9"/>
      <c r="X1017" s="69">
        <f>Job_Cards[[#This Row],[GST on Lobour]]+Job_Cards[[#This Row],[Total Labour]]+Job_Cards[[#This Row],[Part Value]]</f>
        <v>1800</v>
      </c>
      <c r="Y1017" s="9"/>
      <c r="Z1017" s="11"/>
      <c r="AA1017" s="15">
        <f t="shared" si="106"/>
        <v>3</v>
      </c>
      <c r="AB1017" s="15">
        <f t="shared" si="107"/>
        <v>5</v>
      </c>
      <c r="AC1017" s="15">
        <f t="shared" si="108"/>
        <v>2026</v>
      </c>
    </row>
    <row r="1018" spans="1:29" x14ac:dyDescent="0.35">
      <c r="A1018" s="8">
        <v>46145</v>
      </c>
      <c r="B1018" s="8">
        <v>46145</v>
      </c>
      <c r="C1018" s="9">
        <v>101</v>
      </c>
      <c r="D1018" s="9" t="s">
        <v>1291</v>
      </c>
      <c r="E1018" s="9">
        <v>8572910025</v>
      </c>
      <c r="F1018" s="9" t="s">
        <v>590</v>
      </c>
      <c r="G1018" s="64" t="s">
        <v>59</v>
      </c>
      <c r="H1018" s="65" t="s">
        <v>65</v>
      </c>
      <c r="I1018" s="65" t="s">
        <v>27</v>
      </c>
      <c r="J1018" s="22" t="s">
        <v>625</v>
      </c>
      <c r="K1018" s="67" t="str">
        <f>_xlfn.XLOOKUP(Job_Cards[[#This Row],[Part Code Issued]],'Inventory Check'!$A$3:$A$3000,'Inventory Check'!$B$3:$B$3000,"WRONG Code",0)</f>
        <v>SIDE RETRO REFLECTOR</v>
      </c>
      <c r="L1018" s="22">
        <v>1</v>
      </c>
      <c r="M1018" s="27">
        <v>188</v>
      </c>
      <c r="N1018" s="69">
        <f t="shared" si="104"/>
        <v>188</v>
      </c>
      <c r="O1018" s="10">
        <v>400</v>
      </c>
      <c r="P1018" s="11">
        <v>200</v>
      </c>
      <c r="Q1018" s="11"/>
      <c r="R1018" s="11"/>
      <c r="S1018" s="11"/>
      <c r="T1018" s="23"/>
      <c r="U1018" s="71">
        <f t="shared" si="103"/>
        <v>600</v>
      </c>
      <c r="V1018" s="71">
        <f t="shared" si="105"/>
        <v>108</v>
      </c>
      <c r="W1018" s="9"/>
      <c r="X1018" s="69">
        <f>Job_Cards[[#This Row],[GST on Lobour]]+Job_Cards[[#This Row],[Total Labour]]+Job_Cards[[#This Row],[Part Value]]</f>
        <v>896</v>
      </c>
      <c r="Y1018" s="9"/>
      <c r="Z1018" s="11"/>
      <c r="AA1018" s="15">
        <f t="shared" si="106"/>
        <v>3</v>
      </c>
      <c r="AB1018" s="15">
        <f t="shared" si="107"/>
        <v>5</v>
      </c>
      <c r="AC1018" s="15">
        <f t="shared" si="108"/>
        <v>2026</v>
      </c>
    </row>
    <row r="1019" spans="1:29" x14ac:dyDescent="0.35">
      <c r="A1019" s="9"/>
      <c r="B1019" s="8">
        <v>46145</v>
      </c>
      <c r="C1019" s="9"/>
      <c r="D1019" s="9"/>
      <c r="E1019" s="9"/>
      <c r="F1019" s="9"/>
      <c r="G1019" s="64"/>
      <c r="H1019" s="65"/>
      <c r="I1019" s="65" t="str">
        <f>IF(Job_Cards[[#This Row],[Customer Name]]="",I1018,"")</f>
        <v>Paid</v>
      </c>
      <c r="J1019" s="22" t="s">
        <v>1175</v>
      </c>
      <c r="K1019" s="67" t="str">
        <f>_xlfn.XLOOKUP(Job_Cards[[#This Row],[Part Code Issued]],'Inventory Check'!$A$3:$A$3000,'Inventory Check'!$B$3:$B$3000,"WRONG Code",0)</f>
        <v>Brake Hose Pipe T3</v>
      </c>
      <c r="L1019" s="22">
        <v>1</v>
      </c>
      <c r="M1019" s="27">
        <v>377</v>
      </c>
      <c r="N1019" s="69">
        <f t="shared" si="104"/>
        <v>377</v>
      </c>
      <c r="O1019" s="10"/>
      <c r="P1019" s="11"/>
      <c r="Q1019" s="11"/>
      <c r="R1019" s="11"/>
      <c r="S1019" s="11"/>
      <c r="T1019" s="23"/>
      <c r="U1019" s="71">
        <f t="shared" si="103"/>
        <v>0</v>
      </c>
      <c r="V1019" s="71">
        <f t="shared" si="105"/>
        <v>0</v>
      </c>
      <c r="W1019" s="9"/>
      <c r="X1019" s="69">
        <f>Job_Cards[[#This Row],[GST on Lobour]]+Job_Cards[[#This Row],[Total Labour]]+Job_Cards[[#This Row],[Part Value]]</f>
        <v>377</v>
      </c>
      <c r="Y1019" s="9"/>
      <c r="Z1019" s="11"/>
      <c r="AA1019" s="15">
        <f t="shared" si="106"/>
        <v>3</v>
      </c>
      <c r="AB1019" s="15">
        <f t="shared" si="107"/>
        <v>5</v>
      </c>
      <c r="AC1019" s="15">
        <f t="shared" si="108"/>
        <v>2026</v>
      </c>
    </row>
    <row r="1020" spans="1:29" x14ac:dyDescent="0.35">
      <c r="A1020" s="9"/>
      <c r="B1020" s="8">
        <v>46145</v>
      </c>
      <c r="C1020" s="9"/>
      <c r="D1020" s="9"/>
      <c r="E1020" s="9"/>
      <c r="F1020" s="9"/>
      <c r="G1020" s="64"/>
      <c r="H1020" s="65"/>
      <c r="I1020" s="65" t="str">
        <f>IF(Job_Cards[[#This Row],[Customer Name]]="",I1019,"")</f>
        <v>Paid</v>
      </c>
      <c r="J1020" s="22" t="s">
        <v>1314</v>
      </c>
      <c r="K1020" s="67" t="str">
        <f>_xlfn.XLOOKUP(Job_Cards[[#This Row],[Part Code Issued]],'Inventory Check'!$A$3:$A$3000,'Inventory Check'!$B$3:$B$3000,"WRONG Code",0)</f>
        <v>T-10 Bulb 12V 5W</v>
      </c>
      <c r="L1020" s="22">
        <v>2</v>
      </c>
      <c r="M1020" s="27">
        <v>24</v>
      </c>
      <c r="N1020" s="69">
        <f t="shared" si="104"/>
        <v>48</v>
      </c>
      <c r="O1020" s="10"/>
      <c r="P1020" s="11"/>
      <c r="Q1020" s="11"/>
      <c r="R1020" s="11"/>
      <c r="S1020" s="11"/>
      <c r="T1020" s="23"/>
      <c r="U1020" s="71">
        <f t="shared" ref="U1020:U1084" si="109">SUM(O1020:T1020)</f>
        <v>0</v>
      </c>
      <c r="V1020" s="71">
        <f t="shared" si="105"/>
        <v>0</v>
      </c>
      <c r="W1020" s="9"/>
      <c r="X1020" s="69">
        <f>Job_Cards[[#This Row],[GST on Lobour]]+Job_Cards[[#This Row],[Total Labour]]+Job_Cards[[#This Row],[Part Value]]</f>
        <v>48</v>
      </c>
      <c r="Y1020" s="9"/>
      <c r="Z1020" s="11"/>
      <c r="AA1020" s="15">
        <f t="shared" si="106"/>
        <v>3</v>
      </c>
      <c r="AB1020" s="15">
        <f t="shared" si="107"/>
        <v>5</v>
      </c>
      <c r="AC1020" s="15">
        <f t="shared" si="108"/>
        <v>2026</v>
      </c>
    </row>
    <row r="1021" spans="1:29" x14ac:dyDescent="0.35">
      <c r="A1021" s="9"/>
      <c r="B1021" s="8">
        <v>46145</v>
      </c>
      <c r="C1021" s="9"/>
      <c r="D1021" s="9"/>
      <c r="E1021" s="9"/>
      <c r="F1021" s="9"/>
      <c r="G1021" s="64"/>
      <c r="H1021" s="65"/>
      <c r="I1021" s="65" t="str">
        <f>IF(Job_Cards[[#This Row],[Customer Name]]="",I1020,"")</f>
        <v>Paid</v>
      </c>
      <c r="J1021" s="106" t="s">
        <v>654</v>
      </c>
      <c r="K1021" s="67" t="str">
        <f>_xlfn.XLOOKUP(Job_Cards[[#This Row],[Part Code Issued]],'Inventory Check'!$A$3:$A$3000,'Inventory Check'!$B$3:$B$3000,"WRONG Code",0)</f>
        <v>Wiring Clip (3)</v>
      </c>
      <c r="L1021" s="22">
        <v>3</v>
      </c>
      <c r="M1021" s="27">
        <v>8</v>
      </c>
      <c r="N1021" s="69">
        <f t="shared" ref="N1021:N1085" si="110">M1021*L1021</f>
        <v>24</v>
      </c>
      <c r="O1021" s="10"/>
      <c r="P1021" s="11"/>
      <c r="Q1021" s="11"/>
      <c r="R1021" s="11"/>
      <c r="S1021" s="11"/>
      <c r="T1021" s="23"/>
      <c r="U1021" s="71">
        <f t="shared" si="109"/>
        <v>0</v>
      </c>
      <c r="V1021" s="71">
        <f t="shared" ref="V1021:V1085" si="111">U1021*0.18</f>
        <v>0</v>
      </c>
      <c r="W1021" s="9"/>
      <c r="X1021" s="69">
        <f>Job_Cards[[#This Row],[GST on Lobour]]+Job_Cards[[#This Row],[Total Labour]]+Job_Cards[[#This Row],[Part Value]]</f>
        <v>24</v>
      </c>
      <c r="Y1021" s="9"/>
      <c r="Z1021" s="11"/>
      <c r="AA1021" s="15">
        <f t="shared" si="106"/>
        <v>3</v>
      </c>
      <c r="AB1021" s="15">
        <f t="shared" si="107"/>
        <v>5</v>
      </c>
      <c r="AC1021" s="15">
        <f t="shared" si="108"/>
        <v>2026</v>
      </c>
    </row>
    <row r="1022" spans="1:29" x14ac:dyDescent="0.35">
      <c r="A1022" s="9"/>
      <c r="B1022" s="8">
        <v>46145</v>
      </c>
      <c r="C1022" s="9"/>
      <c r="D1022" s="9"/>
      <c r="E1022" s="9"/>
      <c r="F1022" s="9"/>
      <c r="G1022" s="64"/>
      <c r="H1022" s="65"/>
      <c r="I1022" s="65" t="str">
        <f>IF(Job_Cards[[#This Row],[Customer Name]]="",I1021,"")</f>
        <v>Paid</v>
      </c>
      <c r="J1022" s="22" t="s">
        <v>557</v>
      </c>
      <c r="K1022" s="67" t="str">
        <f>_xlfn.XLOOKUP(Job_Cards[[#This Row],[Part Code Issued]],'Inventory Check'!$A$3:$A$3000,'Inventory Check'!$B$3:$B$3000,"WRONG Code",0)</f>
        <v>Brake Oil</v>
      </c>
      <c r="L1022" s="22">
        <v>2</v>
      </c>
      <c r="M1022" s="27">
        <v>149</v>
      </c>
      <c r="N1022" s="69">
        <f t="shared" si="110"/>
        <v>298</v>
      </c>
      <c r="O1022" s="10"/>
      <c r="P1022" s="11"/>
      <c r="Q1022" s="11"/>
      <c r="R1022" s="11"/>
      <c r="S1022" s="11"/>
      <c r="T1022" s="23"/>
      <c r="U1022" s="71">
        <f t="shared" si="109"/>
        <v>0</v>
      </c>
      <c r="V1022" s="71">
        <f t="shared" si="111"/>
        <v>0</v>
      </c>
      <c r="W1022" s="9"/>
      <c r="X1022" s="69">
        <f>Job_Cards[[#This Row],[GST on Lobour]]+Job_Cards[[#This Row],[Total Labour]]+Job_Cards[[#This Row],[Part Value]]</f>
        <v>298</v>
      </c>
      <c r="Y1022" s="9"/>
      <c r="Z1022" s="11"/>
      <c r="AA1022" s="15">
        <f t="shared" si="106"/>
        <v>3</v>
      </c>
      <c r="AB1022" s="15">
        <f t="shared" si="107"/>
        <v>5</v>
      </c>
      <c r="AC1022" s="15">
        <f t="shared" si="108"/>
        <v>2026</v>
      </c>
    </row>
    <row r="1023" spans="1:29" x14ac:dyDescent="0.35">
      <c r="A1023" s="9"/>
      <c r="B1023" s="8">
        <v>46145</v>
      </c>
      <c r="C1023" s="9"/>
      <c r="D1023" s="9"/>
      <c r="E1023" s="9"/>
      <c r="F1023" s="9"/>
      <c r="G1023" s="64"/>
      <c r="H1023" s="65"/>
      <c r="I1023" s="65" t="str">
        <f>IF(Job_Cards[[#This Row],[Customer Name]]="",I1022,"")</f>
        <v>Paid</v>
      </c>
      <c r="J1023" s="106" t="s">
        <v>554</v>
      </c>
      <c r="K1023" s="67" t="str">
        <f>_xlfn.XLOOKUP(Job_Cards[[#This Row],[Part Code Issued]],'Inventory Check'!$A$3:$A$3000,'Inventory Check'!$B$3:$B$3000,"WRONG Code",0)</f>
        <v>Nut 10 No.</v>
      </c>
      <c r="L1023" s="22">
        <v>1</v>
      </c>
      <c r="M1023" s="27">
        <v>15</v>
      </c>
      <c r="N1023" s="69">
        <f t="shared" si="110"/>
        <v>15</v>
      </c>
      <c r="O1023" s="10"/>
      <c r="P1023" s="11"/>
      <c r="Q1023" s="11"/>
      <c r="R1023" s="11"/>
      <c r="S1023" s="11"/>
      <c r="T1023" s="23"/>
      <c r="U1023" s="71">
        <f t="shared" si="109"/>
        <v>0</v>
      </c>
      <c r="V1023" s="71">
        <f t="shared" si="111"/>
        <v>0</v>
      </c>
      <c r="W1023" s="9"/>
      <c r="X1023" s="69">
        <f>Job_Cards[[#This Row],[GST on Lobour]]+Job_Cards[[#This Row],[Total Labour]]+Job_Cards[[#This Row],[Part Value]]</f>
        <v>15</v>
      </c>
      <c r="Y1023" s="9"/>
      <c r="Z1023" s="11"/>
      <c r="AA1023" s="15">
        <f t="shared" ref="AA1023:AA1087" si="112">DAY(B1023)</f>
        <v>3</v>
      </c>
      <c r="AB1023" s="15">
        <f t="shared" ref="AB1023:AB1087" si="113">MONTH(B1023)</f>
        <v>5</v>
      </c>
      <c r="AC1023" s="15">
        <f t="shared" ref="AC1023:AC1087" si="114">YEAR(B1023)</f>
        <v>2026</v>
      </c>
    </row>
    <row r="1024" spans="1:29" x14ac:dyDescent="0.35">
      <c r="A1024" s="8">
        <v>46145</v>
      </c>
      <c r="B1024" s="8">
        <v>46145</v>
      </c>
      <c r="C1024" s="9">
        <v>102</v>
      </c>
      <c r="D1024" s="9" t="s">
        <v>1291</v>
      </c>
      <c r="E1024" s="9">
        <v>9792089569</v>
      </c>
      <c r="F1024" s="9" t="s">
        <v>587</v>
      </c>
      <c r="G1024" s="64" t="s">
        <v>59</v>
      </c>
      <c r="H1024" s="65" t="s">
        <v>65</v>
      </c>
      <c r="I1024" s="65" t="s">
        <v>27</v>
      </c>
      <c r="J1024" s="22" t="s">
        <v>625</v>
      </c>
      <c r="K1024" s="67" t="str">
        <f>_xlfn.XLOOKUP(Job_Cards[[#This Row],[Part Code Issued]],'Inventory Check'!$A$3:$A$3000,'Inventory Check'!$B$3:$B$3000,"WRONG Code",0)</f>
        <v>SIDE RETRO REFLECTOR</v>
      </c>
      <c r="L1024" s="22">
        <v>1</v>
      </c>
      <c r="M1024" s="27">
        <v>188</v>
      </c>
      <c r="N1024" s="69">
        <f t="shared" si="110"/>
        <v>188</v>
      </c>
      <c r="O1024" s="10">
        <v>200</v>
      </c>
      <c r="P1024" s="11"/>
      <c r="Q1024" s="11"/>
      <c r="R1024" s="11"/>
      <c r="S1024" s="11"/>
      <c r="T1024" s="23"/>
      <c r="U1024" s="71">
        <f t="shared" si="109"/>
        <v>200</v>
      </c>
      <c r="V1024" s="71">
        <f t="shared" si="111"/>
        <v>36</v>
      </c>
      <c r="W1024" s="9"/>
      <c r="X1024" s="69">
        <f>Job_Cards[[#This Row],[GST on Lobour]]+Job_Cards[[#This Row],[Total Labour]]+Job_Cards[[#This Row],[Part Value]]</f>
        <v>424</v>
      </c>
      <c r="Y1024" s="9"/>
      <c r="Z1024" s="11"/>
      <c r="AA1024" s="15">
        <f t="shared" si="112"/>
        <v>3</v>
      </c>
      <c r="AB1024" s="15">
        <f t="shared" si="113"/>
        <v>5</v>
      </c>
      <c r="AC1024" s="15">
        <f t="shared" si="114"/>
        <v>2026</v>
      </c>
    </row>
    <row r="1025" spans="1:29" x14ac:dyDescent="0.35">
      <c r="A1025" s="9"/>
      <c r="B1025" s="8">
        <v>46145</v>
      </c>
      <c r="C1025" s="9"/>
      <c r="D1025" s="9"/>
      <c r="E1025" s="9"/>
      <c r="F1025" s="9"/>
      <c r="G1025" s="64"/>
      <c r="H1025" s="65"/>
      <c r="I1025" s="65" t="str">
        <f>IF(Job_Cards[[#This Row],[Customer Name]]="",I1024,"")</f>
        <v>Paid</v>
      </c>
      <c r="J1025" s="106" t="s">
        <v>542</v>
      </c>
      <c r="K1025" s="67" t="str">
        <f>_xlfn.XLOOKUP(Job_Cards[[#This Row],[Part Code Issued]],'Inventory Check'!$A$3:$A$3000,'Inventory Check'!$B$3:$B$3000,"WRONG Code",0)</f>
        <v>Suletion Tap</v>
      </c>
      <c r="L1025" s="22">
        <v>1</v>
      </c>
      <c r="M1025" s="27">
        <v>25</v>
      </c>
      <c r="N1025" s="69">
        <f t="shared" si="110"/>
        <v>25</v>
      </c>
      <c r="O1025" s="10"/>
      <c r="P1025" s="11"/>
      <c r="Q1025" s="11"/>
      <c r="R1025" s="11"/>
      <c r="S1025" s="11"/>
      <c r="T1025" s="23"/>
      <c r="U1025" s="71">
        <f t="shared" si="109"/>
        <v>0</v>
      </c>
      <c r="V1025" s="71">
        <f t="shared" si="111"/>
        <v>0</v>
      </c>
      <c r="W1025" s="9"/>
      <c r="X1025" s="69">
        <f>Job_Cards[[#This Row],[GST on Lobour]]+Job_Cards[[#This Row],[Total Labour]]+Job_Cards[[#This Row],[Part Value]]</f>
        <v>25</v>
      </c>
      <c r="Y1025" s="9"/>
      <c r="Z1025" s="11"/>
      <c r="AA1025" s="15">
        <f t="shared" si="112"/>
        <v>3</v>
      </c>
      <c r="AB1025" s="15">
        <f t="shared" si="113"/>
        <v>5</v>
      </c>
      <c r="AC1025" s="15">
        <f t="shared" si="114"/>
        <v>2026</v>
      </c>
    </row>
    <row r="1026" spans="1:29" x14ac:dyDescent="0.35">
      <c r="A1026" s="8">
        <v>46145</v>
      </c>
      <c r="B1026" s="8">
        <v>46145</v>
      </c>
      <c r="C1026" s="9">
        <v>103</v>
      </c>
      <c r="D1026" s="9" t="s">
        <v>1292</v>
      </c>
      <c r="E1026" s="9">
        <v>9415970915</v>
      </c>
      <c r="F1026" s="9" t="s">
        <v>81</v>
      </c>
      <c r="G1026" s="64" t="s">
        <v>55</v>
      </c>
      <c r="H1026" s="65" t="s">
        <v>65</v>
      </c>
      <c r="I1026" s="65" t="s">
        <v>27</v>
      </c>
      <c r="J1026" s="22" t="s">
        <v>531</v>
      </c>
      <c r="K1026" s="67" t="str">
        <f>_xlfn.XLOOKUP(Job_Cards[[#This Row],[Part Code Issued]],'Inventory Check'!$A$3:$A$3000,'Inventory Check'!$B$3:$B$3000,"WRONG Code",0)</f>
        <v>Drain Plug assly</v>
      </c>
      <c r="L1026" s="22">
        <v>2</v>
      </c>
      <c r="M1026" s="27">
        <v>60</v>
      </c>
      <c r="N1026" s="69">
        <f t="shared" si="110"/>
        <v>120</v>
      </c>
      <c r="O1026" s="10">
        <v>900</v>
      </c>
      <c r="P1026" s="11"/>
      <c r="Q1026" s="11"/>
      <c r="R1026" s="11"/>
      <c r="S1026" s="11"/>
      <c r="T1026" s="23"/>
      <c r="U1026" s="71">
        <f t="shared" si="109"/>
        <v>900</v>
      </c>
      <c r="V1026" s="71">
        <f t="shared" si="111"/>
        <v>162</v>
      </c>
      <c r="W1026" s="9"/>
      <c r="X1026" s="69">
        <f>Job_Cards[[#This Row],[GST on Lobour]]+Job_Cards[[#This Row],[Total Labour]]+Job_Cards[[#This Row],[Part Value]]</f>
        <v>1182</v>
      </c>
      <c r="Y1026" s="9"/>
      <c r="Z1026" s="11"/>
      <c r="AA1026" s="15">
        <f t="shared" si="112"/>
        <v>3</v>
      </c>
      <c r="AB1026" s="15">
        <f t="shared" si="113"/>
        <v>5</v>
      </c>
      <c r="AC1026" s="15">
        <f t="shared" si="114"/>
        <v>2026</v>
      </c>
    </row>
    <row r="1027" spans="1:29" x14ac:dyDescent="0.35">
      <c r="A1027" s="9"/>
      <c r="B1027" s="8">
        <v>46145</v>
      </c>
      <c r="C1027" s="9"/>
      <c r="D1027" s="9"/>
      <c r="E1027" s="9"/>
      <c r="F1027" s="9"/>
      <c r="G1027" s="64"/>
      <c r="H1027" s="65"/>
      <c r="I1027" s="65" t="str">
        <f>IF(Job_Cards[[#This Row],[Customer Name]]="",I1026,"")</f>
        <v>Paid</v>
      </c>
      <c r="J1027" s="22" t="s">
        <v>366</v>
      </c>
      <c r="K1027" s="67" t="str">
        <f>_xlfn.XLOOKUP(Job_Cards[[#This Row],[Part Code Issued]],'Inventory Check'!$A$3:$A$3000,'Inventory Check'!$B$3:$B$3000,"WRONG Code",0)</f>
        <v>Gulf Force BS VI (6.5L)</v>
      </c>
      <c r="L1027" s="22">
        <v>1</v>
      </c>
      <c r="M1027" s="27">
        <v>2243</v>
      </c>
      <c r="N1027" s="69">
        <f t="shared" si="110"/>
        <v>2243</v>
      </c>
      <c r="O1027" s="10"/>
      <c r="P1027" s="11"/>
      <c r="Q1027" s="11"/>
      <c r="R1027" s="11"/>
      <c r="S1027" s="11"/>
      <c r="T1027" s="23"/>
      <c r="U1027" s="71">
        <f t="shared" si="109"/>
        <v>0</v>
      </c>
      <c r="V1027" s="71">
        <f t="shared" si="111"/>
        <v>0</v>
      </c>
      <c r="W1027" s="9"/>
      <c r="X1027" s="69">
        <f>Job_Cards[[#This Row],[GST on Lobour]]+Job_Cards[[#This Row],[Total Labour]]+Job_Cards[[#This Row],[Part Value]]</f>
        <v>2243</v>
      </c>
      <c r="Y1027" s="9"/>
      <c r="Z1027" s="11"/>
      <c r="AA1027" s="15">
        <f t="shared" si="112"/>
        <v>3</v>
      </c>
      <c r="AB1027" s="15">
        <f t="shared" si="113"/>
        <v>5</v>
      </c>
      <c r="AC1027" s="15">
        <f t="shared" si="114"/>
        <v>2026</v>
      </c>
    </row>
    <row r="1028" spans="1:29" x14ac:dyDescent="0.35">
      <c r="A1028" s="9"/>
      <c r="B1028" s="8">
        <v>46145</v>
      </c>
      <c r="C1028" s="9"/>
      <c r="D1028" s="9"/>
      <c r="E1028" s="9"/>
      <c r="F1028" s="9"/>
      <c r="G1028" s="64"/>
      <c r="H1028" s="65"/>
      <c r="I1028" s="65" t="str">
        <f>IF(Job_Cards[[#This Row],[Customer Name]]="",I1027,"")</f>
        <v>Paid</v>
      </c>
      <c r="J1028" s="22" t="s">
        <v>90</v>
      </c>
      <c r="K1028" s="67" t="str">
        <f>_xlfn.XLOOKUP(Job_Cards[[#This Row],[Part Code Issued]],'Inventory Check'!$A$3:$A$3000,'Inventory Check'!$B$3:$B$3000,"WRONG Code",0)</f>
        <v>Oil Filter</v>
      </c>
      <c r="L1028" s="22">
        <v>1</v>
      </c>
      <c r="M1028" s="27">
        <v>359</v>
      </c>
      <c r="N1028" s="69">
        <f t="shared" si="110"/>
        <v>359</v>
      </c>
      <c r="O1028" s="10"/>
      <c r="P1028" s="11"/>
      <c r="Q1028" s="11"/>
      <c r="R1028" s="11"/>
      <c r="S1028" s="11"/>
      <c r="T1028" s="23"/>
      <c r="U1028" s="71">
        <f t="shared" si="109"/>
        <v>0</v>
      </c>
      <c r="V1028" s="71">
        <f t="shared" si="111"/>
        <v>0</v>
      </c>
      <c r="W1028" s="9"/>
      <c r="X1028" s="69">
        <f>Job_Cards[[#This Row],[GST on Lobour]]+Job_Cards[[#This Row],[Total Labour]]+Job_Cards[[#This Row],[Part Value]]</f>
        <v>359</v>
      </c>
      <c r="Y1028" s="9"/>
      <c r="Z1028" s="11"/>
      <c r="AA1028" s="15">
        <f t="shared" si="112"/>
        <v>3</v>
      </c>
      <c r="AB1028" s="15">
        <f t="shared" si="113"/>
        <v>5</v>
      </c>
      <c r="AC1028" s="15">
        <f t="shared" si="114"/>
        <v>2026</v>
      </c>
    </row>
    <row r="1029" spans="1:29" x14ac:dyDescent="0.35">
      <c r="A1029" s="9"/>
      <c r="B1029" s="8">
        <v>46145</v>
      </c>
      <c r="C1029" s="9"/>
      <c r="D1029" s="9"/>
      <c r="E1029" s="9"/>
      <c r="F1029" s="9"/>
      <c r="G1029" s="64"/>
      <c r="H1029" s="65"/>
      <c r="I1029" s="65" t="str">
        <f>IF(Job_Cards[[#This Row],[Customer Name]]="",I1028,"")</f>
        <v>Paid</v>
      </c>
      <c r="J1029" s="22" t="s">
        <v>238</v>
      </c>
      <c r="K1029" s="67" t="str">
        <f>_xlfn.XLOOKUP(Job_Cards[[#This Row],[Part Code Issued]],'Inventory Check'!$A$3:$A$3000,'Inventory Check'!$B$3:$B$3000,"WRONG Code",0)</f>
        <v>SPIN-ON FILTER</v>
      </c>
      <c r="L1029" s="22">
        <v>1</v>
      </c>
      <c r="M1029" s="27">
        <v>655</v>
      </c>
      <c r="N1029" s="69">
        <f t="shared" si="110"/>
        <v>655</v>
      </c>
      <c r="O1029" s="10"/>
      <c r="P1029" s="11"/>
      <c r="Q1029" s="11"/>
      <c r="R1029" s="11"/>
      <c r="S1029" s="11"/>
      <c r="T1029" s="23"/>
      <c r="U1029" s="71">
        <f t="shared" si="109"/>
        <v>0</v>
      </c>
      <c r="V1029" s="71">
        <f t="shared" si="111"/>
        <v>0</v>
      </c>
      <c r="W1029" s="9"/>
      <c r="X1029" s="69">
        <f>Job_Cards[[#This Row],[GST on Lobour]]+Job_Cards[[#This Row],[Total Labour]]+Job_Cards[[#This Row],[Part Value]]</f>
        <v>655</v>
      </c>
      <c r="Y1029" s="9"/>
      <c r="Z1029" s="11"/>
      <c r="AA1029" s="15">
        <f t="shared" si="112"/>
        <v>3</v>
      </c>
      <c r="AB1029" s="15">
        <f t="shared" si="113"/>
        <v>5</v>
      </c>
      <c r="AC1029" s="15">
        <f t="shared" si="114"/>
        <v>2026</v>
      </c>
    </row>
    <row r="1030" spans="1:29" x14ac:dyDescent="0.35">
      <c r="A1030" s="9"/>
      <c r="B1030" s="8">
        <v>46145</v>
      </c>
      <c r="C1030" s="9"/>
      <c r="D1030" s="9"/>
      <c r="E1030" s="9"/>
      <c r="F1030" s="9"/>
      <c r="G1030" s="64"/>
      <c r="H1030" s="65"/>
      <c r="I1030" s="65" t="str">
        <f>IF(Job_Cards[[#This Row],[Customer Name]]="",I1029,"")</f>
        <v>Paid</v>
      </c>
      <c r="J1030" s="106" t="s">
        <v>365</v>
      </c>
      <c r="K1030" s="67" t="str">
        <f>_xlfn.XLOOKUP(Job_Cards[[#This Row],[Part Code Issued]],'Inventory Check'!$A$3:$A$3000,'Inventory Check'!$B$3:$B$3000,"WRONG Code",0)</f>
        <v>Gulf Force AdBlue (10)</v>
      </c>
      <c r="L1030" s="22">
        <v>1</v>
      </c>
      <c r="M1030" s="27">
        <v>930</v>
      </c>
      <c r="N1030" s="69">
        <f t="shared" si="110"/>
        <v>930</v>
      </c>
      <c r="O1030" s="10"/>
      <c r="P1030" s="11"/>
      <c r="Q1030" s="11"/>
      <c r="R1030" s="11"/>
      <c r="S1030" s="11"/>
      <c r="T1030" s="23"/>
      <c r="U1030" s="71">
        <f t="shared" si="109"/>
        <v>0</v>
      </c>
      <c r="V1030" s="71">
        <f t="shared" si="111"/>
        <v>0</v>
      </c>
      <c r="W1030" s="9"/>
      <c r="X1030" s="69">
        <f>Job_Cards[[#This Row],[GST on Lobour]]+Job_Cards[[#This Row],[Total Labour]]+Job_Cards[[#This Row],[Part Value]]</f>
        <v>930</v>
      </c>
      <c r="Y1030" s="9"/>
      <c r="Z1030" s="11"/>
      <c r="AA1030" s="15">
        <f t="shared" si="112"/>
        <v>3</v>
      </c>
      <c r="AB1030" s="15">
        <f t="shared" si="113"/>
        <v>5</v>
      </c>
      <c r="AC1030" s="15">
        <f t="shared" si="114"/>
        <v>2026</v>
      </c>
    </row>
    <row r="1031" spans="1:29" x14ac:dyDescent="0.35">
      <c r="A1031" s="8">
        <v>46146</v>
      </c>
      <c r="B1031" s="8">
        <v>46146</v>
      </c>
      <c r="C1031" s="9">
        <v>104</v>
      </c>
      <c r="D1031" s="9" t="s">
        <v>1148</v>
      </c>
      <c r="E1031" s="9">
        <v>7266929994</v>
      </c>
      <c r="F1031" s="9" t="s">
        <v>1149</v>
      </c>
      <c r="G1031" s="64" t="s">
        <v>57</v>
      </c>
      <c r="H1031" s="65" t="s">
        <v>65</v>
      </c>
      <c r="I1031" s="65" t="s">
        <v>27</v>
      </c>
      <c r="J1031" s="22" t="s">
        <v>1119</v>
      </c>
      <c r="K1031" s="67" t="str">
        <f>_xlfn.XLOOKUP(Job_Cards[[#This Row],[Part Code Issued]],'Inventory Check'!$A$3:$A$3000,'Inventory Check'!$B$3:$B$3000,"WRONG Code",0)</f>
        <v>MECHENICAL SPRAY</v>
      </c>
      <c r="L1031" s="22">
        <v>1</v>
      </c>
      <c r="M1031" s="27">
        <v>160</v>
      </c>
      <c r="N1031" s="69">
        <f t="shared" si="110"/>
        <v>160</v>
      </c>
      <c r="O1031" s="10">
        <v>900</v>
      </c>
      <c r="P1031" s="11"/>
      <c r="Q1031" s="11"/>
      <c r="R1031" s="11">
        <v>550</v>
      </c>
      <c r="S1031" s="11"/>
      <c r="T1031" s="23"/>
      <c r="U1031" s="71">
        <f t="shared" si="109"/>
        <v>1450</v>
      </c>
      <c r="V1031" s="71">
        <f t="shared" si="111"/>
        <v>261</v>
      </c>
      <c r="W1031" s="9"/>
      <c r="X1031" s="69">
        <f>Job_Cards[[#This Row],[GST on Lobour]]+Job_Cards[[#This Row],[Total Labour]]+Job_Cards[[#This Row],[Part Value]]</f>
        <v>1871</v>
      </c>
      <c r="Y1031" s="9"/>
      <c r="Z1031" s="11"/>
      <c r="AA1031" s="15">
        <f t="shared" si="112"/>
        <v>4</v>
      </c>
      <c r="AB1031" s="15">
        <f t="shared" si="113"/>
        <v>5</v>
      </c>
      <c r="AC1031" s="15">
        <f t="shared" si="114"/>
        <v>2026</v>
      </c>
    </row>
    <row r="1032" spans="1:29" x14ac:dyDescent="0.35">
      <c r="A1032" s="9"/>
      <c r="B1032" s="8">
        <v>46146</v>
      </c>
      <c r="C1032" s="9"/>
      <c r="D1032" s="9"/>
      <c r="E1032" s="9"/>
      <c r="F1032" s="9"/>
      <c r="G1032" s="64"/>
      <c r="H1032" s="65"/>
      <c r="I1032" s="65" t="str">
        <f>IF(Job_Cards[[#This Row],[Customer Name]]="",I1031,"")</f>
        <v>Paid</v>
      </c>
      <c r="J1032" s="22" t="s">
        <v>497</v>
      </c>
      <c r="K1032" s="67" t="str">
        <f>_xlfn.XLOOKUP(Job_Cards[[#This Row],[Part Code Issued]],'Inventory Check'!$A$3:$A$3000,'Inventory Check'!$B$3:$B$3000,"WRONG Code",0)</f>
        <v>GASKET V-LAMP DIA65</v>
      </c>
      <c r="L1032" s="22">
        <v>1</v>
      </c>
      <c r="M1032" s="27">
        <v>107</v>
      </c>
      <c r="N1032" s="69">
        <f t="shared" si="110"/>
        <v>107</v>
      </c>
      <c r="O1032" s="10"/>
      <c r="P1032" s="11"/>
      <c r="Q1032" s="11"/>
      <c r="R1032" s="11"/>
      <c r="S1032" s="11"/>
      <c r="T1032" s="23"/>
      <c r="U1032" s="71">
        <f t="shared" si="109"/>
        <v>0</v>
      </c>
      <c r="V1032" s="71">
        <f t="shared" si="111"/>
        <v>0</v>
      </c>
      <c r="W1032" s="9"/>
      <c r="X1032" s="69">
        <f>Job_Cards[[#This Row],[GST on Lobour]]+Job_Cards[[#This Row],[Total Labour]]+Job_Cards[[#This Row],[Part Value]]</f>
        <v>107</v>
      </c>
      <c r="Y1032" s="9"/>
      <c r="Z1032" s="11"/>
      <c r="AA1032" s="15">
        <f t="shared" si="112"/>
        <v>4</v>
      </c>
      <c r="AB1032" s="15">
        <f t="shared" si="113"/>
        <v>5</v>
      </c>
      <c r="AC1032" s="15">
        <f t="shared" si="114"/>
        <v>2026</v>
      </c>
    </row>
    <row r="1033" spans="1:29" x14ac:dyDescent="0.35">
      <c r="A1033" s="9"/>
      <c r="B1033" s="8">
        <v>46146</v>
      </c>
      <c r="C1033" s="9"/>
      <c r="D1033" s="9"/>
      <c r="E1033" s="9"/>
      <c r="F1033" s="9"/>
      <c r="G1033" s="64"/>
      <c r="H1033" s="65"/>
      <c r="I1033" s="65" t="str">
        <f>IF(Job_Cards[[#This Row],[Customer Name]]="",I1032,"")</f>
        <v>Paid</v>
      </c>
      <c r="J1033" s="22" t="s">
        <v>499</v>
      </c>
      <c r="K1033" s="67" t="str">
        <f>_xlfn.XLOOKUP(Job_Cards[[#This Row],[Part Code Issued]],'Inventory Check'!$A$3:$A$3000,'Inventory Check'!$B$3:$B$3000,"WRONG Code",0)</f>
        <v>GASKET V-LAMP DIA185</v>
      </c>
      <c r="L1033" s="22">
        <v>2</v>
      </c>
      <c r="M1033" s="27">
        <v>538</v>
      </c>
      <c r="N1033" s="69">
        <f t="shared" si="110"/>
        <v>1076</v>
      </c>
      <c r="O1033" s="10"/>
      <c r="P1033" s="11"/>
      <c r="Q1033" s="11"/>
      <c r="R1033" s="11"/>
      <c r="S1033" s="11"/>
      <c r="T1033" s="23"/>
      <c r="U1033" s="71">
        <f t="shared" si="109"/>
        <v>0</v>
      </c>
      <c r="V1033" s="71">
        <f t="shared" si="111"/>
        <v>0</v>
      </c>
      <c r="W1033" s="9"/>
      <c r="X1033" s="69">
        <f>Job_Cards[[#This Row],[GST on Lobour]]+Job_Cards[[#This Row],[Total Labour]]+Job_Cards[[#This Row],[Part Value]]</f>
        <v>1076</v>
      </c>
      <c r="Y1033" s="9"/>
      <c r="Z1033" s="11"/>
      <c r="AA1033" s="15">
        <f t="shared" si="112"/>
        <v>4</v>
      </c>
      <c r="AB1033" s="15">
        <f t="shared" si="113"/>
        <v>5</v>
      </c>
      <c r="AC1033" s="15">
        <f t="shared" si="114"/>
        <v>2026</v>
      </c>
    </row>
    <row r="1034" spans="1:29" x14ac:dyDescent="0.35">
      <c r="A1034" s="8">
        <v>46146</v>
      </c>
      <c r="B1034" s="8">
        <v>46146</v>
      </c>
      <c r="C1034" s="9">
        <v>105</v>
      </c>
      <c r="D1034" s="9" t="s">
        <v>1310</v>
      </c>
      <c r="E1034" s="9">
        <v>9721263172</v>
      </c>
      <c r="F1034" s="9"/>
      <c r="G1034" s="64" t="s">
        <v>55</v>
      </c>
      <c r="H1034" s="65" t="s">
        <v>65</v>
      </c>
      <c r="I1034" s="65" t="s">
        <v>751</v>
      </c>
      <c r="J1034" s="106" t="s">
        <v>365</v>
      </c>
      <c r="K1034" s="67" t="str">
        <f>_xlfn.XLOOKUP(Job_Cards[[#This Row],[Part Code Issued]],'Inventory Check'!$A$3:$A$3000,'Inventory Check'!$B$3:$B$3000,"WRONG Code",0)</f>
        <v>Gulf Force AdBlue (10)</v>
      </c>
      <c r="L1034" s="22">
        <v>1</v>
      </c>
      <c r="M1034" s="27">
        <v>930</v>
      </c>
      <c r="N1034" s="69">
        <f t="shared" si="110"/>
        <v>930</v>
      </c>
      <c r="O1034" s="10"/>
      <c r="P1034" s="11"/>
      <c r="Q1034" s="11"/>
      <c r="R1034" s="11"/>
      <c r="S1034" s="11"/>
      <c r="T1034" s="23"/>
      <c r="U1034" s="71">
        <f t="shared" si="109"/>
        <v>0</v>
      </c>
      <c r="V1034" s="71">
        <f t="shared" si="111"/>
        <v>0</v>
      </c>
      <c r="W1034" s="9"/>
      <c r="X1034" s="69">
        <f>Job_Cards[[#This Row],[GST on Lobour]]+Job_Cards[[#This Row],[Total Labour]]+Job_Cards[[#This Row],[Part Value]]</f>
        <v>930</v>
      </c>
      <c r="Y1034" s="9"/>
      <c r="Z1034" s="11"/>
      <c r="AA1034" s="15">
        <f t="shared" si="112"/>
        <v>4</v>
      </c>
      <c r="AB1034" s="15">
        <f t="shared" si="113"/>
        <v>5</v>
      </c>
      <c r="AC1034" s="15">
        <f t="shared" si="114"/>
        <v>2026</v>
      </c>
    </row>
    <row r="1035" spans="1:29" x14ac:dyDescent="0.35">
      <c r="A1035" s="8">
        <v>46147</v>
      </c>
      <c r="B1035" s="8">
        <v>46147</v>
      </c>
      <c r="C1035" s="9">
        <v>106</v>
      </c>
      <c r="D1035" s="9" t="s">
        <v>1311</v>
      </c>
      <c r="E1035" s="9">
        <v>8471062779</v>
      </c>
      <c r="F1035" s="9"/>
      <c r="G1035" s="64"/>
      <c r="H1035" s="65" t="s">
        <v>65</v>
      </c>
      <c r="I1035" s="65" t="s">
        <v>751</v>
      </c>
      <c r="J1035" s="22" t="s">
        <v>308</v>
      </c>
      <c r="K1035" s="67" t="str">
        <f>_xlfn.XLOOKUP(Job_Cards[[#This Row],[Part Code Issued]],'Inventory Check'!$A$3:$A$3000,'Inventory Check'!$B$3:$B$3000,"WRONG Code",0)</f>
        <v>Gulf Force AdBlue (20 L)</v>
      </c>
      <c r="L1035" s="22">
        <v>1</v>
      </c>
      <c r="M1035" s="27">
        <v>1800</v>
      </c>
      <c r="N1035" s="69">
        <f t="shared" si="110"/>
        <v>1800</v>
      </c>
      <c r="O1035" s="10"/>
      <c r="P1035" s="11"/>
      <c r="Q1035" s="11"/>
      <c r="R1035" s="11"/>
      <c r="S1035" s="11"/>
      <c r="T1035" s="23"/>
      <c r="U1035" s="71">
        <f t="shared" si="109"/>
        <v>0</v>
      </c>
      <c r="V1035" s="71">
        <f t="shared" si="111"/>
        <v>0</v>
      </c>
      <c r="W1035" s="9"/>
      <c r="X1035" s="69">
        <f>Job_Cards[[#This Row],[GST on Lobour]]+Job_Cards[[#This Row],[Total Labour]]+Job_Cards[[#This Row],[Part Value]]</f>
        <v>1800</v>
      </c>
      <c r="Y1035" s="9"/>
      <c r="Z1035" s="11"/>
      <c r="AA1035" s="15">
        <f t="shared" si="112"/>
        <v>5</v>
      </c>
      <c r="AB1035" s="15">
        <f t="shared" si="113"/>
        <v>5</v>
      </c>
      <c r="AC1035" s="15">
        <f t="shared" si="114"/>
        <v>2026</v>
      </c>
    </row>
    <row r="1036" spans="1:29" x14ac:dyDescent="0.35">
      <c r="A1036" s="8">
        <v>46148</v>
      </c>
      <c r="B1036" s="8">
        <v>46148</v>
      </c>
      <c r="C1036" s="9">
        <v>107</v>
      </c>
      <c r="D1036" s="9" t="s">
        <v>1313</v>
      </c>
      <c r="E1036" s="9">
        <v>6388298871</v>
      </c>
      <c r="F1036" s="9" t="s">
        <v>1312</v>
      </c>
      <c r="G1036" s="64" t="s">
        <v>55</v>
      </c>
      <c r="H1036" s="65" t="s">
        <v>161</v>
      </c>
      <c r="I1036" s="65" t="s">
        <v>27</v>
      </c>
      <c r="J1036" s="106" t="s">
        <v>365</v>
      </c>
      <c r="K1036" s="67" t="str">
        <f>_xlfn.XLOOKUP(Job_Cards[[#This Row],[Part Code Issued]],'Inventory Check'!$A$3:$A$3000,'Inventory Check'!$B$3:$B$3000,"WRONG Code",0)</f>
        <v>Gulf Force AdBlue (10)</v>
      </c>
      <c r="L1036" s="22">
        <v>1</v>
      </c>
      <c r="M1036" s="27">
        <v>930</v>
      </c>
      <c r="N1036" s="69">
        <f t="shared" si="110"/>
        <v>930</v>
      </c>
      <c r="O1036" s="10"/>
      <c r="P1036" s="11"/>
      <c r="Q1036" s="11"/>
      <c r="R1036" s="11">
        <v>550</v>
      </c>
      <c r="S1036" s="11"/>
      <c r="T1036" s="23"/>
      <c r="U1036" s="71">
        <f t="shared" si="109"/>
        <v>550</v>
      </c>
      <c r="V1036" s="71">
        <f t="shared" si="111"/>
        <v>99</v>
      </c>
      <c r="W1036" s="9"/>
      <c r="X1036" s="69">
        <f>Job_Cards[[#This Row],[GST on Lobour]]+Job_Cards[[#This Row],[Total Labour]]+Job_Cards[[#This Row],[Part Value]]</f>
        <v>1579</v>
      </c>
      <c r="Y1036" s="9"/>
      <c r="Z1036" s="11"/>
      <c r="AA1036" s="15">
        <f t="shared" si="112"/>
        <v>6</v>
      </c>
      <c r="AB1036" s="15">
        <f t="shared" si="113"/>
        <v>5</v>
      </c>
      <c r="AC1036" s="15">
        <f t="shared" si="114"/>
        <v>2026</v>
      </c>
    </row>
    <row r="1037" spans="1:29" x14ac:dyDescent="0.35">
      <c r="A1037" s="9"/>
      <c r="B1037" s="8">
        <v>46148</v>
      </c>
      <c r="C1037" s="9"/>
      <c r="D1037" s="9"/>
      <c r="E1037" s="9"/>
      <c r="F1037" s="9"/>
      <c r="G1037" s="64"/>
      <c r="H1037" s="65"/>
      <c r="I1037" s="65" t="str">
        <f>IF(Job_Cards[[#This Row],[Customer Name]]="",I1036,"")</f>
        <v>Paid</v>
      </c>
      <c r="J1037" s="140" t="s">
        <v>367</v>
      </c>
      <c r="K1037" s="67" t="str">
        <f>_xlfn.XLOOKUP(Job_Cards[[#This Row],[Part Code Issued]],'Inventory Check'!$A$3:$A$3000,'Inventory Check'!$B$3:$B$3000,"WRONG Code",0)</f>
        <v>Force Motors Antifreeze Coolant 1 L</v>
      </c>
      <c r="L1037" s="22">
        <v>1</v>
      </c>
      <c r="M1037" s="27">
        <v>325</v>
      </c>
      <c r="N1037" s="69">
        <f t="shared" si="110"/>
        <v>325</v>
      </c>
      <c r="O1037" s="10"/>
      <c r="P1037" s="11"/>
      <c r="Q1037" s="11"/>
      <c r="R1037" s="11"/>
      <c r="S1037" s="11"/>
      <c r="T1037" s="23"/>
      <c r="U1037" s="71">
        <f t="shared" si="109"/>
        <v>0</v>
      </c>
      <c r="V1037" s="71">
        <f t="shared" si="111"/>
        <v>0</v>
      </c>
      <c r="W1037" s="9"/>
      <c r="X1037" s="69">
        <f>Job_Cards[[#This Row],[GST on Lobour]]+Job_Cards[[#This Row],[Total Labour]]+Job_Cards[[#This Row],[Part Value]]</f>
        <v>325</v>
      </c>
      <c r="Y1037" s="9"/>
      <c r="Z1037" s="11"/>
      <c r="AA1037" s="15">
        <f t="shared" si="112"/>
        <v>6</v>
      </c>
      <c r="AB1037" s="15">
        <f t="shared" si="113"/>
        <v>5</v>
      </c>
      <c r="AC1037" s="15">
        <f t="shared" si="114"/>
        <v>2026</v>
      </c>
    </row>
    <row r="1038" spans="1:29" x14ac:dyDescent="0.35">
      <c r="A1038" s="8">
        <v>46150</v>
      </c>
      <c r="B1038" s="8">
        <v>46150</v>
      </c>
      <c r="C1038" s="9">
        <v>108</v>
      </c>
      <c r="D1038" s="9" t="s">
        <v>1319</v>
      </c>
      <c r="E1038" s="9">
        <v>9450237765</v>
      </c>
      <c r="F1038" s="9" t="s">
        <v>1320</v>
      </c>
      <c r="G1038" s="64" t="s">
        <v>57</v>
      </c>
      <c r="H1038" s="65" t="s">
        <v>65</v>
      </c>
      <c r="I1038" s="65" t="s">
        <v>48</v>
      </c>
      <c r="J1038" s="22" t="s">
        <v>366</v>
      </c>
      <c r="K1038" s="67" t="str">
        <f>_xlfn.XLOOKUP(Job_Cards[[#This Row],[Part Code Issued]],'Inventory Check'!$A$3:$A$3000,'Inventory Check'!$B$3:$B$3000,"WRONG Code",0)</f>
        <v>Gulf Force BS VI (6.5L)</v>
      </c>
      <c r="L1038" s="22">
        <v>1</v>
      </c>
      <c r="M1038" s="27">
        <v>2243</v>
      </c>
      <c r="N1038" s="69">
        <f t="shared" si="110"/>
        <v>2243</v>
      </c>
      <c r="O1038" s="10"/>
      <c r="P1038" s="11"/>
      <c r="Q1038" s="11"/>
      <c r="R1038" s="11"/>
      <c r="S1038" s="11"/>
      <c r="T1038" s="23"/>
      <c r="U1038" s="71">
        <f t="shared" si="109"/>
        <v>0</v>
      </c>
      <c r="V1038" s="71">
        <f t="shared" si="111"/>
        <v>0</v>
      </c>
      <c r="W1038" s="9"/>
      <c r="X1038" s="69">
        <f>Job_Cards[[#This Row],[GST on Lobour]]+Job_Cards[[#This Row],[Total Labour]]+Job_Cards[[#This Row],[Part Value]]</f>
        <v>2243</v>
      </c>
      <c r="Y1038" s="9"/>
      <c r="Z1038" s="11"/>
      <c r="AA1038" s="15">
        <f t="shared" si="112"/>
        <v>8</v>
      </c>
      <c r="AB1038" s="15">
        <f t="shared" si="113"/>
        <v>5</v>
      </c>
      <c r="AC1038" s="15">
        <f t="shared" si="114"/>
        <v>2026</v>
      </c>
    </row>
    <row r="1039" spans="1:29" x14ac:dyDescent="0.35">
      <c r="A1039" s="9"/>
      <c r="B1039" s="8">
        <v>46150</v>
      </c>
      <c r="C1039" s="9"/>
      <c r="D1039" s="9"/>
      <c r="E1039" s="9"/>
      <c r="F1039" s="9"/>
      <c r="G1039" s="64"/>
      <c r="H1039" s="65"/>
      <c r="I1039" s="65" t="str">
        <f>IF(Job_Cards[[#This Row],[Customer Name]]="",I1038,"")</f>
        <v>Free Service</v>
      </c>
      <c r="J1039" s="22" t="s">
        <v>90</v>
      </c>
      <c r="K1039" s="67" t="str">
        <f>_xlfn.XLOOKUP(Job_Cards[[#This Row],[Part Code Issued]],'Inventory Check'!$A$3:$A$3000,'Inventory Check'!$B$3:$B$3000,"WRONG Code",0)</f>
        <v>Oil Filter</v>
      </c>
      <c r="L1039" s="22">
        <v>1</v>
      </c>
      <c r="M1039" s="27">
        <v>359</v>
      </c>
      <c r="N1039" s="69">
        <f t="shared" si="110"/>
        <v>359</v>
      </c>
      <c r="O1039" s="10"/>
      <c r="P1039" s="11"/>
      <c r="Q1039" s="11"/>
      <c r="R1039" s="11"/>
      <c r="S1039" s="11"/>
      <c r="T1039" s="23"/>
      <c r="U1039" s="71">
        <f t="shared" si="109"/>
        <v>0</v>
      </c>
      <c r="V1039" s="71">
        <f t="shared" si="111"/>
        <v>0</v>
      </c>
      <c r="W1039" s="9"/>
      <c r="X1039" s="69">
        <f>Job_Cards[[#This Row],[GST on Lobour]]+Job_Cards[[#This Row],[Total Labour]]+Job_Cards[[#This Row],[Part Value]]</f>
        <v>359</v>
      </c>
      <c r="Y1039" s="9"/>
      <c r="Z1039" s="11"/>
      <c r="AA1039" s="15">
        <f t="shared" si="112"/>
        <v>8</v>
      </c>
      <c r="AB1039" s="15">
        <f t="shared" si="113"/>
        <v>5</v>
      </c>
      <c r="AC1039" s="15">
        <f t="shared" si="114"/>
        <v>2026</v>
      </c>
    </row>
    <row r="1040" spans="1:29" x14ac:dyDescent="0.35">
      <c r="A1040" s="8">
        <v>46150</v>
      </c>
      <c r="B1040" s="8">
        <v>46150</v>
      </c>
      <c r="C1040" s="9">
        <v>109</v>
      </c>
      <c r="D1040" s="9" t="s">
        <v>1321</v>
      </c>
      <c r="E1040" s="9">
        <v>7007329925</v>
      </c>
      <c r="F1040" s="9" t="s">
        <v>1322</v>
      </c>
      <c r="G1040" s="64" t="s">
        <v>57</v>
      </c>
      <c r="H1040" s="65" t="s">
        <v>65</v>
      </c>
      <c r="I1040" s="65" t="s">
        <v>27</v>
      </c>
      <c r="J1040" s="22" t="s">
        <v>366</v>
      </c>
      <c r="K1040" s="67" t="str">
        <f>_xlfn.XLOOKUP(Job_Cards[[#This Row],[Part Code Issued]],'Inventory Check'!$A$3:$A$3000,'Inventory Check'!$B$3:$B$3000,"WRONG Code",0)</f>
        <v>Gulf Force BS VI (6.5L)</v>
      </c>
      <c r="L1040" s="22">
        <v>1</v>
      </c>
      <c r="M1040" s="27">
        <v>2243</v>
      </c>
      <c r="N1040" s="69">
        <f t="shared" si="110"/>
        <v>2243</v>
      </c>
      <c r="O1040" s="10">
        <v>1250</v>
      </c>
      <c r="P1040" s="11"/>
      <c r="Q1040" s="11"/>
      <c r="R1040" s="11">
        <v>550</v>
      </c>
      <c r="S1040" s="11"/>
      <c r="T1040" s="23"/>
      <c r="U1040" s="71">
        <f t="shared" si="109"/>
        <v>1800</v>
      </c>
      <c r="V1040" s="71">
        <f t="shared" si="111"/>
        <v>324</v>
      </c>
      <c r="W1040" s="9"/>
      <c r="X1040" s="69">
        <f>Job_Cards[[#This Row],[GST on Lobour]]+Job_Cards[[#This Row],[Total Labour]]+Job_Cards[[#This Row],[Part Value]]</f>
        <v>4367</v>
      </c>
      <c r="Y1040" s="9"/>
      <c r="Z1040" s="11"/>
      <c r="AA1040" s="15">
        <f t="shared" si="112"/>
        <v>8</v>
      </c>
      <c r="AB1040" s="15">
        <f t="shared" si="113"/>
        <v>5</v>
      </c>
      <c r="AC1040" s="15">
        <f t="shared" si="114"/>
        <v>2026</v>
      </c>
    </row>
    <row r="1041" spans="1:29" x14ac:dyDescent="0.35">
      <c r="A1041" s="9"/>
      <c r="B1041" s="8">
        <v>46150</v>
      </c>
      <c r="C1041" s="9"/>
      <c r="D1041" s="9"/>
      <c r="E1041" s="9"/>
      <c r="F1041" s="9"/>
      <c r="G1041" s="64"/>
      <c r="H1041" s="65"/>
      <c r="I1041" s="65" t="str">
        <f>IF(Job_Cards[[#This Row],[Customer Name]]="",I1040,"")</f>
        <v>Paid</v>
      </c>
      <c r="J1041" s="22" t="s">
        <v>90</v>
      </c>
      <c r="K1041" s="67" t="str">
        <f>_xlfn.XLOOKUP(Job_Cards[[#This Row],[Part Code Issued]],'Inventory Check'!$A$3:$A$3000,'Inventory Check'!$B$3:$B$3000,"WRONG Code",0)</f>
        <v>Oil Filter</v>
      </c>
      <c r="L1041" s="22">
        <v>1</v>
      </c>
      <c r="M1041" s="27">
        <v>359</v>
      </c>
      <c r="N1041" s="69">
        <f t="shared" si="110"/>
        <v>359</v>
      </c>
      <c r="O1041" s="10"/>
      <c r="P1041" s="11"/>
      <c r="Q1041" s="11"/>
      <c r="R1041" s="11"/>
      <c r="S1041" s="11"/>
      <c r="T1041" s="23"/>
      <c r="U1041" s="71">
        <f t="shared" si="109"/>
        <v>0</v>
      </c>
      <c r="V1041" s="71">
        <f t="shared" si="111"/>
        <v>0</v>
      </c>
      <c r="W1041" s="9"/>
      <c r="X1041" s="69">
        <f>Job_Cards[[#This Row],[GST on Lobour]]+Job_Cards[[#This Row],[Total Labour]]+Job_Cards[[#This Row],[Part Value]]</f>
        <v>359</v>
      </c>
      <c r="Y1041" s="9"/>
      <c r="Z1041" s="11"/>
      <c r="AA1041" s="15">
        <f t="shared" si="112"/>
        <v>8</v>
      </c>
      <c r="AB1041" s="15">
        <f t="shared" si="113"/>
        <v>5</v>
      </c>
      <c r="AC1041" s="15">
        <f t="shared" si="114"/>
        <v>2026</v>
      </c>
    </row>
    <row r="1042" spans="1:29" x14ac:dyDescent="0.35">
      <c r="A1042" s="9"/>
      <c r="B1042" s="8">
        <v>46150</v>
      </c>
      <c r="C1042" s="9"/>
      <c r="D1042" s="9"/>
      <c r="E1042" s="9"/>
      <c r="F1042" s="9"/>
      <c r="G1042" s="64"/>
      <c r="H1042" s="65"/>
      <c r="I1042" s="65" t="str">
        <f>IF(Job_Cards[[#This Row],[Customer Name]]="",I1041,"")</f>
        <v>Paid</v>
      </c>
      <c r="J1042" s="22" t="s">
        <v>97</v>
      </c>
      <c r="K1042" s="67" t="str">
        <f>_xlfn.XLOOKUP(Job_Cards[[#This Row],[Part Code Issued]],'Inventory Check'!$A$3:$A$3000,'Inventory Check'!$B$3:$B$3000,"WRONG Code",0)</f>
        <v>FUEL FILTER</v>
      </c>
      <c r="L1042" s="22">
        <v>1</v>
      </c>
      <c r="M1042" s="27">
        <v>1060</v>
      </c>
      <c r="N1042" s="69">
        <f t="shared" si="110"/>
        <v>1060</v>
      </c>
      <c r="O1042" s="10"/>
      <c r="P1042" s="11"/>
      <c r="Q1042" s="11"/>
      <c r="R1042" s="11"/>
      <c r="S1042" s="11"/>
      <c r="T1042" s="23"/>
      <c r="U1042" s="71">
        <f t="shared" si="109"/>
        <v>0</v>
      </c>
      <c r="V1042" s="71">
        <f t="shared" si="111"/>
        <v>0</v>
      </c>
      <c r="W1042" s="9"/>
      <c r="X1042" s="69">
        <f>Job_Cards[[#This Row],[GST on Lobour]]+Job_Cards[[#This Row],[Total Labour]]+Job_Cards[[#This Row],[Part Value]]</f>
        <v>1060</v>
      </c>
      <c r="Y1042" s="9"/>
      <c r="Z1042" s="11"/>
      <c r="AA1042" s="15">
        <f t="shared" si="112"/>
        <v>8</v>
      </c>
      <c r="AB1042" s="15">
        <f t="shared" si="113"/>
        <v>5</v>
      </c>
      <c r="AC1042" s="15">
        <f t="shared" si="114"/>
        <v>2026</v>
      </c>
    </row>
    <row r="1043" spans="1:29" x14ac:dyDescent="0.35">
      <c r="A1043" s="9"/>
      <c r="B1043" s="8">
        <v>46150</v>
      </c>
      <c r="C1043" s="9"/>
      <c r="D1043" s="9"/>
      <c r="E1043" s="9"/>
      <c r="F1043" s="9"/>
      <c r="G1043" s="64"/>
      <c r="H1043" s="65"/>
      <c r="I1043" s="65" t="str">
        <f>IF(Job_Cards[[#This Row],[Customer Name]]="",I1042,"")</f>
        <v>Paid</v>
      </c>
      <c r="J1043" s="22" t="s">
        <v>98</v>
      </c>
      <c r="K1043" s="67" t="str">
        <f>_xlfn.XLOOKUP(Job_Cards[[#This Row],[Part Code Issued]],'Inventory Check'!$A$3:$A$3000,'Inventory Check'!$B$3:$B$3000,"WRONG Code",0)</f>
        <v>FUEL FILTER</v>
      </c>
      <c r="L1043" s="22">
        <v>1</v>
      </c>
      <c r="M1043" s="27">
        <v>711</v>
      </c>
      <c r="N1043" s="69">
        <f t="shared" si="110"/>
        <v>711</v>
      </c>
      <c r="O1043" s="10"/>
      <c r="P1043" s="11"/>
      <c r="Q1043" s="11"/>
      <c r="R1043" s="11"/>
      <c r="S1043" s="11"/>
      <c r="T1043" s="23"/>
      <c r="U1043" s="71">
        <f t="shared" si="109"/>
        <v>0</v>
      </c>
      <c r="V1043" s="71">
        <f t="shared" si="111"/>
        <v>0</v>
      </c>
      <c r="W1043" s="9"/>
      <c r="X1043" s="69">
        <f>Job_Cards[[#This Row],[GST on Lobour]]+Job_Cards[[#This Row],[Total Labour]]+Job_Cards[[#This Row],[Part Value]]</f>
        <v>711</v>
      </c>
      <c r="Y1043" s="9"/>
      <c r="Z1043" s="11"/>
      <c r="AA1043" s="15">
        <f t="shared" si="112"/>
        <v>8</v>
      </c>
      <c r="AB1043" s="15">
        <f t="shared" si="113"/>
        <v>5</v>
      </c>
      <c r="AC1043" s="15">
        <f t="shared" si="114"/>
        <v>2026</v>
      </c>
    </row>
    <row r="1044" spans="1:29" x14ac:dyDescent="0.35">
      <c r="A1044" s="9"/>
      <c r="B1044" s="8">
        <v>46150</v>
      </c>
      <c r="C1044" s="9"/>
      <c r="D1044" s="9"/>
      <c r="E1044" s="9"/>
      <c r="F1044" s="9"/>
      <c r="G1044" s="64"/>
      <c r="H1044" s="65"/>
      <c r="I1044" s="65" t="str">
        <f>IF(Job_Cards[[#This Row],[Customer Name]]="",I1043,"")</f>
        <v>Paid</v>
      </c>
      <c r="J1044" s="22" t="s">
        <v>223</v>
      </c>
      <c r="K1044" s="67" t="str">
        <f>_xlfn.XLOOKUP(Job_Cards[[#This Row],[Part Code Issued]],'Inventory Check'!$A$3:$A$3000,'Inventory Check'!$B$3:$B$3000,"WRONG Code",0)</f>
        <v>AIR FILTER</v>
      </c>
      <c r="L1044" s="22">
        <v>1</v>
      </c>
      <c r="M1044" s="27">
        <v>994</v>
      </c>
      <c r="N1044" s="69">
        <f t="shared" si="110"/>
        <v>994</v>
      </c>
      <c r="O1044" s="10"/>
      <c r="P1044" s="11"/>
      <c r="Q1044" s="11"/>
      <c r="R1044" s="11"/>
      <c r="S1044" s="11"/>
      <c r="T1044" s="23"/>
      <c r="U1044" s="71">
        <f t="shared" si="109"/>
        <v>0</v>
      </c>
      <c r="V1044" s="71">
        <f t="shared" si="111"/>
        <v>0</v>
      </c>
      <c r="W1044" s="9"/>
      <c r="X1044" s="69">
        <f>Job_Cards[[#This Row],[GST on Lobour]]+Job_Cards[[#This Row],[Total Labour]]+Job_Cards[[#This Row],[Part Value]]</f>
        <v>994</v>
      </c>
      <c r="Y1044" s="9"/>
      <c r="Z1044" s="11"/>
      <c r="AA1044" s="15">
        <f t="shared" si="112"/>
        <v>8</v>
      </c>
      <c r="AB1044" s="15">
        <f t="shared" si="113"/>
        <v>5</v>
      </c>
      <c r="AC1044" s="15">
        <f t="shared" si="114"/>
        <v>2026</v>
      </c>
    </row>
    <row r="1045" spans="1:29" x14ac:dyDescent="0.35">
      <c r="A1045" s="9"/>
      <c r="B1045" s="8">
        <v>46150</v>
      </c>
      <c r="C1045" s="9"/>
      <c r="D1045" s="9"/>
      <c r="E1045" s="9"/>
      <c r="F1045" s="9"/>
      <c r="G1045" s="64"/>
      <c r="H1045" s="65"/>
      <c r="I1045" s="65" t="str">
        <f>IF(Job_Cards[[#This Row],[Customer Name]]="",I1044,"")</f>
        <v>Paid</v>
      </c>
      <c r="J1045" s="140" t="s">
        <v>367</v>
      </c>
      <c r="K1045" s="67" t="str">
        <f>_xlfn.XLOOKUP(Job_Cards[[#This Row],[Part Code Issued]],'Inventory Check'!$A$3:$A$3000,'Inventory Check'!$B$3:$B$3000,"WRONG Code",0)</f>
        <v>Force Motors Antifreeze Coolant 1 L</v>
      </c>
      <c r="L1045" s="22">
        <v>2</v>
      </c>
      <c r="M1045" s="27">
        <v>325</v>
      </c>
      <c r="N1045" s="69">
        <f t="shared" si="110"/>
        <v>650</v>
      </c>
      <c r="O1045" s="10"/>
      <c r="P1045" s="11"/>
      <c r="Q1045" s="11"/>
      <c r="R1045" s="11"/>
      <c r="S1045" s="11"/>
      <c r="T1045" s="23"/>
      <c r="U1045" s="71">
        <f t="shared" si="109"/>
        <v>0</v>
      </c>
      <c r="V1045" s="71">
        <f t="shared" si="111"/>
        <v>0</v>
      </c>
      <c r="W1045" s="9"/>
      <c r="X1045" s="69">
        <f>Job_Cards[[#This Row],[GST on Lobour]]+Job_Cards[[#This Row],[Total Labour]]+Job_Cards[[#This Row],[Part Value]]</f>
        <v>650</v>
      </c>
      <c r="Y1045" s="9"/>
      <c r="Z1045" s="11"/>
      <c r="AA1045" s="15">
        <f t="shared" si="112"/>
        <v>8</v>
      </c>
      <c r="AB1045" s="15">
        <f t="shared" si="113"/>
        <v>5</v>
      </c>
      <c r="AC1045" s="15">
        <f t="shared" si="114"/>
        <v>2026</v>
      </c>
    </row>
    <row r="1046" spans="1:29" x14ac:dyDescent="0.35">
      <c r="A1046" s="9"/>
      <c r="B1046" s="8">
        <v>46150</v>
      </c>
      <c r="C1046" s="9"/>
      <c r="D1046" s="9"/>
      <c r="E1046" s="9"/>
      <c r="F1046" s="9"/>
      <c r="G1046" s="64"/>
      <c r="H1046" s="65"/>
      <c r="I1046" s="65" t="str">
        <f>IF(Job_Cards[[#This Row],[Customer Name]]="",I1045,"")</f>
        <v>Paid</v>
      </c>
      <c r="J1046" s="22" t="s">
        <v>1317</v>
      </c>
      <c r="K1046" s="67" t="str">
        <f>_xlfn.XLOOKUP(Job_Cards[[#This Row],[Part Code Issued]],'Inventory Check'!$A$3:$A$3000,'Inventory Check'!$B$3:$B$3000,"WRONG Code",0)</f>
        <v>Anti Roll Bar Rubber Bush Rear</v>
      </c>
      <c r="L1046" s="22">
        <v>2</v>
      </c>
      <c r="M1046" s="27">
        <v>80</v>
      </c>
      <c r="N1046" s="69">
        <f t="shared" si="110"/>
        <v>160</v>
      </c>
      <c r="O1046" s="10"/>
      <c r="P1046" s="11"/>
      <c r="Q1046" s="11"/>
      <c r="R1046" s="11"/>
      <c r="S1046" s="11"/>
      <c r="T1046" s="23"/>
      <c r="U1046" s="71">
        <f t="shared" si="109"/>
        <v>0</v>
      </c>
      <c r="V1046" s="71">
        <f t="shared" si="111"/>
        <v>0</v>
      </c>
      <c r="W1046" s="9"/>
      <c r="X1046" s="69">
        <f>Job_Cards[[#This Row],[GST on Lobour]]+Job_Cards[[#This Row],[Total Labour]]+Job_Cards[[#This Row],[Part Value]]</f>
        <v>160</v>
      </c>
      <c r="Y1046" s="9"/>
      <c r="Z1046" s="11"/>
      <c r="AA1046" s="15">
        <f t="shared" si="112"/>
        <v>8</v>
      </c>
      <c r="AB1046" s="15">
        <f t="shared" si="113"/>
        <v>5</v>
      </c>
      <c r="AC1046" s="15">
        <f t="shared" si="114"/>
        <v>2026</v>
      </c>
    </row>
    <row r="1047" spans="1:29" x14ac:dyDescent="0.35">
      <c r="A1047" s="9"/>
      <c r="B1047" s="8">
        <v>46150</v>
      </c>
      <c r="C1047" s="9"/>
      <c r="D1047" s="9"/>
      <c r="E1047" s="9"/>
      <c r="F1047" s="9"/>
      <c r="G1047" s="64"/>
      <c r="H1047" s="65"/>
      <c r="I1047" s="65" t="str">
        <f>IF(Job_Cards[[#This Row],[Customer Name]]="",I1046,"")</f>
        <v>Paid</v>
      </c>
      <c r="J1047" s="22" t="s">
        <v>1119</v>
      </c>
      <c r="K1047" s="67" t="str">
        <f>_xlfn.XLOOKUP(Job_Cards[[#This Row],[Part Code Issued]],'Inventory Check'!$A$3:$A$3000,'Inventory Check'!$B$3:$B$3000,"WRONG Code",0)</f>
        <v>MECHENICAL SPRAY</v>
      </c>
      <c r="L1047" s="22">
        <v>2</v>
      </c>
      <c r="M1047" s="27">
        <v>160</v>
      </c>
      <c r="N1047" s="69">
        <f t="shared" si="110"/>
        <v>320</v>
      </c>
      <c r="O1047" s="10"/>
      <c r="P1047" s="11"/>
      <c r="Q1047" s="11"/>
      <c r="R1047" s="11"/>
      <c r="S1047" s="11"/>
      <c r="T1047" s="23"/>
      <c r="U1047" s="71">
        <f t="shared" si="109"/>
        <v>0</v>
      </c>
      <c r="V1047" s="71">
        <f t="shared" si="111"/>
        <v>0</v>
      </c>
      <c r="W1047" s="9"/>
      <c r="X1047" s="69">
        <f>Job_Cards[[#This Row],[GST on Lobour]]+Job_Cards[[#This Row],[Total Labour]]+Job_Cards[[#This Row],[Part Value]]</f>
        <v>320</v>
      </c>
      <c r="Y1047" s="9"/>
      <c r="Z1047" s="11"/>
      <c r="AA1047" s="15">
        <f t="shared" si="112"/>
        <v>8</v>
      </c>
      <c r="AB1047" s="15">
        <f t="shared" si="113"/>
        <v>5</v>
      </c>
      <c r="AC1047" s="15">
        <f t="shared" si="114"/>
        <v>2026</v>
      </c>
    </row>
    <row r="1048" spans="1:29" x14ac:dyDescent="0.35">
      <c r="A1048" s="9"/>
      <c r="B1048" s="8">
        <v>46150</v>
      </c>
      <c r="C1048" s="9"/>
      <c r="D1048" s="9"/>
      <c r="E1048" s="9"/>
      <c r="F1048" s="9"/>
      <c r="G1048" s="64"/>
      <c r="H1048" s="65"/>
      <c r="I1048" s="65" t="str">
        <f>IF(Job_Cards[[#This Row],[Customer Name]]="",I1047,"")</f>
        <v>Paid</v>
      </c>
      <c r="J1048" s="22" t="s">
        <v>170</v>
      </c>
      <c r="K1048" s="67" t="str">
        <f>_xlfn.XLOOKUP(Job_Cards[[#This Row],[Part Code Issued]],'Inventory Check'!$A$3:$A$3000,'Inventory Check'!$B$3:$B$3000,"WRONG Code",0)</f>
        <v>Oil Seal For Fr. Exle</v>
      </c>
      <c r="L1048" s="22">
        <v>2</v>
      </c>
      <c r="M1048" s="27">
        <v>85</v>
      </c>
      <c r="N1048" s="69">
        <f t="shared" si="110"/>
        <v>170</v>
      </c>
      <c r="O1048" s="10"/>
      <c r="P1048" s="11"/>
      <c r="Q1048" s="11"/>
      <c r="R1048" s="11"/>
      <c r="S1048" s="11"/>
      <c r="T1048" s="23"/>
      <c r="U1048" s="71">
        <f t="shared" si="109"/>
        <v>0</v>
      </c>
      <c r="V1048" s="71">
        <f t="shared" si="111"/>
        <v>0</v>
      </c>
      <c r="W1048" s="9"/>
      <c r="X1048" s="69">
        <f>Job_Cards[[#This Row],[GST on Lobour]]+Job_Cards[[#This Row],[Total Labour]]+Job_Cards[[#This Row],[Part Value]]</f>
        <v>170</v>
      </c>
      <c r="Y1048" s="9"/>
      <c r="Z1048" s="11"/>
      <c r="AA1048" s="15">
        <f t="shared" si="112"/>
        <v>8</v>
      </c>
      <c r="AB1048" s="15">
        <f t="shared" si="113"/>
        <v>5</v>
      </c>
      <c r="AC1048" s="15">
        <f t="shared" si="114"/>
        <v>2026</v>
      </c>
    </row>
    <row r="1049" spans="1:29" x14ac:dyDescent="0.35">
      <c r="A1049" s="9"/>
      <c r="B1049" s="8">
        <v>46150</v>
      </c>
      <c r="C1049" s="9"/>
      <c r="D1049" s="9"/>
      <c r="E1049" s="9"/>
      <c r="F1049" s="9"/>
      <c r="G1049" s="64"/>
      <c r="H1049" s="65"/>
      <c r="I1049" s="65" t="str">
        <f>IF(Job_Cards[[#This Row],[Customer Name]]="",I1048,"")</f>
        <v>Paid</v>
      </c>
      <c r="J1049" s="22" t="s">
        <v>845</v>
      </c>
      <c r="K1049" s="67" t="str">
        <f>_xlfn.XLOOKUP(Job_Cards[[#This Row],[Part Code Issued]],'Inventory Check'!$A$3:$A$3000,'Inventory Check'!$B$3:$B$3000,"WRONG Code",0)</f>
        <v>GREASE</v>
      </c>
      <c r="L1049" s="22">
        <v>1</v>
      </c>
      <c r="M1049" s="27">
        <v>288</v>
      </c>
      <c r="N1049" s="69">
        <f t="shared" si="110"/>
        <v>288</v>
      </c>
      <c r="O1049" s="10"/>
      <c r="P1049" s="11"/>
      <c r="Q1049" s="11"/>
      <c r="R1049" s="11"/>
      <c r="S1049" s="11"/>
      <c r="T1049" s="23"/>
      <c r="U1049" s="71">
        <f t="shared" si="109"/>
        <v>0</v>
      </c>
      <c r="V1049" s="71">
        <f t="shared" si="111"/>
        <v>0</v>
      </c>
      <c r="W1049" s="9"/>
      <c r="X1049" s="69">
        <f>Job_Cards[[#This Row],[GST on Lobour]]+Job_Cards[[#This Row],[Total Labour]]+Job_Cards[[#This Row],[Part Value]]</f>
        <v>288</v>
      </c>
      <c r="Y1049" s="9"/>
      <c r="Z1049" s="11"/>
      <c r="AA1049" s="15">
        <f t="shared" si="112"/>
        <v>8</v>
      </c>
      <c r="AB1049" s="15">
        <f t="shared" si="113"/>
        <v>5</v>
      </c>
      <c r="AC1049" s="15">
        <f t="shared" si="114"/>
        <v>2026</v>
      </c>
    </row>
    <row r="1050" spans="1:29" x14ac:dyDescent="0.35">
      <c r="A1050" s="9"/>
      <c r="B1050" s="8">
        <v>46150</v>
      </c>
      <c r="C1050" s="9"/>
      <c r="D1050" s="9"/>
      <c r="E1050" s="9"/>
      <c r="F1050" s="9"/>
      <c r="G1050" s="64"/>
      <c r="H1050" s="65"/>
      <c r="I1050" s="65" t="str">
        <f>IF(Job_Cards[[#This Row],[Customer Name]]="",I1049,"")</f>
        <v>Paid</v>
      </c>
      <c r="J1050" s="22" t="s">
        <v>172</v>
      </c>
      <c r="K1050" s="67" t="str">
        <f>_xlfn.XLOOKUP(Job_Cards[[#This Row],[Part Code Issued]],'Inventory Check'!$A$3:$A$3000,'Inventory Check'!$B$3:$B$3000,"WRONG Code",0)</f>
        <v>BRAKE PAD</v>
      </c>
      <c r="L1050" s="22">
        <v>1</v>
      </c>
      <c r="M1050" s="27">
        <v>2296</v>
      </c>
      <c r="N1050" s="69">
        <f t="shared" si="110"/>
        <v>2296</v>
      </c>
      <c r="O1050" s="10"/>
      <c r="P1050" s="11"/>
      <c r="Q1050" s="11"/>
      <c r="R1050" s="11"/>
      <c r="S1050" s="11"/>
      <c r="T1050" s="23"/>
      <c r="U1050" s="71">
        <f t="shared" si="109"/>
        <v>0</v>
      </c>
      <c r="V1050" s="71">
        <f t="shared" si="111"/>
        <v>0</v>
      </c>
      <c r="W1050" s="9"/>
      <c r="X1050" s="69">
        <f>Job_Cards[[#This Row],[GST on Lobour]]+Job_Cards[[#This Row],[Total Labour]]+Job_Cards[[#This Row],[Part Value]]</f>
        <v>2296</v>
      </c>
      <c r="Y1050" s="9"/>
      <c r="Z1050" s="11"/>
      <c r="AA1050" s="15">
        <f t="shared" si="112"/>
        <v>8</v>
      </c>
      <c r="AB1050" s="15">
        <f t="shared" si="113"/>
        <v>5</v>
      </c>
      <c r="AC1050" s="15">
        <f t="shared" si="114"/>
        <v>2026</v>
      </c>
    </row>
    <row r="1051" spans="1:29" x14ac:dyDescent="0.35">
      <c r="A1051" s="9"/>
      <c r="B1051" s="8">
        <v>46150</v>
      </c>
      <c r="C1051" s="9"/>
      <c r="D1051" s="9"/>
      <c r="E1051" s="9"/>
      <c r="F1051" s="9"/>
      <c r="G1051" s="64"/>
      <c r="H1051" s="65"/>
      <c r="I1051" s="65" t="str">
        <f>IF(Job_Cards[[#This Row],[Customer Name]]="",I1050,"")</f>
        <v>Paid</v>
      </c>
      <c r="J1051" s="22" t="s">
        <v>557</v>
      </c>
      <c r="K1051" s="67" t="str">
        <f>_xlfn.XLOOKUP(Job_Cards[[#This Row],[Part Code Issued]],'Inventory Check'!$A$3:$A$3000,'Inventory Check'!$B$3:$B$3000,"WRONG Code",0)</f>
        <v>Brake Oil</v>
      </c>
      <c r="L1051" s="22">
        <v>1</v>
      </c>
      <c r="M1051" s="27">
        <v>149</v>
      </c>
      <c r="N1051" s="69">
        <f t="shared" si="110"/>
        <v>149</v>
      </c>
      <c r="O1051" s="10"/>
      <c r="P1051" s="11"/>
      <c r="Q1051" s="11"/>
      <c r="R1051" s="11"/>
      <c r="S1051" s="11"/>
      <c r="T1051" s="23"/>
      <c r="U1051" s="71">
        <f t="shared" si="109"/>
        <v>0</v>
      </c>
      <c r="V1051" s="71">
        <f t="shared" si="111"/>
        <v>0</v>
      </c>
      <c r="W1051" s="9"/>
      <c r="X1051" s="69">
        <f>Job_Cards[[#This Row],[GST on Lobour]]+Job_Cards[[#This Row],[Total Labour]]+Job_Cards[[#This Row],[Part Value]]</f>
        <v>149</v>
      </c>
      <c r="Y1051" s="9"/>
      <c r="Z1051" s="11"/>
      <c r="AA1051" s="15">
        <f t="shared" si="112"/>
        <v>8</v>
      </c>
      <c r="AB1051" s="15">
        <f t="shared" si="113"/>
        <v>5</v>
      </c>
      <c r="AC1051" s="15">
        <f t="shared" si="114"/>
        <v>2026</v>
      </c>
    </row>
    <row r="1052" spans="1:29" x14ac:dyDescent="0.35">
      <c r="A1052" s="9"/>
      <c r="B1052" s="8">
        <v>46150</v>
      </c>
      <c r="C1052" s="9"/>
      <c r="D1052" s="9"/>
      <c r="E1052" s="9"/>
      <c r="F1052" s="9"/>
      <c r="G1052" s="64"/>
      <c r="H1052" s="65"/>
      <c r="I1052" s="65" t="str">
        <f>IF(Job_Cards[[#This Row],[Customer Name]]="",I1051,"")</f>
        <v>Paid</v>
      </c>
      <c r="J1052" s="22" t="s">
        <v>457</v>
      </c>
      <c r="K1052" s="67" t="str">
        <f>_xlfn.XLOOKUP(Job_Cards[[#This Row],[Part Code Issued]],'Inventory Check'!$A$3:$A$3000,'Inventory Check'!$B$3:$B$3000,"WRONG Code",0)</f>
        <v>Anabond</v>
      </c>
      <c r="L1052" s="22">
        <v>1</v>
      </c>
      <c r="M1052" s="27">
        <v>80</v>
      </c>
      <c r="N1052" s="69">
        <f t="shared" si="110"/>
        <v>80</v>
      </c>
      <c r="O1052" s="10"/>
      <c r="P1052" s="11"/>
      <c r="Q1052" s="11"/>
      <c r="R1052" s="11"/>
      <c r="S1052" s="11"/>
      <c r="T1052" s="23"/>
      <c r="U1052" s="71">
        <f t="shared" si="109"/>
        <v>0</v>
      </c>
      <c r="V1052" s="71">
        <f t="shared" si="111"/>
        <v>0</v>
      </c>
      <c r="W1052" s="9"/>
      <c r="X1052" s="69">
        <f>Job_Cards[[#This Row],[GST on Lobour]]+Job_Cards[[#This Row],[Total Labour]]+Job_Cards[[#This Row],[Part Value]]</f>
        <v>80</v>
      </c>
      <c r="Y1052" s="9"/>
      <c r="Z1052" s="11"/>
      <c r="AA1052" s="15">
        <f t="shared" si="112"/>
        <v>8</v>
      </c>
      <c r="AB1052" s="15">
        <f t="shared" si="113"/>
        <v>5</v>
      </c>
      <c r="AC1052" s="15">
        <f t="shared" si="114"/>
        <v>2026</v>
      </c>
    </row>
    <row r="1053" spans="1:29" x14ac:dyDescent="0.35">
      <c r="A1053" s="8">
        <v>46150</v>
      </c>
      <c r="B1053" s="8">
        <v>46150</v>
      </c>
      <c r="C1053" s="9">
        <v>110</v>
      </c>
      <c r="D1053" s="9" t="s">
        <v>1323</v>
      </c>
      <c r="E1053" s="9">
        <v>8004260820</v>
      </c>
      <c r="F1053" s="9" t="s">
        <v>1324</v>
      </c>
      <c r="G1053" s="64" t="s">
        <v>56</v>
      </c>
      <c r="H1053" s="65" t="s">
        <v>65</v>
      </c>
      <c r="I1053" s="65" t="s">
        <v>27</v>
      </c>
      <c r="J1053" s="22" t="s">
        <v>812</v>
      </c>
      <c r="K1053" s="67" t="str">
        <f>_xlfn.XLOOKUP(Job_Cards[[#This Row],[Part Code Issued]],'Inventory Check'!$A$3:$A$3000,'Inventory Check'!$B$3:$B$3000,"WRONG Code",0)</f>
        <v>Hose Clip 04 inch</v>
      </c>
      <c r="L1053" s="22">
        <v>1</v>
      </c>
      <c r="M1053" s="27">
        <v>80</v>
      </c>
      <c r="N1053" s="69">
        <f t="shared" si="110"/>
        <v>80</v>
      </c>
      <c r="O1053" s="10"/>
      <c r="P1053" s="11"/>
      <c r="Q1053" s="11"/>
      <c r="R1053" s="11">
        <v>550</v>
      </c>
      <c r="S1053" s="11"/>
      <c r="T1053" s="23"/>
      <c r="U1053" s="71">
        <f t="shared" si="109"/>
        <v>550</v>
      </c>
      <c r="V1053" s="71">
        <f t="shared" si="111"/>
        <v>99</v>
      </c>
      <c r="W1053" s="9"/>
      <c r="X1053" s="69">
        <f>Job_Cards[[#This Row],[GST on Lobour]]+Job_Cards[[#This Row],[Total Labour]]+Job_Cards[[#This Row],[Part Value]]</f>
        <v>729</v>
      </c>
      <c r="Y1053" s="9"/>
      <c r="Z1053" s="11"/>
      <c r="AA1053" s="15">
        <f t="shared" si="112"/>
        <v>8</v>
      </c>
      <c r="AB1053" s="15">
        <f t="shared" si="113"/>
        <v>5</v>
      </c>
      <c r="AC1053" s="15">
        <f t="shared" si="114"/>
        <v>2026</v>
      </c>
    </row>
    <row r="1054" spans="1:29" x14ac:dyDescent="0.35">
      <c r="A1054" s="8">
        <v>46150</v>
      </c>
      <c r="B1054" s="8">
        <v>46150</v>
      </c>
      <c r="C1054" s="9">
        <v>111</v>
      </c>
      <c r="D1054" s="9" t="s">
        <v>1325</v>
      </c>
      <c r="E1054" s="9">
        <v>7398506226</v>
      </c>
      <c r="F1054" s="9" t="s">
        <v>1139</v>
      </c>
      <c r="G1054" s="64" t="s">
        <v>57</v>
      </c>
      <c r="H1054" s="65" t="s">
        <v>161</v>
      </c>
      <c r="I1054" s="65" t="s">
        <v>48</v>
      </c>
      <c r="J1054" s="22" t="s">
        <v>366</v>
      </c>
      <c r="K1054" s="67" t="str">
        <f>_xlfn.XLOOKUP(Job_Cards[[#This Row],[Part Code Issued]],'Inventory Check'!$A$3:$A$3000,'Inventory Check'!$B$3:$B$3000,"WRONG Code",0)</f>
        <v>Gulf Force BS VI (6.5L)</v>
      </c>
      <c r="L1054" s="22">
        <v>1</v>
      </c>
      <c r="M1054" s="27">
        <v>2243</v>
      </c>
      <c r="N1054" s="69">
        <f t="shared" si="110"/>
        <v>2243</v>
      </c>
      <c r="O1054" s="10"/>
      <c r="P1054" s="11"/>
      <c r="Q1054" s="11"/>
      <c r="R1054" s="11"/>
      <c r="S1054" s="11"/>
      <c r="T1054" s="23"/>
      <c r="U1054" s="71">
        <f t="shared" si="109"/>
        <v>0</v>
      </c>
      <c r="V1054" s="71">
        <f t="shared" si="111"/>
        <v>0</v>
      </c>
      <c r="W1054" s="9"/>
      <c r="X1054" s="69">
        <f>Job_Cards[[#This Row],[GST on Lobour]]+Job_Cards[[#This Row],[Total Labour]]+Job_Cards[[#This Row],[Part Value]]</f>
        <v>2243</v>
      </c>
      <c r="Y1054" s="9"/>
      <c r="Z1054" s="11"/>
      <c r="AA1054" s="15">
        <f t="shared" si="112"/>
        <v>8</v>
      </c>
      <c r="AB1054" s="15">
        <f t="shared" si="113"/>
        <v>5</v>
      </c>
      <c r="AC1054" s="15">
        <f t="shared" si="114"/>
        <v>2026</v>
      </c>
    </row>
    <row r="1055" spans="1:29" x14ac:dyDescent="0.35">
      <c r="A1055" s="9"/>
      <c r="B1055" s="8">
        <v>46150</v>
      </c>
      <c r="C1055" s="9"/>
      <c r="D1055" s="9"/>
      <c r="E1055" s="9"/>
      <c r="F1055" s="9"/>
      <c r="G1055" s="64"/>
      <c r="H1055" s="65"/>
      <c r="I1055" s="65" t="str">
        <f>IF(Job_Cards[[#This Row],[Customer Name]]="",I1054,"")</f>
        <v>Free Service</v>
      </c>
      <c r="J1055" s="22" t="s">
        <v>90</v>
      </c>
      <c r="K1055" s="67" t="str">
        <f>_xlfn.XLOOKUP(Job_Cards[[#This Row],[Part Code Issued]],'Inventory Check'!$A$3:$A$3000,'Inventory Check'!$B$3:$B$3000,"WRONG Code",0)</f>
        <v>Oil Filter</v>
      </c>
      <c r="L1055" s="22">
        <v>1</v>
      </c>
      <c r="M1055" s="27">
        <v>359</v>
      </c>
      <c r="N1055" s="69">
        <f t="shared" si="110"/>
        <v>359</v>
      </c>
      <c r="O1055" s="10"/>
      <c r="P1055" s="11"/>
      <c r="Q1055" s="11"/>
      <c r="R1055" s="11"/>
      <c r="S1055" s="11"/>
      <c r="T1055" s="23"/>
      <c r="U1055" s="71">
        <f t="shared" si="109"/>
        <v>0</v>
      </c>
      <c r="V1055" s="71">
        <f t="shared" si="111"/>
        <v>0</v>
      </c>
      <c r="W1055" s="9"/>
      <c r="X1055" s="69">
        <f>Job_Cards[[#This Row],[GST on Lobour]]+Job_Cards[[#This Row],[Total Labour]]+Job_Cards[[#This Row],[Part Value]]</f>
        <v>359</v>
      </c>
      <c r="Y1055" s="9"/>
      <c r="Z1055" s="11"/>
      <c r="AA1055" s="15">
        <f t="shared" si="112"/>
        <v>8</v>
      </c>
      <c r="AB1055" s="15">
        <f t="shared" si="113"/>
        <v>5</v>
      </c>
      <c r="AC1055" s="15">
        <f t="shared" si="114"/>
        <v>2026</v>
      </c>
    </row>
    <row r="1056" spans="1:29" x14ac:dyDescent="0.35">
      <c r="A1056" s="8">
        <v>46150</v>
      </c>
      <c r="B1056" s="8">
        <v>46150</v>
      </c>
      <c r="C1056" s="9">
        <v>112</v>
      </c>
      <c r="D1056" s="9" t="s">
        <v>1331</v>
      </c>
      <c r="E1056" s="9">
        <v>9415301935</v>
      </c>
      <c r="F1056" s="9" t="s">
        <v>1332</v>
      </c>
      <c r="G1056" s="64" t="s">
        <v>55</v>
      </c>
      <c r="H1056" s="65" t="s">
        <v>65</v>
      </c>
      <c r="I1056" s="65" t="s">
        <v>27</v>
      </c>
      <c r="J1056" s="22" t="s">
        <v>102</v>
      </c>
      <c r="K1056" s="67" t="str">
        <f>_xlfn.XLOOKUP(Job_Cards[[#This Row],[Part Code Issued]],'Inventory Check'!$A$3:$A$3000,'Inventory Check'!$B$3:$B$3000,"WRONG Code",0)</f>
        <v>OIL SEAL KIT</v>
      </c>
      <c r="L1056" s="22">
        <v>1</v>
      </c>
      <c r="M1056" s="27">
        <v>492</v>
      </c>
      <c r="N1056" s="69">
        <f t="shared" si="110"/>
        <v>492</v>
      </c>
      <c r="O1056" s="10">
        <v>2100</v>
      </c>
      <c r="P1056" s="11">
        <v>600</v>
      </c>
      <c r="Q1056" s="11"/>
      <c r="R1056" s="11"/>
      <c r="S1056" s="11"/>
      <c r="T1056" s="23"/>
      <c r="U1056" s="71">
        <f t="shared" si="109"/>
        <v>2700</v>
      </c>
      <c r="V1056" s="71">
        <f t="shared" si="111"/>
        <v>486</v>
      </c>
      <c r="W1056" s="9"/>
      <c r="X1056" s="69">
        <f>Job_Cards[[#This Row],[GST on Lobour]]+Job_Cards[[#This Row],[Total Labour]]+Job_Cards[[#This Row],[Part Value]]</f>
        <v>3678</v>
      </c>
      <c r="Y1056" s="9"/>
      <c r="Z1056" s="11"/>
      <c r="AA1056" s="15">
        <f t="shared" si="112"/>
        <v>8</v>
      </c>
      <c r="AB1056" s="15">
        <f t="shared" si="113"/>
        <v>5</v>
      </c>
      <c r="AC1056" s="15">
        <f t="shared" si="114"/>
        <v>2026</v>
      </c>
    </row>
    <row r="1057" spans="1:29" x14ac:dyDescent="0.35">
      <c r="A1057" s="9"/>
      <c r="B1057" s="8">
        <v>46150</v>
      </c>
      <c r="C1057" s="9"/>
      <c r="D1057" s="9"/>
      <c r="E1057" s="9"/>
      <c r="F1057" s="9"/>
      <c r="G1057" s="64"/>
      <c r="H1057" s="65"/>
      <c r="I1057" s="65" t="str">
        <f>IF(Job_Cards[[#This Row],[Customer Name]]="",I1056,"")</f>
        <v>Paid</v>
      </c>
      <c r="J1057" s="22" t="s">
        <v>845</v>
      </c>
      <c r="K1057" s="67" t="str">
        <f>_xlfn.XLOOKUP(Job_Cards[[#This Row],[Part Code Issued]],'Inventory Check'!$A$3:$A$3000,'Inventory Check'!$B$3:$B$3000,"WRONG Code",0)</f>
        <v>GREASE</v>
      </c>
      <c r="L1057" s="22">
        <v>2</v>
      </c>
      <c r="M1057" s="27">
        <v>268</v>
      </c>
      <c r="N1057" s="69">
        <f t="shared" si="110"/>
        <v>536</v>
      </c>
      <c r="O1057" s="10"/>
      <c r="P1057" s="11"/>
      <c r="Q1057" s="11"/>
      <c r="R1057" s="11"/>
      <c r="S1057" s="11"/>
      <c r="T1057" s="23"/>
      <c r="U1057" s="71">
        <f t="shared" si="109"/>
        <v>0</v>
      </c>
      <c r="V1057" s="71">
        <f t="shared" si="111"/>
        <v>0</v>
      </c>
      <c r="W1057" s="9"/>
      <c r="X1057" s="69">
        <f>Job_Cards[[#This Row],[GST on Lobour]]+Job_Cards[[#This Row],[Total Labour]]+Job_Cards[[#This Row],[Part Value]]</f>
        <v>536</v>
      </c>
      <c r="Y1057" s="9"/>
      <c r="Z1057" s="11"/>
      <c r="AA1057" s="15">
        <f t="shared" si="112"/>
        <v>8</v>
      </c>
      <c r="AB1057" s="15">
        <f t="shared" si="113"/>
        <v>5</v>
      </c>
      <c r="AC1057" s="15">
        <f t="shared" si="114"/>
        <v>2026</v>
      </c>
    </row>
    <row r="1058" spans="1:29" x14ac:dyDescent="0.35">
      <c r="A1058" s="9"/>
      <c r="B1058" s="8">
        <v>46150</v>
      </c>
      <c r="C1058" s="9"/>
      <c r="D1058" s="9"/>
      <c r="E1058" s="9"/>
      <c r="F1058" s="9"/>
      <c r="G1058" s="64"/>
      <c r="H1058" s="65"/>
      <c r="I1058" s="65" t="str">
        <f>IF(Job_Cards[[#This Row],[Customer Name]]="",I1057,"")</f>
        <v>Paid</v>
      </c>
      <c r="J1058" s="22" t="s">
        <v>172</v>
      </c>
      <c r="K1058" s="67" t="str">
        <f>_xlfn.XLOOKUP(Job_Cards[[#This Row],[Part Code Issued]],'Inventory Check'!$A$3:$A$3000,'Inventory Check'!$B$3:$B$3000,"WRONG Code",0)</f>
        <v>BRAKE PAD</v>
      </c>
      <c r="L1058" s="22">
        <v>1</v>
      </c>
      <c r="M1058" s="27">
        <v>2296</v>
      </c>
      <c r="N1058" s="69">
        <f t="shared" si="110"/>
        <v>2296</v>
      </c>
      <c r="O1058" s="10"/>
      <c r="P1058" s="11"/>
      <c r="Q1058" s="11"/>
      <c r="R1058" s="11"/>
      <c r="S1058" s="11"/>
      <c r="T1058" s="23"/>
      <c r="U1058" s="71">
        <f t="shared" si="109"/>
        <v>0</v>
      </c>
      <c r="V1058" s="71">
        <f t="shared" si="111"/>
        <v>0</v>
      </c>
      <c r="W1058" s="9"/>
      <c r="X1058" s="69">
        <f>Job_Cards[[#This Row],[GST on Lobour]]+Job_Cards[[#This Row],[Total Labour]]+Job_Cards[[#This Row],[Part Value]]</f>
        <v>2296</v>
      </c>
      <c r="Y1058" s="9"/>
      <c r="Z1058" s="11"/>
      <c r="AA1058" s="15">
        <f t="shared" si="112"/>
        <v>8</v>
      </c>
      <c r="AB1058" s="15">
        <f t="shared" si="113"/>
        <v>5</v>
      </c>
      <c r="AC1058" s="15">
        <f t="shared" si="114"/>
        <v>2026</v>
      </c>
    </row>
    <row r="1059" spans="1:29" x14ac:dyDescent="0.35">
      <c r="A1059" s="9"/>
      <c r="B1059" s="8">
        <v>46150</v>
      </c>
      <c r="C1059" s="9"/>
      <c r="D1059" s="9"/>
      <c r="E1059" s="9"/>
      <c r="F1059" s="9"/>
      <c r="G1059" s="64"/>
      <c r="H1059" s="65"/>
      <c r="I1059" s="65" t="str">
        <f>IF(Job_Cards[[#This Row],[Customer Name]]="",I1058,"")</f>
        <v>Paid</v>
      </c>
      <c r="J1059" s="22" t="s">
        <v>1263</v>
      </c>
      <c r="K1059" s="67" t="str">
        <f>_xlfn.XLOOKUP(Job_Cards[[#This Row],[Part Code Issued]],'Inventory Check'!$A$3:$A$3000,'Inventory Check'!$B$3:$B$3000,"WRONG Code",0)</f>
        <v>ELECTRICAL SPARY</v>
      </c>
      <c r="L1059" s="22">
        <v>1</v>
      </c>
      <c r="M1059" s="27">
        <v>190</v>
      </c>
      <c r="N1059" s="69">
        <f t="shared" si="110"/>
        <v>190</v>
      </c>
      <c r="O1059" s="10"/>
      <c r="P1059" s="11"/>
      <c r="Q1059" s="11"/>
      <c r="R1059" s="11"/>
      <c r="S1059" s="11"/>
      <c r="T1059" s="23"/>
      <c r="U1059" s="71">
        <f t="shared" si="109"/>
        <v>0</v>
      </c>
      <c r="V1059" s="71">
        <f t="shared" si="111"/>
        <v>0</v>
      </c>
      <c r="W1059" s="9"/>
      <c r="X1059" s="69">
        <f>Job_Cards[[#This Row],[GST on Lobour]]+Job_Cards[[#This Row],[Total Labour]]+Job_Cards[[#This Row],[Part Value]]</f>
        <v>190</v>
      </c>
      <c r="Y1059" s="9"/>
      <c r="Z1059" s="11"/>
      <c r="AA1059" s="15">
        <f t="shared" si="112"/>
        <v>8</v>
      </c>
      <c r="AB1059" s="15">
        <f t="shared" si="113"/>
        <v>5</v>
      </c>
      <c r="AC1059" s="15">
        <f t="shared" si="114"/>
        <v>2026</v>
      </c>
    </row>
    <row r="1060" spans="1:29" x14ac:dyDescent="0.35">
      <c r="A1060" s="9"/>
      <c r="B1060" s="8">
        <v>46150</v>
      </c>
      <c r="C1060" s="9"/>
      <c r="D1060" s="9"/>
      <c r="E1060" s="9"/>
      <c r="F1060" s="9"/>
      <c r="G1060" s="64"/>
      <c r="H1060" s="65"/>
      <c r="I1060" s="65" t="str">
        <f>IF(Job_Cards[[#This Row],[Customer Name]]="",I1059,"")</f>
        <v>Paid</v>
      </c>
      <c r="J1060" s="22" t="s">
        <v>366</v>
      </c>
      <c r="K1060" s="67" t="str">
        <f>_xlfn.XLOOKUP(Job_Cards[[#This Row],[Part Code Issued]],'Inventory Check'!$A$3:$A$3000,'Inventory Check'!$B$3:$B$3000,"WRONG Code",0)</f>
        <v>Gulf Force BS VI (6.5L)</v>
      </c>
      <c r="L1060" s="22">
        <v>1</v>
      </c>
      <c r="M1060" s="27">
        <v>2243</v>
      </c>
      <c r="N1060" s="69">
        <f t="shared" si="110"/>
        <v>2243</v>
      </c>
      <c r="O1060" s="10"/>
      <c r="P1060" s="11"/>
      <c r="Q1060" s="11"/>
      <c r="R1060" s="11"/>
      <c r="S1060" s="11"/>
      <c r="T1060" s="23"/>
      <c r="U1060" s="71">
        <f t="shared" si="109"/>
        <v>0</v>
      </c>
      <c r="V1060" s="71">
        <f t="shared" si="111"/>
        <v>0</v>
      </c>
      <c r="W1060" s="9"/>
      <c r="X1060" s="69">
        <f>Job_Cards[[#This Row],[GST on Lobour]]+Job_Cards[[#This Row],[Total Labour]]+Job_Cards[[#This Row],[Part Value]]</f>
        <v>2243</v>
      </c>
      <c r="Y1060" s="9"/>
      <c r="Z1060" s="11"/>
      <c r="AA1060" s="15">
        <f t="shared" si="112"/>
        <v>8</v>
      </c>
      <c r="AB1060" s="15">
        <f t="shared" si="113"/>
        <v>5</v>
      </c>
      <c r="AC1060" s="15">
        <f t="shared" si="114"/>
        <v>2026</v>
      </c>
    </row>
    <row r="1061" spans="1:29" x14ac:dyDescent="0.35">
      <c r="A1061" s="9"/>
      <c r="B1061" s="8">
        <v>46150</v>
      </c>
      <c r="C1061" s="9"/>
      <c r="D1061" s="9"/>
      <c r="E1061" s="9"/>
      <c r="F1061" s="9"/>
      <c r="G1061" s="64"/>
      <c r="H1061" s="65"/>
      <c r="I1061" s="65" t="str">
        <f>IF(Job_Cards[[#This Row],[Customer Name]]="",I1060,"")</f>
        <v>Paid</v>
      </c>
      <c r="J1061" s="22" t="s">
        <v>90</v>
      </c>
      <c r="K1061" s="67" t="str">
        <f>_xlfn.XLOOKUP(Job_Cards[[#This Row],[Part Code Issued]],'Inventory Check'!$A$3:$A$3000,'Inventory Check'!$B$3:$B$3000,"WRONG Code",0)</f>
        <v>Oil Filter</v>
      </c>
      <c r="L1061" s="22">
        <v>1</v>
      </c>
      <c r="M1061" s="27">
        <v>359</v>
      </c>
      <c r="N1061" s="69">
        <f t="shared" si="110"/>
        <v>359</v>
      </c>
      <c r="O1061" s="10"/>
      <c r="P1061" s="11"/>
      <c r="Q1061" s="11"/>
      <c r="R1061" s="11"/>
      <c r="S1061" s="11"/>
      <c r="T1061" s="23"/>
      <c r="U1061" s="71">
        <f t="shared" ref="U1061:U1064" si="115">SUM(O1061:T1061)</f>
        <v>0</v>
      </c>
      <c r="V1061" s="71">
        <f t="shared" ref="V1061:V1064" si="116">U1061*0.18</f>
        <v>0</v>
      </c>
      <c r="W1061" s="9"/>
      <c r="X1061" s="69">
        <f>Job_Cards[[#This Row],[GST on Lobour]]+Job_Cards[[#This Row],[Total Labour]]+Job_Cards[[#This Row],[Part Value]]</f>
        <v>359</v>
      </c>
      <c r="Y1061" s="9"/>
      <c r="Z1061" s="11"/>
      <c r="AA1061" s="15">
        <f t="shared" ref="AA1061:AA1064" si="117">DAY(B1061)</f>
        <v>8</v>
      </c>
      <c r="AB1061" s="15">
        <f t="shared" ref="AB1061:AB1064" si="118">MONTH(B1061)</f>
        <v>5</v>
      </c>
      <c r="AC1061" s="15">
        <f t="shared" ref="AC1061:AC1064" si="119">YEAR(B1061)</f>
        <v>2026</v>
      </c>
    </row>
    <row r="1062" spans="1:29" x14ac:dyDescent="0.35">
      <c r="A1062" s="9"/>
      <c r="B1062" s="8">
        <v>46150</v>
      </c>
      <c r="C1062" s="9"/>
      <c r="D1062" s="9"/>
      <c r="E1062" s="9"/>
      <c r="F1062" s="9"/>
      <c r="G1062" s="64"/>
      <c r="H1062" s="65"/>
      <c r="I1062" s="65" t="str">
        <f>IF(Job_Cards[[#This Row],[Customer Name]]="",I1061,"")</f>
        <v>Paid</v>
      </c>
      <c r="J1062" s="22" t="s">
        <v>91</v>
      </c>
      <c r="K1062" s="67" t="str">
        <f>_xlfn.XLOOKUP(Job_Cards[[#This Row],[Part Code Issued]],'Inventory Check'!$A$3:$A$3000,'Inventory Check'!$B$3:$B$3000,"WRONG Code",0)</f>
        <v>FUEL FILTER</v>
      </c>
      <c r="L1062" s="22">
        <v>1</v>
      </c>
      <c r="M1062" s="27">
        <v>1575</v>
      </c>
      <c r="N1062" s="69">
        <f t="shared" si="110"/>
        <v>1575</v>
      </c>
      <c r="O1062" s="10"/>
      <c r="P1062" s="11"/>
      <c r="Q1062" s="11"/>
      <c r="R1062" s="11"/>
      <c r="S1062" s="11"/>
      <c r="T1062" s="23"/>
      <c r="U1062" s="71">
        <f t="shared" si="115"/>
        <v>0</v>
      </c>
      <c r="V1062" s="71">
        <f t="shared" si="116"/>
        <v>0</v>
      </c>
      <c r="W1062" s="9"/>
      <c r="X1062" s="69">
        <f>Job_Cards[[#This Row],[GST on Lobour]]+Job_Cards[[#This Row],[Total Labour]]+Job_Cards[[#This Row],[Part Value]]</f>
        <v>1575</v>
      </c>
      <c r="Y1062" s="9"/>
      <c r="Z1062" s="11"/>
      <c r="AA1062" s="15">
        <f t="shared" si="117"/>
        <v>8</v>
      </c>
      <c r="AB1062" s="15">
        <f t="shared" si="118"/>
        <v>5</v>
      </c>
      <c r="AC1062" s="15">
        <f t="shared" si="119"/>
        <v>2026</v>
      </c>
    </row>
    <row r="1063" spans="1:29" x14ac:dyDescent="0.35">
      <c r="A1063" s="9"/>
      <c r="B1063" s="8">
        <v>46150</v>
      </c>
      <c r="C1063" s="9"/>
      <c r="D1063" s="9"/>
      <c r="E1063" s="9"/>
      <c r="F1063" s="9"/>
      <c r="G1063" s="64"/>
      <c r="H1063" s="65"/>
      <c r="I1063" s="65" t="str">
        <f>IF(Job_Cards[[#This Row],[Customer Name]]="",I1061,"")</f>
        <v>Paid</v>
      </c>
      <c r="J1063" s="106" t="s">
        <v>534</v>
      </c>
      <c r="K1063" s="67" t="str">
        <f>_xlfn.XLOOKUP(Job_Cards[[#This Row],[Part Code Issued]],'Inventory Check'!$A$3:$A$3000,'Inventory Check'!$B$3:$B$3000,"WRONG Code",0)</f>
        <v>Fuse 10 Amp</v>
      </c>
      <c r="L1063" s="22">
        <v>3</v>
      </c>
      <c r="M1063" s="27">
        <v>24</v>
      </c>
      <c r="N1063" s="69">
        <f t="shared" si="110"/>
        <v>72</v>
      </c>
      <c r="O1063" s="10"/>
      <c r="P1063" s="11"/>
      <c r="Q1063" s="11"/>
      <c r="R1063" s="11"/>
      <c r="S1063" s="11"/>
      <c r="T1063" s="23"/>
      <c r="U1063" s="71">
        <f t="shared" si="115"/>
        <v>0</v>
      </c>
      <c r="V1063" s="71">
        <f t="shared" si="116"/>
        <v>0</v>
      </c>
      <c r="W1063" s="9"/>
      <c r="X1063" s="69">
        <f>Job_Cards[[#This Row],[GST on Lobour]]+Job_Cards[[#This Row],[Total Labour]]+Job_Cards[[#This Row],[Part Value]]</f>
        <v>72</v>
      </c>
      <c r="Y1063" s="9"/>
      <c r="Z1063" s="11"/>
      <c r="AA1063" s="15">
        <f t="shared" si="117"/>
        <v>8</v>
      </c>
      <c r="AB1063" s="15">
        <f t="shared" si="118"/>
        <v>5</v>
      </c>
      <c r="AC1063" s="15">
        <f t="shared" si="119"/>
        <v>2026</v>
      </c>
    </row>
    <row r="1064" spans="1:29" x14ac:dyDescent="0.35">
      <c r="A1064" s="9"/>
      <c r="B1064" s="8">
        <v>46150</v>
      </c>
      <c r="C1064" s="9"/>
      <c r="D1064" s="9"/>
      <c r="E1064" s="9"/>
      <c r="F1064" s="9"/>
      <c r="G1064" s="64"/>
      <c r="H1064" s="65"/>
      <c r="I1064" s="65" t="str">
        <f>IF(Job_Cards[[#This Row],[Customer Name]]="",I1063,"")</f>
        <v>Paid</v>
      </c>
      <c r="J1064" s="106" t="s">
        <v>539</v>
      </c>
      <c r="K1064" s="67" t="str">
        <f>_xlfn.XLOOKUP(Job_Cards[[#This Row],[Part Code Issued]],'Inventory Check'!$A$3:$A$3000,'Inventory Check'!$B$3:$B$3000,"WRONG Code",0)</f>
        <v>Wire 04mm</v>
      </c>
      <c r="L1064" s="22">
        <v>2</v>
      </c>
      <c r="M1064" s="27">
        <v>40</v>
      </c>
      <c r="N1064" s="69">
        <f t="shared" si="110"/>
        <v>80</v>
      </c>
      <c r="O1064" s="10"/>
      <c r="P1064" s="11"/>
      <c r="Q1064" s="11"/>
      <c r="R1064" s="11"/>
      <c r="S1064" s="11"/>
      <c r="T1064" s="23"/>
      <c r="U1064" s="71">
        <f t="shared" si="115"/>
        <v>0</v>
      </c>
      <c r="V1064" s="71">
        <f t="shared" si="116"/>
        <v>0</v>
      </c>
      <c r="W1064" s="9"/>
      <c r="X1064" s="69">
        <f>Job_Cards[[#This Row],[GST on Lobour]]+Job_Cards[[#This Row],[Total Labour]]+Job_Cards[[#This Row],[Part Value]]</f>
        <v>80</v>
      </c>
      <c r="Y1064" s="9"/>
      <c r="Z1064" s="11"/>
      <c r="AA1064" s="15">
        <f t="shared" si="117"/>
        <v>8</v>
      </c>
      <c r="AB1064" s="15">
        <f t="shared" si="118"/>
        <v>5</v>
      </c>
      <c r="AC1064" s="15">
        <f t="shared" si="119"/>
        <v>2026</v>
      </c>
    </row>
    <row r="1065" spans="1:29" x14ac:dyDescent="0.35">
      <c r="A1065" s="9"/>
      <c r="B1065" s="8">
        <v>46150</v>
      </c>
      <c r="C1065" s="9"/>
      <c r="D1065" s="9"/>
      <c r="E1065" s="9"/>
      <c r="F1065" s="9"/>
      <c r="G1065" s="64"/>
      <c r="H1065" s="65"/>
      <c r="I1065" s="65" t="str">
        <f>IF(Job_Cards[[#This Row],[Customer Name]]="",I1064,"")</f>
        <v>Paid</v>
      </c>
      <c r="J1065" s="140" t="s">
        <v>367</v>
      </c>
      <c r="K1065" s="67" t="str">
        <f>_xlfn.XLOOKUP(Job_Cards[[#This Row],[Part Code Issued]],'Inventory Check'!$A$3:$A$3000,'Inventory Check'!$B$3:$B$3000,"WRONG Code",0)</f>
        <v>Force Motors Antifreeze Coolant 1 L</v>
      </c>
      <c r="L1065" s="22">
        <v>1</v>
      </c>
      <c r="M1065" s="27">
        <v>325</v>
      </c>
      <c r="N1065" s="69">
        <f t="shared" si="110"/>
        <v>325</v>
      </c>
      <c r="O1065" s="10"/>
      <c r="P1065" s="11"/>
      <c r="Q1065" s="11"/>
      <c r="R1065" s="11"/>
      <c r="S1065" s="11"/>
      <c r="T1065" s="23"/>
      <c r="U1065" s="71">
        <f t="shared" si="109"/>
        <v>0</v>
      </c>
      <c r="V1065" s="71">
        <f t="shared" si="111"/>
        <v>0</v>
      </c>
      <c r="W1065" s="9"/>
      <c r="X1065" s="69">
        <f>Job_Cards[[#This Row],[GST on Lobour]]+Job_Cards[[#This Row],[Total Labour]]+Job_Cards[[#This Row],[Part Value]]</f>
        <v>325</v>
      </c>
      <c r="Y1065" s="9"/>
      <c r="Z1065" s="11"/>
      <c r="AA1065" s="15">
        <f t="shared" si="112"/>
        <v>8</v>
      </c>
      <c r="AB1065" s="15">
        <f t="shared" si="113"/>
        <v>5</v>
      </c>
      <c r="AC1065" s="15">
        <f t="shared" si="114"/>
        <v>2026</v>
      </c>
    </row>
    <row r="1066" spans="1:29" x14ac:dyDescent="0.35">
      <c r="A1066" s="9"/>
      <c r="B1066" s="8">
        <v>46150</v>
      </c>
      <c r="C1066" s="9"/>
      <c r="D1066" s="9"/>
      <c r="E1066" s="9"/>
      <c r="F1066" s="9"/>
      <c r="G1066" s="64"/>
      <c r="H1066" s="65"/>
      <c r="I1066" s="65" t="str">
        <f>IF(Job_Cards[[#This Row],[Customer Name]]="",I1065,"")</f>
        <v>Paid</v>
      </c>
      <c r="J1066" s="22" t="s">
        <v>654</v>
      </c>
      <c r="K1066" s="67" t="str">
        <f>_xlfn.XLOOKUP(Job_Cards[[#This Row],[Part Code Issued]],'Inventory Check'!$A$3:$A$3000,'Inventory Check'!$B$3:$B$3000,"WRONG Code",0)</f>
        <v>Wiring Clip (3)</v>
      </c>
      <c r="L1066" s="22">
        <v>2</v>
      </c>
      <c r="M1066" s="27">
        <v>8</v>
      </c>
      <c r="N1066" s="69">
        <f t="shared" si="110"/>
        <v>16</v>
      </c>
      <c r="O1066" s="10"/>
      <c r="P1066" s="11"/>
      <c r="Q1066" s="11"/>
      <c r="R1066" s="11"/>
      <c r="S1066" s="11"/>
      <c r="T1066" s="23"/>
      <c r="U1066" s="71">
        <f t="shared" si="109"/>
        <v>0</v>
      </c>
      <c r="V1066" s="71">
        <f t="shared" si="111"/>
        <v>0</v>
      </c>
      <c r="W1066" s="9"/>
      <c r="X1066" s="69">
        <f>Job_Cards[[#This Row],[GST on Lobour]]+Job_Cards[[#This Row],[Total Labour]]+Job_Cards[[#This Row],[Part Value]]</f>
        <v>16</v>
      </c>
      <c r="Y1066" s="9"/>
      <c r="Z1066" s="11"/>
      <c r="AA1066" s="15">
        <f t="shared" si="112"/>
        <v>8</v>
      </c>
      <c r="AB1066" s="15">
        <f t="shared" si="113"/>
        <v>5</v>
      </c>
      <c r="AC1066" s="15">
        <f t="shared" si="114"/>
        <v>2026</v>
      </c>
    </row>
    <row r="1067" spans="1:29" x14ac:dyDescent="0.35">
      <c r="A1067" s="8">
        <v>46152</v>
      </c>
      <c r="B1067" s="8">
        <v>46152</v>
      </c>
      <c r="C1067" s="9">
        <v>113</v>
      </c>
      <c r="D1067" s="9" t="s">
        <v>1333</v>
      </c>
      <c r="E1067" s="9">
        <v>9348143325</v>
      </c>
      <c r="F1067" s="9" t="s">
        <v>998</v>
      </c>
      <c r="G1067" s="64" t="s">
        <v>57</v>
      </c>
      <c r="H1067" s="65" t="s">
        <v>161</v>
      </c>
      <c r="I1067" s="65" t="s">
        <v>27</v>
      </c>
      <c r="J1067" s="22"/>
      <c r="K1067" s="67"/>
      <c r="L1067" s="22"/>
      <c r="M1067" s="27"/>
      <c r="N1067" s="69">
        <f t="shared" si="110"/>
        <v>0</v>
      </c>
      <c r="O1067" s="10"/>
      <c r="P1067" s="11"/>
      <c r="Q1067" s="11"/>
      <c r="R1067" s="11">
        <v>550</v>
      </c>
      <c r="S1067" s="11"/>
      <c r="T1067" s="23"/>
      <c r="U1067" s="71">
        <f t="shared" si="109"/>
        <v>550</v>
      </c>
      <c r="V1067" s="71">
        <f t="shared" si="111"/>
        <v>99</v>
      </c>
      <c r="W1067" s="9"/>
      <c r="X1067" s="69">
        <f>Job_Cards[[#This Row],[GST on Lobour]]+Job_Cards[[#This Row],[Total Labour]]+Job_Cards[[#This Row],[Part Value]]</f>
        <v>649</v>
      </c>
      <c r="Y1067" s="9"/>
      <c r="Z1067" s="11"/>
      <c r="AA1067" s="15">
        <f t="shared" si="112"/>
        <v>10</v>
      </c>
      <c r="AB1067" s="15">
        <f t="shared" si="113"/>
        <v>5</v>
      </c>
      <c r="AC1067" s="15">
        <f t="shared" si="114"/>
        <v>2026</v>
      </c>
    </row>
    <row r="1068" spans="1:29" x14ac:dyDescent="0.35">
      <c r="A1068" s="8">
        <v>46152</v>
      </c>
      <c r="B1068" s="8">
        <v>46152</v>
      </c>
      <c r="C1068" s="9">
        <v>114</v>
      </c>
      <c r="D1068" s="9" t="s">
        <v>1140</v>
      </c>
      <c r="E1068" s="9">
        <v>9918184511</v>
      </c>
      <c r="F1068" s="9" t="s">
        <v>1334</v>
      </c>
      <c r="G1068" s="64" t="s">
        <v>57</v>
      </c>
      <c r="H1068" s="65" t="s">
        <v>65</v>
      </c>
      <c r="I1068" s="65" t="s">
        <v>48</v>
      </c>
      <c r="J1068" s="22" t="s">
        <v>366</v>
      </c>
      <c r="K1068" s="67" t="str">
        <f>_xlfn.XLOOKUP(Job_Cards[[#This Row],[Part Code Issued]],'Inventory Check'!$A$3:$A$3000,'Inventory Check'!$B$3:$B$3000,"WRONG Code",0)</f>
        <v>Gulf Force BS VI (6.5L)</v>
      </c>
      <c r="L1068" s="22">
        <v>1</v>
      </c>
      <c r="M1068" s="27">
        <v>2243</v>
      </c>
      <c r="N1068" s="69">
        <f t="shared" si="110"/>
        <v>2243</v>
      </c>
      <c r="O1068" s="10"/>
      <c r="P1068" s="11"/>
      <c r="Q1068" s="11"/>
      <c r="R1068" s="11"/>
      <c r="S1068" s="11"/>
      <c r="T1068" s="23"/>
      <c r="U1068" s="71">
        <f t="shared" si="109"/>
        <v>0</v>
      </c>
      <c r="V1068" s="71">
        <f t="shared" si="111"/>
        <v>0</v>
      </c>
      <c r="W1068" s="9"/>
      <c r="X1068" s="69">
        <f>Job_Cards[[#This Row],[GST on Lobour]]+Job_Cards[[#This Row],[Total Labour]]+Job_Cards[[#This Row],[Part Value]]</f>
        <v>2243</v>
      </c>
      <c r="Y1068" s="9"/>
      <c r="Z1068" s="11"/>
      <c r="AA1068" s="15">
        <f t="shared" si="112"/>
        <v>10</v>
      </c>
      <c r="AB1068" s="15">
        <f t="shared" si="113"/>
        <v>5</v>
      </c>
      <c r="AC1068" s="15">
        <f t="shared" si="114"/>
        <v>2026</v>
      </c>
    </row>
    <row r="1069" spans="1:29" x14ac:dyDescent="0.35">
      <c r="A1069" s="9"/>
      <c r="B1069" s="8">
        <v>46152</v>
      </c>
      <c r="C1069" s="9"/>
      <c r="D1069" s="9"/>
      <c r="E1069" s="9"/>
      <c r="F1069" s="9"/>
      <c r="G1069" s="64"/>
      <c r="H1069" s="65"/>
      <c r="I1069" s="65" t="str">
        <f>IF(Job_Cards[[#This Row],[Customer Name]]="",I1068,"")</f>
        <v>Free Service</v>
      </c>
      <c r="J1069" s="22" t="s">
        <v>90</v>
      </c>
      <c r="K1069" s="67" t="str">
        <f>_xlfn.XLOOKUP(Job_Cards[[#This Row],[Part Code Issued]],'Inventory Check'!$A$3:$A$3000,'Inventory Check'!$B$3:$B$3000,"WRONG Code",0)</f>
        <v>Oil Filter</v>
      </c>
      <c r="L1069" s="22">
        <v>1</v>
      </c>
      <c r="M1069" s="27">
        <v>359</v>
      </c>
      <c r="N1069" s="69">
        <f t="shared" si="110"/>
        <v>359</v>
      </c>
      <c r="O1069" s="10"/>
      <c r="P1069" s="11"/>
      <c r="Q1069" s="11"/>
      <c r="R1069" s="11"/>
      <c r="S1069" s="11"/>
      <c r="T1069" s="23"/>
      <c r="U1069" s="71">
        <f t="shared" si="109"/>
        <v>0</v>
      </c>
      <c r="V1069" s="71">
        <f t="shared" si="111"/>
        <v>0</v>
      </c>
      <c r="W1069" s="9"/>
      <c r="X1069" s="69">
        <f>Job_Cards[[#This Row],[GST on Lobour]]+Job_Cards[[#This Row],[Total Labour]]+Job_Cards[[#This Row],[Part Value]]</f>
        <v>359</v>
      </c>
      <c r="Y1069" s="9"/>
      <c r="Z1069" s="11"/>
      <c r="AA1069" s="15">
        <f t="shared" si="112"/>
        <v>10</v>
      </c>
      <c r="AB1069" s="15">
        <f t="shared" si="113"/>
        <v>5</v>
      </c>
      <c r="AC1069" s="15">
        <f t="shared" si="114"/>
        <v>2026</v>
      </c>
    </row>
    <row r="1070" spans="1:29" x14ac:dyDescent="0.35">
      <c r="A1070" s="9"/>
      <c r="B1070" s="8">
        <v>46152</v>
      </c>
      <c r="C1070" s="9"/>
      <c r="D1070" s="9"/>
      <c r="E1070" s="9"/>
      <c r="F1070" s="9"/>
      <c r="G1070" s="64"/>
      <c r="H1070" s="65"/>
      <c r="I1070" s="65" t="str">
        <f>IF(Job_Cards[[#This Row],[Customer Name]]="",I1069,"")</f>
        <v>Free Service</v>
      </c>
      <c r="J1070" s="22" t="s">
        <v>557</v>
      </c>
      <c r="K1070" s="67" t="str">
        <f>_xlfn.XLOOKUP(Job_Cards[[#This Row],[Part Code Issued]],'Inventory Check'!$A$3:$A$3000,'Inventory Check'!$B$3:$B$3000,"WRONG Code",0)</f>
        <v>Brake Oil</v>
      </c>
      <c r="L1070" s="22">
        <v>1</v>
      </c>
      <c r="M1070" s="27">
        <v>149</v>
      </c>
      <c r="N1070" s="69">
        <f t="shared" si="110"/>
        <v>149</v>
      </c>
      <c r="O1070" s="10"/>
      <c r="P1070" s="11"/>
      <c r="Q1070" s="11"/>
      <c r="R1070" s="11"/>
      <c r="S1070" s="11"/>
      <c r="T1070" s="23"/>
      <c r="U1070" s="71">
        <f t="shared" si="109"/>
        <v>0</v>
      </c>
      <c r="V1070" s="71">
        <f t="shared" si="111"/>
        <v>0</v>
      </c>
      <c r="W1070" s="9"/>
      <c r="X1070" s="69">
        <f>Job_Cards[[#This Row],[GST on Lobour]]+Job_Cards[[#This Row],[Total Labour]]+Job_Cards[[#This Row],[Part Value]]</f>
        <v>149</v>
      </c>
      <c r="Y1070" s="9"/>
      <c r="Z1070" s="11"/>
      <c r="AA1070" s="15">
        <f t="shared" si="112"/>
        <v>10</v>
      </c>
      <c r="AB1070" s="15">
        <f t="shared" si="113"/>
        <v>5</v>
      </c>
      <c r="AC1070" s="15">
        <f t="shared" si="114"/>
        <v>2026</v>
      </c>
    </row>
    <row r="1071" spans="1:29" x14ac:dyDescent="0.35">
      <c r="A1071" s="8">
        <v>46152</v>
      </c>
      <c r="B1071" s="8">
        <v>46152</v>
      </c>
      <c r="C1071" s="9">
        <v>115</v>
      </c>
      <c r="D1071" s="9" t="s">
        <v>1335</v>
      </c>
      <c r="E1071" s="9">
        <v>9889029574</v>
      </c>
      <c r="F1071" s="9" t="s">
        <v>199</v>
      </c>
      <c r="G1071" s="64" t="s">
        <v>57</v>
      </c>
      <c r="H1071" s="65" t="s">
        <v>65</v>
      </c>
      <c r="I1071" s="65" t="s">
        <v>48</v>
      </c>
      <c r="J1071" s="22" t="s">
        <v>366</v>
      </c>
      <c r="K1071" s="67" t="str">
        <f>_xlfn.XLOOKUP(Job_Cards[[#This Row],[Part Code Issued]],'Inventory Check'!$A$3:$A$3000,'Inventory Check'!$B$3:$B$3000,"WRONG Code",0)</f>
        <v>Gulf Force BS VI (6.5L)</v>
      </c>
      <c r="L1071" s="22">
        <v>1</v>
      </c>
      <c r="M1071" s="27">
        <v>2243</v>
      </c>
      <c r="N1071" s="69">
        <f t="shared" si="110"/>
        <v>2243</v>
      </c>
      <c r="O1071" s="10"/>
      <c r="P1071" s="11"/>
      <c r="Q1071" s="11"/>
      <c r="R1071" s="11"/>
      <c r="S1071" s="11"/>
      <c r="T1071" s="23"/>
      <c r="U1071" s="71">
        <f t="shared" si="109"/>
        <v>0</v>
      </c>
      <c r="V1071" s="71">
        <f t="shared" si="111"/>
        <v>0</v>
      </c>
      <c r="W1071" s="9"/>
      <c r="X1071" s="69">
        <f>Job_Cards[[#This Row],[GST on Lobour]]+Job_Cards[[#This Row],[Total Labour]]+Job_Cards[[#This Row],[Part Value]]</f>
        <v>2243</v>
      </c>
      <c r="Y1071" s="9"/>
      <c r="Z1071" s="11"/>
      <c r="AA1071" s="15">
        <f t="shared" si="112"/>
        <v>10</v>
      </c>
      <c r="AB1071" s="15">
        <f t="shared" si="113"/>
        <v>5</v>
      </c>
      <c r="AC1071" s="15">
        <f t="shared" si="114"/>
        <v>2026</v>
      </c>
    </row>
    <row r="1072" spans="1:29" x14ac:dyDescent="0.35">
      <c r="A1072" s="9"/>
      <c r="B1072" s="8">
        <v>46152</v>
      </c>
      <c r="C1072" s="9"/>
      <c r="D1072" s="9"/>
      <c r="E1072" s="9"/>
      <c r="F1072" s="9"/>
      <c r="G1072" s="64"/>
      <c r="H1072" s="65"/>
      <c r="I1072" s="65" t="str">
        <f>IF(Job_Cards[[#This Row],[Customer Name]]="",I1071,"")</f>
        <v>Free Service</v>
      </c>
      <c r="J1072" s="22" t="s">
        <v>90</v>
      </c>
      <c r="K1072" s="67" t="str">
        <f>_xlfn.XLOOKUP(Job_Cards[[#This Row],[Part Code Issued]],'Inventory Check'!$A$3:$A$3000,'Inventory Check'!$B$3:$B$3000,"WRONG Code",0)</f>
        <v>Oil Filter</v>
      </c>
      <c r="L1072" s="22">
        <v>1</v>
      </c>
      <c r="M1072" s="27">
        <v>359</v>
      </c>
      <c r="N1072" s="69">
        <f t="shared" si="110"/>
        <v>359</v>
      </c>
      <c r="O1072" s="10"/>
      <c r="P1072" s="11"/>
      <c r="Q1072" s="11"/>
      <c r="R1072" s="11"/>
      <c r="S1072" s="11"/>
      <c r="T1072" s="23"/>
      <c r="U1072" s="71">
        <f t="shared" si="109"/>
        <v>0</v>
      </c>
      <c r="V1072" s="71">
        <f t="shared" si="111"/>
        <v>0</v>
      </c>
      <c r="W1072" s="9"/>
      <c r="X1072" s="69">
        <f>Job_Cards[[#This Row],[GST on Lobour]]+Job_Cards[[#This Row],[Total Labour]]+Job_Cards[[#This Row],[Part Value]]</f>
        <v>359</v>
      </c>
      <c r="Y1072" s="9"/>
      <c r="Z1072" s="11"/>
      <c r="AA1072" s="15">
        <f t="shared" si="112"/>
        <v>10</v>
      </c>
      <c r="AB1072" s="15">
        <f t="shared" si="113"/>
        <v>5</v>
      </c>
      <c r="AC1072" s="15">
        <f t="shared" si="114"/>
        <v>2026</v>
      </c>
    </row>
    <row r="1073" spans="1:29" x14ac:dyDescent="0.35">
      <c r="A1073" s="8">
        <v>46152</v>
      </c>
      <c r="B1073" s="8">
        <v>46152</v>
      </c>
      <c r="C1073" s="9">
        <v>116</v>
      </c>
      <c r="D1073" s="9" t="s">
        <v>1336</v>
      </c>
      <c r="E1073" s="9">
        <v>9415364768</v>
      </c>
      <c r="F1073" s="9" t="s">
        <v>1337</v>
      </c>
      <c r="G1073" s="64" t="s">
        <v>55</v>
      </c>
      <c r="H1073" s="65" t="s">
        <v>65</v>
      </c>
      <c r="I1073" s="65" t="s">
        <v>27</v>
      </c>
      <c r="J1073" s="22" t="s">
        <v>366</v>
      </c>
      <c r="K1073" s="67" t="str">
        <f>_xlfn.XLOOKUP(Job_Cards[[#This Row],[Part Code Issued]],'Inventory Check'!$A$3:$A$3000,'Inventory Check'!$B$3:$B$3000,"WRONG Code",0)</f>
        <v>Gulf Force BS VI (6.5L)</v>
      </c>
      <c r="L1073" s="22">
        <v>1</v>
      </c>
      <c r="M1073" s="27">
        <v>2243</v>
      </c>
      <c r="N1073" s="69">
        <f t="shared" si="110"/>
        <v>2243</v>
      </c>
      <c r="O1073" s="10">
        <v>900</v>
      </c>
      <c r="P1073" s="11">
        <v>400</v>
      </c>
      <c r="Q1073" s="11"/>
      <c r="R1073" s="11">
        <v>550</v>
      </c>
      <c r="S1073" s="11"/>
      <c r="T1073" s="23"/>
      <c r="U1073" s="71">
        <f t="shared" si="109"/>
        <v>1850</v>
      </c>
      <c r="V1073" s="71">
        <f t="shared" si="111"/>
        <v>333</v>
      </c>
      <c r="W1073" s="9"/>
      <c r="X1073" s="69">
        <f>Job_Cards[[#This Row],[GST on Lobour]]+Job_Cards[[#This Row],[Total Labour]]+Job_Cards[[#This Row],[Part Value]]</f>
        <v>4426</v>
      </c>
      <c r="Y1073" s="9"/>
      <c r="Z1073" s="11"/>
      <c r="AA1073" s="15">
        <f t="shared" si="112"/>
        <v>10</v>
      </c>
      <c r="AB1073" s="15">
        <f t="shared" si="113"/>
        <v>5</v>
      </c>
      <c r="AC1073" s="15">
        <f t="shared" si="114"/>
        <v>2026</v>
      </c>
    </row>
    <row r="1074" spans="1:29" x14ac:dyDescent="0.35">
      <c r="A1074" s="9"/>
      <c r="B1074" s="8">
        <v>46152</v>
      </c>
      <c r="C1074" s="9"/>
      <c r="D1074" s="9"/>
      <c r="E1074" s="9"/>
      <c r="F1074" s="9"/>
      <c r="G1074" s="64"/>
      <c r="H1074" s="65"/>
      <c r="I1074" s="65" t="str">
        <f>IF(Job_Cards[[#This Row],[Customer Name]]="",I1073,"")</f>
        <v>Paid</v>
      </c>
      <c r="J1074" s="22" t="s">
        <v>90</v>
      </c>
      <c r="K1074" s="67" t="str">
        <f>_xlfn.XLOOKUP(Job_Cards[[#This Row],[Part Code Issued]],'Inventory Check'!$A$3:$A$3000,'Inventory Check'!$B$3:$B$3000,"WRONG Code",0)</f>
        <v>Oil Filter</v>
      </c>
      <c r="L1074" s="22">
        <v>1</v>
      </c>
      <c r="M1074" s="27">
        <v>359</v>
      </c>
      <c r="N1074" s="69">
        <f t="shared" si="110"/>
        <v>359</v>
      </c>
      <c r="O1074" s="10"/>
      <c r="P1074" s="11"/>
      <c r="Q1074" s="11"/>
      <c r="R1074" s="11"/>
      <c r="S1074" s="11"/>
      <c r="T1074" s="23"/>
      <c r="U1074" s="71">
        <f t="shared" si="109"/>
        <v>0</v>
      </c>
      <c r="V1074" s="71">
        <f t="shared" si="111"/>
        <v>0</v>
      </c>
      <c r="W1074" s="9"/>
      <c r="X1074" s="69">
        <f>Job_Cards[[#This Row],[GST on Lobour]]+Job_Cards[[#This Row],[Total Labour]]+Job_Cards[[#This Row],[Part Value]]</f>
        <v>359</v>
      </c>
      <c r="Y1074" s="9"/>
      <c r="Z1074" s="11"/>
      <c r="AA1074" s="15">
        <f t="shared" si="112"/>
        <v>10</v>
      </c>
      <c r="AB1074" s="15">
        <f t="shared" si="113"/>
        <v>5</v>
      </c>
      <c r="AC1074" s="15">
        <f t="shared" si="114"/>
        <v>2026</v>
      </c>
    </row>
    <row r="1075" spans="1:29" x14ac:dyDescent="0.35">
      <c r="A1075" s="9"/>
      <c r="B1075" s="8">
        <v>46152</v>
      </c>
      <c r="C1075" s="9"/>
      <c r="D1075" s="9"/>
      <c r="E1075" s="9"/>
      <c r="F1075" s="9"/>
      <c r="G1075" s="64"/>
      <c r="H1075" s="65"/>
      <c r="I1075" s="65" t="str">
        <f>IF(Job_Cards[[#This Row],[Customer Name]]="",I1074,"")</f>
        <v>Paid</v>
      </c>
      <c r="J1075" s="22" t="s">
        <v>679</v>
      </c>
      <c r="K1075" s="67" t="str">
        <f>_xlfn.XLOOKUP(Job_Cards[[#This Row],[Part Code Issued]],'Inventory Check'!$A$3:$A$3000,'Inventory Check'!$B$3:$B$3000,"WRONG Code",0)</f>
        <v>Fuel Filter assly</v>
      </c>
      <c r="L1075" s="22">
        <v>1</v>
      </c>
      <c r="M1075" s="27">
        <v>3264</v>
      </c>
      <c r="N1075" s="69">
        <f t="shared" si="110"/>
        <v>3264</v>
      </c>
      <c r="O1075" s="10"/>
      <c r="P1075" s="11"/>
      <c r="Q1075" s="11"/>
      <c r="R1075" s="11"/>
      <c r="S1075" s="11"/>
      <c r="T1075" s="23"/>
      <c r="U1075" s="71">
        <f t="shared" si="109"/>
        <v>0</v>
      </c>
      <c r="V1075" s="71">
        <f t="shared" si="111"/>
        <v>0</v>
      </c>
      <c r="W1075" s="9"/>
      <c r="X1075" s="69">
        <f>Job_Cards[[#This Row],[GST on Lobour]]+Job_Cards[[#This Row],[Total Labour]]+Job_Cards[[#This Row],[Part Value]]</f>
        <v>3264</v>
      </c>
      <c r="Y1075" s="9"/>
      <c r="Z1075" s="11"/>
      <c r="AA1075" s="15">
        <f t="shared" si="112"/>
        <v>10</v>
      </c>
      <c r="AB1075" s="15">
        <f t="shared" si="113"/>
        <v>5</v>
      </c>
      <c r="AC1075" s="15">
        <f t="shared" si="114"/>
        <v>2026</v>
      </c>
    </row>
    <row r="1076" spans="1:29" x14ac:dyDescent="0.35">
      <c r="A1076" s="9"/>
      <c r="B1076" s="8">
        <v>46152</v>
      </c>
      <c r="C1076" s="9"/>
      <c r="D1076" s="9"/>
      <c r="E1076" s="9"/>
      <c r="F1076" s="9"/>
      <c r="G1076" s="64"/>
      <c r="H1076" s="65"/>
      <c r="I1076" s="65" t="str">
        <f>IF(Job_Cards[[#This Row],[Customer Name]]="",I1075,"")</f>
        <v>Paid</v>
      </c>
      <c r="J1076" s="22" t="s">
        <v>1263</v>
      </c>
      <c r="K1076" s="67" t="str">
        <f>_xlfn.XLOOKUP(Job_Cards[[#This Row],[Part Code Issued]],'Inventory Check'!$A$3:$A$3000,'Inventory Check'!$B$3:$B$3000,"WRONG Code",0)</f>
        <v>ELECTRICAL SPARY</v>
      </c>
      <c r="L1076" s="22">
        <v>1</v>
      </c>
      <c r="M1076" s="27">
        <v>190</v>
      </c>
      <c r="N1076" s="69">
        <f t="shared" si="110"/>
        <v>190</v>
      </c>
      <c r="O1076" s="10"/>
      <c r="P1076" s="11"/>
      <c r="Q1076" s="11"/>
      <c r="R1076" s="11"/>
      <c r="S1076" s="11"/>
      <c r="T1076" s="23"/>
      <c r="U1076" s="71">
        <f t="shared" si="109"/>
        <v>0</v>
      </c>
      <c r="V1076" s="71">
        <f t="shared" si="111"/>
        <v>0</v>
      </c>
      <c r="W1076" s="9"/>
      <c r="X1076" s="69">
        <f>Job_Cards[[#This Row],[GST on Lobour]]+Job_Cards[[#This Row],[Total Labour]]+Job_Cards[[#This Row],[Part Value]]</f>
        <v>190</v>
      </c>
      <c r="Y1076" s="9"/>
      <c r="Z1076" s="11"/>
      <c r="AA1076" s="15">
        <f t="shared" si="112"/>
        <v>10</v>
      </c>
      <c r="AB1076" s="15">
        <f t="shared" si="113"/>
        <v>5</v>
      </c>
      <c r="AC1076" s="15">
        <f t="shared" si="114"/>
        <v>2026</v>
      </c>
    </row>
    <row r="1077" spans="1:29" x14ac:dyDescent="0.35">
      <c r="A1077" s="9"/>
      <c r="B1077" s="8">
        <v>46152</v>
      </c>
      <c r="C1077" s="9"/>
      <c r="D1077" s="9"/>
      <c r="E1077" s="9"/>
      <c r="F1077" s="9"/>
      <c r="G1077" s="64"/>
      <c r="H1077" s="65"/>
      <c r="I1077" s="65" t="str">
        <f>IF(Job_Cards[[#This Row],[Customer Name]]="",I1076,"")</f>
        <v>Paid</v>
      </c>
      <c r="J1077" s="106" t="s">
        <v>534</v>
      </c>
      <c r="K1077" s="67" t="str">
        <f>_xlfn.XLOOKUP(Job_Cards[[#This Row],[Part Code Issued]],'Inventory Check'!$A$3:$A$3000,'Inventory Check'!$B$3:$B$3000,"WRONG Code",0)</f>
        <v>Fuse 10 Amp</v>
      </c>
      <c r="L1077" s="22">
        <v>3</v>
      </c>
      <c r="M1077" s="27">
        <v>24</v>
      </c>
      <c r="N1077" s="69">
        <f t="shared" si="110"/>
        <v>72</v>
      </c>
      <c r="O1077" s="10"/>
      <c r="P1077" s="11"/>
      <c r="Q1077" s="11"/>
      <c r="R1077" s="11"/>
      <c r="S1077" s="11"/>
      <c r="T1077" s="23"/>
      <c r="U1077" s="71">
        <f t="shared" si="109"/>
        <v>0</v>
      </c>
      <c r="V1077" s="71">
        <f t="shared" si="111"/>
        <v>0</v>
      </c>
      <c r="W1077" s="9"/>
      <c r="X1077" s="69">
        <f>Job_Cards[[#This Row],[GST on Lobour]]+Job_Cards[[#This Row],[Total Labour]]+Job_Cards[[#This Row],[Part Value]]</f>
        <v>72</v>
      </c>
      <c r="Y1077" s="9"/>
      <c r="Z1077" s="11"/>
      <c r="AA1077" s="15">
        <f t="shared" si="112"/>
        <v>10</v>
      </c>
      <c r="AB1077" s="15">
        <f t="shared" si="113"/>
        <v>5</v>
      </c>
      <c r="AC1077" s="15">
        <f t="shared" si="114"/>
        <v>2026</v>
      </c>
    </row>
    <row r="1078" spans="1:29" x14ac:dyDescent="0.35">
      <c r="A1078" s="8">
        <v>46153</v>
      </c>
      <c r="B1078" s="8">
        <v>46153</v>
      </c>
      <c r="C1078" s="9">
        <v>117</v>
      </c>
      <c r="D1078" s="9" t="s">
        <v>1350</v>
      </c>
      <c r="E1078" s="9">
        <v>9452848484</v>
      </c>
      <c r="F1078" s="9" t="s">
        <v>1346</v>
      </c>
      <c r="G1078" s="64" t="s">
        <v>55</v>
      </c>
      <c r="H1078" s="65" t="s">
        <v>65</v>
      </c>
      <c r="I1078" s="65" t="s">
        <v>48</v>
      </c>
      <c r="J1078" s="22" t="s">
        <v>366</v>
      </c>
      <c r="K1078" s="67" t="str">
        <f>_xlfn.XLOOKUP(Job_Cards[[#This Row],[Part Code Issued]],'Inventory Check'!$A$3:$A$3000,'Inventory Check'!$B$3:$B$3000,"WRONG Code",0)</f>
        <v>Gulf Force BS VI (6.5L)</v>
      </c>
      <c r="L1078" s="22">
        <v>1</v>
      </c>
      <c r="M1078" s="27">
        <v>2243</v>
      </c>
      <c r="N1078" s="69">
        <f t="shared" si="110"/>
        <v>2243</v>
      </c>
      <c r="O1078" s="10"/>
      <c r="P1078" s="11">
        <v>300</v>
      </c>
      <c r="Q1078" s="11"/>
      <c r="R1078" s="11">
        <v>550</v>
      </c>
      <c r="S1078" s="11"/>
      <c r="T1078" s="23"/>
      <c r="U1078" s="71">
        <f t="shared" si="109"/>
        <v>850</v>
      </c>
      <c r="V1078" s="71">
        <f t="shared" si="111"/>
        <v>153</v>
      </c>
      <c r="W1078" s="9"/>
      <c r="X1078" s="69">
        <f>Job_Cards[[#This Row],[GST on Lobour]]+Job_Cards[[#This Row],[Total Labour]]+Job_Cards[[#This Row],[Part Value]]</f>
        <v>3246</v>
      </c>
      <c r="Y1078" s="9"/>
      <c r="Z1078" s="11"/>
      <c r="AA1078" s="15">
        <f t="shared" si="112"/>
        <v>11</v>
      </c>
      <c r="AB1078" s="15">
        <f t="shared" si="113"/>
        <v>5</v>
      </c>
      <c r="AC1078" s="15">
        <f t="shared" si="114"/>
        <v>2026</v>
      </c>
    </row>
    <row r="1079" spans="1:29" x14ac:dyDescent="0.35">
      <c r="A1079" s="9"/>
      <c r="B1079" s="8">
        <v>46153</v>
      </c>
      <c r="C1079" s="9"/>
      <c r="D1079" s="9"/>
      <c r="E1079" s="9"/>
      <c r="F1079" s="9"/>
      <c r="G1079" s="64"/>
      <c r="H1079" s="65"/>
      <c r="I1079" s="65" t="str">
        <f>IF(Job_Cards[[#This Row],[Customer Name]]="",I1078,"")</f>
        <v>Free Service</v>
      </c>
      <c r="J1079" s="22" t="s">
        <v>90</v>
      </c>
      <c r="K1079" s="67" t="str">
        <f>_xlfn.XLOOKUP(Job_Cards[[#This Row],[Part Code Issued]],'Inventory Check'!$A$3:$A$3000,'Inventory Check'!$B$3:$B$3000,"WRONG Code",0)</f>
        <v>Oil Filter</v>
      </c>
      <c r="L1079" s="22">
        <v>1</v>
      </c>
      <c r="M1079" s="27">
        <v>359</v>
      </c>
      <c r="N1079" s="69">
        <f t="shared" si="110"/>
        <v>359</v>
      </c>
      <c r="O1079" s="10"/>
      <c r="P1079" s="11"/>
      <c r="Q1079" s="11"/>
      <c r="R1079" s="11"/>
      <c r="S1079" s="11"/>
      <c r="T1079" s="23"/>
      <c r="U1079" s="71">
        <f t="shared" si="109"/>
        <v>0</v>
      </c>
      <c r="V1079" s="71">
        <f t="shared" si="111"/>
        <v>0</v>
      </c>
      <c r="W1079" s="9"/>
      <c r="X1079" s="69">
        <f>Job_Cards[[#This Row],[GST on Lobour]]+Job_Cards[[#This Row],[Total Labour]]+Job_Cards[[#This Row],[Part Value]]</f>
        <v>359</v>
      </c>
      <c r="Y1079" s="9"/>
      <c r="Z1079" s="11"/>
      <c r="AA1079" s="15">
        <f t="shared" si="112"/>
        <v>11</v>
      </c>
      <c r="AB1079" s="15">
        <f t="shared" si="113"/>
        <v>5</v>
      </c>
      <c r="AC1079" s="15">
        <f t="shared" si="114"/>
        <v>2026</v>
      </c>
    </row>
    <row r="1080" spans="1:29" x14ac:dyDescent="0.35">
      <c r="A1080" s="9"/>
      <c r="B1080" s="8">
        <v>46153</v>
      </c>
      <c r="C1080" s="9"/>
      <c r="D1080" s="9"/>
      <c r="E1080" s="9"/>
      <c r="F1080" s="9"/>
      <c r="G1080" s="64"/>
      <c r="H1080" s="65"/>
      <c r="I1080" s="65" t="str">
        <f>IF(Job_Cards[[#This Row],[Customer Name]]="",I1079,"")</f>
        <v>Free Service</v>
      </c>
      <c r="J1080" s="22" t="s">
        <v>91</v>
      </c>
      <c r="K1080" s="67" t="str">
        <f>_xlfn.XLOOKUP(Job_Cards[[#This Row],[Part Code Issued]],'Inventory Check'!$A$3:$A$3000,'Inventory Check'!$B$3:$B$3000,"WRONG Code",0)</f>
        <v>FUEL FILTER</v>
      </c>
      <c r="L1080" s="22">
        <v>1</v>
      </c>
      <c r="M1080" s="27">
        <v>1575</v>
      </c>
      <c r="N1080" s="69">
        <f t="shared" si="110"/>
        <v>1575</v>
      </c>
      <c r="O1080" s="10"/>
      <c r="P1080" s="11"/>
      <c r="Q1080" s="11"/>
      <c r="R1080" s="11"/>
      <c r="S1080" s="11"/>
      <c r="T1080" s="23"/>
      <c r="U1080" s="71">
        <f t="shared" si="109"/>
        <v>0</v>
      </c>
      <c r="V1080" s="71">
        <f t="shared" si="111"/>
        <v>0</v>
      </c>
      <c r="W1080" s="9"/>
      <c r="X1080" s="69">
        <f>Job_Cards[[#This Row],[GST on Lobour]]+Job_Cards[[#This Row],[Total Labour]]+Job_Cards[[#This Row],[Part Value]]</f>
        <v>1575</v>
      </c>
      <c r="Y1080" s="9"/>
      <c r="Z1080" s="11"/>
      <c r="AA1080" s="15">
        <f t="shared" si="112"/>
        <v>11</v>
      </c>
      <c r="AB1080" s="15">
        <f t="shared" si="113"/>
        <v>5</v>
      </c>
      <c r="AC1080" s="15">
        <f t="shared" si="114"/>
        <v>2026</v>
      </c>
    </row>
    <row r="1081" spans="1:29" x14ac:dyDescent="0.35">
      <c r="A1081" s="9"/>
      <c r="B1081" s="8">
        <v>46153</v>
      </c>
      <c r="C1081" s="9"/>
      <c r="D1081" s="9"/>
      <c r="E1081" s="9"/>
      <c r="F1081" s="9"/>
      <c r="G1081" s="64"/>
      <c r="H1081" s="65"/>
      <c r="I1081" s="65" t="str">
        <f>IF(Job_Cards[[#This Row],[Customer Name]]="",I1080,"")</f>
        <v>Free Service</v>
      </c>
      <c r="J1081" s="22" t="s">
        <v>505</v>
      </c>
      <c r="K1081" s="67" t="str">
        <f>_xlfn.XLOOKUP(Job_Cards[[#This Row],[Part Code Issued]],'Inventory Check'!$A$3:$A$3000,'Inventory Check'!$B$3:$B$3000,"WRONG Code",0)</f>
        <v>Horn Kit Capacitor Low Tone</v>
      </c>
      <c r="L1081" s="22">
        <v>1</v>
      </c>
      <c r="M1081" s="27">
        <v>257</v>
      </c>
      <c r="N1081" s="69">
        <f t="shared" si="110"/>
        <v>257</v>
      </c>
      <c r="O1081" s="10"/>
      <c r="P1081" s="11"/>
      <c r="Q1081" s="11"/>
      <c r="R1081" s="11"/>
      <c r="S1081" s="11"/>
      <c r="T1081" s="23"/>
      <c r="U1081" s="71">
        <f t="shared" si="109"/>
        <v>0</v>
      </c>
      <c r="V1081" s="71">
        <f t="shared" si="111"/>
        <v>0</v>
      </c>
      <c r="W1081" s="9"/>
      <c r="X1081" s="69">
        <f>Job_Cards[[#This Row],[GST on Lobour]]+Job_Cards[[#This Row],[Total Labour]]+Job_Cards[[#This Row],[Part Value]]</f>
        <v>257</v>
      </c>
      <c r="Y1081" s="9"/>
      <c r="Z1081" s="11"/>
      <c r="AA1081" s="15">
        <f t="shared" si="112"/>
        <v>11</v>
      </c>
      <c r="AB1081" s="15">
        <f t="shared" si="113"/>
        <v>5</v>
      </c>
      <c r="AC1081" s="15">
        <f t="shared" si="114"/>
        <v>2026</v>
      </c>
    </row>
    <row r="1082" spans="1:29" x14ac:dyDescent="0.35">
      <c r="A1082" s="8">
        <v>46153</v>
      </c>
      <c r="B1082" s="8">
        <v>46153</v>
      </c>
      <c r="C1082" s="9">
        <v>118</v>
      </c>
      <c r="D1082" s="9" t="s">
        <v>1347</v>
      </c>
      <c r="E1082" s="9">
        <v>8765546163</v>
      </c>
      <c r="F1082" s="9" t="s">
        <v>1348</v>
      </c>
      <c r="G1082" s="64" t="s">
        <v>55</v>
      </c>
      <c r="H1082" s="65" t="s">
        <v>65</v>
      </c>
      <c r="I1082" s="65" t="s">
        <v>27</v>
      </c>
      <c r="J1082" s="106" t="s">
        <v>365</v>
      </c>
      <c r="K1082" s="67" t="str">
        <f>_xlfn.XLOOKUP(Job_Cards[[#This Row],[Part Code Issued]],'Inventory Check'!$A$3:$A$3000,'Inventory Check'!$B$3:$B$3000,"WRONG Code",0)</f>
        <v>Gulf Force AdBlue (10)</v>
      </c>
      <c r="L1082" s="22">
        <v>1</v>
      </c>
      <c r="M1082" s="27">
        <v>930</v>
      </c>
      <c r="N1082" s="69">
        <f t="shared" si="110"/>
        <v>930</v>
      </c>
      <c r="O1082" s="10"/>
      <c r="P1082" s="11">
        <v>100</v>
      </c>
      <c r="Q1082" s="11"/>
      <c r="R1082" s="11"/>
      <c r="S1082" s="11"/>
      <c r="T1082" s="23"/>
      <c r="U1082" s="71">
        <f t="shared" si="109"/>
        <v>100</v>
      </c>
      <c r="V1082" s="71">
        <f t="shared" si="111"/>
        <v>18</v>
      </c>
      <c r="W1082" s="9"/>
      <c r="X1082" s="69">
        <f>Job_Cards[[#This Row],[GST on Lobour]]+Job_Cards[[#This Row],[Total Labour]]+Job_Cards[[#This Row],[Part Value]]</f>
        <v>1048</v>
      </c>
      <c r="Y1082" s="9"/>
      <c r="Z1082" s="11"/>
      <c r="AA1082" s="15">
        <f t="shared" si="112"/>
        <v>11</v>
      </c>
      <c r="AB1082" s="15">
        <f t="shared" si="113"/>
        <v>5</v>
      </c>
      <c r="AC1082" s="15">
        <f t="shared" si="114"/>
        <v>2026</v>
      </c>
    </row>
    <row r="1083" spans="1:29" x14ac:dyDescent="0.35">
      <c r="A1083" s="8">
        <v>46153</v>
      </c>
      <c r="B1083" s="8">
        <v>46153</v>
      </c>
      <c r="C1083" s="9">
        <v>119</v>
      </c>
      <c r="D1083" s="9" t="s">
        <v>1349</v>
      </c>
      <c r="E1083" s="9">
        <v>7318000112</v>
      </c>
      <c r="F1083" s="9" t="s">
        <v>896</v>
      </c>
      <c r="G1083" s="64" t="s">
        <v>55</v>
      </c>
      <c r="H1083" s="65" t="s">
        <v>65</v>
      </c>
      <c r="I1083" s="65" t="s">
        <v>27</v>
      </c>
      <c r="J1083" s="22"/>
      <c r="K1083" s="67" t="str">
        <f>_xlfn.XLOOKUP(Job_Cards[[#This Row],[Part Code Issued]],'Inventory Check'!$A$3:$A$3000,'Inventory Check'!$B$3:$B$3000,"WRONG Code",0)</f>
        <v>WRONG Code</v>
      </c>
      <c r="L1083" s="22"/>
      <c r="M1083" s="27"/>
      <c r="N1083" s="69">
        <f t="shared" si="110"/>
        <v>0</v>
      </c>
      <c r="O1083" s="10"/>
      <c r="P1083" s="11">
        <v>200</v>
      </c>
      <c r="Q1083" s="11"/>
      <c r="R1083" s="11">
        <v>550</v>
      </c>
      <c r="S1083" s="11"/>
      <c r="T1083" s="23"/>
      <c r="U1083" s="71">
        <f t="shared" si="109"/>
        <v>750</v>
      </c>
      <c r="V1083" s="71">
        <f t="shared" si="111"/>
        <v>135</v>
      </c>
      <c r="W1083" s="9"/>
      <c r="X1083" s="69">
        <f>Job_Cards[[#This Row],[GST on Lobour]]+Job_Cards[[#This Row],[Total Labour]]+Job_Cards[[#This Row],[Part Value]]</f>
        <v>885</v>
      </c>
      <c r="Y1083" s="9"/>
      <c r="Z1083" s="11"/>
      <c r="AA1083" s="15">
        <f t="shared" si="112"/>
        <v>11</v>
      </c>
      <c r="AB1083" s="15">
        <f t="shared" si="113"/>
        <v>5</v>
      </c>
      <c r="AC1083" s="15">
        <f t="shared" si="114"/>
        <v>2026</v>
      </c>
    </row>
    <row r="1084" spans="1:29" x14ac:dyDescent="0.35">
      <c r="A1084" s="8">
        <v>46153</v>
      </c>
      <c r="B1084" s="8">
        <v>46153</v>
      </c>
      <c r="C1084" s="9">
        <v>120</v>
      </c>
      <c r="D1084" s="9" t="s">
        <v>1350</v>
      </c>
      <c r="E1084" s="9">
        <v>8542848484</v>
      </c>
      <c r="F1084" s="9" t="s">
        <v>1351</v>
      </c>
      <c r="G1084" s="64" t="s">
        <v>57</v>
      </c>
      <c r="H1084" s="65" t="s">
        <v>65</v>
      </c>
      <c r="I1084" s="65" t="s">
        <v>48</v>
      </c>
      <c r="J1084" s="22" t="s">
        <v>366</v>
      </c>
      <c r="K1084" s="67" t="str">
        <f>_xlfn.XLOOKUP(Job_Cards[[#This Row],[Part Code Issued]],'Inventory Check'!$A$3:$A$3000,'Inventory Check'!$B$3:$B$3000,"WRONG Code",0)</f>
        <v>Gulf Force BS VI (6.5L)</v>
      </c>
      <c r="L1084" s="22">
        <v>1</v>
      </c>
      <c r="M1084" s="27">
        <v>2243</v>
      </c>
      <c r="N1084" s="69">
        <f t="shared" si="110"/>
        <v>2243</v>
      </c>
      <c r="O1084" s="10"/>
      <c r="P1084" s="11"/>
      <c r="Q1084" s="11"/>
      <c r="R1084" s="11"/>
      <c r="S1084" s="11"/>
      <c r="T1084" s="23"/>
      <c r="U1084" s="71">
        <f t="shared" si="109"/>
        <v>0</v>
      </c>
      <c r="V1084" s="71">
        <f t="shared" si="111"/>
        <v>0</v>
      </c>
      <c r="W1084" s="9"/>
      <c r="X1084" s="69">
        <f>Job_Cards[[#This Row],[GST on Lobour]]+Job_Cards[[#This Row],[Total Labour]]+Job_Cards[[#This Row],[Part Value]]</f>
        <v>2243</v>
      </c>
      <c r="Y1084" s="9"/>
      <c r="Z1084" s="11"/>
      <c r="AA1084" s="15">
        <f t="shared" si="112"/>
        <v>11</v>
      </c>
      <c r="AB1084" s="15">
        <f t="shared" si="113"/>
        <v>5</v>
      </c>
      <c r="AC1084" s="15">
        <f t="shared" si="114"/>
        <v>2026</v>
      </c>
    </row>
    <row r="1085" spans="1:29" x14ac:dyDescent="0.35">
      <c r="A1085" s="9"/>
      <c r="B1085" s="8">
        <v>46153</v>
      </c>
      <c r="C1085" s="9"/>
      <c r="D1085" s="9"/>
      <c r="E1085" s="9"/>
      <c r="F1085" s="9"/>
      <c r="G1085" s="64"/>
      <c r="H1085" s="65"/>
      <c r="I1085" s="65" t="str">
        <f>IF(Job_Cards[[#This Row],[Customer Name]]="",I1084,"")</f>
        <v>Free Service</v>
      </c>
      <c r="J1085" s="22" t="s">
        <v>90</v>
      </c>
      <c r="K1085" s="67" t="str">
        <f>_xlfn.XLOOKUP(Job_Cards[[#This Row],[Part Code Issued]],'Inventory Check'!$A$3:$A$3000,'Inventory Check'!$B$3:$B$3000,"WRONG Code",0)</f>
        <v>Oil Filter</v>
      </c>
      <c r="L1085" s="22">
        <v>1</v>
      </c>
      <c r="M1085" s="27">
        <v>359</v>
      </c>
      <c r="N1085" s="69">
        <f t="shared" si="110"/>
        <v>359</v>
      </c>
      <c r="O1085" s="10"/>
      <c r="P1085" s="11"/>
      <c r="Q1085" s="11"/>
      <c r="R1085" s="11"/>
      <c r="S1085" s="11"/>
      <c r="T1085" s="23"/>
      <c r="U1085" s="71">
        <f t="shared" ref="U1085:U1148" si="120">SUM(O1085:T1085)</f>
        <v>0</v>
      </c>
      <c r="V1085" s="71">
        <f t="shared" si="111"/>
        <v>0</v>
      </c>
      <c r="W1085" s="9"/>
      <c r="X1085" s="69">
        <f>Job_Cards[[#This Row],[GST on Lobour]]+Job_Cards[[#This Row],[Total Labour]]+Job_Cards[[#This Row],[Part Value]]</f>
        <v>359</v>
      </c>
      <c r="Y1085" s="9"/>
      <c r="Z1085" s="11"/>
      <c r="AA1085" s="15">
        <f t="shared" si="112"/>
        <v>11</v>
      </c>
      <c r="AB1085" s="15">
        <f t="shared" si="113"/>
        <v>5</v>
      </c>
      <c r="AC1085" s="15">
        <f t="shared" si="114"/>
        <v>2026</v>
      </c>
    </row>
    <row r="1086" spans="1:29" x14ac:dyDescent="0.35">
      <c r="A1086" s="8">
        <v>46153</v>
      </c>
      <c r="B1086" s="8">
        <v>46153</v>
      </c>
      <c r="C1086" s="9">
        <v>121</v>
      </c>
      <c r="D1086" s="9" t="s">
        <v>1350</v>
      </c>
      <c r="E1086" s="9">
        <v>9250948484</v>
      </c>
      <c r="F1086" s="9" t="s">
        <v>1352</v>
      </c>
      <c r="G1086" s="64" t="s">
        <v>57</v>
      </c>
      <c r="H1086" s="65" t="s">
        <v>65</v>
      </c>
      <c r="I1086" s="65" t="s">
        <v>27</v>
      </c>
      <c r="J1086" s="22" t="s">
        <v>366</v>
      </c>
      <c r="K1086" s="67" t="str">
        <f>_xlfn.XLOOKUP(Job_Cards[[#This Row],[Part Code Issued]],'Inventory Check'!$A$3:$A$3000,'Inventory Check'!$B$3:$B$3000,"WRONG Code",0)</f>
        <v>Gulf Force BS VI (6.5L)</v>
      </c>
      <c r="L1086" s="22">
        <v>1</v>
      </c>
      <c r="M1086" s="27">
        <v>2243</v>
      </c>
      <c r="N1086" s="69">
        <f t="shared" ref="N1086:N1149" si="121">M1086*L1086</f>
        <v>2243</v>
      </c>
      <c r="O1086" s="10">
        <v>1650</v>
      </c>
      <c r="P1086" s="11"/>
      <c r="Q1086" s="11"/>
      <c r="R1086" s="11">
        <v>550</v>
      </c>
      <c r="S1086" s="11"/>
      <c r="T1086" s="23"/>
      <c r="U1086" s="71">
        <f t="shared" si="120"/>
        <v>2200</v>
      </c>
      <c r="V1086" s="71">
        <f t="shared" ref="V1086:V1149" si="122">U1086*0.18</f>
        <v>396</v>
      </c>
      <c r="W1086" s="9"/>
      <c r="X1086" s="69">
        <f>Job_Cards[[#This Row],[GST on Lobour]]+Job_Cards[[#This Row],[Total Labour]]+Job_Cards[[#This Row],[Part Value]]</f>
        <v>4839</v>
      </c>
      <c r="Y1086" s="9"/>
      <c r="Z1086" s="11"/>
      <c r="AA1086" s="15">
        <f t="shared" si="112"/>
        <v>11</v>
      </c>
      <c r="AB1086" s="15">
        <f t="shared" si="113"/>
        <v>5</v>
      </c>
      <c r="AC1086" s="15">
        <f t="shared" si="114"/>
        <v>2026</v>
      </c>
    </row>
    <row r="1087" spans="1:29" x14ac:dyDescent="0.35">
      <c r="A1087" s="9"/>
      <c r="B1087" s="8">
        <v>46153</v>
      </c>
      <c r="C1087" s="9"/>
      <c r="D1087" s="9"/>
      <c r="E1087" s="9"/>
      <c r="F1087" s="9"/>
      <c r="G1087" s="64"/>
      <c r="H1087" s="65"/>
      <c r="I1087" s="65" t="str">
        <f>IF(Job_Cards[[#This Row],[Customer Name]]="",I1086,"")</f>
        <v>Paid</v>
      </c>
      <c r="J1087" s="22" t="s">
        <v>90</v>
      </c>
      <c r="K1087" s="67" t="str">
        <f>_xlfn.XLOOKUP(Job_Cards[[#This Row],[Part Code Issued]],'Inventory Check'!$A$3:$A$3000,'Inventory Check'!$B$3:$B$3000,"WRONG Code",0)</f>
        <v>Oil Filter</v>
      </c>
      <c r="L1087" s="22">
        <v>1</v>
      </c>
      <c r="M1087" s="27">
        <v>359</v>
      </c>
      <c r="N1087" s="69">
        <f t="shared" si="121"/>
        <v>359</v>
      </c>
      <c r="O1087" s="10"/>
      <c r="P1087" s="11"/>
      <c r="Q1087" s="11"/>
      <c r="R1087" s="11"/>
      <c r="S1087" s="11"/>
      <c r="T1087" s="23"/>
      <c r="U1087" s="71">
        <f t="shared" si="120"/>
        <v>0</v>
      </c>
      <c r="V1087" s="71">
        <f t="shared" si="122"/>
        <v>0</v>
      </c>
      <c r="W1087" s="9"/>
      <c r="X1087" s="69">
        <f>Job_Cards[[#This Row],[GST on Lobour]]+Job_Cards[[#This Row],[Total Labour]]+Job_Cards[[#This Row],[Part Value]]</f>
        <v>359</v>
      </c>
      <c r="Y1087" s="9"/>
      <c r="Z1087" s="11"/>
      <c r="AA1087" s="15">
        <f t="shared" si="112"/>
        <v>11</v>
      </c>
      <c r="AB1087" s="15">
        <f t="shared" si="113"/>
        <v>5</v>
      </c>
      <c r="AC1087" s="15">
        <f t="shared" si="114"/>
        <v>2026</v>
      </c>
    </row>
    <row r="1088" spans="1:29" x14ac:dyDescent="0.35">
      <c r="A1088" s="9"/>
      <c r="B1088" s="8">
        <v>46153</v>
      </c>
      <c r="C1088" s="9"/>
      <c r="D1088" s="9"/>
      <c r="E1088" s="9"/>
      <c r="F1088" s="9"/>
      <c r="G1088" s="64"/>
      <c r="H1088" s="65"/>
      <c r="I1088" s="65" t="str">
        <f>IF(Job_Cards[[#This Row],[Customer Name]]="",I1087,"")</f>
        <v>Paid</v>
      </c>
      <c r="J1088" s="22" t="s">
        <v>1119</v>
      </c>
      <c r="K1088" s="67" t="str">
        <f>_xlfn.XLOOKUP(Job_Cards[[#This Row],[Part Code Issued]],'Inventory Check'!$A$3:$A$3000,'Inventory Check'!$B$3:$B$3000,"WRONG Code",0)</f>
        <v>MECHENICAL SPRAY</v>
      </c>
      <c r="L1088" s="22">
        <v>1</v>
      </c>
      <c r="M1088" s="27">
        <v>160</v>
      </c>
      <c r="N1088" s="69">
        <f t="shared" si="121"/>
        <v>160</v>
      </c>
      <c r="O1088" s="10"/>
      <c r="P1088" s="11"/>
      <c r="Q1088" s="11"/>
      <c r="R1088" s="11"/>
      <c r="S1088" s="11"/>
      <c r="T1088" s="23"/>
      <c r="U1088" s="71">
        <f t="shared" si="120"/>
        <v>0</v>
      </c>
      <c r="V1088" s="71">
        <f t="shared" si="122"/>
        <v>0</v>
      </c>
      <c r="W1088" s="9"/>
      <c r="X1088" s="69">
        <f>Job_Cards[[#This Row],[GST on Lobour]]+Job_Cards[[#This Row],[Total Labour]]+Job_Cards[[#This Row],[Part Value]]</f>
        <v>160</v>
      </c>
      <c r="Y1088" s="9"/>
      <c r="Z1088" s="11"/>
      <c r="AA1088" s="15">
        <f t="shared" ref="AA1088:AA1151" si="123">DAY(B1088)</f>
        <v>11</v>
      </c>
      <c r="AB1088" s="15">
        <f t="shared" ref="AB1088:AB1151" si="124">MONTH(B1088)</f>
        <v>5</v>
      </c>
      <c r="AC1088" s="15">
        <f t="shared" ref="AC1088:AC1151" si="125">YEAR(B1088)</f>
        <v>2026</v>
      </c>
    </row>
    <row r="1089" spans="1:29" x14ac:dyDescent="0.35">
      <c r="A1089" s="9"/>
      <c r="B1089" s="8">
        <v>46153</v>
      </c>
      <c r="C1089" s="9"/>
      <c r="D1089" s="9"/>
      <c r="E1089" s="9"/>
      <c r="F1089" s="9"/>
      <c r="G1089" s="64"/>
      <c r="H1089" s="65"/>
      <c r="I1089" s="65" t="str">
        <f>IF(Job_Cards[[#This Row],[Customer Name]]="",I1088,"")</f>
        <v>Paid</v>
      </c>
      <c r="J1089" s="22" t="s">
        <v>497</v>
      </c>
      <c r="K1089" s="67" t="str">
        <f>_xlfn.XLOOKUP(Job_Cards[[#This Row],[Part Code Issued]],'Inventory Check'!$A$3:$A$3000,'Inventory Check'!$B$3:$B$3000,"WRONG Code",0)</f>
        <v>GASKET V-LAMP DIA65</v>
      </c>
      <c r="L1089" s="22">
        <v>1</v>
      </c>
      <c r="M1089" s="27">
        <v>107</v>
      </c>
      <c r="N1089" s="69">
        <f t="shared" si="121"/>
        <v>107</v>
      </c>
      <c r="O1089" s="10"/>
      <c r="P1089" s="11"/>
      <c r="Q1089" s="11"/>
      <c r="R1089" s="11"/>
      <c r="S1089" s="11"/>
      <c r="T1089" s="23"/>
      <c r="U1089" s="71">
        <f t="shared" si="120"/>
        <v>0</v>
      </c>
      <c r="V1089" s="71">
        <f t="shared" si="122"/>
        <v>0</v>
      </c>
      <c r="W1089" s="9"/>
      <c r="X1089" s="69">
        <f>Job_Cards[[#This Row],[GST on Lobour]]+Job_Cards[[#This Row],[Total Labour]]+Job_Cards[[#This Row],[Part Value]]</f>
        <v>107</v>
      </c>
      <c r="Y1089" s="9"/>
      <c r="Z1089" s="11"/>
      <c r="AA1089" s="15">
        <f t="shared" si="123"/>
        <v>11</v>
      </c>
      <c r="AB1089" s="15">
        <f t="shared" si="124"/>
        <v>5</v>
      </c>
      <c r="AC1089" s="15">
        <f t="shared" si="125"/>
        <v>2026</v>
      </c>
    </row>
    <row r="1090" spans="1:29" x14ac:dyDescent="0.35">
      <c r="A1090" s="9"/>
      <c r="B1090" s="8">
        <v>46153</v>
      </c>
      <c r="C1090" s="9"/>
      <c r="D1090" s="9"/>
      <c r="E1090" s="9"/>
      <c r="F1090" s="9"/>
      <c r="G1090" s="64"/>
      <c r="H1090" s="65"/>
      <c r="I1090" s="65" t="str">
        <f>IF(Job_Cards[[#This Row],[Customer Name]]="",I1089,"")</f>
        <v>Paid</v>
      </c>
      <c r="J1090" s="22" t="s">
        <v>499</v>
      </c>
      <c r="K1090" s="67" t="str">
        <f>_xlfn.XLOOKUP(Job_Cards[[#This Row],[Part Code Issued]],'Inventory Check'!$A$3:$A$3000,'Inventory Check'!$B$3:$B$3000,"WRONG Code",0)</f>
        <v>GASKET V-LAMP DIA185</v>
      </c>
      <c r="L1090" s="22">
        <v>2</v>
      </c>
      <c r="M1090" s="27">
        <v>495</v>
      </c>
      <c r="N1090" s="69">
        <f t="shared" si="121"/>
        <v>990</v>
      </c>
      <c r="O1090" s="10"/>
      <c r="P1090" s="11"/>
      <c r="Q1090" s="11"/>
      <c r="R1090" s="11"/>
      <c r="S1090" s="11"/>
      <c r="T1090" s="23"/>
      <c r="U1090" s="71">
        <f t="shared" si="120"/>
        <v>0</v>
      </c>
      <c r="V1090" s="71">
        <f t="shared" si="122"/>
        <v>0</v>
      </c>
      <c r="W1090" s="9"/>
      <c r="X1090" s="69">
        <f>Job_Cards[[#This Row],[GST on Lobour]]+Job_Cards[[#This Row],[Total Labour]]+Job_Cards[[#This Row],[Part Value]]</f>
        <v>990</v>
      </c>
      <c r="Y1090" s="9"/>
      <c r="Z1090" s="11"/>
      <c r="AA1090" s="15">
        <f t="shared" si="123"/>
        <v>11</v>
      </c>
      <c r="AB1090" s="15">
        <f t="shared" si="124"/>
        <v>5</v>
      </c>
      <c r="AC1090" s="15">
        <f t="shared" si="125"/>
        <v>2026</v>
      </c>
    </row>
    <row r="1091" spans="1:29" x14ac:dyDescent="0.35">
      <c r="A1091" s="8">
        <v>46153</v>
      </c>
      <c r="B1091" s="8">
        <v>46153</v>
      </c>
      <c r="C1091" s="9">
        <v>122</v>
      </c>
      <c r="D1091" s="9" t="s">
        <v>1354</v>
      </c>
      <c r="E1091" s="9">
        <v>9336491279</v>
      </c>
      <c r="F1091" s="9" t="s">
        <v>1355</v>
      </c>
      <c r="G1091" s="64" t="s">
        <v>57</v>
      </c>
      <c r="H1091" s="65" t="s">
        <v>65</v>
      </c>
      <c r="I1091" s="65" t="s">
        <v>27</v>
      </c>
      <c r="J1091" s="22" t="s">
        <v>569</v>
      </c>
      <c r="K1091" s="67" t="str">
        <f>_xlfn.XLOOKUP(Job_Cards[[#This Row],[Part Code Issued]],'Inventory Check'!$A$3:$A$3000,'Inventory Check'!$B$3:$B$3000,"WRONG Code",0)</f>
        <v>Micro Relay</v>
      </c>
      <c r="L1091" s="22">
        <v>1</v>
      </c>
      <c r="M1091" s="27">
        <v>118</v>
      </c>
      <c r="N1091" s="69">
        <f t="shared" si="121"/>
        <v>118</v>
      </c>
      <c r="O1091" s="10"/>
      <c r="P1091" s="11">
        <v>300</v>
      </c>
      <c r="Q1091" s="11"/>
      <c r="R1091" s="11">
        <v>550</v>
      </c>
      <c r="S1091" s="11"/>
      <c r="T1091" s="23"/>
      <c r="U1091" s="71">
        <f t="shared" si="120"/>
        <v>850</v>
      </c>
      <c r="V1091" s="71">
        <f t="shared" si="122"/>
        <v>153</v>
      </c>
      <c r="W1091" s="9"/>
      <c r="X1091" s="69">
        <f>Job_Cards[[#This Row],[GST on Lobour]]+Job_Cards[[#This Row],[Total Labour]]+Job_Cards[[#This Row],[Part Value]]</f>
        <v>1121</v>
      </c>
      <c r="Y1091" s="9"/>
      <c r="Z1091" s="11"/>
      <c r="AA1091" s="15">
        <f t="shared" si="123"/>
        <v>11</v>
      </c>
      <c r="AB1091" s="15">
        <f t="shared" si="124"/>
        <v>5</v>
      </c>
      <c r="AC1091" s="15">
        <f t="shared" si="125"/>
        <v>2026</v>
      </c>
    </row>
    <row r="1092" spans="1:29" x14ac:dyDescent="0.35">
      <c r="A1092" s="9"/>
      <c r="B1092" s="8">
        <v>46153</v>
      </c>
      <c r="C1092" s="9"/>
      <c r="D1092" s="9"/>
      <c r="E1092" s="9"/>
      <c r="F1092" s="9"/>
      <c r="G1092" s="64"/>
      <c r="H1092" s="65"/>
      <c r="I1092" s="65" t="str">
        <f>IF(Job_Cards[[#This Row],[Customer Name]]="",I1091,"")</f>
        <v>Paid</v>
      </c>
      <c r="J1092" s="106" t="s">
        <v>535</v>
      </c>
      <c r="K1092" s="67" t="str">
        <f>_xlfn.XLOOKUP(Job_Cards[[#This Row],[Part Code Issued]],'Inventory Check'!$A$3:$A$3000,'Inventory Check'!$B$3:$B$3000,"WRONG Code",0)</f>
        <v>Fuse 15 Amp</v>
      </c>
      <c r="L1092" s="22">
        <v>2</v>
      </c>
      <c r="M1092" s="27">
        <v>24</v>
      </c>
      <c r="N1092" s="69">
        <f t="shared" si="121"/>
        <v>48</v>
      </c>
      <c r="O1092" s="10"/>
      <c r="P1092" s="11"/>
      <c r="Q1092" s="11"/>
      <c r="R1092" s="11"/>
      <c r="S1092" s="11"/>
      <c r="T1092" s="23"/>
      <c r="U1092" s="71">
        <f t="shared" si="120"/>
        <v>0</v>
      </c>
      <c r="V1092" s="71">
        <f t="shared" si="122"/>
        <v>0</v>
      </c>
      <c r="W1092" s="9"/>
      <c r="X1092" s="69">
        <f>Job_Cards[[#This Row],[GST on Lobour]]+Job_Cards[[#This Row],[Total Labour]]+Job_Cards[[#This Row],[Part Value]]</f>
        <v>48</v>
      </c>
      <c r="Y1092" s="9"/>
      <c r="Z1092" s="11"/>
      <c r="AA1092" s="15">
        <f t="shared" si="123"/>
        <v>11</v>
      </c>
      <c r="AB1092" s="15">
        <f t="shared" si="124"/>
        <v>5</v>
      </c>
      <c r="AC1092" s="15">
        <f t="shared" si="125"/>
        <v>2026</v>
      </c>
    </row>
    <row r="1093" spans="1:29" x14ac:dyDescent="0.35">
      <c r="A1093" s="9"/>
      <c r="B1093" s="8">
        <v>46153</v>
      </c>
      <c r="C1093" s="9"/>
      <c r="D1093" s="9"/>
      <c r="E1093" s="9"/>
      <c r="F1093" s="9"/>
      <c r="G1093" s="64"/>
      <c r="H1093" s="65"/>
      <c r="I1093" s="65" t="str">
        <f>IF(Job_Cards[[#This Row],[Customer Name]]="",I1092,"")</f>
        <v>Paid</v>
      </c>
      <c r="J1093" s="106" t="s">
        <v>536</v>
      </c>
      <c r="K1093" s="67" t="str">
        <f>_xlfn.XLOOKUP(Job_Cards[[#This Row],[Part Code Issued]],'Inventory Check'!$A$3:$A$3000,'Inventory Check'!$B$3:$B$3000,"WRONG Code",0)</f>
        <v>Fuse 20 Amp</v>
      </c>
      <c r="L1093" s="22">
        <v>2</v>
      </c>
      <c r="M1093" s="27">
        <v>24</v>
      </c>
      <c r="N1093" s="69">
        <f t="shared" si="121"/>
        <v>48</v>
      </c>
      <c r="O1093" s="10"/>
      <c r="P1093" s="11"/>
      <c r="Q1093" s="11"/>
      <c r="R1093" s="11"/>
      <c r="S1093" s="11"/>
      <c r="T1093" s="23"/>
      <c r="U1093" s="71">
        <f t="shared" si="120"/>
        <v>0</v>
      </c>
      <c r="V1093" s="71">
        <f t="shared" si="122"/>
        <v>0</v>
      </c>
      <c r="W1093" s="9"/>
      <c r="X1093" s="69">
        <f>Job_Cards[[#This Row],[GST on Lobour]]+Job_Cards[[#This Row],[Total Labour]]+Job_Cards[[#This Row],[Part Value]]</f>
        <v>48</v>
      </c>
      <c r="Y1093" s="9"/>
      <c r="Z1093" s="11"/>
      <c r="AA1093" s="15">
        <f t="shared" si="123"/>
        <v>11</v>
      </c>
      <c r="AB1093" s="15">
        <f t="shared" si="124"/>
        <v>5</v>
      </c>
      <c r="AC1093" s="15">
        <f t="shared" si="125"/>
        <v>2026</v>
      </c>
    </row>
    <row r="1094" spans="1:29" x14ac:dyDescent="0.35">
      <c r="A1094" s="9"/>
      <c r="B1094" s="8">
        <v>46153</v>
      </c>
      <c r="C1094" s="9"/>
      <c r="D1094" s="9"/>
      <c r="E1094" s="9"/>
      <c r="F1094" s="9"/>
      <c r="G1094" s="64"/>
      <c r="H1094" s="65"/>
      <c r="I1094" s="65" t="str">
        <f>IF(Job_Cards[[#This Row],[Customer Name]]="",I1093,"")</f>
        <v>Paid</v>
      </c>
      <c r="J1094" s="22" t="s">
        <v>1263</v>
      </c>
      <c r="K1094" s="67" t="str">
        <f>_xlfn.XLOOKUP(Job_Cards[[#This Row],[Part Code Issued]],'Inventory Check'!$A$3:$A$3000,'Inventory Check'!$B$3:$B$3000,"WRONG Code",0)</f>
        <v>ELECTRICAL SPARY</v>
      </c>
      <c r="L1094" s="22">
        <v>1</v>
      </c>
      <c r="M1094" s="27">
        <v>190</v>
      </c>
      <c r="N1094" s="69">
        <f t="shared" si="121"/>
        <v>190</v>
      </c>
      <c r="O1094" s="10"/>
      <c r="P1094" s="11"/>
      <c r="Q1094" s="11"/>
      <c r="R1094" s="11"/>
      <c r="S1094" s="11"/>
      <c r="T1094" s="23"/>
      <c r="U1094" s="71">
        <f t="shared" si="120"/>
        <v>0</v>
      </c>
      <c r="V1094" s="71">
        <f t="shared" si="122"/>
        <v>0</v>
      </c>
      <c r="W1094" s="9"/>
      <c r="X1094" s="69">
        <f>Job_Cards[[#This Row],[GST on Lobour]]+Job_Cards[[#This Row],[Total Labour]]+Job_Cards[[#This Row],[Part Value]]</f>
        <v>190</v>
      </c>
      <c r="Y1094" s="9"/>
      <c r="Z1094" s="11"/>
      <c r="AA1094" s="15">
        <f t="shared" si="123"/>
        <v>11</v>
      </c>
      <c r="AB1094" s="15">
        <f t="shared" si="124"/>
        <v>5</v>
      </c>
      <c r="AC1094" s="15">
        <f t="shared" si="125"/>
        <v>2026</v>
      </c>
    </row>
    <row r="1095" spans="1:29" x14ac:dyDescent="0.35">
      <c r="A1095" s="8">
        <v>46154</v>
      </c>
      <c r="B1095" s="8">
        <v>46154</v>
      </c>
      <c r="C1095" s="9">
        <v>123</v>
      </c>
      <c r="D1095" s="9" t="s">
        <v>1266</v>
      </c>
      <c r="E1095" s="9">
        <v>9506882184</v>
      </c>
      <c r="F1095" s="9" t="s">
        <v>194</v>
      </c>
      <c r="G1095" s="64" t="s">
        <v>55</v>
      </c>
      <c r="H1095" s="65" t="s">
        <v>161</v>
      </c>
      <c r="I1095" s="65" t="s">
        <v>48</v>
      </c>
      <c r="J1095" s="22" t="s">
        <v>366</v>
      </c>
      <c r="K1095" s="67" t="str">
        <f>_xlfn.XLOOKUP(Job_Cards[[#This Row],[Part Code Issued]],'Inventory Check'!$A$3:$A$3000,'Inventory Check'!$B$3:$B$3000,"WRONG Code",0)</f>
        <v>Gulf Force BS VI (6.5L)</v>
      </c>
      <c r="L1095" s="22">
        <v>1</v>
      </c>
      <c r="M1095" s="27">
        <v>2243</v>
      </c>
      <c r="N1095" s="69">
        <f t="shared" si="121"/>
        <v>2243</v>
      </c>
      <c r="O1095" s="10"/>
      <c r="P1095" s="11"/>
      <c r="Q1095" s="11"/>
      <c r="R1095" s="11"/>
      <c r="S1095" s="11"/>
      <c r="T1095" s="23"/>
      <c r="U1095" s="71">
        <f t="shared" si="120"/>
        <v>0</v>
      </c>
      <c r="V1095" s="71">
        <f t="shared" si="122"/>
        <v>0</v>
      </c>
      <c r="W1095" s="9"/>
      <c r="X1095" s="69">
        <f>Job_Cards[[#This Row],[GST on Lobour]]+Job_Cards[[#This Row],[Total Labour]]+Job_Cards[[#This Row],[Part Value]]</f>
        <v>2243</v>
      </c>
      <c r="Y1095" s="9"/>
      <c r="Z1095" s="11"/>
      <c r="AA1095" s="15">
        <f t="shared" si="123"/>
        <v>12</v>
      </c>
      <c r="AB1095" s="15">
        <f t="shared" si="124"/>
        <v>5</v>
      </c>
      <c r="AC1095" s="15">
        <f t="shared" si="125"/>
        <v>2026</v>
      </c>
    </row>
    <row r="1096" spans="1:29" x14ac:dyDescent="0.35">
      <c r="A1096" s="9"/>
      <c r="B1096" s="8">
        <v>46154</v>
      </c>
      <c r="C1096" s="9"/>
      <c r="D1096" s="9"/>
      <c r="E1096" s="9"/>
      <c r="F1096" s="9"/>
      <c r="G1096" s="64"/>
      <c r="H1096" s="65"/>
      <c r="I1096" s="65" t="str">
        <f>IF(Job_Cards[[#This Row],[Customer Name]]="",I1095,"")</f>
        <v>Free Service</v>
      </c>
      <c r="J1096" s="22" t="s">
        <v>90</v>
      </c>
      <c r="K1096" s="67" t="str">
        <f>_xlfn.XLOOKUP(Job_Cards[[#This Row],[Part Code Issued]],'Inventory Check'!$A$3:$A$3000,'Inventory Check'!$B$3:$B$3000,"WRONG Code",0)</f>
        <v>Oil Filter</v>
      </c>
      <c r="L1096" s="22">
        <v>1</v>
      </c>
      <c r="M1096" s="27">
        <v>359</v>
      </c>
      <c r="N1096" s="69">
        <f t="shared" si="121"/>
        <v>359</v>
      </c>
      <c r="O1096" s="10"/>
      <c r="P1096" s="11"/>
      <c r="Q1096" s="11"/>
      <c r="R1096" s="11"/>
      <c r="S1096" s="11"/>
      <c r="T1096" s="23"/>
      <c r="U1096" s="71">
        <f t="shared" si="120"/>
        <v>0</v>
      </c>
      <c r="V1096" s="71">
        <f t="shared" si="122"/>
        <v>0</v>
      </c>
      <c r="W1096" s="9"/>
      <c r="X1096" s="69">
        <f>Job_Cards[[#This Row],[GST on Lobour]]+Job_Cards[[#This Row],[Total Labour]]+Job_Cards[[#This Row],[Part Value]]</f>
        <v>359</v>
      </c>
      <c r="Y1096" s="9"/>
      <c r="Z1096" s="11"/>
      <c r="AA1096" s="15">
        <f t="shared" si="123"/>
        <v>12</v>
      </c>
      <c r="AB1096" s="15">
        <f t="shared" si="124"/>
        <v>5</v>
      </c>
      <c r="AC1096" s="15">
        <f t="shared" si="125"/>
        <v>2026</v>
      </c>
    </row>
    <row r="1097" spans="1:29" x14ac:dyDescent="0.35">
      <c r="A1097" s="9"/>
      <c r="B1097" s="8">
        <v>46154</v>
      </c>
      <c r="C1097" s="9"/>
      <c r="D1097" s="9"/>
      <c r="E1097" s="9"/>
      <c r="F1097" s="9"/>
      <c r="G1097" s="64"/>
      <c r="H1097" s="65"/>
      <c r="I1097" s="65" t="str">
        <f>IF(Job_Cards[[#This Row],[Customer Name]]="",I1096,"")</f>
        <v>Free Service</v>
      </c>
      <c r="J1097" s="106" t="s">
        <v>365</v>
      </c>
      <c r="K1097" s="67" t="str">
        <f>_xlfn.XLOOKUP(Job_Cards[[#This Row],[Part Code Issued]],'Inventory Check'!$A$3:$A$3000,'Inventory Check'!$B$3:$B$3000,"WRONG Code",0)</f>
        <v>Gulf Force AdBlue (10)</v>
      </c>
      <c r="L1097" s="22">
        <v>1</v>
      </c>
      <c r="M1097" s="27">
        <v>930</v>
      </c>
      <c r="N1097" s="69">
        <f t="shared" si="121"/>
        <v>930</v>
      </c>
      <c r="O1097" s="10"/>
      <c r="P1097" s="11"/>
      <c r="Q1097" s="11"/>
      <c r="R1097" s="11"/>
      <c r="S1097" s="11"/>
      <c r="T1097" s="23"/>
      <c r="U1097" s="71">
        <f t="shared" si="120"/>
        <v>0</v>
      </c>
      <c r="V1097" s="71">
        <f t="shared" si="122"/>
        <v>0</v>
      </c>
      <c r="W1097" s="9"/>
      <c r="X1097" s="69">
        <f>Job_Cards[[#This Row],[GST on Lobour]]+Job_Cards[[#This Row],[Total Labour]]+Job_Cards[[#This Row],[Part Value]]</f>
        <v>930</v>
      </c>
      <c r="Y1097" s="9"/>
      <c r="Z1097" s="11"/>
      <c r="AA1097" s="15">
        <f t="shared" si="123"/>
        <v>12</v>
      </c>
      <c r="AB1097" s="15">
        <f t="shared" si="124"/>
        <v>5</v>
      </c>
      <c r="AC1097" s="15">
        <f t="shared" si="125"/>
        <v>2026</v>
      </c>
    </row>
    <row r="1098" spans="1:29" x14ac:dyDescent="0.35">
      <c r="A1098" s="8">
        <v>46154</v>
      </c>
      <c r="B1098" s="8">
        <v>46154</v>
      </c>
      <c r="C1098" s="9">
        <v>124</v>
      </c>
      <c r="D1098" s="9" t="s">
        <v>1252</v>
      </c>
      <c r="E1098" s="9">
        <v>9696497010</v>
      </c>
      <c r="F1098" s="9"/>
      <c r="G1098" s="64"/>
      <c r="H1098" s="65" t="s">
        <v>65</v>
      </c>
      <c r="I1098" s="65" t="s">
        <v>751</v>
      </c>
      <c r="J1098" s="22" t="s">
        <v>308</v>
      </c>
      <c r="K1098" s="67" t="str">
        <f>_xlfn.XLOOKUP(Job_Cards[[#This Row],[Part Code Issued]],'Inventory Check'!$A$3:$A$3000,'Inventory Check'!$B$3:$B$3000,"WRONG Code",0)</f>
        <v>Gulf Force AdBlue (20 L)</v>
      </c>
      <c r="L1098" s="22">
        <v>1</v>
      </c>
      <c r="M1098" s="27">
        <v>1800</v>
      </c>
      <c r="N1098" s="69">
        <f t="shared" si="121"/>
        <v>1800</v>
      </c>
      <c r="O1098" s="10"/>
      <c r="P1098" s="11"/>
      <c r="Q1098" s="11"/>
      <c r="R1098" s="11"/>
      <c r="S1098" s="11"/>
      <c r="T1098" s="23"/>
      <c r="U1098" s="71">
        <f t="shared" si="120"/>
        <v>0</v>
      </c>
      <c r="V1098" s="71">
        <f t="shared" si="122"/>
        <v>0</v>
      </c>
      <c r="W1098" s="9"/>
      <c r="X1098" s="69">
        <f>Job_Cards[[#This Row],[GST on Lobour]]+Job_Cards[[#This Row],[Total Labour]]+Job_Cards[[#This Row],[Part Value]]</f>
        <v>1800</v>
      </c>
      <c r="Y1098" s="9"/>
      <c r="Z1098" s="11"/>
      <c r="AA1098" s="15">
        <f t="shared" si="123"/>
        <v>12</v>
      </c>
      <c r="AB1098" s="15">
        <f t="shared" si="124"/>
        <v>5</v>
      </c>
      <c r="AC1098" s="15">
        <f t="shared" si="125"/>
        <v>2026</v>
      </c>
    </row>
    <row r="1099" spans="1:29" x14ac:dyDescent="0.35">
      <c r="A1099" s="8">
        <v>46154</v>
      </c>
      <c r="B1099" s="8">
        <v>46154</v>
      </c>
      <c r="C1099" s="9">
        <v>125</v>
      </c>
      <c r="D1099" s="9" t="s">
        <v>1360</v>
      </c>
      <c r="E1099" s="9">
        <v>9451003171</v>
      </c>
      <c r="F1099" s="9" t="s">
        <v>917</v>
      </c>
      <c r="G1099" s="64" t="s">
        <v>55</v>
      </c>
      <c r="H1099" s="65" t="s">
        <v>65</v>
      </c>
      <c r="I1099" s="65" t="s">
        <v>27</v>
      </c>
      <c r="J1099" s="22" t="s">
        <v>1119</v>
      </c>
      <c r="K1099" s="67" t="str">
        <f>_xlfn.XLOOKUP(Job_Cards[[#This Row],[Part Code Issued]],'Inventory Check'!$A$3:$A$3000,'Inventory Check'!$B$3:$B$3000,"WRONG Code",0)</f>
        <v>MECHENICAL SPRAY</v>
      </c>
      <c r="L1099" s="22">
        <v>1</v>
      </c>
      <c r="M1099" s="27">
        <v>160</v>
      </c>
      <c r="N1099" s="69">
        <f t="shared" si="121"/>
        <v>160</v>
      </c>
      <c r="O1099" s="10">
        <v>1200</v>
      </c>
      <c r="P1099" s="11"/>
      <c r="Q1099" s="11"/>
      <c r="R1099" s="11">
        <v>550</v>
      </c>
      <c r="S1099" s="11"/>
      <c r="T1099" s="23"/>
      <c r="U1099" s="71">
        <f t="shared" si="120"/>
        <v>1750</v>
      </c>
      <c r="V1099" s="71">
        <f t="shared" si="122"/>
        <v>315</v>
      </c>
      <c r="W1099" s="9"/>
      <c r="X1099" s="69">
        <f>Job_Cards[[#This Row],[GST on Lobour]]+Job_Cards[[#This Row],[Total Labour]]+Job_Cards[[#This Row],[Part Value]]</f>
        <v>2225</v>
      </c>
      <c r="Y1099" s="9"/>
      <c r="Z1099" s="11"/>
      <c r="AA1099" s="15">
        <f t="shared" si="123"/>
        <v>12</v>
      </c>
      <c r="AB1099" s="15">
        <f t="shared" si="124"/>
        <v>5</v>
      </c>
      <c r="AC1099" s="15">
        <f t="shared" si="125"/>
        <v>2026</v>
      </c>
    </row>
    <row r="1100" spans="1:29" x14ac:dyDescent="0.35">
      <c r="A1100" s="9"/>
      <c r="B1100" s="8">
        <v>46154</v>
      </c>
      <c r="C1100" s="8"/>
      <c r="D1100" s="9"/>
      <c r="E1100" s="9"/>
      <c r="F1100" s="9"/>
      <c r="G1100" s="64"/>
      <c r="H1100" s="65"/>
      <c r="I1100" s="65" t="str">
        <f>IF(Job_Cards[[#This Row],[Customer Name]]="",I1099,"")</f>
        <v>Paid</v>
      </c>
      <c r="J1100" s="22" t="s">
        <v>812</v>
      </c>
      <c r="K1100" s="67" t="str">
        <f>_xlfn.XLOOKUP(Job_Cards[[#This Row],[Part Code Issued]],'Inventory Check'!$A$3:$A$3000,'Inventory Check'!$B$3:$B$3000,"WRONG Code",0)</f>
        <v>Hose Clip 04 inch</v>
      </c>
      <c r="L1100" s="22">
        <v>1</v>
      </c>
      <c r="M1100" s="27">
        <v>80</v>
      </c>
      <c r="N1100" s="69">
        <f t="shared" si="121"/>
        <v>80</v>
      </c>
      <c r="O1100" s="10"/>
      <c r="P1100" s="11"/>
      <c r="Q1100" s="11"/>
      <c r="R1100" s="11"/>
      <c r="S1100" s="11"/>
      <c r="T1100" s="23"/>
      <c r="U1100" s="71">
        <f t="shared" si="120"/>
        <v>0</v>
      </c>
      <c r="V1100" s="71">
        <f t="shared" si="122"/>
        <v>0</v>
      </c>
      <c r="W1100" s="9"/>
      <c r="X1100" s="69">
        <f>Job_Cards[[#This Row],[GST on Lobour]]+Job_Cards[[#This Row],[Total Labour]]+Job_Cards[[#This Row],[Part Value]]</f>
        <v>80</v>
      </c>
      <c r="Y1100" s="9"/>
      <c r="Z1100" s="11"/>
      <c r="AA1100" s="15">
        <f t="shared" si="123"/>
        <v>12</v>
      </c>
      <c r="AB1100" s="15">
        <f t="shared" si="124"/>
        <v>5</v>
      </c>
      <c r="AC1100" s="15">
        <f t="shared" si="125"/>
        <v>2026</v>
      </c>
    </row>
    <row r="1101" spans="1:29" x14ac:dyDescent="0.35">
      <c r="A1101" s="9"/>
      <c r="B1101" s="8">
        <v>46154</v>
      </c>
      <c r="C1101" s="8"/>
      <c r="D1101" s="9"/>
      <c r="E1101" s="9"/>
      <c r="F1101" s="9"/>
      <c r="G1101" s="64"/>
      <c r="H1101" s="65"/>
      <c r="I1101" s="65" t="str">
        <f>IF(Job_Cards[[#This Row],[Customer Name]]="",I1100,"")</f>
        <v>Paid</v>
      </c>
      <c r="J1101" s="22" t="s">
        <v>1358</v>
      </c>
      <c r="K1101" s="67" t="str">
        <f>_xlfn.XLOOKUP(Job_Cards[[#This Row],[Part Code Issued]],'Inventory Check'!$A$3:$A$3000,'Inventory Check'!$B$3:$B$3000,"WRONG Code",0)</f>
        <v>V Band Clamp Gasket ( Part Of )</v>
      </c>
      <c r="L1101" s="22">
        <v>2</v>
      </c>
      <c r="M1101" s="27">
        <v>580</v>
      </c>
      <c r="N1101" s="69">
        <f t="shared" si="121"/>
        <v>1160</v>
      </c>
      <c r="O1101" s="10"/>
      <c r="P1101" s="11"/>
      <c r="Q1101" s="11"/>
      <c r="R1101" s="11"/>
      <c r="S1101" s="11"/>
      <c r="T1101" s="23"/>
      <c r="U1101" s="71">
        <f t="shared" si="120"/>
        <v>0</v>
      </c>
      <c r="V1101" s="71">
        <f t="shared" si="122"/>
        <v>0</v>
      </c>
      <c r="W1101" s="9"/>
      <c r="X1101" s="69">
        <f>Job_Cards[[#This Row],[GST on Lobour]]+Job_Cards[[#This Row],[Total Labour]]+Job_Cards[[#This Row],[Part Value]]</f>
        <v>1160</v>
      </c>
      <c r="Y1101" s="9"/>
      <c r="Z1101" s="11"/>
      <c r="AA1101" s="15">
        <f t="shared" si="123"/>
        <v>12</v>
      </c>
      <c r="AB1101" s="15">
        <f t="shared" si="124"/>
        <v>5</v>
      </c>
      <c r="AC1101" s="15">
        <f t="shared" si="125"/>
        <v>2026</v>
      </c>
    </row>
    <row r="1102" spans="1:29" x14ac:dyDescent="0.35">
      <c r="A1102" s="8">
        <v>46155</v>
      </c>
      <c r="B1102" s="8">
        <v>46155</v>
      </c>
      <c r="C1102" s="9">
        <v>126</v>
      </c>
      <c r="D1102" s="9" t="s">
        <v>1350</v>
      </c>
      <c r="E1102" s="9">
        <v>9452848484</v>
      </c>
      <c r="F1102" s="9" t="s">
        <v>1361</v>
      </c>
      <c r="G1102" s="64" t="s">
        <v>57</v>
      </c>
      <c r="H1102" s="65" t="s">
        <v>65</v>
      </c>
      <c r="I1102" s="65" t="s">
        <v>27</v>
      </c>
      <c r="J1102" s="22" t="s">
        <v>144</v>
      </c>
      <c r="K1102" s="67" t="str">
        <f>_xlfn.XLOOKUP(Job_Cards[[#This Row],[Part Code Issued]],'Inventory Check'!$A$3:$A$3000,'Inventory Check'!$B$3:$B$3000,"WRONG Code",0)</f>
        <v>CLUTCH PLATE (T1 5 CYL)</v>
      </c>
      <c r="L1102" s="22">
        <v>1</v>
      </c>
      <c r="M1102" s="27">
        <v>4100</v>
      </c>
      <c r="N1102" s="69">
        <f t="shared" si="121"/>
        <v>4100</v>
      </c>
      <c r="O1102" s="10">
        <v>1650</v>
      </c>
      <c r="P1102" s="11"/>
      <c r="Q1102" s="11"/>
      <c r="R1102" s="11">
        <v>550</v>
      </c>
      <c r="S1102" s="11"/>
      <c r="T1102" s="23"/>
      <c r="U1102" s="71">
        <f t="shared" si="120"/>
        <v>2200</v>
      </c>
      <c r="V1102" s="71">
        <f t="shared" si="122"/>
        <v>396</v>
      </c>
      <c r="W1102" s="9"/>
      <c r="X1102" s="69">
        <f>Job_Cards[[#This Row],[GST on Lobour]]+Job_Cards[[#This Row],[Total Labour]]+Job_Cards[[#This Row],[Part Value]]</f>
        <v>6696</v>
      </c>
      <c r="Y1102" s="9"/>
      <c r="Z1102" s="11"/>
      <c r="AA1102" s="15">
        <f t="shared" si="123"/>
        <v>13</v>
      </c>
      <c r="AB1102" s="15">
        <f t="shared" si="124"/>
        <v>5</v>
      </c>
      <c r="AC1102" s="15">
        <f t="shared" si="125"/>
        <v>2026</v>
      </c>
    </row>
    <row r="1103" spans="1:29" x14ac:dyDescent="0.35">
      <c r="A1103" s="9"/>
      <c r="B1103" s="8">
        <v>46155</v>
      </c>
      <c r="C1103" s="9"/>
      <c r="D1103" s="9"/>
      <c r="E1103" s="9"/>
      <c r="F1103" s="9"/>
      <c r="G1103" s="64"/>
      <c r="H1103" s="65"/>
      <c r="I1103" s="65" t="str">
        <f>IF(Job_Cards[[#This Row],[Customer Name]]="",I1102,"")</f>
        <v>Paid</v>
      </c>
      <c r="J1103" s="22" t="s">
        <v>231</v>
      </c>
      <c r="K1103" s="67" t="str">
        <f>_xlfn.XLOOKUP(Job_Cards[[#This Row],[Part Code Issued]],'Inventory Check'!$A$3:$A$3000,'Inventory Check'!$B$3:$B$3000,"WRONG Code",0)</f>
        <v>Clutch Cover Assly. Dia 240 mm.</v>
      </c>
      <c r="L1103" s="22">
        <v>1</v>
      </c>
      <c r="M1103" s="27">
        <v>6733</v>
      </c>
      <c r="N1103" s="69">
        <f t="shared" si="121"/>
        <v>6733</v>
      </c>
      <c r="O1103" s="10"/>
      <c r="P1103" s="11"/>
      <c r="Q1103" s="11"/>
      <c r="R1103" s="11"/>
      <c r="S1103" s="11"/>
      <c r="T1103" s="23"/>
      <c r="U1103" s="71">
        <f t="shared" si="120"/>
        <v>0</v>
      </c>
      <c r="V1103" s="71">
        <f t="shared" si="122"/>
        <v>0</v>
      </c>
      <c r="W1103" s="9"/>
      <c r="X1103" s="69">
        <f>Job_Cards[[#This Row],[GST on Lobour]]+Job_Cards[[#This Row],[Total Labour]]+Job_Cards[[#This Row],[Part Value]]</f>
        <v>6733</v>
      </c>
      <c r="Y1103" s="9"/>
      <c r="Z1103" s="11"/>
      <c r="AA1103" s="15">
        <f t="shared" si="123"/>
        <v>13</v>
      </c>
      <c r="AB1103" s="15">
        <f t="shared" si="124"/>
        <v>5</v>
      </c>
      <c r="AC1103" s="15">
        <f t="shared" si="125"/>
        <v>2026</v>
      </c>
    </row>
    <row r="1104" spans="1:29" x14ac:dyDescent="0.35">
      <c r="A1104" s="9"/>
      <c r="B1104" s="8">
        <v>46155</v>
      </c>
      <c r="C1104" s="9"/>
      <c r="D1104" s="9"/>
      <c r="E1104" s="9"/>
      <c r="F1104" s="9"/>
      <c r="G1104" s="64"/>
      <c r="H1104" s="65"/>
      <c r="I1104" s="65" t="str">
        <f>IF(Job_Cards[[#This Row],[Customer Name]]="",I1103,"")</f>
        <v>Paid</v>
      </c>
      <c r="J1104" s="22" t="s">
        <v>557</v>
      </c>
      <c r="K1104" s="67" t="str">
        <f>_xlfn.XLOOKUP(Job_Cards[[#This Row],[Part Code Issued]],'Inventory Check'!$A$3:$A$3000,'Inventory Check'!$B$3:$B$3000,"WRONG Code",0)</f>
        <v>Brake Oil</v>
      </c>
      <c r="L1104" s="22">
        <v>1</v>
      </c>
      <c r="M1104" s="27">
        <v>149</v>
      </c>
      <c r="N1104" s="69">
        <f t="shared" si="121"/>
        <v>149</v>
      </c>
      <c r="O1104" s="10"/>
      <c r="P1104" s="11"/>
      <c r="Q1104" s="11"/>
      <c r="R1104" s="11"/>
      <c r="S1104" s="11"/>
      <c r="T1104" s="23"/>
      <c r="U1104" s="71">
        <f t="shared" si="120"/>
        <v>0</v>
      </c>
      <c r="V1104" s="71">
        <f t="shared" si="122"/>
        <v>0</v>
      </c>
      <c r="W1104" s="9"/>
      <c r="X1104" s="69">
        <f>Job_Cards[[#This Row],[GST on Lobour]]+Job_Cards[[#This Row],[Total Labour]]+Job_Cards[[#This Row],[Part Value]]</f>
        <v>149</v>
      </c>
      <c r="Y1104" s="9"/>
      <c r="Z1104" s="11"/>
      <c r="AA1104" s="15">
        <f t="shared" si="123"/>
        <v>13</v>
      </c>
      <c r="AB1104" s="15">
        <f t="shared" si="124"/>
        <v>5</v>
      </c>
      <c r="AC1104" s="15">
        <f t="shared" si="125"/>
        <v>2026</v>
      </c>
    </row>
    <row r="1105" spans="1:29" x14ac:dyDescent="0.35">
      <c r="A1105" s="9"/>
      <c r="B1105" s="8">
        <v>46155</v>
      </c>
      <c r="C1105" s="9"/>
      <c r="D1105" s="9"/>
      <c r="E1105" s="9"/>
      <c r="F1105" s="9"/>
      <c r="G1105" s="64"/>
      <c r="H1105" s="65"/>
      <c r="I1105" s="65" t="str">
        <f>IF(Job_Cards[[#This Row],[Customer Name]]="",I1104,"")</f>
        <v>Paid</v>
      </c>
      <c r="J1105" s="22" t="s">
        <v>499</v>
      </c>
      <c r="K1105" s="67" t="str">
        <f>_xlfn.XLOOKUP(Job_Cards[[#This Row],[Part Code Issued]],'Inventory Check'!$A$3:$A$3000,'Inventory Check'!$B$3:$B$3000,"WRONG Code",0)</f>
        <v>GASKET V-LAMP DIA185</v>
      </c>
      <c r="L1105" s="22">
        <v>2</v>
      </c>
      <c r="M1105" s="27">
        <v>538</v>
      </c>
      <c r="N1105" s="69">
        <f t="shared" si="121"/>
        <v>1076</v>
      </c>
      <c r="O1105" s="10"/>
      <c r="P1105" s="11"/>
      <c r="Q1105" s="11"/>
      <c r="R1105" s="11"/>
      <c r="S1105" s="11"/>
      <c r="T1105" s="23"/>
      <c r="U1105" s="71">
        <f t="shared" si="120"/>
        <v>0</v>
      </c>
      <c r="V1105" s="71">
        <f t="shared" si="122"/>
        <v>0</v>
      </c>
      <c r="W1105" s="9"/>
      <c r="X1105" s="69">
        <f>Job_Cards[[#This Row],[GST on Lobour]]+Job_Cards[[#This Row],[Total Labour]]+Job_Cards[[#This Row],[Part Value]]</f>
        <v>1076</v>
      </c>
      <c r="Y1105" s="9"/>
      <c r="Z1105" s="11"/>
      <c r="AA1105" s="15">
        <f t="shared" si="123"/>
        <v>13</v>
      </c>
      <c r="AB1105" s="15">
        <f t="shared" si="124"/>
        <v>5</v>
      </c>
      <c r="AC1105" s="15">
        <f t="shared" si="125"/>
        <v>2026</v>
      </c>
    </row>
    <row r="1106" spans="1:29" x14ac:dyDescent="0.35">
      <c r="A1106" s="9"/>
      <c r="B1106" s="8">
        <v>46155</v>
      </c>
      <c r="C1106" s="9"/>
      <c r="D1106" s="9"/>
      <c r="E1106" s="9"/>
      <c r="F1106" s="9"/>
      <c r="G1106" s="64"/>
      <c r="H1106" s="65"/>
      <c r="I1106" s="65" t="str">
        <f>IF(Job_Cards[[#This Row],[Customer Name]]="",I1105,"")</f>
        <v>Paid</v>
      </c>
      <c r="J1106" s="22" t="s">
        <v>497</v>
      </c>
      <c r="K1106" s="67" t="str">
        <f>_xlfn.XLOOKUP(Job_Cards[[#This Row],[Part Code Issued]],'Inventory Check'!$A$3:$A$3000,'Inventory Check'!$B$3:$B$3000,"WRONG Code",0)</f>
        <v>GASKET V-LAMP DIA65</v>
      </c>
      <c r="L1106" s="22">
        <v>1</v>
      </c>
      <c r="M1106" s="27">
        <v>107</v>
      </c>
      <c r="N1106" s="69">
        <f t="shared" si="121"/>
        <v>107</v>
      </c>
      <c r="O1106" s="10"/>
      <c r="P1106" s="11"/>
      <c r="Q1106" s="11"/>
      <c r="R1106" s="11"/>
      <c r="S1106" s="11"/>
      <c r="T1106" s="23"/>
      <c r="U1106" s="71">
        <f t="shared" si="120"/>
        <v>0</v>
      </c>
      <c r="V1106" s="71">
        <f t="shared" si="122"/>
        <v>0</v>
      </c>
      <c r="W1106" s="9"/>
      <c r="X1106" s="69">
        <f>Job_Cards[[#This Row],[GST on Lobour]]+Job_Cards[[#This Row],[Total Labour]]+Job_Cards[[#This Row],[Part Value]]</f>
        <v>107</v>
      </c>
      <c r="Y1106" s="9"/>
      <c r="Z1106" s="11"/>
      <c r="AA1106" s="15">
        <f t="shared" si="123"/>
        <v>13</v>
      </c>
      <c r="AB1106" s="15">
        <f t="shared" si="124"/>
        <v>5</v>
      </c>
      <c r="AC1106" s="15">
        <f t="shared" si="125"/>
        <v>2026</v>
      </c>
    </row>
    <row r="1107" spans="1:29" x14ac:dyDescent="0.35">
      <c r="A1107" s="9"/>
      <c r="B1107" s="8">
        <v>46155</v>
      </c>
      <c r="C1107" s="9"/>
      <c r="D1107" s="9"/>
      <c r="E1107" s="9"/>
      <c r="F1107" s="9"/>
      <c r="G1107" s="64"/>
      <c r="H1107" s="65"/>
      <c r="I1107" s="65" t="str">
        <f>IF(Job_Cards[[#This Row],[Customer Name]]="",I1106,"")</f>
        <v>Paid</v>
      </c>
      <c r="J1107" s="22" t="s">
        <v>366</v>
      </c>
      <c r="K1107" s="67" t="str">
        <f>_xlfn.XLOOKUP(Job_Cards[[#This Row],[Part Code Issued]],'Inventory Check'!$A$3:$A$3000,'Inventory Check'!$B$3:$B$3000,"WRONG Code",0)</f>
        <v>Gulf Force BS VI (6.5L)</v>
      </c>
      <c r="L1107" s="22">
        <v>1</v>
      </c>
      <c r="M1107" s="27">
        <v>2243</v>
      </c>
      <c r="N1107" s="69">
        <f t="shared" si="121"/>
        <v>2243</v>
      </c>
      <c r="O1107" s="10"/>
      <c r="P1107" s="11"/>
      <c r="Q1107" s="11"/>
      <c r="R1107" s="11"/>
      <c r="S1107" s="11"/>
      <c r="T1107" s="23"/>
      <c r="U1107" s="71">
        <f t="shared" si="120"/>
        <v>0</v>
      </c>
      <c r="V1107" s="71">
        <f t="shared" si="122"/>
        <v>0</v>
      </c>
      <c r="W1107" s="9"/>
      <c r="X1107" s="69">
        <f>Job_Cards[[#This Row],[GST on Lobour]]+Job_Cards[[#This Row],[Total Labour]]+Job_Cards[[#This Row],[Part Value]]</f>
        <v>2243</v>
      </c>
      <c r="Y1107" s="9"/>
      <c r="Z1107" s="11"/>
      <c r="AA1107" s="15">
        <f t="shared" si="123"/>
        <v>13</v>
      </c>
      <c r="AB1107" s="15">
        <f t="shared" si="124"/>
        <v>5</v>
      </c>
      <c r="AC1107" s="15">
        <f t="shared" si="125"/>
        <v>2026</v>
      </c>
    </row>
    <row r="1108" spans="1:29" x14ac:dyDescent="0.35">
      <c r="A1108" s="9"/>
      <c r="B1108" s="8">
        <v>46155</v>
      </c>
      <c r="C1108" s="9"/>
      <c r="D1108" s="9"/>
      <c r="E1108" s="9"/>
      <c r="F1108" s="9"/>
      <c r="G1108" s="64"/>
      <c r="H1108" s="65"/>
      <c r="I1108" s="65" t="str">
        <f>IF(Job_Cards[[#This Row],[Customer Name]]="",I1107,"")</f>
        <v>Paid</v>
      </c>
      <c r="J1108" s="22" t="s">
        <v>90</v>
      </c>
      <c r="K1108" s="67" t="str">
        <f>_xlfn.XLOOKUP(Job_Cards[[#This Row],[Part Code Issued]],'Inventory Check'!$A$3:$A$3000,'Inventory Check'!$B$3:$B$3000,"WRONG Code",0)</f>
        <v>Oil Filter</v>
      </c>
      <c r="L1108" s="22">
        <v>1</v>
      </c>
      <c r="M1108" s="27">
        <v>359</v>
      </c>
      <c r="N1108" s="69">
        <f t="shared" si="121"/>
        <v>359</v>
      </c>
      <c r="O1108" s="10"/>
      <c r="P1108" s="11"/>
      <c r="Q1108" s="11"/>
      <c r="R1108" s="11"/>
      <c r="S1108" s="11"/>
      <c r="T1108" s="23"/>
      <c r="U1108" s="71">
        <f t="shared" si="120"/>
        <v>0</v>
      </c>
      <c r="V1108" s="71">
        <f t="shared" si="122"/>
        <v>0</v>
      </c>
      <c r="W1108" s="9"/>
      <c r="X1108" s="69">
        <f>Job_Cards[[#This Row],[GST on Lobour]]+Job_Cards[[#This Row],[Total Labour]]+Job_Cards[[#This Row],[Part Value]]</f>
        <v>359</v>
      </c>
      <c r="Y1108" s="9"/>
      <c r="Z1108" s="11"/>
      <c r="AA1108" s="15">
        <f t="shared" si="123"/>
        <v>13</v>
      </c>
      <c r="AB1108" s="15">
        <f t="shared" si="124"/>
        <v>5</v>
      </c>
      <c r="AC1108" s="15">
        <f t="shared" si="125"/>
        <v>2026</v>
      </c>
    </row>
    <row r="1109" spans="1:29" x14ac:dyDescent="0.35">
      <c r="A1109" s="8">
        <v>46155</v>
      </c>
      <c r="B1109" s="8">
        <v>46155</v>
      </c>
      <c r="C1109" s="9">
        <v>127</v>
      </c>
      <c r="D1109" s="9" t="s">
        <v>1362</v>
      </c>
      <c r="E1109" s="9">
        <v>9335032117</v>
      </c>
      <c r="F1109" s="9" t="s">
        <v>1363</v>
      </c>
      <c r="G1109" s="64" t="s">
        <v>56</v>
      </c>
      <c r="H1109" s="65" t="s">
        <v>65</v>
      </c>
      <c r="I1109" s="65" t="s">
        <v>27</v>
      </c>
      <c r="J1109" s="22"/>
      <c r="K1109" s="67" t="str">
        <f>_xlfn.XLOOKUP(Job_Cards[[#This Row],[Part Code Issued]],'Inventory Check'!$A$3:$A$3000,'Inventory Check'!$B$3:$B$3000,"WRONG Code",0)</f>
        <v>WRONG Code</v>
      </c>
      <c r="L1109" s="22"/>
      <c r="M1109" s="27"/>
      <c r="N1109" s="69">
        <f t="shared" si="121"/>
        <v>0</v>
      </c>
      <c r="O1109" s="10"/>
      <c r="P1109" s="11">
        <v>350</v>
      </c>
      <c r="Q1109" s="11"/>
      <c r="R1109" s="11">
        <v>550</v>
      </c>
      <c r="S1109" s="11"/>
      <c r="T1109" s="23"/>
      <c r="U1109" s="71">
        <f t="shared" si="120"/>
        <v>900</v>
      </c>
      <c r="V1109" s="71">
        <f t="shared" si="122"/>
        <v>162</v>
      </c>
      <c r="W1109" s="9"/>
      <c r="X1109" s="69">
        <f>Job_Cards[[#This Row],[GST on Lobour]]+Job_Cards[[#This Row],[Total Labour]]+Job_Cards[[#This Row],[Part Value]]</f>
        <v>1062</v>
      </c>
      <c r="Y1109" s="9"/>
      <c r="Z1109" s="11"/>
      <c r="AA1109" s="15">
        <f t="shared" si="123"/>
        <v>13</v>
      </c>
      <c r="AB1109" s="15">
        <f t="shared" si="124"/>
        <v>5</v>
      </c>
      <c r="AC1109" s="15">
        <f t="shared" si="125"/>
        <v>2026</v>
      </c>
    </row>
    <row r="1110" spans="1:29" x14ac:dyDescent="0.35">
      <c r="A1110" s="8">
        <v>46157</v>
      </c>
      <c r="B1110" s="8">
        <v>46157</v>
      </c>
      <c r="C1110" s="9">
        <v>128</v>
      </c>
      <c r="D1110" s="9" t="s">
        <v>1367</v>
      </c>
      <c r="E1110" s="9">
        <v>8181817173</v>
      </c>
      <c r="F1110" s="9" t="s">
        <v>1368</v>
      </c>
      <c r="G1110" s="64" t="s">
        <v>57</v>
      </c>
      <c r="H1110" s="65" t="s">
        <v>65</v>
      </c>
      <c r="I1110" s="65" t="s">
        <v>48</v>
      </c>
      <c r="J1110" s="22" t="s">
        <v>366</v>
      </c>
      <c r="K1110" s="67" t="str">
        <f>_xlfn.XLOOKUP(Job_Cards[[#This Row],[Part Code Issued]],'Inventory Check'!$A$3:$A$3000,'Inventory Check'!$B$3:$B$3000,"WRONG Code",0)</f>
        <v>Gulf Force BS VI (6.5L)</v>
      </c>
      <c r="L1110" s="22">
        <v>1</v>
      </c>
      <c r="M1110" s="27">
        <v>2243</v>
      </c>
      <c r="N1110" s="69">
        <f t="shared" si="121"/>
        <v>2243</v>
      </c>
      <c r="O1110" s="10"/>
      <c r="P1110" s="11"/>
      <c r="Q1110" s="11"/>
      <c r="R1110" s="11"/>
      <c r="S1110" s="11"/>
      <c r="T1110" s="23"/>
      <c r="U1110" s="71">
        <f t="shared" si="120"/>
        <v>0</v>
      </c>
      <c r="V1110" s="71">
        <f t="shared" si="122"/>
        <v>0</v>
      </c>
      <c r="W1110" s="9"/>
      <c r="X1110" s="69">
        <f>Job_Cards[[#This Row],[GST on Lobour]]+Job_Cards[[#This Row],[Total Labour]]+Job_Cards[[#This Row],[Part Value]]</f>
        <v>2243</v>
      </c>
      <c r="Y1110" s="9"/>
      <c r="Z1110" s="11"/>
      <c r="AA1110" s="15">
        <f t="shared" si="123"/>
        <v>15</v>
      </c>
      <c r="AB1110" s="15">
        <f t="shared" si="124"/>
        <v>5</v>
      </c>
      <c r="AC1110" s="15">
        <f t="shared" si="125"/>
        <v>2026</v>
      </c>
    </row>
    <row r="1111" spans="1:29" x14ac:dyDescent="0.35">
      <c r="A1111" s="9"/>
      <c r="B1111" s="8">
        <v>46157</v>
      </c>
      <c r="C1111" s="9"/>
      <c r="D1111" s="9"/>
      <c r="E1111" s="9"/>
      <c r="F1111" s="9"/>
      <c r="G1111" s="64"/>
      <c r="H1111" s="65"/>
      <c r="I1111" s="65" t="str">
        <f>IF(Job_Cards[[#This Row],[Customer Name]]="",I1110,"")</f>
        <v>Free Service</v>
      </c>
      <c r="J1111" s="22" t="s">
        <v>90</v>
      </c>
      <c r="K1111" s="67" t="str">
        <f>_xlfn.XLOOKUP(Job_Cards[[#This Row],[Part Code Issued]],'Inventory Check'!$A$3:$A$3000,'Inventory Check'!$B$3:$B$3000,"WRONG Code",0)</f>
        <v>Oil Filter</v>
      </c>
      <c r="L1111" s="22">
        <v>1</v>
      </c>
      <c r="M1111" s="27">
        <v>359</v>
      </c>
      <c r="N1111" s="69">
        <f t="shared" si="121"/>
        <v>359</v>
      </c>
      <c r="O1111" s="10"/>
      <c r="P1111" s="11"/>
      <c r="Q1111" s="11"/>
      <c r="R1111" s="11"/>
      <c r="S1111" s="11"/>
      <c r="T1111" s="23"/>
      <c r="U1111" s="71">
        <f t="shared" si="120"/>
        <v>0</v>
      </c>
      <c r="V1111" s="71">
        <f t="shared" si="122"/>
        <v>0</v>
      </c>
      <c r="W1111" s="9"/>
      <c r="X1111" s="69">
        <f>Job_Cards[[#This Row],[GST on Lobour]]+Job_Cards[[#This Row],[Total Labour]]+Job_Cards[[#This Row],[Part Value]]</f>
        <v>359</v>
      </c>
      <c r="Y1111" s="9"/>
      <c r="Z1111" s="11"/>
      <c r="AA1111" s="15">
        <f t="shared" si="123"/>
        <v>15</v>
      </c>
      <c r="AB1111" s="15">
        <f t="shared" si="124"/>
        <v>5</v>
      </c>
      <c r="AC1111" s="15">
        <f t="shared" si="125"/>
        <v>2026</v>
      </c>
    </row>
    <row r="1112" spans="1:29" x14ac:dyDescent="0.35">
      <c r="A1112" s="8">
        <v>46159</v>
      </c>
      <c r="B1112" s="8">
        <v>46159</v>
      </c>
      <c r="C1112" s="9">
        <v>129</v>
      </c>
      <c r="D1112" s="9" t="s">
        <v>1369</v>
      </c>
      <c r="E1112" s="9">
        <v>7084893045</v>
      </c>
      <c r="F1112" s="9" t="s">
        <v>85</v>
      </c>
      <c r="G1112" s="64" t="s">
        <v>57</v>
      </c>
      <c r="H1112" s="65" t="s">
        <v>65</v>
      </c>
      <c r="I1112" s="65" t="s">
        <v>27</v>
      </c>
      <c r="J1112" s="22" t="s">
        <v>1006</v>
      </c>
      <c r="K1112" s="67" t="str">
        <f>_xlfn.XLOOKUP(Job_Cards[[#This Row],[Part Code Issued]],'Inventory Check'!$A$3:$A$3000,'Inventory Check'!$B$3:$B$3000,"WRONG Code",0)</f>
        <v>Kamani Bush</v>
      </c>
      <c r="L1112" s="22">
        <v>4</v>
      </c>
      <c r="M1112" s="27">
        <v>96</v>
      </c>
      <c r="N1112" s="69">
        <f t="shared" si="121"/>
        <v>384</v>
      </c>
      <c r="O1112" s="10"/>
      <c r="P1112" s="11"/>
      <c r="Q1112" s="11"/>
      <c r="R1112" s="11">
        <v>550</v>
      </c>
      <c r="S1112" s="11"/>
      <c r="T1112" s="23"/>
      <c r="U1112" s="71">
        <f t="shared" si="120"/>
        <v>550</v>
      </c>
      <c r="V1112" s="71">
        <f t="shared" si="122"/>
        <v>99</v>
      </c>
      <c r="W1112" s="9"/>
      <c r="X1112" s="69">
        <f>Job_Cards[[#This Row],[GST on Lobour]]+Job_Cards[[#This Row],[Total Labour]]+Job_Cards[[#This Row],[Part Value]]</f>
        <v>1033</v>
      </c>
      <c r="Y1112" s="9"/>
      <c r="Z1112" s="11"/>
      <c r="AA1112" s="15">
        <f t="shared" si="123"/>
        <v>17</v>
      </c>
      <c r="AB1112" s="15">
        <f t="shared" si="124"/>
        <v>5</v>
      </c>
      <c r="AC1112" s="15">
        <f t="shared" si="125"/>
        <v>2026</v>
      </c>
    </row>
    <row r="1113" spans="1:29" x14ac:dyDescent="0.35">
      <c r="A1113" s="8">
        <v>46160</v>
      </c>
      <c r="B1113" s="8">
        <v>46160</v>
      </c>
      <c r="C1113" s="9">
        <v>130</v>
      </c>
      <c r="D1113" s="9" t="s">
        <v>1313</v>
      </c>
      <c r="E1113" s="9">
        <v>6388298871</v>
      </c>
      <c r="F1113" s="9"/>
      <c r="G1113" s="64" t="s">
        <v>55</v>
      </c>
      <c r="H1113" s="65" t="s">
        <v>161</v>
      </c>
      <c r="I1113" s="65" t="s">
        <v>751</v>
      </c>
      <c r="J1113" s="106" t="s">
        <v>365</v>
      </c>
      <c r="K1113" s="67" t="str">
        <f>_xlfn.XLOOKUP(Job_Cards[[#This Row],[Part Code Issued]],'Inventory Check'!$A$3:$A$3000,'Inventory Check'!$B$3:$B$3000,"WRONG Code",0)</f>
        <v>Gulf Force AdBlue (10)</v>
      </c>
      <c r="L1113" s="22">
        <v>1</v>
      </c>
      <c r="M1113" s="27">
        <v>990</v>
      </c>
      <c r="N1113" s="69">
        <f t="shared" si="121"/>
        <v>990</v>
      </c>
      <c r="O1113" s="10"/>
      <c r="P1113" s="11"/>
      <c r="Q1113" s="11"/>
      <c r="R1113" s="11"/>
      <c r="S1113" s="11"/>
      <c r="T1113" s="23"/>
      <c r="U1113" s="71">
        <f t="shared" si="120"/>
        <v>0</v>
      </c>
      <c r="V1113" s="71">
        <f t="shared" si="122"/>
        <v>0</v>
      </c>
      <c r="W1113" s="9"/>
      <c r="X1113" s="69">
        <f>Job_Cards[[#This Row],[GST on Lobour]]+Job_Cards[[#This Row],[Total Labour]]+Job_Cards[[#This Row],[Part Value]]</f>
        <v>990</v>
      </c>
      <c r="Y1113" s="9"/>
      <c r="Z1113" s="11"/>
      <c r="AA1113" s="15">
        <f t="shared" si="123"/>
        <v>18</v>
      </c>
      <c r="AB1113" s="15">
        <f t="shared" si="124"/>
        <v>5</v>
      </c>
      <c r="AC1113" s="15">
        <f t="shared" si="125"/>
        <v>2026</v>
      </c>
    </row>
    <row r="1114" spans="1:29" x14ac:dyDescent="0.35">
      <c r="A1114" s="8">
        <v>46161</v>
      </c>
      <c r="B1114" s="8">
        <v>46161</v>
      </c>
      <c r="C1114" s="9">
        <v>131</v>
      </c>
      <c r="D1114" s="9" t="s">
        <v>1370</v>
      </c>
      <c r="E1114" s="9">
        <v>9839408019</v>
      </c>
      <c r="F1114" s="9" t="s">
        <v>1372</v>
      </c>
      <c r="G1114" s="64" t="s">
        <v>57</v>
      </c>
      <c r="H1114" s="65" t="s">
        <v>65</v>
      </c>
      <c r="I1114" s="65" t="s">
        <v>48</v>
      </c>
      <c r="J1114" s="22" t="s">
        <v>366</v>
      </c>
      <c r="K1114" s="67" t="str">
        <f>_xlfn.XLOOKUP(Job_Cards[[#This Row],[Part Code Issued]],'Inventory Check'!$A$3:$A$3000,'Inventory Check'!$B$3:$B$3000,"WRONG Code",0)</f>
        <v>Gulf Force BS VI (6.5L)</v>
      </c>
      <c r="L1114" s="22">
        <v>1</v>
      </c>
      <c r="M1114" s="27">
        <v>2243</v>
      </c>
      <c r="N1114" s="69">
        <f t="shared" si="121"/>
        <v>2243</v>
      </c>
      <c r="O1114" s="10"/>
      <c r="P1114" s="11"/>
      <c r="Q1114" s="11"/>
      <c r="R1114" s="11"/>
      <c r="S1114" s="11"/>
      <c r="T1114" s="23"/>
      <c r="U1114" s="71">
        <f t="shared" si="120"/>
        <v>0</v>
      </c>
      <c r="V1114" s="71">
        <f t="shared" si="122"/>
        <v>0</v>
      </c>
      <c r="W1114" s="9"/>
      <c r="X1114" s="69">
        <f>Job_Cards[[#This Row],[GST on Lobour]]+Job_Cards[[#This Row],[Total Labour]]+Job_Cards[[#This Row],[Part Value]]</f>
        <v>2243</v>
      </c>
      <c r="Y1114" s="9"/>
      <c r="Z1114" s="11"/>
      <c r="AA1114" s="15">
        <f t="shared" si="123"/>
        <v>19</v>
      </c>
      <c r="AB1114" s="15">
        <f t="shared" si="124"/>
        <v>5</v>
      </c>
      <c r="AC1114" s="15">
        <f t="shared" si="125"/>
        <v>2026</v>
      </c>
    </row>
    <row r="1115" spans="1:29" x14ac:dyDescent="0.35">
      <c r="A1115" s="9"/>
      <c r="B1115" s="8">
        <v>46161</v>
      </c>
      <c r="C1115" s="9"/>
      <c r="D1115" s="9"/>
      <c r="E1115" s="9"/>
      <c r="F1115" s="9"/>
      <c r="G1115" s="64"/>
      <c r="H1115" s="65"/>
      <c r="I1115" s="65" t="str">
        <f>IF(Job_Cards[[#This Row],[Customer Name]]="",I1114,"")</f>
        <v>Free Service</v>
      </c>
      <c r="J1115" s="22" t="s">
        <v>90</v>
      </c>
      <c r="K1115" s="67" t="str">
        <f>_xlfn.XLOOKUP(Job_Cards[[#This Row],[Part Code Issued]],'Inventory Check'!$A$3:$A$3000,'Inventory Check'!$B$3:$B$3000,"WRONG Code",0)</f>
        <v>Oil Filter</v>
      </c>
      <c r="L1115" s="22">
        <v>1</v>
      </c>
      <c r="M1115" s="27">
        <v>359</v>
      </c>
      <c r="N1115" s="69">
        <f t="shared" si="121"/>
        <v>359</v>
      </c>
      <c r="O1115" s="10"/>
      <c r="P1115" s="11"/>
      <c r="Q1115" s="11"/>
      <c r="R1115" s="11"/>
      <c r="S1115" s="11"/>
      <c r="T1115" s="23"/>
      <c r="U1115" s="71">
        <f t="shared" si="120"/>
        <v>0</v>
      </c>
      <c r="V1115" s="71">
        <f t="shared" si="122"/>
        <v>0</v>
      </c>
      <c r="W1115" s="9"/>
      <c r="X1115" s="69">
        <f>Job_Cards[[#This Row],[GST on Lobour]]+Job_Cards[[#This Row],[Total Labour]]+Job_Cards[[#This Row],[Part Value]]</f>
        <v>359</v>
      </c>
      <c r="Y1115" s="9"/>
      <c r="Z1115" s="11"/>
      <c r="AA1115" s="15">
        <f t="shared" si="123"/>
        <v>19</v>
      </c>
      <c r="AB1115" s="15">
        <f t="shared" si="124"/>
        <v>5</v>
      </c>
      <c r="AC1115" s="15">
        <f t="shared" si="125"/>
        <v>2026</v>
      </c>
    </row>
    <row r="1116" spans="1:29" x14ac:dyDescent="0.35">
      <c r="A1116" s="8">
        <v>46162</v>
      </c>
      <c r="B1116" s="8">
        <v>46162</v>
      </c>
      <c r="C1116" s="9">
        <v>132</v>
      </c>
      <c r="D1116" s="9" t="s">
        <v>1376</v>
      </c>
      <c r="E1116" s="9">
        <v>8577981013</v>
      </c>
      <c r="F1116" s="9"/>
      <c r="G1116" s="64" t="s">
        <v>56</v>
      </c>
      <c r="H1116" s="65" t="s">
        <v>65</v>
      </c>
      <c r="I1116" s="65" t="s">
        <v>751</v>
      </c>
      <c r="J1116" s="106" t="s">
        <v>365</v>
      </c>
      <c r="K1116" s="67" t="str">
        <f>_xlfn.XLOOKUP(Job_Cards[[#This Row],[Part Code Issued]],'Inventory Check'!$A$3:$A$3000,'Inventory Check'!$B$3:$B$3000,"WRONG Code",0)</f>
        <v>Gulf Force AdBlue (10)</v>
      </c>
      <c r="L1116" s="22">
        <v>1</v>
      </c>
      <c r="M1116" s="27">
        <v>990</v>
      </c>
      <c r="N1116" s="69">
        <f t="shared" si="121"/>
        <v>990</v>
      </c>
      <c r="O1116" s="10"/>
      <c r="P1116" s="11"/>
      <c r="Q1116" s="11"/>
      <c r="R1116" s="11"/>
      <c r="S1116" s="11"/>
      <c r="T1116" s="23"/>
      <c r="U1116" s="71">
        <f t="shared" si="120"/>
        <v>0</v>
      </c>
      <c r="V1116" s="71">
        <f t="shared" si="122"/>
        <v>0</v>
      </c>
      <c r="W1116" s="9"/>
      <c r="X1116" s="69">
        <f>Job_Cards[[#This Row],[GST on Lobour]]+Job_Cards[[#This Row],[Total Labour]]+Job_Cards[[#This Row],[Part Value]]</f>
        <v>990</v>
      </c>
      <c r="Y1116" s="9"/>
      <c r="Z1116" s="11"/>
      <c r="AA1116" s="15">
        <f t="shared" si="123"/>
        <v>20</v>
      </c>
      <c r="AB1116" s="15">
        <f t="shared" si="124"/>
        <v>5</v>
      </c>
      <c r="AC1116" s="15">
        <f t="shared" si="125"/>
        <v>2026</v>
      </c>
    </row>
    <row r="1117" spans="1:29" x14ac:dyDescent="0.35">
      <c r="A1117" s="8">
        <v>46162</v>
      </c>
      <c r="B1117" s="8">
        <v>46162</v>
      </c>
      <c r="C1117" s="9">
        <v>133</v>
      </c>
      <c r="D1117" s="9" t="s">
        <v>1377</v>
      </c>
      <c r="E1117" s="9">
        <v>9125902055</v>
      </c>
      <c r="F1117" s="9" t="s">
        <v>72</v>
      </c>
      <c r="G1117" s="64" t="s">
        <v>55</v>
      </c>
      <c r="H1117" s="65" t="s">
        <v>65</v>
      </c>
      <c r="I1117" s="65" t="s">
        <v>27</v>
      </c>
      <c r="J1117" s="22" t="s">
        <v>701</v>
      </c>
      <c r="K1117" s="67" t="str">
        <f>_xlfn.XLOOKUP(Job_Cards[[#This Row],[Part Code Issued]],'Inventory Check'!$A$3:$A$3000,'Inventory Check'!$B$3:$B$3000,"WRONG Code",0)</f>
        <v>ROOF LAMP SWITCH (T1&amp;T2 ALL) (2)_(R-195)</v>
      </c>
      <c r="L1117" s="22">
        <v>1</v>
      </c>
      <c r="M1117" s="27">
        <v>214</v>
      </c>
      <c r="N1117" s="69">
        <f t="shared" si="121"/>
        <v>214</v>
      </c>
      <c r="O1117" s="10">
        <v>900</v>
      </c>
      <c r="P1117" s="11">
        <v>300</v>
      </c>
      <c r="Q1117" s="11"/>
      <c r="R1117" s="11"/>
      <c r="S1117" s="11"/>
      <c r="T1117" s="23"/>
      <c r="U1117" s="71">
        <f t="shared" si="120"/>
        <v>1200</v>
      </c>
      <c r="V1117" s="71">
        <f t="shared" si="122"/>
        <v>216</v>
      </c>
      <c r="W1117" s="9"/>
      <c r="X1117" s="69">
        <f>Job_Cards[[#This Row],[GST on Lobour]]+Job_Cards[[#This Row],[Total Labour]]+Job_Cards[[#This Row],[Part Value]]</f>
        <v>1630</v>
      </c>
      <c r="Y1117" s="9"/>
      <c r="Z1117" s="11"/>
      <c r="AA1117" s="15">
        <f t="shared" si="123"/>
        <v>20</v>
      </c>
      <c r="AB1117" s="15">
        <f t="shared" si="124"/>
        <v>5</v>
      </c>
      <c r="AC1117" s="15">
        <f t="shared" si="125"/>
        <v>2026</v>
      </c>
    </row>
    <row r="1118" spans="1:29" x14ac:dyDescent="0.35">
      <c r="A1118" s="9"/>
      <c r="B1118" s="8">
        <v>46162</v>
      </c>
      <c r="C1118" s="9"/>
      <c r="D1118" s="9"/>
      <c r="E1118" s="9"/>
      <c r="F1118" s="9"/>
      <c r="G1118" s="64"/>
      <c r="H1118" s="65"/>
      <c r="I1118" s="65" t="str">
        <f>IF(Job_Cards[[#This Row],[Customer Name]]="",I1117,"")</f>
        <v>Paid</v>
      </c>
      <c r="J1118" s="22" t="s">
        <v>366</v>
      </c>
      <c r="K1118" s="67" t="str">
        <f>_xlfn.XLOOKUP(Job_Cards[[#This Row],[Part Code Issued]],'Inventory Check'!$A$3:$A$3000,'Inventory Check'!$B$3:$B$3000,"WRONG Code",0)</f>
        <v>Gulf Force BS VI (6.5L)</v>
      </c>
      <c r="L1118" s="22">
        <v>1</v>
      </c>
      <c r="M1118" s="27">
        <v>2243</v>
      </c>
      <c r="N1118" s="69">
        <f t="shared" si="121"/>
        <v>2243</v>
      </c>
      <c r="O1118" s="10"/>
      <c r="P1118" s="11"/>
      <c r="Q1118" s="11"/>
      <c r="R1118" s="11"/>
      <c r="S1118" s="11"/>
      <c r="T1118" s="23"/>
      <c r="U1118" s="71">
        <f t="shared" si="120"/>
        <v>0</v>
      </c>
      <c r="V1118" s="71">
        <f t="shared" si="122"/>
        <v>0</v>
      </c>
      <c r="W1118" s="9"/>
      <c r="X1118" s="69">
        <f>Job_Cards[[#This Row],[GST on Lobour]]+Job_Cards[[#This Row],[Total Labour]]+Job_Cards[[#This Row],[Part Value]]</f>
        <v>2243</v>
      </c>
      <c r="Y1118" s="9"/>
      <c r="Z1118" s="11"/>
      <c r="AA1118" s="15">
        <f t="shared" si="123"/>
        <v>20</v>
      </c>
      <c r="AB1118" s="15">
        <f t="shared" si="124"/>
        <v>5</v>
      </c>
      <c r="AC1118" s="15">
        <f t="shared" si="125"/>
        <v>2026</v>
      </c>
    </row>
    <row r="1119" spans="1:29" x14ac:dyDescent="0.35">
      <c r="A1119" s="9"/>
      <c r="B1119" s="8">
        <v>46162</v>
      </c>
      <c r="C1119" s="9"/>
      <c r="D1119" s="9"/>
      <c r="E1119" s="9"/>
      <c r="F1119" s="9"/>
      <c r="G1119" s="64"/>
      <c r="H1119" s="65"/>
      <c r="I1119" s="65" t="str">
        <f>IF(Job_Cards[[#This Row],[Customer Name]]="",I1118,"")</f>
        <v>Paid</v>
      </c>
      <c r="J1119" s="22" t="s">
        <v>90</v>
      </c>
      <c r="K1119" s="67" t="str">
        <f>_xlfn.XLOOKUP(Job_Cards[[#This Row],[Part Code Issued]],'Inventory Check'!$A$3:$A$3000,'Inventory Check'!$B$3:$B$3000,"WRONG Code",0)</f>
        <v>Oil Filter</v>
      </c>
      <c r="L1119" s="22">
        <v>1</v>
      </c>
      <c r="M1119" s="27">
        <v>359</v>
      </c>
      <c r="N1119" s="69">
        <f t="shared" si="121"/>
        <v>359</v>
      </c>
      <c r="O1119" s="10"/>
      <c r="P1119" s="11"/>
      <c r="Q1119" s="11"/>
      <c r="R1119" s="11"/>
      <c r="S1119" s="11"/>
      <c r="T1119" s="23"/>
      <c r="U1119" s="71">
        <f t="shared" si="120"/>
        <v>0</v>
      </c>
      <c r="V1119" s="71">
        <f t="shared" si="122"/>
        <v>0</v>
      </c>
      <c r="W1119" s="9"/>
      <c r="X1119" s="69">
        <f>Job_Cards[[#This Row],[GST on Lobour]]+Job_Cards[[#This Row],[Total Labour]]+Job_Cards[[#This Row],[Part Value]]</f>
        <v>359</v>
      </c>
      <c r="Y1119" s="9"/>
      <c r="Z1119" s="11"/>
      <c r="AA1119" s="15">
        <f t="shared" si="123"/>
        <v>20</v>
      </c>
      <c r="AB1119" s="15">
        <f t="shared" si="124"/>
        <v>5</v>
      </c>
      <c r="AC1119" s="15">
        <f t="shared" si="125"/>
        <v>2026</v>
      </c>
    </row>
    <row r="1120" spans="1:29" x14ac:dyDescent="0.35">
      <c r="A1120" s="9"/>
      <c r="B1120" s="8">
        <v>46162</v>
      </c>
      <c r="C1120" s="9"/>
      <c r="D1120" s="9"/>
      <c r="E1120" s="9"/>
      <c r="F1120" s="9"/>
      <c r="G1120" s="64"/>
      <c r="H1120" s="65"/>
      <c r="I1120" s="65" t="str">
        <f>IF(Job_Cards[[#This Row],[Customer Name]]="",I1119,"")</f>
        <v>Paid</v>
      </c>
      <c r="J1120" s="22" t="s">
        <v>505</v>
      </c>
      <c r="K1120" s="67" t="str">
        <f>_xlfn.XLOOKUP(Job_Cards[[#This Row],[Part Code Issued]],'Inventory Check'!$A$3:$A$3000,'Inventory Check'!$B$3:$B$3000,"WRONG Code",0)</f>
        <v>Horn Kit Capacitor Low Tone</v>
      </c>
      <c r="L1120" s="22">
        <v>1</v>
      </c>
      <c r="M1120" s="27">
        <v>257</v>
      </c>
      <c r="N1120" s="69">
        <f t="shared" si="121"/>
        <v>257</v>
      </c>
      <c r="O1120" s="10"/>
      <c r="P1120" s="11"/>
      <c r="Q1120" s="11"/>
      <c r="R1120" s="11"/>
      <c r="S1120" s="11"/>
      <c r="T1120" s="23"/>
      <c r="U1120" s="71">
        <f t="shared" si="120"/>
        <v>0</v>
      </c>
      <c r="V1120" s="71">
        <f t="shared" si="122"/>
        <v>0</v>
      </c>
      <c r="W1120" s="9"/>
      <c r="X1120" s="69">
        <f>Job_Cards[[#This Row],[GST on Lobour]]+Job_Cards[[#This Row],[Total Labour]]+Job_Cards[[#This Row],[Part Value]]</f>
        <v>257</v>
      </c>
      <c r="Y1120" s="9"/>
      <c r="Z1120" s="11"/>
      <c r="AA1120" s="15">
        <f t="shared" si="123"/>
        <v>20</v>
      </c>
      <c r="AB1120" s="15">
        <f t="shared" si="124"/>
        <v>5</v>
      </c>
      <c r="AC1120" s="15">
        <f t="shared" si="125"/>
        <v>2026</v>
      </c>
    </row>
    <row r="1121" spans="1:29" x14ac:dyDescent="0.35">
      <c r="A1121" s="9"/>
      <c r="B1121" s="8">
        <v>46162</v>
      </c>
      <c r="C1121" s="9"/>
      <c r="D1121" s="9"/>
      <c r="E1121" s="9"/>
      <c r="F1121" s="9"/>
      <c r="G1121" s="64"/>
      <c r="H1121" s="65"/>
      <c r="I1121" s="65" t="str">
        <f>IF(Job_Cards[[#This Row],[Customer Name]]="",I1120,"")</f>
        <v>Paid</v>
      </c>
      <c r="J1121" s="22" t="s">
        <v>535</v>
      </c>
      <c r="K1121" s="67" t="str">
        <f>_xlfn.XLOOKUP(Job_Cards[[#This Row],[Part Code Issued]],'Inventory Check'!$A$3:$A$3000,'Inventory Check'!$B$3:$B$3000,"WRONG Code",0)</f>
        <v>Fuse 15 Amp</v>
      </c>
      <c r="L1121" s="22">
        <v>1</v>
      </c>
      <c r="M1121" s="27">
        <v>20</v>
      </c>
      <c r="N1121" s="69">
        <f t="shared" si="121"/>
        <v>20</v>
      </c>
      <c r="O1121" s="10"/>
      <c r="P1121" s="11"/>
      <c r="Q1121" s="11"/>
      <c r="R1121" s="11"/>
      <c r="S1121" s="11"/>
      <c r="T1121" s="23"/>
      <c r="U1121" s="71">
        <f t="shared" si="120"/>
        <v>0</v>
      </c>
      <c r="V1121" s="71">
        <f t="shared" si="122"/>
        <v>0</v>
      </c>
      <c r="W1121" s="9"/>
      <c r="X1121" s="69">
        <f>Job_Cards[[#This Row],[GST on Lobour]]+Job_Cards[[#This Row],[Total Labour]]+Job_Cards[[#This Row],[Part Value]]</f>
        <v>20</v>
      </c>
      <c r="Y1121" s="9"/>
      <c r="Z1121" s="11"/>
      <c r="AA1121" s="15">
        <f t="shared" si="123"/>
        <v>20</v>
      </c>
      <c r="AB1121" s="15">
        <f t="shared" si="124"/>
        <v>5</v>
      </c>
      <c r="AC1121" s="15">
        <f t="shared" si="125"/>
        <v>2026</v>
      </c>
    </row>
    <row r="1122" spans="1:29" x14ac:dyDescent="0.35">
      <c r="A1122" s="9"/>
      <c r="B1122" s="8">
        <v>46162</v>
      </c>
      <c r="C1122" s="9"/>
      <c r="D1122" s="9"/>
      <c r="E1122" s="9"/>
      <c r="F1122" s="9"/>
      <c r="G1122" s="64"/>
      <c r="H1122" s="65"/>
      <c r="I1122" s="65" t="str">
        <f>IF(Job_Cards[[#This Row],[Customer Name]]="",I1121,"")</f>
        <v>Paid</v>
      </c>
      <c r="J1122" s="22" t="s">
        <v>625</v>
      </c>
      <c r="K1122" s="67" t="str">
        <f>_xlfn.XLOOKUP(Job_Cards[[#This Row],[Part Code Issued]],'Inventory Check'!$A$3:$A$3000,'Inventory Check'!$B$3:$B$3000,"WRONG Code",0)</f>
        <v>SIDE RETRO REFLECTOR</v>
      </c>
      <c r="L1122" s="22">
        <v>2</v>
      </c>
      <c r="M1122" s="27">
        <v>204</v>
      </c>
      <c r="N1122" s="69">
        <f t="shared" si="121"/>
        <v>408</v>
      </c>
      <c r="O1122" s="10"/>
      <c r="P1122" s="11"/>
      <c r="Q1122" s="11"/>
      <c r="R1122" s="11"/>
      <c r="S1122" s="11"/>
      <c r="T1122" s="23"/>
      <c r="U1122" s="71">
        <f t="shared" si="120"/>
        <v>0</v>
      </c>
      <c r="V1122" s="71">
        <f t="shared" si="122"/>
        <v>0</v>
      </c>
      <c r="W1122" s="9"/>
      <c r="X1122" s="69">
        <f>Job_Cards[[#This Row],[GST on Lobour]]+Job_Cards[[#This Row],[Total Labour]]+Job_Cards[[#This Row],[Part Value]]</f>
        <v>408</v>
      </c>
      <c r="Y1122" s="9"/>
      <c r="Z1122" s="11"/>
      <c r="AA1122" s="15">
        <f t="shared" si="123"/>
        <v>20</v>
      </c>
      <c r="AB1122" s="15">
        <f t="shared" si="124"/>
        <v>5</v>
      </c>
      <c r="AC1122" s="15">
        <f t="shared" si="125"/>
        <v>2026</v>
      </c>
    </row>
    <row r="1123" spans="1:29" x14ac:dyDescent="0.35">
      <c r="A1123" s="8">
        <v>46162</v>
      </c>
      <c r="B1123" s="8">
        <v>46162</v>
      </c>
      <c r="C1123" s="9">
        <v>134</v>
      </c>
      <c r="D1123" s="9" t="s">
        <v>1379</v>
      </c>
      <c r="E1123" s="9"/>
      <c r="F1123" s="9"/>
      <c r="G1123" s="64"/>
      <c r="H1123" s="65"/>
      <c r="I1123" s="65" t="s">
        <v>751</v>
      </c>
      <c r="J1123" s="22" t="s">
        <v>433</v>
      </c>
      <c r="K1123" s="67" t="str">
        <f>_xlfn.XLOOKUP(Job_Cards[[#This Row],[Part Code Issued]],'Inventory Check'!$A$3:$A$3000,'Inventory Check'!$B$3:$B$3000,"WRONG Code",0)</f>
        <v>Wiper Linkage</v>
      </c>
      <c r="L1123" s="22">
        <v>1</v>
      </c>
      <c r="M1123" s="27">
        <v>582</v>
      </c>
      <c r="N1123" s="69">
        <f t="shared" si="121"/>
        <v>582</v>
      </c>
      <c r="O1123" s="10"/>
      <c r="P1123" s="11"/>
      <c r="Q1123" s="11"/>
      <c r="R1123" s="11"/>
      <c r="S1123" s="11"/>
      <c r="T1123" s="23"/>
      <c r="U1123" s="71">
        <f t="shared" si="120"/>
        <v>0</v>
      </c>
      <c r="V1123" s="71">
        <f t="shared" si="122"/>
        <v>0</v>
      </c>
      <c r="W1123" s="9"/>
      <c r="X1123" s="69">
        <f>Job_Cards[[#This Row],[GST on Lobour]]+Job_Cards[[#This Row],[Total Labour]]+Job_Cards[[#This Row],[Part Value]]</f>
        <v>582</v>
      </c>
      <c r="Y1123" s="9"/>
      <c r="Z1123" s="11"/>
      <c r="AA1123" s="15">
        <f t="shared" si="123"/>
        <v>20</v>
      </c>
      <c r="AB1123" s="15">
        <f t="shared" si="124"/>
        <v>5</v>
      </c>
      <c r="AC1123" s="15">
        <f t="shared" si="125"/>
        <v>2026</v>
      </c>
    </row>
    <row r="1124" spans="1:29" x14ac:dyDescent="0.35">
      <c r="A1124" s="8">
        <v>46163</v>
      </c>
      <c r="B1124" s="8">
        <v>46163</v>
      </c>
      <c r="C1124" s="9">
        <v>135</v>
      </c>
      <c r="D1124" s="9" t="s">
        <v>1382</v>
      </c>
      <c r="E1124" s="9">
        <v>7518111122</v>
      </c>
      <c r="F1124" s="9" t="s">
        <v>1383</v>
      </c>
      <c r="G1124" s="64" t="s">
        <v>55</v>
      </c>
      <c r="H1124" s="65" t="s">
        <v>65</v>
      </c>
      <c r="I1124" s="65" t="s">
        <v>48</v>
      </c>
      <c r="J1124" s="22" t="s">
        <v>366</v>
      </c>
      <c r="K1124" s="67" t="str">
        <f>_xlfn.XLOOKUP(Job_Cards[[#This Row],[Part Code Issued]],'Inventory Check'!$A$3:$A$3000,'Inventory Check'!$B$3:$B$3000,"WRONG Code",0)</f>
        <v>Gulf Force BS VI (6.5L)</v>
      </c>
      <c r="L1124" s="22">
        <v>1</v>
      </c>
      <c r="M1124" s="27">
        <v>2243</v>
      </c>
      <c r="N1124" s="69">
        <f t="shared" si="121"/>
        <v>2243</v>
      </c>
      <c r="O1124" s="10"/>
      <c r="P1124" s="11"/>
      <c r="Q1124" s="11"/>
      <c r="R1124" s="11"/>
      <c r="S1124" s="11"/>
      <c r="T1124" s="23"/>
      <c r="U1124" s="71">
        <f t="shared" si="120"/>
        <v>0</v>
      </c>
      <c r="V1124" s="71">
        <f t="shared" si="122"/>
        <v>0</v>
      </c>
      <c r="W1124" s="9"/>
      <c r="X1124" s="69">
        <f>Job_Cards[[#This Row],[GST on Lobour]]+Job_Cards[[#This Row],[Total Labour]]+Job_Cards[[#This Row],[Part Value]]</f>
        <v>2243</v>
      </c>
      <c r="Y1124" s="9"/>
      <c r="Z1124" s="11"/>
      <c r="AA1124" s="15">
        <f t="shared" si="123"/>
        <v>21</v>
      </c>
      <c r="AB1124" s="15">
        <f t="shared" si="124"/>
        <v>5</v>
      </c>
      <c r="AC1124" s="15">
        <f t="shared" si="125"/>
        <v>2026</v>
      </c>
    </row>
    <row r="1125" spans="1:29" x14ac:dyDescent="0.35">
      <c r="A1125" s="9"/>
      <c r="B1125" s="8">
        <v>46163</v>
      </c>
      <c r="C1125" s="9"/>
      <c r="D1125" s="9"/>
      <c r="E1125" s="9"/>
      <c r="F1125" s="9"/>
      <c r="G1125" s="64"/>
      <c r="H1125" s="65"/>
      <c r="I1125" s="65" t="str">
        <f>IF(Job_Cards[[#This Row],[Customer Name]]="",I1124,"")</f>
        <v>Free Service</v>
      </c>
      <c r="J1125" s="22" t="s">
        <v>90</v>
      </c>
      <c r="K1125" s="67" t="str">
        <f>_xlfn.XLOOKUP(Job_Cards[[#This Row],[Part Code Issued]],'Inventory Check'!$A$3:$A$3000,'Inventory Check'!$B$3:$B$3000,"WRONG Code",0)</f>
        <v>Oil Filter</v>
      </c>
      <c r="L1125" s="22">
        <v>1</v>
      </c>
      <c r="M1125" s="27">
        <v>359</v>
      </c>
      <c r="N1125" s="69">
        <f t="shared" si="121"/>
        <v>359</v>
      </c>
      <c r="O1125" s="10"/>
      <c r="P1125" s="11"/>
      <c r="Q1125" s="11"/>
      <c r="R1125" s="11"/>
      <c r="S1125" s="11"/>
      <c r="T1125" s="23"/>
      <c r="U1125" s="71">
        <f t="shared" si="120"/>
        <v>0</v>
      </c>
      <c r="V1125" s="71">
        <f t="shared" si="122"/>
        <v>0</v>
      </c>
      <c r="W1125" s="9"/>
      <c r="X1125" s="69">
        <f>Job_Cards[[#This Row],[GST on Lobour]]+Job_Cards[[#This Row],[Total Labour]]+Job_Cards[[#This Row],[Part Value]]</f>
        <v>359</v>
      </c>
      <c r="Y1125" s="9"/>
      <c r="Z1125" s="11"/>
      <c r="AA1125" s="15">
        <f t="shared" si="123"/>
        <v>21</v>
      </c>
      <c r="AB1125" s="15">
        <f t="shared" si="124"/>
        <v>5</v>
      </c>
      <c r="AC1125" s="15">
        <f t="shared" si="125"/>
        <v>2026</v>
      </c>
    </row>
    <row r="1126" spans="1:29" x14ac:dyDescent="0.35">
      <c r="A1126" s="9"/>
      <c r="B1126" s="8">
        <v>46163</v>
      </c>
      <c r="C1126" s="9"/>
      <c r="D1126" s="9"/>
      <c r="E1126" s="9"/>
      <c r="F1126" s="9"/>
      <c r="G1126" s="64"/>
      <c r="H1126" s="65"/>
      <c r="I1126" s="65" t="str">
        <f>IF(Job_Cards[[#This Row],[Customer Name]]="",I1125,"")</f>
        <v>Free Service</v>
      </c>
      <c r="J1126" s="106" t="s">
        <v>365</v>
      </c>
      <c r="K1126" s="67" t="str">
        <f>_xlfn.XLOOKUP(Job_Cards[[#This Row],[Part Code Issued]],'Inventory Check'!$A$3:$A$3000,'Inventory Check'!$B$3:$B$3000,"WRONG Code",0)</f>
        <v>Gulf Force AdBlue (10)</v>
      </c>
      <c r="L1126" s="22">
        <v>1</v>
      </c>
      <c r="M1126" s="27">
        <v>990</v>
      </c>
      <c r="N1126" s="69">
        <f t="shared" si="121"/>
        <v>990</v>
      </c>
      <c r="O1126" s="10"/>
      <c r="P1126" s="11"/>
      <c r="Q1126" s="11"/>
      <c r="R1126" s="11"/>
      <c r="S1126" s="11"/>
      <c r="T1126" s="23"/>
      <c r="U1126" s="71">
        <f t="shared" si="120"/>
        <v>0</v>
      </c>
      <c r="V1126" s="71">
        <f t="shared" si="122"/>
        <v>0</v>
      </c>
      <c r="W1126" s="9"/>
      <c r="X1126" s="69">
        <f>Job_Cards[[#This Row],[GST on Lobour]]+Job_Cards[[#This Row],[Total Labour]]+Job_Cards[[#This Row],[Part Value]]</f>
        <v>990</v>
      </c>
      <c r="Y1126" s="9"/>
      <c r="Z1126" s="11"/>
      <c r="AA1126" s="15">
        <f t="shared" si="123"/>
        <v>21</v>
      </c>
      <c r="AB1126" s="15">
        <f t="shared" si="124"/>
        <v>5</v>
      </c>
      <c r="AC1126" s="15">
        <f t="shared" si="125"/>
        <v>2026</v>
      </c>
    </row>
    <row r="1127" spans="1:29" x14ac:dyDescent="0.35">
      <c r="A1127" s="8">
        <v>46163</v>
      </c>
      <c r="B1127" s="8">
        <v>46163</v>
      </c>
      <c r="C1127" s="9">
        <v>136</v>
      </c>
      <c r="D1127" s="9" t="s">
        <v>1384</v>
      </c>
      <c r="E1127" s="9"/>
      <c r="F1127" s="9"/>
      <c r="G1127" s="64" t="s">
        <v>56</v>
      </c>
      <c r="H1127" s="65" t="s">
        <v>65</v>
      </c>
      <c r="I1127" s="65" t="s">
        <v>751</v>
      </c>
      <c r="J1127" s="106" t="s">
        <v>365</v>
      </c>
      <c r="K1127" s="67" t="str">
        <f>_xlfn.XLOOKUP(Job_Cards[[#This Row],[Part Code Issued]],'Inventory Check'!$A$3:$A$3000,'Inventory Check'!$B$3:$B$3000,"WRONG Code",0)</f>
        <v>Gulf Force AdBlue (10)</v>
      </c>
      <c r="L1127" s="22">
        <v>1</v>
      </c>
      <c r="M1127" s="27">
        <v>990</v>
      </c>
      <c r="N1127" s="69">
        <f t="shared" si="121"/>
        <v>990</v>
      </c>
      <c r="O1127" s="10"/>
      <c r="P1127" s="11"/>
      <c r="Q1127" s="11"/>
      <c r="R1127" s="11"/>
      <c r="S1127" s="11"/>
      <c r="T1127" s="23"/>
      <c r="U1127" s="71">
        <f t="shared" si="120"/>
        <v>0</v>
      </c>
      <c r="V1127" s="71">
        <f t="shared" si="122"/>
        <v>0</v>
      </c>
      <c r="W1127" s="9"/>
      <c r="X1127" s="69">
        <f>Job_Cards[[#This Row],[GST on Lobour]]+Job_Cards[[#This Row],[Total Labour]]+Job_Cards[[#This Row],[Part Value]]</f>
        <v>990</v>
      </c>
      <c r="Y1127" s="9"/>
      <c r="Z1127" s="11"/>
      <c r="AA1127" s="15">
        <f t="shared" si="123"/>
        <v>21</v>
      </c>
      <c r="AB1127" s="15">
        <f t="shared" si="124"/>
        <v>5</v>
      </c>
      <c r="AC1127" s="15">
        <f t="shared" si="125"/>
        <v>2026</v>
      </c>
    </row>
    <row r="1128" spans="1:29" x14ac:dyDescent="0.35">
      <c r="A1128" s="8">
        <v>46164</v>
      </c>
      <c r="B1128" s="8">
        <v>46164</v>
      </c>
      <c r="C1128" s="9">
        <v>137</v>
      </c>
      <c r="D1128" s="9" t="s">
        <v>1389</v>
      </c>
      <c r="E1128" s="9">
        <v>9451479773</v>
      </c>
      <c r="F1128" s="9" t="s">
        <v>1390</v>
      </c>
      <c r="G1128" s="64" t="s">
        <v>57</v>
      </c>
      <c r="H1128" s="65" t="s">
        <v>65</v>
      </c>
      <c r="I1128" s="65" t="s">
        <v>48</v>
      </c>
      <c r="J1128" s="22" t="s">
        <v>366</v>
      </c>
      <c r="K1128" s="67" t="str">
        <f>_xlfn.XLOOKUP(Job_Cards[[#This Row],[Part Code Issued]],'Inventory Check'!$A$3:$A$3000,'Inventory Check'!$B$3:$B$3000,"WRONG Code",0)</f>
        <v>Gulf Force BS VI (6.5L)</v>
      </c>
      <c r="L1128" s="22">
        <v>1</v>
      </c>
      <c r="M1128" s="27">
        <v>2243</v>
      </c>
      <c r="N1128" s="69">
        <f t="shared" si="121"/>
        <v>2243</v>
      </c>
      <c r="O1128" s="10"/>
      <c r="P1128" s="11"/>
      <c r="Q1128" s="11"/>
      <c r="R1128" s="11"/>
      <c r="S1128" s="11"/>
      <c r="T1128" s="23"/>
      <c r="U1128" s="71">
        <f t="shared" si="120"/>
        <v>0</v>
      </c>
      <c r="V1128" s="71">
        <f t="shared" si="122"/>
        <v>0</v>
      </c>
      <c r="W1128" s="9"/>
      <c r="X1128" s="69">
        <f>Job_Cards[[#This Row],[GST on Lobour]]+Job_Cards[[#This Row],[Total Labour]]+Job_Cards[[#This Row],[Part Value]]</f>
        <v>2243</v>
      </c>
      <c r="Y1128" s="9"/>
      <c r="Z1128" s="11"/>
      <c r="AA1128" s="15">
        <f t="shared" si="123"/>
        <v>22</v>
      </c>
      <c r="AB1128" s="15">
        <f t="shared" si="124"/>
        <v>5</v>
      </c>
      <c r="AC1128" s="15">
        <f t="shared" si="125"/>
        <v>2026</v>
      </c>
    </row>
    <row r="1129" spans="1:29" x14ac:dyDescent="0.35">
      <c r="A1129" s="9"/>
      <c r="B1129" s="8">
        <v>46164</v>
      </c>
      <c r="C1129" s="9"/>
      <c r="D1129" s="9"/>
      <c r="E1129" s="9"/>
      <c r="F1129" s="9"/>
      <c r="G1129" s="64"/>
      <c r="H1129" s="65"/>
      <c r="I1129" s="65" t="str">
        <f>IF(Job_Cards[[#This Row],[Customer Name]]="",I1128,"")</f>
        <v>Free Service</v>
      </c>
      <c r="J1129" s="22" t="s">
        <v>90</v>
      </c>
      <c r="K1129" s="67" t="str">
        <f>_xlfn.XLOOKUP(Job_Cards[[#This Row],[Part Code Issued]],'Inventory Check'!$A$3:$A$3000,'Inventory Check'!$B$3:$B$3000,"WRONG Code",0)</f>
        <v>Oil Filter</v>
      </c>
      <c r="L1129" s="22">
        <v>1</v>
      </c>
      <c r="M1129" s="27">
        <v>359</v>
      </c>
      <c r="N1129" s="69">
        <f t="shared" si="121"/>
        <v>359</v>
      </c>
      <c r="O1129" s="10"/>
      <c r="P1129" s="11"/>
      <c r="Q1129" s="11"/>
      <c r="R1129" s="11"/>
      <c r="S1129" s="11"/>
      <c r="T1129" s="23"/>
      <c r="U1129" s="71">
        <f t="shared" si="120"/>
        <v>0</v>
      </c>
      <c r="V1129" s="71">
        <f t="shared" si="122"/>
        <v>0</v>
      </c>
      <c r="W1129" s="9"/>
      <c r="X1129" s="69">
        <f>Job_Cards[[#This Row],[GST on Lobour]]+Job_Cards[[#This Row],[Total Labour]]+Job_Cards[[#This Row],[Part Value]]</f>
        <v>359</v>
      </c>
      <c r="Y1129" s="9"/>
      <c r="Z1129" s="11"/>
      <c r="AA1129" s="15">
        <f t="shared" si="123"/>
        <v>22</v>
      </c>
      <c r="AB1129" s="15">
        <f t="shared" si="124"/>
        <v>5</v>
      </c>
      <c r="AC1129" s="15">
        <f t="shared" si="125"/>
        <v>2026</v>
      </c>
    </row>
    <row r="1130" spans="1:29" x14ac:dyDescent="0.35">
      <c r="A1130" s="8">
        <v>46164</v>
      </c>
      <c r="B1130" s="8">
        <v>46164</v>
      </c>
      <c r="C1130" s="9">
        <v>138</v>
      </c>
      <c r="D1130" s="9" t="s">
        <v>1323</v>
      </c>
      <c r="E1130" s="9">
        <v>8004260820</v>
      </c>
      <c r="F1130" s="9" t="s">
        <v>1391</v>
      </c>
      <c r="G1130" s="64" t="s">
        <v>57</v>
      </c>
      <c r="H1130" s="65" t="s">
        <v>65</v>
      </c>
      <c r="I1130" s="65" t="s">
        <v>27</v>
      </c>
      <c r="J1130" s="22" t="s">
        <v>1119</v>
      </c>
      <c r="K1130" s="67" t="str">
        <f>_xlfn.XLOOKUP(Job_Cards[[#This Row],[Part Code Issued]],'Inventory Check'!$A$3:$A$3000,'Inventory Check'!$B$3:$B$3000,"WRONG Code",0)</f>
        <v>MECHENICAL SPRAY</v>
      </c>
      <c r="L1130" s="22">
        <v>1</v>
      </c>
      <c r="M1130" s="27">
        <v>160</v>
      </c>
      <c r="N1130" s="69">
        <f t="shared" si="121"/>
        <v>160</v>
      </c>
      <c r="O1130" s="10">
        <v>4250</v>
      </c>
      <c r="P1130" s="11"/>
      <c r="Q1130" s="11"/>
      <c r="R1130" s="11"/>
      <c r="S1130" s="11"/>
      <c r="T1130" s="23"/>
      <c r="U1130" s="71">
        <f t="shared" si="120"/>
        <v>4250</v>
      </c>
      <c r="V1130" s="71">
        <f t="shared" si="122"/>
        <v>765</v>
      </c>
      <c r="W1130" s="9"/>
      <c r="X1130" s="69">
        <f>Job_Cards[[#This Row],[GST on Lobour]]+Job_Cards[[#This Row],[Total Labour]]+Job_Cards[[#This Row],[Part Value]]</f>
        <v>5175</v>
      </c>
      <c r="Y1130" s="9"/>
      <c r="Z1130" s="11"/>
      <c r="AA1130" s="15">
        <f t="shared" si="123"/>
        <v>22</v>
      </c>
      <c r="AB1130" s="15">
        <f t="shared" si="124"/>
        <v>5</v>
      </c>
      <c r="AC1130" s="15">
        <f t="shared" si="125"/>
        <v>2026</v>
      </c>
    </row>
    <row r="1131" spans="1:29" x14ac:dyDescent="0.35">
      <c r="A1131" s="9"/>
      <c r="B1131" s="8">
        <v>46164</v>
      </c>
      <c r="C1131" s="9"/>
      <c r="D1131" s="9"/>
      <c r="E1131" s="9"/>
      <c r="F1131" s="9"/>
      <c r="G1131" s="64"/>
      <c r="H1131" s="65"/>
      <c r="I1131" s="65" t="str">
        <f>IF(Job_Cards[[#This Row],[Customer Name]]="",I1130,"")</f>
        <v>Paid</v>
      </c>
      <c r="J1131" s="22" t="s">
        <v>103</v>
      </c>
      <c r="K1131" s="67" t="str">
        <f>_xlfn.XLOOKUP(Job_Cards[[#This Row],[Part Code Issued]],'Inventory Check'!$A$3:$A$3000,'Inventory Check'!$B$3:$B$3000,"WRONG Code",0)</f>
        <v>Silent Block</v>
      </c>
      <c r="L1131" s="22">
        <v>4</v>
      </c>
      <c r="M1131" s="27">
        <v>113</v>
      </c>
      <c r="N1131" s="69">
        <f t="shared" si="121"/>
        <v>452</v>
      </c>
      <c r="O1131" s="10"/>
      <c r="P1131" s="11"/>
      <c r="Q1131" s="11"/>
      <c r="R1131" s="11"/>
      <c r="S1131" s="11"/>
      <c r="T1131" s="23"/>
      <c r="U1131" s="71">
        <f t="shared" si="120"/>
        <v>0</v>
      </c>
      <c r="V1131" s="71">
        <f t="shared" si="122"/>
        <v>0</v>
      </c>
      <c r="W1131" s="9"/>
      <c r="X1131" s="69">
        <f>Job_Cards[[#This Row],[GST on Lobour]]+Job_Cards[[#This Row],[Total Labour]]+Job_Cards[[#This Row],[Part Value]]</f>
        <v>452</v>
      </c>
      <c r="Y1131" s="9"/>
      <c r="Z1131" s="11"/>
      <c r="AA1131" s="15">
        <f t="shared" si="123"/>
        <v>22</v>
      </c>
      <c r="AB1131" s="15">
        <f t="shared" si="124"/>
        <v>5</v>
      </c>
      <c r="AC1131" s="15">
        <f t="shared" si="125"/>
        <v>2026</v>
      </c>
    </row>
    <row r="1132" spans="1:29" x14ac:dyDescent="0.35">
      <c r="A1132" s="9"/>
      <c r="B1132" s="8">
        <v>46164</v>
      </c>
      <c r="C1132" s="9"/>
      <c r="D1132" s="9"/>
      <c r="E1132" s="9"/>
      <c r="F1132" s="9"/>
      <c r="G1132" s="64"/>
      <c r="H1132" s="65"/>
      <c r="I1132" s="65" t="str">
        <f>IF(Job_Cards[[#This Row],[Customer Name]]="",I1131,"")</f>
        <v>Paid</v>
      </c>
      <c r="J1132" s="22" t="s">
        <v>313</v>
      </c>
      <c r="K1132" s="67" t="str">
        <f>_xlfn.XLOOKUP(Job_Cards[[#This Row],[Part Code Issued]],'Inventory Check'!$A$3:$A$3000,'Inventory Check'!$B$3:$B$3000,"WRONG Code",0)</f>
        <v>Bearing Bushes</v>
      </c>
      <c r="L1132" s="22">
        <v>4</v>
      </c>
      <c r="M1132" s="27">
        <v>434</v>
      </c>
      <c r="N1132" s="69">
        <f t="shared" si="121"/>
        <v>1736</v>
      </c>
      <c r="O1132" s="10"/>
      <c r="P1132" s="11"/>
      <c r="Q1132" s="11"/>
      <c r="R1132" s="11"/>
      <c r="S1132" s="11"/>
      <c r="T1132" s="23"/>
      <c r="U1132" s="71">
        <f t="shared" si="120"/>
        <v>0</v>
      </c>
      <c r="V1132" s="71">
        <f t="shared" si="122"/>
        <v>0</v>
      </c>
      <c r="W1132" s="9"/>
      <c r="X1132" s="69">
        <f>Job_Cards[[#This Row],[GST on Lobour]]+Job_Cards[[#This Row],[Total Labour]]+Job_Cards[[#This Row],[Part Value]]</f>
        <v>1736</v>
      </c>
      <c r="Y1132" s="9"/>
      <c r="Z1132" s="11"/>
      <c r="AA1132" s="15">
        <f t="shared" si="123"/>
        <v>22</v>
      </c>
      <c r="AB1132" s="15">
        <f t="shared" si="124"/>
        <v>5</v>
      </c>
      <c r="AC1132" s="15">
        <f t="shared" si="125"/>
        <v>2026</v>
      </c>
    </row>
    <row r="1133" spans="1:29" x14ac:dyDescent="0.35">
      <c r="A1133" s="9"/>
      <c r="B1133" s="8">
        <v>46164</v>
      </c>
      <c r="C1133" s="9"/>
      <c r="D1133" s="9"/>
      <c r="E1133" s="9"/>
      <c r="F1133" s="9"/>
      <c r="G1133" s="64"/>
      <c r="H1133" s="65"/>
      <c r="I1133" s="65" t="str">
        <f>IF(Job_Cards[[#This Row],[Customer Name]]="",I1132,"")</f>
        <v>Paid</v>
      </c>
      <c r="J1133" s="22" t="s">
        <v>115</v>
      </c>
      <c r="K1133" s="67" t="str">
        <f>_xlfn.XLOOKUP(Job_Cards[[#This Row],[Part Code Issued]],'Inventory Check'!$A$3:$A$3000,'Inventory Check'!$B$3:$B$3000,"WRONG Code",0)</f>
        <v>Bimetal Bush with Oil-Groove</v>
      </c>
      <c r="L1133" s="22">
        <v>4</v>
      </c>
      <c r="M1133" s="27">
        <v>295</v>
      </c>
      <c r="N1133" s="69">
        <f t="shared" si="121"/>
        <v>1180</v>
      </c>
      <c r="O1133" s="10"/>
      <c r="P1133" s="11"/>
      <c r="Q1133" s="11"/>
      <c r="R1133" s="11"/>
      <c r="S1133" s="11"/>
      <c r="T1133" s="23"/>
      <c r="U1133" s="71">
        <f t="shared" si="120"/>
        <v>0</v>
      </c>
      <c r="V1133" s="71">
        <f t="shared" si="122"/>
        <v>0</v>
      </c>
      <c r="W1133" s="9"/>
      <c r="X1133" s="69">
        <f>Job_Cards[[#This Row],[GST on Lobour]]+Job_Cards[[#This Row],[Total Labour]]+Job_Cards[[#This Row],[Part Value]]</f>
        <v>1180</v>
      </c>
      <c r="Y1133" s="9"/>
      <c r="Z1133" s="11"/>
      <c r="AA1133" s="15">
        <f t="shared" si="123"/>
        <v>22</v>
      </c>
      <c r="AB1133" s="15">
        <f t="shared" si="124"/>
        <v>5</v>
      </c>
      <c r="AC1133" s="15">
        <f t="shared" si="125"/>
        <v>2026</v>
      </c>
    </row>
    <row r="1134" spans="1:29" x14ac:dyDescent="0.35">
      <c r="A1134" s="9"/>
      <c r="B1134" s="8">
        <v>46164</v>
      </c>
      <c r="C1134" s="9"/>
      <c r="D1134" s="9"/>
      <c r="E1134" s="9"/>
      <c r="F1134" s="9"/>
      <c r="G1134" s="64"/>
      <c r="H1134" s="65"/>
      <c r="I1134" s="65" t="str">
        <f>IF(Job_Cards[[#This Row],[Customer Name]]="",I1133,"")</f>
        <v>Paid</v>
      </c>
      <c r="J1134" s="22" t="s">
        <v>106</v>
      </c>
      <c r="K1134" s="67" t="str">
        <f>_xlfn.XLOOKUP(Job_Cards[[#This Row],[Part Code Issued]],'Inventory Check'!$A$3:$A$3000,'Inventory Check'!$B$3:$B$3000,"WRONG Code",0)</f>
        <v>Rubber Seal</v>
      </c>
      <c r="L1134" s="22">
        <v>12</v>
      </c>
      <c r="M1134" s="27">
        <v>9</v>
      </c>
      <c r="N1134" s="69">
        <f t="shared" si="121"/>
        <v>108</v>
      </c>
      <c r="O1134" s="10"/>
      <c r="P1134" s="11"/>
      <c r="Q1134" s="11"/>
      <c r="R1134" s="11"/>
      <c r="S1134" s="11"/>
      <c r="T1134" s="23"/>
      <c r="U1134" s="71">
        <f t="shared" si="120"/>
        <v>0</v>
      </c>
      <c r="V1134" s="71">
        <f t="shared" si="122"/>
        <v>0</v>
      </c>
      <c r="W1134" s="9"/>
      <c r="X1134" s="69">
        <f>Job_Cards[[#This Row],[GST on Lobour]]+Job_Cards[[#This Row],[Total Labour]]+Job_Cards[[#This Row],[Part Value]]</f>
        <v>108</v>
      </c>
      <c r="Y1134" s="9"/>
      <c r="Z1134" s="11"/>
      <c r="AA1134" s="15">
        <f t="shared" si="123"/>
        <v>22</v>
      </c>
      <c r="AB1134" s="15">
        <f t="shared" si="124"/>
        <v>5</v>
      </c>
      <c r="AC1134" s="15">
        <f t="shared" si="125"/>
        <v>2026</v>
      </c>
    </row>
    <row r="1135" spans="1:29" x14ac:dyDescent="0.35">
      <c r="A1135" s="9"/>
      <c r="B1135" s="8">
        <v>46164</v>
      </c>
      <c r="C1135" s="9"/>
      <c r="D1135" s="9"/>
      <c r="E1135" s="9"/>
      <c r="F1135" s="9"/>
      <c r="G1135" s="64"/>
      <c r="H1135" s="65"/>
      <c r="I1135" s="65" t="str">
        <f>IF(Job_Cards[[#This Row],[Customer Name]]="",I1134,"")</f>
        <v>Paid</v>
      </c>
      <c r="J1135" s="22" t="s">
        <v>101</v>
      </c>
      <c r="K1135" s="67" t="str">
        <f>_xlfn.XLOOKUP(Job_Cards[[#This Row],[Part Code Issued]],'Inventory Check'!$A$3:$A$3000,'Inventory Check'!$B$3:$B$3000,"WRONG Code",0)</f>
        <v>Wheel Joint assly</v>
      </c>
      <c r="L1135" s="22">
        <v>4</v>
      </c>
      <c r="M1135" s="27">
        <v>641</v>
      </c>
      <c r="N1135" s="69">
        <f t="shared" si="121"/>
        <v>2564</v>
      </c>
      <c r="O1135" s="10"/>
      <c r="P1135" s="11"/>
      <c r="Q1135" s="11"/>
      <c r="R1135" s="11"/>
      <c r="S1135" s="11"/>
      <c r="T1135" s="23"/>
      <c r="U1135" s="71">
        <f t="shared" si="120"/>
        <v>0</v>
      </c>
      <c r="V1135" s="71">
        <f t="shared" si="122"/>
        <v>0</v>
      </c>
      <c r="W1135" s="9"/>
      <c r="X1135" s="69">
        <f>Job_Cards[[#This Row],[GST on Lobour]]+Job_Cards[[#This Row],[Total Labour]]+Job_Cards[[#This Row],[Part Value]]</f>
        <v>2564</v>
      </c>
      <c r="Y1135" s="9"/>
      <c r="Z1135" s="11"/>
      <c r="AA1135" s="15">
        <f t="shared" si="123"/>
        <v>22</v>
      </c>
      <c r="AB1135" s="15">
        <f t="shared" si="124"/>
        <v>5</v>
      </c>
      <c r="AC1135" s="15">
        <f t="shared" si="125"/>
        <v>2026</v>
      </c>
    </row>
    <row r="1136" spans="1:29" x14ac:dyDescent="0.35">
      <c r="A1136" s="9"/>
      <c r="B1136" s="8">
        <v>46164</v>
      </c>
      <c r="C1136" s="9"/>
      <c r="D1136" s="9"/>
      <c r="E1136" s="9"/>
      <c r="F1136" s="9"/>
      <c r="G1136" s="64"/>
      <c r="H1136" s="65"/>
      <c r="I1136" s="65" t="str">
        <f>IF(Job_Cards[[#This Row],[Customer Name]]="",I1135,"")</f>
        <v>Paid</v>
      </c>
      <c r="J1136" s="22" t="s">
        <v>170</v>
      </c>
      <c r="K1136" s="67" t="str">
        <f>_xlfn.XLOOKUP(Job_Cards[[#This Row],[Part Code Issued]],'Inventory Check'!$A$3:$A$3000,'Inventory Check'!$B$3:$B$3000,"WRONG Code",0)</f>
        <v>Oil Seal For Fr. Exle</v>
      </c>
      <c r="L1136" s="22">
        <v>2</v>
      </c>
      <c r="M1136" s="27">
        <v>85</v>
      </c>
      <c r="N1136" s="69">
        <f t="shared" si="121"/>
        <v>170</v>
      </c>
      <c r="O1136" s="10"/>
      <c r="P1136" s="11"/>
      <c r="Q1136" s="11"/>
      <c r="R1136" s="11"/>
      <c r="S1136" s="11"/>
      <c r="T1136" s="23"/>
      <c r="U1136" s="71">
        <f t="shared" si="120"/>
        <v>0</v>
      </c>
      <c r="V1136" s="71">
        <f t="shared" si="122"/>
        <v>0</v>
      </c>
      <c r="W1136" s="9"/>
      <c r="X1136" s="69">
        <f>Job_Cards[[#This Row],[GST on Lobour]]+Job_Cards[[#This Row],[Total Labour]]+Job_Cards[[#This Row],[Part Value]]</f>
        <v>170</v>
      </c>
      <c r="Y1136" s="9"/>
      <c r="Z1136" s="11"/>
      <c r="AA1136" s="15">
        <f t="shared" si="123"/>
        <v>22</v>
      </c>
      <c r="AB1136" s="15">
        <f t="shared" si="124"/>
        <v>5</v>
      </c>
      <c r="AC1136" s="15">
        <f t="shared" si="125"/>
        <v>2026</v>
      </c>
    </row>
    <row r="1137" spans="1:29" x14ac:dyDescent="0.35">
      <c r="A1137" s="9"/>
      <c r="B1137" s="8">
        <v>46164</v>
      </c>
      <c r="C1137" s="9"/>
      <c r="D1137" s="9"/>
      <c r="E1137" s="9"/>
      <c r="F1137" s="9"/>
      <c r="G1137" s="64"/>
      <c r="H1137" s="65"/>
      <c r="I1137" s="65" t="str">
        <f>IF(Job_Cards[[#This Row],[Customer Name]]="",I1136,"")</f>
        <v>Paid</v>
      </c>
      <c r="J1137" s="22" t="s">
        <v>845</v>
      </c>
      <c r="K1137" s="67" t="str">
        <f>_xlfn.XLOOKUP(Job_Cards[[#This Row],[Part Code Issued]],'Inventory Check'!$A$3:$A$3000,'Inventory Check'!$B$3:$B$3000,"WRONG Code",0)</f>
        <v>GREASE</v>
      </c>
      <c r="L1137" s="22">
        <v>1</v>
      </c>
      <c r="M1137" s="27">
        <v>268</v>
      </c>
      <c r="N1137" s="69">
        <f t="shared" si="121"/>
        <v>268</v>
      </c>
      <c r="O1137" s="10"/>
      <c r="P1137" s="11"/>
      <c r="Q1137" s="11"/>
      <c r="R1137" s="11"/>
      <c r="S1137" s="11"/>
      <c r="T1137" s="23"/>
      <c r="U1137" s="71">
        <f t="shared" si="120"/>
        <v>0</v>
      </c>
      <c r="V1137" s="71">
        <f t="shared" si="122"/>
        <v>0</v>
      </c>
      <c r="W1137" s="9"/>
      <c r="X1137" s="69">
        <f>Job_Cards[[#This Row],[GST on Lobour]]+Job_Cards[[#This Row],[Total Labour]]+Job_Cards[[#This Row],[Part Value]]</f>
        <v>268</v>
      </c>
      <c r="Y1137" s="9"/>
      <c r="Z1137" s="11"/>
      <c r="AA1137" s="15">
        <f t="shared" si="123"/>
        <v>22</v>
      </c>
      <c r="AB1137" s="15">
        <f t="shared" si="124"/>
        <v>5</v>
      </c>
      <c r="AC1137" s="15">
        <f t="shared" si="125"/>
        <v>2026</v>
      </c>
    </row>
    <row r="1138" spans="1:29" x14ac:dyDescent="0.35">
      <c r="A1138" s="9"/>
      <c r="B1138" s="8">
        <v>46164</v>
      </c>
      <c r="C1138" s="9"/>
      <c r="D1138" s="9"/>
      <c r="E1138" s="9"/>
      <c r="F1138" s="9"/>
      <c r="G1138" s="64"/>
      <c r="H1138" s="65"/>
      <c r="I1138" s="65" t="str">
        <f>IF(Job_Cards[[#This Row],[Customer Name]]="",I1137,"")</f>
        <v>Paid</v>
      </c>
      <c r="J1138" s="22" t="s">
        <v>128</v>
      </c>
      <c r="K1138" s="67" t="str">
        <f>_xlfn.XLOOKUP(Job_Cards[[#This Row],[Part Code Issued]],'Inventory Check'!$A$3:$A$3000,'Inventory Check'!$B$3:$B$3000,"WRONG Code",0)</f>
        <v>T R BEARING</v>
      </c>
      <c r="L1138" s="22">
        <v>1</v>
      </c>
      <c r="M1138" s="27">
        <v>369</v>
      </c>
      <c r="N1138" s="69">
        <f t="shared" si="121"/>
        <v>369</v>
      </c>
      <c r="O1138" s="10"/>
      <c r="P1138" s="11"/>
      <c r="Q1138" s="11"/>
      <c r="R1138" s="11"/>
      <c r="S1138" s="11"/>
      <c r="T1138" s="23"/>
      <c r="U1138" s="71">
        <f t="shared" si="120"/>
        <v>0</v>
      </c>
      <c r="V1138" s="71">
        <f t="shared" si="122"/>
        <v>0</v>
      </c>
      <c r="W1138" s="9"/>
      <c r="X1138" s="69">
        <f>Job_Cards[[#This Row],[GST on Lobour]]+Job_Cards[[#This Row],[Total Labour]]+Job_Cards[[#This Row],[Part Value]]</f>
        <v>369</v>
      </c>
      <c r="Y1138" s="9"/>
      <c r="Z1138" s="11"/>
      <c r="AA1138" s="15">
        <f t="shared" si="123"/>
        <v>22</v>
      </c>
      <c r="AB1138" s="15">
        <f t="shared" si="124"/>
        <v>5</v>
      </c>
      <c r="AC1138" s="15">
        <f t="shared" si="125"/>
        <v>2026</v>
      </c>
    </row>
    <row r="1139" spans="1:29" x14ac:dyDescent="0.35">
      <c r="A1139" s="9"/>
      <c r="B1139" s="8">
        <v>46164</v>
      </c>
      <c r="C1139" s="9"/>
      <c r="D1139" s="9"/>
      <c r="E1139" s="9"/>
      <c r="F1139" s="9"/>
      <c r="G1139" s="64"/>
      <c r="H1139" s="65"/>
      <c r="I1139" s="65" t="str">
        <f>IF(Job_Cards[[#This Row],[Customer Name]]="",I1138,"")</f>
        <v>Paid</v>
      </c>
      <c r="J1139" s="22" t="s">
        <v>1011</v>
      </c>
      <c r="K1139" s="67" t="str">
        <f>_xlfn.XLOOKUP(Job_Cards[[#This Row],[Part Code Issued]],'Inventory Check'!$A$3:$A$3000,'Inventory Check'!$B$3:$B$3000,"WRONG Code",0)</f>
        <v>Oil Seal</v>
      </c>
      <c r="L1139" s="22">
        <v>1</v>
      </c>
      <c r="M1139" s="27">
        <v>85</v>
      </c>
      <c r="N1139" s="69">
        <f t="shared" si="121"/>
        <v>85</v>
      </c>
      <c r="O1139" s="10"/>
      <c r="P1139" s="11"/>
      <c r="Q1139" s="11"/>
      <c r="R1139" s="11"/>
      <c r="S1139" s="11"/>
      <c r="T1139" s="23"/>
      <c r="U1139" s="71">
        <f t="shared" si="120"/>
        <v>0</v>
      </c>
      <c r="V1139" s="71">
        <f t="shared" si="122"/>
        <v>0</v>
      </c>
      <c r="W1139" s="9"/>
      <c r="X1139" s="69">
        <f>Job_Cards[[#This Row],[GST on Lobour]]+Job_Cards[[#This Row],[Total Labour]]+Job_Cards[[#This Row],[Part Value]]</f>
        <v>85</v>
      </c>
      <c r="Y1139" s="9"/>
      <c r="Z1139" s="11"/>
      <c r="AA1139" s="15">
        <f t="shared" si="123"/>
        <v>22</v>
      </c>
      <c r="AB1139" s="15">
        <f t="shared" si="124"/>
        <v>5</v>
      </c>
      <c r="AC1139" s="15">
        <f t="shared" si="125"/>
        <v>2026</v>
      </c>
    </row>
    <row r="1140" spans="1:29" x14ac:dyDescent="0.35">
      <c r="A1140" s="9"/>
      <c r="B1140" s="8">
        <v>46164</v>
      </c>
      <c r="C1140" s="9"/>
      <c r="D1140" s="9"/>
      <c r="E1140" s="9"/>
      <c r="F1140" s="9"/>
      <c r="G1140" s="64"/>
      <c r="H1140" s="65"/>
      <c r="I1140" s="65" t="str">
        <f>IF(Job_Cards[[#This Row],[Customer Name]]="",I1139,"")</f>
        <v>Paid</v>
      </c>
      <c r="J1140" s="22" t="s">
        <v>1012</v>
      </c>
      <c r="K1140" s="67" t="str">
        <f>_xlfn.XLOOKUP(Job_Cards[[#This Row],[Part Code Issued]],'Inventory Check'!$A$3:$A$3000,'Inventory Check'!$B$3:$B$3000,"WRONG Code",0)</f>
        <v>Oil Seal</v>
      </c>
      <c r="L1140" s="22">
        <v>1</v>
      </c>
      <c r="M1140" s="27">
        <v>79</v>
      </c>
      <c r="N1140" s="69">
        <f t="shared" si="121"/>
        <v>79</v>
      </c>
      <c r="O1140" s="10"/>
      <c r="P1140" s="11"/>
      <c r="Q1140" s="11"/>
      <c r="R1140" s="11"/>
      <c r="S1140" s="11"/>
      <c r="T1140" s="23"/>
      <c r="U1140" s="71">
        <f t="shared" si="120"/>
        <v>0</v>
      </c>
      <c r="V1140" s="71">
        <f t="shared" si="122"/>
        <v>0</v>
      </c>
      <c r="W1140" s="9"/>
      <c r="X1140" s="69">
        <f>Job_Cards[[#This Row],[GST on Lobour]]+Job_Cards[[#This Row],[Total Labour]]+Job_Cards[[#This Row],[Part Value]]</f>
        <v>79</v>
      </c>
      <c r="Y1140" s="9"/>
      <c r="Z1140" s="11"/>
      <c r="AA1140" s="15">
        <f t="shared" si="123"/>
        <v>22</v>
      </c>
      <c r="AB1140" s="15">
        <f t="shared" si="124"/>
        <v>5</v>
      </c>
      <c r="AC1140" s="15">
        <f t="shared" si="125"/>
        <v>2026</v>
      </c>
    </row>
    <row r="1141" spans="1:29" x14ac:dyDescent="0.35">
      <c r="A1141" s="9"/>
      <c r="B1141" s="8">
        <v>46164</v>
      </c>
      <c r="C1141" s="9"/>
      <c r="D1141" s="9"/>
      <c r="E1141" s="9"/>
      <c r="F1141" s="9"/>
      <c r="G1141" s="64"/>
      <c r="H1141" s="65"/>
      <c r="I1141" s="65" t="str">
        <f>IF(Job_Cards[[#This Row],[Customer Name]]="",I1140,"")</f>
        <v>Paid</v>
      </c>
      <c r="J1141" s="22" t="s">
        <v>688</v>
      </c>
      <c r="K1141" s="67" t="str">
        <f>_xlfn.XLOOKUP(Job_Cards[[#This Row],[Part Code Issued]],'Inventory Check'!$A$3:$A$3000,'Inventory Check'!$B$3:$B$3000,"WRONG Code",0)</f>
        <v>Fuel Filter &amp; Oil Filter Kit</v>
      </c>
      <c r="L1141" s="22">
        <v>1</v>
      </c>
      <c r="M1141" s="27">
        <v>534</v>
      </c>
      <c r="N1141" s="69">
        <f t="shared" si="121"/>
        <v>534</v>
      </c>
      <c r="O1141" s="10"/>
      <c r="P1141" s="11"/>
      <c r="Q1141" s="11"/>
      <c r="R1141" s="11"/>
      <c r="S1141" s="11"/>
      <c r="T1141" s="23"/>
      <c r="U1141" s="71">
        <f t="shared" si="120"/>
        <v>0</v>
      </c>
      <c r="V1141" s="71">
        <f t="shared" si="122"/>
        <v>0</v>
      </c>
      <c r="W1141" s="9"/>
      <c r="X1141" s="69">
        <f>Job_Cards[[#This Row],[GST on Lobour]]+Job_Cards[[#This Row],[Total Labour]]+Job_Cards[[#This Row],[Part Value]]</f>
        <v>534</v>
      </c>
      <c r="Y1141" s="9"/>
      <c r="Z1141" s="11"/>
      <c r="AA1141" s="15">
        <f t="shared" si="123"/>
        <v>22</v>
      </c>
      <c r="AB1141" s="15">
        <f t="shared" si="124"/>
        <v>5</v>
      </c>
      <c r="AC1141" s="15">
        <f t="shared" si="125"/>
        <v>2026</v>
      </c>
    </row>
    <row r="1142" spans="1:29" x14ac:dyDescent="0.35">
      <c r="A1142" s="9"/>
      <c r="B1142" s="8">
        <v>46164</v>
      </c>
      <c r="C1142" s="9"/>
      <c r="D1142" s="9"/>
      <c r="E1142" s="9"/>
      <c r="F1142" s="9"/>
      <c r="G1142" s="64"/>
      <c r="H1142" s="65"/>
      <c r="I1142" s="65" t="str">
        <f>IF(Job_Cards[[#This Row],[Customer Name]]="",I1141,"")</f>
        <v>Paid</v>
      </c>
      <c r="J1142" s="22" t="s">
        <v>1392</v>
      </c>
      <c r="K1142" s="67" t="str">
        <f>_xlfn.XLOOKUP(Job_Cards[[#This Row],[Part Code Issued]],'Inventory Check'!$A$3:$A$3000,'Inventory Check'!$B$3:$B$3000,"WRONG Code",0)</f>
        <v>ENGINE OIL</v>
      </c>
      <c r="L1142" s="22">
        <v>1</v>
      </c>
      <c r="M1142" s="27">
        <v>2400</v>
      </c>
      <c r="N1142" s="69">
        <f t="shared" si="121"/>
        <v>2400</v>
      </c>
      <c r="O1142" s="10"/>
      <c r="P1142" s="11"/>
      <c r="Q1142" s="11"/>
      <c r="R1142" s="11"/>
      <c r="S1142" s="11"/>
      <c r="T1142" s="23"/>
      <c r="U1142" s="71">
        <f t="shared" si="120"/>
        <v>0</v>
      </c>
      <c r="V1142" s="71">
        <f t="shared" si="122"/>
        <v>0</v>
      </c>
      <c r="W1142" s="9"/>
      <c r="X1142" s="69">
        <f>Job_Cards[[#This Row],[GST on Lobour]]+Job_Cards[[#This Row],[Total Labour]]+Job_Cards[[#This Row],[Part Value]]</f>
        <v>2400</v>
      </c>
      <c r="Y1142" s="9"/>
      <c r="Z1142" s="11"/>
      <c r="AA1142" s="15">
        <f t="shared" si="123"/>
        <v>22</v>
      </c>
      <c r="AB1142" s="15">
        <f t="shared" si="124"/>
        <v>5</v>
      </c>
      <c r="AC1142" s="15">
        <f t="shared" si="125"/>
        <v>2026</v>
      </c>
    </row>
    <row r="1143" spans="1:29" x14ac:dyDescent="0.35">
      <c r="A1143" s="9"/>
      <c r="B1143" s="8">
        <v>46164</v>
      </c>
      <c r="C1143" s="9"/>
      <c r="D1143" s="9"/>
      <c r="E1143" s="9"/>
      <c r="F1143" s="9"/>
      <c r="G1143" s="64"/>
      <c r="H1143" s="65"/>
      <c r="I1143" s="65" t="str">
        <f>IF(Job_Cards[[#This Row],[Customer Name]]="",I1142,"")</f>
        <v>Paid</v>
      </c>
      <c r="J1143" s="22" t="s">
        <v>521</v>
      </c>
      <c r="K1143" s="67" t="str">
        <f>_xlfn.XLOOKUP(Job_Cards[[#This Row],[Part Code Issued]],'Inventory Check'!$A$3:$A$3000,'Inventory Check'!$B$3:$B$3000,"WRONG Code",0)</f>
        <v>UJ Kit</v>
      </c>
      <c r="L1143" s="22">
        <v>1</v>
      </c>
      <c r="M1143" s="27">
        <v>648</v>
      </c>
      <c r="N1143" s="69">
        <f t="shared" si="121"/>
        <v>648</v>
      </c>
      <c r="O1143" s="10"/>
      <c r="P1143" s="11"/>
      <c r="Q1143" s="11"/>
      <c r="R1143" s="11"/>
      <c r="S1143" s="11"/>
      <c r="T1143" s="23"/>
      <c r="U1143" s="71">
        <f t="shared" si="120"/>
        <v>0</v>
      </c>
      <c r="V1143" s="71">
        <f t="shared" si="122"/>
        <v>0</v>
      </c>
      <c r="W1143" s="9"/>
      <c r="X1143" s="69">
        <f>Job_Cards[[#This Row],[GST on Lobour]]+Job_Cards[[#This Row],[Total Labour]]+Job_Cards[[#This Row],[Part Value]]</f>
        <v>648</v>
      </c>
      <c r="Y1143" s="9"/>
      <c r="Z1143" s="11"/>
      <c r="AA1143" s="15">
        <f t="shared" si="123"/>
        <v>22</v>
      </c>
      <c r="AB1143" s="15">
        <f t="shared" si="124"/>
        <v>5</v>
      </c>
      <c r="AC1143" s="15">
        <f t="shared" si="125"/>
        <v>2026</v>
      </c>
    </row>
    <row r="1144" spans="1:29" x14ac:dyDescent="0.35">
      <c r="A1144" s="9"/>
      <c r="B1144" s="8">
        <v>46164</v>
      </c>
      <c r="C1144" s="9"/>
      <c r="D1144" s="9"/>
      <c r="E1144" s="9"/>
      <c r="F1144" s="9"/>
      <c r="G1144" s="64"/>
      <c r="H1144" s="65"/>
      <c r="I1144" s="65" t="str">
        <f>IF(Job_Cards[[#This Row],[Customer Name]]="",I1143,"")</f>
        <v>Paid</v>
      </c>
      <c r="J1144" s="22" t="s">
        <v>853</v>
      </c>
      <c r="K1144" s="67" t="str">
        <f>_xlfn.XLOOKUP(Job_Cards[[#This Row],[Part Code Issued]],'Inventory Check'!$A$3:$A$3000,'Inventory Check'!$B$3:$B$3000,"WRONG Code",0)</f>
        <v>Gear Oil XP 85W140  HP 1Ltr</v>
      </c>
      <c r="L1144" s="22">
        <v>1</v>
      </c>
      <c r="M1144" s="27">
        <v>485</v>
      </c>
      <c r="N1144" s="69">
        <f t="shared" si="121"/>
        <v>485</v>
      </c>
      <c r="O1144" s="10"/>
      <c r="P1144" s="11"/>
      <c r="Q1144" s="11"/>
      <c r="R1144" s="11"/>
      <c r="S1144" s="11"/>
      <c r="T1144" s="23"/>
      <c r="U1144" s="71">
        <f t="shared" si="120"/>
        <v>0</v>
      </c>
      <c r="V1144" s="71">
        <f t="shared" si="122"/>
        <v>0</v>
      </c>
      <c r="W1144" s="9"/>
      <c r="X1144" s="69">
        <f>Job_Cards[[#This Row],[GST on Lobour]]+Job_Cards[[#This Row],[Total Labour]]+Job_Cards[[#This Row],[Part Value]]</f>
        <v>485</v>
      </c>
      <c r="Y1144" s="9"/>
      <c r="Z1144" s="11"/>
      <c r="AA1144" s="15">
        <f t="shared" si="123"/>
        <v>22</v>
      </c>
      <c r="AB1144" s="15">
        <f t="shared" si="124"/>
        <v>5</v>
      </c>
      <c r="AC1144" s="15">
        <f t="shared" si="125"/>
        <v>2026</v>
      </c>
    </row>
    <row r="1145" spans="1:29" x14ac:dyDescent="0.35">
      <c r="A1145" s="9"/>
      <c r="B1145" s="8">
        <v>46164</v>
      </c>
      <c r="C1145" s="9"/>
      <c r="D1145" s="9"/>
      <c r="E1145" s="9"/>
      <c r="F1145" s="9"/>
      <c r="G1145" s="64"/>
      <c r="H1145" s="65"/>
      <c r="I1145" s="65" t="str">
        <f>IF(Job_Cards[[#This Row],[Customer Name]]="",I1144,"")</f>
        <v>Paid</v>
      </c>
      <c r="J1145" s="106" t="s">
        <v>301</v>
      </c>
      <c r="K1145" s="67" t="str">
        <f>_xlfn.XLOOKUP(Job_Cards[[#This Row],[Part Code Issued]],'Inventory Check'!$A$3:$A$3000,'Inventory Check'!$B$3:$B$3000,"WRONG Code",0)</f>
        <v>CLUTCH SPRING</v>
      </c>
      <c r="L1145" s="22">
        <v>1</v>
      </c>
      <c r="M1145" s="27">
        <v>20</v>
      </c>
      <c r="N1145" s="69">
        <f t="shared" si="121"/>
        <v>20</v>
      </c>
      <c r="O1145" s="10"/>
      <c r="P1145" s="11"/>
      <c r="Q1145" s="11"/>
      <c r="R1145" s="11"/>
      <c r="S1145" s="11"/>
      <c r="T1145" s="23"/>
      <c r="U1145" s="71">
        <f t="shared" si="120"/>
        <v>0</v>
      </c>
      <c r="V1145" s="71">
        <f t="shared" si="122"/>
        <v>0</v>
      </c>
      <c r="W1145" s="9"/>
      <c r="X1145" s="69">
        <f>Job_Cards[[#This Row],[GST on Lobour]]+Job_Cards[[#This Row],[Total Labour]]+Job_Cards[[#This Row],[Part Value]]</f>
        <v>20</v>
      </c>
      <c r="Y1145" s="9"/>
      <c r="Z1145" s="11"/>
      <c r="AA1145" s="15">
        <f t="shared" si="123"/>
        <v>22</v>
      </c>
      <c r="AB1145" s="15">
        <f t="shared" si="124"/>
        <v>5</v>
      </c>
      <c r="AC1145" s="15">
        <f t="shared" si="125"/>
        <v>2026</v>
      </c>
    </row>
    <row r="1146" spans="1:29" x14ac:dyDescent="0.35">
      <c r="A1146" s="9"/>
      <c r="B1146" s="8">
        <v>46164</v>
      </c>
      <c r="C1146" s="9"/>
      <c r="D1146" s="9"/>
      <c r="E1146" s="9"/>
      <c r="F1146" s="9"/>
      <c r="G1146" s="64"/>
      <c r="H1146" s="65"/>
      <c r="I1146" s="65" t="str">
        <f>IF(Job_Cards[[#This Row],[Customer Name]]="",I1145,"")</f>
        <v>Paid</v>
      </c>
      <c r="J1146" s="22" t="s">
        <v>421</v>
      </c>
      <c r="K1146" s="67" t="str">
        <f>_xlfn.XLOOKUP(Job_Cards[[#This Row],[Part Code Issued]],'Inventory Check'!$A$3:$A$3000,'Inventory Check'!$B$3:$B$3000,"WRONG Code",0)</f>
        <v>AIR FILTER ELEMENT</v>
      </c>
      <c r="L1146" s="22">
        <v>1</v>
      </c>
      <c r="M1146" s="27">
        <v>489</v>
      </c>
      <c r="N1146" s="69">
        <f t="shared" si="121"/>
        <v>489</v>
      </c>
      <c r="O1146" s="10"/>
      <c r="P1146" s="11"/>
      <c r="Q1146" s="11"/>
      <c r="R1146" s="11"/>
      <c r="S1146" s="11"/>
      <c r="T1146" s="23"/>
      <c r="U1146" s="71">
        <f t="shared" si="120"/>
        <v>0</v>
      </c>
      <c r="V1146" s="71">
        <f t="shared" si="122"/>
        <v>0</v>
      </c>
      <c r="W1146" s="9"/>
      <c r="X1146" s="69">
        <f>Job_Cards[[#This Row],[GST on Lobour]]+Job_Cards[[#This Row],[Total Labour]]+Job_Cards[[#This Row],[Part Value]]</f>
        <v>489</v>
      </c>
      <c r="Y1146" s="9"/>
      <c r="Z1146" s="11"/>
      <c r="AA1146" s="15">
        <f t="shared" si="123"/>
        <v>22</v>
      </c>
      <c r="AB1146" s="15">
        <f t="shared" si="124"/>
        <v>5</v>
      </c>
      <c r="AC1146" s="15">
        <f t="shared" si="125"/>
        <v>2026</v>
      </c>
    </row>
    <row r="1147" spans="1:29" x14ac:dyDescent="0.35">
      <c r="A1147" s="8">
        <v>46166</v>
      </c>
      <c r="B1147" s="8">
        <v>46166</v>
      </c>
      <c r="C1147" s="9">
        <v>139</v>
      </c>
      <c r="D1147" s="9" t="s">
        <v>1399</v>
      </c>
      <c r="E1147" s="9">
        <v>8081347373</v>
      </c>
      <c r="F1147" s="9" t="s">
        <v>1400</v>
      </c>
      <c r="G1147" s="64" t="s">
        <v>55</v>
      </c>
      <c r="H1147" s="65" t="s">
        <v>65</v>
      </c>
      <c r="I1147" s="65" t="s">
        <v>27</v>
      </c>
      <c r="J1147" s="22" t="s">
        <v>366</v>
      </c>
      <c r="K1147" s="67" t="str">
        <f>_xlfn.XLOOKUP(Job_Cards[[#This Row],[Part Code Issued]],'Inventory Check'!$A$3:$A$3000,'Inventory Check'!$B$3:$B$3000,"WRONG Code",0)</f>
        <v>Gulf Force BS VI (6.5L)</v>
      </c>
      <c r="L1147" s="22">
        <v>1</v>
      </c>
      <c r="M1147" s="27">
        <v>2243</v>
      </c>
      <c r="N1147" s="69">
        <f t="shared" si="121"/>
        <v>2243</v>
      </c>
      <c r="O1147" s="10">
        <v>900</v>
      </c>
      <c r="P1147" s="11"/>
      <c r="Q1147" s="11"/>
      <c r="R1147" s="11"/>
      <c r="S1147" s="11"/>
      <c r="T1147" s="23"/>
      <c r="U1147" s="71">
        <f t="shared" si="120"/>
        <v>900</v>
      </c>
      <c r="V1147" s="71">
        <f t="shared" si="122"/>
        <v>162</v>
      </c>
      <c r="W1147" s="9"/>
      <c r="X1147" s="69">
        <f>Job_Cards[[#This Row],[GST on Lobour]]+Job_Cards[[#This Row],[Total Labour]]+Job_Cards[[#This Row],[Part Value]]</f>
        <v>3305</v>
      </c>
      <c r="Y1147" s="9"/>
      <c r="Z1147" s="11"/>
      <c r="AA1147" s="15">
        <f t="shared" si="123"/>
        <v>24</v>
      </c>
      <c r="AB1147" s="15">
        <f t="shared" si="124"/>
        <v>5</v>
      </c>
      <c r="AC1147" s="15">
        <f t="shared" si="125"/>
        <v>2026</v>
      </c>
    </row>
    <row r="1148" spans="1:29" x14ac:dyDescent="0.35">
      <c r="A1148" s="9"/>
      <c r="B1148" s="8">
        <v>46166</v>
      </c>
      <c r="C1148" s="9"/>
      <c r="D1148" s="9"/>
      <c r="E1148" s="9"/>
      <c r="F1148" s="9"/>
      <c r="G1148" s="64"/>
      <c r="H1148" s="65"/>
      <c r="I1148" s="65" t="str">
        <f>IF(Job_Cards[[#This Row],[Customer Name]]="",I1147,"")</f>
        <v>Paid</v>
      </c>
      <c r="J1148" s="22" t="s">
        <v>90</v>
      </c>
      <c r="K1148" s="67" t="str">
        <f>_xlfn.XLOOKUP(Job_Cards[[#This Row],[Part Code Issued]],'Inventory Check'!$A$3:$A$3000,'Inventory Check'!$B$3:$B$3000,"WRONG Code",0)</f>
        <v>Oil Filter</v>
      </c>
      <c r="L1148" s="22">
        <v>1</v>
      </c>
      <c r="M1148" s="27">
        <v>359</v>
      </c>
      <c r="N1148" s="69">
        <f t="shared" si="121"/>
        <v>359</v>
      </c>
      <c r="O1148" s="10"/>
      <c r="P1148" s="11"/>
      <c r="Q1148" s="11"/>
      <c r="R1148" s="11"/>
      <c r="S1148" s="11"/>
      <c r="T1148" s="23"/>
      <c r="U1148" s="71">
        <f t="shared" si="120"/>
        <v>0</v>
      </c>
      <c r="V1148" s="71">
        <f t="shared" si="122"/>
        <v>0</v>
      </c>
      <c r="W1148" s="9"/>
      <c r="X1148" s="69">
        <f>Job_Cards[[#This Row],[GST on Lobour]]+Job_Cards[[#This Row],[Total Labour]]+Job_Cards[[#This Row],[Part Value]]</f>
        <v>359</v>
      </c>
      <c r="Y1148" s="9"/>
      <c r="Z1148" s="11"/>
      <c r="AA1148" s="15">
        <f t="shared" si="123"/>
        <v>24</v>
      </c>
      <c r="AB1148" s="15">
        <f t="shared" si="124"/>
        <v>5</v>
      </c>
      <c r="AC1148" s="15">
        <f t="shared" si="125"/>
        <v>2026</v>
      </c>
    </row>
    <row r="1149" spans="1:29" x14ac:dyDescent="0.35">
      <c r="A1149" s="9"/>
      <c r="B1149" s="8">
        <v>46166</v>
      </c>
      <c r="C1149" s="9"/>
      <c r="D1149" s="9"/>
      <c r="E1149" s="9"/>
      <c r="F1149" s="9"/>
      <c r="G1149" s="64"/>
      <c r="H1149" s="65"/>
      <c r="I1149" s="65" t="str">
        <f>IF(Job_Cards[[#This Row],[Customer Name]]="",I1148,"")</f>
        <v>Paid</v>
      </c>
      <c r="J1149" s="22" t="s">
        <v>91</v>
      </c>
      <c r="K1149" s="67" t="str">
        <f>_xlfn.XLOOKUP(Job_Cards[[#This Row],[Part Code Issued]],'Inventory Check'!$A$3:$A$3000,'Inventory Check'!$B$3:$B$3000,"WRONG Code",0)</f>
        <v>FUEL FILTER</v>
      </c>
      <c r="L1149" s="22">
        <v>1</v>
      </c>
      <c r="M1149" s="27">
        <v>1575</v>
      </c>
      <c r="N1149" s="69">
        <f t="shared" si="121"/>
        <v>1575</v>
      </c>
      <c r="O1149" s="10"/>
      <c r="P1149" s="11"/>
      <c r="Q1149" s="11"/>
      <c r="R1149" s="11"/>
      <c r="S1149" s="11"/>
      <c r="T1149" s="23"/>
      <c r="U1149" s="71">
        <f t="shared" ref="U1149:U1211" si="126">SUM(O1149:T1149)</f>
        <v>0</v>
      </c>
      <c r="V1149" s="71">
        <f t="shared" si="122"/>
        <v>0</v>
      </c>
      <c r="W1149" s="9"/>
      <c r="X1149" s="69">
        <f>Job_Cards[[#This Row],[GST on Lobour]]+Job_Cards[[#This Row],[Total Labour]]+Job_Cards[[#This Row],[Part Value]]</f>
        <v>1575</v>
      </c>
      <c r="Y1149" s="9"/>
      <c r="Z1149" s="11"/>
      <c r="AA1149" s="15">
        <f t="shared" si="123"/>
        <v>24</v>
      </c>
      <c r="AB1149" s="15">
        <f t="shared" si="124"/>
        <v>5</v>
      </c>
      <c r="AC1149" s="15">
        <f t="shared" si="125"/>
        <v>2026</v>
      </c>
    </row>
    <row r="1150" spans="1:29" x14ac:dyDescent="0.35">
      <c r="A1150" s="9"/>
      <c r="B1150" s="8">
        <v>46166</v>
      </c>
      <c r="C1150" s="9"/>
      <c r="D1150" s="9"/>
      <c r="E1150" s="9"/>
      <c r="F1150" s="9"/>
      <c r="G1150" s="64"/>
      <c r="H1150" s="65"/>
      <c r="I1150" s="65" t="str">
        <f>IF(Job_Cards[[#This Row],[Customer Name]]="",I1149,"")</f>
        <v>Paid</v>
      </c>
      <c r="J1150" s="22" t="s">
        <v>92</v>
      </c>
      <c r="K1150" s="67" t="str">
        <f>_xlfn.XLOOKUP(Job_Cards[[#This Row],[Part Code Issued]],'Inventory Check'!$A$3:$A$3000,'Inventory Check'!$B$3:$B$3000,"WRONG Code",0)</f>
        <v>AIR FILTER</v>
      </c>
      <c r="L1150" s="22">
        <v>1</v>
      </c>
      <c r="M1150" s="27">
        <v>1388</v>
      </c>
      <c r="N1150" s="69">
        <f t="shared" ref="N1150:N1212" si="127">M1150*L1150</f>
        <v>1388</v>
      </c>
      <c r="O1150" s="10"/>
      <c r="P1150" s="11"/>
      <c r="Q1150" s="11"/>
      <c r="R1150" s="11"/>
      <c r="S1150" s="11"/>
      <c r="T1150" s="23"/>
      <c r="U1150" s="71">
        <f t="shared" si="126"/>
        <v>0</v>
      </c>
      <c r="V1150" s="71">
        <f t="shared" ref="V1150:V1212" si="128">U1150*0.18</f>
        <v>0</v>
      </c>
      <c r="W1150" s="9"/>
      <c r="X1150" s="69">
        <f>Job_Cards[[#This Row],[GST on Lobour]]+Job_Cards[[#This Row],[Total Labour]]+Job_Cards[[#This Row],[Part Value]]</f>
        <v>1388</v>
      </c>
      <c r="Y1150" s="9"/>
      <c r="Z1150" s="11"/>
      <c r="AA1150" s="15">
        <f t="shared" si="123"/>
        <v>24</v>
      </c>
      <c r="AB1150" s="15">
        <f t="shared" si="124"/>
        <v>5</v>
      </c>
      <c r="AC1150" s="15">
        <f t="shared" si="125"/>
        <v>2026</v>
      </c>
    </row>
    <row r="1151" spans="1:29" x14ac:dyDescent="0.35">
      <c r="A1151" s="9"/>
      <c r="B1151" s="8">
        <v>46166</v>
      </c>
      <c r="C1151" s="9"/>
      <c r="D1151" s="9"/>
      <c r="E1151" s="9"/>
      <c r="F1151" s="9"/>
      <c r="G1151" s="64"/>
      <c r="H1151" s="65"/>
      <c r="I1151" s="65" t="str">
        <f>IF(Job_Cards[[#This Row],[Customer Name]]="",I1150,"")</f>
        <v>Paid</v>
      </c>
      <c r="J1151" s="22" t="s">
        <v>1119</v>
      </c>
      <c r="K1151" s="67" t="str">
        <f>_xlfn.XLOOKUP(Job_Cards[[#This Row],[Part Code Issued]],'Inventory Check'!$A$3:$A$3000,'Inventory Check'!$B$3:$B$3000,"WRONG Code",0)</f>
        <v>MECHENICAL SPRAY</v>
      </c>
      <c r="L1151" s="22">
        <v>1</v>
      </c>
      <c r="M1151" s="27">
        <v>160</v>
      </c>
      <c r="N1151" s="69">
        <f t="shared" si="127"/>
        <v>160</v>
      </c>
      <c r="O1151" s="10"/>
      <c r="P1151" s="11"/>
      <c r="Q1151" s="11"/>
      <c r="R1151" s="11"/>
      <c r="S1151" s="11"/>
      <c r="T1151" s="23"/>
      <c r="U1151" s="71">
        <f t="shared" si="126"/>
        <v>0</v>
      </c>
      <c r="V1151" s="71">
        <f t="shared" si="128"/>
        <v>0</v>
      </c>
      <c r="W1151" s="9"/>
      <c r="X1151" s="69">
        <f>Job_Cards[[#This Row],[GST on Lobour]]+Job_Cards[[#This Row],[Total Labour]]+Job_Cards[[#This Row],[Part Value]]</f>
        <v>160</v>
      </c>
      <c r="Y1151" s="9"/>
      <c r="Z1151" s="11"/>
      <c r="AA1151" s="15">
        <f t="shared" si="123"/>
        <v>24</v>
      </c>
      <c r="AB1151" s="15">
        <f t="shared" si="124"/>
        <v>5</v>
      </c>
      <c r="AC1151" s="15">
        <f t="shared" si="125"/>
        <v>2026</v>
      </c>
    </row>
    <row r="1152" spans="1:29" x14ac:dyDescent="0.35">
      <c r="A1152" s="9"/>
      <c r="B1152" s="8">
        <v>46166</v>
      </c>
      <c r="C1152" s="9"/>
      <c r="D1152" s="9"/>
      <c r="E1152" s="9"/>
      <c r="F1152" s="9"/>
      <c r="G1152" s="64"/>
      <c r="H1152" s="65"/>
      <c r="I1152" s="65" t="str">
        <f>IF(Job_Cards[[#This Row],[Customer Name]]="",I1151,"")</f>
        <v>Paid</v>
      </c>
      <c r="J1152" s="22" t="s">
        <v>403</v>
      </c>
      <c r="K1152" s="67" t="str">
        <f>_xlfn.XLOOKUP(Job_Cards[[#This Row],[Part Code Issued]],'Inventory Check'!$A$3:$A$3000,'Inventory Check'!$B$3:$B$3000,"WRONG Code",0)</f>
        <v>RUBBER BUSH</v>
      </c>
      <c r="L1152" s="22">
        <v>1</v>
      </c>
      <c r="M1152" s="27">
        <v>63</v>
      </c>
      <c r="N1152" s="69">
        <f t="shared" si="127"/>
        <v>63</v>
      </c>
      <c r="O1152" s="10"/>
      <c r="P1152" s="11"/>
      <c r="Q1152" s="11"/>
      <c r="R1152" s="11"/>
      <c r="S1152" s="11"/>
      <c r="T1152" s="23"/>
      <c r="U1152" s="71">
        <f t="shared" si="126"/>
        <v>0</v>
      </c>
      <c r="V1152" s="71">
        <f t="shared" si="128"/>
        <v>0</v>
      </c>
      <c r="W1152" s="9"/>
      <c r="X1152" s="69">
        <f>Job_Cards[[#This Row],[GST on Lobour]]+Job_Cards[[#This Row],[Total Labour]]+Job_Cards[[#This Row],[Part Value]]</f>
        <v>63</v>
      </c>
      <c r="Y1152" s="9"/>
      <c r="Z1152" s="11"/>
      <c r="AA1152" s="15">
        <f t="shared" ref="AA1152:AA1214" si="129">DAY(B1152)</f>
        <v>24</v>
      </c>
      <c r="AB1152" s="15">
        <f t="shared" ref="AB1152:AB1214" si="130">MONTH(B1152)</f>
        <v>5</v>
      </c>
      <c r="AC1152" s="15">
        <f t="shared" ref="AC1152:AC1214" si="131">YEAR(B1152)</f>
        <v>2026</v>
      </c>
    </row>
    <row r="1153" spans="1:29" x14ac:dyDescent="0.35">
      <c r="A1153" s="9"/>
      <c r="B1153" s="8">
        <v>46166</v>
      </c>
      <c r="C1153" s="9"/>
      <c r="D1153" s="9"/>
      <c r="E1153" s="9"/>
      <c r="F1153" s="9"/>
      <c r="G1153" s="64"/>
      <c r="H1153" s="65"/>
      <c r="I1153" s="65" t="str">
        <f>IF(Job_Cards[[#This Row],[Customer Name]]="",I1152,"")</f>
        <v>Paid</v>
      </c>
      <c r="J1153" s="22" t="s">
        <v>408</v>
      </c>
      <c r="K1153" s="67" t="str">
        <f>_xlfn.XLOOKUP(Job_Cards[[#This Row],[Part Code Issued]],'Inventory Check'!$A$3:$A$3000,'Inventory Check'!$B$3:$B$3000,"WRONG Code",0)</f>
        <v>BRACKET</v>
      </c>
      <c r="L1153" s="22">
        <v>1</v>
      </c>
      <c r="M1153" s="27">
        <v>40</v>
      </c>
      <c r="N1153" s="69">
        <f t="shared" si="127"/>
        <v>40</v>
      </c>
      <c r="O1153" s="10"/>
      <c r="P1153" s="11"/>
      <c r="Q1153" s="11"/>
      <c r="R1153" s="11"/>
      <c r="S1153" s="11"/>
      <c r="T1153" s="23"/>
      <c r="U1153" s="71">
        <f t="shared" si="126"/>
        <v>0</v>
      </c>
      <c r="V1153" s="71">
        <f t="shared" si="128"/>
        <v>0</v>
      </c>
      <c r="W1153" s="9"/>
      <c r="X1153" s="69">
        <f>Job_Cards[[#This Row],[GST on Lobour]]+Job_Cards[[#This Row],[Total Labour]]+Job_Cards[[#This Row],[Part Value]]</f>
        <v>40</v>
      </c>
      <c r="Y1153" s="9"/>
      <c r="Z1153" s="11"/>
      <c r="AA1153" s="15">
        <f t="shared" si="129"/>
        <v>24</v>
      </c>
      <c r="AB1153" s="15">
        <f t="shared" si="130"/>
        <v>5</v>
      </c>
      <c r="AC1153" s="15">
        <f t="shared" si="131"/>
        <v>2026</v>
      </c>
    </row>
    <row r="1154" spans="1:29" x14ac:dyDescent="0.35">
      <c r="A1154" s="8">
        <v>46167</v>
      </c>
      <c r="B1154" s="8">
        <v>46167</v>
      </c>
      <c r="C1154" s="9">
        <v>140</v>
      </c>
      <c r="D1154" s="9" t="s">
        <v>681</v>
      </c>
      <c r="E1154" s="9">
        <v>7379606363</v>
      </c>
      <c r="F1154" s="9"/>
      <c r="G1154" s="64"/>
      <c r="H1154" s="65" t="s">
        <v>65</v>
      </c>
      <c r="I1154" s="65" t="s">
        <v>751</v>
      </c>
      <c r="J1154" s="22" t="s">
        <v>1303</v>
      </c>
      <c r="K1154" s="67" t="str">
        <f>_xlfn.XLOOKUP(Job_Cards[[#This Row],[Part Code Issued]],'Inventory Check'!$A$3:$A$3000,'Inventory Check'!$B$3:$B$3000,"WRONG Code",0)</f>
        <v>Hose Pipe RH Turbo</v>
      </c>
      <c r="L1154" s="22">
        <v>1</v>
      </c>
      <c r="M1154" s="27">
        <v>772</v>
      </c>
      <c r="N1154" s="69">
        <f t="shared" si="127"/>
        <v>772</v>
      </c>
      <c r="O1154" s="10"/>
      <c r="P1154" s="11"/>
      <c r="Q1154" s="11"/>
      <c r="R1154" s="11"/>
      <c r="S1154" s="11"/>
      <c r="T1154" s="23"/>
      <c r="U1154" s="71">
        <f t="shared" si="126"/>
        <v>0</v>
      </c>
      <c r="V1154" s="71">
        <f t="shared" si="128"/>
        <v>0</v>
      </c>
      <c r="W1154" s="9"/>
      <c r="X1154" s="69">
        <f>Job_Cards[[#This Row],[GST on Lobour]]+Job_Cards[[#This Row],[Total Labour]]+Job_Cards[[#This Row],[Part Value]]</f>
        <v>772</v>
      </c>
      <c r="Y1154" s="9"/>
      <c r="Z1154" s="11"/>
      <c r="AA1154" s="15">
        <f t="shared" si="129"/>
        <v>25</v>
      </c>
      <c r="AB1154" s="15">
        <f t="shared" si="130"/>
        <v>5</v>
      </c>
      <c r="AC1154" s="15">
        <f t="shared" si="131"/>
        <v>2026</v>
      </c>
    </row>
    <row r="1155" spans="1:29" x14ac:dyDescent="0.35">
      <c r="A1155" s="8">
        <v>46167</v>
      </c>
      <c r="B1155" s="8">
        <v>46167</v>
      </c>
      <c r="C1155" s="9">
        <v>141</v>
      </c>
      <c r="D1155" s="9" t="s">
        <v>1389</v>
      </c>
      <c r="E1155" s="9">
        <v>8601723712</v>
      </c>
      <c r="F1155" s="9" t="s">
        <v>583</v>
      </c>
      <c r="G1155" s="64" t="s">
        <v>55</v>
      </c>
      <c r="H1155" s="65" t="s">
        <v>65</v>
      </c>
      <c r="I1155" s="65" t="s">
        <v>48</v>
      </c>
      <c r="J1155" s="22" t="s">
        <v>366</v>
      </c>
      <c r="K1155" s="67" t="str">
        <f>_xlfn.XLOOKUP(Job_Cards[[#This Row],[Part Code Issued]],'Inventory Check'!$A$3:$A$3000,'Inventory Check'!$B$3:$B$3000,"WRONG Code",0)</f>
        <v>Gulf Force BS VI (6.5L)</v>
      </c>
      <c r="L1155" s="22">
        <v>1</v>
      </c>
      <c r="M1155" s="27">
        <v>2243</v>
      </c>
      <c r="N1155" s="69">
        <f t="shared" si="127"/>
        <v>2243</v>
      </c>
      <c r="O1155" s="10">
        <v>200</v>
      </c>
      <c r="P1155" s="11"/>
      <c r="Q1155" s="11"/>
      <c r="R1155" s="11"/>
      <c r="S1155" s="11"/>
      <c r="T1155" s="23"/>
      <c r="U1155" s="71">
        <f t="shared" si="126"/>
        <v>200</v>
      </c>
      <c r="V1155" s="71">
        <f t="shared" si="128"/>
        <v>36</v>
      </c>
      <c r="W1155" s="9"/>
      <c r="X1155" s="69">
        <f>Job_Cards[[#This Row],[GST on Lobour]]+Job_Cards[[#This Row],[Total Labour]]+Job_Cards[[#This Row],[Part Value]]</f>
        <v>2479</v>
      </c>
      <c r="Y1155" s="9"/>
      <c r="Z1155" s="11"/>
      <c r="AA1155" s="15">
        <f t="shared" si="129"/>
        <v>25</v>
      </c>
      <c r="AB1155" s="15">
        <f t="shared" si="130"/>
        <v>5</v>
      </c>
      <c r="AC1155" s="15">
        <f t="shared" si="131"/>
        <v>2026</v>
      </c>
    </row>
    <row r="1156" spans="1:29" x14ac:dyDescent="0.35">
      <c r="A1156" s="9"/>
      <c r="B1156" s="8">
        <v>46167</v>
      </c>
      <c r="C1156" s="9"/>
      <c r="D1156" s="9"/>
      <c r="E1156" s="9"/>
      <c r="F1156" s="9"/>
      <c r="G1156" s="64"/>
      <c r="H1156" s="65"/>
      <c r="I1156" s="65" t="str">
        <f>IF(Job_Cards[[#This Row],[Customer Name]]="",I1155,"")</f>
        <v>Free Service</v>
      </c>
      <c r="J1156" s="22" t="s">
        <v>90</v>
      </c>
      <c r="K1156" s="67" t="str">
        <f>_xlfn.XLOOKUP(Job_Cards[[#This Row],[Part Code Issued]],'Inventory Check'!$A$3:$A$3000,'Inventory Check'!$B$3:$B$3000,"WRONG Code",0)</f>
        <v>Oil Filter</v>
      </c>
      <c r="L1156" s="22">
        <v>1</v>
      </c>
      <c r="M1156" s="27">
        <v>359</v>
      </c>
      <c r="N1156" s="69">
        <f t="shared" si="127"/>
        <v>359</v>
      </c>
      <c r="O1156" s="10"/>
      <c r="P1156" s="11"/>
      <c r="Q1156" s="11"/>
      <c r="R1156" s="11"/>
      <c r="S1156" s="11"/>
      <c r="T1156" s="23"/>
      <c r="U1156" s="71">
        <f t="shared" si="126"/>
        <v>0</v>
      </c>
      <c r="V1156" s="71">
        <f t="shared" si="128"/>
        <v>0</v>
      </c>
      <c r="W1156" s="9"/>
      <c r="X1156" s="69">
        <f>Job_Cards[[#This Row],[GST on Lobour]]+Job_Cards[[#This Row],[Total Labour]]+Job_Cards[[#This Row],[Part Value]]</f>
        <v>359</v>
      </c>
      <c r="Y1156" s="9"/>
      <c r="Z1156" s="11"/>
      <c r="AA1156" s="15">
        <f t="shared" si="129"/>
        <v>25</v>
      </c>
      <c r="AB1156" s="15">
        <f t="shared" si="130"/>
        <v>5</v>
      </c>
      <c r="AC1156" s="15">
        <f t="shared" si="131"/>
        <v>2026</v>
      </c>
    </row>
    <row r="1157" spans="1:29" x14ac:dyDescent="0.35">
      <c r="A1157" s="9"/>
      <c r="B1157" s="8">
        <v>46167</v>
      </c>
      <c r="C1157" s="9"/>
      <c r="D1157" s="9"/>
      <c r="E1157" s="9"/>
      <c r="F1157" s="9"/>
      <c r="G1157" s="64"/>
      <c r="H1157" s="65"/>
      <c r="I1157" s="65" t="str">
        <f>IF(Job_Cards[[#This Row],[Customer Name]]="",I1156,"")</f>
        <v>Free Service</v>
      </c>
      <c r="J1157" s="103" t="s">
        <v>832</v>
      </c>
      <c r="K1157" s="67" t="str">
        <f>_xlfn.XLOOKUP(Job_Cards[[#This Row],[Part Code Issued]],'Inventory Check'!$A$3:$A$3000,'Inventory Check'!$B$3:$B$3000,"WRONG Code",0)</f>
        <v>BALANCING BUSH 22 NO.</v>
      </c>
      <c r="L1157" s="22">
        <v>2</v>
      </c>
      <c r="M1157" s="27">
        <v>90</v>
      </c>
      <c r="N1157" s="69">
        <f t="shared" si="127"/>
        <v>180</v>
      </c>
      <c r="O1157" s="10"/>
      <c r="P1157" s="11"/>
      <c r="Q1157" s="11"/>
      <c r="R1157" s="11"/>
      <c r="S1157" s="11"/>
      <c r="T1157" s="23"/>
      <c r="U1157" s="71">
        <f t="shared" si="126"/>
        <v>0</v>
      </c>
      <c r="V1157" s="71">
        <f t="shared" si="128"/>
        <v>0</v>
      </c>
      <c r="W1157" s="9"/>
      <c r="X1157" s="69">
        <f>Job_Cards[[#This Row],[GST on Lobour]]+Job_Cards[[#This Row],[Total Labour]]+Job_Cards[[#This Row],[Part Value]]</f>
        <v>180</v>
      </c>
      <c r="Y1157" s="9"/>
      <c r="Z1157" s="11"/>
      <c r="AA1157" s="15">
        <f t="shared" si="129"/>
        <v>25</v>
      </c>
      <c r="AB1157" s="15">
        <f t="shared" si="130"/>
        <v>5</v>
      </c>
      <c r="AC1157" s="15">
        <f t="shared" si="131"/>
        <v>2026</v>
      </c>
    </row>
    <row r="1158" spans="1:29" x14ac:dyDescent="0.35">
      <c r="A1158" s="9"/>
      <c r="B1158" s="8">
        <v>46167</v>
      </c>
      <c r="C1158" s="9"/>
      <c r="D1158" s="9"/>
      <c r="E1158" s="9"/>
      <c r="F1158" s="9"/>
      <c r="G1158" s="64"/>
      <c r="H1158" s="65"/>
      <c r="I1158" s="65" t="str">
        <f>IF(Job_Cards[[#This Row],[Customer Name]]="",I1157,"")</f>
        <v>Free Service</v>
      </c>
      <c r="J1158" s="103" t="s">
        <v>831</v>
      </c>
      <c r="K1158" s="67" t="str">
        <f>_xlfn.XLOOKUP(Job_Cards[[#This Row],[Part Code Issued]],'Inventory Check'!$A$3:$A$3000,'Inventory Check'!$B$3:$B$3000,"WRONG Code",0)</f>
        <v>BALANCING BUSH 19 NO.</v>
      </c>
      <c r="L1158" s="22">
        <v>2</v>
      </c>
      <c r="M1158" s="27">
        <v>80</v>
      </c>
      <c r="N1158" s="69">
        <f t="shared" si="127"/>
        <v>160</v>
      </c>
      <c r="O1158" s="10"/>
      <c r="P1158" s="11"/>
      <c r="Q1158" s="11"/>
      <c r="R1158" s="11"/>
      <c r="S1158" s="11"/>
      <c r="T1158" s="23"/>
      <c r="U1158" s="71">
        <f t="shared" si="126"/>
        <v>0</v>
      </c>
      <c r="V1158" s="71">
        <f t="shared" si="128"/>
        <v>0</v>
      </c>
      <c r="W1158" s="9"/>
      <c r="X1158" s="69">
        <f>Job_Cards[[#This Row],[GST on Lobour]]+Job_Cards[[#This Row],[Total Labour]]+Job_Cards[[#This Row],[Part Value]]</f>
        <v>160</v>
      </c>
      <c r="Y1158" s="9"/>
      <c r="Z1158" s="11"/>
      <c r="AA1158" s="15">
        <f t="shared" si="129"/>
        <v>25</v>
      </c>
      <c r="AB1158" s="15">
        <f t="shared" si="130"/>
        <v>5</v>
      </c>
      <c r="AC1158" s="15">
        <f t="shared" si="131"/>
        <v>2026</v>
      </c>
    </row>
    <row r="1159" spans="1:29" x14ac:dyDescent="0.35">
      <c r="A1159" s="9"/>
      <c r="B1159" s="8">
        <v>46167</v>
      </c>
      <c r="C1159" s="9"/>
      <c r="D1159" s="9"/>
      <c r="E1159" s="9"/>
      <c r="F1159" s="9"/>
      <c r="G1159" s="64"/>
      <c r="H1159" s="65"/>
      <c r="I1159" s="65" t="str">
        <f>IF(Job_Cards[[#This Row],[Customer Name]]="",I1158,"")</f>
        <v>Free Service</v>
      </c>
      <c r="J1159" s="105" t="s">
        <v>1006</v>
      </c>
      <c r="K1159" s="67" t="str">
        <f>_xlfn.XLOOKUP(Job_Cards[[#This Row],[Part Code Issued]],'Inventory Check'!$A$3:$A$3000,'Inventory Check'!$B$3:$B$3000,"WRONG Code",0)</f>
        <v>Kamani Bush</v>
      </c>
      <c r="L1159" s="22">
        <v>4</v>
      </c>
      <c r="M1159" s="27">
        <v>96</v>
      </c>
      <c r="N1159" s="69">
        <f t="shared" si="127"/>
        <v>384</v>
      </c>
      <c r="O1159" s="10"/>
      <c r="P1159" s="11"/>
      <c r="Q1159" s="11"/>
      <c r="R1159" s="11"/>
      <c r="S1159" s="11"/>
      <c r="T1159" s="23"/>
      <c r="U1159" s="71">
        <f t="shared" si="126"/>
        <v>0</v>
      </c>
      <c r="V1159" s="71">
        <f t="shared" si="128"/>
        <v>0</v>
      </c>
      <c r="W1159" s="9"/>
      <c r="X1159" s="69">
        <f>Job_Cards[[#This Row],[GST on Lobour]]+Job_Cards[[#This Row],[Total Labour]]+Job_Cards[[#This Row],[Part Value]]</f>
        <v>384</v>
      </c>
      <c r="Y1159" s="9"/>
      <c r="Z1159" s="11"/>
      <c r="AA1159" s="15">
        <f t="shared" si="129"/>
        <v>25</v>
      </c>
      <c r="AB1159" s="15">
        <f t="shared" si="130"/>
        <v>5</v>
      </c>
      <c r="AC1159" s="15">
        <f t="shared" si="131"/>
        <v>2026</v>
      </c>
    </row>
    <row r="1160" spans="1:29" x14ac:dyDescent="0.35">
      <c r="A1160" s="8">
        <v>46167</v>
      </c>
      <c r="B1160" s="8">
        <v>46167</v>
      </c>
      <c r="C1160" s="9">
        <v>142</v>
      </c>
      <c r="D1160" s="9" t="s">
        <v>228</v>
      </c>
      <c r="E1160" s="9">
        <v>8948444876</v>
      </c>
      <c r="F1160" s="9" t="s">
        <v>229</v>
      </c>
      <c r="G1160" s="64" t="s">
        <v>57</v>
      </c>
      <c r="H1160" s="65" t="s">
        <v>65</v>
      </c>
      <c r="I1160" s="65" t="s">
        <v>27</v>
      </c>
      <c r="J1160" s="22" t="s">
        <v>366</v>
      </c>
      <c r="K1160" s="67" t="str">
        <f>_xlfn.XLOOKUP(Job_Cards[[#This Row],[Part Code Issued]],'Inventory Check'!$A$3:$A$3000,'Inventory Check'!$B$3:$B$3000,"WRONG Code",0)</f>
        <v>Gulf Force BS VI (6.5L)</v>
      </c>
      <c r="L1160" s="22">
        <v>1</v>
      </c>
      <c r="M1160" s="27">
        <v>2243</v>
      </c>
      <c r="N1160" s="69">
        <f t="shared" si="127"/>
        <v>2243</v>
      </c>
      <c r="O1160" s="10">
        <v>750</v>
      </c>
      <c r="P1160" s="11"/>
      <c r="Q1160" s="11"/>
      <c r="R1160" s="11"/>
      <c r="S1160" s="11"/>
      <c r="T1160" s="23"/>
      <c r="U1160" s="71">
        <f t="shared" si="126"/>
        <v>750</v>
      </c>
      <c r="V1160" s="71">
        <f t="shared" si="128"/>
        <v>135</v>
      </c>
      <c r="W1160" s="9"/>
      <c r="X1160" s="69">
        <f>Job_Cards[[#This Row],[GST on Lobour]]+Job_Cards[[#This Row],[Total Labour]]+Job_Cards[[#This Row],[Part Value]]</f>
        <v>3128</v>
      </c>
      <c r="Y1160" s="9"/>
      <c r="Z1160" s="11"/>
      <c r="AA1160" s="15">
        <f t="shared" si="129"/>
        <v>25</v>
      </c>
      <c r="AB1160" s="15">
        <f t="shared" si="130"/>
        <v>5</v>
      </c>
      <c r="AC1160" s="15">
        <f t="shared" si="131"/>
        <v>2026</v>
      </c>
    </row>
    <row r="1161" spans="1:29" x14ac:dyDescent="0.35">
      <c r="A1161" s="9"/>
      <c r="B1161" s="8">
        <v>46167</v>
      </c>
      <c r="C1161" s="9"/>
      <c r="D1161" s="9"/>
      <c r="E1161" s="9"/>
      <c r="F1161" s="9"/>
      <c r="G1161" s="64"/>
      <c r="H1161" s="65"/>
      <c r="I1161" s="65" t="str">
        <f>IF(Job_Cards[[#This Row],[Customer Name]]="",I1160,"")</f>
        <v>Paid</v>
      </c>
      <c r="J1161" s="22" t="s">
        <v>90</v>
      </c>
      <c r="K1161" s="67" t="str">
        <f>_xlfn.XLOOKUP(Job_Cards[[#This Row],[Part Code Issued]],'Inventory Check'!$A$3:$A$3000,'Inventory Check'!$B$3:$B$3000,"WRONG Code",0)</f>
        <v>Oil Filter</v>
      </c>
      <c r="L1161" s="22">
        <v>1</v>
      </c>
      <c r="M1161" s="27">
        <v>359</v>
      </c>
      <c r="N1161" s="69">
        <f t="shared" si="127"/>
        <v>359</v>
      </c>
      <c r="O1161" s="10"/>
      <c r="P1161" s="11"/>
      <c r="Q1161" s="11"/>
      <c r="R1161" s="11"/>
      <c r="S1161" s="11"/>
      <c r="T1161" s="23"/>
      <c r="U1161" s="71">
        <f t="shared" si="126"/>
        <v>0</v>
      </c>
      <c r="V1161" s="71">
        <f t="shared" si="128"/>
        <v>0</v>
      </c>
      <c r="W1161" s="9"/>
      <c r="X1161" s="69">
        <f>Job_Cards[[#This Row],[GST on Lobour]]+Job_Cards[[#This Row],[Total Labour]]+Job_Cards[[#This Row],[Part Value]]</f>
        <v>359</v>
      </c>
      <c r="Y1161" s="9"/>
      <c r="Z1161" s="11"/>
      <c r="AA1161" s="15">
        <f t="shared" si="129"/>
        <v>25</v>
      </c>
      <c r="AB1161" s="15">
        <f t="shared" si="130"/>
        <v>5</v>
      </c>
      <c r="AC1161" s="15">
        <f t="shared" si="131"/>
        <v>2026</v>
      </c>
    </row>
    <row r="1162" spans="1:29" x14ac:dyDescent="0.35">
      <c r="A1162" s="9"/>
      <c r="B1162" s="8">
        <v>46167</v>
      </c>
      <c r="C1162" s="9"/>
      <c r="D1162" s="9"/>
      <c r="E1162" s="9"/>
      <c r="F1162" s="9"/>
      <c r="G1162" s="64"/>
      <c r="H1162" s="65"/>
      <c r="I1162" s="65" t="str">
        <f>IF(Job_Cards[[#This Row],[Customer Name]]="",I1161,"")</f>
        <v>Paid</v>
      </c>
      <c r="J1162" s="22" t="s">
        <v>223</v>
      </c>
      <c r="K1162" s="67" t="str">
        <f>_xlfn.XLOOKUP(Job_Cards[[#This Row],[Part Code Issued]],'Inventory Check'!$A$3:$A$3000,'Inventory Check'!$B$3:$B$3000,"WRONG Code",0)</f>
        <v>AIR FILTER</v>
      </c>
      <c r="L1162" s="22">
        <v>1</v>
      </c>
      <c r="M1162" s="27">
        <v>994</v>
      </c>
      <c r="N1162" s="69">
        <f t="shared" si="127"/>
        <v>994</v>
      </c>
      <c r="O1162" s="10"/>
      <c r="P1162" s="11"/>
      <c r="Q1162" s="11"/>
      <c r="R1162" s="11"/>
      <c r="S1162" s="11"/>
      <c r="T1162" s="23"/>
      <c r="U1162" s="71">
        <f t="shared" si="126"/>
        <v>0</v>
      </c>
      <c r="V1162" s="71">
        <f t="shared" si="128"/>
        <v>0</v>
      </c>
      <c r="W1162" s="9"/>
      <c r="X1162" s="69">
        <f>Job_Cards[[#This Row],[GST on Lobour]]+Job_Cards[[#This Row],[Total Labour]]+Job_Cards[[#This Row],[Part Value]]</f>
        <v>994</v>
      </c>
      <c r="Y1162" s="9"/>
      <c r="Z1162" s="11"/>
      <c r="AA1162" s="15">
        <f t="shared" si="129"/>
        <v>25</v>
      </c>
      <c r="AB1162" s="15">
        <f t="shared" si="130"/>
        <v>5</v>
      </c>
      <c r="AC1162" s="15">
        <f t="shared" si="131"/>
        <v>2026</v>
      </c>
    </row>
    <row r="1163" spans="1:29" x14ac:dyDescent="0.35">
      <c r="A1163" s="9"/>
      <c r="B1163" s="8">
        <v>46167</v>
      </c>
      <c r="C1163" s="9"/>
      <c r="D1163" s="9"/>
      <c r="E1163" s="9"/>
      <c r="F1163" s="9"/>
      <c r="G1163" s="64"/>
      <c r="H1163" s="65"/>
      <c r="I1163" s="65" t="str">
        <f>IF(Job_Cards[[#This Row],[Customer Name]]="",I1162,"")</f>
        <v>Paid</v>
      </c>
      <c r="J1163" s="140" t="s">
        <v>367</v>
      </c>
      <c r="K1163" s="67" t="str">
        <f>_xlfn.XLOOKUP(Job_Cards[[#This Row],[Part Code Issued]],'Inventory Check'!$A$3:$A$3000,'Inventory Check'!$B$3:$B$3000,"WRONG Code",0)</f>
        <v>Force Motors Antifreeze Coolant 1 L</v>
      </c>
      <c r="L1163" s="22">
        <v>1</v>
      </c>
      <c r="M1163" s="27">
        <v>325</v>
      </c>
      <c r="N1163" s="69">
        <f t="shared" si="127"/>
        <v>325</v>
      </c>
      <c r="O1163" s="10"/>
      <c r="P1163" s="11"/>
      <c r="Q1163" s="11"/>
      <c r="R1163" s="11"/>
      <c r="S1163" s="11"/>
      <c r="T1163" s="23"/>
      <c r="U1163" s="71">
        <f t="shared" si="126"/>
        <v>0</v>
      </c>
      <c r="V1163" s="71">
        <f t="shared" si="128"/>
        <v>0</v>
      </c>
      <c r="W1163" s="9"/>
      <c r="X1163" s="69">
        <f>Job_Cards[[#This Row],[GST on Lobour]]+Job_Cards[[#This Row],[Total Labour]]+Job_Cards[[#This Row],[Part Value]]</f>
        <v>325</v>
      </c>
      <c r="Y1163" s="9"/>
      <c r="Z1163" s="11"/>
      <c r="AA1163" s="15">
        <f t="shared" si="129"/>
        <v>25</v>
      </c>
      <c r="AB1163" s="15">
        <f t="shared" si="130"/>
        <v>5</v>
      </c>
      <c r="AC1163" s="15">
        <f t="shared" si="131"/>
        <v>2026</v>
      </c>
    </row>
    <row r="1164" spans="1:29" x14ac:dyDescent="0.35">
      <c r="A1164" s="9"/>
      <c r="B1164" s="8">
        <v>46167</v>
      </c>
      <c r="C1164" s="9"/>
      <c r="D1164" s="9"/>
      <c r="E1164" s="9"/>
      <c r="F1164" s="9"/>
      <c r="G1164" s="64"/>
      <c r="H1164" s="65"/>
      <c r="I1164" s="65" t="str">
        <f>IF(Job_Cards[[#This Row],[Customer Name]]="",I1163,"")</f>
        <v>Paid</v>
      </c>
      <c r="J1164" s="22" t="s">
        <v>1403</v>
      </c>
      <c r="K1164" s="67" t="str">
        <f>_xlfn.XLOOKUP(Job_Cards[[#This Row],[Part Code Issued]],'Inventory Check'!$A$3:$A$3000,'Inventory Check'!$B$3:$B$3000,"WRONG Code",0)</f>
        <v>Nut Screw 8 No.</v>
      </c>
      <c r="L1164" s="22">
        <v>1</v>
      </c>
      <c r="M1164" s="27">
        <v>10</v>
      </c>
      <c r="N1164" s="69">
        <f t="shared" si="127"/>
        <v>10</v>
      </c>
      <c r="O1164" s="10"/>
      <c r="P1164" s="11"/>
      <c r="Q1164" s="11"/>
      <c r="R1164" s="11"/>
      <c r="S1164" s="11"/>
      <c r="T1164" s="23"/>
      <c r="U1164" s="71">
        <f t="shared" si="126"/>
        <v>0</v>
      </c>
      <c r="V1164" s="71">
        <f t="shared" si="128"/>
        <v>0</v>
      </c>
      <c r="W1164" s="9"/>
      <c r="X1164" s="69">
        <f>Job_Cards[[#This Row],[GST on Lobour]]+Job_Cards[[#This Row],[Total Labour]]+Job_Cards[[#This Row],[Part Value]]</f>
        <v>10</v>
      </c>
      <c r="Y1164" s="9"/>
      <c r="Z1164" s="11"/>
      <c r="AA1164" s="15">
        <f t="shared" si="129"/>
        <v>25</v>
      </c>
      <c r="AB1164" s="15">
        <f t="shared" si="130"/>
        <v>5</v>
      </c>
      <c r="AC1164" s="15">
        <f t="shared" si="131"/>
        <v>2026</v>
      </c>
    </row>
    <row r="1165" spans="1:29" x14ac:dyDescent="0.35">
      <c r="A1165" s="8">
        <v>46168</v>
      </c>
      <c r="B1165" s="8">
        <v>46168</v>
      </c>
      <c r="C1165" s="9" t="s">
        <v>1412</v>
      </c>
      <c r="D1165" s="9" t="s">
        <v>1413</v>
      </c>
      <c r="E1165" s="9">
        <v>9554432290</v>
      </c>
      <c r="F1165" s="9" t="s">
        <v>1414</v>
      </c>
      <c r="G1165" s="64" t="s">
        <v>57</v>
      </c>
      <c r="H1165" s="65" t="s">
        <v>65</v>
      </c>
      <c r="I1165" s="65" t="s">
        <v>27</v>
      </c>
      <c r="J1165" s="22" t="s">
        <v>1119</v>
      </c>
      <c r="K1165" s="67" t="str">
        <f>_xlfn.XLOOKUP(Job_Cards[[#This Row],[Part Code Issued]],'Inventory Check'!$A$3:$A$3000,'Inventory Check'!$B$3:$B$3000,"WRONG Code",0)</f>
        <v>MECHENICAL SPRAY</v>
      </c>
      <c r="L1165" s="22">
        <v>1</v>
      </c>
      <c r="M1165" s="27">
        <v>160</v>
      </c>
      <c r="N1165" s="69">
        <f t="shared" si="127"/>
        <v>160</v>
      </c>
      <c r="O1165" s="10">
        <v>2250</v>
      </c>
      <c r="P1165" s="11"/>
      <c r="Q1165" s="11"/>
      <c r="R1165" s="11"/>
      <c r="S1165" s="11"/>
      <c r="T1165" s="23"/>
      <c r="U1165" s="71">
        <f t="shared" si="126"/>
        <v>2250</v>
      </c>
      <c r="V1165" s="71">
        <f t="shared" si="128"/>
        <v>405</v>
      </c>
      <c r="W1165" s="9"/>
      <c r="X1165" s="69">
        <f>Job_Cards[[#This Row],[GST on Lobour]]+Job_Cards[[#This Row],[Total Labour]]+Job_Cards[[#This Row],[Part Value]]</f>
        <v>2815</v>
      </c>
      <c r="Y1165" s="9"/>
      <c r="Z1165" s="11"/>
      <c r="AA1165" s="15">
        <f t="shared" si="129"/>
        <v>26</v>
      </c>
      <c r="AB1165" s="15">
        <f t="shared" si="130"/>
        <v>5</v>
      </c>
      <c r="AC1165" s="15">
        <f t="shared" si="131"/>
        <v>2026</v>
      </c>
    </row>
    <row r="1166" spans="1:29" x14ac:dyDescent="0.35">
      <c r="A1166" s="9"/>
      <c r="B1166" s="8">
        <v>46168</v>
      </c>
      <c r="C1166" s="9"/>
      <c r="D1166" s="9"/>
      <c r="E1166" s="9"/>
      <c r="F1166" s="9"/>
      <c r="G1166" s="64"/>
      <c r="H1166" s="65"/>
      <c r="I1166" s="65" t="str">
        <f>IF(Job_Cards[[#This Row],[Customer Name]]="",I1165,"")</f>
        <v>Paid</v>
      </c>
      <c r="J1166" s="22" t="s">
        <v>115</v>
      </c>
      <c r="K1166" s="67" t="str">
        <f>_xlfn.XLOOKUP(Job_Cards[[#This Row],[Part Code Issued]],'Inventory Check'!$A$3:$A$3000,'Inventory Check'!$B$3:$B$3000,"WRONG Code",0)</f>
        <v>Bimetal Bush with Oil-Groove</v>
      </c>
      <c r="L1166" s="22">
        <v>4</v>
      </c>
      <c r="M1166" s="27">
        <v>295</v>
      </c>
      <c r="N1166" s="69">
        <f t="shared" si="127"/>
        <v>1180</v>
      </c>
      <c r="O1166" s="10"/>
      <c r="P1166" s="11"/>
      <c r="Q1166" s="11"/>
      <c r="R1166" s="11"/>
      <c r="S1166" s="11"/>
      <c r="T1166" s="23"/>
      <c r="U1166" s="71">
        <f t="shared" si="126"/>
        <v>0</v>
      </c>
      <c r="V1166" s="71">
        <f t="shared" si="128"/>
        <v>0</v>
      </c>
      <c r="W1166" s="9"/>
      <c r="X1166" s="69">
        <f>Job_Cards[[#This Row],[GST on Lobour]]+Job_Cards[[#This Row],[Total Labour]]+Job_Cards[[#This Row],[Part Value]]</f>
        <v>1180</v>
      </c>
      <c r="Y1166" s="9"/>
      <c r="Z1166" s="11"/>
      <c r="AA1166" s="15">
        <f t="shared" si="129"/>
        <v>26</v>
      </c>
      <c r="AB1166" s="15">
        <f t="shared" si="130"/>
        <v>5</v>
      </c>
      <c r="AC1166" s="15">
        <f t="shared" si="131"/>
        <v>2026</v>
      </c>
    </row>
    <row r="1167" spans="1:29" x14ac:dyDescent="0.35">
      <c r="A1167" s="9"/>
      <c r="B1167" s="8">
        <v>46168</v>
      </c>
      <c r="C1167" s="9"/>
      <c r="D1167" s="9"/>
      <c r="E1167" s="9"/>
      <c r="F1167" s="9"/>
      <c r="G1167" s="64"/>
      <c r="H1167" s="65"/>
      <c r="I1167" s="65" t="str">
        <f>IF(Job_Cards[[#This Row],[Customer Name]]="",I1166,"")</f>
        <v>Paid</v>
      </c>
      <c r="J1167" s="22" t="s">
        <v>313</v>
      </c>
      <c r="K1167" s="67" t="str">
        <f>_xlfn.XLOOKUP(Job_Cards[[#This Row],[Part Code Issued]],'Inventory Check'!$A$3:$A$3000,'Inventory Check'!$B$3:$B$3000,"WRONG Code",0)</f>
        <v>Bearing Bushes</v>
      </c>
      <c r="L1167" s="22">
        <v>4</v>
      </c>
      <c r="M1167" s="27">
        <v>434</v>
      </c>
      <c r="N1167" s="69">
        <f t="shared" si="127"/>
        <v>1736</v>
      </c>
      <c r="O1167" s="10"/>
      <c r="P1167" s="11"/>
      <c r="Q1167" s="11"/>
      <c r="R1167" s="11"/>
      <c r="S1167" s="11"/>
      <c r="T1167" s="23"/>
      <c r="U1167" s="71">
        <f t="shared" si="126"/>
        <v>0</v>
      </c>
      <c r="V1167" s="71">
        <f t="shared" si="128"/>
        <v>0</v>
      </c>
      <c r="W1167" s="9"/>
      <c r="X1167" s="69">
        <f>Job_Cards[[#This Row],[GST on Lobour]]+Job_Cards[[#This Row],[Total Labour]]+Job_Cards[[#This Row],[Part Value]]</f>
        <v>1736</v>
      </c>
      <c r="Y1167" s="9"/>
      <c r="Z1167" s="11"/>
      <c r="AA1167" s="15">
        <f t="shared" si="129"/>
        <v>26</v>
      </c>
      <c r="AB1167" s="15">
        <f t="shared" si="130"/>
        <v>5</v>
      </c>
      <c r="AC1167" s="15">
        <f t="shared" si="131"/>
        <v>2026</v>
      </c>
    </row>
    <row r="1168" spans="1:29" x14ac:dyDescent="0.35">
      <c r="A1168" s="9"/>
      <c r="B1168" s="8">
        <v>46168</v>
      </c>
      <c r="C1168" s="9"/>
      <c r="D1168" s="9"/>
      <c r="E1168" s="9"/>
      <c r="F1168" s="9"/>
      <c r="G1168" s="64"/>
      <c r="H1168" s="65"/>
      <c r="I1168" s="65" t="str">
        <f>IF(Job_Cards[[#This Row],[Customer Name]]="",I1167,"")</f>
        <v>Paid</v>
      </c>
      <c r="J1168" s="22" t="s">
        <v>103</v>
      </c>
      <c r="K1168" s="67" t="str">
        <f>_xlfn.XLOOKUP(Job_Cards[[#This Row],[Part Code Issued]],'Inventory Check'!$A$3:$A$3000,'Inventory Check'!$B$3:$B$3000,"WRONG Code",0)</f>
        <v>Silent Block</v>
      </c>
      <c r="L1168" s="22">
        <v>4</v>
      </c>
      <c r="M1168" s="27">
        <v>113</v>
      </c>
      <c r="N1168" s="69">
        <f t="shared" si="127"/>
        <v>452</v>
      </c>
      <c r="O1168" s="10"/>
      <c r="P1168" s="11"/>
      <c r="Q1168" s="11"/>
      <c r="R1168" s="11"/>
      <c r="S1168" s="11"/>
      <c r="T1168" s="23"/>
      <c r="U1168" s="71">
        <f t="shared" si="126"/>
        <v>0</v>
      </c>
      <c r="V1168" s="71">
        <f t="shared" si="128"/>
        <v>0</v>
      </c>
      <c r="W1168" s="9"/>
      <c r="X1168" s="69">
        <f>Job_Cards[[#This Row],[GST on Lobour]]+Job_Cards[[#This Row],[Total Labour]]+Job_Cards[[#This Row],[Part Value]]</f>
        <v>452</v>
      </c>
      <c r="Y1168" s="9"/>
      <c r="Z1168" s="11"/>
      <c r="AA1168" s="15">
        <f t="shared" si="129"/>
        <v>26</v>
      </c>
      <c r="AB1168" s="15">
        <f t="shared" si="130"/>
        <v>5</v>
      </c>
      <c r="AC1168" s="15">
        <f t="shared" si="131"/>
        <v>2026</v>
      </c>
    </row>
    <row r="1169" spans="1:29" x14ac:dyDescent="0.35">
      <c r="A1169" s="9"/>
      <c r="B1169" s="8">
        <v>46168</v>
      </c>
      <c r="C1169" s="9"/>
      <c r="D1169" s="9"/>
      <c r="E1169" s="9"/>
      <c r="F1169" s="9"/>
      <c r="G1169" s="64"/>
      <c r="H1169" s="65"/>
      <c r="I1169" s="65" t="str">
        <f>IF(Job_Cards[[#This Row],[Customer Name]]="",I1168,"")</f>
        <v>Paid</v>
      </c>
      <c r="J1169" s="22" t="s">
        <v>101</v>
      </c>
      <c r="K1169" s="67" t="str">
        <f>_xlfn.XLOOKUP(Job_Cards[[#This Row],[Part Code Issued]],'Inventory Check'!$A$3:$A$3000,'Inventory Check'!$B$3:$B$3000,"WRONG Code",0)</f>
        <v>Wheel Joint assly</v>
      </c>
      <c r="L1169" s="22">
        <v>4</v>
      </c>
      <c r="M1169" s="27">
        <v>641</v>
      </c>
      <c r="N1169" s="69">
        <f t="shared" si="127"/>
        <v>2564</v>
      </c>
      <c r="O1169" s="10"/>
      <c r="P1169" s="11"/>
      <c r="Q1169" s="11"/>
      <c r="R1169" s="11"/>
      <c r="S1169" s="11"/>
      <c r="T1169" s="23"/>
      <c r="U1169" s="71">
        <f t="shared" si="126"/>
        <v>0</v>
      </c>
      <c r="V1169" s="71">
        <f t="shared" si="128"/>
        <v>0</v>
      </c>
      <c r="W1169" s="9"/>
      <c r="X1169" s="69">
        <f>Job_Cards[[#This Row],[GST on Lobour]]+Job_Cards[[#This Row],[Total Labour]]+Job_Cards[[#This Row],[Part Value]]</f>
        <v>2564</v>
      </c>
      <c r="Y1169" s="9"/>
      <c r="Z1169" s="11"/>
      <c r="AA1169" s="15">
        <f t="shared" si="129"/>
        <v>26</v>
      </c>
      <c r="AB1169" s="15">
        <f t="shared" si="130"/>
        <v>5</v>
      </c>
      <c r="AC1169" s="15">
        <f t="shared" si="131"/>
        <v>2026</v>
      </c>
    </row>
    <row r="1170" spans="1:29" x14ac:dyDescent="0.35">
      <c r="A1170" s="9"/>
      <c r="B1170" s="8">
        <v>46168</v>
      </c>
      <c r="C1170" s="9"/>
      <c r="D1170" s="9"/>
      <c r="E1170" s="9"/>
      <c r="F1170" s="9"/>
      <c r="G1170" s="64"/>
      <c r="H1170" s="65"/>
      <c r="I1170" s="65" t="str">
        <f>IF(Job_Cards[[#This Row],[Customer Name]]="",I1169,"")</f>
        <v>Paid</v>
      </c>
      <c r="J1170" s="22" t="s">
        <v>845</v>
      </c>
      <c r="K1170" s="67" t="str">
        <f>_xlfn.XLOOKUP(Job_Cards[[#This Row],[Part Code Issued]],'Inventory Check'!$A$3:$A$3000,'Inventory Check'!$B$3:$B$3000,"WRONG Code",0)</f>
        <v>GREASE</v>
      </c>
      <c r="L1170" s="22">
        <v>1</v>
      </c>
      <c r="M1170" s="27">
        <v>268</v>
      </c>
      <c r="N1170" s="69">
        <f t="shared" si="127"/>
        <v>268</v>
      </c>
      <c r="O1170" s="10"/>
      <c r="P1170" s="11"/>
      <c r="Q1170" s="11"/>
      <c r="R1170" s="11"/>
      <c r="S1170" s="11"/>
      <c r="T1170" s="23"/>
      <c r="U1170" s="71">
        <f t="shared" si="126"/>
        <v>0</v>
      </c>
      <c r="V1170" s="71">
        <f t="shared" si="128"/>
        <v>0</v>
      </c>
      <c r="W1170" s="9"/>
      <c r="X1170" s="69">
        <f>Job_Cards[[#This Row],[GST on Lobour]]+Job_Cards[[#This Row],[Total Labour]]+Job_Cards[[#This Row],[Part Value]]</f>
        <v>268</v>
      </c>
      <c r="Y1170" s="9"/>
      <c r="Z1170" s="11"/>
      <c r="AA1170" s="15">
        <f t="shared" si="129"/>
        <v>26</v>
      </c>
      <c r="AB1170" s="15">
        <f t="shared" si="130"/>
        <v>5</v>
      </c>
      <c r="AC1170" s="15">
        <f t="shared" si="131"/>
        <v>2026</v>
      </c>
    </row>
    <row r="1171" spans="1:29" x14ac:dyDescent="0.35">
      <c r="A1171" s="9"/>
      <c r="B1171" s="8">
        <v>46168</v>
      </c>
      <c r="C1171" s="9"/>
      <c r="D1171" s="9"/>
      <c r="E1171" s="9"/>
      <c r="F1171" s="9"/>
      <c r="G1171" s="64"/>
      <c r="H1171" s="65"/>
      <c r="I1171" s="65" t="str">
        <f>IF(Job_Cards[[#This Row],[Customer Name]]="",I1170,"")</f>
        <v>Paid</v>
      </c>
      <c r="J1171" s="103" t="s">
        <v>831</v>
      </c>
      <c r="K1171" s="67" t="str">
        <f>_xlfn.XLOOKUP(Job_Cards[[#This Row],[Part Code Issued]],'Inventory Check'!$A$3:$A$3000,'Inventory Check'!$B$3:$B$3000,"WRONG Code",0)</f>
        <v>BALANCING BUSH 19 NO.</v>
      </c>
      <c r="L1171" s="22">
        <v>2</v>
      </c>
      <c r="M1171" s="27">
        <v>80</v>
      </c>
      <c r="N1171" s="69">
        <f t="shared" si="127"/>
        <v>160</v>
      </c>
      <c r="O1171" s="10"/>
      <c r="P1171" s="11"/>
      <c r="Q1171" s="11"/>
      <c r="R1171" s="11"/>
      <c r="S1171" s="11"/>
      <c r="T1171" s="23"/>
      <c r="U1171" s="71">
        <f t="shared" si="126"/>
        <v>0</v>
      </c>
      <c r="V1171" s="71">
        <f t="shared" si="128"/>
        <v>0</v>
      </c>
      <c r="W1171" s="9"/>
      <c r="X1171" s="69">
        <f>Job_Cards[[#This Row],[GST on Lobour]]+Job_Cards[[#This Row],[Total Labour]]+Job_Cards[[#This Row],[Part Value]]</f>
        <v>160</v>
      </c>
      <c r="Y1171" s="9"/>
      <c r="Z1171" s="11"/>
      <c r="AA1171" s="15">
        <f t="shared" si="129"/>
        <v>26</v>
      </c>
      <c r="AB1171" s="15">
        <f t="shared" si="130"/>
        <v>5</v>
      </c>
      <c r="AC1171" s="15">
        <f t="shared" si="131"/>
        <v>2026</v>
      </c>
    </row>
    <row r="1172" spans="1:29" x14ac:dyDescent="0.35">
      <c r="A1172" s="9"/>
      <c r="B1172" s="8">
        <v>46168</v>
      </c>
      <c r="C1172" s="9"/>
      <c r="D1172" s="9"/>
      <c r="E1172" s="9"/>
      <c r="F1172" s="9"/>
      <c r="G1172" s="64"/>
      <c r="H1172" s="65"/>
      <c r="I1172" s="65" t="str">
        <f>IF(Job_Cards[[#This Row],[Customer Name]]="",I1171,"")</f>
        <v>Paid</v>
      </c>
      <c r="J1172" s="22" t="s">
        <v>127</v>
      </c>
      <c r="K1172" s="67" t="str">
        <f>_xlfn.XLOOKUP(Job_Cards[[#This Row],[Part Code Issued]],'Inventory Check'!$A$3:$A$3000,'Inventory Check'!$B$3:$B$3000,"WRONG Code",0)</f>
        <v>T R BEARING</v>
      </c>
      <c r="L1172" s="22">
        <v>1</v>
      </c>
      <c r="M1172" s="27">
        <v>527</v>
      </c>
      <c r="N1172" s="69">
        <f t="shared" si="127"/>
        <v>527</v>
      </c>
      <c r="O1172" s="10"/>
      <c r="P1172" s="11"/>
      <c r="Q1172" s="11"/>
      <c r="R1172" s="11"/>
      <c r="S1172" s="11"/>
      <c r="T1172" s="23"/>
      <c r="U1172" s="71">
        <f t="shared" si="126"/>
        <v>0</v>
      </c>
      <c r="V1172" s="71">
        <f t="shared" si="128"/>
        <v>0</v>
      </c>
      <c r="W1172" s="9"/>
      <c r="X1172" s="69">
        <f>Job_Cards[[#This Row],[GST on Lobour]]+Job_Cards[[#This Row],[Total Labour]]+Job_Cards[[#This Row],[Part Value]]</f>
        <v>527</v>
      </c>
      <c r="Y1172" s="9"/>
      <c r="Z1172" s="11"/>
      <c r="AA1172" s="15">
        <f t="shared" si="129"/>
        <v>26</v>
      </c>
      <c r="AB1172" s="15">
        <f t="shared" si="130"/>
        <v>5</v>
      </c>
      <c r="AC1172" s="15">
        <f t="shared" si="131"/>
        <v>2026</v>
      </c>
    </row>
    <row r="1173" spans="1:29" x14ac:dyDescent="0.35">
      <c r="A1173" s="9"/>
      <c r="B1173" s="8">
        <v>46168</v>
      </c>
      <c r="C1173" s="9"/>
      <c r="D1173" s="9"/>
      <c r="E1173" s="9"/>
      <c r="F1173" s="9"/>
      <c r="G1173" s="64"/>
      <c r="H1173" s="65"/>
      <c r="I1173" s="65" t="str">
        <f>IF(Job_Cards[[#This Row],[Customer Name]]="",I1172,"")</f>
        <v>Paid</v>
      </c>
      <c r="J1173" s="22" t="s">
        <v>170</v>
      </c>
      <c r="K1173" s="67" t="str">
        <f>_xlfn.XLOOKUP(Job_Cards[[#This Row],[Part Code Issued]],'Inventory Check'!$A$3:$A$3000,'Inventory Check'!$B$3:$B$3000,"WRONG Code",0)</f>
        <v>Oil Seal For Fr. Exle</v>
      </c>
      <c r="L1173" s="22">
        <v>2</v>
      </c>
      <c r="M1173" s="27">
        <v>85</v>
      </c>
      <c r="N1173" s="69">
        <f t="shared" si="127"/>
        <v>170</v>
      </c>
      <c r="O1173" s="10"/>
      <c r="P1173" s="11"/>
      <c r="Q1173" s="11"/>
      <c r="R1173" s="11"/>
      <c r="S1173" s="11"/>
      <c r="T1173" s="23"/>
      <c r="U1173" s="71">
        <f t="shared" si="126"/>
        <v>0</v>
      </c>
      <c r="V1173" s="71">
        <f t="shared" si="128"/>
        <v>0</v>
      </c>
      <c r="W1173" s="9"/>
      <c r="X1173" s="69">
        <f>Job_Cards[[#This Row],[GST on Lobour]]+Job_Cards[[#This Row],[Total Labour]]+Job_Cards[[#This Row],[Part Value]]</f>
        <v>170</v>
      </c>
      <c r="Y1173" s="9"/>
      <c r="Z1173" s="11"/>
      <c r="AA1173" s="15">
        <f t="shared" si="129"/>
        <v>26</v>
      </c>
      <c r="AB1173" s="15">
        <f t="shared" si="130"/>
        <v>5</v>
      </c>
      <c r="AC1173" s="15">
        <f t="shared" si="131"/>
        <v>2026</v>
      </c>
    </row>
    <row r="1174" spans="1:29" x14ac:dyDescent="0.35">
      <c r="A1174" s="9"/>
      <c r="B1174" s="8">
        <v>46168</v>
      </c>
      <c r="C1174" s="9"/>
      <c r="D1174" s="9"/>
      <c r="E1174" s="9"/>
      <c r="F1174" s="9"/>
      <c r="G1174" s="64"/>
      <c r="H1174" s="65"/>
      <c r="I1174" s="65" t="str">
        <f>IF(Job_Cards[[#This Row],[Customer Name]]="",I1173,"")</f>
        <v>Paid</v>
      </c>
      <c r="J1174" s="22" t="s">
        <v>143</v>
      </c>
      <c r="K1174" s="67" t="str">
        <f>_xlfn.XLOOKUP(Job_Cards[[#This Row],[Part Code Issued]],'Inventory Check'!$A$3:$A$3000,'Inventory Check'!$B$3:$B$3000,"WRONG Code",0)</f>
        <v>FRONT SHOKER</v>
      </c>
      <c r="L1174" s="22">
        <v>1</v>
      </c>
      <c r="M1174" s="27">
        <v>1000</v>
      </c>
      <c r="N1174" s="69">
        <f t="shared" si="127"/>
        <v>1000</v>
      </c>
      <c r="O1174" s="10"/>
      <c r="P1174" s="11"/>
      <c r="Q1174" s="11"/>
      <c r="R1174" s="11"/>
      <c r="S1174" s="11"/>
      <c r="T1174" s="23"/>
      <c r="U1174" s="71">
        <f t="shared" si="126"/>
        <v>0</v>
      </c>
      <c r="V1174" s="71">
        <f t="shared" si="128"/>
        <v>0</v>
      </c>
      <c r="W1174" s="9"/>
      <c r="X1174" s="69">
        <f>Job_Cards[[#This Row],[GST on Lobour]]+Job_Cards[[#This Row],[Total Labour]]+Job_Cards[[#This Row],[Part Value]]</f>
        <v>1000</v>
      </c>
      <c r="Y1174" s="9"/>
      <c r="Z1174" s="11"/>
      <c r="AA1174" s="15">
        <f t="shared" si="129"/>
        <v>26</v>
      </c>
      <c r="AB1174" s="15">
        <f t="shared" si="130"/>
        <v>5</v>
      </c>
      <c r="AC1174" s="15">
        <f t="shared" si="131"/>
        <v>2026</v>
      </c>
    </row>
    <row r="1175" spans="1:29" x14ac:dyDescent="0.35">
      <c r="A1175" s="9"/>
      <c r="B1175" s="8">
        <v>46168</v>
      </c>
      <c r="C1175" s="9"/>
      <c r="D1175" s="9"/>
      <c r="E1175" s="9"/>
      <c r="F1175" s="9"/>
      <c r="G1175" s="64"/>
      <c r="H1175" s="65"/>
      <c r="I1175" s="65" t="str">
        <f>IF(Job_Cards[[#This Row],[Customer Name]]="",I1174,"")</f>
        <v>Paid</v>
      </c>
      <c r="J1175" s="22" t="s">
        <v>106</v>
      </c>
      <c r="K1175" s="67" t="str">
        <f>_xlfn.XLOOKUP(Job_Cards[[#This Row],[Part Code Issued]],'Inventory Check'!$A$3:$A$3000,'Inventory Check'!$B$3:$B$3000,"WRONG Code",0)</f>
        <v>Rubber Seal</v>
      </c>
      <c r="L1175" s="22">
        <v>4</v>
      </c>
      <c r="M1175" s="27">
        <v>13</v>
      </c>
      <c r="N1175" s="69">
        <f t="shared" si="127"/>
        <v>52</v>
      </c>
      <c r="O1175" s="10"/>
      <c r="P1175" s="11"/>
      <c r="Q1175" s="11"/>
      <c r="R1175" s="11"/>
      <c r="S1175" s="11"/>
      <c r="T1175" s="23"/>
      <c r="U1175" s="71">
        <f t="shared" si="126"/>
        <v>0</v>
      </c>
      <c r="V1175" s="71">
        <f t="shared" si="128"/>
        <v>0</v>
      </c>
      <c r="W1175" s="9"/>
      <c r="X1175" s="69">
        <f>Job_Cards[[#This Row],[GST on Lobour]]+Job_Cards[[#This Row],[Total Labour]]+Job_Cards[[#This Row],[Part Value]]</f>
        <v>52</v>
      </c>
      <c r="Y1175" s="9"/>
      <c r="Z1175" s="11"/>
      <c r="AA1175" s="15">
        <f t="shared" si="129"/>
        <v>26</v>
      </c>
      <c r="AB1175" s="15">
        <f t="shared" si="130"/>
        <v>5</v>
      </c>
      <c r="AC1175" s="15">
        <f t="shared" si="131"/>
        <v>2026</v>
      </c>
    </row>
    <row r="1176" spans="1:29" x14ac:dyDescent="0.35">
      <c r="A1176" s="9"/>
      <c r="B1176" s="8">
        <v>46168</v>
      </c>
      <c r="C1176" s="9"/>
      <c r="D1176" s="9"/>
      <c r="E1176" s="9"/>
      <c r="F1176" s="9"/>
      <c r="G1176" s="64"/>
      <c r="H1176" s="65"/>
      <c r="I1176" s="65" t="str">
        <f>IF(Job_Cards[[#This Row],[Customer Name]]="",I1175,"")</f>
        <v>Paid</v>
      </c>
      <c r="J1176" s="105" t="s">
        <v>833</v>
      </c>
      <c r="K1176" s="67" t="str">
        <f>_xlfn.XLOOKUP(Job_Cards[[#This Row],[Part Code Issued]],'Inventory Check'!$A$3:$A$3000,'Inventory Check'!$B$3:$B$3000,"WRONG Code",0)</f>
        <v>SHOCKAR BUSH 19 NO.</v>
      </c>
      <c r="L1176" s="22">
        <v>1</v>
      </c>
      <c r="M1176" s="27">
        <v>80</v>
      </c>
      <c r="N1176" s="69">
        <f t="shared" si="127"/>
        <v>80</v>
      </c>
      <c r="O1176" s="10"/>
      <c r="P1176" s="11"/>
      <c r="Q1176" s="11"/>
      <c r="R1176" s="11"/>
      <c r="S1176" s="11"/>
      <c r="T1176" s="23"/>
      <c r="U1176" s="71">
        <f t="shared" si="126"/>
        <v>0</v>
      </c>
      <c r="V1176" s="71">
        <f t="shared" si="128"/>
        <v>0</v>
      </c>
      <c r="W1176" s="9"/>
      <c r="X1176" s="69">
        <f>Job_Cards[[#This Row],[GST on Lobour]]+Job_Cards[[#This Row],[Total Labour]]+Job_Cards[[#This Row],[Part Value]]</f>
        <v>80</v>
      </c>
      <c r="Y1176" s="9"/>
      <c r="Z1176" s="11"/>
      <c r="AA1176" s="15">
        <f t="shared" si="129"/>
        <v>26</v>
      </c>
      <c r="AB1176" s="15">
        <f t="shared" si="130"/>
        <v>5</v>
      </c>
      <c r="AC1176" s="15">
        <f t="shared" si="131"/>
        <v>2026</v>
      </c>
    </row>
    <row r="1177" spans="1:29" x14ac:dyDescent="0.35">
      <c r="A1177" s="9"/>
      <c r="B1177" s="8">
        <v>46168</v>
      </c>
      <c r="C1177" s="9"/>
      <c r="D1177" s="9"/>
      <c r="E1177" s="9"/>
      <c r="F1177" s="9"/>
      <c r="G1177" s="64"/>
      <c r="H1177" s="65"/>
      <c r="I1177" s="65" t="str">
        <f>IF(Job_Cards[[#This Row],[Customer Name]]="",I1176,"")</f>
        <v>Paid</v>
      </c>
      <c r="J1177" s="22" t="s">
        <v>172</v>
      </c>
      <c r="K1177" s="67" t="str">
        <f>_xlfn.XLOOKUP(Job_Cards[[#This Row],[Part Code Issued]],'Inventory Check'!$A$3:$A$3000,'Inventory Check'!$B$3:$B$3000,"WRONG Code",0)</f>
        <v>BRAKE PAD</v>
      </c>
      <c r="L1177" s="22">
        <v>1</v>
      </c>
      <c r="M1177" s="27">
        <v>2296</v>
      </c>
      <c r="N1177" s="69">
        <f t="shared" si="127"/>
        <v>2296</v>
      </c>
      <c r="O1177" s="10"/>
      <c r="P1177" s="11"/>
      <c r="Q1177" s="11"/>
      <c r="R1177" s="11"/>
      <c r="S1177" s="11"/>
      <c r="T1177" s="23"/>
      <c r="U1177" s="71">
        <f t="shared" si="126"/>
        <v>0</v>
      </c>
      <c r="V1177" s="71">
        <f t="shared" si="128"/>
        <v>0</v>
      </c>
      <c r="W1177" s="9"/>
      <c r="X1177" s="69">
        <f>Job_Cards[[#This Row],[GST on Lobour]]+Job_Cards[[#This Row],[Total Labour]]+Job_Cards[[#This Row],[Part Value]]</f>
        <v>2296</v>
      </c>
      <c r="Y1177" s="9"/>
      <c r="Z1177" s="11"/>
      <c r="AA1177" s="15">
        <f t="shared" si="129"/>
        <v>26</v>
      </c>
      <c r="AB1177" s="15">
        <f t="shared" si="130"/>
        <v>5</v>
      </c>
      <c r="AC1177" s="15">
        <f t="shared" si="131"/>
        <v>2026</v>
      </c>
    </row>
    <row r="1178" spans="1:29" x14ac:dyDescent="0.35">
      <c r="A1178" s="9"/>
      <c r="B1178" s="8">
        <v>46168</v>
      </c>
      <c r="C1178" s="9"/>
      <c r="D1178" s="9"/>
      <c r="E1178" s="9"/>
      <c r="F1178" s="9"/>
      <c r="G1178" s="64"/>
      <c r="H1178" s="65"/>
      <c r="I1178" s="65" t="str">
        <f>IF(Job_Cards[[#This Row],[Customer Name]]="",I1177,"")</f>
        <v>Paid</v>
      </c>
      <c r="J1178" s="22" t="s">
        <v>120</v>
      </c>
      <c r="K1178" s="67" t="str">
        <f>_xlfn.XLOOKUP(Job_Cards[[#This Row],[Part Code Issued]],'Inventory Check'!$A$3:$A$3000,'Inventory Check'!$B$3:$B$3000,"WRONG Code",0)</f>
        <v>Track Rod Assly.  (Talbros-Greaserless)</v>
      </c>
      <c r="L1178" s="22">
        <v>1</v>
      </c>
      <c r="M1178" s="27">
        <v>1116</v>
      </c>
      <c r="N1178" s="69">
        <f t="shared" si="127"/>
        <v>1116</v>
      </c>
      <c r="O1178" s="10"/>
      <c r="P1178" s="11"/>
      <c r="Q1178" s="11"/>
      <c r="R1178" s="11"/>
      <c r="S1178" s="11"/>
      <c r="T1178" s="23"/>
      <c r="U1178" s="71">
        <f t="shared" si="126"/>
        <v>0</v>
      </c>
      <c r="V1178" s="71">
        <f t="shared" si="128"/>
        <v>0</v>
      </c>
      <c r="W1178" s="9"/>
      <c r="X1178" s="69">
        <f>Job_Cards[[#This Row],[GST on Lobour]]+Job_Cards[[#This Row],[Total Labour]]+Job_Cards[[#This Row],[Part Value]]</f>
        <v>1116</v>
      </c>
      <c r="Y1178" s="9"/>
      <c r="Z1178" s="11"/>
      <c r="AA1178" s="15">
        <f t="shared" si="129"/>
        <v>26</v>
      </c>
      <c r="AB1178" s="15">
        <f t="shared" si="130"/>
        <v>5</v>
      </c>
      <c r="AC1178" s="15">
        <f t="shared" si="131"/>
        <v>2026</v>
      </c>
    </row>
    <row r="1179" spans="1:29" x14ac:dyDescent="0.35">
      <c r="A1179" s="9"/>
      <c r="B1179" s="8">
        <v>46168</v>
      </c>
      <c r="C1179" s="9"/>
      <c r="D1179" s="9"/>
      <c r="E1179" s="9"/>
      <c r="F1179" s="9"/>
      <c r="G1179" s="64"/>
      <c r="H1179" s="65"/>
      <c r="I1179" s="65" t="str">
        <f>IF(Job_Cards[[#This Row],[Customer Name]]="",I1178,"")</f>
        <v>Paid</v>
      </c>
      <c r="J1179" s="22" t="s">
        <v>312</v>
      </c>
      <c r="K1179" s="67" t="str">
        <f>_xlfn.XLOOKUP(Job_Cards[[#This Row],[Part Code Issued]],'Inventory Check'!$A$3:$A$3000,'Inventory Check'!$B$3:$B$3000,"WRONG Code",0)</f>
        <v>Connecting Link (Judo DLX)</v>
      </c>
      <c r="L1179" s="22">
        <v>1</v>
      </c>
      <c r="M1179" s="27">
        <v>1699</v>
      </c>
      <c r="N1179" s="69">
        <f t="shared" si="127"/>
        <v>1699</v>
      </c>
      <c r="O1179" s="10"/>
      <c r="P1179" s="11"/>
      <c r="Q1179" s="11"/>
      <c r="R1179" s="11"/>
      <c r="S1179" s="11"/>
      <c r="T1179" s="23"/>
      <c r="U1179" s="71">
        <f t="shared" si="126"/>
        <v>0</v>
      </c>
      <c r="V1179" s="71">
        <f t="shared" si="128"/>
        <v>0</v>
      </c>
      <c r="W1179" s="9"/>
      <c r="X1179" s="69">
        <f>Job_Cards[[#This Row],[GST on Lobour]]+Job_Cards[[#This Row],[Total Labour]]+Job_Cards[[#This Row],[Part Value]]</f>
        <v>1699</v>
      </c>
      <c r="Y1179" s="9"/>
      <c r="Z1179" s="11"/>
      <c r="AA1179" s="15">
        <f t="shared" si="129"/>
        <v>26</v>
      </c>
      <c r="AB1179" s="15">
        <f t="shared" si="130"/>
        <v>5</v>
      </c>
      <c r="AC1179" s="15">
        <f t="shared" si="131"/>
        <v>2026</v>
      </c>
    </row>
    <row r="1180" spans="1:29" x14ac:dyDescent="0.35">
      <c r="A1180" s="9"/>
      <c r="B1180" s="8">
        <v>46168</v>
      </c>
      <c r="C1180" s="9"/>
      <c r="D1180" s="9"/>
      <c r="E1180" s="9"/>
      <c r="F1180" s="9"/>
      <c r="G1180" s="64"/>
      <c r="H1180" s="65"/>
      <c r="I1180" s="65" t="str">
        <f>IF(Job_Cards[[#This Row],[Customer Name]]="",I1179,"")</f>
        <v>Paid</v>
      </c>
      <c r="J1180" s="22" t="s">
        <v>557</v>
      </c>
      <c r="K1180" s="67" t="str">
        <f>_xlfn.XLOOKUP(Job_Cards[[#This Row],[Part Code Issued]],'Inventory Check'!$A$3:$A$3000,'Inventory Check'!$B$3:$B$3000,"WRONG Code",0)</f>
        <v>Brake Oil</v>
      </c>
      <c r="L1180" s="22">
        <v>1</v>
      </c>
      <c r="M1180" s="27">
        <v>149</v>
      </c>
      <c r="N1180" s="69">
        <f t="shared" si="127"/>
        <v>149</v>
      </c>
      <c r="O1180" s="10"/>
      <c r="P1180" s="11"/>
      <c r="Q1180" s="11"/>
      <c r="R1180" s="11"/>
      <c r="S1180" s="11"/>
      <c r="T1180" s="23"/>
      <c r="U1180" s="71">
        <f t="shared" si="126"/>
        <v>0</v>
      </c>
      <c r="V1180" s="71">
        <f t="shared" si="128"/>
        <v>0</v>
      </c>
      <c r="W1180" s="9"/>
      <c r="X1180" s="69">
        <f>Job_Cards[[#This Row],[GST on Lobour]]+Job_Cards[[#This Row],[Total Labour]]+Job_Cards[[#This Row],[Part Value]]</f>
        <v>149</v>
      </c>
      <c r="Y1180" s="9"/>
      <c r="Z1180" s="11"/>
      <c r="AA1180" s="15">
        <f t="shared" si="129"/>
        <v>26</v>
      </c>
      <c r="AB1180" s="15">
        <f t="shared" si="130"/>
        <v>5</v>
      </c>
      <c r="AC1180" s="15">
        <f t="shared" si="131"/>
        <v>2026</v>
      </c>
    </row>
    <row r="1181" spans="1:29" x14ac:dyDescent="0.35">
      <c r="A1181" s="9"/>
      <c r="B1181" s="8">
        <v>46168</v>
      </c>
      <c r="C1181" s="9"/>
      <c r="D1181" s="9"/>
      <c r="E1181" s="9"/>
      <c r="F1181" s="9"/>
      <c r="G1181" s="64"/>
      <c r="H1181" s="65"/>
      <c r="I1181" s="65" t="str">
        <f>IF(Job_Cards[[#This Row],[Customer Name]]="",I1180,"")</f>
        <v>Paid</v>
      </c>
      <c r="J1181" s="22" t="s">
        <v>425</v>
      </c>
      <c r="K1181" s="67" t="str">
        <f>_xlfn.XLOOKUP(Job_Cards[[#This Row],[Part Code Issued]],'Inventory Check'!$A$3:$A$3000,'Inventory Check'!$B$3:$B$3000,"WRONG Code",0)</f>
        <v>FILTER ASSY (FLEETGUARD )2650CRDI</v>
      </c>
      <c r="L1181" s="22">
        <v>1</v>
      </c>
      <c r="M1181" s="27">
        <v>428</v>
      </c>
      <c r="N1181" s="69">
        <f t="shared" si="127"/>
        <v>428</v>
      </c>
      <c r="O1181" s="10"/>
      <c r="P1181" s="11"/>
      <c r="Q1181" s="11"/>
      <c r="R1181" s="11"/>
      <c r="S1181" s="11"/>
      <c r="T1181" s="23"/>
      <c r="U1181" s="71">
        <f t="shared" si="126"/>
        <v>0</v>
      </c>
      <c r="V1181" s="71">
        <f t="shared" si="128"/>
        <v>0</v>
      </c>
      <c r="W1181" s="9"/>
      <c r="X1181" s="69">
        <f>Job_Cards[[#This Row],[GST on Lobour]]+Job_Cards[[#This Row],[Total Labour]]+Job_Cards[[#This Row],[Part Value]]</f>
        <v>428</v>
      </c>
      <c r="Y1181" s="9"/>
      <c r="Z1181" s="11"/>
      <c r="AA1181" s="15">
        <f t="shared" si="129"/>
        <v>26</v>
      </c>
      <c r="AB1181" s="15">
        <f t="shared" si="130"/>
        <v>5</v>
      </c>
      <c r="AC1181" s="15">
        <f t="shared" si="131"/>
        <v>2026</v>
      </c>
    </row>
    <row r="1182" spans="1:29" x14ac:dyDescent="0.35">
      <c r="A1182" s="9"/>
      <c r="B1182" s="8">
        <v>46168</v>
      </c>
      <c r="C1182" s="9"/>
      <c r="D1182" s="9"/>
      <c r="E1182" s="9"/>
      <c r="F1182" s="9"/>
      <c r="G1182" s="64"/>
      <c r="H1182" s="65"/>
      <c r="I1182" s="65" t="str">
        <f>IF(Job_Cards[[#This Row],[Customer Name]]="",I1181,"")</f>
        <v>Paid</v>
      </c>
      <c r="J1182" s="22" t="s">
        <v>421</v>
      </c>
      <c r="K1182" s="67" t="str">
        <f>_xlfn.XLOOKUP(Job_Cards[[#This Row],[Part Code Issued]],'Inventory Check'!$A$3:$A$3000,'Inventory Check'!$B$3:$B$3000,"WRONG Code",0)</f>
        <v>AIR FILTER ELEMENT</v>
      </c>
      <c r="L1182" s="22">
        <v>1</v>
      </c>
      <c r="M1182" s="27">
        <v>489</v>
      </c>
      <c r="N1182" s="69">
        <f t="shared" si="127"/>
        <v>489</v>
      </c>
      <c r="O1182" s="10"/>
      <c r="P1182" s="11"/>
      <c r="Q1182" s="11"/>
      <c r="R1182" s="11"/>
      <c r="S1182" s="11"/>
      <c r="T1182" s="23"/>
      <c r="U1182" s="71">
        <f t="shared" si="126"/>
        <v>0</v>
      </c>
      <c r="V1182" s="71">
        <f t="shared" si="128"/>
        <v>0</v>
      </c>
      <c r="W1182" s="9"/>
      <c r="X1182" s="69">
        <f>Job_Cards[[#This Row],[GST on Lobour]]+Job_Cards[[#This Row],[Total Labour]]+Job_Cards[[#This Row],[Part Value]]</f>
        <v>489</v>
      </c>
      <c r="Y1182" s="9"/>
      <c r="Z1182" s="11"/>
      <c r="AA1182" s="15">
        <f t="shared" si="129"/>
        <v>26</v>
      </c>
      <c r="AB1182" s="15">
        <f t="shared" si="130"/>
        <v>5</v>
      </c>
      <c r="AC1182" s="15">
        <f t="shared" si="131"/>
        <v>2026</v>
      </c>
    </row>
    <row r="1183" spans="1:29" x14ac:dyDescent="0.35">
      <c r="A1183" s="9"/>
      <c r="B1183" s="8">
        <v>46168</v>
      </c>
      <c r="C1183" s="9"/>
      <c r="D1183" s="9"/>
      <c r="E1183" s="9"/>
      <c r="F1183" s="9"/>
      <c r="G1183" s="64"/>
      <c r="H1183" s="65"/>
      <c r="I1183" s="65" t="str">
        <f>IF(Job_Cards[[#This Row],[Customer Name]]="",I1182,"")</f>
        <v>Paid</v>
      </c>
      <c r="J1183" s="22" t="s">
        <v>98</v>
      </c>
      <c r="K1183" s="67" t="str">
        <f>_xlfn.XLOOKUP(Job_Cards[[#This Row],[Part Code Issued]],'Inventory Check'!$A$3:$A$3000,'Inventory Check'!$B$3:$B$3000,"WRONG Code",0)</f>
        <v>FUEL FILTER</v>
      </c>
      <c r="L1183" s="22">
        <v>1</v>
      </c>
      <c r="M1183" s="27">
        <v>711</v>
      </c>
      <c r="N1183" s="69">
        <f t="shared" si="127"/>
        <v>711</v>
      </c>
      <c r="O1183" s="10"/>
      <c r="P1183" s="11"/>
      <c r="Q1183" s="11"/>
      <c r="R1183" s="11"/>
      <c r="S1183" s="11"/>
      <c r="T1183" s="23"/>
      <c r="U1183" s="71">
        <f t="shared" si="126"/>
        <v>0</v>
      </c>
      <c r="V1183" s="71">
        <f t="shared" si="128"/>
        <v>0</v>
      </c>
      <c r="W1183" s="9"/>
      <c r="X1183" s="69">
        <f>Job_Cards[[#This Row],[GST on Lobour]]+Job_Cards[[#This Row],[Total Labour]]+Job_Cards[[#This Row],[Part Value]]</f>
        <v>711</v>
      </c>
      <c r="Y1183" s="9"/>
      <c r="Z1183" s="11"/>
      <c r="AA1183" s="15">
        <f t="shared" si="129"/>
        <v>26</v>
      </c>
      <c r="AB1183" s="15">
        <f t="shared" si="130"/>
        <v>5</v>
      </c>
      <c r="AC1183" s="15">
        <f t="shared" si="131"/>
        <v>2026</v>
      </c>
    </row>
    <row r="1184" spans="1:29" x14ac:dyDescent="0.35">
      <c r="A1184" s="9"/>
      <c r="B1184" s="8">
        <v>46168</v>
      </c>
      <c r="C1184" s="9"/>
      <c r="D1184" s="9"/>
      <c r="E1184" s="9"/>
      <c r="F1184" s="9"/>
      <c r="G1184" s="64"/>
      <c r="H1184" s="65"/>
      <c r="I1184" s="65" t="str">
        <f>IF(Job_Cards[[#This Row],[Customer Name]]="",I1183,"")</f>
        <v>Paid</v>
      </c>
      <c r="J1184" s="22" t="s">
        <v>97</v>
      </c>
      <c r="K1184" s="67" t="str">
        <f>_xlfn.XLOOKUP(Job_Cards[[#This Row],[Part Code Issued]],'Inventory Check'!$A$3:$A$3000,'Inventory Check'!$B$3:$B$3000,"WRONG Code",0)</f>
        <v>FUEL FILTER</v>
      </c>
      <c r="L1184" s="22">
        <v>1</v>
      </c>
      <c r="M1184" s="27">
        <v>1060</v>
      </c>
      <c r="N1184" s="69">
        <f t="shared" si="127"/>
        <v>1060</v>
      </c>
      <c r="O1184" s="10"/>
      <c r="P1184" s="11"/>
      <c r="Q1184" s="11"/>
      <c r="R1184" s="11"/>
      <c r="S1184" s="11"/>
      <c r="T1184" s="23"/>
      <c r="U1184" s="71">
        <f t="shared" si="126"/>
        <v>0</v>
      </c>
      <c r="V1184" s="71">
        <f t="shared" si="128"/>
        <v>0</v>
      </c>
      <c r="W1184" s="9"/>
      <c r="X1184" s="69">
        <f>Job_Cards[[#This Row],[GST on Lobour]]+Job_Cards[[#This Row],[Total Labour]]+Job_Cards[[#This Row],[Part Value]]</f>
        <v>1060</v>
      </c>
      <c r="Y1184" s="9"/>
      <c r="Z1184" s="11"/>
      <c r="AA1184" s="15">
        <f t="shared" si="129"/>
        <v>26</v>
      </c>
      <c r="AB1184" s="15">
        <f t="shared" si="130"/>
        <v>5</v>
      </c>
      <c r="AC1184" s="15">
        <f t="shared" si="131"/>
        <v>2026</v>
      </c>
    </row>
    <row r="1185" spans="1:29" x14ac:dyDescent="0.35">
      <c r="A1185" s="9"/>
      <c r="B1185" s="8">
        <v>46168</v>
      </c>
      <c r="C1185" s="9"/>
      <c r="D1185" s="9"/>
      <c r="E1185" s="9"/>
      <c r="F1185" s="9"/>
      <c r="G1185" s="64"/>
      <c r="H1185" s="65"/>
      <c r="I1185" s="65" t="str">
        <f>IF(Job_Cards[[#This Row],[Customer Name]]="",I1184,"")</f>
        <v>Paid</v>
      </c>
      <c r="J1185" s="22" t="s">
        <v>1392</v>
      </c>
      <c r="K1185" s="67" t="str">
        <f>_xlfn.XLOOKUP(Job_Cards[[#This Row],[Part Code Issued]],'Inventory Check'!$A$3:$A$3000,'Inventory Check'!$B$3:$B$3000,"WRONG Code",0)</f>
        <v>ENGINE OIL</v>
      </c>
      <c r="L1185" s="22">
        <v>1</v>
      </c>
      <c r="M1185" s="27">
        <v>2400</v>
      </c>
      <c r="N1185" s="69">
        <f t="shared" si="127"/>
        <v>2400</v>
      </c>
      <c r="O1185" s="10"/>
      <c r="P1185" s="11"/>
      <c r="Q1185" s="11"/>
      <c r="R1185" s="11"/>
      <c r="S1185" s="11"/>
      <c r="T1185" s="23"/>
      <c r="U1185" s="71">
        <f t="shared" si="126"/>
        <v>0</v>
      </c>
      <c r="V1185" s="71">
        <f t="shared" si="128"/>
        <v>0</v>
      </c>
      <c r="W1185" s="9"/>
      <c r="X1185" s="69">
        <f>Job_Cards[[#This Row],[GST on Lobour]]+Job_Cards[[#This Row],[Total Labour]]+Job_Cards[[#This Row],[Part Value]]</f>
        <v>2400</v>
      </c>
      <c r="Y1185" s="9"/>
      <c r="Z1185" s="11"/>
      <c r="AA1185" s="15">
        <f t="shared" si="129"/>
        <v>26</v>
      </c>
      <c r="AB1185" s="15">
        <f t="shared" si="130"/>
        <v>5</v>
      </c>
      <c r="AC1185" s="15">
        <f t="shared" si="131"/>
        <v>2026</v>
      </c>
    </row>
    <row r="1186" spans="1:29" x14ac:dyDescent="0.35">
      <c r="A1186" s="9"/>
      <c r="B1186" s="8">
        <v>46168</v>
      </c>
      <c r="C1186" s="9"/>
      <c r="D1186" s="9"/>
      <c r="E1186" s="9"/>
      <c r="F1186" s="9"/>
      <c r="G1186" s="64"/>
      <c r="H1186" s="65"/>
      <c r="I1186" s="65" t="str">
        <f>IF(Job_Cards[[#This Row],[Customer Name]]="",I1185,"")</f>
        <v>Paid</v>
      </c>
      <c r="J1186" s="106" t="s">
        <v>301</v>
      </c>
      <c r="K1186" s="67" t="str">
        <f>_xlfn.XLOOKUP(Job_Cards[[#This Row],[Part Code Issued]],'Inventory Check'!$A$3:$A$3000,'Inventory Check'!$B$3:$B$3000,"WRONG Code",0)</f>
        <v>CLUTCH SPRING</v>
      </c>
      <c r="L1186" s="22">
        <v>1</v>
      </c>
      <c r="M1186" s="27">
        <v>20</v>
      </c>
      <c r="N1186" s="69">
        <f t="shared" si="127"/>
        <v>20</v>
      </c>
      <c r="O1186" s="10"/>
      <c r="P1186" s="11"/>
      <c r="Q1186" s="11"/>
      <c r="R1186" s="11"/>
      <c r="S1186" s="11"/>
      <c r="T1186" s="23"/>
      <c r="U1186" s="71">
        <f t="shared" si="126"/>
        <v>0</v>
      </c>
      <c r="V1186" s="71">
        <f t="shared" si="128"/>
        <v>0</v>
      </c>
      <c r="W1186" s="9"/>
      <c r="X1186" s="69">
        <f>Job_Cards[[#This Row],[GST on Lobour]]+Job_Cards[[#This Row],[Total Labour]]+Job_Cards[[#This Row],[Part Value]]</f>
        <v>20</v>
      </c>
      <c r="Y1186" s="9"/>
      <c r="Z1186" s="11"/>
      <c r="AA1186" s="15">
        <f t="shared" si="129"/>
        <v>26</v>
      </c>
      <c r="AB1186" s="15">
        <f t="shared" si="130"/>
        <v>5</v>
      </c>
      <c r="AC1186" s="15">
        <f t="shared" si="131"/>
        <v>2026</v>
      </c>
    </row>
    <row r="1187" spans="1:29" x14ac:dyDescent="0.35">
      <c r="A1187" s="9"/>
      <c r="B1187" s="8">
        <v>46168</v>
      </c>
      <c r="C1187" s="9"/>
      <c r="D1187" s="9"/>
      <c r="E1187" s="9"/>
      <c r="F1187" s="9"/>
      <c r="G1187" s="64"/>
      <c r="H1187" s="65"/>
      <c r="I1187" s="65" t="str">
        <f>IF(Job_Cards[[#This Row],[Customer Name]]="",I1186,"")</f>
        <v>Paid</v>
      </c>
      <c r="J1187" s="140" t="s">
        <v>367</v>
      </c>
      <c r="K1187" s="67" t="str">
        <f>_xlfn.XLOOKUP(Job_Cards[[#This Row],[Part Code Issued]],'Inventory Check'!$A$3:$A$3000,'Inventory Check'!$B$3:$B$3000,"WRONG Code",0)</f>
        <v>Force Motors Antifreeze Coolant 1 L</v>
      </c>
      <c r="L1187" s="22">
        <v>2</v>
      </c>
      <c r="M1187" s="27">
        <v>325</v>
      </c>
      <c r="N1187" s="69">
        <f t="shared" si="127"/>
        <v>650</v>
      </c>
      <c r="O1187" s="10"/>
      <c r="P1187" s="11"/>
      <c r="Q1187" s="11"/>
      <c r="R1187" s="11"/>
      <c r="S1187" s="11"/>
      <c r="T1187" s="23"/>
      <c r="U1187" s="71">
        <f t="shared" si="126"/>
        <v>0</v>
      </c>
      <c r="V1187" s="71">
        <f t="shared" si="128"/>
        <v>0</v>
      </c>
      <c r="W1187" s="9"/>
      <c r="X1187" s="69">
        <f>Job_Cards[[#This Row],[GST on Lobour]]+Job_Cards[[#This Row],[Total Labour]]+Job_Cards[[#This Row],[Part Value]]</f>
        <v>650</v>
      </c>
      <c r="Y1187" s="9"/>
      <c r="Z1187" s="11"/>
      <c r="AA1187" s="15">
        <f t="shared" si="129"/>
        <v>26</v>
      </c>
      <c r="AB1187" s="15">
        <f t="shared" si="130"/>
        <v>5</v>
      </c>
      <c r="AC1187" s="15">
        <f t="shared" si="131"/>
        <v>2026</v>
      </c>
    </row>
    <row r="1188" spans="1:29" x14ac:dyDescent="0.35">
      <c r="A1188" s="8">
        <v>46168</v>
      </c>
      <c r="B1188" s="8">
        <v>46168</v>
      </c>
      <c r="C1188" s="9">
        <v>145</v>
      </c>
      <c r="D1188" s="9" t="s">
        <v>1415</v>
      </c>
      <c r="E1188" s="9">
        <v>7376669383</v>
      </c>
      <c r="F1188" s="9"/>
      <c r="G1188" s="64" t="s">
        <v>55</v>
      </c>
      <c r="H1188" s="65" t="s">
        <v>65</v>
      </c>
      <c r="I1188" s="65" t="s">
        <v>751</v>
      </c>
      <c r="J1188" s="103" t="s">
        <v>831</v>
      </c>
      <c r="K1188" s="67" t="str">
        <f>_xlfn.XLOOKUP(Job_Cards[[#This Row],[Part Code Issued]],'Inventory Check'!$A$3:$A$3000,'Inventory Check'!$B$3:$B$3000,"WRONG Code",0)</f>
        <v>BALANCING BUSH 19 NO.</v>
      </c>
      <c r="L1188" s="22">
        <v>2</v>
      </c>
      <c r="M1188" s="27">
        <v>80</v>
      </c>
      <c r="N1188" s="69">
        <f t="shared" si="127"/>
        <v>160</v>
      </c>
      <c r="O1188" s="10"/>
      <c r="P1188" s="11"/>
      <c r="Q1188" s="11"/>
      <c r="R1188" s="11"/>
      <c r="S1188" s="11"/>
      <c r="T1188" s="23"/>
      <c r="U1188" s="71">
        <f t="shared" si="126"/>
        <v>0</v>
      </c>
      <c r="V1188" s="71">
        <f t="shared" si="128"/>
        <v>0</v>
      </c>
      <c r="W1188" s="9"/>
      <c r="X1188" s="69">
        <f>Job_Cards[[#This Row],[GST on Lobour]]+Job_Cards[[#This Row],[Total Labour]]+Job_Cards[[#This Row],[Part Value]]</f>
        <v>160</v>
      </c>
      <c r="Y1188" s="9"/>
      <c r="Z1188" s="11"/>
      <c r="AA1188" s="15">
        <f t="shared" si="129"/>
        <v>26</v>
      </c>
      <c r="AB1188" s="15">
        <f t="shared" si="130"/>
        <v>5</v>
      </c>
      <c r="AC1188" s="15">
        <f t="shared" si="131"/>
        <v>2026</v>
      </c>
    </row>
    <row r="1189" spans="1:29" x14ac:dyDescent="0.35">
      <c r="A1189" s="9"/>
      <c r="B1189" s="8">
        <v>46168</v>
      </c>
      <c r="C1189" s="9"/>
      <c r="D1189" s="9"/>
      <c r="E1189" s="9"/>
      <c r="F1189" s="9"/>
      <c r="G1189" s="64"/>
      <c r="H1189" s="65"/>
      <c r="I1189" s="65" t="str">
        <f>IF(Job_Cards[[#This Row],[Customer Name]]="",I1188,"")</f>
        <v>Counter Sale</v>
      </c>
      <c r="J1189" s="103" t="s">
        <v>832</v>
      </c>
      <c r="K1189" s="67" t="str">
        <f>_xlfn.XLOOKUP(Job_Cards[[#This Row],[Part Code Issued]],'Inventory Check'!$A$3:$A$3000,'Inventory Check'!$B$3:$B$3000,"WRONG Code",0)</f>
        <v>BALANCING BUSH 22 NO.</v>
      </c>
      <c r="L1189" s="22">
        <v>2</v>
      </c>
      <c r="M1189" s="27">
        <v>90</v>
      </c>
      <c r="N1189" s="69">
        <f t="shared" si="127"/>
        <v>180</v>
      </c>
      <c r="O1189" s="10"/>
      <c r="P1189" s="11"/>
      <c r="Q1189" s="11"/>
      <c r="R1189" s="11"/>
      <c r="S1189" s="11"/>
      <c r="T1189" s="23"/>
      <c r="U1189" s="71">
        <f t="shared" si="126"/>
        <v>0</v>
      </c>
      <c r="V1189" s="71">
        <f t="shared" si="128"/>
        <v>0</v>
      </c>
      <c r="W1189" s="9"/>
      <c r="X1189" s="69">
        <f>Job_Cards[[#This Row],[GST on Lobour]]+Job_Cards[[#This Row],[Total Labour]]+Job_Cards[[#This Row],[Part Value]]</f>
        <v>180</v>
      </c>
      <c r="Y1189" s="9"/>
      <c r="Z1189" s="11"/>
      <c r="AA1189" s="15">
        <f t="shared" si="129"/>
        <v>26</v>
      </c>
      <c r="AB1189" s="15">
        <f t="shared" si="130"/>
        <v>5</v>
      </c>
      <c r="AC1189" s="15">
        <f t="shared" si="131"/>
        <v>2026</v>
      </c>
    </row>
    <row r="1190" spans="1:29" x14ac:dyDescent="0.35">
      <c r="A1190" s="9"/>
      <c r="B1190" s="8">
        <v>46168</v>
      </c>
      <c r="C1190" s="9"/>
      <c r="D1190" s="9"/>
      <c r="E1190" s="9"/>
      <c r="F1190" s="9"/>
      <c r="G1190" s="64"/>
      <c r="H1190" s="65"/>
      <c r="I1190" s="65" t="str">
        <f>IF(Job_Cards[[#This Row],[Customer Name]]="",I1189,"")</f>
        <v>Counter Sale</v>
      </c>
      <c r="J1190" s="105" t="s">
        <v>403</v>
      </c>
      <c r="K1190" s="67" t="str">
        <f>_xlfn.XLOOKUP(Job_Cards[[#This Row],[Part Code Issued]],'Inventory Check'!$A$3:$A$3000,'Inventory Check'!$B$3:$B$3000,"WRONG Code",0)</f>
        <v>RUBBER BUSH</v>
      </c>
      <c r="L1190" s="22">
        <v>2</v>
      </c>
      <c r="M1190" s="27">
        <v>63</v>
      </c>
      <c r="N1190" s="69">
        <f t="shared" si="127"/>
        <v>126</v>
      </c>
      <c r="O1190" s="10"/>
      <c r="P1190" s="11"/>
      <c r="Q1190" s="11"/>
      <c r="R1190" s="11"/>
      <c r="S1190" s="11"/>
      <c r="T1190" s="23"/>
      <c r="U1190" s="71">
        <f t="shared" si="126"/>
        <v>0</v>
      </c>
      <c r="V1190" s="71">
        <f t="shared" si="128"/>
        <v>0</v>
      </c>
      <c r="W1190" s="9"/>
      <c r="X1190" s="69">
        <f>Job_Cards[[#This Row],[GST on Lobour]]+Job_Cards[[#This Row],[Total Labour]]+Job_Cards[[#This Row],[Part Value]]</f>
        <v>126</v>
      </c>
      <c r="Y1190" s="9"/>
      <c r="Z1190" s="11"/>
      <c r="AA1190" s="15">
        <f t="shared" si="129"/>
        <v>26</v>
      </c>
      <c r="AB1190" s="15">
        <f t="shared" si="130"/>
        <v>5</v>
      </c>
      <c r="AC1190" s="15">
        <f t="shared" si="131"/>
        <v>2026</v>
      </c>
    </row>
    <row r="1191" spans="1:29" x14ac:dyDescent="0.35">
      <c r="A1191" s="9"/>
      <c r="B1191" s="8">
        <v>46168</v>
      </c>
      <c r="C1191" s="9"/>
      <c r="D1191" s="9"/>
      <c r="E1191" s="9"/>
      <c r="F1191" s="9"/>
      <c r="G1191" s="64"/>
      <c r="H1191" s="65"/>
      <c r="I1191" s="65" t="str">
        <f>IF(Job_Cards[[#This Row],[Customer Name]]="",I1190,"")</f>
        <v>Counter Sale</v>
      </c>
      <c r="J1191" s="22" t="s">
        <v>408</v>
      </c>
      <c r="K1191" s="67" t="str">
        <f>_xlfn.XLOOKUP(Job_Cards[[#This Row],[Part Code Issued]],'Inventory Check'!$A$3:$A$3000,'Inventory Check'!$B$3:$B$3000,"WRONG Code",0)</f>
        <v>BRACKET</v>
      </c>
      <c r="L1191" s="22">
        <v>1</v>
      </c>
      <c r="M1191" s="27">
        <v>40</v>
      </c>
      <c r="N1191" s="69">
        <f t="shared" si="127"/>
        <v>40</v>
      </c>
      <c r="O1191" s="10"/>
      <c r="P1191" s="11"/>
      <c r="Q1191" s="11"/>
      <c r="R1191" s="11"/>
      <c r="S1191" s="11"/>
      <c r="T1191" s="23"/>
      <c r="U1191" s="71">
        <f t="shared" si="126"/>
        <v>0</v>
      </c>
      <c r="V1191" s="71">
        <f t="shared" si="128"/>
        <v>0</v>
      </c>
      <c r="W1191" s="9"/>
      <c r="X1191" s="69">
        <f>Job_Cards[[#This Row],[GST on Lobour]]+Job_Cards[[#This Row],[Total Labour]]+Job_Cards[[#This Row],[Part Value]]</f>
        <v>40</v>
      </c>
      <c r="Y1191" s="9"/>
      <c r="Z1191" s="11"/>
      <c r="AA1191" s="15">
        <f t="shared" si="129"/>
        <v>26</v>
      </c>
      <c r="AB1191" s="15">
        <f t="shared" si="130"/>
        <v>5</v>
      </c>
      <c r="AC1191" s="15">
        <f t="shared" si="131"/>
        <v>2026</v>
      </c>
    </row>
    <row r="1192" spans="1:29" x14ac:dyDescent="0.35">
      <c r="A1192" s="8">
        <v>46168</v>
      </c>
      <c r="B1192" s="8">
        <v>46168</v>
      </c>
      <c r="C1192" s="9" t="s">
        <v>1418</v>
      </c>
      <c r="D1192" s="9" t="s">
        <v>1416</v>
      </c>
      <c r="E1192" s="9"/>
      <c r="F1192" s="9" t="s">
        <v>1417</v>
      </c>
      <c r="G1192" s="64" t="s">
        <v>57</v>
      </c>
      <c r="H1192" s="65" t="s">
        <v>65</v>
      </c>
      <c r="I1192" s="65" t="s">
        <v>27</v>
      </c>
      <c r="J1192" s="22" t="s">
        <v>1263</v>
      </c>
      <c r="K1192" s="67" t="str">
        <f>_xlfn.XLOOKUP(Job_Cards[[#This Row],[Part Code Issued]],'Inventory Check'!$A$3:$A$3000,'Inventory Check'!$B$3:$B$3000,"WRONG Code",0)</f>
        <v>ELECTRICAL SPARY</v>
      </c>
      <c r="L1192" s="22">
        <v>1</v>
      </c>
      <c r="M1192" s="27">
        <v>190</v>
      </c>
      <c r="N1192" s="69">
        <f t="shared" si="127"/>
        <v>190</v>
      </c>
      <c r="O1192" s="10">
        <v>1500</v>
      </c>
      <c r="P1192" s="11">
        <v>400</v>
      </c>
      <c r="Q1192" s="11"/>
      <c r="R1192" s="11"/>
      <c r="S1192" s="11"/>
      <c r="T1192" s="23"/>
      <c r="U1192" s="71">
        <f t="shared" si="126"/>
        <v>1900</v>
      </c>
      <c r="V1192" s="71">
        <f t="shared" si="128"/>
        <v>342</v>
      </c>
      <c r="W1192" s="9"/>
      <c r="X1192" s="69">
        <f>Job_Cards[[#This Row],[GST on Lobour]]+Job_Cards[[#This Row],[Total Labour]]+Job_Cards[[#This Row],[Part Value]]</f>
        <v>2432</v>
      </c>
      <c r="Y1192" s="9"/>
      <c r="Z1192" s="11"/>
      <c r="AA1192" s="15">
        <f t="shared" si="129"/>
        <v>26</v>
      </c>
      <c r="AB1192" s="15">
        <f t="shared" si="130"/>
        <v>5</v>
      </c>
      <c r="AC1192" s="15">
        <f t="shared" si="131"/>
        <v>2026</v>
      </c>
    </row>
    <row r="1193" spans="1:29" x14ac:dyDescent="0.35">
      <c r="A1193" s="9"/>
      <c r="B1193" s="8">
        <v>46168</v>
      </c>
      <c r="C1193" s="9"/>
      <c r="D1193" s="9"/>
      <c r="E1193" s="9"/>
      <c r="F1193" s="9"/>
      <c r="G1193" s="64"/>
      <c r="H1193" s="65"/>
      <c r="I1193" s="65" t="str">
        <f>IF(Job_Cards[[#This Row],[Customer Name]]="",I1192,"")</f>
        <v>Paid</v>
      </c>
      <c r="J1193" s="22" t="s">
        <v>536</v>
      </c>
      <c r="K1193" s="67" t="str">
        <f>_xlfn.XLOOKUP(Job_Cards[[#This Row],[Part Code Issued]],'Inventory Check'!$A$3:$A$3000,'Inventory Check'!$B$3:$B$3000,"WRONG Code",0)</f>
        <v>Fuse 20 Amp</v>
      </c>
      <c r="L1193" s="22">
        <v>9</v>
      </c>
      <c r="M1193" s="27">
        <v>22</v>
      </c>
      <c r="N1193" s="69">
        <f t="shared" si="127"/>
        <v>198</v>
      </c>
      <c r="O1193" s="10"/>
      <c r="P1193" s="11"/>
      <c r="Q1193" s="11"/>
      <c r="R1193" s="11"/>
      <c r="S1193" s="11"/>
      <c r="T1193" s="23"/>
      <c r="U1193" s="71">
        <f t="shared" si="126"/>
        <v>0</v>
      </c>
      <c r="V1193" s="71">
        <f t="shared" si="128"/>
        <v>0</v>
      </c>
      <c r="W1193" s="9"/>
      <c r="X1193" s="69">
        <f>Job_Cards[[#This Row],[GST on Lobour]]+Job_Cards[[#This Row],[Total Labour]]+Job_Cards[[#This Row],[Part Value]]</f>
        <v>198</v>
      </c>
      <c r="Y1193" s="9"/>
      <c r="Z1193" s="11"/>
      <c r="AA1193" s="15">
        <f t="shared" si="129"/>
        <v>26</v>
      </c>
      <c r="AB1193" s="15">
        <f t="shared" si="130"/>
        <v>5</v>
      </c>
      <c r="AC1193" s="15">
        <f t="shared" si="131"/>
        <v>2026</v>
      </c>
    </row>
    <row r="1194" spans="1:29" x14ac:dyDescent="0.35">
      <c r="A1194" s="9"/>
      <c r="B1194" s="8">
        <v>46168</v>
      </c>
      <c r="C1194" s="9"/>
      <c r="D1194" s="9"/>
      <c r="E1194" s="9"/>
      <c r="F1194" s="9"/>
      <c r="G1194" s="64"/>
      <c r="H1194" s="65"/>
      <c r="I1194" s="65" t="str">
        <f>IF(Job_Cards[[#This Row],[Customer Name]]="",I1193,"")</f>
        <v>Paid</v>
      </c>
      <c r="J1194" s="22" t="s">
        <v>571</v>
      </c>
      <c r="K1194" s="67" t="str">
        <f>_xlfn.XLOOKUP(Job_Cards[[#This Row],[Part Code Issued]],'Inventory Check'!$A$3:$A$3000,'Inventory Check'!$B$3:$B$3000,"WRONG Code",0)</f>
        <v>Dual Head Lamp Relay</v>
      </c>
      <c r="L1194" s="22">
        <v>1</v>
      </c>
      <c r="M1194" s="27">
        <v>190</v>
      </c>
      <c r="N1194" s="69">
        <f t="shared" si="127"/>
        <v>190</v>
      </c>
      <c r="O1194" s="10"/>
      <c r="P1194" s="11"/>
      <c r="Q1194" s="11"/>
      <c r="R1194" s="11"/>
      <c r="S1194" s="11"/>
      <c r="T1194" s="23"/>
      <c r="U1194" s="71">
        <f t="shared" si="126"/>
        <v>0</v>
      </c>
      <c r="V1194" s="71">
        <f t="shared" si="128"/>
        <v>0</v>
      </c>
      <c r="W1194" s="9"/>
      <c r="X1194" s="69">
        <f>Job_Cards[[#This Row],[GST on Lobour]]+Job_Cards[[#This Row],[Total Labour]]+Job_Cards[[#This Row],[Part Value]]</f>
        <v>190</v>
      </c>
      <c r="Y1194" s="9"/>
      <c r="Z1194" s="11"/>
      <c r="AA1194" s="15">
        <f t="shared" si="129"/>
        <v>26</v>
      </c>
      <c r="AB1194" s="15">
        <f t="shared" si="130"/>
        <v>5</v>
      </c>
      <c r="AC1194" s="15">
        <f t="shared" si="131"/>
        <v>2026</v>
      </c>
    </row>
    <row r="1195" spans="1:29" x14ac:dyDescent="0.35">
      <c r="A1195" s="9"/>
      <c r="B1195" s="8">
        <v>46168</v>
      </c>
      <c r="C1195" s="9"/>
      <c r="D1195" s="9"/>
      <c r="E1195" s="9"/>
      <c r="F1195" s="9"/>
      <c r="G1195" s="64"/>
      <c r="H1195" s="65"/>
      <c r="I1195" s="65" t="str">
        <f>IF(Job_Cards[[#This Row],[Customer Name]]="",I1194,"")</f>
        <v>Paid</v>
      </c>
      <c r="J1195" s="22" t="s">
        <v>594</v>
      </c>
      <c r="K1195" s="67" t="str">
        <f>_xlfn.XLOOKUP(Job_Cards[[#This Row],[Part Code Issued]],'Inventory Check'!$A$3:$A$3000,'Inventory Check'!$B$3:$B$3000,"WRONG Code",0)</f>
        <v>Fuel Tank Cap</v>
      </c>
      <c r="L1195" s="22">
        <v>1</v>
      </c>
      <c r="M1195" s="27">
        <v>410</v>
      </c>
      <c r="N1195" s="69">
        <f t="shared" si="127"/>
        <v>410</v>
      </c>
      <c r="O1195" s="10"/>
      <c r="P1195" s="11"/>
      <c r="Q1195" s="11"/>
      <c r="R1195" s="11"/>
      <c r="S1195" s="11"/>
      <c r="T1195" s="23"/>
      <c r="U1195" s="71">
        <f t="shared" si="126"/>
        <v>0</v>
      </c>
      <c r="V1195" s="71">
        <f t="shared" si="128"/>
        <v>0</v>
      </c>
      <c r="W1195" s="9"/>
      <c r="X1195" s="69">
        <f>Job_Cards[[#This Row],[GST on Lobour]]+Job_Cards[[#This Row],[Total Labour]]+Job_Cards[[#This Row],[Part Value]]</f>
        <v>410</v>
      </c>
      <c r="Y1195" s="9"/>
      <c r="Z1195" s="11"/>
      <c r="AA1195" s="15">
        <f t="shared" si="129"/>
        <v>26</v>
      </c>
      <c r="AB1195" s="15">
        <f t="shared" si="130"/>
        <v>5</v>
      </c>
      <c r="AC1195" s="15">
        <f t="shared" si="131"/>
        <v>2026</v>
      </c>
    </row>
    <row r="1196" spans="1:29" x14ac:dyDescent="0.35">
      <c r="A1196" s="9"/>
      <c r="B1196" s="8">
        <v>46168</v>
      </c>
      <c r="C1196" s="9"/>
      <c r="D1196" s="9"/>
      <c r="E1196" s="9"/>
      <c r="F1196" s="9"/>
      <c r="G1196" s="64"/>
      <c r="H1196" s="65"/>
      <c r="I1196" s="65" t="str">
        <f>IF(Job_Cards[[#This Row],[Customer Name]]="",I1195,"")</f>
        <v>Paid</v>
      </c>
      <c r="J1196" s="106" t="s">
        <v>554</v>
      </c>
      <c r="K1196" s="67" t="str">
        <f>_xlfn.XLOOKUP(Job_Cards[[#This Row],[Part Code Issued]],'Inventory Check'!$A$3:$A$3000,'Inventory Check'!$B$3:$B$3000,"WRONG Code",0)</f>
        <v>Nut 10 No.</v>
      </c>
      <c r="L1196" s="22">
        <v>1</v>
      </c>
      <c r="M1196" s="27">
        <v>15</v>
      </c>
      <c r="N1196" s="69">
        <f t="shared" si="127"/>
        <v>15</v>
      </c>
      <c r="O1196" s="10"/>
      <c r="P1196" s="11"/>
      <c r="Q1196" s="11"/>
      <c r="R1196" s="11"/>
      <c r="S1196" s="11"/>
      <c r="T1196" s="23"/>
      <c r="U1196" s="71">
        <f t="shared" si="126"/>
        <v>0</v>
      </c>
      <c r="V1196" s="71">
        <f t="shared" si="128"/>
        <v>0</v>
      </c>
      <c r="W1196" s="9"/>
      <c r="X1196" s="69">
        <f>Job_Cards[[#This Row],[GST on Lobour]]+Job_Cards[[#This Row],[Total Labour]]+Job_Cards[[#This Row],[Part Value]]</f>
        <v>15</v>
      </c>
      <c r="Y1196" s="9"/>
      <c r="Z1196" s="11"/>
      <c r="AA1196" s="15">
        <f t="shared" si="129"/>
        <v>26</v>
      </c>
      <c r="AB1196" s="15">
        <f t="shared" si="130"/>
        <v>5</v>
      </c>
      <c r="AC1196" s="15">
        <f t="shared" si="131"/>
        <v>2026</v>
      </c>
    </row>
    <row r="1197" spans="1:29" x14ac:dyDescent="0.35">
      <c r="A1197" s="9"/>
      <c r="B1197" s="8">
        <v>46168</v>
      </c>
      <c r="C1197" s="9"/>
      <c r="D1197" s="9"/>
      <c r="E1197" s="9"/>
      <c r="F1197" s="9"/>
      <c r="G1197" s="64"/>
      <c r="H1197" s="65"/>
      <c r="I1197" s="65" t="str">
        <f>IF(Job_Cards[[#This Row],[Customer Name]]="",I1196,"")</f>
        <v>Paid</v>
      </c>
      <c r="J1197" s="22" t="s">
        <v>1119</v>
      </c>
      <c r="K1197" s="67" t="str">
        <f>_xlfn.XLOOKUP(Job_Cards[[#This Row],[Part Code Issued]],'Inventory Check'!$A$3:$A$3000,'Inventory Check'!$B$3:$B$3000,"WRONG Code",0)</f>
        <v>MECHENICAL SPRAY</v>
      </c>
      <c r="L1197" s="22">
        <v>1</v>
      </c>
      <c r="M1197" s="27">
        <v>160</v>
      </c>
      <c r="N1197" s="69">
        <f t="shared" si="127"/>
        <v>160</v>
      </c>
      <c r="O1197" s="10"/>
      <c r="P1197" s="11"/>
      <c r="Q1197" s="11"/>
      <c r="R1197" s="11"/>
      <c r="S1197" s="11"/>
      <c r="T1197" s="23"/>
      <c r="U1197" s="71">
        <f t="shared" si="126"/>
        <v>0</v>
      </c>
      <c r="V1197" s="71">
        <f t="shared" si="128"/>
        <v>0</v>
      </c>
      <c r="W1197" s="9"/>
      <c r="X1197" s="69">
        <f>Job_Cards[[#This Row],[GST on Lobour]]+Job_Cards[[#This Row],[Total Labour]]+Job_Cards[[#This Row],[Part Value]]</f>
        <v>160</v>
      </c>
      <c r="Y1197" s="9"/>
      <c r="Z1197" s="11"/>
      <c r="AA1197" s="15">
        <f t="shared" si="129"/>
        <v>26</v>
      </c>
      <c r="AB1197" s="15">
        <f t="shared" si="130"/>
        <v>5</v>
      </c>
      <c r="AC1197" s="15">
        <f t="shared" si="131"/>
        <v>2026</v>
      </c>
    </row>
    <row r="1198" spans="1:29" x14ac:dyDescent="0.35">
      <c r="A1198" s="9"/>
      <c r="B1198" s="8">
        <v>46168</v>
      </c>
      <c r="C1198" s="9"/>
      <c r="D1198" s="9"/>
      <c r="E1198" s="9"/>
      <c r="F1198" s="9"/>
      <c r="G1198" s="64"/>
      <c r="H1198" s="65"/>
      <c r="I1198" s="65" t="str">
        <f>IF(Job_Cards[[#This Row],[Customer Name]]="",I1197,"")</f>
        <v>Paid</v>
      </c>
      <c r="J1198" s="22" t="s">
        <v>542</v>
      </c>
      <c r="K1198" s="67" t="str">
        <f>_xlfn.XLOOKUP(Job_Cards[[#This Row],[Part Code Issued]],'Inventory Check'!$A$3:$A$3000,'Inventory Check'!$B$3:$B$3000,"WRONG Code",0)</f>
        <v>Suletion Tap</v>
      </c>
      <c r="L1198" s="22">
        <v>1</v>
      </c>
      <c r="M1198" s="27">
        <v>25</v>
      </c>
      <c r="N1198" s="69">
        <f t="shared" si="127"/>
        <v>25</v>
      </c>
      <c r="O1198" s="10"/>
      <c r="P1198" s="11"/>
      <c r="Q1198" s="11"/>
      <c r="R1198" s="11"/>
      <c r="S1198" s="11"/>
      <c r="T1198" s="23"/>
      <c r="U1198" s="71">
        <f t="shared" si="126"/>
        <v>0</v>
      </c>
      <c r="V1198" s="71">
        <f t="shared" si="128"/>
        <v>0</v>
      </c>
      <c r="W1198" s="9"/>
      <c r="X1198" s="69">
        <f>Job_Cards[[#This Row],[GST on Lobour]]+Job_Cards[[#This Row],[Total Labour]]+Job_Cards[[#This Row],[Part Value]]</f>
        <v>25</v>
      </c>
      <c r="Y1198" s="9"/>
      <c r="Z1198" s="11"/>
      <c r="AA1198" s="15">
        <f t="shared" si="129"/>
        <v>26</v>
      </c>
      <c r="AB1198" s="15">
        <f t="shared" si="130"/>
        <v>5</v>
      </c>
      <c r="AC1198" s="15">
        <f t="shared" si="131"/>
        <v>2026</v>
      </c>
    </row>
    <row r="1199" spans="1:29" x14ac:dyDescent="0.35">
      <c r="A1199" s="9"/>
      <c r="B1199" s="8">
        <v>46168</v>
      </c>
      <c r="C1199" s="9"/>
      <c r="D1199" s="9"/>
      <c r="E1199" s="9"/>
      <c r="F1199" s="9"/>
      <c r="G1199" s="64"/>
      <c r="H1199" s="65"/>
      <c r="I1199" s="65" t="str">
        <f>IF(Job_Cards[[#This Row],[Customer Name]]="",I1198,"")</f>
        <v>Paid</v>
      </c>
      <c r="J1199" s="22" t="s">
        <v>115</v>
      </c>
      <c r="K1199" s="67" t="str">
        <f>_xlfn.XLOOKUP(Job_Cards[[#This Row],[Part Code Issued]],'Inventory Check'!$A$3:$A$3000,'Inventory Check'!$B$3:$B$3000,"WRONG Code",0)</f>
        <v>Bimetal Bush with Oil-Groove</v>
      </c>
      <c r="L1199" s="22">
        <v>4</v>
      </c>
      <c r="M1199" s="27">
        <v>295</v>
      </c>
      <c r="N1199" s="69">
        <f t="shared" si="127"/>
        <v>1180</v>
      </c>
      <c r="O1199" s="10"/>
      <c r="P1199" s="11"/>
      <c r="Q1199" s="11"/>
      <c r="R1199" s="11"/>
      <c r="S1199" s="11"/>
      <c r="T1199" s="23"/>
      <c r="U1199" s="71">
        <f t="shared" si="126"/>
        <v>0</v>
      </c>
      <c r="V1199" s="71">
        <f t="shared" si="128"/>
        <v>0</v>
      </c>
      <c r="W1199" s="9"/>
      <c r="X1199" s="69">
        <f>Job_Cards[[#This Row],[GST on Lobour]]+Job_Cards[[#This Row],[Total Labour]]+Job_Cards[[#This Row],[Part Value]]</f>
        <v>1180</v>
      </c>
      <c r="Y1199" s="9"/>
      <c r="Z1199" s="11"/>
      <c r="AA1199" s="15">
        <f t="shared" si="129"/>
        <v>26</v>
      </c>
      <c r="AB1199" s="15">
        <f t="shared" si="130"/>
        <v>5</v>
      </c>
      <c r="AC1199" s="15">
        <f t="shared" si="131"/>
        <v>2026</v>
      </c>
    </row>
    <row r="1200" spans="1:29" x14ac:dyDescent="0.35">
      <c r="A1200" s="9"/>
      <c r="B1200" s="8">
        <v>46168</v>
      </c>
      <c r="C1200" s="9"/>
      <c r="D1200" s="9"/>
      <c r="E1200" s="9"/>
      <c r="F1200" s="9"/>
      <c r="G1200" s="64"/>
      <c r="H1200" s="65"/>
      <c r="I1200" s="65" t="str">
        <f>IF(Job_Cards[[#This Row],[Customer Name]]="",I1199,"")</f>
        <v>Paid</v>
      </c>
      <c r="J1200" s="22" t="s">
        <v>103</v>
      </c>
      <c r="K1200" s="67" t="str">
        <f>_xlfn.XLOOKUP(Job_Cards[[#This Row],[Part Code Issued]],'Inventory Check'!$A$3:$A$3000,'Inventory Check'!$B$3:$B$3000,"WRONG Code",0)</f>
        <v>Silent Block</v>
      </c>
      <c r="L1200" s="22">
        <v>4</v>
      </c>
      <c r="M1200" s="27">
        <v>113</v>
      </c>
      <c r="N1200" s="69">
        <f t="shared" si="127"/>
        <v>452</v>
      </c>
      <c r="O1200" s="10"/>
      <c r="P1200" s="11"/>
      <c r="Q1200" s="11"/>
      <c r="R1200" s="11"/>
      <c r="S1200" s="11"/>
      <c r="T1200" s="23"/>
      <c r="U1200" s="71">
        <f t="shared" si="126"/>
        <v>0</v>
      </c>
      <c r="V1200" s="71">
        <f t="shared" si="128"/>
        <v>0</v>
      </c>
      <c r="W1200" s="9"/>
      <c r="X1200" s="69">
        <f>Job_Cards[[#This Row],[GST on Lobour]]+Job_Cards[[#This Row],[Total Labour]]+Job_Cards[[#This Row],[Part Value]]</f>
        <v>452</v>
      </c>
      <c r="Y1200" s="9"/>
      <c r="Z1200" s="11"/>
      <c r="AA1200" s="15">
        <f t="shared" si="129"/>
        <v>26</v>
      </c>
      <c r="AB1200" s="15">
        <f t="shared" si="130"/>
        <v>5</v>
      </c>
      <c r="AC1200" s="15">
        <f t="shared" si="131"/>
        <v>2026</v>
      </c>
    </row>
    <row r="1201" spans="1:29" x14ac:dyDescent="0.35">
      <c r="A1201" s="9"/>
      <c r="B1201" s="8">
        <v>46168</v>
      </c>
      <c r="C1201" s="9"/>
      <c r="D1201" s="9"/>
      <c r="E1201" s="9"/>
      <c r="F1201" s="9"/>
      <c r="G1201" s="64"/>
      <c r="H1201" s="65"/>
      <c r="I1201" s="65" t="str">
        <f>IF(Job_Cards[[#This Row],[Customer Name]]="",I1200,"")</f>
        <v>Paid</v>
      </c>
      <c r="J1201" s="22" t="s">
        <v>313</v>
      </c>
      <c r="K1201" s="67" t="str">
        <f>_xlfn.XLOOKUP(Job_Cards[[#This Row],[Part Code Issued]],'Inventory Check'!$A$3:$A$3000,'Inventory Check'!$B$3:$B$3000,"WRONG Code",0)</f>
        <v>Bearing Bushes</v>
      </c>
      <c r="L1201" s="22">
        <v>4</v>
      </c>
      <c r="M1201" s="27">
        <v>434</v>
      </c>
      <c r="N1201" s="69">
        <f t="shared" si="127"/>
        <v>1736</v>
      </c>
      <c r="O1201" s="10"/>
      <c r="P1201" s="11"/>
      <c r="Q1201" s="11"/>
      <c r="R1201" s="11"/>
      <c r="S1201" s="11"/>
      <c r="T1201" s="23"/>
      <c r="U1201" s="71">
        <f t="shared" si="126"/>
        <v>0</v>
      </c>
      <c r="V1201" s="71">
        <f t="shared" si="128"/>
        <v>0</v>
      </c>
      <c r="W1201" s="9"/>
      <c r="X1201" s="69">
        <f>Job_Cards[[#This Row],[GST on Lobour]]+Job_Cards[[#This Row],[Total Labour]]+Job_Cards[[#This Row],[Part Value]]</f>
        <v>1736</v>
      </c>
      <c r="Y1201" s="9"/>
      <c r="Z1201" s="11"/>
      <c r="AA1201" s="15">
        <f t="shared" si="129"/>
        <v>26</v>
      </c>
      <c r="AB1201" s="15">
        <f t="shared" si="130"/>
        <v>5</v>
      </c>
      <c r="AC1201" s="15">
        <f t="shared" si="131"/>
        <v>2026</v>
      </c>
    </row>
    <row r="1202" spans="1:29" x14ac:dyDescent="0.35">
      <c r="A1202" s="9"/>
      <c r="B1202" s="8">
        <v>46168</v>
      </c>
      <c r="C1202" s="9"/>
      <c r="D1202" s="9"/>
      <c r="E1202" s="9"/>
      <c r="F1202" s="9"/>
      <c r="G1202" s="64"/>
      <c r="H1202" s="65"/>
      <c r="I1202" s="65" t="str">
        <f>IF(Job_Cards[[#This Row],[Customer Name]]="",I1201,"")</f>
        <v>Paid</v>
      </c>
      <c r="J1202" s="22" t="s">
        <v>845</v>
      </c>
      <c r="K1202" s="67" t="str">
        <f>_xlfn.XLOOKUP(Job_Cards[[#This Row],[Part Code Issued]],'Inventory Check'!$A$3:$A$3000,'Inventory Check'!$B$3:$B$3000,"WRONG Code",0)</f>
        <v>GREASE</v>
      </c>
      <c r="L1202" s="22">
        <v>1</v>
      </c>
      <c r="M1202" s="27">
        <v>268</v>
      </c>
      <c r="N1202" s="69">
        <f t="shared" si="127"/>
        <v>268</v>
      </c>
      <c r="O1202" s="10"/>
      <c r="P1202" s="11"/>
      <c r="Q1202" s="11"/>
      <c r="R1202" s="11"/>
      <c r="S1202" s="11"/>
      <c r="T1202" s="23"/>
      <c r="U1202" s="71">
        <f t="shared" si="126"/>
        <v>0</v>
      </c>
      <c r="V1202" s="71">
        <f t="shared" si="128"/>
        <v>0</v>
      </c>
      <c r="W1202" s="9"/>
      <c r="X1202" s="69">
        <f>Job_Cards[[#This Row],[GST on Lobour]]+Job_Cards[[#This Row],[Total Labour]]+Job_Cards[[#This Row],[Part Value]]</f>
        <v>268</v>
      </c>
      <c r="Y1202" s="9"/>
      <c r="Z1202" s="11"/>
      <c r="AA1202" s="15">
        <f t="shared" si="129"/>
        <v>26</v>
      </c>
      <c r="AB1202" s="15">
        <f t="shared" si="130"/>
        <v>5</v>
      </c>
      <c r="AC1202" s="15">
        <f t="shared" si="131"/>
        <v>2026</v>
      </c>
    </row>
    <row r="1203" spans="1:29" x14ac:dyDescent="0.35">
      <c r="A1203" s="9"/>
      <c r="B1203" s="8">
        <v>46168</v>
      </c>
      <c r="C1203" s="9"/>
      <c r="D1203" s="9"/>
      <c r="E1203" s="9"/>
      <c r="F1203" s="9"/>
      <c r="G1203" s="64"/>
      <c r="H1203" s="65"/>
      <c r="I1203" s="65" t="str">
        <f>IF(Job_Cards[[#This Row],[Customer Name]]="",I1202,"")</f>
        <v>Paid</v>
      </c>
      <c r="J1203" s="22" t="s">
        <v>101</v>
      </c>
      <c r="K1203" s="67" t="str">
        <f>_xlfn.XLOOKUP(Job_Cards[[#This Row],[Part Code Issued]],'Inventory Check'!$A$3:$A$3000,'Inventory Check'!$B$3:$B$3000,"WRONG Code",0)</f>
        <v>Wheel Joint assly</v>
      </c>
      <c r="L1203" s="22">
        <v>3</v>
      </c>
      <c r="M1203" s="27">
        <v>641</v>
      </c>
      <c r="N1203" s="69">
        <f t="shared" si="127"/>
        <v>1923</v>
      </c>
      <c r="O1203" s="10"/>
      <c r="P1203" s="11"/>
      <c r="Q1203" s="11"/>
      <c r="R1203" s="11"/>
      <c r="S1203" s="11"/>
      <c r="T1203" s="23"/>
      <c r="U1203" s="71">
        <f t="shared" si="126"/>
        <v>0</v>
      </c>
      <c r="V1203" s="71">
        <f t="shared" si="128"/>
        <v>0</v>
      </c>
      <c r="W1203" s="9"/>
      <c r="X1203" s="69">
        <f>Job_Cards[[#This Row],[GST on Lobour]]+Job_Cards[[#This Row],[Total Labour]]+Job_Cards[[#This Row],[Part Value]]</f>
        <v>1923</v>
      </c>
      <c r="Y1203" s="9"/>
      <c r="Z1203" s="11"/>
      <c r="AA1203" s="15">
        <f t="shared" si="129"/>
        <v>26</v>
      </c>
      <c r="AB1203" s="15">
        <f t="shared" si="130"/>
        <v>5</v>
      </c>
      <c r="AC1203" s="15">
        <f t="shared" si="131"/>
        <v>2026</v>
      </c>
    </row>
    <row r="1204" spans="1:29" x14ac:dyDescent="0.35">
      <c r="A1204" s="9"/>
      <c r="B1204" s="8">
        <v>46168</v>
      </c>
      <c r="C1204" s="9"/>
      <c r="D1204" s="9"/>
      <c r="E1204" s="9"/>
      <c r="F1204" s="9"/>
      <c r="G1204" s="64"/>
      <c r="H1204" s="65"/>
      <c r="I1204" s="65" t="str">
        <f>IF(Job_Cards[[#This Row],[Customer Name]]="",I1203,"")</f>
        <v>Paid</v>
      </c>
      <c r="J1204" s="106" t="s">
        <v>1410</v>
      </c>
      <c r="K1204" s="67" t="str">
        <f>_xlfn.XLOOKUP(Job_Cards[[#This Row],[Part Code Issued]],'Inventory Check'!$A$3:$A$3000,'Inventory Check'!$B$3:$B$3000,"WRONG Code",0)</f>
        <v>Nut Bolt 24 No.</v>
      </c>
      <c r="L1204" s="22">
        <v>4</v>
      </c>
      <c r="M1204" s="27">
        <v>104</v>
      </c>
      <c r="N1204" s="69">
        <f t="shared" si="127"/>
        <v>416</v>
      </c>
      <c r="O1204" s="10"/>
      <c r="P1204" s="11"/>
      <c r="Q1204" s="11"/>
      <c r="R1204" s="11"/>
      <c r="S1204" s="11"/>
      <c r="T1204" s="23"/>
      <c r="U1204" s="71">
        <f t="shared" si="126"/>
        <v>0</v>
      </c>
      <c r="V1204" s="71">
        <f t="shared" si="128"/>
        <v>0</v>
      </c>
      <c r="W1204" s="9"/>
      <c r="X1204" s="69">
        <f>Job_Cards[[#This Row],[GST on Lobour]]+Job_Cards[[#This Row],[Total Labour]]+Job_Cards[[#This Row],[Part Value]]</f>
        <v>416</v>
      </c>
      <c r="Y1204" s="9"/>
      <c r="Z1204" s="11"/>
      <c r="AA1204" s="15">
        <f t="shared" si="129"/>
        <v>26</v>
      </c>
      <c r="AB1204" s="15">
        <f t="shared" si="130"/>
        <v>5</v>
      </c>
      <c r="AC1204" s="15">
        <f t="shared" si="131"/>
        <v>2026</v>
      </c>
    </row>
    <row r="1205" spans="1:29" x14ac:dyDescent="0.35">
      <c r="A1205" s="9"/>
      <c r="B1205" s="8">
        <v>46168</v>
      </c>
      <c r="C1205" s="9"/>
      <c r="D1205" s="9"/>
      <c r="E1205" s="9"/>
      <c r="F1205" s="9"/>
      <c r="G1205" s="64"/>
      <c r="H1205" s="65"/>
      <c r="I1205" s="65" t="str">
        <f>IF(Job_Cards[[#This Row],[Customer Name]]="",I1204,"")</f>
        <v>Paid</v>
      </c>
      <c r="J1205" s="106" t="s">
        <v>1411</v>
      </c>
      <c r="K1205" s="67" t="str">
        <f>_xlfn.XLOOKUP(Job_Cards[[#This Row],[Part Code Issued]],'Inventory Check'!$A$3:$A$3000,'Inventory Check'!$B$3:$B$3000,"WRONG Code",0)</f>
        <v>Washer 24 No.</v>
      </c>
      <c r="L1205" s="22">
        <v>8</v>
      </c>
      <c r="M1205" s="27">
        <v>9</v>
      </c>
      <c r="N1205" s="69">
        <f t="shared" si="127"/>
        <v>72</v>
      </c>
      <c r="O1205" s="10"/>
      <c r="P1205" s="11"/>
      <c r="Q1205" s="11"/>
      <c r="R1205" s="11"/>
      <c r="S1205" s="11"/>
      <c r="T1205" s="23"/>
      <c r="U1205" s="71">
        <f t="shared" si="126"/>
        <v>0</v>
      </c>
      <c r="V1205" s="71">
        <f t="shared" si="128"/>
        <v>0</v>
      </c>
      <c r="W1205" s="9"/>
      <c r="X1205" s="69">
        <f>Job_Cards[[#This Row],[GST on Lobour]]+Job_Cards[[#This Row],[Total Labour]]+Job_Cards[[#This Row],[Part Value]]</f>
        <v>72</v>
      </c>
      <c r="Y1205" s="9"/>
      <c r="Z1205" s="11"/>
      <c r="AA1205" s="15">
        <f t="shared" si="129"/>
        <v>26</v>
      </c>
      <c r="AB1205" s="15">
        <f t="shared" si="130"/>
        <v>5</v>
      </c>
      <c r="AC1205" s="15">
        <f t="shared" si="131"/>
        <v>2026</v>
      </c>
    </row>
    <row r="1206" spans="1:29" x14ac:dyDescent="0.35">
      <c r="A1206" s="9"/>
      <c r="B1206" s="8">
        <v>46168</v>
      </c>
      <c r="C1206" s="9"/>
      <c r="D1206" s="9"/>
      <c r="E1206" s="9"/>
      <c r="F1206" s="9"/>
      <c r="G1206" s="64"/>
      <c r="H1206" s="65"/>
      <c r="I1206" s="65" t="str">
        <f>IF(Job_Cards[[#This Row],[Customer Name]]="",I1205,"")</f>
        <v>Paid</v>
      </c>
      <c r="J1206" s="103" t="s">
        <v>831</v>
      </c>
      <c r="K1206" s="67" t="str">
        <f>_xlfn.XLOOKUP(Job_Cards[[#This Row],[Part Code Issued]],'Inventory Check'!$A$3:$A$3000,'Inventory Check'!$B$3:$B$3000,"WRONG Code",0)</f>
        <v>BALANCING BUSH 19 NO.</v>
      </c>
      <c r="L1206" s="22">
        <v>2</v>
      </c>
      <c r="M1206" s="27">
        <v>80</v>
      </c>
      <c r="N1206" s="69">
        <f t="shared" si="127"/>
        <v>160</v>
      </c>
      <c r="O1206" s="10"/>
      <c r="P1206" s="11"/>
      <c r="Q1206" s="11"/>
      <c r="R1206" s="11"/>
      <c r="S1206" s="11"/>
      <c r="T1206" s="23"/>
      <c r="U1206" s="71">
        <f t="shared" si="126"/>
        <v>0</v>
      </c>
      <c r="V1206" s="71">
        <f t="shared" si="128"/>
        <v>0</v>
      </c>
      <c r="W1206" s="9"/>
      <c r="X1206" s="69">
        <f>Job_Cards[[#This Row],[GST on Lobour]]+Job_Cards[[#This Row],[Total Labour]]+Job_Cards[[#This Row],[Part Value]]</f>
        <v>160</v>
      </c>
      <c r="Y1206" s="9"/>
      <c r="Z1206" s="11"/>
      <c r="AA1206" s="15">
        <f t="shared" si="129"/>
        <v>26</v>
      </c>
      <c r="AB1206" s="15">
        <f t="shared" si="130"/>
        <v>5</v>
      </c>
      <c r="AC1206" s="15">
        <f t="shared" si="131"/>
        <v>2026</v>
      </c>
    </row>
    <row r="1207" spans="1:29" x14ac:dyDescent="0.35">
      <c r="A1207" s="9"/>
      <c r="B1207" s="8">
        <v>46168</v>
      </c>
      <c r="C1207" s="9"/>
      <c r="D1207" s="9"/>
      <c r="E1207" s="9"/>
      <c r="F1207" s="9"/>
      <c r="G1207" s="64"/>
      <c r="H1207" s="65"/>
      <c r="I1207" s="65" t="str">
        <f>IF(Job_Cards[[#This Row],[Customer Name]]="",I1206,"")</f>
        <v>Paid</v>
      </c>
      <c r="J1207" s="22" t="s">
        <v>170</v>
      </c>
      <c r="K1207" s="67" t="str">
        <f>_xlfn.XLOOKUP(Job_Cards[[#This Row],[Part Code Issued]],'Inventory Check'!$A$3:$A$3000,'Inventory Check'!$B$3:$B$3000,"WRONG Code",0)</f>
        <v>Oil Seal For Fr. Exle</v>
      </c>
      <c r="L1207" s="22">
        <v>2</v>
      </c>
      <c r="M1207" s="27">
        <v>85</v>
      </c>
      <c r="N1207" s="69">
        <f t="shared" si="127"/>
        <v>170</v>
      </c>
      <c r="O1207" s="10"/>
      <c r="P1207" s="11"/>
      <c r="Q1207" s="11"/>
      <c r="R1207" s="11"/>
      <c r="S1207" s="11"/>
      <c r="T1207" s="23"/>
      <c r="U1207" s="71">
        <f t="shared" si="126"/>
        <v>0</v>
      </c>
      <c r="V1207" s="71">
        <f t="shared" si="128"/>
        <v>0</v>
      </c>
      <c r="W1207" s="9"/>
      <c r="X1207" s="69">
        <f>Job_Cards[[#This Row],[GST on Lobour]]+Job_Cards[[#This Row],[Total Labour]]+Job_Cards[[#This Row],[Part Value]]</f>
        <v>170</v>
      </c>
      <c r="Y1207" s="9"/>
      <c r="Z1207" s="11"/>
      <c r="AA1207" s="15">
        <f t="shared" si="129"/>
        <v>26</v>
      </c>
      <c r="AB1207" s="15">
        <f t="shared" si="130"/>
        <v>5</v>
      </c>
      <c r="AC1207" s="15">
        <f t="shared" si="131"/>
        <v>2026</v>
      </c>
    </row>
    <row r="1208" spans="1:29" x14ac:dyDescent="0.35">
      <c r="A1208" s="9"/>
      <c r="B1208" s="8">
        <v>46168</v>
      </c>
      <c r="C1208" s="9"/>
      <c r="D1208" s="9"/>
      <c r="E1208" s="9"/>
      <c r="F1208" s="9"/>
      <c r="G1208" s="64"/>
      <c r="H1208" s="65"/>
      <c r="I1208" s="65" t="str">
        <f>IF(Job_Cards[[#This Row],[Customer Name]]="",I1207,"")</f>
        <v>Paid</v>
      </c>
      <c r="J1208" s="22" t="s">
        <v>312</v>
      </c>
      <c r="K1208" s="67" t="str">
        <f>_xlfn.XLOOKUP(Job_Cards[[#This Row],[Part Code Issued]],'Inventory Check'!$A$3:$A$3000,'Inventory Check'!$B$3:$B$3000,"WRONG Code",0)</f>
        <v>Connecting Link (Judo DLX)</v>
      </c>
      <c r="L1208" s="22">
        <v>1</v>
      </c>
      <c r="M1208" s="27">
        <v>1699</v>
      </c>
      <c r="N1208" s="69">
        <f t="shared" si="127"/>
        <v>1699</v>
      </c>
      <c r="O1208" s="10"/>
      <c r="P1208" s="11"/>
      <c r="Q1208" s="11"/>
      <c r="R1208" s="11"/>
      <c r="S1208" s="11"/>
      <c r="T1208" s="23"/>
      <c r="U1208" s="71">
        <f t="shared" si="126"/>
        <v>0</v>
      </c>
      <c r="V1208" s="71">
        <f t="shared" si="128"/>
        <v>0</v>
      </c>
      <c r="W1208" s="9"/>
      <c r="X1208" s="69">
        <f>Job_Cards[[#This Row],[GST on Lobour]]+Job_Cards[[#This Row],[Total Labour]]+Job_Cards[[#This Row],[Part Value]]</f>
        <v>1699</v>
      </c>
      <c r="Y1208" s="9"/>
      <c r="Z1208" s="11"/>
      <c r="AA1208" s="15">
        <f t="shared" si="129"/>
        <v>26</v>
      </c>
      <c r="AB1208" s="15">
        <f t="shared" si="130"/>
        <v>5</v>
      </c>
      <c r="AC1208" s="15">
        <f t="shared" si="131"/>
        <v>2026</v>
      </c>
    </row>
    <row r="1209" spans="1:29" x14ac:dyDescent="0.35">
      <c r="A1209" s="9"/>
      <c r="B1209" s="8">
        <v>46168</v>
      </c>
      <c r="C1209" s="9"/>
      <c r="D1209" s="9"/>
      <c r="E1209" s="9"/>
      <c r="F1209" s="9"/>
      <c r="G1209" s="64"/>
      <c r="H1209" s="65"/>
      <c r="I1209" s="65" t="str">
        <f>IF(Job_Cards[[#This Row],[Customer Name]]="",I1208,"")</f>
        <v>Paid</v>
      </c>
      <c r="J1209" s="106" t="s">
        <v>829</v>
      </c>
      <c r="K1209" s="67" t="str">
        <f>_xlfn.XLOOKUP(Job_Cards[[#This Row],[Part Code Issued]],'Inventory Check'!$A$3:$A$3000,'Inventory Check'!$B$3:$B$3000,"WRONG Code",0)</f>
        <v>SMALL</v>
      </c>
      <c r="L1209" s="22">
        <v>12</v>
      </c>
      <c r="M1209" s="27">
        <v>8</v>
      </c>
      <c r="N1209" s="69">
        <f t="shared" si="127"/>
        <v>96</v>
      </c>
      <c r="O1209" s="10"/>
      <c r="P1209" s="11"/>
      <c r="Q1209" s="11"/>
      <c r="R1209" s="11"/>
      <c r="S1209" s="11"/>
      <c r="T1209" s="23"/>
      <c r="U1209" s="71">
        <f t="shared" si="126"/>
        <v>0</v>
      </c>
      <c r="V1209" s="71">
        <f t="shared" si="128"/>
        <v>0</v>
      </c>
      <c r="W1209" s="9"/>
      <c r="X1209" s="69">
        <f>Job_Cards[[#This Row],[GST on Lobour]]+Job_Cards[[#This Row],[Total Labour]]+Job_Cards[[#This Row],[Part Value]]</f>
        <v>96</v>
      </c>
      <c r="Y1209" s="9"/>
      <c r="Z1209" s="11"/>
      <c r="AA1209" s="15">
        <f t="shared" si="129"/>
        <v>26</v>
      </c>
      <c r="AB1209" s="15">
        <f t="shared" si="130"/>
        <v>5</v>
      </c>
      <c r="AC1209" s="15">
        <f t="shared" si="131"/>
        <v>2026</v>
      </c>
    </row>
    <row r="1210" spans="1:29" x14ac:dyDescent="0.35">
      <c r="A1210" s="9"/>
      <c r="B1210" s="8">
        <v>46168</v>
      </c>
      <c r="C1210" s="9"/>
      <c r="D1210" s="9"/>
      <c r="E1210" s="9"/>
      <c r="F1210" s="9"/>
      <c r="G1210" s="64"/>
      <c r="H1210" s="65"/>
      <c r="I1210" s="65" t="str">
        <f>IF(Job_Cards[[#This Row],[Customer Name]]="",I1209,"")</f>
        <v>Paid</v>
      </c>
      <c r="J1210" s="105" t="s">
        <v>833</v>
      </c>
      <c r="K1210" s="67" t="str">
        <f>_xlfn.XLOOKUP(Job_Cards[[#This Row],[Part Code Issued]],'Inventory Check'!$A$3:$A$3000,'Inventory Check'!$B$3:$B$3000,"WRONG Code",0)</f>
        <v>SHOCKAR BUSH 19 NO.</v>
      </c>
      <c r="L1210" s="22">
        <v>1</v>
      </c>
      <c r="M1210" s="27">
        <v>80</v>
      </c>
      <c r="N1210" s="69">
        <f t="shared" si="127"/>
        <v>80</v>
      </c>
      <c r="O1210" s="10"/>
      <c r="P1210" s="11"/>
      <c r="Q1210" s="11"/>
      <c r="R1210" s="11"/>
      <c r="S1210" s="11"/>
      <c r="T1210" s="23"/>
      <c r="U1210" s="71">
        <f t="shared" si="126"/>
        <v>0</v>
      </c>
      <c r="V1210" s="71">
        <f t="shared" si="128"/>
        <v>0</v>
      </c>
      <c r="W1210" s="9"/>
      <c r="X1210" s="69">
        <f>Job_Cards[[#This Row],[GST on Lobour]]+Job_Cards[[#This Row],[Total Labour]]+Job_Cards[[#This Row],[Part Value]]</f>
        <v>80</v>
      </c>
      <c r="Y1210" s="9"/>
      <c r="Z1210" s="11"/>
      <c r="AA1210" s="15">
        <f t="shared" si="129"/>
        <v>26</v>
      </c>
      <c r="AB1210" s="15">
        <f t="shared" si="130"/>
        <v>5</v>
      </c>
      <c r="AC1210" s="15">
        <f t="shared" si="131"/>
        <v>2026</v>
      </c>
    </row>
    <row r="1211" spans="1:29" x14ac:dyDescent="0.35">
      <c r="A1211" s="9"/>
      <c r="B1211" s="8">
        <v>46168</v>
      </c>
      <c r="C1211" s="9"/>
      <c r="D1211" s="9"/>
      <c r="E1211" s="9"/>
      <c r="F1211" s="9"/>
      <c r="G1211" s="64"/>
      <c r="H1211" s="65"/>
      <c r="I1211" s="65" t="str">
        <f>IF(Job_Cards[[#This Row],[Customer Name]]="",I1210,"")</f>
        <v>Paid</v>
      </c>
      <c r="J1211" s="22" t="s">
        <v>557</v>
      </c>
      <c r="K1211" s="67" t="str">
        <f>_xlfn.XLOOKUP(Job_Cards[[#This Row],[Part Code Issued]],'Inventory Check'!$A$3:$A$3000,'Inventory Check'!$B$3:$B$3000,"WRONG Code",0)</f>
        <v>Brake Oil</v>
      </c>
      <c r="L1211" s="22">
        <v>1</v>
      </c>
      <c r="M1211" s="27">
        <v>149</v>
      </c>
      <c r="N1211" s="69">
        <f t="shared" si="127"/>
        <v>149</v>
      </c>
      <c r="O1211" s="10"/>
      <c r="P1211" s="11"/>
      <c r="Q1211" s="11"/>
      <c r="R1211" s="11"/>
      <c r="S1211" s="11"/>
      <c r="T1211" s="23"/>
      <c r="U1211" s="71">
        <f t="shared" si="126"/>
        <v>0</v>
      </c>
      <c r="V1211" s="71">
        <f t="shared" si="128"/>
        <v>0</v>
      </c>
      <c r="W1211" s="9"/>
      <c r="X1211" s="69">
        <f>Job_Cards[[#This Row],[GST on Lobour]]+Job_Cards[[#This Row],[Total Labour]]+Job_Cards[[#This Row],[Part Value]]</f>
        <v>149</v>
      </c>
      <c r="Y1211" s="9"/>
      <c r="Z1211" s="11"/>
      <c r="AA1211" s="15">
        <f t="shared" si="129"/>
        <v>26</v>
      </c>
      <c r="AB1211" s="15">
        <f t="shared" si="130"/>
        <v>5</v>
      </c>
      <c r="AC1211" s="15">
        <f t="shared" si="131"/>
        <v>2026</v>
      </c>
    </row>
    <row r="1212" spans="1:29" x14ac:dyDescent="0.35">
      <c r="A1212" s="8">
        <v>46169</v>
      </c>
      <c r="B1212" s="8">
        <v>46169</v>
      </c>
      <c r="C1212" s="9">
        <v>148</v>
      </c>
      <c r="D1212" s="9" t="s">
        <v>1148</v>
      </c>
      <c r="E1212" s="9">
        <v>7266929994</v>
      </c>
      <c r="F1212" s="9" t="s">
        <v>1419</v>
      </c>
      <c r="G1212" s="64" t="s">
        <v>56</v>
      </c>
      <c r="H1212" s="65" t="s">
        <v>65</v>
      </c>
      <c r="I1212" s="65" t="s">
        <v>27</v>
      </c>
      <c r="J1212" s="22" t="s">
        <v>654</v>
      </c>
      <c r="K1212" s="67" t="str">
        <f>_xlfn.XLOOKUP(Job_Cards[[#This Row],[Part Code Issued]],'Inventory Check'!$A$3:$A$3000,'Inventory Check'!$B$3:$B$3000,"WRONG Code",0)</f>
        <v>Wiring Clip (3)</v>
      </c>
      <c r="L1212" s="22">
        <v>21</v>
      </c>
      <c r="M1212" s="27">
        <v>7</v>
      </c>
      <c r="N1212" s="69">
        <f t="shared" si="127"/>
        <v>147</v>
      </c>
      <c r="O1212" s="10">
        <v>2000</v>
      </c>
      <c r="P1212" s="11">
        <v>700</v>
      </c>
      <c r="Q1212" s="11">
        <v>1500</v>
      </c>
      <c r="R1212" s="11"/>
      <c r="S1212" s="11"/>
      <c r="T1212" s="23"/>
      <c r="U1212" s="71">
        <f t="shared" ref="U1212:U1275" si="132">SUM(O1212:T1212)</f>
        <v>4200</v>
      </c>
      <c r="V1212" s="71">
        <f t="shared" si="128"/>
        <v>756</v>
      </c>
      <c r="W1212" s="9"/>
      <c r="X1212" s="69">
        <f>Job_Cards[[#This Row],[GST on Lobour]]+Job_Cards[[#This Row],[Total Labour]]+Job_Cards[[#This Row],[Part Value]]</f>
        <v>5103</v>
      </c>
      <c r="Y1212" s="9" t="s">
        <v>1428</v>
      </c>
      <c r="Z1212" s="11">
        <v>1200</v>
      </c>
      <c r="AA1212" s="15">
        <f t="shared" si="129"/>
        <v>27</v>
      </c>
      <c r="AB1212" s="15">
        <f t="shared" si="130"/>
        <v>5</v>
      </c>
      <c r="AC1212" s="15">
        <f t="shared" si="131"/>
        <v>2026</v>
      </c>
    </row>
    <row r="1213" spans="1:29" x14ac:dyDescent="0.35">
      <c r="A1213" s="9"/>
      <c r="B1213" s="8">
        <v>46169</v>
      </c>
      <c r="C1213" s="9"/>
      <c r="D1213" s="9"/>
      <c r="E1213" s="9"/>
      <c r="F1213" s="9"/>
      <c r="G1213" s="64"/>
      <c r="H1213" s="65"/>
      <c r="I1213" s="65" t="str">
        <f>IF(Job_Cards[[#This Row],[Customer Name]]="",I1212,"")</f>
        <v>Paid</v>
      </c>
      <c r="J1213" s="22" t="s">
        <v>542</v>
      </c>
      <c r="K1213" s="67" t="str">
        <f>_xlfn.XLOOKUP(Job_Cards[[#This Row],[Part Code Issued]],'Inventory Check'!$A$3:$A$3000,'Inventory Check'!$B$3:$B$3000,"WRONG Code",0)</f>
        <v>Suletion Tap</v>
      </c>
      <c r="L1213" s="22">
        <v>2</v>
      </c>
      <c r="M1213" s="27">
        <v>25</v>
      </c>
      <c r="N1213" s="69">
        <f t="shared" ref="N1213:N1276" si="133">M1213*L1213</f>
        <v>50</v>
      </c>
      <c r="O1213" s="10"/>
      <c r="P1213" s="11"/>
      <c r="Q1213" s="11"/>
      <c r="R1213" s="11"/>
      <c r="S1213" s="11"/>
      <c r="T1213" s="23"/>
      <c r="U1213" s="71">
        <f t="shared" si="132"/>
        <v>0</v>
      </c>
      <c r="V1213" s="71">
        <f t="shared" ref="V1213:V1276" si="134">U1213*0.18</f>
        <v>0</v>
      </c>
      <c r="W1213" s="9"/>
      <c r="X1213" s="69">
        <f>Job_Cards[[#This Row],[GST on Lobour]]+Job_Cards[[#This Row],[Total Labour]]+Job_Cards[[#This Row],[Part Value]]</f>
        <v>50</v>
      </c>
      <c r="Y1213" s="9"/>
      <c r="Z1213" s="11"/>
      <c r="AA1213" s="15">
        <f t="shared" si="129"/>
        <v>27</v>
      </c>
      <c r="AB1213" s="15">
        <f t="shared" si="130"/>
        <v>5</v>
      </c>
      <c r="AC1213" s="15">
        <f t="shared" si="131"/>
        <v>2026</v>
      </c>
    </row>
    <row r="1214" spans="1:29" x14ac:dyDescent="0.35">
      <c r="A1214" s="9"/>
      <c r="B1214" s="8">
        <v>46169</v>
      </c>
      <c r="C1214" s="9"/>
      <c r="D1214" s="9"/>
      <c r="E1214" s="9"/>
      <c r="F1214" s="9"/>
      <c r="G1214" s="64"/>
      <c r="H1214" s="65"/>
      <c r="I1214" s="65" t="str">
        <f>IF(Job_Cards[[#This Row],[Customer Name]]="",I1213,"")</f>
        <v>Paid</v>
      </c>
      <c r="J1214" s="22" t="s">
        <v>539</v>
      </c>
      <c r="K1214" s="67" t="str">
        <f>_xlfn.XLOOKUP(Job_Cards[[#This Row],[Part Code Issued]],'Inventory Check'!$A$3:$A$3000,'Inventory Check'!$B$3:$B$3000,"WRONG Code",0)</f>
        <v>Wire 04mm</v>
      </c>
      <c r="L1214" s="22">
        <v>4</v>
      </c>
      <c r="M1214" s="27">
        <v>40</v>
      </c>
      <c r="N1214" s="69">
        <f t="shared" si="133"/>
        <v>160</v>
      </c>
      <c r="O1214" s="10"/>
      <c r="P1214" s="11"/>
      <c r="Q1214" s="11"/>
      <c r="R1214" s="11"/>
      <c r="S1214" s="11"/>
      <c r="T1214" s="23"/>
      <c r="U1214" s="71">
        <f t="shared" si="132"/>
        <v>0</v>
      </c>
      <c r="V1214" s="71">
        <f t="shared" si="134"/>
        <v>0</v>
      </c>
      <c r="W1214" s="9"/>
      <c r="X1214" s="69">
        <f>Job_Cards[[#This Row],[GST on Lobour]]+Job_Cards[[#This Row],[Total Labour]]+Job_Cards[[#This Row],[Part Value]]</f>
        <v>160</v>
      </c>
      <c r="Y1214" s="9"/>
      <c r="Z1214" s="11"/>
      <c r="AA1214" s="15">
        <f t="shared" si="129"/>
        <v>27</v>
      </c>
      <c r="AB1214" s="15">
        <f t="shared" si="130"/>
        <v>5</v>
      </c>
      <c r="AC1214" s="15">
        <f t="shared" si="131"/>
        <v>2026</v>
      </c>
    </row>
    <row r="1215" spans="1:29" x14ac:dyDescent="0.35">
      <c r="A1215" s="9"/>
      <c r="B1215" s="8">
        <v>46169</v>
      </c>
      <c r="C1215" s="9"/>
      <c r="D1215" s="9"/>
      <c r="E1215" s="9"/>
      <c r="F1215" s="9"/>
      <c r="G1215" s="64"/>
      <c r="H1215" s="65"/>
      <c r="I1215" s="65" t="str">
        <f>IF(Job_Cards[[#This Row],[Customer Name]]="",I1214,"")</f>
        <v>Paid</v>
      </c>
      <c r="J1215" s="22" t="s">
        <v>1119</v>
      </c>
      <c r="K1215" s="67" t="str">
        <f>_xlfn.XLOOKUP(Job_Cards[[#This Row],[Part Code Issued]],'Inventory Check'!$A$3:$A$3000,'Inventory Check'!$B$3:$B$3000,"WRONG Code",0)</f>
        <v>MECHENICAL SPRAY</v>
      </c>
      <c r="L1215" s="22">
        <v>1</v>
      </c>
      <c r="M1215" s="27">
        <v>160</v>
      </c>
      <c r="N1215" s="69">
        <f t="shared" si="133"/>
        <v>160</v>
      </c>
      <c r="O1215" s="10"/>
      <c r="P1215" s="11"/>
      <c r="Q1215" s="11"/>
      <c r="R1215" s="11"/>
      <c r="S1215" s="11"/>
      <c r="T1215" s="23"/>
      <c r="U1215" s="71">
        <f t="shared" si="132"/>
        <v>0</v>
      </c>
      <c r="V1215" s="71">
        <f t="shared" si="134"/>
        <v>0</v>
      </c>
      <c r="W1215" s="9"/>
      <c r="X1215" s="69">
        <f>Job_Cards[[#This Row],[GST on Lobour]]+Job_Cards[[#This Row],[Total Labour]]+Job_Cards[[#This Row],[Part Value]]</f>
        <v>160</v>
      </c>
      <c r="Y1215" s="9"/>
      <c r="Z1215" s="11"/>
      <c r="AA1215" s="15">
        <f t="shared" ref="AA1215:AA1278" si="135">DAY(B1215)</f>
        <v>27</v>
      </c>
      <c r="AB1215" s="15">
        <f t="shared" ref="AB1215:AB1278" si="136">MONTH(B1215)</f>
        <v>5</v>
      </c>
      <c r="AC1215" s="15">
        <f t="shared" ref="AC1215:AC1278" si="137">YEAR(B1215)</f>
        <v>2026</v>
      </c>
    </row>
    <row r="1216" spans="1:29" x14ac:dyDescent="0.35">
      <c r="A1216" s="9"/>
      <c r="B1216" s="8">
        <v>46169</v>
      </c>
      <c r="C1216" s="9"/>
      <c r="D1216" s="9"/>
      <c r="E1216" s="9"/>
      <c r="F1216" s="9"/>
      <c r="G1216" s="64"/>
      <c r="H1216" s="65"/>
      <c r="I1216" s="65" t="str">
        <f>IF(Job_Cards[[#This Row],[Customer Name]]="",I1215,"")</f>
        <v>Paid</v>
      </c>
      <c r="J1216" s="22" t="s">
        <v>170</v>
      </c>
      <c r="K1216" s="67" t="str">
        <f>_xlfn.XLOOKUP(Job_Cards[[#This Row],[Part Code Issued]],'Inventory Check'!$A$3:$A$3000,'Inventory Check'!$B$3:$B$3000,"WRONG Code",0)</f>
        <v>Oil Seal For Fr. Exle</v>
      </c>
      <c r="L1216" s="22">
        <v>2</v>
      </c>
      <c r="M1216" s="27">
        <v>85</v>
      </c>
      <c r="N1216" s="69">
        <f t="shared" si="133"/>
        <v>170</v>
      </c>
      <c r="O1216" s="10"/>
      <c r="P1216" s="11"/>
      <c r="Q1216" s="11"/>
      <c r="R1216" s="11"/>
      <c r="S1216" s="11"/>
      <c r="T1216" s="23"/>
      <c r="U1216" s="71">
        <f t="shared" si="132"/>
        <v>0</v>
      </c>
      <c r="V1216" s="71">
        <f t="shared" si="134"/>
        <v>0</v>
      </c>
      <c r="W1216" s="9"/>
      <c r="X1216" s="69">
        <f>Job_Cards[[#This Row],[GST on Lobour]]+Job_Cards[[#This Row],[Total Labour]]+Job_Cards[[#This Row],[Part Value]]</f>
        <v>170</v>
      </c>
      <c r="Y1216" s="9"/>
      <c r="Z1216" s="11"/>
      <c r="AA1216" s="15">
        <f t="shared" si="135"/>
        <v>27</v>
      </c>
      <c r="AB1216" s="15">
        <f t="shared" si="136"/>
        <v>5</v>
      </c>
      <c r="AC1216" s="15">
        <f t="shared" si="137"/>
        <v>2026</v>
      </c>
    </row>
    <row r="1217" spans="1:29" x14ac:dyDescent="0.35">
      <c r="A1217" s="9"/>
      <c r="B1217" s="8">
        <v>46169</v>
      </c>
      <c r="C1217" s="9"/>
      <c r="D1217" s="9"/>
      <c r="E1217" s="9"/>
      <c r="F1217" s="9"/>
      <c r="G1217" s="64"/>
      <c r="H1217" s="65"/>
      <c r="I1217" s="65" t="str">
        <f>IF(Job_Cards[[#This Row],[Customer Name]]="",I1216,"")</f>
        <v>Paid</v>
      </c>
      <c r="J1217" s="22" t="s">
        <v>845</v>
      </c>
      <c r="K1217" s="67" t="str">
        <f>_xlfn.XLOOKUP(Job_Cards[[#This Row],[Part Code Issued]],'Inventory Check'!$A$3:$A$3000,'Inventory Check'!$B$3:$B$3000,"WRONG Code",0)</f>
        <v>GREASE</v>
      </c>
      <c r="L1217" s="22">
        <v>1</v>
      </c>
      <c r="M1217" s="27">
        <v>268</v>
      </c>
      <c r="N1217" s="69">
        <f t="shared" si="133"/>
        <v>268</v>
      </c>
      <c r="O1217" s="10"/>
      <c r="P1217" s="11"/>
      <c r="Q1217" s="11"/>
      <c r="R1217" s="11"/>
      <c r="S1217" s="11"/>
      <c r="T1217" s="23"/>
      <c r="U1217" s="71">
        <f t="shared" si="132"/>
        <v>0</v>
      </c>
      <c r="V1217" s="71">
        <f t="shared" si="134"/>
        <v>0</v>
      </c>
      <c r="W1217" s="9"/>
      <c r="X1217" s="69">
        <f>Job_Cards[[#This Row],[GST on Lobour]]+Job_Cards[[#This Row],[Total Labour]]+Job_Cards[[#This Row],[Part Value]]</f>
        <v>268</v>
      </c>
      <c r="Y1217" s="9"/>
      <c r="Z1217" s="11"/>
      <c r="AA1217" s="15">
        <f t="shared" si="135"/>
        <v>27</v>
      </c>
      <c r="AB1217" s="15">
        <f t="shared" si="136"/>
        <v>5</v>
      </c>
      <c r="AC1217" s="15">
        <f t="shared" si="137"/>
        <v>2026</v>
      </c>
    </row>
    <row r="1218" spans="1:29" x14ac:dyDescent="0.35">
      <c r="A1218" s="9"/>
      <c r="B1218" s="8">
        <v>46169</v>
      </c>
      <c r="C1218" s="9"/>
      <c r="D1218" s="9"/>
      <c r="E1218" s="9"/>
      <c r="F1218" s="9"/>
      <c r="G1218" s="64"/>
      <c r="H1218" s="65"/>
      <c r="I1218" s="65" t="str">
        <f>IF(Job_Cards[[#This Row],[Customer Name]]="",I1217,"")</f>
        <v>Paid</v>
      </c>
      <c r="J1218" s="22" t="s">
        <v>829</v>
      </c>
      <c r="K1218" s="67" t="str">
        <f>_xlfn.XLOOKUP(Job_Cards[[#This Row],[Part Code Issued]],'Inventory Check'!$A$3:$A$3000,'Inventory Check'!$B$3:$B$3000,"WRONG Code",0)</f>
        <v>SMALL</v>
      </c>
      <c r="L1218" s="22">
        <v>2</v>
      </c>
      <c r="M1218" s="27">
        <v>8</v>
      </c>
      <c r="N1218" s="69">
        <f t="shared" si="133"/>
        <v>16</v>
      </c>
      <c r="O1218" s="10"/>
      <c r="P1218" s="11"/>
      <c r="Q1218" s="11"/>
      <c r="R1218" s="11"/>
      <c r="S1218" s="11"/>
      <c r="T1218" s="23"/>
      <c r="U1218" s="71">
        <f t="shared" si="132"/>
        <v>0</v>
      </c>
      <c r="V1218" s="71">
        <f t="shared" si="134"/>
        <v>0</v>
      </c>
      <c r="W1218" s="9"/>
      <c r="X1218" s="69">
        <f>Job_Cards[[#This Row],[GST on Lobour]]+Job_Cards[[#This Row],[Total Labour]]+Job_Cards[[#This Row],[Part Value]]</f>
        <v>16</v>
      </c>
      <c r="Y1218" s="9"/>
      <c r="Z1218" s="11"/>
      <c r="AA1218" s="15">
        <f t="shared" si="135"/>
        <v>27</v>
      </c>
      <c r="AB1218" s="15">
        <f t="shared" si="136"/>
        <v>5</v>
      </c>
      <c r="AC1218" s="15">
        <f t="shared" si="137"/>
        <v>2026</v>
      </c>
    </row>
    <row r="1219" spans="1:29" x14ac:dyDescent="0.35">
      <c r="A1219" s="8">
        <v>46171</v>
      </c>
      <c r="B1219" s="8">
        <v>46171</v>
      </c>
      <c r="C1219" s="9">
        <v>149</v>
      </c>
      <c r="D1219" s="9" t="s">
        <v>1420</v>
      </c>
      <c r="E1219" s="9">
        <v>7408765121</v>
      </c>
      <c r="F1219" s="9" t="s">
        <v>1421</v>
      </c>
      <c r="G1219" s="64" t="s">
        <v>55</v>
      </c>
      <c r="H1219" s="65" t="s">
        <v>65</v>
      </c>
      <c r="I1219" s="65" t="s">
        <v>27</v>
      </c>
      <c r="J1219" s="22" t="s">
        <v>366</v>
      </c>
      <c r="K1219" s="67" t="str">
        <f>_xlfn.XLOOKUP(Job_Cards[[#This Row],[Part Code Issued]],'Inventory Check'!$A$3:$A$3000,'Inventory Check'!$B$3:$B$3000,"WRONG Code",0)</f>
        <v>Gulf Force BS VI (6.5L)</v>
      </c>
      <c r="L1219" s="22">
        <v>1</v>
      </c>
      <c r="M1219" s="27">
        <v>2243</v>
      </c>
      <c r="N1219" s="69">
        <f t="shared" si="133"/>
        <v>2243</v>
      </c>
      <c r="O1219" s="10">
        <v>900</v>
      </c>
      <c r="P1219" s="11"/>
      <c r="Q1219" s="11"/>
      <c r="R1219" s="11"/>
      <c r="S1219" s="11"/>
      <c r="T1219" s="23"/>
      <c r="U1219" s="71">
        <f t="shared" si="132"/>
        <v>900</v>
      </c>
      <c r="V1219" s="71">
        <f t="shared" si="134"/>
        <v>162</v>
      </c>
      <c r="W1219" s="9"/>
      <c r="X1219" s="69">
        <f>Job_Cards[[#This Row],[GST on Lobour]]+Job_Cards[[#This Row],[Total Labour]]+Job_Cards[[#This Row],[Part Value]]</f>
        <v>3305</v>
      </c>
      <c r="Y1219" s="9"/>
      <c r="Z1219" s="11"/>
      <c r="AA1219" s="15">
        <f t="shared" si="135"/>
        <v>29</v>
      </c>
      <c r="AB1219" s="15">
        <f t="shared" si="136"/>
        <v>5</v>
      </c>
      <c r="AC1219" s="15">
        <f t="shared" si="137"/>
        <v>2026</v>
      </c>
    </row>
    <row r="1220" spans="1:29" x14ac:dyDescent="0.35">
      <c r="A1220" s="9"/>
      <c r="B1220" s="8">
        <v>46171</v>
      </c>
      <c r="C1220" s="9"/>
      <c r="D1220" s="9"/>
      <c r="E1220" s="9"/>
      <c r="F1220" s="9"/>
      <c r="G1220" s="64"/>
      <c r="H1220" s="65"/>
      <c r="I1220" s="65" t="str">
        <f>IF(Job_Cards[[#This Row],[Customer Name]]="",I1219,"")</f>
        <v>Paid</v>
      </c>
      <c r="J1220" s="22" t="s">
        <v>90</v>
      </c>
      <c r="K1220" s="67" t="str">
        <f>_xlfn.XLOOKUP(Job_Cards[[#This Row],[Part Code Issued]],'Inventory Check'!$A$3:$A$3000,'Inventory Check'!$B$3:$B$3000,"WRONG Code",0)</f>
        <v>Oil Filter</v>
      </c>
      <c r="L1220" s="22">
        <v>1</v>
      </c>
      <c r="M1220" s="27">
        <v>359</v>
      </c>
      <c r="N1220" s="69">
        <f t="shared" si="133"/>
        <v>359</v>
      </c>
      <c r="O1220" s="10"/>
      <c r="P1220" s="11"/>
      <c r="Q1220" s="11"/>
      <c r="R1220" s="11"/>
      <c r="S1220" s="11"/>
      <c r="T1220" s="23"/>
      <c r="U1220" s="71">
        <f t="shared" si="132"/>
        <v>0</v>
      </c>
      <c r="V1220" s="71">
        <f t="shared" si="134"/>
        <v>0</v>
      </c>
      <c r="W1220" s="9"/>
      <c r="X1220" s="69">
        <f>Job_Cards[[#This Row],[GST on Lobour]]+Job_Cards[[#This Row],[Total Labour]]+Job_Cards[[#This Row],[Part Value]]</f>
        <v>359</v>
      </c>
      <c r="Y1220" s="9"/>
      <c r="Z1220" s="11"/>
      <c r="AA1220" s="15">
        <f t="shared" si="135"/>
        <v>29</v>
      </c>
      <c r="AB1220" s="15">
        <f t="shared" si="136"/>
        <v>5</v>
      </c>
      <c r="AC1220" s="15">
        <f t="shared" si="137"/>
        <v>2026</v>
      </c>
    </row>
    <row r="1221" spans="1:29" x14ac:dyDescent="0.35">
      <c r="A1221" s="9"/>
      <c r="B1221" s="8">
        <v>46171</v>
      </c>
      <c r="C1221" s="9"/>
      <c r="D1221" s="9"/>
      <c r="E1221" s="9"/>
      <c r="F1221" s="9"/>
      <c r="G1221" s="64"/>
      <c r="H1221" s="65"/>
      <c r="I1221" s="65" t="str">
        <f>IF(Job_Cards[[#This Row],[Customer Name]]="",I1220,"")</f>
        <v>Paid</v>
      </c>
      <c r="J1221" s="22" t="s">
        <v>91</v>
      </c>
      <c r="K1221" s="67" t="str">
        <f>_xlfn.XLOOKUP(Job_Cards[[#This Row],[Part Code Issued]],'Inventory Check'!$A$3:$A$3000,'Inventory Check'!$B$3:$B$3000,"WRONG Code",0)</f>
        <v>FUEL FILTER</v>
      </c>
      <c r="L1221" s="22">
        <v>1</v>
      </c>
      <c r="M1221" s="27">
        <v>1575</v>
      </c>
      <c r="N1221" s="69">
        <f t="shared" si="133"/>
        <v>1575</v>
      </c>
      <c r="O1221" s="10"/>
      <c r="P1221" s="11"/>
      <c r="Q1221" s="11"/>
      <c r="R1221" s="11"/>
      <c r="S1221" s="11"/>
      <c r="T1221" s="23"/>
      <c r="U1221" s="71">
        <f t="shared" si="132"/>
        <v>0</v>
      </c>
      <c r="V1221" s="71">
        <f t="shared" si="134"/>
        <v>0</v>
      </c>
      <c r="W1221" s="9"/>
      <c r="X1221" s="69">
        <f>Job_Cards[[#This Row],[GST on Lobour]]+Job_Cards[[#This Row],[Total Labour]]+Job_Cards[[#This Row],[Part Value]]</f>
        <v>1575</v>
      </c>
      <c r="Y1221" s="9"/>
      <c r="Z1221" s="11"/>
      <c r="AA1221" s="15">
        <f t="shared" si="135"/>
        <v>29</v>
      </c>
      <c r="AB1221" s="15">
        <f t="shared" si="136"/>
        <v>5</v>
      </c>
      <c r="AC1221" s="15">
        <f t="shared" si="137"/>
        <v>2026</v>
      </c>
    </row>
    <row r="1222" spans="1:29" x14ac:dyDescent="0.35">
      <c r="A1222" s="9"/>
      <c r="B1222" s="8">
        <v>46171</v>
      </c>
      <c r="C1222" s="9"/>
      <c r="D1222" s="9"/>
      <c r="E1222" s="9"/>
      <c r="F1222" s="9"/>
      <c r="G1222" s="64"/>
      <c r="H1222" s="65"/>
      <c r="I1222" s="65" t="str">
        <f>IF(Job_Cards[[#This Row],[Customer Name]]="",I1221,"")</f>
        <v>Paid</v>
      </c>
      <c r="J1222" s="22" t="s">
        <v>92</v>
      </c>
      <c r="K1222" s="67" t="str">
        <f>_xlfn.XLOOKUP(Job_Cards[[#This Row],[Part Code Issued]],'Inventory Check'!$A$3:$A$3000,'Inventory Check'!$B$3:$B$3000,"WRONG Code",0)</f>
        <v>AIR FILTER</v>
      </c>
      <c r="L1222" s="22">
        <v>1</v>
      </c>
      <c r="M1222" s="27">
        <v>1388</v>
      </c>
      <c r="N1222" s="69">
        <f t="shared" si="133"/>
        <v>1388</v>
      </c>
      <c r="O1222" s="10"/>
      <c r="P1222" s="11"/>
      <c r="Q1222" s="11"/>
      <c r="R1222" s="11"/>
      <c r="S1222" s="11"/>
      <c r="T1222" s="23"/>
      <c r="U1222" s="71">
        <f t="shared" si="132"/>
        <v>0</v>
      </c>
      <c r="V1222" s="71">
        <f t="shared" si="134"/>
        <v>0</v>
      </c>
      <c r="W1222" s="9"/>
      <c r="X1222" s="69">
        <f>Job_Cards[[#This Row],[GST on Lobour]]+Job_Cards[[#This Row],[Total Labour]]+Job_Cards[[#This Row],[Part Value]]</f>
        <v>1388</v>
      </c>
      <c r="Y1222" s="9"/>
      <c r="Z1222" s="11"/>
      <c r="AA1222" s="15">
        <f t="shared" si="135"/>
        <v>29</v>
      </c>
      <c r="AB1222" s="15">
        <f t="shared" si="136"/>
        <v>5</v>
      </c>
      <c r="AC1222" s="15">
        <f t="shared" si="137"/>
        <v>2026</v>
      </c>
    </row>
    <row r="1223" spans="1:29" x14ac:dyDescent="0.35">
      <c r="A1223" s="8">
        <v>46173</v>
      </c>
      <c r="B1223" s="8">
        <v>46173</v>
      </c>
      <c r="C1223" s="9">
        <v>150</v>
      </c>
      <c r="D1223" s="9" t="s">
        <v>1362</v>
      </c>
      <c r="E1223" s="9">
        <v>9532517429</v>
      </c>
      <c r="F1223" s="9"/>
      <c r="G1223" s="64" t="s">
        <v>56</v>
      </c>
      <c r="H1223" s="65" t="s">
        <v>65</v>
      </c>
      <c r="I1223" s="65" t="s">
        <v>48</v>
      </c>
      <c r="J1223" s="22" t="s">
        <v>366</v>
      </c>
      <c r="K1223" s="67" t="str">
        <f>_xlfn.XLOOKUP(Job_Cards[[#This Row],[Part Code Issued]],'Inventory Check'!$A$3:$A$3000,'Inventory Check'!$B$3:$B$3000,"WRONG Code",0)</f>
        <v>Gulf Force BS VI (6.5L)</v>
      </c>
      <c r="L1223" s="22">
        <v>1</v>
      </c>
      <c r="M1223" s="27">
        <v>2243</v>
      </c>
      <c r="N1223" s="69">
        <f t="shared" si="133"/>
        <v>2243</v>
      </c>
      <c r="O1223" s="10"/>
      <c r="P1223" s="11"/>
      <c r="Q1223" s="11"/>
      <c r="R1223" s="11"/>
      <c r="S1223" s="11"/>
      <c r="T1223" s="23"/>
      <c r="U1223" s="71">
        <f t="shared" si="132"/>
        <v>0</v>
      </c>
      <c r="V1223" s="71">
        <f t="shared" si="134"/>
        <v>0</v>
      </c>
      <c r="W1223" s="9"/>
      <c r="X1223" s="69">
        <f>Job_Cards[[#This Row],[GST on Lobour]]+Job_Cards[[#This Row],[Total Labour]]+Job_Cards[[#This Row],[Part Value]]</f>
        <v>2243</v>
      </c>
      <c r="Y1223" s="9"/>
      <c r="Z1223" s="11"/>
      <c r="AA1223" s="15">
        <f t="shared" si="135"/>
        <v>31</v>
      </c>
      <c r="AB1223" s="15">
        <f t="shared" si="136"/>
        <v>5</v>
      </c>
      <c r="AC1223" s="15">
        <f t="shared" si="137"/>
        <v>2026</v>
      </c>
    </row>
    <row r="1224" spans="1:29" x14ac:dyDescent="0.35">
      <c r="A1224" s="9"/>
      <c r="B1224" s="8">
        <v>46173</v>
      </c>
      <c r="C1224" s="9"/>
      <c r="D1224" s="9"/>
      <c r="E1224" s="9"/>
      <c r="F1224" s="9"/>
      <c r="G1224" s="64"/>
      <c r="H1224" s="65"/>
      <c r="I1224" s="65" t="str">
        <f>IF(Job_Cards[[#This Row],[Customer Name]]="",I1223,"")</f>
        <v>Free Service</v>
      </c>
      <c r="J1224" s="22" t="s">
        <v>90</v>
      </c>
      <c r="K1224" s="67" t="str">
        <f>_xlfn.XLOOKUP(Job_Cards[[#This Row],[Part Code Issued]],'Inventory Check'!$A$3:$A$3000,'Inventory Check'!$B$3:$B$3000,"WRONG Code",0)</f>
        <v>Oil Filter</v>
      </c>
      <c r="L1224" s="22">
        <v>1</v>
      </c>
      <c r="M1224" s="27">
        <v>359</v>
      </c>
      <c r="N1224" s="69">
        <f t="shared" si="133"/>
        <v>359</v>
      </c>
      <c r="O1224" s="10"/>
      <c r="P1224" s="11"/>
      <c r="Q1224" s="11"/>
      <c r="R1224" s="11"/>
      <c r="S1224" s="11"/>
      <c r="T1224" s="23"/>
      <c r="U1224" s="71">
        <f t="shared" si="132"/>
        <v>0</v>
      </c>
      <c r="V1224" s="71">
        <f t="shared" si="134"/>
        <v>0</v>
      </c>
      <c r="W1224" s="9"/>
      <c r="X1224" s="69">
        <f>Job_Cards[[#This Row],[GST on Lobour]]+Job_Cards[[#This Row],[Total Labour]]+Job_Cards[[#This Row],[Part Value]]</f>
        <v>359</v>
      </c>
      <c r="Y1224" s="9"/>
      <c r="Z1224" s="11"/>
      <c r="AA1224" s="15">
        <f t="shared" si="135"/>
        <v>31</v>
      </c>
      <c r="AB1224" s="15">
        <f t="shared" si="136"/>
        <v>5</v>
      </c>
      <c r="AC1224" s="15">
        <f t="shared" si="137"/>
        <v>2026</v>
      </c>
    </row>
    <row r="1225" spans="1:29" x14ac:dyDescent="0.35">
      <c r="A1225" s="8">
        <v>46174</v>
      </c>
      <c r="B1225" s="8">
        <v>46174</v>
      </c>
      <c r="C1225" s="9">
        <v>151</v>
      </c>
      <c r="D1225" s="9" t="s">
        <v>1362</v>
      </c>
      <c r="E1225" s="9">
        <v>9936236233</v>
      </c>
      <c r="F1225" s="9" t="s">
        <v>1427</v>
      </c>
      <c r="G1225" s="64" t="s">
        <v>55</v>
      </c>
      <c r="H1225" s="65" t="s">
        <v>65</v>
      </c>
      <c r="I1225" s="65" t="s">
        <v>27</v>
      </c>
      <c r="J1225" s="22" t="s">
        <v>117</v>
      </c>
      <c r="K1225" s="67" t="str">
        <f>_xlfn.XLOOKUP(Job_Cards[[#This Row],[Part Code Issued]],'Inventory Check'!$A$3:$A$3000,'Inventory Check'!$B$3:$B$3000,"WRONG Code",0)</f>
        <v>KING PIN SET</v>
      </c>
      <c r="L1225" s="22">
        <v>1</v>
      </c>
      <c r="M1225" s="27">
        <v>2247</v>
      </c>
      <c r="N1225" s="69">
        <f t="shared" si="133"/>
        <v>2247</v>
      </c>
      <c r="O1225" s="10">
        <v>3200</v>
      </c>
      <c r="P1225" s="11"/>
      <c r="Q1225" s="11">
        <v>1500</v>
      </c>
      <c r="R1225" s="11"/>
      <c r="S1225" s="11"/>
      <c r="T1225" s="23"/>
      <c r="U1225" s="71">
        <f t="shared" si="132"/>
        <v>4700</v>
      </c>
      <c r="V1225" s="71">
        <f t="shared" si="134"/>
        <v>846</v>
      </c>
      <c r="W1225" s="9"/>
      <c r="X1225" s="69">
        <f>Job_Cards[[#This Row],[GST on Lobour]]+Job_Cards[[#This Row],[Total Labour]]+Job_Cards[[#This Row],[Part Value]]</f>
        <v>7793</v>
      </c>
      <c r="Y1225" s="9" t="s">
        <v>1428</v>
      </c>
      <c r="Z1225" s="11">
        <v>1200</v>
      </c>
      <c r="AA1225" s="15">
        <f t="shared" si="135"/>
        <v>1</v>
      </c>
      <c r="AB1225" s="15">
        <f t="shared" si="136"/>
        <v>6</v>
      </c>
      <c r="AC1225" s="15">
        <f t="shared" si="137"/>
        <v>2026</v>
      </c>
    </row>
    <row r="1226" spans="1:29" x14ac:dyDescent="0.35">
      <c r="A1226" s="9"/>
      <c r="B1226" s="8">
        <v>46174</v>
      </c>
      <c r="C1226" s="9"/>
      <c r="D1226" s="9"/>
      <c r="E1226" s="9"/>
      <c r="F1226" s="9"/>
      <c r="G1226" s="64"/>
      <c r="H1226" s="65"/>
      <c r="I1226" s="65" t="str">
        <f>IF(Job_Cards[[#This Row],[Customer Name]]="",I1225,"")</f>
        <v>Paid</v>
      </c>
      <c r="J1226" s="22" t="s">
        <v>406</v>
      </c>
      <c r="K1226" s="67" t="str">
        <f>_xlfn.XLOOKUP(Job_Cards[[#This Row],[Part Code Issued]],'Inventory Check'!$A$3:$A$3000,'Inventory Check'!$B$3:$B$3000,"WRONG Code",0)</f>
        <v>CLAMP</v>
      </c>
      <c r="L1226" s="22">
        <v>2</v>
      </c>
      <c r="M1226" s="27">
        <v>45</v>
      </c>
      <c r="N1226" s="69">
        <f t="shared" si="133"/>
        <v>90</v>
      </c>
      <c r="O1226" s="10"/>
      <c r="P1226" s="11"/>
      <c r="Q1226" s="11"/>
      <c r="R1226" s="11"/>
      <c r="S1226" s="11"/>
      <c r="T1226" s="23"/>
      <c r="U1226" s="71">
        <f t="shared" si="132"/>
        <v>0</v>
      </c>
      <c r="V1226" s="71">
        <f t="shared" si="134"/>
        <v>0</v>
      </c>
      <c r="W1226" s="9"/>
      <c r="X1226" s="69">
        <f>Job_Cards[[#This Row],[GST on Lobour]]+Job_Cards[[#This Row],[Total Labour]]+Job_Cards[[#This Row],[Part Value]]</f>
        <v>90</v>
      </c>
      <c r="Y1226" s="9"/>
      <c r="Z1226" s="11"/>
      <c r="AA1226" s="15">
        <f t="shared" si="135"/>
        <v>1</v>
      </c>
      <c r="AB1226" s="15">
        <f t="shared" si="136"/>
        <v>6</v>
      </c>
      <c r="AC1226" s="15">
        <f t="shared" si="137"/>
        <v>2026</v>
      </c>
    </row>
    <row r="1227" spans="1:29" x14ac:dyDescent="0.35">
      <c r="A1227" s="9"/>
      <c r="B1227" s="8">
        <v>46174</v>
      </c>
      <c r="C1227" s="9"/>
      <c r="D1227" s="9"/>
      <c r="E1227" s="9"/>
      <c r="F1227" s="9"/>
      <c r="G1227" s="64"/>
      <c r="H1227" s="65"/>
      <c r="I1227" s="65" t="str">
        <f>IF(Job_Cards[[#This Row],[Customer Name]]="",I1226,"")</f>
        <v>Paid</v>
      </c>
      <c r="J1227" s="22" t="s">
        <v>518</v>
      </c>
      <c r="K1227" s="67" t="str">
        <f>_xlfn.XLOOKUP(Job_Cards[[#This Row],[Part Code Issued]],'Inventory Check'!$A$3:$A$3000,'Inventory Check'!$B$3:$B$3000,"WRONG Code",0)</f>
        <v>Nut 17 No.</v>
      </c>
      <c r="L1227" s="22">
        <v>4</v>
      </c>
      <c r="M1227" s="27">
        <v>16</v>
      </c>
      <c r="N1227" s="69">
        <f t="shared" si="133"/>
        <v>64</v>
      </c>
      <c r="O1227" s="10"/>
      <c r="P1227" s="11"/>
      <c r="Q1227" s="11"/>
      <c r="R1227" s="11"/>
      <c r="S1227" s="11"/>
      <c r="T1227" s="23"/>
      <c r="U1227" s="71">
        <f t="shared" si="132"/>
        <v>0</v>
      </c>
      <c r="V1227" s="71">
        <f t="shared" si="134"/>
        <v>0</v>
      </c>
      <c r="W1227" s="9"/>
      <c r="X1227" s="69">
        <f>Job_Cards[[#This Row],[GST on Lobour]]+Job_Cards[[#This Row],[Total Labour]]+Job_Cards[[#This Row],[Part Value]]</f>
        <v>64</v>
      </c>
      <c r="Y1227" s="9"/>
      <c r="Z1227" s="11"/>
      <c r="AA1227" s="15">
        <f t="shared" si="135"/>
        <v>1</v>
      </c>
      <c r="AB1227" s="15">
        <f t="shared" si="136"/>
        <v>6</v>
      </c>
      <c r="AC1227" s="15">
        <f t="shared" si="137"/>
        <v>2026</v>
      </c>
    </row>
    <row r="1228" spans="1:29" x14ac:dyDescent="0.35">
      <c r="A1228" s="9"/>
      <c r="B1228" s="8">
        <v>46174</v>
      </c>
      <c r="C1228" s="9"/>
      <c r="D1228" s="9"/>
      <c r="E1228" s="9"/>
      <c r="F1228" s="9"/>
      <c r="G1228" s="64"/>
      <c r="H1228" s="65"/>
      <c r="I1228" s="65" t="str">
        <f>IF(Job_Cards[[#This Row],[Customer Name]]="",I1227,"")</f>
        <v>Paid</v>
      </c>
      <c r="J1228" s="22" t="s">
        <v>403</v>
      </c>
      <c r="K1228" s="67" t="str">
        <f>_xlfn.XLOOKUP(Job_Cards[[#This Row],[Part Code Issued]],'Inventory Check'!$A$3:$A$3000,'Inventory Check'!$B$3:$B$3000,"WRONG Code",0)</f>
        <v>RUBBER BUSH</v>
      </c>
      <c r="L1228" s="22">
        <v>2</v>
      </c>
      <c r="M1228" s="27">
        <v>63</v>
      </c>
      <c r="N1228" s="69">
        <f t="shared" si="133"/>
        <v>126</v>
      </c>
      <c r="O1228" s="10"/>
      <c r="P1228" s="11"/>
      <c r="Q1228" s="11"/>
      <c r="R1228" s="11"/>
      <c r="S1228" s="11"/>
      <c r="T1228" s="23"/>
      <c r="U1228" s="71">
        <f t="shared" si="132"/>
        <v>0</v>
      </c>
      <c r="V1228" s="71">
        <f t="shared" si="134"/>
        <v>0</v>
      </c>
      <c r="W1228" s="9"/>
      <c r="X1228" s="69">
        <f>Job_Cards[[#This Row],[GST on Lobour]]+Job_Cards[[#This Row],[Total Labour]]+Job_Cards[[#This Row],[Part Value]]</f>
        <v>126</v>
      </c>
      <c r="Y1228" s="9"/>
      <c r="Z1228" s="11"/>
      <c r="AA1228" s="15">
        <f t="shared" si="135"/>
        <v>1</v>
      </c>
      <c r="AB1228" s="15">
        <f t="shared" si="136"/>
        <v>6</v>
      </c>
      <c r="AC1228" s="15">
        <f t="shared" si="137"/>
        <v>2026</v>
      </c>
    </row>
    <row r="1229" spans="1:29" x14ac:dyDescent="0.35">
      <c r="A1229" s="9"/>
      <c r="B1229" s="8">
        <v>46174</v>
      </c>
      <c r="C1229" s="9"/>
      <c r="D1229" s="9"/>
      <c r="E1229" s="9"/>
      <c r="F1229" s="9"/>
      <c r="G1229" s="64"/>
      <c r="H1229" s="65"/>
      <c r="I1229" s="65" t="str">
        <f>IF(Job_Cards[[#This Row],[Customer Name]]="",I1228,"")</f>
        <v>Paid</v>
      </c>
      <c r="J1229" s="22" t="s">
        <v>845</v>
      </c>
      <c r="K1229" s="67" t="str">
        <f>_xlfn.XLOOKUP(Job_Cards[[#This Row],[Part Code Issued]],'Inventory Check'!$A$3:$A$3000,'Inventory Check'!$B$3:$B$3000,"WRONG Code",0)</f>
        <v>GREASE</v>
      </c>
      <c r="L1229" s="22">
        <v>2</v>
      </c>
      <c r="M1229" s="27">
        <v>268</v>
      </c>
      <c r="N1229" s="69">
        <f t="shared" si="133"/>
        <v>536</v>
      </c>
      <c r="O1229" s="10"/>
      <c r="P1229" s="11"/>
      <c r="Q1229" s="11"/>
      <c r="R1229" s="11"/>
      <c r="S1229" s="11"/>
      <c r="T1229" s="23"/>
      <c r="U1229" s="71">
        <f t="shared" si="132"/>
        <v>0</v>
      </c>
      <c r="V1229" s="71">
        <f t="shared" si="134"/>
        <v>0</v>
      </c>
      <c r="W1229" s="9"/>
      <c r="X1229" s="69">
        <f>Job_Cards[[#This Row],[GST on Lobour]]+Job_Cards[[#This Row],[Total Labour]]+Job_Cards[[#This Row],[Part Value]]</f>
        <v>536</v>
      </c>
      <c r="Y1229" s="9"/>
      <c r="Z1229" s="11"/>
      <c r="AA1229" s="15">
        <f t="shared" si="135"/>
        <v>1</v>
      </c>
      <c r="AB1229" s="15">
        <f t="shared" si="136"/>
        <v>6</v>
      </c>
      <c r="AC1229" s="15">
        <f t="shared" si="137"/>
        <v>2026</v>
      </c>
    </row>
    <row r="1230" spans="1:29" x14ac:dyDescent="0.35">
      <c r="A1230" s="9"/>
      <c r="B1230" s="8">
        <v>46174</v>
      </c>
      <c r="C1230" s="9"/>
      <c r="D1230" s="9"/>
      <c r="E1230" s="9"/>
      <c r="F1230" s="9"/>
      <c r="G1230" s="64"/>
      <c r="H1230" s="65"/>
      <c r="I1230" s="65" t="str">
        <f>IF(Job_Cards[[#This Row],[Customer Name]]="",I1229,"")</f>
        <v>Paid</v>
      </c>
      <c r="J1230" s="22" t="s">
        <v>128</v>
      </c>
      <c r="K1230" s="67" t="str">
        <f>_xlfn.XLOOKUP(Job_Cards[[#This Row],[Part Code Issued]],'Inventory Check'!$A$3:$A$3000,'Inventory Check'!$B$3:$B$3000,"WRONG Code",0)</f>
        <v>T R BEARING</v>
      </c>
      <c r="L1230" s="22">
        <v>1</v>
      </c>
      <c r="M1230" s="27">
        <v>369</v>
      </c>
      <c r="N1230" s="69">
        <f t="shared" si="133"/>
        <v>369</v>
      </c>
      <c r="O1230" s="10"/>
      <c r="P1230" s="11"/>
      <c r="Q1230" s="11"/>
      <c r="R1230" s="11"/>
      <c r="S1230" s="11"/>
      <c r="T1230" s="23"/>
      <c r="U1230" s="71">
        <f t="shared" si="132"/>
        <v>0</v>
      </c>
      <c r="V1230" s="71">
        <f t="shared" si="134"/>
        <v>0</v>
      </c>
      <c r="W1230" s="9"/>
      <c r="X1230" s="69">
        <f>Job_Cards[[#This Row],[GST on Lobour]]+Job_Cards[[#This Row],[Total Labour]]+Job_Cards[[#This Row],[Part Value]]</f>
        <v>369</v>
      </c>
      <c r="Y1230" s="9"/>
      <c r="Z1230" s="11"/>
      <c r="AA1230" s="15">
        <f t="shared" si="135"/>
        <v>1</v>
      </c>
      <c r="AB1230" s="15">
        <f t="shared" si="136"/>
        <v>6</v>
      </c>
      <c r="AC1230" s="15">
        <f t="shared" si="137"/>
        <v>2026</v>
      </c>
    </row>
    <row r="1231" spans="1:29" x14ac:dyDescent="0.35">
      <c r="A1231" s="9"/>
      <c r="B1231" s="8">
        <v>46174</v>
      </c>
      <c r="C1231" s="9"/>
      <c r="D1231" s="9"/>
      <c r="E1231" s="9"/>
      <c r="F1231" s="9"/>
      <c r="G1231" s="64"/>
      <c r="H1231" s="65"/>
      <c r="I1231" s="65" t="str">
        <f>IF(Job_Cards[[#This Row],[Customer Name]]="",I1230,"")</f>
        <v>Paid</v>
      </c>
      <c r="J1231" s="22" t="s">
        <v>102</v>
      </c>
      <c r="K1231" s="67" t="str">
        <f>_xlfn.XLOOKUP(Job_Cards[[#This Row],[Part Code Issued]],'Inventory Check'!$A$3:$A$3000,'Inventory Check'!$B$3:$B$3000,"WRONG Code",0)</f>
        <v>OIL SEAL KIT</v>
      </c>
      <c r="L1231" s="22">
        <v>1</v>
      </c>
      <c r="M1231" s="27">
        <v>453</v>
      </c>
      <c r="N1231" s="69">
        <f t="shared" si="133"/>
        <v>453</v>
      </c>
      <c r="O1231" s="10"/>
      <c r="P1231" s="11"/>
      <c r="Q1231" s="11"/>
      <c r="R1231" s="11"/>
      <c r="S1231" s="11"/>
      <c r="T1231" s="23"/>
      <c r="U1231" s="71">
        <f t="shared" si="132"/>
        <v>0</v>
      </c>
      <c r="V1231" s="71">
        <f t="shared" si="134"/>
        <v>0</v>
      </c>
      <c r="W1231" s="9"/>
      <c r="X1231" s="69">
        <f>Job_Cards[[#This Row],[GST on Lobour]]+Job_Cards[[#This Row],[Total Labour]]+Job_Cards[[#This Row],[Part Value]]</f>
        <v>453</v>
      </c>
      <c r="Y1231" s="9"/>
      <c r="Z1231" s="11"/>
      <c r="AA1231" s="15">
        <f t="shared" si="135"/>
        <v>1</v>
      </c>
      <c r="AB1231" s="15">
        <f t="shared" si="136"/>
        <v>6</v>
      </c>
      <c r="AC1231" s="15">
        <f t="shared" si="137"/>
        <v>2026</v>
      </c>
    </row>
    <row r="1232" spans="1:29" x14ac:dyDescent="0.35">
      <c r="A1232" s="9"/>
      <c r="B1232" s="8">
        <v>46174</v>
      </c>
      <c r="C1232" s="9"/>
      <c r="D1232" s="9"/>
      <c r="E1232" s="9"/>
      <c r="F1232" s="9"/>
      <c r="G1232" s="64"/>
      <c r="H1232" s="65"/>
      <c r="I1232" s="65" t="str">
        <f>IF(Job_Cards[[#This Row],[Customer Name]]="",I1231,"")</f>
        <v>Paid</v>
      </c>
      <c r="J1232" s="22" t="s">
        <v>172</v>
      </c>
      <c r="K1232" s="67" t="str">
        <f>_xlfn.XLOOKUP(Job_Cards[[#This Row],[Part Code Issued]],'Inventory Check'!$A$3:$A$3000,'Inventory Check'!$B$3:$B$3000,"WRONG Code",0)</f>
        <v>BRAKE PAD</v>
      </c>
      <c r="L1232" s="22">
        <v>1</v>
      </c>
      <c r="M1232" s="27">
        <v>2296</v>
      </c>
      <c r="N1232" s="69">
        <f t="shared" si="133"/>
        <v>2296</v>
      </c>
      <c r="O1232" s="10"/>
      <c r="P1232" s="11"/>
      <c r="Q1232" s="11"/>
      <c r="R1232" s="11"/>
      <c r="S1232" s="11"/>
      <c r="T1232" s="23"/>
      <c r="U1232" s="71">
        <f t="shared" si="132"/>
        <v>0</v>
      </c>
      <c r="V1232" s="71">
        <f t="shared" si="134"/>
        <v>0</v>
      </c>
      <c r="W1232" s="9"/>
      <c r="X1232" s="69">
        <f>Job_Cards[[#This Row],[GST on Lobour]]+Job_Cards[[#This Row],[Total Labour]]+Job_Cards[[#This Row],[Part Value]]</f>
        <v>2296</v>
      </c>
      <c r="Y1232" s="9"/>
      <c r="Z1232" s="11"/>
      <c r="AA1232" s="15">
        <f t="shared" si="135"/>
        <v>1</v>
      </c>
      <c r="AB1232" s="15">
        <f t="shared" si="136"/>
        <v>6</v>
      </c>
      <c r="AC1232" s="15">
        <f t="shared" si="137"/>
        <v>2026</v>
      </c>
    </row>
    <row r="1233" spans="1:29" x14ac:dyDescent="0.35">
      <c r="A1233" s="9"/>
      <c r="B1233" s="8">
        <v>46174</v>
      </c>
      <c r="C1233" s="9"/>
      <c r="D1233" s="9"/>
      <c r="E1233" s="9"/>
      <c r="F1233" s="9"/>
      <c r="G1233" s="64"/>
      <c r="H1233" s="65"/>
      <c r="I1233" s="65" t="str">
        <f>IF(Job_Cards[[#This Row],[Customer Name]]="",I1232,"")</f>
        <v>Paid</v>
      </c>
      <c r="J1233" s="22" t="s">
        <v>424</v>
      </c>
      <c r="K1233" s="67" t="str">
        <f>_xlfn.XLOOKUP(Job_Cards[[#This Row],[Part Code Issued]],'Inventory Check'!$A$3:$A$3000,'Inventory Check'!$B$3:$B$3000,"WRONG Code",0)</f>
        <v>Lube Oil Filter</v>
      </c>
      <c r="L1233" s="22">
        <v>1</v>
      </c>
      <c r="M1233" s="27">
        <v>1411</v>
      </c>
      <c r="N1233" s="69">
        <f t="shared" si="133"/>
        <v>1411</v>
      </c>
      <c r="O1233" s="10"/>
      <c r="P1233" s="11"/>
      <c r="Q1233" s="11"/>
      <c r="R1233" s="11"/>
      <c r="S1233" s="11"/>
      <c r="T1233" s="23"/>
      <c r="U1233" s="71">
        <f t="shared" si="132"/>
        <v>0</v>
      </c>
      <c r="V1233" s="71">
        <f t="shared" si="134"/>
        <v>0</v>
      </c>
      <c r="W1233" s="9"/>
      <c r="X1233" s="69">
        <f>Job_Cards[[#This Row],[GST on Lobour]]+Job_Cards[[#This Row],[Total Labour]]+Job_Cards[[#This Row],[Part Value]]</f>
        <v>1411</v>
      </c>
      <c r="Y1233" s="9"/>
      <c r="Z1233" s="11"/>
      <c r="AA1233" s="15">
        <f t="shared" si="135"/>
        <v>1</v>
      </c>
      <c r="AB1233" s="15">
        <f t="shared" si="136"/>
        <v>6</v>
      </c>
      <c r="AC1233" s="15">
        <f t="shared" si="137"/>
        <v>2026</v>
      </c>
    </row>
    <row r="1234" spans="1:29" x14ac:dyDescent="0.35">
      <c r="A1234" s="9"/>
      <c r="B1234" s="8">
        <v>46174</v>
      </c>
      <c r="C1234" s="9"/>
      <c r="D1234" s="9"/>
      <c r="E1234" s="9"/>
      <c r="F1234" s="9"/>
      <c r="G1234" s="64"/>
      <c r="H1234" s="65"/>
      <c r="I1234" s="65" t="str">
        <f>IF(Job_Cards[[#This Row],[Customer Name]]="",I1233,"")</f>
        <v>Paid</v>
      </c>
      <c r="J1234" s="22" t="s">
        <v>91</v>
      </c>
      <c r="K1234" s="67" t="str">
        <f>_xlfn.XLOOKUP(Job_Cards[[#This Row],[Part Code Issued]],'Inventory Check'!$A$3:$A$3000,'Inventory Check'!$B$3:$B$3000,"WRONG Code",0)</f>
        <v>FUEL FILTER</v>
      </c>
      <c r="L1234" s="22">
        <v>1</v>
      </c>
      <c r="M1234" s="27">
        <v>1575</v>
      </c>
      <c r="N1234" s="69">
        <f t="shared" si="133"/>
        <v>1575</v>
      </c>
      <c r="O1234" s="10"/>
      <c r="P1234" s="11"/>
      <c r="Q1234" s="11"/>
      <c r="R1234" s="11"/>
      <c r="S1234" s="11"/>
      <c r="T1234" s="23"/>
      <c r="U1234" s="71">
        <f t="shared" si="132"/>
        <v>0</v>
      </c>
      <c r="V1234" s="71">
        <f t="shared" si="134"/>
        <v>0</v>
      </c>
      <c r="W1234" s="9"/>
      <c r="X1234" s="69">
        <f>Job_Cards[[#This Row],[GST on Lobour]]+Job_Cards[[#This Row],[Total Labour]]+Job_Cards[[#This Row],[Part Value]]</f>
        <v>1575</v>
      </c>
      <c r="Y1234" s="9"/>
      <c r="Z1234" s="11"/>
      <c r="AA1234" s="15">
        <f t="shared" si="135"/>
        <v>1</v>
      </c>
      <c r="AB1234" s="15">
        <f t="shared" si="136"/>
        <v>6</v>
      </c>
      <c r="AC1234" s="15">
        <f t="shared" si="137"/>
        <v>2026</v>
      </c>
    </row>
    <row r="1235" spans="1:29" x14ac:dyDescent="0.35">
      <c r="A1235" s="9"/>
      <c r="B1235" s="8">
        <v>46174</v>
      </c>
      <c r="C1235" s="9"/>
      <c r="D1235" s="9"/>
      <c r="E1235" s="9"/>
      <c r="F1235" s="9"/>
      <c r="G1235" s="64"/>
      <c r="H1235" s="65"/>
      <c r="I1235" s="65" t="str">
        <f>IF(Job_Cards[[#This Row],[Customer Name]]="",I1234,"")</f>
        <v>Paid</v>
      </c>
      <c r="J1235" s="22" t="s">
        <v>1392</v>
      </c>
      <c r="K1235" s="67" t="str">
        <f>_xlfn.XLOOKUP(Job_Cards[[#This Row],[Part Code Issued]],'Inventory Check'!$A$3:$A$3000,'Inventory Check'!$B$3:$B$3000,"WRONG Code",0)</f>
        <v>ENGINE OIL</v>
      </c>
      <c r="L1235" s="22">
        <v>1</v>
      </c>
      <c r="M1235" s="27">
        <v>2400</v>
      </c>
      <c r="N1235" s="69">
        <f t="shared" si="133"/>
        <v>2400</v>
      </c>
      <c r="O1235" s="10"/>
      <c r="P1235" s="11"/>
      <c r="Q1235" s="11"/>
      <c r="R1235" s="11"/>
      <c r="S1235" s="11"/>
      <c r="T1235" s="23"/>
      <c r="U1235" s="71">
        <f t="shared" si="132"/>
        <v>0</v>
      </c>
      <c r="V1235" s="71">
        <f t="shared" si="134"/>
        <v>0</v>
      </c>
      <c r="W1235" s="9"/>
      <c r="X1235" s="69">
        <f>Job_Cards[[#This Row],[GST on Lobour]]+Job_Cards[[#This Row],[Total Labour]]+Job_Cards[[#This Row],[Part Value]]</f>
        <v>2400</v>
      </c>
      <c r="Y1235" s="9"/>
      <c r="Z1235" s="11"/>
      <c r="AA1235" s="15">
        <f t="shared" si="135"/>
        <v>1</v>
      </c>
      <c r="AB1235" s="15">
        <f t="shared" si="136"/>
        <v>6</v>
      </c>
      <c r="AC1235" s="15">
        <f t="shared" si="137"/>
        <v>2026</v>
      </c>
    </row>
    <row r="1236" spans="1:29" x14ac:dyDescent="0.35">
      <c r="A1236" s="9"/>
      <c r="B1236" s="8">
        <v>46174</v>
      </c>
      <c r="C1236" s="9"/>
      <c r="D1236" s="9"/>
      <c r="E1236" s="9"/>
      <c r="F1236" s="9"/>
      <c r="G1236" s="64"/>
      <c r="H1236" s="65"/>
      <c r="I1236" s="65" t="str">
        <f>IF(Job_Cards[[#This Row],[Customer Name]]="",I1235,"")</f>
        <v>Paid</v>
      </c>
      <c r="J1236" s="22" t="s">
        <v>557</v>
      </c>
      <c r="K1236" s="67" t="str">
        <f>_xlfn.XLOOKUP(Job_Cards[[#This Row],[Part Code Issued]],'Inventory Check'!$A$3:$A$3000,'Inventory Check'!$B$3:$B$3000,"WRONG Code",0)</f>
        <v>Brake Oil</v>
      </c>
      <c r="L1236" s="22">
        <v>1</v>
      </c>
      <c r="M1236" s="27">
        <v>149</v>
      </c>
      <c r="N1236" s="69">
        <f t="shared" si="133"/>
        <v>149</v>
      </c>
      <c r="O1236" s="10"/>
      <c r="P1236" s="11"/>
      <c r="Q1236" s="11"/>
      <c r="R1236" s="11"/>
      <c r="S1236" s="11"/>
      <c r="T1236" s="23"/>
      <c r="U1236" s="71">
        <f t="shared" si="132"/>
        <v>0</v>
      </c>
      <c r="V1236" s="71">
        <f t="shared" si="134"/>
        <v>0</v>
      </c>
      <c r="W1236" s="9"/>
      <c r="X1236" s="69">
        <f>Job_Cards[[#This Row],[GST on Lobour]]+Job_Cards[[#This Row],[Total Labour]]+Job_Cards[[#This Row],[Part Value]]</f>
        <v>149</v>
      </c>
      <c r="Y1236" s="9"/>
      <c r="Z1236" s="11"/>
      <c r="AA1236" s="15">
        <f t="shared" si="135"/>
        <v>1</v>
      </c>
      <c r="AB1236" s="15">
        <f t="shared" si="136"/>
        <v>6</v>
      </c>
      <c r="AC1236" s="15">
        <f t="shared" si="137"/>
        <v>2026</v>
      </c>
    </row>
    <row r="1237" spans="1:29" x14ac:dyDescent="0.35">
      <c r="A1237" s="9"/>
      <c r="B1237" s="8">
        <v>46174</v>
      </c>
      <c r="C1237" s="9"/>
      <c r="D1237" s="9"/>
      <c r="E1237" s="9"/>
      <c r="F1237" s="9"/>
      <c r="G1237" s="64"/>
      <c r="H1237" s="65"/>
      <c r="I1237" s="65" t="str">
        <f>IF(Job_Cards[[#This Row],[Customer Name]]="",I1236,"")</f>
        <v>Paid</v>
      </c>
      <c r="J1237" s="22" t="s">
        <v>189</v>
      </c>
      <c r="K1237" s="67" t="str">
        <f>_xlfn.XLOOKUP(Job_Cards[[#This Row],[Part Code Issued]],'Inventory Check'!$A$3:$A$3000,'Inventory Check'!$B$3:$B$3000,"WRONG Code",0)</f>
        <v>AIR FILTER</v>
      </c>
      <c r="L1237" s="22">
        <v>1</v>
      </c>
      <c r="M1237" s="27">
        <v>693</v>
      </c>
      <c r="N1237" s="69">
        <f t="shared" si="133"/>
        <v>693</v>
      </c>
      <c r="O1237" s="10"/>
      <c r="P1237" s="11"/>
      <c r="Q1237" s="11"/>
      <c r="R1237" s="11"/>
      <c r="S1237" s="11"/>
      <c r="T1237" s="23"/>
      <c r="U1237" s="71">
        <f t="shared" si="132"/>
        <v>0</v>
      </c>
      <c r="V1237" s="71">
        <f t="shared" si="134"/>
        <v>0</v>
      </c>
      <c r="W1237" s="9"/>
      <c r="X1237" s="69">
        <f>Job_Cards[[#This Row],[GST on Lobour]]+Job_Cards[[#This Row],[Total Labour]]+Job_Cards[[#This Row],[Part Value]]</f>
        <v>693</v>
      </c>
      <c r="Y1237" s="9"/>
      <c r="Z1237" s="11"/>
      <c r="AA1237" s="15">
        <f t="shared" si="135"/>
        <v>1</v>
      </c>
      <c r="AB1237" s="15">
        <f t="shared" si="136"/>
        <v>6</v>
      </c>
      <c r="AC1237" s="15">
        <f t="shared" si="137"/>
        <v>2026</v>
      </c>
    </row>
    <row r="1238" spans="1:29" x14ac:dyDescent="0.35">
      <c r="A1238" s="9"/>
      <c r="B1238" s="8">
        <v>46174</v>
      </c>
      <c r="C1238" s="9"/>
      <c r="D1238" s="9"/>
      <c r="E1238" s="9"/>
      <c r="F1238" s="9"/>
      <c r="G1238" s="64"/>
      <c r="H1238" s="65"/>
      <c r="I1238" s="65" t="str">
        <f>IF(Job_Cards[[#This Row],[Customer Name]]="",I1237,"")</f>
        <v>Paid</v>
      </c>
      <c r="J1238" s="22" t="s">
        <v>1119</v>
      </c>
      <c r="K1238" s="67" t="str">
        <f>_xlfn.XLOOKUP(Job_Cards[[#This Row],[Part Code Issued]],'Inventory Check'!$A$3:$A$3000,'Inventory Check'!$B$3:$B$3000,"WRONG Code",0)</f>
        <v>MECHENICAL SPRAY</v>
      </c>
      <c r="L1238" s="22">
        <v>1</v>
      </c>
      <c r="M1238" s="27">
        <v>160</v>
      </c>
      <c r="N1238" s="69">
        <f t="shared" si="133"/>
        <v>160</v>
      </c>
      <c r="O1238" s="10"/>
      <c r="P1238" s="11"/>
      <c r="Q1238" s="11"/>
      <c r="R1238" s="11"/>
      <c r="S1238" s="11"/>
      <c r="T1238" s="23"/>
      <c r="U1238" s="71">
        <f t="shared" si="132"/>
        <v>0</v>
      </c>
      <c r="V1238" s="71">
        <f t="shared" si="134"/>
        <v>0</v>
      </c>
      <c r="W1238" s="9"/>
      <c r="X1238" s="69">
        <f>Job_Cards[[#This Row],[GST on Lobour]]+Job_Cards[[#This Row],[Total Labour]]+Job_Cards[[#This Row],[Part Value]]</f>
        <v>160</v>
      </c>
      <c r="Y1238" s="9"/>
      <c r="Z1238" s="11"/>
      <c r="AA1238" s="15">
        <f t="shared" si="135"/>
        <v>1</v>
      </c>
      <c r="AB1238" s="15">
        <f t="shared" si="136"/>
        <v>6</v>
      </c>
      <c r="AC1238" s="15">
        <f t="shared" si="137"/>
        <v>2026</v>
      </c>
    </row>
    <row r="1239" spans="1:29" x14ac:dyDescent="0.35">
      <c r="A1239" s="8">
        <v>46176</v>
      </c>
      <c r="B1239" s="8">
        <v>46176</v>
      </c>
      <c r="C1239" s="9">
        <v>152</v>
      </c>
      <c r="D1239" s="9" t="s">
        <v>1429</v>
      </c>
      <c r="E1239" s="9">
        <v>9415860637</v>
      </c>
      <c r="F1239" s="9" t="s">
        <v>1430</v>
      </c>
      <c r="G1239" s="64" t="s">
        <v>56</v>
      </c>
      <c r="H1239" s="65" t="s">
        <v>65</v>
      </c>
      <c r="I1239" s="65" t="s">
        <v>27</v>
      </c>
      <c r="J1239" s="22" t="s">
        <v>1431</v>
      </c>
      <c r="K1239" s="67" t="str">
        <f>_xlfn.XLOOKUP(Job_Cards[[#This Row],[Part Code Issued]],'Inventory Check'!$A$3:$A$3000,'Inventory Check'!$B$3:$B$3000,"WRONG Code",0)</f>
        <v>Cross Assy Kit</v>
      </c>
      <c r="L1239" s="22">
        <v>1</v>
      </c>
      <c r="M1239" s="27">
        <v>1821</v>
      </c>
      <c r="N1239" s="69">
        <f t="shared" si="133"/>
        <v>1821</v>
      </c>
      <c r="O1239" s="10">
        <v>1500</v>
      </c>
      <c r="P1239" s="11"/>
      <c r="Q1239" s="11"/>
      <c r="R1239" s="11"/>
      <c r="S1239" s="11"/>
      <c r="T1239" s="23"/>
      <c r="U1239" s="71">
        <f t="shared" si="132"/>
        <v>1500</v>
      </c>
      <c r="V1239" s="71">
        <f t="shared" si="134"/>
        <v>270</v>
      </c>
      <c r="W1239" s="9"/>
      <c r="X1239" s="69">
        <f>Job_Cards[[#This Row],[GST on Lobour]]+Job_Cards[[#This Row],[Total Labour]]+Job_Cards[[#This Row],[Part Value]]</f>
        <v>3591</v>
      </c>
      <c r="Y1239" s="9"/>
      <c r="Z1239" s="11"/>
      <c r="AA1239" s="15">
        <f t="shared" si="135"/>
        <v>3</v>
      </c>
      <c r="AB1239" s="15">
        <f t="shared" si="136"/>
        <v>6</v>
      </c>
      <c r="AC1239" s="15">
        <f t="shared" si="137"/>
        <v>2026</v>
      </c>
    </row>
    <row r="1240" spans="1:29" x14ac:dyDescent="0.35">
      <c r="A1240" s="9"/>
      <c r="B1240" s="8">
        <v>46176</v>
      </c>
      <c r="C1240" s="9"/>
      <c r="D1240" s="9"/>
      <c r="E1240" s="9"/>
      <c r="F1240" s="9"/>
      <c r="G1240" s="64"/>
      <c r="H1240" s="65"/>
      <c r="I1240" s="65" t="str">
        <f>IF(Job_Cards[[#This Row],[Customer Name]]="",I1239,"")</f>
        <v>Paid</v>
      </c>
      <c r="J1240" s="22" t="s">
        <v>424</v>
      </c>
      <c r="K1240" s="67" t="str">
        <f>_xlfn.XLOOKUP(Job_Cards[[#This Row],[Part Code Issued]],'Inventory Check'!$A$3:$A$3000,'Inventory Check'!$B$3:$B$3000,"WRONG Code",0)</f>
        <v>Lube Oil Filter</v>
      </c>
      <c r="L1240" s="22">
        <v>1</v>
      </c>
      <c r="M1240" s="27">
        <v>1411</v>
      </c>
      <c r="N1240" s="69">
        <f t="shared" si="133"/>
        <v>1411</v>
      </c>
      <c r="O1240" s="10"/>
      <c r="P1240" s="11"/>
      <c r="Q1240" s="11"/>
      <c r="R1240" s="11"/>
      <c r="S1240" s="11"/>
      <c r="T1240" s="23"/>
      <c r="U1240" s="71">
        <f t="shared" si="132"/>
        <v>0</v>
      </c>
      <c r="V1240" s="71">
        <f t="shared" si="134"/>
        <v>0</v>
      </c>
      <c r="W1240" s="9"/>
      <c r="X1240" s="69">
        <f>Job_Cards[[#This Row],[GST on Lobour]]+Job_Cards[[#This Row],[Total Labour]]+Job_Cards[[#This Row],[Part Value]]</f>
        <v>1411</v>
      </c>
      <c r="Y1240" s="9"/>
      <c r="Z1240" s="11"/>
      <c r="AA1240" s="15">
        <f t="shared" si="135"/>
        <v>3</v>
      </c>
      <c r="AB1240" s="15">
        <f t="shared" si="136"/>
        <v>6</v>
      </c>
      <c r="AC1240" s="15">
        <f t="shared" si="137"/>
        <v>2026</v>
      </c>
    </row>
    <row r="1241" spans="1:29" x14ac:dyDescent="0.35">
      <c r="A1241" s="9"/>
      <c r="B1241" s="8">
        <v>46176</v>
      </c>
      <c r="C1241" s="9"/>
      <c r="D1241" s="9"/>
      <c r="E1241" s="9"/>
      <c r="F1241" s="9"/>
      <c r="G1241" s="64"/>
      <c r="H1241" s="65"/>
      <c r="I1241" s="65" t="str">
        <f>IF(Job_Cards[[#This Row],[Customer Name]]="",I1240,"")</f>
        <v>Paid</v>
      </c>
      <c r="J1241" s="22" t="s">
        <v>1392</v>
      </c>
      <c r="K1241" s="67" t="str">
        <f>_xlfn.XLOOKUP(Job_Cards[[#This Row],[Part Code Issued]],'Inventory Check'!$A$3:$A$3000,'Inventory Check'!$B$3:$B$3000,"WRONG Code",0)</f>
        <v>ENGINE OIL</v>
      </c>
      <c r="L1241" s="22">
        <v>1</v>
      </c>
      <c r="M1241" s="27">
        <v>2400</v>
      </c>
      <c r="N1241" s="69">
        <f t="shared" si="133"/>
        <v>2400</v>
      </c>
      <c r="O1241" s="10"/>
      <c r="P1241" s="11"/>
      <c r="Q1241" s="11"/>
      <c r="R1241" s="11"/>
      <c r="S1241" s="11"/>
      <c r="T1241" s="23"/>
      <c r="U1241" s="71">
        <f t="shared" si="132"/>
        <v>0</v>
      </c>
      <c r="V1241" s="71">
        <f t="shared" si="134"/>
        <v>0</v>
      </c>
      <c r="W1241" s="9"/>
      <c r="X1241" s="69">
        <f>Job_Cards[[#This Row],[GST on Lobour]]+Job_Cards[[#This Row],[Total Labour]]+Job_Cards[[#This Row],[Part Value]]</f>
        <v>2400</v>
      </c>
      <c r="Y1241" s="9"/>
      <c r="Z1241" s="11"/>
      <c r="AA1241" s="15">
        <f t="shared" si="135"/>
        <v>3</v>
      </c>
      <c r="AB1241" s="15">
        <f t="shared" si="136"/>
        <v>6</v>
      </c>
      <c r="AC1241" s="15">
        <f t="shared" si="137"/>
        <v>2026</v>
      </c>
    </row>
    <row r="1242" spans="1:29" x14ac:dyDescent="0.35">
      <c r="A1242" s="9"/>
      <c r="B1242" s="8">
        <v>46176</v>
      </c>
      <c r="C1242" s="9"/>
      <c r="D1242" s="9"/>
      <c r="E1242" s="9"/>
      <c r="F1242" s="9"/>
      <c r="G1242" s="64"/>
      <c r="H1242" s="65"/>
      <c r="I1242" s="65" t="str">
        <f>IF(Job_Cards[[#This Row],[Customer Name]]="",I1241,"")</f>
        <v>Paid</v>
      </c>
      <c r="J1242" s="22" t="s">
        <v>238</v>
      </c>
      <c r="K1242" s="67" t="str">
        <f>_xlfn.XLOOKUP(Job_Cards[[#This Row],[Part Code Issued]],'Inventory Check'!$A$3:$A$3000,'Inventory Check'!$B$3:$B$3000,"WRONG Code",0)</f>
        <v>SPIN-ON FILTER</v>
      </c>
      <c r="L1242" s="22">
        <v>1</v>
      </c>
      <c r="M1242" s="27">
        <v>655</v>
      </c>
      <c r="N1242" s="69">
        <f t="shared" si="133"/>
        <v>655</v>
      </c>
      <c r="O1242" s="10"/>
      <c r="P1242" s="11"/>
      <c r="Q1242" s="11"/>
      <c r="R1242" s="11"/>
      <c r="S1242" s="11"/>
      <c r="T1242" s="23"/>
      <c r="U1242" s="71">
        <f t="shared" si="132"/>
        <v>0</v>
      </c>
      <c r="V1242" s="71">
        <f t="shared" si="134"/>
        <v>0</v>
      </c>
      <c r="W1242" s="9"/>
      <c r="X1242" s="69">
        <f>Job_Cards[[#This Row],[GST on Lobour]]+Job_Cards[[#This Row],[Total Labour]]+Job_Cards[[#This Row],[Part Value]]</f>
        <v>655</v>
      </c>
      <c r="Y1242" s="9"/>
      <c r="Z1242" s="11"/>
      <c r="AA1242" s="15">
        <f t="shared" si="135"/>
        <v>3</v>
      </c>
      <c r="AB1242" s="15">
        <f t="shared" si="136"/>
        <v>6</v>
      </c>
      <c r="AC1242" s="15">
        <f t="shared" si="137"/>
        <v>2026</v>
      </c>
    </row>
    <row r="1243" spans="1:29" x14ac:dyDescent="0.35">
      <c r="A1243" s="9"/>
      <c r="B1243" s="8">
        <v>46176</v>
      </c>
      <c r="C1243" s="9"/>
      <c r="D1243" s="9"/>
      <c r="E1243" s="9"/>
      <c r="F1243" s="9"/>
      <c r="G1243" s="64"/>
      <c r="H1243" s="65"/>
      <c r="I1243" s="65" t="str">
        <f>IF(Job_Cards[[#This Row],[Customer Name]]="",I1242,"")</f>
        <v>Paid</v>
      </c>
      <c r="J1243" s="22" t="s">
        <v>92</v>
      </c>
      <c r="K1243" s="67" t="str">
        <f>_xlfn.XLOOKUP(Job_Cards[[#This Row],[Part Code Issued]],'Inventory Check'!$A$3:$A$3000,'Inventory Check'!$B$3:$B$3000,"WRONG Code",0)</f>
        <v>AIR FILTER</v>
      </c>
      <c r="L1243" s="22">
        <v>1</v>
      </c>
      <c r="M1243" s="27">
        <v>1388</v>
      </c>
      <c r="N1243" s="69">
        <f t="shared" si="133"/>
        <v>1388</v>
      </c>
      <c r="O1243" s="10"/>
      <c r="P1243" s="11"/>
      <c r="Q1243" s="11"/>
      <c r="R1243" s="11"/>
      <c r="S1243" s="11"/>
      <c r="T1243" s="23"/>
      <c r="U1243" s="71">
        <f t="shared" si="132"/>
        <v>0</v>
      </c>
      <c r="V1243" s="71">
        <f t="shared" si="134"/>
        <v>0</v>
      </c>
      <c r="W1243" s="9"/>
      <c r="X1243" s="69">
        <f>Job_Cards[[#This Row],[GST on Lobour]]+Job_Cards[[#This Row],[Total Labour]]+Job_Cards[[#This Row],[Part Value]]</f>
        <v>1388</v>
      </c>
      <c r="Y1243" s="9"/>
      <c r="Z1243" s="11"/>
      <c r="AA1243" s="15">
        <f t="shared" si="135"/>
        <v>3</v>
      </c>
      <c r="AB1243" s="15">
        <f t="shared" si="136"/>
        <v>6</v>
      </c>
      <c r="AC1243" s="15">
        <f t="shared" si="137"/>
        <v>2026</v>
      </c>
    </row>
    <row r="1244" spans="1:29" x14ac:dyDescent="0.35">
      <c r="A1244" s="8">
        <v>46177</v>
      </c>
      <c r="B1244" s="8">
        <v>46177</v>
      </c>
      <c r="C1244" s="9">
        <v>153</v>
      </c>
      <c r="D1244" s="9" t="s">
        <v>1432</v>
      </c>
      <c r="E1244" s="9">
        <v>9918725397</v>
      </c>
      <c r="F1244" s="9"/>
      <c r="G1244" s="64" t="s">
        <v>55</v>
      </c>
      <c r="H1244" s="65" t="s">
        <v>65</v>
      </c>
      <c r="I1244" s="65" t="s">
        <v>751</v>
      </c>
      <c r="J1244" s="22" t="s">
        <v>102</v>
      </c>
      <c r="K1244" s="67" t="str">
        <f>_xlfn.XLOOKUP(Job_Cards[[#This Row],[Part Code Issued]],'Inventory Check'!$A$3:$A$3000,'Inventory Check'!$B$3:$B$3000,"WRONG Code",0)</f>
        <v>OIL SEAL KIT</v>
      </c>
      <c r="L1244" s="22">
        <v>3</v>
      </c>
      <c r="M1244" s="27">
        <v>453</v>
      </c>
      <c r="N1244" s="69">
        <f t="shared" si="133"/>
        <v>1359</v>
      </c>
      <c r="O1244" s="10"/>
      <c r="P1244" s="11"/>
      <c r="Q1244" s="11"/>
      <c r="R1244" s="11"/>
      <c r="S1244" s="11"/>
      <c r="T1244" s="23"/>
      <c r="U1244" s="71">
        <f t="shared" si="132"/>
        <v>0</v>
      </c>
      <c r="V1244" s="71">
        <f t="shared" si="134"/>
        <v>0</v>
      </c>
      <c r="W1244" s="9"/>
      <c r="X1244" s="69">
        <f>Job_Cards[[#This Row],[GST on Lobour]]+Job_Cards[[#This Row],[Total Labour]]+Job_Cards[[#This Row],[Part Value]]</f>
        <v>1359</v>
      </c>
      <c r="Y1244" s="9"/>
      <c r="Z1244" s="11"/>
      <c r="AA1244" s="15">
        <f t="shared" si="135"/>
        <v>4</v>
      </c>
      <c r="AB1244" s="15">
        <f t="shared" si="136"/>
        <v>6</v>
      </c>
      <c r="AC1244" s="15">
        <f t="shared" si="137"/>
        <v>2026</v>
      </c>
    </row>
    <row r="1245" spans="1:29" x14ac:dyDescent="0.35">
      <c r="A1245" s="9"/>
      <c r="B1245" s="8">
        <v>46177</v>
      </c>
      <c r="C1245" s="9"/>
      <c r="D1245" s="9"/>
      <c r="E1245" s="9"/>
      <c r="F1245" s="9"/>
      <c r="G1245" s="64"/>
      <c r="H1245" s="65"/>
      <c r="I1245" s="65" t="str">
        <f>IF(Job_Cards[[#This Row],[Customer Name]]="",I1244,"")</f>
        <v>Counter Sale</v>
      </c>
      <c r="J1245" s="22" t="s">
        <v>594</v>
      </c>
      <c r="K1245" s="67" t="str">
        <f>_xlfn.XLOOKUP(Job_Cards[[#This Row],[Part Code Issued]],'Inventory Check'!$A$3:$A$3000,'Inventory Check'!$B$3:$B$3000,"WRONG Code",0)</f>
        <v>Fuel Tank Cap</v>
      </c>
      <c r="L1245" s="22">
        <v>1</v>
      </c>
      <c r="M1245" s="27">
        <v>410</v>
      </c>
      <c r="N1245" s="69">
        <f t="shared" si="133"/>
        <v>410</v>
      </c>
      <c r="O1245" s="10"/>
      <c r="P1245" s="11"/>
      <c r="Q1245" s="11"/>
      <c r="R1245" s="11"/>
      <c r="S1245" s="11"/>
      <c r="T1245" s="23"/>
      <c r="U1245" s="71">
        <f t="shared" si="132"/>
        <v>0</v>
      </c>
      <c r="V1245" s="71">
        <f t="shared" si="134"/>
        <v>0</v>
      </c>
      <c r="W1245" s="9"/>
      <c r="X1245" s="69">
        <f>Job_Cards[[#This Row],[GST on Lobour]]+Job_Cards[[#This Row],[Total Labour]]+Job_Cards[[#This Row],[Part Value]]</f>
        <v>410</v>
      </c>
      <c r="Y1245" s="9"/>
      <c r="Z1245" s="11"/>
      <c r="AA1245" s="15">
        <f t="shared" si="135"/>
        <v>4</v>
      </c>
      <c r="AB1245" s="15">
        <f t="shared" si="136"/>
        <v>6</v>
      </c>
      <c r="AC1245" s="15">
        <f t="shared" si="137"/>
        <v>2026</v>
      </c>
    </row>
    <row r="1246" spans="1:29" x14ac:dyDescent="0.35">
      <c r="A1246" s="8">
        <v>46178</v>
      </c>
      <c r="B1246" s="8">
        <v>46178</v>
      </c>
      <c r="C1246" s="9">
        <v>154</v>
      </c>
      <c r="D1246" s="9" t="s">
        <v>626</v>
      </c>
      <c r="E1246" s="9">
        <v>7388312918</v>
      </c>
      <c r="F1246" s="9" t="s">
        <v>1444</v>
      </c>
      <c r="G1246" s="64" t="s">
        <v>56</v>
      </c>
      <c r="H1246" s="65" t="s">
        <v>65</v>
      </c>
      <c r="I1246" s="65" t="s">
        <v>27</v>
      </c>
      <c r="J1246" s="22" t="s">
        <v>1119</v>
      </c>
      <c r="K1246" s="67" t="str">
        <f>_xlfn.XLOOKUP(Job_Cards[[#This Row],[Part Code Issued]],'Inventory Check'!$A$3:$A$3000,'Inventory Check'!$B$3:$B$3000,"WRONG Code",0)</f>
        <v>MECHENICAL SPRAY</v>
      </c>
      <c r="L1246" s="22">
        <v>1</v>
      </c>
      <c r="M1246" s="27">
        <v>160</v>
      </c>
      <c r="N1246" s="69">
        <f t="shared" si="133"/>
        <v>160</v>
      </c>
      <c r="O1246" s="10">
        <v>4700</v>
      </c>
      <c r="P1246" s="11"/>
      <c r="Q1246" s="11">
        <v>1700</v>
      </c>
      <c r="R1246" s="11"/>
      <c r="S1246" s="11"/>
      <c r="T1246" s="23"/>
      <c r="U1246" s="71">
        <f t="shared" si="132"/>
        <v>6400</v>
      </c>
      <c r="V1246" s="71">
        <f t="shared" si="134"/>
        <v>1152</v>
      </c>
      <c r="W1246" s="9"/>
      <c r="X1246" s="69">
        <f>Job_Cards[[#This Row],[GST on Lobour]]+Job_Cards[[#This Row],[Total Labour]]+Job_Cards[[#This Row],[Part Value]]</f>
        <v>7712</v>
      </c>
      <c r="Y1246" s="9" t="s">
        <v>1428</v>
      </c>
      <c r="Z1246" s="11">
        <v>1300</v>
      </c>
      <c r="AA1246" s="15">
        <f t="shared" si="135"/>
        <v>5</v>
      </c>
      <c r="AB1246" s="15">
        <f t="shared" si="136"/>
        <v>6</v>
      </c>
      <c r="AC1246" s="15">
        <f t="shared" si="137"/>
        <v>2026</v>
      </c>
    </row>
    <row r="1247" spans="1:29" x14ac:dyDescent="0.35">
      <c r="A1247" s="9"/>
      <c r="B1247" s="8">
        <v>46178</v>
      </c>
      <c r="C1247" s="9"/>
      <c r="D1247" s="9"/>
      <c r="E1247" s="9"/>
      <c r="F1247" s="9"/>
      <c r="G1247" s="64"/>
      <c r="H1247" s="65"/>
      <c r="I1247" s="65" t="str">
        <f>IF(Job_Cards[[#This Row],[Customer Name]]="",I1246,"")</f>
        <v>Paid</v>
      </c>
      <c r="J1247" s="22" t="s">
        <v>117</v>
      </c>
      <c r="K1247" s="67" t="str">
        <f>_xlfn.XLOOKUP(Job_Cards[[#This Row],[Part Code Issued]],'Inventory Check'!$A$3:$A$3000,'Inventory Check'!$B$3:$B$3000,"WRONG Code",0)</f>
        <v>KING PIN SET</v>
      </c>
      <c r="L1247" s="22">
        <v>1</v>
      </c>
      <c r="M1247" s="27">
        <v>2247</v>
      </c>
      <c r="N1247" s="69">
        <f t="shared" si="133"/>
        <v>2247</v>
      </c>
      <c r="O1247" s="10"/>
      <c r="P1247" s="11"/>
      <c r="Q1247" s="11"/>
      <c r="R1247" s="11"/>
      <c r="S1247" s="11"/>
      <c r="T1247" s="23"/>
      <c r="U1247" s="71">
        <f t="shared" si="132"/>
        <v>0</v>
      </c>
      <c r="V1247" s="71">
        <f t="shared" si="134"/>
        <v>0</v>
      </c>
      <c r="W1247" s="9"/>
      <c r="X1247" s="69">
        <f>Job_Cards[[#This Row],[GST on Lobour]]+Job_Cards[[#This Row],[Total Labour]]+Job_Cards[[#This Row],[Part Value]]</f>
        <v>2247</v>
      </c>
      <c r="Y1247" s="9"/>
      <c r="Z1247" s="11"/>
      <c r="AA1247" s="15">
        <f t="shared" si="135"/>
        <v>5</v>
      </c>
      <c r="AB1247" s="15">
        <f t="shared" si="136"/>
        <v>6</v>
      </c>
      <c r="AC1247" s="15">
        <f t="shared" si="137"/>
        <v>2026</v>
      </c>
    </row>
    <row r="1248" spans="1:29" x14ac:dyDescent="0.35">
      <c r="A1248" s="9"/>
      <c r="B1248" s="8">
        <v>46178</v>
      </c>
      <c r="C1248" s="9"/>
      <c r="D1248" s="9"/>
      <c r="E1248" s="9"/>
      <c r="F1248" s="9"/>
      <c r="G1248" s="64"/>
      <c r="H1248" s="65"/>
      <c r="I1248" s="65" t="str">
        <f>IF(Job_Cards[[#This Row],[Customer Name]]="",I1247,"")</f>
        <v>Paid</v>
      </c>
      <c r="J1248" s="22" t="s">
        <v>1392</v>
      </c>
      <c r="K1248" s="67" t="str">
        <f>_xlfn.XLOOKUP(Job_Cards[[#This Row],[Part Code Issued]],'Inventory Check'!$A$3:$A$3000,'Inventory Check'!$B$3:$B$3000,"WRONG Code",0)</f>
        <v>ENGINE OIL</v>
      </c>
      <c r="L1248" s="22">
        <v>1</v>
      </c>
      <c r="M1248" s="27">
        <v>2400</v>
      </c>
      <c r="N1248" s="69">
        <f t="shared" si="133"/>
        <v>2400</v>
      </c>
      <c r="O1248" s="10"/>
      <c r="P1248" s="11"/>
      <c r="Q1248" s="11"/>
      <c r="R1248" s="11"/>
      <c r="S1248" s="11"/>
      <c r="T1248" s="23"/>
      <c r="U1248" s="71">
        <f t="shared" si="132"/>
        <v>0</v>
      </c>
      <c r="V1248" s="71">
        <f t="shared" si="134"/>
        <v>0</v>
      </c>
      <c r="W1248" s="9"/>
      <c r="X1248" s="69">
        <f>Job_Cards[[#This Row],[GST on Lobour]]+Job_Cards[[#This Row],[Total Labour]]+Job_Cards[[#This Row],[Part Value]]</f>
        <v>2400</v>
      </c>
      <c r="Y1248" s="9"/>
      <c r="Z1248" s="11"/>
      <c r="AA1248" s="15">
        <f t="shared" si="135"/>
        <v>5</v>
      </c>
      <c r="AB1248" s="15">
        <f t="shared" si="136"/>
        <v>6</v>
      </c>
      <c r="AC1248" s="15">
        <f t="shared" si="137"/>
        <v>2026</v>
      </c>
    </row>
    <row r="1249" spans="1:29" x14ac:dyDescent="0.35">
      <c r="A1249" s="9"/>
      <c r="B1249" s="8">
        <v>46178</v>
      </c>
      <c r="C1249" s="9"/>
      <c r="D1249" s="9"/>
      <c r="E1249" s="9"/>
      <c r="F1249" s="9"/>
      <c r="G1249" s="64"/>
      <c r="H1249" s="65"/>
      <c r="I1249" s="65" t="str">
        <f>IF(Job_Cards[[#This Row],[Customer Name]]="",I1248,"")</f>
        <v>Paid</v>
      </c>
      <c r="J1249" s="22" t="s">
        <v>91</v>
      </c>
      <c r="K1249" s="67" t="str">
        <f>_xlfn.XLOOKUP(Job_Cards[[#This Row],[Part Code Issued]],'Inventory Check'!$A$3:$A$3000,'Inventory Check'!$B$3:$B$3000,"WRONG Code",0)</f>
        <v>FUEL FILTER</v>
      </c>
      <c r="L1249" s="22">
        <v>1</v>
      </c>
      <c r="M1249" s="27">
        <v>1575</v>
      </c>
      <c r="N1249" s="69">
        <f t="shared" si="133"/>
        <v>1575</v>
      </c>
      <c r="O1249" s="10"/>
      <c r="P1249" s="11"/>
      <c r="Q1249" s="11"/>
      <c r="R1249" s="11"/>
      <c r="S1249" s="11"/>
      <c r="T1249" s="23"/>
      <c r="U1249" s="71">
        <f t="shared" si="132"/>
        <v>0</v>
      </c>
      <c r="V1249" s="71">
        <f t="shared" si="134"/>
        <v>0</v>
      </c>
      <c r="W1249" s="9"/>
      <c r="X1249" s="69">
        <f>Job_Cards[[#This Row],[GST on Lobour]]+Job_Cards[[#This Row],[Total Labour]]+Job_Cards[[#This Row],[Part Value]]</f>
        <v>1575</v>
      </c>
      <c r="Y1249" s="9"/>
      <c r="Z1249" s="11"/>
      <c r="AA1249" s="15">
        <f t="shared" si="135"/>
        <v>5</v>
      </c>
      <c r="AB1249" s="15">
        <f t="shared" si="136"/>
        <v>6</v>
      </c>
      <c r="AC1249" s="15">
        <f t="shared" si="137"/>
        <v>2026</v>
      </c>
    </row>
    <row r="1250" spans="1:29" x14ac:dyDescent="0.35">
      <c r="A1250" s="9"/>
      <c r="B1250" s="8">
        <v>46178</v>
      </c>
      <c r="C1250" s="9"/>
      <c r="D1250" s="9"/>
      <c r="E1250" s="9"/>
      <c r="F1250" s="9"/>
      <c r="G1250" s="64"/>
      <c r="H1250" s="65"/>
      <c r="I1250" s="65" t="str">
        <f>IF(Job_Cards[[#This Row],[Customer Name]]="",I1249,"")</f>
        <v>Paid</v>
      </c>
      <c r="J1250" s="22" t="s">
        <v>424</v>
      </c>
      <c r="K1250" s="67" t="str">
        <f>_xlfn.XLOOKUP(Job_Cards[[#This Row],[Part Code Issued]],'Inventory Check'!$A$3:$A$3000,'Inventory Check'!$B$3:$B$3000,"WRONG Code",0)</f>
        <v>Lube Oil Filter</v>
      </c>
      <c r="L1250" s="22">
        <v>1</v>
      </c>
      <c r="M1250" s="27">
        <v>1411</v>
      </c>
      <c r="N1250" s="69">
        <f t="shared" si="133"/>
        <v>1411</v>
      </c>
      <c r="O1250" s="10"/>
      <c r="P1250" s="11"/>
      <c r="Q1250" s="11"/>
      <c r="R1250" s="11"/>
      <c r="S1250" s="11"/>
      <c r="T1250" s="23"/>
      <c r="U1250" s="71">
        <f t="shared" si="132"/>
        <v>0</v>
      </c>
      <c r="V1250" s="71">
        <f t="shared" si="134"/>
        <v>0</v>
      </c>
      <c r="W1250" s="9"/>
      <c r="X1250" s="69">
        <f>Job_Cards[[#This Row],[GST on Lobour]]+Job_Cards[[#This Row],[Total Labour]]+Job_Cards[[#This Row],[Part Value]]</f>
        <v>1411</v>
      </c>
      <c r="Y1250" s="9"/>
      <c r="Z1250" s="11"/>
      <c r="AA1250" s="15">
        <f t="shared" si="135"/>
        <v>5</v>
      </c>
      <c r="AB1250" s="15">
        <f t="shared" si="136"/>
        <v>6</v>
      </c>
      <c r="AC1250" s="15">
        <f t="shared" si="137"/>
        <v>2026</v>
      </c>
    </row>
    <row r="1251" spans="1:29" x14ac:dyDescent="0.35">
      <c r="A1251" s="9"/>
      <c r="B1251" s="8">
        <v>46178</v>
      </c>
      <c r="C1251" s="9"/>
      <c r="D1251" s="9"/>
      <c r="E1251" s="9"/>
      <c r="F1251" s="9"/>
      <c r="G1251" s="64"/>
      <c r="H1251" s="65"/>
      <c r="I1251" s="65" t="str">
        <f>IF(Job_Cards[[#This Row],[Customer Name]]="",I1250,"")</f>
        <v>Paid</v>
      </c>
      <c r="J1251" s="22" t="s">
        <v>1437</v>
      </c>
      <c r="K1251" s="67" t="str">
        <f>_xlfn.XLOOKUP(Job_Cards[[#This Row],[Part Code Issued]],'Inventory Check'!$A$3:$A$3000,'Inventory Check'!$B$3:$B$3000,"WRONG Code",0)</f>
        <v>Oil Seal T2</v>
      </c>
      <c r="L1251" s="22">
        <v>2</v>
      </c>
      <c r="M1251" s="27">
        <v>170</v>
      </c>
      <c r="N1251" s="69">
        <f t="shared" si="133"/>
        <v>340</v>
      </c>
      <c r="O1251" s="10"/>
      <c r="P1251" s="11"/>
      <c r="Q1251" s="11"/>
      <c r="R1251" s="11"/>
      <c r="S1251" s="11"/>
      <c r="T1251" s="23"/>
      <c r="U1251" s="71">
        <f t="shared" si="132"/>
        <v>0</v>
      </c>
      <c r="V1251" s="71">
        <f t="shared" si="134"/>
        <v>0</v>
      </c>
      <c r="W1251" s="9"/>
      <c r="X1251" s="69">
        <f>Job_Cards[[#This Row],[GST on Lobour]]+Job_Cards[[#This Row],[Total Labour]]+Job_Cards[[#This Row],[Part Value]]</f>
        <v>340</v>
      </c>
      <c r="Y1251" s="9"/>
      <c r="Z1251" s="11"/>
      <c r="AA1251" s="15">
        <f t="shared" si="135"/>
        <v>5</v>
      </c>
      <c r="AB1251" s="15">
        <f t="shared" si="136"/>
        <v>6</v>
      </c>
      <c r="AC1251" s="15">
        <f t="shared" si="137"/>
        <v>2026</v>
      </c>
    </row>
    <row r="1252" spans="1:29" x14ac:dyDescent="0.35">
      <c r="A1252" s="9"/>
      <c r="B1252" s="8">
        <v>46178</v>
      </c>
      <c r="C1252" s="9"/>
      <c r="D1252" s="9"/>
      <c r="E1252" s="9"/>
      <c r="F1252" s="9"/>
      <c r="G1252" s="64"/>
      <c r="H1252" s="65"/>
      <c r="I1252" s="65" t="str">
        <f>IF(Job_Cards[[#This Row],[Customer Name]]="",I1251,"")</f>
        <v>Paid</v>
      </c>
      <c r="J1252" s="22" t="s">
        <v>1436</v>
      </c>
      <c r="K1252" s="67" t="str">
        <f>_xlfn.XLOOKUP(Job_Cards[[#This Row],[Part Code Issued]],'Inventory Check'!$A$3:$A$3000,'Inventory Check'!$B$3:$B$3000,"WRONG Code",0)</f>
        <v>Oil Seal T2</v>
      </c>
      <c r="L1252" s="22">
        <v>2</v>
      </c>
      <c r="M1252" s="27">
        <v>143</v>
      </c>
      <c r="N1252" s="69">
        <f t="shared" si="133"/>
        <v>286</v>
      </c>
      <c r="O1252" s="10"/>
      <c r="P1252" s="11"/>
      <c r="Q1252" s="11"/>
      <c r="R1252" s="11"/>
      <c r="S1252" s="11"/>
      <c r="T1252" s="23"/>
      <c r="U1252" s="71">
        <f t="shared" si="132"/>
        <v>0</v>
      </c>
      <c r="V1252" s="71">
        <f t="shared" si="134"/>
        <v>0</v>
      </c>
      <c r="W1252" s="9"/>
      <c r="X1252" s="69">
        <f>Job_Cards[[#This Row],[GST on Lobour]]+Job_Cards[[#This Row],[Total Labour]]+Job_Cards[[#This Row],[Part Value]]</f>
        <v>286</v>
      </c>
      <c r="Y1252" s="9"/>
      <c r="Z1252" s="11"/>
      <c r="AA1252" s="15">
        <f t="shared" si="135"/>
        <v>5</v>
      </c>
      <c r="AB1252" s="15">
        <f t="shared" si="136"/>
        <v>6</v>
      </c>
      <c r="AC1252" s="15">
        <f t="shared" si="137"/>
        <v>2026</v>
      </c>
    </row>
    <row r="1253" spans="1:29" x14ac:dyDescent="0.35">
      <c r="A1253" s="9"/>
      <c r="B1253" s="8">
        <v>46178</v>
      </c>
      <c r="C1253" s="9"/>
      <c r="D1253" s="9"/>
      <c r="E1253" s="9"/>
      <c r="F1253" s="9"/>
      <c r="G1253" s="64"/>
      <c r="H1253" s="65"/>
      <c r="I1253" s="65" t="str">
        <f>IF(Job_Cards[[#This Row],[Customer Name]]="",I1252,"")</f>
        <v>Paid</v>
      </c>
      <c r="J1253" s="22" t="s">
        <v>845</v>
      </c>
      <c r="K1253" s="67" t="str">
        <f>_xlfn.XLOOKUP(Job_Cards[[#This Row],[Part Code Issued]],'Inventory Check'!$A$3:$A$3000,'Inventory Check'!$B$3:$B$3000,"WRONG Code",0)</f>
        <v>GREASE</v>
      </c>
      <c r="L1253" s="22">
        <v>3</v>
      </c>
      <c r="M1253" s="27">
        <v>268</v>
      </c>
      <c r="N1253" s="69">
        <f t="shared" si="133"/>
        <v>804</v>
      </c>
      <c r="O1253" s="10"/>
      <c r="P1253" s="11"/>
      <c r="Q1253" s="11"/>
      <c r="R1253" s="11"/>
      <c r="S1253" s="11"/>
      <c r="T1253" s="23"/>
      <c r="U1253" s="71">
        <f t="shared" si="132"/>
        <v>0</v>
      </c>
      <c r="V1253" s="71">
        <f t="shared" si="134"/>
        <v>0</v>
      </c>
      <c r="W1253" s="9"/>
      <c r="X1253" s="69">
        <f>Job_Cards[[#This Row],[GST on Lobour]]+Job_Cards[[#This Row],[Total Labour]]+Job_Cards[[#This Row],[Part Value]]</f>
        <v>804</v>
      </c>
      <c r="Y1253" s="9"/>
      <c r="Z1253" s="11"/>
      <c r="AA1253" s="15">
        <f t="shared" si="135"/>
        <v>5</v>
      </c>
      <c r="AB1253" s="15">
        <f t="shared" si="136"/>
        <v>6</v>
      </c>
      <c r="AC1253" s="15">
        <f t="shared" si="137"/>
        <v>2026</v>
      </c>
    </row>
    <row r="1254" spans="1:29" x14ac:dyDescent="0.35">
      <c r="A1254" s="9"/>
      <c r="B1254" s="8">
        <v>46178</v>
      </c>
      <c r="C1254" s="9"/>
      <c r="D1254" s="9"/>
      <c r="E1254" s="9"/>
      <c r="F1254" s="9"/>
      <c r="G1254" s="64"/>
      <c r="H1254" s="65"/>
      <c r="I1254" s="65" t="str">
        <f>IF(Job_Cards[[#This Row],[Customer Name]]="",I1253,"")</f>
        <v>Paid</v>
      </c>
      <c r="J1254" s="22" t="s">
        <v>170</v>
      </c>
      <c r="K1254" s="67" t="str">
        <f>_xlfn.XLOOKUP(Job_Cards[[#This Row],[Part Code Issued]],'Inventory Check'!$A$3:$A$3000,'Inventory Check'!$B$3:$B$3000,"WRONG Code",0)</f>
        <v>Oil Seal For Fr. Exle</v>
      </c>
      <c r="L1254" s="22">
        <v>2</v>
      </c>
      <c r="M1254" s="27">
        <v>85</v>
      </c>
      <c r="N1254" s="69">
        <f t="shared" si="133"/>
        <v>170</v>
      </c>
      <c r="O1254" s="10"/>
      <c r="P1254" s="11"/>
      <c r="Q1254" s="11"/>
      <c r="R1254" s="11"/>
      <c r="S1254" s="11"/>
      <c r="T1254" s="23"/>
      <c r="U1254" s="71">
        <f t="shared" si="132"/>
        <v>0</v>
      </c>
      <c r="V1254" s="71">
        <f t="shared" si="134"/>
        <v>0</v>
      </c>
      <c r="W1254" s="9"/>
      <c r="X1254" s="69">
        <f>Job_Cards[[#This Row],[GST on Lobour]]+Job_Cards[[#This Row],[Total Labour]]+Job_Cards[[#This Row],[Part Value]]</f>
        <v>170</v>
      </c>
      <c r="Y1254" s="9"/>
      <c r="Z1254" s="11"/>
      <c r="AA1254" s="15">
        <f t="shared" si="135"/>
        <v>5</v>
      </c>
      <c r="AB1254" s="15">
        <f t="shared" si="136"/>
        <v>6</v>
      </c>
      <c r="AC1254" s="15">
        <f t="shared" si="137"/>
        <v>2026</v>
      </c>
    </row>
    <row r="1255" spans="1:29" x14ac:dyDescent="0.35">
      <c r="A1255" s="8">
        <v>46178</v>
      </c>
      <c r="B1255" s="8">
        <v>46178</v>
      </c>
      <c r="C1255" s="9">
        <v>155</v>
      </c>
      <c r="D1255" s="9" t="s">
        <v>1447</v>
      </c>
      <c r="E1255" s="9">
        <v>9506844154</v>
      </c>
      <c r="F1255" s="9" t="s">
        <v>1448</v>
      </c>
      <c r="G1255" s="64" t="s">
        <v>55</v>
      </c>
      <c r="H1255" s="65" t="s">
        <v>65</v>
      </c>
      <c r="I1255" s="65" t="s">
        <v>48</v>
      </c>
      <c r="J1255" s="22" t="s">
        <v>366</v>
      </c>
      <c r="K1255" s="67" t="str">
        <f>_xlfn.XLOOKUP(Job_Cards[[#This Row],[Part Code Issued]],'Inventory Check'!$A$3:$A$3000,'Inventory Check'!$B$3:$B$3000,"WRONG Code",0)</f>
        <v>Gulf Force BS VI (6.5L)</v>
      </c>
      <c r="L1255" s="22">
        <v>1</v>
      </c>
      <c r="M1255" s="27">
        <v>2243</v>
      </c>
      <c r="N1255" s="69">
        <f t="shared" si="133"/>
        <v>2243</v>
      </c>
      <c r="O1255" s="10"/>
      <c r="P1255" s="11"/>
      <c r="Q1255" s="11"/>
      <c r="R1255" s="11"/>
      <c r="S1255" s="11"/>
      <c r="T1255" s="23"/>
      <c r="U1255" s="71">
        <f t="shared" si="132"/>
        <v>0</v>
      </c>
      <c r="V1255" s="71">
        <f t="shared" si="134"/>
        <v>0</v>
      </c>
      <c r="W1255" s="9"/>
      <c r="X1255" s="69">
        <f>Job_Cards[[#This Row],[GST on Lobour]]+Job_Cards[[#This Row],[Total Labour]]+Job_Cards[[#This Row],[Part Value]]</f>
        <v>2243</v>
      </c>
      <c r="Y1255" s="9"/>
      <c r="Z1255" s="11"/>
      <c r="AA1255" s="15">
        <f t="shared" si="135"/>
        <v>5</v>
      </c>
      <c r="AB1255" s="15">
        <f t="shared" si="136"/>
        <v>6</v>
      </c>
      <c r="AC1255" s="15">
        <f t="shared" si="137"/>
        <v>2026</v>
      </c>
    </row>
    <row r="1256" spans="1:29" x14ac:dyDescent="0.35">
      <c r="A1256" s="9"/>
      <c r="B1256" s="8">
        <v>46178</v>
      </c>
      <c r="C1256" s="9"/>
      <c r="D1256" s="9"/>
      <c r="E1256" s="9"/>
      <c r="F1256" s="9"/>
      <c r="G1256" s="64"/>
      <c r="H1256" s="65"/>
      <c r="I1256" s="65" t="str">
        <f>IF(Job_Cards[[#This Row],[Customer Name]]="",I1255,"")</f>
        <v>Free Service</v>
      </c>
      <c r="J1256" s="22" t="s">
        <v>90</v>
      </c>
      <c r="K1256" s="67" t="str">
        <f>_xlfn.XLOOKUP(Job_Cards[[#This Row],[Part Code Issued]],'Inventory Check'!$A$3:$A$3000,'Inventory Check'!$B$3:$B$3000,"WRONG Code",0)</f>
        <v>Oil Filter</v>
      </c>
      <c r="L1256" s="22">
        <v>1</v>
      </c>
      <c r="M1256" s="27">
        <v>359</v>
      </c>
      <c r="N1256" s="69">
        <f t="shared" si="133"/>
        <v>359</v>
      </c>
      <c r="O1256" s="10"/>
      <c r="P1256" s="11"/>
      <c r="Q1256" s="11"/>
      <c r="R1256" s="11"/>
      <c r="S1256" s="11"/>
      <c r="T1256" s="23"/>
      <c r="U1256" s="71">
        <f t="shared" si="132"/>
        <v>0</v>
      </c>
      <c r="V1256" s="71">
        <f t="shared" si="134"/>
        <v>0</v>
      </c>
      <c r="W1256" s="9"/>
      <c r="X1256" s="69">
        <f>Job_Cards[[#This Row],[GST on Lobour]]+Job_Cards[[#This Row],[Total Labour]]+Job_Cards[[#This Row],[Part Value]]</f>
        <v>359</v>
      </c>
      <c r="Y1256" s="9"/>
      <c r="Z1256" s="11"/>
      <c r="AA1256" s="15">
        <f t="shared" si="135"/>
        <v>5</v>
      </c>
      <c r="AB1256" s="15">
        <f t="shared" si="136"/>
        <v>6</v>
      </c>
      <c r="AC1256" s="15">
        <f t="shared" si="137"/>
        <v>2026</v>
      </c>
    </row>
    <row r="1257" spans="1:29" x14ac:dyDescent="0.35">
      <c r="A1257" s="9"/>
      <c r="B1257" s="8">
        <v>46178</v>
      </c>
      <c r="C1257" s="9"/>
      <c r="D1257" s="9"/>
      <c r="E1257" s="9"/>
      <c r="F1257" s="9"/>
      <c r="G1257" s="64"/>
      <c r="H1257" s="65"/>
      <c r="I1257" s="65" t="str">
        <f>IF(Job_Cards[[#This Row],[Customer Name]]="",I1256,"")</f>
        <v>Free Service</v>
      </c>
      <c r="J1257" s="140" t="s">
        <v>367</v>
      </c>
      <c r="K1257" s="67" t="str">
        <f>_xlfn.XLOOKUP(Job_Cards[[#This Row],[Part Code Issued]],'Inventory Check'!$A$3:$A$3000,'Inventory Check'!$B$3:$B$3000,"WRONG Code",0)</f>
        <v>Force Motors Antifreeze Coolant 1 L</v>
      </c>
      <c r="L1257" s="22">
        <v>1</v>
      </c>
      <c r="M1257" s="27">
        <v>325</v>
      </c>
      <c r="N1257" s="69">
        <f t="shared" si="133"/>
        <v>325</v>
      </c>
      <c r="O1257" s="10"/>
      <c r="P1257" s="11"/>
      <c r="Q1257" s="11"/>
      <c r="R1257" s="11"/>
      <c r="S1257" s="11"/>
      <c r="T1257" s="23"/>
      <c r="U1257" s="71">
        <f t="shared" si="132"/>
        <v>0</v>
      </c>
      <c r="V1257" s="71">
        <f t="shared" si="134"/>
        <v>0</v>
      </c>
      <c r="W1257" s="9"/>
      <c r="X1257" s="69">
        <f>Job_Cards[[#This Row],[GST on Lobour]]+Job_Cards[[#This Row],[Total Labour]]+Job_Cards[[#This Row],[Part Value]]</f>
        <v>325</v>
      </c>
      <c r="Y1257" s="9"/>
      <c r="Z1257" s="11"/>
      <c r="AA1257" s="15">
        <f t="shared" si="135"/>
        <v>5</v>
      </c>
      <c r="AB1257" s="15">
        <f t="shared" si="136"/>
        <v>6</v>
      </c>
      <c r="AC1257" s="15">
        <f t="shared" si="137"/>
        <v>2026</v>
      </c>
    </row>
    <row r="1258" spans="1:29" x14ac:dyDescent="0.35">
      <c r="A1258" s="9"/>
      <c r="B1258" s="8">
        <v>46178</v>
      </c>
      <c r="C1258" s="9"/>
      <c r="D1258" s="9"/>
      <c r="E1258" s="9"/>
      <c r="F1258" s="9"/>
      <c r="G1258" s="64"/>
      <c r="H1258" s="65"/>
      <c r="I1258" s="65" t="str">
        <f>IF(Job_Cards[[#This Row],[Customer Name]]="",I1257,"")</f>
        <v>Free Service</v>
      </c>
      <c r="J1258" s="22" t="s">
        <v>557</v>
      </c>
      <c r="K1258" s="67" t="str">
        <f>_xlfn.XLOOKUP(Job_Cards[[#This Row],[Part Code Issued]],'Inventory Check'!$A$3:$A$3000,'Inventory Check'!$B$3:$B$3000,"WRONG Code",0)</f>
        <v>Brake Oil</v>
      </c>
      <c r="L1258" s="22">
        <v>1</v>
      </c>
      <c r="M1258" s="27">
        <v>149</v>
      </c>
      <c r="N1258" s="69">
        <f t="shared" si="133"/>
        <v>149</v>
      </c>
      <c r="O1258" s="10"/>
      <c r="P1258" s="11"/>
      <c r="Q1258" s="11"/>
      <c r="R1258" s="11"/>
      <c r="S1258" s="11"/>
      <c r="T1258" s="23"/>
      <c r="U1258" s="71">
        <f t="shared" si="132"/>
        <v>0</v>
      </c>
      <c r="V1258" s="71">
        <f t="shared" si="134"/>
        <v>0</v>
      </c>
      <c r="W1258" s="9"/>
      <c r="X1258" s="69">
        <f>Job_Cards[[#This Row],[GST on Lobour]]+Job_Cards[[#This Row],[Total Labour]]+Job_Cards[[#This Row],[Part Value]]</f>
        <v>149</v>
      </c>
      <c r="Y1258" s="9"/>
      <c r="Z1258" s="11"/>
      <c r="AA1258" s="15">
        <f t="shared" si="135"/>
        <v>5</v>
      </c>
      <c r="AB1258" s="15">
        <f t="shared" si="136"/>
        <v>6</v>
      </c>
      <c r="AC1258" s="15">
        <f t="shared" si="137"/>
        <v>2026</v>
      </c>
    </row>
    <row r="1259" spans="1:29" x14ac:dyDescent="0.35">
      <c r="A1259" s="8">
        <v>46180</v>
      </c>
      <c r="B1259" s="8">
        <v>46180</v>
      </c>
      <c r="C1259" s="9">
        <v>156</v>
      </c>
      <c r="D1259" s="9" t="s">
        <v>1389</v>
      </c>
      <c r="E1259" s="9">
        <v>8922834478</v>
      </c>
      <c r="F1259" s="9"/>
      <c r="G1259" s="64"/>
      <c r="H1259" s="65" t="s">
        <v>65</v>
      </c>
      <c r="I1259" s="65" t="s">
        <v>751</v>
      </c>
      <c r="J1259" s="22" t="s">
        <v>127</v>
      </c>
      <c r="K1259" s="67" t="str">
        <f>_xlfn.XLOOKUP(Job_Cards[[#This Row],[Part Code Issued]],'Inventory Check'!$A$3:$A$3000,'Inventory Check'!$B$3:$B$3000,"WRONG Code",0)</f>
        <v>T R BEARING</v>
      </c>
      <c r="L1259" s="22">
        <v>1</v>
      </c>
      <c r="M1259" s="27">
        <v>527</v>
      </c>
      <c r="N1259" s="69">
        <f t="shared" si="133"/>
        <v>527</v>
      </c>
      <c r="O1259" s="10"/>
      <c r="P1259" s="11"/>
      <c r="Q1259" s="11"/>
      <c r="R1259" s="11"/>
      <c r="S1259" s="11"/>
      <c r="T1259" s="23"/>
      <c r="U1259" s="71">
        <f t="shared" si="132"/>
        <v>0</v>
      </c>
      <c r="V1259" s="71">
        <f t="shared" si="134"/>
        <v>0</v>
      </c>
      <c r="W1259" s="9"/>
      <c r="X1259" s="69">
        <f>Job_Cards[[#This Row],[GST on Lobour]]+Job_Cards[[#This Row],[Total Labour]]+Job_Cards[[#This Row],[Part Value]]</f>
        <v>527</v>
      </c>
      <c r="Y1259" s="9"/>
      <c r="Z1259" s="11"/>
      <c r="AA1259" s="15">
        <f t="shared" si="135"/>
        <v>7</v>
      </c>
      <c r="AB1259" s="15">
        <f t="shared" si="136"/>
        <v>6</v>
      </c>
      <c r="AC1259" s="15">
        <f t="shared" si="137"/>
        <v>2026</v>
      </c>
    </row>
    <row r="1260" spans="1:29" x14ac:dyDescent="0.35">
      <c r="A1260" s="9"/>
      <c r="B1260" s="8">
        <v>46180</v>
      </c>
      <c r="C1260" s="9"/>
      <c r="D1260" s="9"/>
      <c r="E1260" s="9"/>
      <c r="F1260" s="9"/>
      <c r="G1260" s="64"/>
      <c r="H1260" s="65"/>
      <c r="I1260" s="65" t="str">
        <f>IF(Job_Cards[[#This Row],[Customer Name]]="",I1259,"")</f>
        <v>Counter Sale</v>
      </c>
      <c r="J1260" s="22" t="s">
        <v>128</v>
      </c>
      <c r="K1260" s="67" t="str">
        <f>_xlfn.XLOOKUP(Job_Cards[[#This Row],[Part Code Issued]],'Inventory Check'!$A$3:$A$3000,'Inventory Check'!$B$3:$B$3000,"WRONG Code",0)</f>
        <v>T R BEARING</v>
      </c>
      <c r="L1260" s="22">
        <v>1</v>
      </c>
      <c r="M1260" s="27">
        <v>369</v>
      </c>
      <c r="N1260" s="69">
        <f t="shared" si="133"/>
        <v>369</v>
      </c>
      <c r="O1260" s="10"/>
      <c r="P1260" s="11"/>
      <c r="Q1260" s="11"/>
      <c r="R1260" s="11"/>
      <c r="S1260" s="11"/>
      <c r="T1260" s="23"/>
      <c r="U1260" s="71">
        <f t="shared" si="132"/>
        <v>0</v>
      </c>
      <c r="V1260" s="71">
        <f t="shared" si="134"/>
        <v>0</v>
      </c>
      <c r="W1260" s="9"/>
      <c r="X1260" s="69">
        <f>Job_Cards[[#This Row],[GST on Lobour]]+Job_Cards[[#This Row],[Total Labour]]+Job_Cards[[#This Row],[Part Value]]</f>
        <v>369</v>
      </c>
      <c r="Y1260" s="9"/>
      <c r="Z1260" s="11"/>
      <c r="AA1260" s="15">
        <f t="shared" si="135"/>
        <v>7</v>
      </c>
      <c r="AB1260" s="15">
        <f t="shared" si="136"/>
        <v>6</v>
      </c>
      <c r="AC1260" s="15">
        <f t="shared" si="137"/>
        <v>2026</v>
      </c>
    </row>
    <row r="1261" spans="1:29" x14ac:dyDescent="0.35">
      <c r="A1261" s="9"/>
      <c r="B1261" s="8">
        <v>46180</v>
      </c>
      <c r="C1261" s="9"/>
      <c r="D1261" s="9"/>
      <c r="E1261" s="9"/>
      <c r="F1261" s="9"/>
      <c r="G1261" s="64"/>
      <c r="H1261" s="65"/>
      <c r="I1261" s="65" t="str">
        <f>IF(Job_Cards[[#This Row],[Customer Name]]="",I1260,"")</f>
        <v>Counter Sale</v>
      </c>
      <c r="J1261" s="22" t="s">
        <v>170</v>
      </c>
      <c r="K1261" s="67" t="str">
        <f>_xlfn.XLOOKUP(Job_Cards[[#This Row],[Part Code Issued]],'Inventory Check'!$A$3:$A$3000,'Inventory Check'!$B$3:$B$3000,"WRONG Code",0)</f>
        <v>Oil Seal For Fr. Exle</v>
      </c>
      <c r="L1261" s="22">
        <v>1</v>
      </c>
      <c r="M1261" s="27">
        <v>85</v>
      </c>
      <c r="N1261" s="69">
        <f t="shared" si="133"/>
        <v>85</v>
      </c>
      <c r="O1261" s="10"/>
      <c r="P1261" s="11"/>
      <c r="Q1261" s="11"/>
      <c r="R1261" s="11"/>
      <c r="S1261" s="11"/>
      <c r="T1261" s="23"/>
      <c r="U1261" s="71">
        <f t="shared" si="132"/>
        <v>0</v>
      </c>
      <c r="V1261" s="71">
        <f t="shared" si="134"/>
        <v>0</v>
      </c>
      <c r="W1261" s="9"/>
      <c r="X1261" s="69">
        <f>Job_Cards[[#This Row],[GST on Lobour]]+Job_Cards[[#This Row],[Total Labour]]+Job_Cards[[#This Row],[Part Value]]</f>
        <v>85</v>
      </c>
      <c r="Y1261" s="9"/>
      <c r="Z1261" s="11"/>
      <c r="AA1261" s="15">
        <f t="shared" si="135"/>
        <v>7</v>
      </c>
      <c r="AB1261" s="15">
        <f t="shared" si="136"/>
        <v>6</v>
      </c>
      <c r="AC1261" s="15">
        <f t="shared" si="137"/>
        <v>2026</v>
      </c>
    </row>
    <row r="1262" spans="1:29" x14ac:dyDescent="0.35">
      <c r="A1262" s="8">
        <v>46180</v>
      </c>
      <c r="B1262" s="8">
        <v>46180</v>
      </c>
      <c r="C1262" s="9">
        <v>157</v>
      </c>
      <c r="D1262" s="9" t="s">
        <v>1451</v>
      </c>
      <c r="E1262" s="9">
        <v>9451496691</v>
      </c>
      <c r="F1262" s="9" t="s">
        <v>1452</v>
      </c>
      <c r="G1262" s="64" t="s">
        <v>55</v>
      </c>
      <c r="H1262" s="65" t="s">
        <v>65</v>
      </c>
      <c r="I1262" s="65" t="s">
        <v>27</v>
      </c>
      <c r="J1262" s="22" t="s">
        <v>1119</v>
      </c>
      <c r="K1262" s="67" t="str">
        <f>_xlfn.XLOOKUP(Job_Cards[[#This Row],[Part Code Issued]],'Inventory Check'!$A$3:$A$3000,'Inventory Check'!$B$3:$B$3000,"WRONG Code",0)</f>
        <v>MECHENICAL SPRAY</v>
      </c>
      <c r="L1262" s="22">
        <v>1</v>
      </c>
      <c r="M1262" s="27">
        <v>160</v>
      </c>
      <c r="N1262" s="69">
        <f t="shared" si="133"/>
        <v>160</v>
      </c>
      <c r="O1262" s="10">
        <v>900</v>
      </c>
      <c r="P1262" s="11">
        <v>350</v>
      </c>
      <c r="Q1262" s="11"/>
      <c r="R1262" s="11"/>
      <c r="S1262" s="11"/>
      <c r="T1262" s="23"/>
      <c r="U1262" s="71">
        <f t="shared" si="132"/>
        <v>1250</v>
      </c>
      <c r="V1262" s="71">
        <f t="shared" si="134"/>
        <v>225</v>
      </c>
      <c r="W1262" s="9"/>
      <c r="X1262" s="69">
        <f>Job_Cards[[#This Row],[GST on Lobour]]+Job_Cards[[#This Row],[Total Labour]]+Job_Cards[[#This Row],[Part Value]]</f>
        <v>1635</v>
      </c>
      <c r="Y1262" s="9"/>
      <c r="Z1262" s="11"/>
      <c r="AA1262" s="15">
        <f t="shared" si="135"/>
        <v>7</v>
      </c>
      <c r="AB1262" s="15">
        <f t="shared" si="136"/>
        <v>6</v>
      </c>
      <c r="AC1262" s="15">
        <f t="shared" si="137"/>
        <v>2026</v>
      </c>
    </row>
    <row r="1263" spans="1:29" x14ac:dyDescent="0.35">
      <c r="A1263" s="9"/>
      <c r="B1263" s="8">
        <v>46180</v>
      </c>
      <c r="C1263" s="9"/>
      <c r="D1263" s="9"/>
      <c r="E1263" s="9"/>
      <c r="F1263" s="9"/>
      <c r="G1263" s="64"/>
      <c r="H1263" s="65"/>
      <c r="I1263" s="65" t="str">
        <f>IF(Job_Cards[[#This Row],[Customer Name]]="",I1262,"")</f>
        <v>Paid</v>
      </c>
      <c r="J1263" s="22" t="s">
        <v>534</v>
      </c>
      <c r="K1263" s="67" t="str">
        <f>_xlfn.XLOOKUP(Job_Cards[[#This Row],[Part Code Issued]],'Inventory Check'!$A$3:$A$3000,'Inventory Check'!$B$3:$B$3000,"WRONG Code",0)</f>
        <v>Fuse 10 Amp</v>
      </c>
      <c r="L1263" s="22">
        <v>3</v>
      </c>
      <c r="M1263" s="27">
        <v>24</v>
      </c>
      <c r="N1263" s="69">
        <f t="shared" si="133"/>
        <v>72</v>
      </c>
      <c r="O1263" s="10"/>
      <c r="P1263" s="11"/>
      <c r="Q1263" s="11"/>
      <c r="R1263" s="11"/>
      <c r="S1263" s="11"/>
      <c r="T1263" s="23"/>
      <c r="U1263" s="71">
        <f t="shared" si="132"/>
        <v>0</v>
      </c>
      <c r="V1263" s="71">
        <f t="shared" si="134"/>
        <v>0</v>
      </c>
      <c r="W1263" s="9"/>
      <c r="X1263" s="69">
        <f>Job_Cards[[#This Row],[GST on Lobour]]+Job_Cards[[#This Row],[Total Labour]]+Job_Cards[[#This Row],[Part Value]]</f>
        <v>72</v>
      </c>
      <c r="Y1263" s="9"/>
      <c r="Z1263" s="11"/>
      <c r="AA1263" s="15">
        <f t="shared" si="135"/>
        <v>7</v>
      </c>
      <c r="AB1263" s="15">
        <f t="shared" si="136"/>
        <v>6</v>
      </c>
      <c r="AC1263" s="15">
        <f t="shared" si="137"/>
        <v>2026</v>
      </c>
    </row>
    <row r="1264" spans="1:29" x14ac:dyDescent="0.35">
      <c r="A1264" s="9"/>
      <c r="B1264" s="8">
        <v>46180</v>
      </c>
      <c r="C1264" s="9"/>
      <c r="D1264" s="9"/>
      <c r="E1264" s="9"/>
      <c r="F1264" s="9"/>
      <c r="G1264" s="64"/>
      <c r="H1264" s="65"/>
      <c r="I1264" s="65" t="str">
        <f>IF(Job_Cards[[#This Row],[Customer Name]]="",I1263,"")</f>
        <v>Paid</v>
      </c>
      <c r="J1264" s="22" t="s">
        <v>536</v>
      </c>
      <c r="K1264" s="67" t="str">
        <f>_xlfn.XLOOKUP(Job_Cards[[#This Row],[Part Code Issued]],'Inventory Check'!$A$3:$A$3000,'Inventory Check'!$B$3:$B$3000,"WRONG Code",0)</f>
        <v>Fuse 20 Amp</v>
      </c>
      <c r="L1264" s="22">
        <v>1</v>
      </c>
      <c r="M1264" s="27">
        <v>24</v>
      </c>
      <c r="N1264" s="69">
        <f t="shared" si="133"/>
        <v>24</v>
      </c>
      <c r="O1264" s="10"/>
      <c r="P1264" s="11"/>
      <c r="Q1264" s="11"/>
      <c r="R1264" s="11"/>
      <c r="S1264" s="11"/>
      <c r="T1264" s="23"/>
      <c r="U1264" s="71">
        <f t="shared" si="132"/>
        <v>0</v>
      </c>
      <c r="V1264" s="71">
        <f t="shared" si="134"/>
        <v>0</v>
      </c>
      <c r="W1264" s="9"/>
      <c r="X1264" s="69">
        <f>Job_Cards[[#This Row],[GST on Lobour]]+Job_Cards[[#This Row],[Total Labour]]+Job_Cards[[#This Row],[Part Value]]</f>
        <v>24</v>
      </c>
      <c r="Y1264" s="9"/>
      <c r="Z1264" s="11"/>
      <c r="AA1264" s="15">
        <f t="shared" si="135"/>
        <v>7</v>
      </c>
      <c r="AB1264" s="15">
        <f t="shared" si="136"/>
        <v>6</v>
      </c>
      <c r="AC1264" s="15">
        <f t="shared" si="137"/>
        <v>2026</v>
      </c>
    </row>
    <row r="1265" spans="1:29" x14ac:dyDescent="0.35">
      <c r="A1265" s="9"/>
      <c r="B1265" s="8">
        <v>46180</v>
      </c>
      <c r="C1265" s="9"/>
      <c r="D1265" s="9"/>
      <c r="E1265" s="9"/>
      <c r="F1265" s="9"/>
      <c r="G1265" s="64"/>
      <c r="H1265" s="65"/>
      <c r="I1265" s="65" t="str">
        <f>IF(Job_Cards[[#This Row],[Customer Name]]="",I1264,"")</f>
        <v>Paid</v>
      </c>
      <c r="J1265" s="22" t="s">
        <v>1392</v>
      </c>
      <c r="K1265" s="67" t="str">
        <f>_xlfn.XLOOKUP(Job_Cards[[#This Row],[Part Code Issued]],'Inventory Check'!$A$3:$A$3000,'Inventory Check'!$B$3:$B$3000,"WRONG Code",0)</f>
        <v>ENGINE OIL</v>
      </c>
      <c r="L1265" s="22">
        <v>1</v>
      </c>
      <c r="M1265" s="27">
        <v>2400</v>
      </c>
      <c r="N1265" s="69">
        <f t="shared" si="133"/>
        <v>2400</v>
      </c>
      <c r="O1265" s="10"/>
      <c r="P1265" s="11"/>
      <c r="Q1265" s="11"/>
      <c r="R1265" s="11"/>
      <c r="S1265" s="11"/>
      <c r="T1265" s="23"/>
      <c r="U1265" s="71">
        <f t="shared" si="132"/>
        <v>0</v>
      </c>
      <c r="V1265" s="71">
        <f t="shared" si="134"/>
        <v>0</v>
      </c>
      <c r="W1265" s="9"/>
      <c r="X1265" s="69">
        <f>Job_Cards[[#This Row],[GST on Lobour]]+Job_Cards[[#This Row],[Total Labour]]+Job_Cards[[#This Row],[Part Value]]</f>
        <v>2400</v>
      </c>
      <c r="Y1265" s="9"/>
      <c r="Z1265" s="11"/>
      <c r="AA1265" s="15">
        <f t="shared" si="135"/>
        <v>7</v>
      </c>
      <c r="AB1265" s="15">
        <f t="shared" si="136"/>
        <v>6</v>
      </c>
      <c r="AC1265" s="15">
        <f t="shared" si="137"/>
        <v>2026</v>
      </c>
    </row>
    <row r="1266" spans="1:29" x14ac:dyDescent="0.35">
      <c r="A1266" s="9"/>
      <c r="B1266" s="8">
        <v>46180</v>
      </c>
      <c r="C1266" s="9"/>
      <c r="D1266" s="9"/>
      <c r="E1266" s="9"/>
      <c r="F1266" s="9"/>
      <c r="G1266" s="64"/>
      <c r="H1266" s="65"/>
      <c r="I1266" s="65" t="str">
        <f>IF(Job_Cards[[#This Row],[Customer Name]]="",I1265,"")</f>
        <v>Paid</v>
      </c>
      <c r="J1266" s="22" t="s">
        <v>422</v>
      </c>
      <c r="K1266" s="67" t="str">
        <f>_xlfn.XLOOKUP(Job_Cards[[#This Row],[Part Code Issued]],'Inventory Check'!$A$3:$A$3000,'Inventory Check'!$B$3:$B$3000,"WRONG Code",0)</f>
        <v>FILTER ASSY (SPIN ON TYPE) PIP 153300</v>
      </c>
      <c r="L1266" s="22">
        <v>1</v>
      </c>
      <c r="M1266" s="27">
        <v>308</v>
      </c>
      <c r="N1266" s="69">
        <f t="shared" si="133"/>
        <v>308</v>
      </c>
      <c r="O1266" s="10"/>
      <c r="P1266" s="11"/>
      <c r="Q1266" s="11"/>
      <c r="R1266" s="11"/>
      <c r="S1266" s="11"/>
      <c r="T1266" s="23"/>
      <c r="U1266" s="71">
        <f t="shared" si="132"/>
        <v>0</v>
      </c>
      <c r="V1266" s="71">
        <f t="shared" si="134"/>
        <v>0</v>
      </c>
      <c r="W1266" s="9"/>
      <c r="X1266" s="69">
        <f>Job_Cards[[#This Row],[GST on Lobour]]+Job_Cards[[#This Row],[Total Labour]]+Job_Cards[[#This Row],[Part Value]]</f>
        <v>308</v>
      </c>
      <c r="Y1266" s="9"/>
      <c r="Z1266" s="11"/>
      <c r="AA1266" s="15">
        <f t="shared" si="135"/>
        <v>7</v>
      </c>
      <c r="AB1266" s="15">
        <f t="shared" si="136"/>
        <v>6</v>
      </c>
      <c r="AC1266" s="15">
        <f t="shared" si="137"/>
        <v>2026</v>
      </c>
    </row>
    <row r="1267" spans="1:29" x14ac:dyDescent="0.35">
      <c r="A1267" s="9"/>
      <c r="B1267" s="8">
        <v>46180</v>
      </c>
      <c r="C1267" s="9"/>
      <c r="D1267" s="9"/>
      <c r="E1267" s="9"/>
      <c r="F1267" s="9"/>
      <c r="G1267" s="64"/>
      <c r="H1267" s="65"/>
      <c r="I1267" s="65" t="str">
        <f>IF(Job_Cards[[#This Row],[Customer Name]]="",I1266,"")</f>
        <v>Paid</v>
      </c>
      <c r="J1267" s="22" t="s">
        <v>509</v>
      </c>
      <c r="K1267" s="67" t="str">
        <f>_xlfn.XLOOKUP(Job_Cards[[#This Row],[Part Code Issued]],'Inventory Check'!$A$3:$A$3000,'Inventory Check'!$B$3:$B$3000,"WRONG Code",0)</f>
        <v>Tail Lamp RH</v>
      </c>
      <c r="L1267" s="22">
        <v>1</v>
      </c>
      <c r="M1267" s="27">
        <v>1202</v>
      </c>
      <c r="N1267" s="69">
        <f t="shared" si="133"/>
        <v>1202</v>
      </c>
      <c r="O1267" s="10"/>
      <c r="P1267" s="11"/>
      <c r="Q1267" s="11"/>
      <c r="R1267" s="11"/>
      <c r="S1267" s="11"/>
      <c r="T1267" s="23"/>
      <c r="U1267" s="71">
        <f t="shared" si="132"/>
        <v>0</v>
      </c>
      <c r="V1267" s="71">
        <f t="shared" si="134"/>
        <v>0</v>
      </c>
      <c r="W1267" s="9"/>
      <c r="X1267" s="69">
        <f>Job_Cards[[#This Row],[GST on Lobour]]+Job_Cards[[#This Row],[Total Labour]]+Job_Cards[[#This Row],[Part Value]]</f>
        <v>1202</v>
      </c>
      <c r="Y1267" s="9"/>
      <c r="Z1267" s="11"/>
      <c r="AA1267" s="15">
        <f t="shared" si="135"/>
        <v>7</v>
      </c>
      <c r="AB1267" s="15">
        <f t="shared" si="136"/>
        <v>6</v>
      </c>
      <c r="AC1267" s="15">
        <f t="shared" si="137"/>
        <v>2026</v>
      </c>
    </row>
    <row r="1268" spans="1:29" x14ac:dyDescent="0.35">
      <c r="A1268" s="9"/>
      <c r="B1268" s="8">
        <v>46180</v>
      </c>
      <c r="C1268" s="9"/>
      <c r="D1268" s="9"/>
      <c r="E1268" s="9"/>
      <c r="F1268" s="9"/>
      <c r="G1268" s="64"/>
      <c r="H1268" s="65"/>
      <c r="I1268" s="65" t="str">
        <f>IF(Job_Cards[[#This Row],[Customer Name]]="",I1267,"")</f>
        <v>Paid</v>
      </c>
      <c r="J1268" s="22" t="s">
        <v>464</v>
      </c>
      <c r="K1268" s="67" t="str">
        <f>_xlfn.XLOOKUP(Job_Cards[[#This Row],[Part Code Issued]],'Inventory Check'!$A$3:$A$3000,'Inventory Check'!$B$3:$B$3000,"WRONG Code",0)</f>
        <v>Reverse Light Switch</v>
      </c>
      <c r="L1268" s="22">
        <v>1</v>
      </c>
      <c r="M1268" s="27">
        <v>110</v>
      </c>
      <c r="N1268" s="69">
        <f t="shared" si="133"/>
        <v>110</v>
      </c>
      <c r="O1268" s="10"/>
      <c r="P1268" s="11"/>
      <c r="Q1268" s="11"/>
      <c r="R1268" s="11"/>
      <c r="S1268" s="11"/>
      <c r="T1268" s="23"/>
      <c r="U1268" s="71">
        <f t="shared" si="132"/>
        <v>0</v>
      </c>
      <c r="V1268" s="71">
        <f t="shared" si="134"/>
        <v>0</v>
      </c>
      <c r="W1268" s="9"/>
      <c r="X1268" s="69">
        <f>Job_Cards[[#This Row],[GST on Lobour]]+Job_Cards[[#This Row],[Total Labour]]+Job_Cards[[#This Row],[Part Value]]</f>
        <v>110</v>
      </c>
      <c r="Y1268" s="9"/>
      <c r="Z1268" s="11"/>
      <c r="AA1268" s="15">
        <f t="shared" si="135"/>
        <v>7</v>
      </c>
      <c r="AB1268" s="15">
        <f t="shared" si="136"/>
        <v>6</v>
      </c>
      <c r="AC1268" s="15">
        <f t="shared" si="137"/>
        <v>2026</v>
      </c>
    </row>
    <row r="1269" spans="1:29" x14ac:dyDescent="0.35">
      <c r="A1269" s="9"/>
      <c r="B1269" s="8">
        <v>46180</v>
      </c>
      <c r="C1269" s="9"/>
      <c r="D1269" s="9"/>
      <c r="E1269" s="9"/>
      <c r="F1269" s="9"/>
      <c r="G1269" s="64"/>
      <c r="H1269" s="65"/>
      <c r="I1269" s="65" t="str">
        <f>IF(Job_Cards[[#This Row],[Customer Name]]="",I1268,"")</f>
        <v>Paid</v>
      </c>
      <c r="J1269" s="22" t="s">
        <v>421</v>
      </c>
      <c r="K1269" s="67" t="str">
        <f>_xlfn.XLOOKUP(Job_Cards[[#This Row],[Part Code Issued]],'Inventory Check'!$A$3:$A$3000,'Inventory Check'!$B$3:$B$3000,"WRONG Code",0)</f>
        <v>AIR FILTER ELEMENT</v>
      </c>
      <c r="L1269" s="22">
        <v>1</v>
      </c>
      <c r="M1269" s="27">
        <v>489</v>
      </c>
      <c r="N1269" s="69">
        <f t="shared" si="133"/>
        <v>489</v>
      </c>
      <c r="O1269" s="10"/>
      <c r="P1269" s="11"/>
      <c r="Q1269" s="11"/>
      <c r="R1269" s="11"/>
      <c r="S1269" s="11"/>
      <c r="T1269" s="23"/>
      <c r="U1269" s="71">
        <f t="shared" si="132"/>
        <v>0</v>
      </c>
      <c r="V1269" s="71">
        <f t="shared" si="134"/>
        <v>0</v>
      </c>
      <c r="W1269" s="9"/>
      <c r="X1269" s="69">
        <f>Job_Cards[[#This Row],[GST on Lobour]]+Job_Cards[[#This Row],[Total Labour]]+Job_Cards[[#This Row],[Part Value]]</f>
        <v>489</v>
      </c>
      <c r="Y1269" s="9"/>
      <c r="Z1269" s="11"/>
      <c r="AA1269" s="15">
        <f t="shared" si="135"/>
        <v>7</v>
      </c>
      <c r="AB1269" s="15">
        <f t="shared" si="136"/>
        <v>6</v>
      </c>
      <c r="AC1269" s="15">
        <f t="shared" si="137"/>
        <v>2026</v>
      </c>
    </row>
    <row r="1270" spans="1:29" x14ac:dyDescent="0.35">
      <c r="A1270" s="8">
        <v>46180</v>
      </c>
      <c r="B1270" s="8">
        <v>46180</v>
      </c>
      <c r="C1270" s="9">
        <v>158</v>
      </c>
      <c r="D1270" s="9" t="s">
        <v>1453</v>
      </c>
      <c r="E1270" s="9">
        <v>7905701008</v>
      </c>
      <c r="F1270" s="9" t="s">
        <v>803</v>
      </c>
      <c r="G1270" s="64" t="s">
        <v>55</v>
      </c>
      <c r="H1270" s="65" t="s">
        <v>161</v>
      </c>
      <c r="I1270" s="65" t="s">
        <v>48</v>
      </c>
      <c r="J1270" s="22" t="s">
        <v>366</v>
      </c>
      <c r="K1270" s="67" t="str">
        <f>_xlfn.XLOOKUP(Job_Cards[[#This Row],[Part Code Issued]],'Inventory Check'!$A$3:$A$3000,'Inventory Check'!$B$3:$B$3000,"WRONG Code",0)</f>
        <v>Gulf Force BS VI (6.5L)</v>
      </c>
      <c r="L1270" s="22">
        <v>1</v>
      </c>
      <c r="M1270" s="27">
        <v>2243</v>
      </c>
      <c r="N1270" s="69">
        <f t="shared" si="133"/>
        <v>2243</v>
      </c>
      <c r="O1270" s="10"/>
      <c r="P1270" s="11">
        <v>250</v>
      </c>
      <c r="Q1270" s="11"/>
      <c r="R1270" s="11">
        <v>550</v>
      </c>
      <c r="S1270" s="11"/>
      <c r="T1270" s="23"/>
      <c r="U1270" s="71">
        <f t="shared" si="132"/>
        <v>800</v>
      </c>
      <c r="V1270" s="71">
        <f t="shared" si="134"/>
        <v>144</v>
      </c>
      <c r="W1270" s="9"/>
      <c r="X1270" s="69">
        <f>Job_Cards[[#This Row],[GST on Lobour]]+Job_Cards[[#This Row],[Total Labour]]+Job_Cards[[#This Row],[Part Value]]</f>
        <v>3187</v>
      </c>
      <c r="Y1270" s="9"/>
      <c r="Z1270" s="11"/>
      <c r="AA1270" s="15">
        <f t="shared" si="135"/>
        <v>7</v>
      </c>
      <c r="AB1270" s="15">
        <f t="shared" si="136"/>
        <v>6</v>
      </c>
      <c r="AC1270" s="15">
        <f t="shared" si="137"/>
        <v>2026</v>
      </c>
    </row>
    <row r="1271" spans="1:29" x14ac:dyDescent="0.35">
      <c r="A1271" s="9"/>
      <c r="B1271" s="8">
        <v>46180</v>
      </c>
      <c r="C1271" s="9"/>
      <c r="D1271" s="9"/>
      <c r="E1271" s="9"/>
      <c r="F1271" s="9"/>
      <c r="G1271" s="64"/>
      <c r="H1271" s="65"/>
      <c r="I1271" s="65" t="str">
        <f>IF(Job_Cards[[#This Row],[Customer Name]]="",I1270,"")</f>
        <v>Free Service</v>
      </c>
      <c r="J1271" s="22" t="s">
        <v>90</v>
      </c>
      <c r="K1271" s="67" t="str">
        <f>_xlfn.XLOOKUP(Job_Cards[[#This Row],[Part Code Issued]],'Inventory Check'!$A$3:$A$3000,'Inventory Check'!$B$3:$B$3000,"WRONG Code",0)</f>
        <v>Oil Filter</v>
      </c>
      <c r="L1271" s="22">
        <v>1</v>
      </c>
      <c r="M1271" s="27">
        <v>359</v>
      </c>
      <c r="N1271" s="69">
        <f t="shared" si="133"/>
        <v>359</v>
      </c>
      <c r="O1271" s="10"/>
      <c r="P1271" s="11"/>
      <c r="Q1271" s="11"/>
      <c r="R1271" s="11"/>
      <c r="S1271" s="11"/>
      <c r="T1271" s="23"/>
      <c r="U1271" s="71">
        <f t="shared" si="132"/>
        <v>0</v>
      </c>
      <c r="V1271" s="71">
        <f t="shared" si="134"/>
        <v>0</v>
      </c>
      <c r="W1271" s="9"/>
      <c r="X1271" s="69">
        <f>Job_Cards[[#This Row],[GST on Lobour]]+Job_Cards[[#This Row],[Total Labour]]+Job_Cards[[#This Row],[Part Value]]</f>
        <v>359</v>
      </c>
      <c r="Y1271" s="9"/>
      <c r="Z1271" s="11"/>
      <c r="AA1271" s="15">
        <f t="shared" si="135"/>
        <v>7</v>
      </c>
      <c r="AB1271" s="15">
        <f t="shared" si="136"/>
        <v>6</v>
      </c>
      <c r="AC1271" s="15">
        <f t="shared" si="137"/>
        <v>2026</v>
      </c>
    </row>
    <row r="1272" spans="1:29" x14ac:dyDescent="0.35">
      <c r="A1272" s="9"/>
      <c r="B1272" s="8">
        <v>46180</v>
      </c>
      <c r="C1272" s="9"/>
      <c r="D1272" s="9"/>
      <c r="E1272" s="9"/>
      <c r="F1272" s="9"/>
      <c r="G1272" s="64"/>
      <c r="H1272" s="65"/>
      <c r="I1272" s="65" t="str">
        <f>IF(Job_Cards[[#This Row],[Customer Name]]="",I1271,"")</f>
        <v>Free Service</v>
      </c>
      <c r="J1272" s="22" t="s">
        <v>301</v>
      </c>
      <c r="K1272" s="67" t="str">
        <f>_xlfn.XLOOKUP(Job_Cards[[#This Row],[Part Code Issued]],'Inventory Check'!$A$3:$A$3000,'Inventory Check'!$B$3:$B$3000,"WRONG Code",0)</f>
        <v>CLUTCH SPRING</v>
      </c>
      <c r="L1272" s="22">
        <v>1</v>
      </c>
      <c r="M1272" s="27">
        <v>20</v>
      </c>
      <c r="N1272" s="69">
        <f t="shared" si="133"/>
        <v>20</v>
      </c>
      <c r="O1272" s="10"/>
      <c r="P1272" s="11"/>
      <c r="Q1272" s="11"/>
      <c r="R1272" s="11"/>
      <c r="S1272" s="11"/>
      <c r="T1272" s="23"/>
      <c r="U1272" s="71">
        <f t="shared" si="132"/>
        <v>0</v>
      </c>
      <c r="V1272" s="71">
        <f t="shared" si="134"/>
        <v>0</v>
      </c>
      <c r="W1272" s="9"/>
      <c r="X1272" s="69">
        <f>Job_Cards[[#This Row],[GST on Lobour]]+Job_Cards[[#This Row],[Total Labour]]+Job_Cards[[#This Row],[Part Value]]</f>
        <v>20</v>
      </c>
      <c r="Y1272" s="9"/>
      <c r="Z1272" s="11"/>
      <c r="AA1272" s="15">
        <f t="shared" si="135"/>
        <v>7</v>
      </c>
      <c r="AB1272" s="15">
        <f t="shared" si="136"/>
        <v>6</v>
      </c>
      <c r="AC1272" s="15">
        <f t="shared" si="137"/>
        <v>2026</v>
      </c>
    </row>
    <row r="1273" spans="1:29" x14ac:dyDescent="0.35">
      <c r="A1273" s="9"/>
      <c r="B1273" s="8">
        <v>46180</v>
      </c>
      <c r="C1273" s="9"/>
      <c r="D1273" s="9"/>
      <c r="E1273" s="9"/>
      <c r="F1273" s="9"/>
      <c r="G1273" s="64"/>
      <c r="H1273" s="65"/>
      <c r="I1273" s="65" t="str">
        <f>IF(Job_Cards[[#This Row],[Customer Name]]="",I1272,"")</f>
        <v>Free Service</v>
      </c>
      <c r="J1273" s="22" t="s">
        <v>625</v>
      </c>
      <c r="K1273" s="67" t="str">
        <f>_xlfn.XLOOKUP(Job_Cards[[#This Row],[Part Code Issued]],'Inventory Check'!$A$3:$A$3000,'Inventory Check'!$B$3:$B$3000,"WRONG Code",0)</f>
        <v>SIDE RETRO REFLECTOR</v>
      </c>
      <c r="L1273" s="22">
        <v>1</v>
      </c>
      <c r="M1273" s="27">
        <v>204</v>
      </c>
      <c r="N1273" s="69">
        <f t="shared" si="133"/>
        <v>204</v>
      </c>
      <c r="O1273" s="10"/>
      <c r="P1273" s="11"/>
      <c r="Q1273" s="11"/>
      <c r="R1273" s="11"/>
      <c r="S1273" s="11"/>
      <c r="T1273" s="23"/>
      <c r="U1273" s="71">
        <f t="shared" si="132"/>
        <v>0</v>
      </c>
      <c r="V1273" s="71">
        <f t="shared" si="134"/>
        <v>0</v>
      </c>
      <c r="W1273" s="9"/>
      <c r="X1273" s="69">
        <f>Job_Cards[[#This Row],[GST on Lobour]]+Job_Cards[[#This Row],[Total Labour]]+Job_Cards[[#This Row],[Part Value]]</f>
        <v>204</v>
      </c>
      <c r="Y1273" s="9"/>
      <c r="Z1273" s="11"/>
      <c r="AA1273" s="15">
        <f t="shared" si="135"/>
        <v>7</v>
      </c>
      <c r="AB1273" s="15">
        <f t="shared" si="136"/>
        <v>6</v>
      </c>
      <c r="AC1273" s="15">
        <f t="shared" si="137"/>
        <v>2026</v>
      </c>
    </row>
    <row r="1274" spans="1:29" x14ac:dyDescent="0.35">
      <c r="A1274" s="8">
        <v>46181</v>
      </c>
      <c r="B1274" s="8">
        <v>46181</v>
      </c>
      <c r="C1274" s="9">
        <v>159</v>
      </c>
      <c r="D1274" s="9" t="s">
        <v>1432</v>
      </c>
      <c r="E1274" s="9">
        <v>9628636876</v>
      </c>
      <c r="F1274" s="9" t="s">
        <v>1457</v>
      </c>
      <c r="G1274" s="64" t="s">
        <v>55</v>
      </c>
      <c r="H1274" s="65" t="s">
        <v>65</v>
      </c>
      <c r="I1274" s="65" t="s">
        <v>27</v>
      </c>
      <c r="J1274" s="22" t="s">
        <v>366</v>
      </c>
      <c r="K1274" s="67" t="str">
        <f>_xlfn.XLOOKUP(Job_Cards[[#This Row],[Part Code Issued]],'Inventory Check'!$A$3:$A$3000,'Inventory Check'!$B$3:$B$3000,"WRONG Code",0)</f>
        <v>Gulf Force BS VI (6.5L)</v>
      </c>
      <c r="L1274" s="22">
        <v>1</v>
      </c>
      <c r="M1274" s="27">
        <v>2243</v>
      </c>
      <c r="N1274" s="69">
        <f t="shared" si="133"/>
        <v>2243</v>
      </c>
      <c r="O1274" s="10">
        <v>900</v>
      </c>
      <c r="P1274" s="11">
        <v>200</v>
      </c>
      <c r="Q1274" s="11"/>
      <c r="R1274" s="11">
        <v>550</v>
      </c>
      <c r="S1274" s="11"/>
      <c r="T1274" s="23"/>
      <c r="U1274" s="71">
        <f t="shared" si="132"/>
        <v>1650</v>
      </c>
      <c r="V1274" s="71">
        <f t="shared" si="134"/>
        <v>297</v>
      </c>
      <c r="W1274" s="9"/>
      <c r="X1274" s="69">
        <f>Job_Cards[[#This Row],[GST on Lobour]]+Job_Cards[[#This Row],[Total Labour]]+Job_Cards[[#This Row],[Part Value]]</f>
        <v>4190</v>
      </c>
      <c r="Y1274" s="9"/>
      <c r="Z1274" s="11"/>
      <c r="AA1274" s="15">
        <f t="shared" si="135"/>
        <v>8</v>
      </c>
      <c r="AB1274" s="15">
        <f t="shared" si="136"/>
        <v>6</v>
      </c>
      <c r="AC1274" s="15">
        <f t="shared" si="137"/>
        <v>2026</v>
      </c>
    </row>
    <row r="1275" spans="1:29" x14ac:dyDescent="0.35">
      <c r="A1275" s="9"/>
      <c r="B1275" s="8">
        <v>46181</v>
      </c>
      <c r="C1275" s="9"/>
      <c r="D1275" s="9"/>
      <c r="E1275" s="9"/>
      <c r="F1275" s="9"/>
      <c r="G1275" s="64"/>
      <c r="H1275" s="65"/>
      <c r="I1275" s="65" t="str">
        <f>IF(Job_Cards[[#This Row],[Customer Name]]="",I1274,"")</f>
        <v>Paid</v>
      </c>
      <c r="J1275" s="22" t="s">
        <v>90</v>
      </c>
      <c r="K1275" s="67" t="str">
        <f>_xlfn.XLOOKUP(Job_Cards[[#This Row],[Part Code Issued]],'Inventory Check'!$A$3:$A$3000,'Inventory Check'!$B$3:$B$3000,"WRONG Code",0)</f>
        <v>Oil Filter</v>
      </c>
      <c r="L1275" s="22">
        <v>1</v>
      </c>
      <c r="M1275" s="27">
        <v>359</v>
      </c>
      <c r="N1275" s="69">
        <f t="shared" si="133"/>
        <v>359</v>
      </c>
      <c r="O1275" s="10"/>
      <c r="P1275" s="11"/>
      <c r="Q1275" s="11"/>
      <c r="R1275" s="11"/>
      <c r="S1275" s="11"/>
      <c r="T1275" s="23"/>
      <c r="U1275" s="71">
        <f t="shared" si="132"/>
        <v>0</v>
      </c>
      <c r="V1275" s="71">
        <f t="shared" si="134"/>
        <v>0</v>
      </c>
      <c r="W1275" s="9"/>
      <c r="X1275" s="69">
        <f>Job_Cards[[#This Row],[GST on Lobour]]+Job_Cards[[#This Row],[Total Labour]]+Job_Cards[[#This Row],[Part Value]]</f>
        <v>359</v>
      </c>
      <c r="Y1275" s="9"/>
      <c r="Z1275" s="11"/>
      <c r="AA1275" s="15">
        <f t="shared" si="135"/>
        <v>8</v>
      </c>
      <c r="AB1275" s="15">
        <f t="shared" si="136"/>
        <v>6</v>
      </c>
      <c r="AC1275" s="15">
        <f t="shared" si="137"/>
        <v>2026</v>
      </c>
    </row>
    <row r="1276" spans="1:29" x14ac:dyDescent="0.35">
      <c r="A1276" s="9"/>
      <c r="B1276" s="8">
        <v>46181</v>
      </c>
      <c r="C1276" s="9"/>
      <c r="D1276" s="9"/>
      <c r="E1276" s="9"/>
      <c r="F1276" s="9"/>
      <c r="G1276" s="64"/>
      <c r="H1276" s="65"/>
      <c r="I1276" s="65" t="str">
        <f>IF(Job_Cards[[#This Row],[Customer Name]]="",I1275,"")</f>
        <v>Paid</v>
      </c>
      <c r="J1276" s="22" t="s">
        <v>238</v>
      </c>
      <c r="K1276" s="67" t="str">
        <f>_xlfn.XLOOKUP(Job_Cards[[#This Row],[Part Code Issued]],'Inventory Check'!$A$3:$A$3000,'Inventory Check'!$B$3:$B$3000,"WRONG Code",0)</f>
        <v>SPIN-ON FILTER</v>
      </c>
      <c r="L1276" s="22">
        <v>1</v>
      </c>
      <c r="M1276" s="27">
        <v>655</v>
      </c>
      <c r="N1276" s="69">
        <f t="shared" si="133"/>
        <v>655</v>
      </c>
      <c r="O1276" s="10"/>
      <c r="P1276" s="11"/>
      <c r="Q1276" s="11"/>
      <c r="R1276" s="11"/>
      <c r="S1276" s="11"/>
      <c r="T1276" s="23"/>
      <c r="U1276" s="71">
        <f t="shared" ref="U1276:U1339" si="138">SUM(O1276:T1276)</f>
        <v>0</v>
      </c>
      <c r="V1276" s="71">
        <f t="shared" si="134"/>
        <v>0</v>
      </c>
      <c r="W1276" s="9"/>
      <c r="X1276" s="69">
        <f>Job_Cards[[#This Row],[GST on Lobour]]+Job_Cards[[#This Row],[Total Labour]]+Job_Cards[[#This Row],[Part Value]]</f>
        <v>655</v>
      </c>
      <c r="Y1276" s="9"/>
      <c r="Z1276" s="11"/>
      <c r="AA1276" s="15">
        <f t="shared" si="135"/>
        <v>8</v>
      </c>
      <c r="AB1276" s="15">
        <f t="shared" si="136"/>
        <v>6</v>
      </c>
      <c r="AC1276" s="15">
        <f t="shared" si="137"/>
        <v>2026</v>
      </c>
    </row>
    <row r="1277" spans="1:29" x14ac:dyDescent="0.35">
      <c r="A1277" s="9"/>
      <c r="B1277" s="8">
        <v>46181</v>
      </c>
      <c r="C1277" s="9"/>
      <c r="D1277" s="9"/>
      <c r="E1277" s="9"/>
      <c r="F1277" s="9"/>
      <c r="G1277" s="64"/>
      <c r="H1277" s="65"/>
      <c r="I1277" s="65" t="str">
        <f>IF(Job_Cards[[#This Row],[Customer Name]]="",I1276,"")</f>
        <v>Paid</v>
      </c>
      <c r="J1277" s="22" t="s">
        <v>92</v>
      </c>
      <c r="K1277" s="67" t="str">
        <f>_xlfn.XLOOKUP(Job_Cards[[#This Row],[Part Code Issued]],'Inventory Check'!$A$3:$A$3000,'Inventory Check'!$B$3:$B$3000,"WRONG Code",0)</f>
        <v>AIR FILTER</v>
      </c>
      <c r="L1277" s="22">
        <v>1</v>
      </c>
      <c r="M1277" s="27">
        <v>1388</v>
      </c>
      <c r="N1277" s="69">
        <f t="shared" ref="N1277:N1340" si="139">M1277*L1277</f>
        <v>1388</v>
      </c>
      <c r="O1277" s="10"/>
      <c r="P1277" s="11"/>
      <c r="Q1277" s="11"/>
      <c r="R1277" s="11"/>
      <c r="S1277" s="11"/>
      <c r="T1277" s="23"/>
      <c r="U1277" s="71">
        <f t="shared" si="138"/>
        <v>0</v>
      </c>
      <c r="V1277" s="71">
        <f t="shared" ref="V1277:V1340" si="140">U1277*0.18</f>
        <v>0</v>
      </c>
      <c r="W1277" s="9"/>
      <c r="X1277" s="69">
        <f>Job_Cards[[#This Row],[GST on Lobour]]+Job_Cards[[#This Row],[Total Labour]]+Job_Cards[[#This Row],[Part Value]]</f>
        <v>1388</v>
      </c>
      <c r="Y1277" s="9"/>
      <c r="Z1277" s="11"/>
      <c r="AA1277" s="15">
        <f t="shared" si="135"/>
        <v>8</v>
      </c>
      <c r="AB1277" s="15">
        <f t="shared" si="136"/>
        <v>6</v>
      </c>
      <c r="AC1277" s="15">
        <f t="shared" si="137"/>
        <v>2026</v>
      </c>
    </row>
    <row r="1278" spans="1:29" x14ac:dyDescent="0.35">
      <c r="A1278" s="9"/>
      <c r="B1278" s="8">
        <v>46181</v>
      </c>
      <c r="C1278" s="9"/>
      <c r="D1278" s="9"/>
      <c r="E1278" s="9"/>
      <c r="F1278" s="9"/>
      <c r="G1278" s="64"/>
      <c r="H1278" s="65"/>
      <c r="I1278" s="65" t="str">
        <f>IF(Job_Cards[[#This Row],[Customer Name]]="",I1277,"")</f>
        <v>Paid</v>
      </c>
      <c r="J1278" s="22" t="s">
        <v>301</v>
      </c>
      <c r="K1278" s="67" t="str">
        <f>_xlfn.XLOOKUP(Job_Cards[[#This Row],[Part Code Issued]],'Inventory Check'!$A$3:$A$3000,'Inventory Check'!$B$3:$B$3000,"WRONG Code",0)</f>
        <v>CLUTCH SPRING</v>
      </c>
      <c r="L1278" s="22">
        <v>1</v>
      </c>
      <c r="M1278" s="27">
        <v>20</v>
      </c>
      <c r="N1278" s="69">
        <f t="shared" si="139"/>
        <v>20</v>
      </c>
      <c r="O1278" s="10"/>
      <c r="P1278" s="11"/>
      <c r="Q1278" s="11"/>
      <c r="R1278" s="11"/>
      <c r="S1278" s="11"/>
      <c r="T1278" s="23"/>
      <c r="U1278" s="71">
        <f t="shared" si="138"/>
        <v>0</v>
      </c>
      <c r="V1278" s="71">
        <f t="shared" si="140"/>
        <v>0</v>
      </c>
      <c r="W1278" s="9"/>
      <c r="X1278" s="69">
        <f>Job_Cards[[#This Row],[GST on Lobour]]+Job_Cards[[#This Row],[Total Labour]]+Job_Cards[[#This Row],[Part Value]]</f>
        <v>20</v>
      </c>
      <c r="Y1278" s="9"/>
      <c r="Z1278" s="11"/>
      <c r="AA1278" s="15">
        <f t="shared" si="135"/>
        <v>8</v>
      </c>
      <c r="AB1278" s="15">
        <f t="shared" si="136"/>
        <v>6</v>
      </c>
      <c r="AC1278" s="15">
        <f t="shared" si="137"/>
        <v>2026</v>
      </c>
    </row>
    <row r="1279" spans="1:29" x14ac:dyDescent="0.35">
      <c r="A1279" s="8">
        <v>46181</v>
      </c>
      <c r="B1279" s="8">
        <v>46181</v>
      </c>
      <c r="C1279" s="9">
        <v>160</v>
      </c>
      <c r="D1279" s="9" t="s">
        <v>1432</v>
      </c>
      <c r="E1279" s="9">
        <v>9628636876</v>
      </c>
      <c r="F1279" s="9" t="s">
        <v>1458</v>
      </c>
      <c r="G1279" s="64" t="s">
        <v>55</v>
      </c>
      <c r="H1279" s="65" t="s">
        <v>65</v>
      </c>
      <c r="I1279" s="65" t="s">
        <v>27</v>
      </c>
      <c r="J1279" s="22" t="s">
        <v>366</v>
      </c>
      <c r="K1279" s="67" t="str">
        <f>_xlfn.XLOOKUP(Job_Cards[[#This Row],[Part Code Issued]],'Inventory Check'!$A$3:$A$3000,'Inventory Check'!$B$3:$B$3000,"WRONG Code",0)</f>
        <v>Gulf Force BS VI (6.5L)</v>
      </c>
      <c r="L1279" s="22">
        <v>1</v>
      </c>
      <c r="M1279" s="27">
        <v>2243</v>
      </c>
      <c r="N1279" s="69">
        <f t="shared" si="139"/>
        <v>2243</v>
      </c>
      <c r="O1279" s="10">
        <v>900</v>
      </c>
      <c r="P1279" s="11">
        <v>200</v>
      </c>
      <c r="Q1279" s="11"/>
      <c r="R1279" s="11"/>
      <c r="S1279" s="11"/>
      <c r="T1279" s="23"/>
      <c r="U1279" s="71">
        <f t="shared" si="138"/>
        <v>1100</v>
      </c>
      <c r="V1279" s="71">
        <f t="shared" si="140"/>
        <v>198</v>
      </c>
      <c r="W1279" s="9"/>
      <c r="X1279" s="69">
        <f>Job_Cards[[#This Row],[GST on Lobour]]+Job_Cards[[#This Row],[Total Labour]]+Job_Cards[[#This Row],[Part Value]]</f>
        <v>3541</v>
      </c>
      <c r="Y1279" s="9"/>
      <c r="Z1279" s="11"/>
      <c r="AA1279" s="15">
        <f t="shared" ref="AA1279:AA1342" si="141">DAY(B1279)</f>
        <v>8</v>
      </c>
      <c r="AB1279" s="15">
        <f t="shared" ref="AB1279:AB1342" si="142">MONTH(B1279)</f>
        <v>6</v>
      </c>
      <c r="AC1279" s="15">
        <f t="shared" ref="AC1279:AC1342" si="143">YEAR(B1279)</f>
        <v>2026</v>
      </c>
    </row>
    <row r="1280" spans="1:29" x14ac:dyDescent="0.35">
      <c r="A1280" s="9"/>
      <c r="B1280" s="8">
        <v>46181</v>
      </c>
      <c r="C1280" s="9"/>
      <c r="D1280" s="9"/>
      <c r="E1280" s="9"/>
      <c r="F1280" s="9"/>
      <c r="G1280" s="64"/>
      <c r="H1280" s="65"/>
      <c r="I1280" s="65" t="str">
        <f>IF(Job_Cards[[#This Row],[Customer Name]]="",I1279,"")</f>
        <v>Paid</v>
      </c>
      <c r="J1280" s="22" t="s">
        <v>90</v>
      </c>
      <c r="K1280" s="67" t="str">
        <f>_xlfn.XLOOKUP(Job_Cards[[#This Row],[Part Code Issued]],'Inventory Check'!$A$3:$A$3000,'Inventory Check'!$B$3:$B$3000,"WRONG Code",0)</f>
        <v>Oil Filter</v>
      </c>
      <c r="L1280" s="22">
        <v>1</v>
      </c>
      <c r="M1280" s="27">
        <v>359</v>
      </c>
      <c r="N1280" s="69">
        <f t="shared" si="139"/>
        <v>359</v>
      </c>
      <c r="O1280" s="10"/>
      <c r="P1280" s="11"/>
      <c r="Q1280" s="11"/>
      <c r="R1280" s="11"/>
      <c r="S1280" s="11"/>
      <c r="T1280" s="23"/>
      <c r="U1280" s="71">
        <f t="shared" si="138"/>
        <v>0</v>
      </c>
      <c r="V1280" s="71">
        <f t="shared" si="140"/>
        <v>0</v>
      </c>
      <c r="W1280" s="9"/>
      <c r="X1280" s="69">
        <f>Job_Cards[[#This Row],[GST on Lobour]]+Job_Cards[[#This Row],[Total Labour]]+Job_Cards[[#This Row],[Part Value]]</f>
        <v>359</v>
      </c>
      <c r="Y1280" s="9"/>
      <c r="Z1280" s="11"/>
      <c r="AA1280" s="15">
        <f t="shared" si="141"/>
        <v>8</v>
      </c>
      <c r="AB1280" s="15">
        <f t="shared" si="142"/>
        <v>6</v>
      </c>
      <c r="AC1280" s="15">
        <f t="shared" si="143"/>
        <v>2026</v>
      </c>
    </row>
    <row r="1281" spans="1:29" x14ac:dyDescent="0.35">
      <c r="A1281" s="9"/>
      <c r="B1281" s="8">
        <v>46181</v>
      </c>
      <c r="C1281" s="9"/>
      <c r="D1281" s="9"/>
      <c r="E1281" s="9"/>
      <c r="F1281" s="9"/>
      <c r="G1281" s="64"/>
      <c r="H1281" s="65"/>
      <c r="I1281" s="65" t="str">
        <f>IF(Job_Cards[[#This Row],[Customer Name]]="",I1280,"")</f>
        <v>Paid</v>
      </c>
      <c r="J1281" s="22" t="s">
        <v>238</v>
      </c>
      <c r="K1281" s="67" t="str">
        <f>_xlfn.XLOOKUP(Job_Cards[[#This Row],[Part Code Issued]],'Inventory Check'!$A$3:$A$3000,'Inventory Check'!$B$3:$B$3000,"WRONG Code",0)</f>
        <v>SPIN-ON FILTER</v>
      </c>
      <c r="L1281" s="22">
        <v>1</v>
      </c>
      <c r="M1281" s="27">
        <v>655</v>
      </c>
      <c r="N1281" s="69">
        <f t="shared" si="139"/>
        <v>655</v>
      </c>
      <c r="O1281" s="10"/>
      <c r="P1281" s="11"/>
      <c r="Q1281" s="11"/>
      <c r="R1281" s="11"/>
      <c r="S1281" s="11"/>
      <c r="T1281" s="23"/>
      <c r="U1281" s="71">
        <f t="shared" si="138"/>
        <v>0</v>
      </c>
      <c r="V1281" s="71">
        <f t="shared" si="140"/>
        <v>0</v>
      </c>
      <c r="W1281" s="9"/>
      <c r="X1281" s="69">
        <f>Job_Cards[[#This Row],[GST on Lobour]]+Job_Cards[[#This Row],[Total Labour]]+Job_Cards[[#This Row],[Part Value]]</f>
        <v>655</v>
      </c>
      <c r="Y1281" s="9"/>
      <c r="Z1281" s="11"/>
      <c r="AA1281" s="15">
        <f t="shared" si="141"/>
        <v>8</v>
      </c>
      <c r="AB1281" s="15">
        <f t="shared" si="142"/>
        <v>6</v>
      </c>
      <c r="AC1281" s="15">
        <f t="shared" si="143"/>
        <v>2026</v>
      </c>
    </row>
    <row r="1282" spans="1:29" x14ac:dyDescent="0.35">
      <c r="A1282" s="9"/>
      <c r="B1282" s="8">
        <v>46181</v>
      </c>
      <c r="C1282" s="9"/>
      <c r="D1282" s="9"/>
      <c r="E1282" s="9"/>
      <c r="F1282" s="9"/>
      <c r="G1282" s="64"/>
      <c r="H1282" s="65"/>
      <c r="I1282" s="65" t="str">
        <f>IF(Job_Cards[[#This Row],[Customer Name]]="",I1281,"")</f>
        <v>Paid</v>
      </c>
      <c r="J1282" s="22" t="s">
        <v>92</v>
      </c>
      <c r="K1282" s="67" t="str">
        <f>_xlfn.XLOOKUP(Job_Cards[[#This Row],[Part Code Issued]],'Inventory Check'!$A$3:$A$3000,'Inventory Check'!$B$3:$B$3000,"WRONG Code",0)</f>
        <v>AIR FILTER</v>
      </c>
      <c r="L1282" s="22">
        <v>1</v>
      </c>
      <c r="M1282" s="27">
        <v>1388</v>
      </c>
      <c r="N1282" s="69">
        <f t="shared" si="139"/>
        <v>1388</v>
      </c>
      <c r="O1282" s="10"/>
      <c r="P1282" s="11"/>
      <c r="Q1282" s="11"/>
      <c r="R1282" s="11"/>
      <c r="S1282" s="11"/>
      <c r="T1282" s="23"/>
      <c r="U1282" s="71">
        <f t="shared" si="138"/>
        <v>0</v>
      </c>
      <c r="V1282" s="71">
        <f t="shared" si="140"/>
        <v>0</v>
      </c>
      <c r="W1282" s="9"/>
      <c r="X1282" s="69">
        <f>Job_Cards[[#This Row],[GST on Lobour]]+Job_Cards[[#This Row],[Total Labour]]+Job_Cards[[#This Row],[Part Value]]</f>
        <v>1388</v>
      </c>
      <c r="Y1282" s="9"/>
      <c r="Z1282" s="11"/>
      <c r="AA1282" s="15">
        <f t="shared" si="141"/>
        <v>8</v>
      </c>
      <c r="AB1282" s="15">
        <f t="shared" si="142"/>
        <v>6</v>
      </c>
      <c r="AC1282" s="15">
        <f t="shared" si="143"/>
        <v>2026</v>
      </c>
    </row>
    <row r="1283" spans="1:29" x14ac:dyDescent="0.35">
      <c r="A1283" s="9"/>
      <c r="B1283" s="8">
        <v>46181</v>
      </c>
      <c r="C1283" s="9"/>
      <c r="D1283" s="9"/>
      <c r="E1283" s="9"/>
      <c r="F1283" s="9"/>
      <c r="G1283" s="64"/>
      <c r="H1283" s="65"/>
      <c r="I1283" s="65" t="str">
        <f>IF(Job_Cards[[#This Row],[Customer Name]]="",I1282,"")</f>
        <v>Paid</v>
      </c>
      <c r="J1283" s="22" t="s">
        <v>518</v>
      </c>
      <c r="K1283" s="67" t="str">
        <f>_xlfn.XLOOKUP(Job_Cards[[#This Row],[Part Code Issued]],'Inventory Check'!$A$3:$A$3000,'Inventory Check'!$B$3:$B$3000,"WRONG Code",0)</f>
        <v>Nut 17 No.</v>
      </c>
      <c r="L1283" s="22">
        <v>1</v>
      </c>
      <c r="M1283" s="27">
        <v>14</v>
      </c>
      <c r="N1283" s="69">
        <f t="shared" si="139"/>
        <v>14</v>
      </c>
      <c r="O1283" s="10"/>
      <c r="P1283" s="11"/>
      <c r="Q1283" s="11"/>
      <c r="R1283" s="11"/>
      <c r="S1283" s="11"/>
      <c r="T1283" s="23"/>
      <c r="U1283" s="71">
        <f t="shared" si="138"/>
        <v>0</v>
      </c>
      <c r="V1283" s="71">
        <f t="shared" si="140"/>
        <v>0</v>
      </c>
      <c r="W1283" s="9"/>
      <c r="X1283" s="69">
        <f>Job_Cards[[#This Row],[GST on Lobour]]+Job_Cards[[#This Row],[Total Labour]]+Job_Cards[[#This Row],[Part Value]]</f>
        <v>14</v>
      </c>
      <c r="Y1283" s="9"/>
      <c r="Z1283" s="11"/>
      <c r="AA1283" s="15">
        <f t="shared" si="141"/>
        <v>8</v>
      </c>
      <c r="AB1283" s="15">
        <f t="shared" si="142"/>
        <v>6</v>
      </c>
      <c r="AC1283" s="15">
        <f t="shared" si="143"/>
        <v>2026</v>
      </c>
    </row>
    <row r="1284" spans="1:29" x14ac:dyDescent="0.35">
      <c r="A1284" s="9"/>
      <c r="B1284" s="8">
        <v>46181</v>
      </c>
      <c r="C1284" s="9"/>
      <c r="D1284" s="9"/>
      <c r="E1284" s="9"/>
      <c r="F1284" s="9"/>
      <c r="G1284" s="64"/>
      <c r="H1284" s="65"/>
      <c r="I1284" s="65" t="str">
        <f>IF(Job_Cards[[#This Row],[Customer Name]]="",I1283,"")</f>
        <v>Paid</v>
      </c>
      <c r="J1284" s="22" t="s">
        <v>308</v>
      </c>
      <c r="K1284" s="67" t="str">
        <f>_xlfn.XLOOKUP(Job_Cards[[#This Row],[Part Code Issued]],'Inventory Check'!$A$3:$A$3000,'Inventory Check'!$B$3:$B$3000,"WRONG Code",0)</f>
        <v>Gulf Force AdBlue (20 L)</v>
      </c>
      <c r="L1284" s="22">
        <v>1</v>
      </c>
      <c r="M1284" s="27">
        <v>1920</v>
      </c>
      <c r="N1284" s="69">
        <f t="shared" si="139"/>
        <v>1920</v>
      </c>
      <c r="O1284" s="10"/>
      <c r="P1284" s="11"/>
      <c r="Q1284" s="11"/>
      <c r="R1284" s="11"/>
      <c r="S1284" s="11"/>
      <c r="T1284" s="23"/>
      <c r="U1284" s="71">
        <f t="shared" si="138"/>
        <v>0</v>
      </c>
      <c r="V1284" s="71">
        <f t="shared" si="140"/>
        <v>0</v>
      </c>
      <c r="W1284" s="9"/>
      <c r="X1284" s="69">
        <f>Job_Cards[[#This Row],[GST on Lobour]]+Job_Cards[[#This Row],[Total Labour]]+Job_Cards[[#This Row],[Part Value]]</f>
        <v>1920</v>
      </c>
      <c r="Y1284" s="9"/>
      <c r="Z1284" s="11"/>
      <c r="AA1284" s="15">
        <f t="shared" si="141"/>
        <v>8</v>
      </c>
      <c r="AB1284" s="15">
        <f t="shared" si="142"/>
        <v>6</v>
      </c>
      <c r="AC1284" s="15">
        <f t="shared" si="143"/>
        <v>2026</v>
      </c>
    </row>
    <row r="1285" spans="1:29" x14ac:dyDescent="0.35">
      <c r="A1285" s="8">
        <v>46182</v>
      </c>
      <c r="B1285" s="8">
        <v>46182</v>
      </c>
      <c r="C1285" s="9">
        <v>161</v>
      </c>
      <c r="D1285" s="9" t="s">
        <v>1429</v>
      </c>
      <c r="E1285" s="9">
        <v>9415860637</v>
      </c>
      <c r="F1285" s="9" t="s">
        <v>1459</v>
      </c>
      <c r="G1285" s="64" t="s">
        <v>57</v>
      </c>
      <c r="H1285" s="65" t="s">
        <v>65</v>
      </c>
      <c r="I1285" s="65" t="s">
        <v>27</v>
      </c>
      <c r="J1285" s="22" t="s">
        <v>688</v>
      </c>
      <c r="K1285" s="67" t="str">
        <f>_xlfn.XLOOKUP(Job_Cards[[#This Row],[Part Code Issued]],'Inventory Check'!$A$3:$A$3000,'Inventory Check'!$B$3:$B$3000,"WRONG Code",0)</f>
        <v>Fuel Filter &amp; Oil Filter Kit</v>
      </c>
      <c r="L1285" s="22">
        <v>1</v>
      </c>
      <c r="M1285" s="27">
        <v>534</v>
      </c>
      <c r="N1285" s="69">
        <f t="shared" si="139"/>
        <v>534</v>
      </c>
      <c r="O1285" s="10">
        <v>1550</v>
      </c>
      <c r="P1285" s="11">
        <v>950</v>
      </c>
      <c r="Q1285" s="11">
        <v>400</v>
      </c>
      <c r="R1285" s="11"/>
      <c r="S1285" s="11"/>
      <c r="T1285" s="23"/>
      <c r="U1285" s="71">
        <f t="shared" si="138"/>
        <v>2900</v>
      </c>
      <c r="V1285" s="71">
        <f t="shared" si="140"/>
        <v>522</v>
      </c>
      <c r="W1285" s="9"/>
      <c r="X1285" s="69">
        <f>Job_Cards[[#This Row],[GST on Lobour]]+Job_Cards[[#This Row],[Total Labour]]+Job_Cards[[#This Row],[Part Value]]</f>
        <v>3956</v>
      </c>
      <c r="Y1285" s="9" t="s">
        <v>1498</v>
      </c>
      <c r="Z1285" s="11">
        <v>400</v>
      </c>
      <c r="AA1285" s="15">
        <f t="shared" si="141"/>
        <v>9</v>
      </c>
      <c r="AB1285" s="15">
        <f t="shared" si="142"/>
        <v>6</v>
      </c>
      <c r="AC1285" s="15">
        <f t="shared" si="143"/>
        <v>2026</v>
      </c>
    </row>
    <row r="1286" spans="1:29" x14ac:dyDescent="0.35">
      <c r="A1286" s="9"/>
      <c r="B1286" s="8">
        <v>46182</v>
      </c>
      <c r="C1286" s="9"/>
      <c r="D1286" s="9"/>
      <c r="E1286" s="9"/>
      <c r="F1286" s="9"/>
      <c r="G1286" s="64"/>
      <c r="H1286" s="65"/>
      <c r="I1286" s="65" t="str">
        <f>IF(Job_Cards[[#This Row],[Customer Name]]="",I1285,"")</f>
        <v>Paid</v>
      </c>
      <c r="J1286" s="22" t="s">
        <v>134</v>
      </c>
      <c r="K1286" s="67" t="str">
        <f>_xlfn.XLOOKUP(Job_Cards[[#This Row],[Part Code Issued]],'Inventory Check'!$A$3:$A$3000,'Inventory Check'!$B$3:$B$3000,"WRONG Code",0)</f>
        <v>Wiper Blade</v>
      </c>
      <c r="L1286" s="22">
        <v>2</v>
      </c>
      <c r="M1286" s="27">
        <v>176</v>
      </c>
      <c r="N1286" s="69">
        <f t="shared" si="139"/>
        <v>352</v>
      </c>
      <c r="O1286" s="10"/>
      <c r="P1286" s="11"/>
      <c r="Q1286" s="11"/>
      <c r="R1286" s="11"/>
      <c r="S1286" s="11"/>
      <c r="T1286" s="23"/>
      <c r="U1286" s="71">
        <f t="shared" si="138"/>
        <v>0</v>
      </c>
      <c r="V1286" s="71">
        <f t="shared" si="140"/>
        <v>0</v>
      </c>
      <c r="W1286" s="9"/>
      <c r="X1286" s="69">
        <f>Job_Cards[[#This Row],[GST on Lobour]]+Job_Cards[[#This Row],[Total Labour]]+Job_Cards[[#This Row],[Part Value]]</f>
        <v>352</v>
      </c>
      <c r="Y1286" s="9"/>
      <c r="Z1286" s="11"/>
      <c r="AA1286" s="15">
        <f t="shared" si="141"/>
        <v>9</v>
      </c>
      <c r="AB1286" s="15">
        <f t="shared" si="142"/>
        <v>6</v>
      </c>
      <c r="AC1286" s="15">
        <f t="shared" si="143"/>
        <v>2026</v>
      </c>
    </row>
    <row r="1287" spans="1:29" x14ac:dyDescent="0.35">
      <c r="A1287" s="9"/>
      <c r="B1287" s="8">
        <v>46182</v>
      </c>
      <c r="C1287" s="9"/>
      <c r="D1287" s="9"/>
      <c r="E1287" s="9"/>
      <c r="F1287" s="9"/>
      <c r="G1287" s="64"/>
      <c r="H1287" s="65"/>
      <c r="I1287" s="65" t="str">
        <f>IF(Job_Cards[[#This Row],[Customer Name]]="",I1286,"")</f>
        <v>Paid</v>
      </c>
      <c r="J1287" s="99" t="s">
        <v>550</v>
      </c>
      <c r="K1287" s="67" t="str">
        <f>_xlfn.XLOOKUP(Job_Cards[[#This Row],[Part Code Issued]],'Inventory Check'!$A$3:$A$3000,'Inventory Check'!$B$3:$B$3000,"WRONG Code",0)</f>
        <v>Bulb-1016 Double Point</v>
      </c>
      <c r="L1287" s="22">
        <v>2</v>
      </c>
      <c r="M1287" s="27">
        <v>44</v>
      </c>
      <c r="N1287" s="69">
        <f t="shared" si="139"/>
        <v>88</v>
      </c>
      <c r="O1287" s="10"/>
      <c r="P1287" s="11"/>
      <c r="Q1287" s="11"/>
      <c r="R1287" s="11"/>
      <c r="S1287" s="11"/>
      <c r="T1287" s="23"/>
      <c r="U1287" s="71">
        <f t="shared" si="138"/>
        <v>0</v>
      </c>
      <c r="V1287" s="71">
        <f t="shared" si="140"/>
        <v>0</v>
      </c>
      <c r="W1287" s="9"/>
      <c r="X1287" s="69">
        <f>Job_Cards[[#This Row],[GST on Lobour]]+Job_Cards[[#This Row],[Total Labour]]+Job_Cards[[#This Row],[Part Value]]</f>
        <v>88</v>
      </c>
      <c r="Y1287" s="9"/>
      <c r="Z1287" s="11"/>
      <c r="AA1287" s="15">
        <f t="shared" si="141"/>
        <v>9</v>
      </c>
      <c r="AB1287" s="15">
        <f t="shared" si="142"/>
        <v>6</v>
      </c>
      <c r="AC1287" s="15">
        <f t="shared" si="143"/>
        <v>2026</v>
      </c>
    </row>
    <row r="1288" spans="1:29" x14ac:dyDescent="0.35">
      <c r="A1288" s="9"/>
      <c r="B1288" s="8">
        <v>46182</v>
      </c>
      <c r="C1288" s="9"/>
      <c r="D1288" s="9"/>
      <c r="E1288" s="9"/>
      <c r="F1288" s="9"/>
      <c r="G1288" s="64"/>
      <c r="H1288" s="65"/>
      <c r="I1288" s="65" t="str">
        <f>IF(Job_Cards[[#This Row],[Customer Name]]="",I1287,"")</f>
        <v>Paid</v>
      </c>
      <c r="J1288" s="22" t="s">
        <v>1392</v>
      </c>
      <c r="K1288" s="67" t="str">
        <f>_xlfn.XLOOKUP(Job_Cards[[#This Row],[Part Code Issued]],'Inventory Check'!$A$3:$A$3000,'Inventory Check'!$B$3:$B$3000,"WRONG Code",0)</f>
        <v>ENGINE OIL</v>
      </c>
      <c r="L1288" s="22">
        <v>1</v>
      </c>
      <c r="M1288" s="27">
        <v>2400</v>
      </c>
      <c r="N1288" s="69">
        <f t="shared" si="139"/>
        <v>2400</v>
      </c>
      <c r="O1288" s="10"/>
      <c r="P1288" s="11"/>
      <c r="Q1288" s="11"/>
      <c r="R1288" s="11"/>
      <c r="S1288" s="11"/>
      <c r="T1288" s="23"/>
      <c r="U1288" s="71">
        <f t="shared" si="138"/>
        <v>0</v>
      </c>
      <c r="V1288" s="71">
        <f t="shared" si="140"/>
        <v>0</v>
      </c>
      <c r="W1288" s="9"/>
      <c r="X1288" s="69">
        <f>Job_Cards[[#This Row],[GST on Lobour]]+Job_Cards[[#This Row],[Total Labour]]+Job_Cards[[#This Row],[Part Value]]</f>
        <v>2400</v>
      </c>
      <c r="Y1288" s="9"/>
      <c r="Z1288" s="11"/>
      <c r="AA1288" s="15">
        <f t="shared" si="141"/>
        <v>9</v>
      </c>
      <c r="AB1288" s="15">
        <f t="shared" si="142"/>
        <v>6</v>
      </c>
      <c r="AC1288" s="15">
        <f t="shared" si="143"/>
        <v>2026</v>
      </c>
    </row>
    <row r="1289" spans="1:29" x14ac:dyDescent="0.35">
      <c r="A1289" s="9"/>
      <c r="B1289" s="8">
        <v>46182</v>
      </c>
      <c r="C1289" s="9"/>
      <c r="D1289" s="9"/>
      <c r="E1289" s="9"/>
      <c r="F1289" s="9"/>
      <c r="G1289" s="64"/>
      <c r="H1289" s="65"/>
      <c r="I1289" s="65" t="str">
        <f>IF(Job_Cards[[#This Row],[Customer Name]]="",I1288,"")</f>
        <v>Paid</v>
      </c>
      <c r="J1289" s="106" t="s">
        <v>1433</v>
      </c>
      <c r="K1289" s="67" t="str">
        <f>_xlfn.XLOOKUP(Job_Cards[[#This Row],[Part Code Issued]],'Inventory Check'!$A$3:$A$3000,'Inventory Check'!$B$3:$B$3000,"WRONG Code",0)</f>
        <v>Bulb 1141 Single Point</v>
      </c>
      <c r="L1289" s="22">
        <v>1</v>
      </c>
      <c r="M1289" s="27">
        <v>40</v>
      </c>
      <c r="N1289" s="69">
        <f t="shared" si="139"/>
        <v>40</v>
      </c>
      <c r="O1289" s="10"/>
      <c r="P1289" s="11"/>
      <c r="Q1289" s="11"/>
      <c r="R1289" s="11"/>
      <c r="S1289" s="11"/>
      <c r="T1289" s="23"/>
      <c r="U1289" s="71">
        <f t="shared" si="138"/>
        <v>0</v>
      </c>
      <c r="V1289" s="71">
        <f t="shared" si="140"/>
        <v>0</v>
      </c>
      <c r="W1289" s="9"/>
      <c r="X1289" s="69">
        <f>Job_Cards[[#This Row],[GST on Lobour]]+Job_Cards[[#This Row],[Total Labour]]+Job_Cards[[#This Row],[Part Value]]</f>
        <v>40</v>
      </c>
      <c r="Y1289" s="9"/>
      <c r="Z1289" s="11"/>
      <c r="AA1289" s="15">
        <f t="shared" si="141"/>
        <v>9</v>
      </c>
      <c r="AB1289" s="15">
        <f t="shared" si="142"/>
        <v>6</v>
      </c>
      <c r="AC1289" s="15">
        <f t="shared" si="143"/>
        <v>2026</v>
      </c>
    </row>
    <row r="1290" spans="1:29" x14ac:dyDescent="0.35">
      <c r="A1290" s="9"/>
      <c r="B1290" s="8">
        <v>46182</v>
      </c>
      <c r="C1290" s="9"/>
      <c r="D1290" s="9"/>
      <c r="E1290" s="9"/>
      <c r="F1290" s="9"/>
      <c r="G1290" s="64"/>
      <c r="H1290" s="65"/>
      <c r="I1290" s="65" t="str">
        <f>IF(Job_Cards[[#This Row],[Customer Name]]="",I1289,"")</f>
        <v>Paid</v>
      </c>
      <c r="J1290" s="22" t="s">
        <v>464</v>
      </c>
      <c r="K1290" s="67" t="str">
        <f>_xlfn.XLOOKUP(Job_Cards[[#This Row],[Part Code Issued]],'Inventory Check'!$A$3:$A$3000,'Inventory Check'!$B$3:$B$3000,"WRONG Code",0)</f>
        <v>Reverse Light Switch</v>
      </c>
      <c r="L1290" s="22">
        <v>1</v>
      </c>
      <c r="M1290" s="27">
        <v>110</v>
      </c>
      <c r="N1290" s="69">
        <f t="shared" si="139"/>
        <v>110</v>
      </c>
      <c r="O1290" s="10"/>
      <c r="P1290" s="11"/>
      <c r="Q1290" s="11"/>
      <c r="R1290" s="11"/>
      <c r="S1290" s="11"/>
      <c r="T1290" s="23"/>
      <c r="U1290" s="71">
        <f t="shared" si="138"/>
        <v>0</v>
      </c>
      <c r="V1290" s="71">
        <f t="shared" si="140"/>
        <v>0</v>
      </c>
      <c r="W1290" s="9"/>
      <c r="X1290" s="69">
        <f>Job_Cards[[#This Row],[GST on Lobour]]+Job_Cards[[#This Row],[Total Labour]]+Job_Cards[[#This Row],[Part Value]]</f>
        <v>110</v>
      </c>
      <c r="Y1290" s="9"/>
      <c r="Z1290" s="11"/>
      <c r="AA1290" s="15">
        <f t="shared" si="141"/>
        <v>9</v>
      </c>
      <c r="AB1290" s="15">
        <f t="shared" si="142"/>
        <v>6</v>
      </c>
      <c r="AC1290" s="15">
        <f t="shared" si="143"/>
        <v>2026</v>
      </c>
    </row>
    <row r="1291" spans="1:29" x14ac:dyDescent="0.35">
      <c r="A1291" s="9"/>
      <c r="B1291" s="8">
        <v>46182</v>
      </c>
      <c r="C1291" s="9"/>
      <c r="D1291" s="9"/>
      <c r="E1291" s="9"/>
      <c r="F1291" s="9"/>
      <c r="G1291" s="64"/>
      <c r="H1291" s="65"/>
      <c r="I1291" s="65" t="str">
        <f>IF(Job_Cards[[#This Row],[Customer Name]]="",I1290,"")</f>
        <v>Paid</v>
      </c>
      <c r="J1291" s="22" t="s">
        <v>421</v>
      </c>
      <c r="K1291" s="67" t="str">
        <f>_xlfn.XLOOKUP(Job_Cards[[#This Row],[Part Code Issued]],'Inventory Check'!$A$3:$A$3000,'Inventory Check'!$B$3:$B$3000,"WRONG Code",0)</f>
        <v>AIR FILTER ELEMENT</v>
      </c>
      <c r="L1291" s="22">
        <v>1</v>
      </c>
      <c r="M1291" s="27">
        <v>489</v>
      </c>
      <c r="N1291" s="69">
        <f t="shared" si="139"/>
        <v>489</v>
      </c>
      <c r="O1291" s="10"/>
      <c r="P1291" s="11"/>
      <c r="Q1291" s="11"/>
      <c r="R1291" s="11"/>
      <c r="S1291" s="11"/>
      <c r="T1291" s="23"/>
      <c r="U1291" s="71">
        <f t="shared" si="138"/>
        <v>0</v>
      </c>
      <c r="V1291" s="71">
        <f t="shared" si="140"/>
        <v>0</v>
      </c>
      <c r="W1291" s="9"/>
      <c r="X1291" s="69">
        <f>Job_Cards[[#This Row],[GST on Lobour]]+Job_Cards[[#This Row],[Total Labour]]+Job_Cards[[#This Row],[Part Value]]</f>
        <v>489</v>
      </c>
      <c r="Y1291" s="9"/>
      <c r="Z1291" s="11"/>
      <c r="AA1291" s="15">
        <f t="shared" si="141"/>
        <v>9</v>
      </c>
      <c r="AB1291" s="15">
        <f t="shared" si="142"/>
        <v>6</v>
      </c>
      <c r="AC1291" s="15">
        <f t="shared" si="143"/>
        <v>2026</v>
      </c>
    </row>
    <row r="1292" spans="1:29" x14ac:dyDescent="0.35">
      <c r="A1292" s="9"/>
      <c r="B1292" s="8">
        <v>46182</v>
      </c>
      <c r="C1292" s="9"/>
      <c r="D1292" s="9"/>
      <c r="E1292" s="9"/>
      <c r="F1292" s="9"/>
      <c r="G1292" s="64"/>
      <c r="H1292" s="65"/>
      <c r="I1292" s="65" t="str">
        <f>IF(Job_Cards[[#This Row],[Customer Name]]="",I1291,"")</f>
        <v>Paid</v>
      </c>
      <c r="J1292" s="106" t="s">
        <v>553</v>
      </c>
      <c r="K1292" s="67" t="str">
        <f>_xlfn.XLOOKUP(Job_Cards[[#This Row],[Part Code Issued]],'Inventory Check'!$A$3:$A$3000,'Inventory Check'!$B$3:$B$3000,"WRONG Code",0)</f>
        <v>Yoke &amp;  Teeth Spicer</v>
      </c>
      <c r="L1292" s="22">
        <v>1</v>
      </c>
      <c r="M1292" s="27">
        <v>3550</v>
      </c>
      <c r="N1292" s="69">
        <f t="shared" si="139"/>
        <v>3550</v>
      </c>
      <c r="O1292" s="10"/>
      <c r="P1292" s="11"/>
      <c r="Q1292" s="11"/>
      <c r="R1292" s="11"/>
      <c r="S1292" s="11"/>
      <c r="T1292" s="23"/>
      <c r="U1292" s="71">
        <f t="shared" si="138"/>
        <v>0</v>
      </c>
      <c r="V1292" s="71">
        <f t="shared" si="140"/>
        <v>0</v>
      </c>
      <c r="W1292" s="9"/>
      <c r="X1292" s="69">
        <f>Job_Cards[[#This Row],[GST on Lobour]]+Job_Cards[[#This Row],[Total Labour]]+Job_Cards[[#This Row],[Part Value]]</f>
        <v>3550</v>
      </c>
      <c r="Y1292" s="9"/>
      <c r="Z1292" s="11"/>
      <c r="AA1292" s="15">
        <f t="shared" si="141"/>
        <v>9</v>
      </c>
      <c r="AB1292" s="15">
        <f t="shared" si="142"/>
        <v>6</v>
      </c>
      <c r="AC1292" s="15">
        <f t="shared" si="143"/>
        <v>2026</v>
      </c>
    </row>
    <row r="1293" spans="1:29" x14ac:dyDescent="0.35">
      <c r="A1293" s="9"/>
      <c r="B1293" s="8">
        <v>46182</v>
      </c>
      <c r="C1293" s="9"/>
      <c r="D1293" s="9"/>
      <c r="E1293" s="9"/>
      <c r="F1293" s="9"/>
      <c r="G1293" s="64"/>
      <c r="H1293" s="65"/>
      <c r="I1293" s="65" t="str">
        <f>IF(Job_Cards[[#This Row],[Customer Name]]="",I1292,"")</f>
        <v>Paid</v>
      </c>
      <c r="J1293" s="22" t="s">
        <v>554</v>
      </c>
      <c r="K1293" s="67" t="str">
        <f>_xlfn.XLOOKUP(Job_Cards[[#This Row],[Part Code Issued]],'Inventory Check'!$A$3:$A$3000,'Inventory Check'!$B$3:$B$3000,"WRONG Code",0)</f>
        <v>Nut 10 No.</v>
      </c>
      <c r="L1293" s="22">
        <v>1</v>
      </c>
      <c r="M1293" s="27">
        <v>10</v>
      </c>
      <c r="N1293" s="69">
        <f t="shared" si="139"/>
        <v>10</v>
      </c>
      <c r="O1293" s="10"/>
      <c r="P1293" s="11"/>
      <c r="Q1293" s="11"/>
      <c r="R1293" s="11"/>
      <c r="S1293" s="11"/>
      <c r="T1293" s="23"/>
      <c r="U1293" s="71">
        <f t="shared" si="138"/>
        <v>0</v>
      </c>
      <c r="V1293" s="71">
        <f t="shared" si="140"/>
        <v>0</v>
      </c>
      <c r="W1293" s="9"/>
      <c r="X1293" s="69">
        <f>Job_Cards[[#This Row],[GST on Lobour]]+Job_Cards[[#This Row],[Total Labour]]+Job_Cards[[#This Row],[Part Value]]</f>
        <v>10</v>
      </c>
      <c r="Y1293" s="9"/>
      <c r="Z1293" s="11"/>
      <c r="AA1293" s="15">
        <f t="shared" si="141"/>
        <v>9</v>
      </c>
      <c r="AB1293" s="15">
        <f t="shared" si="142"/>
        <v>6</v>
      </c>
      <c r="AC1293" s="15">
        <f t="shared" si="143"/>
        <v>2026</v>
      </c>
    </row>
    <row r="1294" spans="1:29" x14ac:dyDescent="0.35">
      <c r="A1294" s="9"/>
      <c r="B1294" s="8">
        <v>46182</v>
      </c>
      <c r="C1294" s="9"/>
      <c r="D1294" s="9"/>
      <c r="E1294" s="9"/>
      <c r="F1294" s="9"/>
      <c r="G1294" s="64"/>
      <c r="H1294" s="65"/>
      <c r="I1294" s="65" t="str">
        <f>IF(Job_Cards[[#This Row],[Customer Name]]="",I1293,"")</f>
        <v>Paid</v>
      </c>
      <c r="J1294" s="22" t="s">
        <v>521</v>
      </c>
      <c r="K1294" s="67" t="str">
        <f>_xlfn.XLOOKUP(Job_Cards[[#This Row],[Part Code Issued]],'Inventory Check'!$A$3:$A$3000,'Inventory Check'!$B$3:$B$3000,"WRONG Code",0)</f>
        <v>UJ Kit</v>
      </c>
      <c r="L1294" s="22">
        <v>2</v>
      </c>
      <c r="M1294" s="27">
        <v>648</v>
      </c>
      <c r="N1294" s="69">
        <f t="shared" si="139"/>
        <v>1296</v>
      </c>
      <c r="O1294" s="10"/>
      <c r="P1294" s="11"/>
      <c r="Q1294" s="11"/>
      <c r="R1294" s="11"/>
      <c r="S1294" s="11"/>
      <c r="T1294" s="23"/>
      <c r="U1294" s="71">
        <f t="shared" si="138"/>
        <v>0</v>
      </c>
      <c r="V1294" s="71">
        <f t="shared" si="140"/>
        <v>0</v>
      </c>
      <c r="W1294" s="9"/>
      <c r="X1294" s="69">
        <f>Job_Cards[[#This Row],[GST on Lobour]]+Job_Cards[[#This Row],[Total Labour]]+Job_Cards[[#This Row],[Part Value]]</f>
        <v>1296</v>
      </c>
      <c r="Y1294" s="9"/>
      <c r="Z1294" s="11"/>
      <c r="AA1294" s="15">
        <f t="shared" si="141"/>
        <v>9</v>
      </c>
      <c r="AB1294" s="15">
        <f t="shared" si="142"/>
        <v>6</v>
      </c>
      <c r="AC1294" s="15">
        <f t="shared" si="143"/>
        <v>2026</v>
      </c>
    </row>
    <row r="1295" spans="1:29" x14ac:dyDescent="0.35">
      <c r="A1295" s="9"/>
      <c r="B1295" s="8">
        <v>46182</v>
      </c>
      <c r="C1295" s="9"/>
      <c r="D1295" s="9"/>
      <c r="E1295" s="9"/>
      <c r="F1295" s="9"/>
      <c r="G1295" s="64"/>
      <c r="H1295" s="65"/>
      <c r="I1295" s="65" t="str">
        <f>IF(Job_Cards[[#This Row],[Customer Name]]="",I1294,"")</f>
        <v>Paid</v>
      </c>
      <c r="J1295" s="22" t="s">
        <v>513</v>
      </c>
      <c r="K1295" s="67" t="str">
        <f>_xlfn.XLOOKUP(Job_Cards[[#This Row],[Part Code Issued]],'Inventory Check'!$A$3:$A$3000,'Inventory Check'!$B$3:$B$3000,"WRONG Code",0)</f>
        <v>Centre BRG Kit</v>
      </c>
      <c r="L1295" s="22">
        <v>1</v>
      </c>
      <c r="M1295" s="27">
        <v>1309</v>
      </c>
      <c r="N1295" s="69">
        <f t="shared" si="139"/>
        <v>1309</v>
      </c>
      <c r="O1295" s="10"/>
      <c r="P1295" s="11"/>
      <c r="Q1295" s="11"/>
      <c r="R1295" s="11"/>
      <c r="S1295" s="11"/>
      <c r="T1295" s="23"/>
      <c r="U1295" s="71">
        <f t="shared" si="138"/>
        <v>0</v>
      </c>
      <c r="V1295" s="71">
        <f t="shared" si="140"/>
        <v>0</v>
      </c>
      <c r="W1295" s="9"/>
      <c r="X1295" s="69">
        <f>Job_Cards[[#This Row],[GST on Lobour]]+Job_Cards[[#This Row],[Total Labour]]+Job_Cards[[#This Row],[Part Value]]</f>
        <v>1309</v>
      </c>
      <c r="Y1295" s="9"/>
      <c r="Z1295" s="11"/>
      <c r="AA1295" s="15">
        <f t="shared" si="141"/>
        <v>9</v>
      </c>
      <c r="AB1295" s="15">
        <f t="shared" si="142"/>
        <v>6</v>
      </c>
      <c r="AC1295" s="15">
        <f t="shared" si="143"/>
        <v>2026</v>
      </c>
    </row>
    <row r="1296" spans="1:29" x14ac:dyDescent="0.35">
      <c r="A1296" s="9"/>
      <c r="B1296" s="8">
        <v>46182</v>
      </c>
      <c r="C1296" s="9"/>
      <c r="D1296" s="9"/>
      <c r="E1296" s="9"/>
      <c r="F1296" s="9"/>
      <c r="G1296" s="64"/>
      <c r="H1296" s="65"/>
      <c r="I1296" s="65" t="str">
        <f>IF(Job_Cards[[#This Row],[Customer Name]]="",I1295,"")</f>
        <v>Paid</v>
      </c>
      <c r="J1296" s="22" t="s">
        <v>136</v>
      </c>
      <c r="K1296" s="67" t="str">
        <f>_xlfn.XLOOKUP(Job_Cards[[#This Row],[Part Code Issued]],'Inventory Check'!$A$3:$A$3000,'Inventory Check'!$B$3:$B$3000,"WRONG Code",0)</f>
        <v>New type DOOR HANDLE LH</v>
      </c>
      <c r="L1296" s="22">
        <v>2</v>
      </c>
      <c r="M1296" s="27">
        <v>333</v>
      </c>
      <c r="N1296" s="69">
        <f t="shared" si="139"/>
        <v>666</v>
      </c>
      <c r="O1296" s="10"/>
      <c r="P1296" s="11"/>
      <c r="Q1296" s="11"/>
      <c r="R1296" s="11"/>
      <c r="S1296" s="11"/>
      <c r="T1296" s="23"/>
      <c r="U1296" s="71">
        <f t="shared" si="138"/>
        <v>0</v>
      </c>
      <c r="V1296" s="71">
        <f t="shared" si="140"/>
        <v>0</v>
      </c>
      <c r="W1296" s="9"/>
      <c r="X1296" s="69">
        <f>Job_Cards[[#This Row],[GST on Lobour]]+Job_Cards[[#This Row],[Total Labour]]+Job_Cards[[#This Row],[Part Value]]</f>
        <v>666</v>
      </c>
      <c r="Y1296" s="9"/>
      <c r="Z1296" s="11"/>
      <c r="AA1296" s="15">
        <f t="shared" si="141"/>
        <v>9</v>
      </c>
      <c r="AB1296" s="15">
        <f t="shared" si="142"/>
        <v>6</v>
      </c>
      <c r="AC1296" s="15">
        <f t="shared" si="143"/>
        <v>2026</v>
      </c>
    </row>
    <row r="1297" spans="1:29" x14ac:dyDescent="0.35">
      <c r="A1297" s="9"/>
      <c r="B1297" s="8">
        <v>46182</v>
      </c>
      <c r="C1297" s="9"/>
      <c r="D1297" s="9"/>
      <c r="E1297" s="9"/>
      <c r="F1297" s="9"/>
      <c r="G1297" s="64"/>
      <c r="H1297" s="65"/>
      <c r="I1297" s="65" t="str">
        <f>IF(Job_Cards[[#This Row],[Customer Name]]="",I1296,"")</f>
        <v>Paid</v>
      </c>
      <c r="J1297" s="22" t="s">
        <v>137</v>
      </c>
      <c r="K1297" s="67" t="str">
        <f>_xlfn.XLOOKUP(Job_Cards[[#This Row],[Part Code Issued]],'Inventory Check'!$A$3:$A$3000,'Inventory Check'!$B$3:$B$3000,"WRONG Code",0)</f>
        <v>New type DOOR HANDLE RH</v>
      </c>
      <c r="L1297" s="22">
        <v>1</v>
      </c>
      <c r="M1297" s="27">
        <v>333</v>
      </c>
      <c r="N1297" s="69">
        <f t="shared" si="139"/>
        <v>333</v>
      </c>
      <c r="O1297" s="10"/>
      <c r="P1297" s="11"/>
      <c r="Q1297" s="11"/>
      <c r="R1297" s="11"/>
      <c r="S1297" s="11"/>
      <c r="T1297" s="23"/>
      <c r="U1297" s="71">
        <f t="shared" si="138"/>
        <v>0</v>
      </c>
      <c r="V1297" s="71">
        <f t="shared" si="140"/>
        <v>0</v>
      </c>
      <c r="W1297" s="9"/>
      <c r="X1297" s="69">
        <f>Job_Cards[[#This Row],[GST on Lobour]]+Job_Cards[[#This Row],[Total Labour]]+Job_Cards[[#This Row],[Part Value]]</f>
        <v>333</v>
      </c>
      <c r="Y1297" s="9"/>
      <c r="Z1297" s="11"/>
      <c r="AA1297" s="15">
        <f t="shared" si="141"/>
        <v>9</v>
      </c>
      <c r="AB1297" s="15">
        <f t="shared" si="142"/>
        <v>6</v>
      </c>
      <c r="AC1297" s="15">
        <f t="shared" si="143"/>
        <v>2026</v>
      </c>
    </row>
    <row r="1298" spans="1:29" x14ac:dyDescent="0.35">
      <c r="A1298" s="9"/>
      <c r="B1298" s="8">
        <v>46182</v>
      </c>
      <c r="C1298" s="9"/>
      <c r="D1298" s="9"/>
      <c r="E1298" s="9"/>
      <c r="F1298" s="9"/>
      <c r="G1298" s="64"/>
      <c r="H1298" s="65"/>
      <c r="I1298" s="65" t="str">
        <f>IF(Job_Cards[[#This Row],[Customer Name]]="",I1297,"")</f>
        <v>Paid</v>
      </c>
      <c r="J1298" s="22" t="s">
        <v>1119</v>
      </c>
      <c r="K1298" s="67" t="str">
        <f>_xlfn.XLOOKUP(Job_Cards[[#This Row],[Part Code Issued]],'Inventory Check'!$A$3:$A$3000,'Inventory Check'!$B$3:$B$3000,"WRONG Code",0)</f>
        <v>MECHENICAL SPRAY</v>
      </c>
      <c r="L1298" s="22">
        <v>1</v>
      </c>
      <c r="M1298" s="27">
        <v>160</v>
      </c>
      <c r="N1298" s="69">
        <f t="shared" si="139"/>
        <v>160</v>
      </c>
      <c r="O1298" s="10"/>
      <c r="P1298" s="11"/>
      <c r="Q1298" s="11"/>
      <c r="R1298" s="11"/>
      <c r="S1298" s="11"/>
      <c r="T1298" s="23"/>
      <c r="U1298" s="71">
        <f t="shared" si="138"/>
        <v>0</v>
      </c>
      <c r="V1298" s="71">
        <f t="shared" si="140"/>
        <v>0</v>
      </c>
      <c r="W1298" s="9"/>
      <c r="X1298" s="69">
        <f>Job_Cards[[#This Row],[GST on Lobour]]+Job_Cards[[#This Row],[Total Labour]]+Job_Cards[[#This Row],[Part Value]]</f>
        <v>160</v>
      </c>
      <c r="Y1298" s="9"/>
      <c r="Z1298" s="11"/>
      <c r="AA1298" s="15">
        <f t="shared" si="141"/>
        <v>9</v>
      </c>
      <c r="AB1298" s="15">
        <f t="shared" si="142"/>
        <v>6</v>
      </c>
      <c r="AC1298" s="15">
        <f t="shared" si="143"/>
        <v>2026</v>
      </c>
    </row>
    <row r="1299" spans="1:29" x14ac:dyDescent="0.35">
      <c r="A1299" s="9"/>
      <c r="B1299" s="8">
        <v>46182</v>
      </c>
      <c r="C1299" s="9"/>
      <c r="D1299" s="9"/>
      <c r="E1299" s="9"/>
      <c r="F1299" s="9"/>
      <c r="G1299" s="64"/>
      <c r="H1299" s="65"/>
      <c r="I1299" s="65" t="str">
        <f>IF(Job_Cards[[#This Row],[Customer Name]]="",I1298,"")</f>
        <v>Paid</v>
      </c>
      <c r="J1299" s="22" t="s">
        <v>1460</v>
      </c>
      <c r="K1299" s="67" t="str">
        <f>_xlfn.XLOOKUP(Job_Cards[[#This Row],[Part Code Issued]],'Inventory Check'!$A$3:$A$3000,'Inventory Check'!$B$3:$B$3000,"WRONG Code",0)</f>
        <v>Rear View Mirror RH</v>
      </c>
      <c r="L1299" s="22">
        <v>1</v>
      </c>
      <c r="M1299" s="27">
        <v>268</v>
      </c>
      <c r="N1299" s="69">
        <f t="shared" si="139"/>
        <v>268</v>
      </c>
      <c r="O1299" s="10"/>
      <c r="P1299" s="11"/>
      <c r="Q1299" s="11"/>
      <c r="R1299" s="11"/>
      <c r="S1299" s="11"/>
      <c r="T1299" s="23"/>
      <c r="U1299" s="71">
        <f t="shared" si="138"/>
        <v>0</v>
      </c>
      <c r="V1299" s="71">
        <f t="shared" si="140"/>
        <v>0</v>
      </c>
      <c r="W1299" s="9"/>
      <c r="X1299" s="69">
        <f>Job_Cards[[#This Row],[GST on Lobour]]+Job_Cards[[#This Row],[Total Labour]]+Job_Cards[[#This Row],[Part Value]]</f>
        <v>268</v>
      </c>
      <c r="Y1299" s="9"/>
      <c r="Z1299" s="11"/>
      <c r="AA1299" s="15">
        <f t="shared" si="141"/>
        <v>9</v>
      </c>
      <c r="AB1299" s="15">
        <f t="shared" si="142"/>
        <v>6</v>
      </c>
      <c r="AC1299" s="15">
        <f t="shared" si="143"/>
        <v>2026</v>
      </c>
    </row>
    <row r="1300" spans="1:29" x14ac:dyDescent="0.35">
      <c r="A1300" s="9"/>
      <c r="B1300" s="8">
        <v>46182</v>
      </c>
      <c r="C1300" s="9"/>
      <c r="D1300" s="9"/>
      <c r="E1300" s="9"/>
      <c r="F1300" s="9"/>
      <c r="G1300" s="64"/>
      <c r="H1300" s="65"/>
      <c r="I1300" s="65" t="str">
        <f>IF(Job_Cards[[#This Row],[Customer Name]]="",I1299,"")</f>
        <v>Paid</v>
      </c>
      <c r="J1300" s="22" t="s">
        <v>109</v>
      </c>
      <c r="K1300" s="67" t="str">
        <f>_xlfn.XLOOKUP(Job_Cards[[#This Row],[Part Code Issued]],'Inventory Check'!$A$3:$A$3000,'Inventory Check'!$B$3:$B$3000,"WRONG Code",0)</f>
        <v>Rear View Mirror LH</v>
      </c>
      <c r="L1300" s="22">
        <v>1</v>
      </c>
      <c r="M1300" s="27">
        <v>268</v>
      </c>
      <c r="N1300" s="69">
        <f t="shared" si="139"/>
        <v>268</v>
      </c>
      <c r="O1300" s="10"/>
      <c r="P1300" s="11"/>
      <c r="Q1300" s="11"/>
      <c r="R1300" s="11"/>
      <c r="S1300" s="11"/>
      <c r="T1300" s="23"/>
      <c r="U1300" s="71">
        <f t="shared" si="138"/>
        <v>0</v>
      </c>
      <c r="V1300" s="71">
        <f t="shared" si="140"/>
        <v>0</v>
      </c>
      <c r="W1300" s="9"/>
      <c r="X1300" s="69">
        <f>Job_Cards[[#This Row],[GST on Lobour]]+Job_Cards[[#This Row],[Total Labour]]+Job_Cards[[#This Row],[Part Value]]</f>
        <v>268</v>
      </c>
      <c r="Y1300" s="9"/>
      <c r="Z1300" s="11"/>
      <c r="AA1300" s="15">
        <f t="shared" si="141"/>
        <v>9</v>
      </c>
      <c r="AB1300" s="15">
        <f t="shared" si="142"/>
        <v>6</v>
      </c>
      <c r="AC1300" s="15">
        <f t="shared" si="143"/>
        <v>2026</v>
      </c>
    </row>
    <row r="1301" spans="1:29" x14ac:dyDescent="0.35">
      <c r="A1301" s="8">
        <v>46183</v>
      </c>
      <c r="B1301" s="8">
        <v>46183</v>
      </c>
      <c r="C1301" s="9">
        <v>162</v>
      </c>
      <c r="D1301" s="9" t="s">
        <v>1469</v>
      </c>
      <c r="E1301" s="9">
        <v>9838318865</v>
      </c>
      <c r="F1301" s="9" t="s">
        <v>1470</v>
      </c>
      <c r="G1301" s="64" t="s">
        <v>56</v>
      </c>
      <c r="H1301" s="65" t="s">
        <v>65</v>
      </c>
      <c r="I1301" s="65" t="s">
        <v>48</v>
      </c>
      <c r="J1301" s="22" t="s">
        <v>366</v>
      </c>
      <c r="K1301" s="67" t="str">
        <f>_xlfn.XLOOKUP(Job_Cards[[#This Row],[Part Code Issued]],'Inventory Check'!$A$3:$A$3000,'Inventory Check'!$B$3:$B$3000,"WRONG Code",0)</f>
        <v>Gulf Force BS VI (6.5L)</v>
      </c>
      <c r="L1301" s="22">
        <v>1</v>
      </c>
      <c r="M1301" s="27">
        <v>2243</v>
      </c>
      <c r="N1301" s="69">
        <f t="shared" si="139"/>
        <v>2243</v>
      </c>
      <c r="O1301" s="10"/>
      <c r="P1301" s="11"/>
      <c r="Q1301" s="11"/>
      <c r="R1301" s="11">
        <v>550</v>
      </c>
      <c r="S1301" s="11"/>
      <c r="T1301" s="23"/>
      <c r="U1301" s="71">
        <f t="shared" si="138"/>
        <v>550</v>
      </c>
      <c r="V1301" s="71">
        <f t="shared" si="140"/>
        <v>99</v>
      </c>
      <c r="W1301" s="9"/>
      <c r="X1301" s="69">
        <f>Job_Cards[[#This Row],[GST on Lobour]]+Job_Cards[[#This Row],[Total Labour]]+Job_Cards[[#This Row],[Part Value]]</f>
        <v>2892</v>
      </c>
      <c r="Y1301" s="9"/>
      <c r="Z1301" s="11"/>
      <c r="AA1301" s="15">
        <f t="shared" si="141"/>
        <v>10</v>
      </c>
      <c r="AB1301" s="15">
        <f t="shared" si="142"/>
        <v>6</v>
      </c>
      <c r="AC1301" s="15">
        <f t="shared" si="143"/>
        <v>2026</v>
      </c>
    </row>
    <row r="1302" spans="1:29" x14ac:dyDescent="0.35">
      <c r="A1302" s="9"/>
      <c r="B1302" s="8">
        <v>46183</v>
      </c>
      <c r="C1302" s="9"/>
      <c r="D1302" s="9"/>
      <c r="E1302" s="9"/>
      <c r="F1302" s="9"/>
      <c r="G1302" s="64"/>
      <c r="H1302" s="65"/>
      <c r="I1302" s="65" t="str">
        <f>IF(Job_Cards[[#This Row],[Customer Name]]="",I1301,"")</f>
        <v>Free Service</v>
      </c>
      <c r="J1302" s="22" t="s">
        <v>90</v>
      </c>
      <c r="K1302" s="67" t="str">
        <f>_xlfn.XLOOKUP(Job_Cards[[#This Row],[Part Code Issued]],'Inventory Check'!$A$3:$A$3000,'Inventory Check'!$B$3:$B$3000,"WRONG Code",0)</f>
        <v>Oil Filter</v>
      </c>
      <c r="L1302" s="22">
        <v>1</v>
      </c>
      <c r="M1302" s="27">
        <v>359</v>
      </c>
      <c r="N1302" s="69">
        <f t="shared" si="139"/>
        <v>359</v>
      </c>
      <c r="O1302" s="10"/>
      <c r="P1302" s="11"/>
      <c r="Q1302" s="11"/>
      <c r="R1302" s="11"/>
      <c r="S1302" s="11"/>
      <c r="T1302" s="23"/>
      <c r="U1302" s="71">
        <f t="shared" si="138"/>
        <v>0</v>
      </c>
      <c r="V1302" s="71">
        <f t="shared" si="140"/>
        <v>0</v>
      </c>
      <c r="W1302" s="9"/>
      <c r="X1302" s="69">
        <f>Job_Cards[[#This Row],[GST on Lobour]]+Job_Cards[[#This Row],[Total Labour]]+Job_Cards[[#This Row],[Part Value]]</f>
        <v>359</v>
      </c>
      <c r="Y1302" s="9"/>
      <c r="Z1302" s="11"/>
      <c r="AA1302" s="15">
        <f t="shared" si="141"/>
        <v>10</v>
      </c>
      <c r="AB1302" s="15">
        <f t="shared" si="142"/>
        <v>6</v>
      </c>
      <c r="AC1302" s="15">
        <f t="shared" si="143"/>
        <v>2026</v>
      </c>
    </row>
    <row r="1303" spans="1:29" x14ac:dyDescent="0.35">
      <c r="A1303" s="9"/>
      <c r="B1303" s="8">
        <v>46183</v>
      </c>
      <c r="C1303" s="9"/>
      <c r="D1303" s="9"/>
      <c r="E1303" s="9"/>
      <c r="F1303" s="9"/>
      <c r="G1303" s="64"/>
      <c r="H1303" s="65"/>
      <c r="I1303" s="65" t="str">
        <f>IF(Job_Cards[[#This Row],[Customer Name]]="",I1302,"")</f>
        <v>Free Service</v>
      </c>
      <c r="J1303" s="22" t="s">
        <v>554</v>
      </c>
      <c r="K1303" s="67" t="str">
        <f>_xlfn.XLOOKUP(Job_Cards[[#This Row],[Part Code Issued]],'Inventory Check'!$A$3:$A$3000,'Inventory Check'!$B$3:$B$3000,"WRONG Code",0)</f>
        <v>Nut 10 No.</v>
      </c>
      <c r="L1303" s="22">
        <v>1</v>
      </c>
      <c r="M1303" s="27">
        <v>10</v>
      </c>
      <c r="N1303" s="69">
        <f t="shared" si="139"/>
        <v>10</v>
      </c>
      <c r="O1303" s="10"/>
      <c r="P1303" s="11"/>
      <c r="Q1303" s="11"/>
      <c r="R1303" s="11"/>
      <c r="S1303" s="11"/>
      <c r="T1303" s="23"/>
      <c r="U1303" s="71">
        <f t="shared" si="138"/>
        <v>0</v>
      </c>
      <c r="V1303" s="71">
        <f t="shared" si="140"/>
        <v>0</v>
      </c>
      <c r="W1303" s="9"/>
      <c r="X1303" s="69">
        <f>Job_Cards[[#This Row],[GST on Lobour]]+Job_Cards[[#This Row],[Total Labour]]+Job_Cards[[#This Row],[Part Value]]</f>
        <v>10</v>
      </c>
      <c r="Y1303" s="9"/>
      <c r="Z1303" s="11"/>
      <c r="AA1303" s="15">
        <f t="shared" si="141"/>
        <v>10</v>
      </c>
      <c r="AB1303" s="15">
        <f t="shared" si="142"/>
        <v>6</v>
      </c>
      <c r="AC1303" s="15">
        <f t="shared" si="143"/>
        <v>2026</v>
      </c>
    </row>
    <row r="1304" spans="1:29" x14ac:dyDescent="0.35">
      <c r="A1304" s="8">
        <v>46183</v>
      </c>
      <c r="B1304" s="8">
        <v>46183</v>
      </c>
      <c r="C1304" s="9">
        <v>163</v>
      </c>
      <c r="D1304" s="9" t="s">
        <v>1469</v>
      </c>
      <c r="E1304" s="9">
        <v>7393904261</v>
      </c>
      <c r="F1304" s="9" t="s">
        <v>1471</v>
      </c>
      <c r="G1304" s="64" t="s">
        <v>56</v>
      </c>
      <c r="H1304" s="65" t="s">
        <v>65</v>
      </c>
      <c r="I1304" s="65" t="s">
        <v>48</v>
      </c>
      <c r="J1304" s="22" t="s">
        <v>366</v>
      </c>
      <c r="K1304" s="67" t="str">
        <f>_xlfn.XLOOKUP(Job_Cards[[#This Row],[Part Code Issued]],'Inventory Check'!$A$3:$A$3000,'Inventory Check'!$B$3:$B$3000,"WRONG Code",0)</f>
        <v>Gulf Force BS VI (6.5L)</v>
      </c>
      <c r="L1304" s="22">
        <v>1</v>
      </c>
      <c r="M1304" s="27">
        <v>2243</v>
      </c>
      <c r="N1304" s="69">
        <f t="shared" si="139"/>
        <v>2243</v>
      </c>
      <c r="O1304" s="10"/>
      <c r="P1304" s="11"/>
      <c r="Q1304" s="11"/>
      <c r="R1304" s="11"/>
      <c r="S1304" s="11"/>
      <c r="T1304" s="23"/>
      <c r="U1304" s="71">
        <f t="shared" si="138"/>
        <v>0</v>
      </c>
      <c r="V1304" s="71">
        <f t="shared" si="140"/>
        <v>0</v>
      </c>
      <c r="W1304" s="9"/>
      <c r="X1304" s="69">
        <f>Job_Cards[[#This Row],[GST on Lobour]]+Job_Cards[[#This Row],[Total Labour]]+Job_Cards[[#This Row],[Part Value]]</f>
        <v>2243</v>
      </c>
      <c r="Y1304" s="9"/>
      <c r="Z1304" s="11"/>
      <c r="AA1304" s="15">
        <f t="shared" si="141"/>
        <v>10</v>
      </c>
      <c r="AB1304" s="15">
        <f t="shared" si="142"/>
        <v>6</v>
      </c>
      <c r="AC1304" s="15">
        <f t="shared" si="143"/>
        <v>2026</v>
      </c>
    </row>
    <row r="1305" spans="1:29" x14ac:dyDescent="0.35">
      <c r="A1305" s="9"/>
      <c r="B1305" s="8">
        <v>46183</v>
      </c>
      <c r="C1305" s="9"/>
      <c r="D1305" s="9"/>
      <c r="E1305" s="9"/>
      <c r="F1305" s="9"/>
      <c r="G1305" s="64"/>
      <c r="H1305" s="65"/>
      <c r="I1305" s="65" t="str">
        <f>IF(Job_Cards[[#This Row],[Customer Name]]="",I1304,"")</f>
        <v>Free Service</v>
      </c>
      <c r="J1305" s="22" t="s">
        <v>90</v>
      </c>
      <c r="K1305" s="67" t="str">
        <f>_xlfn.XLOOKUP(Job_Cards[[#This Row],[Part Code Issued]],'Inventory Check'!$A$3:$A$3000,'Inventory Check'!$B$3:$B$3000,"WRONG Code",0)</f>
        <v>Oil Filter</v>
      </c>
      <c r="L1305" s="22">
        <v>1</v>
      </c>
      <c r="M1305" s="27">
        <v>359</v>
      </c>
      <c r="N1305" s="69">
        <f t="shared" si="139"/>
        <v>359</v>
      </c>
      <c r="O1305" s="10"/>
      <c r="P1305" s="11"/>
      <c r="Q1305" s="11"/>
      <c r="R1305" s="11"/>
      <c r="S1305" s="11"/>
      <c r="T1305" s="23"/>
      <c r="U1305" s="71">
        <f t="shared" si="138"/>
        <v>0</v>
      </c>
      <c r="V1305" s="71">
        <f t="shared" si="140"/>
        <v>0</v>
      </c>
      <c r="W1305" s="9"/>
      <c r="X1305" s="69">
        <f>Job_Cards[[#This Row],[GST on Lobour]]+Job_Cards[[#This Row],[Total Labour]]+Job_Cards[[#This Row],[Part Value]]</f>
        <v>359</v>
      </c>
      <c r="Y1305" s="9"/>
      <c r="Z1305" s="11"/>
      <c r="AA1305" s="15">
        <f t="shared" si="141"/>
        <v>10</v>
      </c>
      <c r="AB1305" s="15">
        <f t="shared" si="142"/>
        <v>6</v>
      </c>
      <c r="AC1305" s="15">
        <f t="shared" si="143"/>
        <v>2026</v>
      </c>
    </row>
    <row r="1306" spans="1:29" x14ac:dyDescent="0.35">
      <c r="A1306" s="8">
        <v>46183</v>
      </c>
      <c r="B1306" s="8">
        <v>46183</v>
      </c>
      <c r="C1306" s="9">
        <v>164</v>
      </c>
      <c r="D1306" s="9" t="s">
        <v>1469</v>
      </c>
      <c r="E1306" s="9">
        <v>9506788802</v>
      </c>
      <c r="F1306" s="9" t="s">
        <v>1472</v>
      </c>
      <c r="G1306" s="64" t="s">
        <v>55</v>
      </c>
      <c r="H1306" s="65" t="s">
        <v>65</v>
      </c>
      <c r="I1306" s="65" t="s">
        <v>27</v>
      </c>
      <c r="J1306" s="22" t="s">
        <v>509</v>
      </c>
      <c r="K1306" s="67" t="str">
        <f>_xlfn.XLOOKUP(Job_Cards[[#This Row],[Part Code Issued]],'Inventory Check'!$A$3:$A$3000,'Inventory Check'!$B$3:$B$3000,"WRONG Code",0)</f>
        <v>Tail Lamp RH</v>
      </c>
      <c r="L1306" s="22">
        <v>1</v>
      </c>
      <c r="M1306" s="27">
        <v>1202</v>
      </c>
      <c r="N1306" s="69">
        <f t="shared" si="139"/>
        <v>1202</v>
      </c>
      <c r="O1306" s="10">
        <v>900</v>
      </c>
      <c r="P1306" s="11">
        <v>1350</v>
      </c>
      <c r="Q1306" s="11"/>
      <c r="R1306" s="11"/>
      <c r="S1306" s="11"/>
      <c r="T1306" s="23"/>
      <c r="U1306" s="71">
        <f t="shared" si="138"/>
        <v>2250</v>
      </c>
      <c r="V1306" s="71">
        <f t="shared" si="140"/>
        <v>405</v>
      </c>
      <c r="W1306" s="9"/>
      <c r="X1306" s="69">
        <f>Job_Cards[[#This Row],[GST on Lobour]]+Job_Cards[[#This Row],[Total Labour]]+Job_Cards[[#This Row],[Part Value]]</f>
        <v>3857</v>
      </c>
      <c r="Y1306" s="9"/>
      <c r="Z1306" s="11"/>
      <c r="AA1306" s="15">
        <f t="shared" si="141"/>
        <v>10</v>
      </c>
      <c r="AB1306" s="15">
        <f t="shared" si="142"/>
        <v>6</v>
      </c>
      <c r="AC1306" s="15">
        <f t="shared" si="143"/>
        <v>2026</v>
      </c>
    </row>
    <row r="1307" spans="1:29" x14ac:dyDescent="0.35">
      <c r="A1307" s="9"/>
      <c r="B1307" s="8">
        <v>46183</v>
      </c>
      <c r="C1307" s="9"/>
      <c r="D1307" s="9"/>
      <c r="E1307" s="9"/>
      <c r="F1307" s="9"/>
      <c r="G1307" s="64"/>
      <c r="H1307" s="65"/>
      <c r="I1307" s="65" t="str">
        <f>IF(Job_Cards[[#This Row],[Customer Name]]="",I1306,"")</f>
        <v>Paid</v>
      </c>
      <c r="J1307" s="22" t="s">
        <v>511</v>
      </c>
      <c r="K1307" s="67" t="str">
        <f>_xlfn.XLOOKUP(Job_Cards[[#This Row],[Part Code Issued]],'Inventory Check'!$A$3:$A$3000,'Inventory Check'!$B$3:$B$3000,"WRONG Code",0)</f>
        <v>Tail Lamp LH</v>
      </c>
      <c r="L1307" s="22">
        <v>1</v>
      </c>
      <c r="M1307" s="27">
        <v>1202</v>
      </c>
      <c r="N1307" s="69">
        <f t="shared" si="139"/>
        <v>1202</v>
      </c>
      <c r="O1307" s="10"/>
      <c r="P1307" s="11"/>
      <c r="Q1307" s="11"/>
      <c r="R1307" s="11"/>
      <c r="S1307" s="11"/>
      <c r="T1307" s="23"/>
      <c r="U1307" s="71">
        <f t="shared" si="138"/>
        <v>0</v>
      </c>
      <c r="V1307" s="71">
        <f t="shared" si="140"/>
        <v>0</v>
      </c>
      <c r="W1307" s="9"/>
      <c r="X1307" s="69">
        <f>Job_Cards[[#This Row],[GST on Lobour]]+Job_Cards[[#This Row],[Total Labour]]+Job_Cards[[#This Row],[Part Value]]</f>
        <v>1202</v>
      </c>
      <c r="Y1307" s="9"/>
      <c r="Z1307" s="11"/>
      <c r="AA1307" s="15">
        <f t="shared" si="141"/>
        <v>10</v>
      </c>
      <c r="AB1307" s="15">
        <f t="shared" si="142"/>
        <v>6</v>
      </c>
      <c r="AC1307" s="15">
        <f t="shared" si="143"/>
        <v>2026</v>
      </c>
    </row>
    <row r="1308" spans="1:29" x14ac:dyDescent="0.35">
      <c r="A1308" s="9"/>
      <c r="B1308" s="8">
        <v>46183</v>
      </c>
      <c r="C1308" s="9"/>
      <c r="D1308" s="9"/>
      <c r="E1308" s="9"/>
      <c r="F1308" s="9"/>
      <c r="G1308" s="64"/>
      <c r="H1308" s="65"/>
      <c r="I1308" s="65" t="str">
        <f>IF(Job_Cards[[#This Row],[Customer Name]]="",I1307,"")</f>
        <v>Paid</v>
      </c>
      <c r="J1308" s="22" t="s">
        <v>527</v>
      </c>
      <c r="K1308" s="67" t="str">
        <f>_xlfn.XLOOKUP(Job_Cards[[#This Row],[Part Code Issued]],'Inventory Check'!$A$3:$A$3000,'Inventory Check'!$B$3:$B$3000,"WRONG Code",0)</f>
        <v>Ele. Flasher Unit</v>
      </c>
      <c r="L1308" s="22">
        <v>1</v>
      </c>
      <c r="M1308" s="27">
        <v>124</v>
      </c>
      <c r="N1308" s="69">
        <f t="shared" si="139"/>
        <v>124</v>
      </c>
      <c r="O1308" s="10"/>
      <c r="P1308" s="11"/>
      <c r="Q1308" s="11"/>
      <c r="R1308" s="11"/>
      <c r="S1308" s="11"/>
      <c r="T1308" s="23"/>
      <c r="U1308" s="71">
        <f t="shared" si="138"/>
        <v>0</v>
      </c>
      <c r="V1308" s="71">
        <f t="shared" si="140"/>
        <v>0</v>
      </c>
      <c r="W1308" s="9"/>
      <c r="X1308" s="69">
        <f>Job_Cards[[#This Row],[GST on Lobour]]+Job_Cards[[#This Row],[Total Labour]]+Job_Cards[[#This Row],[Part Value]]</f>
        <v>124</v>
      </c>
      <c r="Y1308" s="9"/>
      <c r="Z1308" s="11"/>
      <c r="AA1308" s="15">
        <f t="shared" si="141"/>
        <v>10</v>
      </c>
      <c r="AB1308" s="15">
        <f t="shared" si="142"/>
        <v>6</v>
      </c>
      <c r="AC1308" s="15">
        <f t="shared" si="143"/>
        <v>2026</v>
      </c>
    </row>
    <row r="1309" spans="1:29" x14ac:dyDescent="0.35">
      <c r="A1309" s="9"/>
      <c r="B1309" s="8">
        <v>46183</v>
      </c>
      <c r="C1309" s="9"/>
      <c r="D1309" s="9"/>
      <c r="E1309" s="9"/>
      <c r="F1309" s="9"/>
      <c r="G1309" s="64"/>
      <c r="H1309" s="65"/>
      <c r="I1309" s="65" t="str">
        <f>IF(Job_Cards[[#This Row],[Customer Name]]="",I1308,"")</f>
        <v>Paid</v>
      </c>
      <c r="J1309" s="22" t="s">
        <v>1392</v>
      </c>
      <c r="K1309" s="67" t="str">
        <f>_xlfn.XLOOKUP(Job_Cards[[#This Row],[Part Code Issued]],'Inventory Check'!$A$3:$A$3000,'Inventory Check'!$B$3:$B$3000,"WRONG Code",0)</f>
        <v>ENGINE OIL</v>
      </c>
      <c r="L1309" s="22">
        <v>1</v>
      </c>
      <c r="M1309" s="27">
        <v>2400</v>
      </c>
      <c r="N1309" s="69">
        <f t="shared" si="139"/>
        <v>2400</v>
      </c>
      <c r="O1309" s="10"/>
      <c r="P1309" s="11"/>
      <c r="Q1309" s="11"/>
      <c r="R1309" s="11"/>
      <c r="S1309" s="11"/>
      <c r="T1309" s="23"/>
      <c r="U1309" s="71">
        <f t="shared" si="138"/>
        <v>0</v>
      </c>
      <c r="V1309" s="71">
        <f t="shared" si="140"/>
        <v>0</v>
      </c>
      <c r="W1309" s="9"/>
      <c r="X1309" s="69">
        <f>Job_Cards[[#This Row],[GST on Lobour]]+Job_Cards[[#This Row],[Total Labour]]+Job_Cards[[#This Row],[Part Value]]</f>
        <v>2400</v>
      </c>
      <c r="Y1309" s="9"/>
      <c r="Z1309" s="11"/>
      <c r="AA1309" s="15">
        <f t="shared" si="141"/>
        <v>10</v>
      </c>
      <c r="AB1309" s="15">
        <f t="shared" si="142"/>
        <v>6</v>
      </c>
      <c r="AC1309" s="15">
        <f t="shared" si="143"/>
        <v>2026</v>
      </c>
    </row>
    <row r="1310" spans="1:29" x14ac:dyDescent="0.35">
      <c r="A1310" s="9"/>
      <c r="B1310" s="8">
        <v>46183</v>
      </c>
      <c r="C1310" s="9"/>
      <c r="D1310" s="9"/>
      <c r="E1310" s="9"/>
      <c r="F1310" s="9"/>
      <c r="G1310" s="64"/>
      <c r="H1310" s="65"/>
      <c r="I1310" s="65" t="str">
        <f>IF(Job_Cards[[#This Row],[Customer Name]]="",I1309,"")</f>
        <v>Paid</v>
      </c>
      <c r="J1310" s="22" t="s">
        <v>424</v>
      </c>
      <c r="K1310" s="67" t="str">
        <f>_xlfn.XLOOKUP(Job_Cards[[#This Row],[Part Code Issued]],'Inventory Check'!$A$3:$A$3000,'Inventory Check'!$B$3:$B$3000,"WRONG Code",0)</f>
        <v>Lube Oil Filter</v>
      </c>
      <c r="L1310" s="22">
        <v>1</v>
      </c>
      <c r="M1310" s="27">
        <v>1411</v>
      </c>
      <c r="N1310" s="69">
        <f t="shared" si="139"/>
        <v>1411</v>
      </c>
      <c r="O1310" s="10"/>
      <c r="P1310" s="11"/>
      <c r="Q1310" s="11"/>
      <c r="R1310" s="11"/>
      <c r="S1310" s="11"/>
      <c r="T1310" s="23"/>
      <c r="U1310" s="71">
        <f t="shared" si="138"/>
        <v>0</v>
      </c>
      <c r="V1310" s="71">
        <f t="shared" si="140"/>
        <v>0</v>
      </c>
      <c r="W1310" s="9"/>
      <c r="X1310" s="69">
        <f>Job_Cards[[#This Row],[GST on Lobour]]+Job_Cards[[#This Row],[Total Labour]]+Job_Cards[[#This Row],[Part Value]]</f>
        <v>1411</v>
      </c>
      <c r="Y1310" s="9"/>
      <c r="Z1310" s="11"/>
      <c r="AA1310" s="15">
        <f t="shared" si="141"/>
        <v>10</v>
      </c>
      <c r="AB1310" s="15">
        <f t="shared" si="142"/>
        <v>6</v>
      </c>
      <c r="AC1310" s="15">
        <f t="shared" si="143"/>
        <v>2026</v>
      </c>
    </row>
    <row r="1311" spans="1:29" x14ac:dyDescent="0.35">
      <c r="A1311" s="9"/>
      <c r="B1311" s="8">
        <v>46183</v>
      </c>
      <c r="C1311" s="9"/>
      <c r="D1311" s="9"/>
      <c r="E1311" s="9"/>
      <c r="F1311" s="9"/>
      <c r="G1311" s="64"/>
      <c r="H1311" s="65"/>
      <c r="I1311" s="65" t="str">
        <f>IF(Job_Cards[[#This Row],[Customer Name]]="",I1310,"")</f>
        <v>Paid</v>
      </c>
      <c r="J1311" s="22" t="s">
        <v>91</v>
      </c>
      <c r="K1311" s="67" t="str">
        <f>_xlfn.XLOOKUP(Job_Cards[[#This Row],[Part Code Issued]],'Inventory Check'!$A$3:$A$3000,'Inventory Check'!$B$3:$B$3000,"WRONG Code",0)</f>
        <v>FUEL FILTER</v>
      </c>
      <c r="L1311" s="22">
        <v>1</v>
      </c>
      <c r="M1311" s="27">
        <v>1575</v>
      </c>
      <c r="N1311" s="69">
        <f t="shared" si="139"/>
        <v>1575</v>
      </c>
      <c r="O1311" s="10"/>
      <c r="P1311" s="11"/>
      <c r="Q1311" s="11"/>
      <c r="R1311" s="11"/>
      <c r="S1311" s="11"/>
      <c r="T1311" s="23"/>
      <c r="U1311" s="71">
        <f t="shared" si="138"/>
        <v>0</v>
      </c>
      <c r="V1311" s="71">
        <f t="shared" si="140"/>
        <v>0</v>
      </c>
      <c r="W1311" s="9"/>
      <c r="X1311" s="69">
        <f>Job_Cards[[#This Row],[GST on Lobour]]+Job_Cards[[#This Row],[Total Labour]]+Job_Cards[[#This Row],[Part Value]]</f>
        <v>1575</v>
      </c>
      <c r="Y1311" s="9"/>
      <c r="Z1311" s="11"/>
      <c r="AA1311" s="15">
        <f t="shared" si="141"/>
        <v>10</v>
      </c>
      <c r="AB1311" s="15">
        <f t="shared" si="142"/>
        <v>6</v>
      </c>
      <c r="AC1311" s="15">
        <f t="shared" si="143"/>
        <v>2026</v>
      </c>
    </row>
    <row r="1312" spans="1:29" x14ac:dyDescent="0.35">
      <c r="A1312" s="9"/>
      <c r="B1312" s="8">
        <v>46183</v>
      </c>
      <c r="C1312" s="9"/>
      <c r="D1312" s="9"/>
      <c r="E1312" s="9"/>
      <c r="F1312" s="9"/>
      <c r="G1312" s="64"/>
      <c r="H1312" s="65"/>
      <c r="I1312" s="65" t="str">
        <f>IF(Job_Cards[[#This Row],[Customer Name]]="",I1311,"")</f>
        <v>Paid</v>
      </c>
      <c r="J1312" s="22" t="s">
        <v>92</v>
      </c>
      <c r="K1312" s="67" t="str">
        <f>_xlfn.XLOOKUP(Job_Cards[[#This Row],[Part Code Issued]],'Inventory Check'!$A$3:$A$3000,'Inventory Check'!$B$3:$B$3000,"WRONG Code",0)</f>
        <v>AIR FILTER</v>
      </c>
      <c r="L1312" s="22">
        <v>1</v>
      </c>
      <c r="M1312" s="27">
        <v>1388</v>
      </c>
      <c r="N1312" s="69">
        <f t="shared" si="139"/>
        <v>1388</v>
      </c>
      <c r="O1312" s="10"/>
      <c r="P1312" s="11"/>
      <c r="Q1312" s="11"/>
      <c r="R1312" s="11"/>
      <c r="S1312" s="11"/>
      <c r="T1312" s="23"/>
      <c r="U1312" s="71">
        <f t="shared" si="138"/>
        <v>0</v>
      </c>
      <c r="V1312" s="71">
        <f t="shared" si="140"/>
        <v>0</v>
      </c>
      <c r="W1312" s="9"/>
      <c r="X1312" s="69">
        <f>Job_Cards[[#This Row],[GST on Lobour]]+Job_Cards[[#This Row],[Total Labour]]+Job_Cards[[#This Row],[Part Value]]</f>
        <v>1388</v>
      </c>
      <c r="Y1312" s="9"/>
      <c r="Z1312" s="11"/>
      <c r="AA1312" s="15">
        <f t="shared" si="141"/>
        <v>10</v>
      </c>
      <c r="AB1312" s="15">
        <f t="shared" si="142"/>
        <v>6</v>
      </c>
      <c r="AC1312" s="15">
        <f t="shared" si="143"/>
        <v>2026</v>
      </c>
    </row>
    <row r="1313" spans="1:29" x14ac:dyDescent="0.35">
      <c r="A1313" s="9"/>
      <c r="B1313" s="8">
        <v>46183</v>
      </c>
      <c r="C1313" s="9"/>
      <c r="D1313" s="9"/>
      <c r="E1313" s="9"/>
      <c r="F1313" s="9"/>
      <c r="G1313" s="64"/>
      <c r="H1313" s="65"/>
      <c r="I1313" s="65" t="str">
        <f>IF(Job_Cards[[#This Row],[Customer Name]]="",I1312,"")</f>
        <v>Paid</v>
      </c>
      <c r="J1313" s="22" t="s">
        <v>1263</v>
      </c>
      <c r="K1313" s="67" t="str">
        <f>_xlfn.XLOOKUP(Job_Cards[[#This Row],[Part Code Issued]],'Inventory Check'!$A$3:$A$3000,'Inventory Check'!$B$3:$B$3000,"WRONG Code",0)</f>
        <v>ELECTRICAL SPARY</v>
      </c>
      <c r="L1313" s="22">
        <v>1</v>
      </c>
      <c r="M1313" s="27">
        <v>190</v>
      </c>
      <c r="N1313" s="69">
        <f t="shared" si="139"/>
        <v>190</v>
      </c>
      <c r="O1313" s="10"/>
      <c r="P1313" s="11"/>
      <c r="Q1313" s="11"/>
      <c r="R1313" s="11"/>
      <c r="S1313" s="11"/>
      <c r="T1313" s="23"/>
      <c r="U1313" s="71">
        <f t="shared" si="138"/>
        <v>0</v>
      </c>
      <c r="V1313" s="71">
        <f t="shared" si="140"/>
        <v>0</v>
      </c>
      <c r="W1313" s="9"/>
      <c r="X1313" s="69">
        <f>Job_Cards[[#This Row],[GST on Lobour]]+Job_Cards[[#This Row],[Total Labour]]+Job_Cards[[#This Row],[Part Value]]</f>
        <v>190</v>
      </c>
      <c r="Y1313" s="9"/>
      <c r="Z1313" s="11"/>
      <c r="AA1313" s="15">
        <f t="shared" si="141"/>
        <v>10</v>
      </c>
      <c r="AB1313" s="15">
        <f t="shared" si="142"/>
        <v>6</v>
      </c>
      <c r="AC1313" s="15">
        <f t="shared" si="143"/>
        <v>2026</v>
      </c>
    </row>
    <row r="1314" spans="1:29" x14ac:dyDescent="0.35">
      <c r="A1314" s="9"/>
      <c r="B1314" s="8">
        <v>46183</v>
      </c>
      <c r="C1314" s="9"/>
      <c r="D1314" s="9"/>
      <c r="E1314" s="9"/>
      <c r="F1314" s="9"/>
      <c r="G1314" s="64"/>
      <c r="H1314" s="65"/>
      <c r="I1314" s="65" t="str">
        <f>IF(Job_Cards[[#This Row],[Customer Name]]="",I1313,"")</f>
        <v>Paid</v>
      </c>
      <c r="J1314" s="22" t="s">
        <v>542</v>
      </c>
      <c r="K1314" s="67" t="str">
        <f>_xlfn.XLOOKUP(Job_Cards[[#This Row],[Part Code Issued]],'Inventory Check'!$A$3:$A$3000,'Inventory Check'!$B$3:$B$3000,"WRONG Code",0)</f>
        <v>Suletion Tap</v>
      </c>
      <c r="L1314" s="22">
        <v>3</v>
      </c>
      <c r="M1314" s="27">
        <v>20</v>
      </c>
      <c r="N1314" s="69">
        <f t="shared" si="139"/>
        <v>60</v>
      </c>
      <c r="O1314" s="10"/>
      <c r="P1314" s="11"/>
      <c r="Q1314" s="11"/>
      <c r="R1314" s="11"/>
      <c r="S1314" s="11"/>
      <c r="T1314" s="23"/>
      <c r="U1314" s="71">
        <f t="shared" si="138"/>
        <v>0</v>
      </c>
      <c r="V1314" s="71">
        <f t="shared" si="140"/>
        <v>0</v>
      </c>
      <c r="W1314" s="9"/>
      <c r="X1314" s="69">
        <f>Job_Cards[[#This Row],[GST on Lobour]]+Job_Cards[[#This Row],[Total Labour]]+Job_Cards[[#This Row],[Part Value]]</f>
        <v>60</v>
      </c>
      <c r="Y1314" s="9"/>
      <c r="Z1314" s="11"/>
      <c r="AA1314" s="15">
        <f t="shared" si="141"/>
        <v>10</v>
      </c>
      <c r="AB1314" s="15">
        <f t="shared" si="142"/>
        <v>6</v>
      </c>
      <c r="AC1314" s="15">
        <f t="shared" si="143"/>
        <v>2026</v>
      </c>
    </row>
    <row r="1315" spans="1:29" x14ac:dyDescent="0.35">
      <c r="A1315" s="9"/>
      <c r="B1315" s="8">
        <v>46183</v>
      </c>
      <c r="C1315" s="9"/>
      <c r="D1315" s="9"/>
      <c r="E1315" s="9"/>
      <c r="F1315" s="9"/>
      <c r="G1315" s="64"/>
      <c r="H1315" s="65"/>
      <c r="I1315" s="65" t="str">
        <f>IF(Job_Cards[[#This Row],[Customer Name]]="",I1314,"")</f>
        <v>Paid</v>
      </c>
      <c r="J1315" s="22" t="s">
        <v>540</v>
      </c>
      <c r="K1315" s="67" t="str">
        <f>_xlfn.XLOOKUP(Job_Cards[[#This Row],[Part Code Issued]],'Inventory Check'!$A$3:$A$3000,'Inventory Check'!$B$3:$B$3000,"WRONG Code",0)</f>
        <v>Wire05mm</v>
      </c>
      <c r="L1315" s="22">
        <v>12</v>
      </c>
      <c r="M1315" s="27">
        <v>40</v>
      </c>
      <c r="N1315" s="69">
        <f t="shared" si="139"/>
        <v>480</v>
      </c>
      <c r="O1315" s="10"/>
      <c r="P1315" s="11"/>
      <c r="Q1315" s="11"/>
      <c r="R1315" s="11"/>
      <c r="S1315" s="11"/>
      <c r="T1315" s="23"/>
      <c r="U1315" s="71">
        <f t="shared" si="138"/>
        <v>0</v>
      </c>
      <c r="V1315" s="71">
        <f t="shared" si="140"/>
        <v>0</v>
      </c>
      <c r="W1315" s="9"/>
      <c r="X1315" s="69">
        <f>Job_Cards[[#This Row],[GST on Lobour]]+Job_Cards[[#This Row],[Total Labour]]+Job_Cards[[#This Row],[Part Value]]</f>
        <v>480</v>
      </c>
      <c r="Y1315" s="9"/>
      <c r="Z1315" s="11"/>
      <c r="AA1315" s="15">
        <f t="shared" si="141"/>
        <v>10</v>
      </c>
      <c r="AB1315" s="15">
        <f t="shared" si="142"/>
        <v>6</v>
      </c>
      <c r="AC1315" s="15">
        <f t="shared" si="143"/>
        <v>2026</v>
      </c>
    </row>
    <row r="1316" spans="1:29" x14ac:dyDescent="0.35">
      <c r="A1316" s="9"/>
      <c r="B1316" s="8">
        <v>46183</v>
      </c>
      <c r="C1316" s="9"/>
      <c r="D1316" s="9"/>
      <c r="E1316" s="9"/>
      <c r="F1316" s="9"/>
      <c r="G1316" s="64"/>
      <c r="H1316" s="65"/>
      <c r="I1316" s="65" t="str">
        <f>IF(Job_Cards[[#This Row],[Customer Name]]="",I1315,"")</f>
        <v>Paid</v>
      </c>
      <c r="J1316" s="22" t="s">
        <v>973</v>
      </c>
      <c r="K1316" s="67" t="str">
        <f>_xlfn.XLOOKUP(Job_Cards[[#This Row],[Part Code Issued]],'Inventory Check'!$A$3:$A$3000,'Inventory Check'!$B$3:$B$3000,"WRONG Code",0)</f>
        <v>Side Blinker LH</v>
      </c>
      <c r="L1316" s="22">
        <v>1</v>
      </c>
      <c r="M1316" s="27">
        <v>318</v>
      </c>
      <c r="N1316" s="69">
        <f t="shared" si="139"/>
        <v>318</v>
      </c>
      <c r="O1316" s="10"/>
      <c r="P1316" s="11"/>
      <c r="Q1316" s="11"/>
      <c r="R1316" s="11"/>
      <c r="S1316" s="11"/>
      <c r="T1316" s="23"/>
      <c r="U1316" s="71">
        <f t="shared" si="138"/>
        <v>0</v>
      </c>
      <c r="V1316" s="71">
        <f t="shared" si="140"/>
        <v>0</v>
      </c>
      <c r="W1316" s="9"/>
      <c r="X1316" s="69">
        <f>Job_Cards[[#This Row],[GST on Lobour]]+Job_Cards[[#This Row],[Total Labour]]+Job_Cards[[#This Row],[Part Value]]</f>
        <v>318</v>
      </c>
      <c r="Y1316" s="9"/>
      <c r="Z1316" s="11"/>
      <c r="AA1316" s="15">
        <f t="shared" si="141"/>
        <v>10</v>
      </c>
      <c r="AB1316" s="15">
        <f t="shared" si="142"/>
        <v>6</v>
      </c>
      <c r="AC1316" s="15">
        <f t="shared" si="143"/>
        <v>2026</v>
      </c>
    </row>
    <row r="1317" spans="1:29" x14ac:dyDescent="0.35">
      <c r="A1317" s="9"/>
      <c r="B1317" s="8">
        <v>46183</v>
      </c>
      <c r="C1317" s="9"/>
      <c r="D1317" s="9"/>
      <c r="E1317" s="9"/>
      <c r="F1317" s="9"/>
      <c r="G1317" s="64"/>
      <c r="H1317" s="65"/>
      <c r="I1317" s="65" t="str">
        <f>IF(Job_Cards[[#This Row],[Customer Name]]="",I1316,"")</f>
        <v>Paid</v>
      </c>
      <c r="J1317" s="22" t="s">
        <v>654</v>
      </c>
      <c r="K1317" s="67" t="str">
        <f>_xlfn.XLOOKUP(Job_Cards[[#This Row],[Part Code Issued]],'Inventory Check'!$A$3:$A$3000,'Inventory Check'!$B$3:$B$3000,"WRONG Code",0)</f>
        <v>Wiring Clip (3)</v>
      </c>
      <c r="L1317" s="22">
        <v>14</v>
      </c>
      <c r="M1317" s="27">
        <v>6</v>
      </c>
      <c r="N1317" s="69">
        <f t="shared" si="139"/>
        <v>84</v>
      </c>
      <c r="O1317" s="10"/>
      <c r="P1317" s="11"/>
      <c r="Q1317" s="11"/>
      <c r="R1317" s="11"/>
      <c r="S1317" s="11"/>
      <c r="T1317" s="23"/>
      <c r="U1317" s="71">
        <f t="shared" si="138"/>
        <v>0</v>
      </c>
      <c r="V1317" s="71">
        <f t="shared" si="140"/>
        <v>0</v>
      </c>
      <c r="W1317" s="9"/>
      <c r="X1317" s="69">
        <f>Job_Cards[[#This Row],[GST on Lobour]]+Job_Cards[[#This Row],[Total Labour]]+Job_Cards[[#This Row],[Part Value]]</f>
        <v>84</v>
      </c>
      <c r="Y1317" s="9"/>
      <c r="Z1317" s="11"/>
      <c r="AA1317" s="15">
        <f t="shared" si="141"/>
        <v>10</v>
      </c>
      <c r="AB1317" s="15">
        <f t="shared" si="142"/>
        <v>6</v>
      </c>
      <c r="AC1317" s="15">
        <f t="shared" si="143"/>
        <v>2026</v>
      </c>
    </row>
    <row r="1318" spans="1:29" x14ac:dyDescent="0.35">
      <c r="A1318" s="9"/>
      <c r="B1318" s="8">
        <v>46183</v>
      </c>
      <c r="C1318" s="9"/>
      <c r="D1318" s="9"/>
      <c r="E1318" s="9"/>
      <c r="F1318" s="9"/>
      <c r="G1318" s="64"/>
      <c r="H1318" s="65"/>
      <c r="I1318" s="65" t="str">
        <f>IF(Job_Cards[[#This Row],[Customer Name]]="",I1317,"")</f>
        <v>Paid</v>
      </c>
      <c r="J1318" s="22" t="s">
        <v>1473</v>
      </c>
      <c r="K1318" s="67" t="str">
        <f>_xlfn.XLOOKUP(Job_Cards[[#This Row],[Part Code Issued]],'Inventory Check'!$A$3:$A$3000,'Inventory Check'!$B$3:$B$3000,"WRONG Code",0)</f>
        <v>Indicator Fuse Clip</v>
      </c>
      <c r="L1318" s="22">
        <v>1</v>
      </c>
      <c r="M1318" s="27">
        <v>65</v>
      </c>
      <c r="N1318" s="69">
        <f t="shared" si="139"/>
        <v>65</v>
      </c>
      <c r="O1318" s="10"/>
      <c r="P1318" s="11"/>
      <c r="Q1318" s="11"/>
      <c r="R1318" s="11"/>
      <c r="S1318" s="11"/>
      <c r="T1318" s="23"/>
      <c r="U1318" s="71">
        <f t="shared" si="138"/>
        <v>0</v>
      </c>
      <c r="V1318" s="71">
        <f t="shared" si="140"/>
        <v>0</v>
      </c>
      <c r="W1318" s="9"/>
      <c r="X1318" s="69">
        <f>Job_Cards[[#This Row],[GST on Lobour]]+Job_Cards[[#This Row],[Total Labour]]+Job_Cards[[#This Row],[Part Value]]</f>
        <v>65</v>
      </c>
      <c r="Y1318" s="9"/>
      <c r="Z1318" s="11"/>
      <c r="AA1318" s="15">
        <f t="shared" si="141"/>
        <v>10</v>
      </c>
      <c r="AB1318" s="15">
        <f t="shared" si="142"/>
        <v>6</v>
      </c>
      <c r="AC1318" s="15">
        <f t="shared" si="143"/>
        <v>2026</v>
      </c>
    </row>
    <row r="1319" spans="1:29" x14ac:dyDescent="0.35">
      <c r="A1319" s="9"/>
      <c r="B1319" s="8">
        <v>46183</v>
      </c>
      <c r="C1319" s="9"/>
      <c r="D1319" s="9"/>
      <c r="E1319" s="9"/>
      <c r="F1319" s="9"/>
      <c r="G1319" s="64"/>
      <c r="H1319" s="65"/>
      <c r="I1319" s="65" t="str">
        <f>IF(Job_Cards[[#This Row],[Customer Name]]="",I1318,"")</f>
        <v>Paid</v>
      </c>
      <c r="J1319" s="22" t="s">
        <v>853</v>
      </c>
      <c r="K1319" s="67" t="str">
        <f>_xlfn.XLOOKUP(Job_Cards[[#This Row],[Part Code Issued]],'Inventory Check'!$A$3:$A$3000,'Inventory Check'!$B$3:$B$3000,"WRONG Code",0)</f>
        <v>Gear Oil XP 85W140  HP 1Ltr</v>
      </c>
      <c r="L1319" s="22">
        <v>1</v>
      </c>
      <c r="M1319" s="27">
        <v>485</v>
      </c>
      <c r="N1319" s="69">
        <f t="shared" si="139"/>
        <v>485</v>
      </c>
      <c r="O1319" s="10"/>
      <c r="P1319" s="11"/>
      <c r="Q1319" s="11"/>
      <c r="R1319" s="11"/>
      <c r="S1319" s="11"/>
      <c r="T1319" s="23"/>
      <c r="U1319" s="71">
        <f t="shared" si="138"/>
        <v>0</v>
      </c>
      <c r="V1319" s="71">
        <f t="shared" si="140"/>
        <v>0</v>
      </c>
      <c r="W1319" s="9"/>
      <c r="X1319" s="69">
        <f>Job_Cards[[#This Row],[GST on Lobour]]+Job_Cards[[#This Row],[Total Labour]]+Job_Cards[[#This Row],[Part Value]]</f>
        <v>485</v>
      </c>
      <c r="Y1319" s="9"/>
      <c r="Z1319" s="11"/>
      <c r="AA1319" s="15">
        <f t="shared" si="141"/>
        <v>10</v>
      </c>
      <c r="AB1319" s="15">
        <f t="shared" si="142"/>
        <v>6</v>
      </c>
      <c r="AC1319" s="15">
        <f t="shared" si="143"/>
        <v>2026</v>
      </c>
    </row>
    <row r="1320" spans="1:29" x14ac:dyDescent="0.35">
      <c r="A1320" s="8">
        <v>46183</v>
      </c>
      <c r="B1320" s="8">
        <v>46183</v>
      </c>
      <c r="C1320" s="9">
        <v>165</v>
      </c>
      <c r="D1320" s="9" t="s">
        <v>1474</v>
      </c>
      <c r="E1320" s="9">
        <v>9506631842</v>
      </c>
      <c r="F1320" s="9" t="s">
        <v>1475</v>
      </c>
      <c r="G1320" s="64" t="s">
        <v>57</v>
      </c>
      <c r="H1320" s="65" t="s">
        <v>65</v>
      </c>
      <c r="I1320" s="65" t="s">
        <v>27</v>
      </c>
      <c r="J1320" s="22" t="s">
        <v>1392</v>
      </c>
      <c r="K1320" s="67" t="str">
        <f>_xlfn.XLOOKUP(Job_Cards[[#This Row],[Part Code Issued]],'Inventory Check'!$A$3:$A$3000,'Inventory Check'!$B$3:$B$3000,"WRONG Code",0)</f>
        <v>ENGINE OIL</v>
      </c>
      <c r="L1320" s="22">
        <v>1</v>
      </c>
      <c r="M1320" s="27">
        <v>2400</v>
      </c>
      <c r="N1320" s="69">
        <f t="shared" si="139"/>
        <v>2400</v>
      </c>
      <c r="O1320" s="10">
        <v>750</v>
      </c>
      <c r="P1320" s="11"/>
      <c r="Q1320" s="11"/>
      <c r="R1320" s="11"/>
      <c r="S1320" s="11"/>
      <c r="T1320" s="23"/>
      <c r="U1320" s="71">
        <f t="shared" si="138"/>
        <v>750</v>
      </c>
      <c r="V1320" s="71">
        <f t="shared" si="140"/>
        <v>135</v>
      </c>
      <c r="W1320" s="9"/>
      <c r="X1320" s="69">
        <f>Job_Cards[[#This Row],[GST on Lobour]]+Job_Cards[[#This Row],[Total Labour]]+Job_Cards[[#This Row],[Part Value]]</f>
        <v>3285</v>
      </c>
      <c r="Y1320" s="9"/>
      <c r="Z1320" s="11"/>
      <c r="AA1320" s="15">
        <f t="shared" si="141"/>
        <v>10</v>
      </c>
      <c r="AB1320" s="15">
        <f t="shared" si="142"/>
        <v>6</v>
      </c>
      <c r="AC1320" s="15">
        <f t="shared" si="143"/>
        <v>2026</v>
      </c>
    </row>
    <row r="1321" spans="1:29" x14ac:dyDescent="0.35">
      <c r="A1321" s="9"/>
      <c r="B1321" s="8">
        <v>46183</v>
      </c>
      <c r="C1321" s="9"/>
      <c r="D1321" s="9"/>
      <c r="E1321" s="9"/>
      <c r="F1321" s="9"/>
      <c r="G1321" s="64"/>
      <c r="H1321" s="65"/>
      <c r="I1321" s="65" t="str">
        <f>IF(Job_Cards[[#This Row],[Customer Name]]="",I1320,"")</f>
        <v>Paid</v>
      </c>
      <c r="J1321" s="22" t="s">
        <v>425</v>
      </c>
      <c r="K1321" s="67" t="str">
        <f>_xlfn.XLOOKUP(Job_Cards[[#This Row],[Part Code Issued]],'Inventory Check'!$A$3:$A$3000,'Inventory Check'!$B$3:$B$3000,"WRONG Code",0)</f>
        <v>FILTER ASSY (FLEETGUARD )2650CRDI</v>
      </c>
      <c r="L1321" s="22">
        <v>1</v>
      </c>
      <c r="M1321" s="27">
        <v>428</v>
      </c>
      <c r="N1321" s="69">
        <f t="shared" si="139"/>
        <v>428</v>
      </c>
      <c r="O1321" s="10"/>
      <c r="P1321" s="11"/>
      <c r="Q1321" s="11"/>
      <c r="R1321" s="11"/>
      <c r="S1321" s="11"/>
      <c r="T1321" s="23"/>
      <c r="U1321" s="71">
        <f t="shared" si="138"/>
        <v>0</v>
      </c>
      <c r="V1321" s="71">
        <f t="shared" si="140"/>
        <v>0</v>
      </c>
      <c r="W1321" s="9"/>
      <c r="X1321" s="69">
        <f>Job_Cards[[#This Row],[GST on Lobour]]+Job_Cards[[#This Row],[Total Labour]]+Job_Cards[[#This Row],[Part Value]]</f>
        <v>428</v>
      </c>
      <c r="Y1321" s="9"/>
      <c r="Z1321" s="11"/>
      <c r="AA1321" s="15">
        <f t="shared" si="141"/>
        <v>10</v>
      </c>
      <c r="AB1321" s="15">
        <f t="shared" si="142"/>
        <v>6</v>
      </c>
      <c r="AC1321" s="15">
        <f t="shared" si="143"/>
        <v>2026</v>
      </c>
    </row>
    <row r="1322" spans="1:29" x14ac:dyDescent="0.35">
      <c r="A1322" s="9"/>
      <c r="B1322" s="8">
        <v>46183</v>
      </c>
      <c r="C1322" s="9"/>
      <c r="D1322" s="9"/>
      <c r="E1322" s="9"/>
      <c r="F1322" s="9"/>
      <c r="G1322" s="64"/>
      <c r="H1322" s="65"/>
      <c r="I1322" s="65" t="str">
        <f>IF(Job_Cards[[#This Row],[Customer Name]]="",I1321,"")</f>
        <v>Paid</v>
      </c>
      <c r="J1322" s="22" t="s">
        <v>679</v>
      </c>
      <c r="K1322" s="67" t="str">
        <f>_xlfn.XLOOKUP(Job_Cards[[#This Row],[Part Code Issued]],'Inventory Check'!$A$3:$A$3000,'Inventory Check'!$B$3:$B$3000,"WRONG Code",0)</f>
        <v>Fuel Filter assly</v>
      </c>
      <c r="L1322" s="22">
        <v>1</v>
      </c>
      <c r="M1322" s="27">
        <v>3264</v>
      </c>
      <c r="N1322" s="69">
        <f t="shared" si="139"/>
        <v>3264</v>
      </c>
      <c r="O1322" s="10"/>
      <c r="P1322" s="11"/>
      <c r="Q1322" s="11"/>
      <c r="R1322" s="11"/>
      <c r="S1322" s="11"/>
      <c r="T1322" s="23"/>
      <c r="U1322" s="71">
        <f t="shared" si="138"/>
        <v>0</v>
      </c>
      <c r="V1322" s="71">
        <f t="shared" si="140"/>
        <v>0</v>
      </c>
      <c r="W1322" s="9"/>
      <c r="X1322" s="69">
        <f>Job_Cards[[#This Row],[GST on Lobour]]+Job_Cards[[#This Row],[Total Labour]]+Job_Cards[[#This Row],[Part Value]]</f>
        <v>3264</v>
      </c>
      <c r="Y1322" s="9"/>
      <c r="Z1322" s="11"/>
      <c r="AA1322" s="15">
        <f t="shared" si="141"/>
        <v>10</v>
      </c>
      <c r="AB1322" s="15">
        <f t="shared" si="142"/>
        <v>6</v>
      </c>
      <c r="AC1322" s="15">
        <f t="shared" si="143"/>
        <v>2026</v>
      </c>
    </row>
    <row r="1323" spans="1:29" x14ac:dyDescent="0.35">
      <c r="A1323" s="8">
        <v>46184</v>
      </c>
      <c r="B1323" s="8">
        <v>46184</v>
      </c>
      <c r="C1323" s="9">
        <v>167</v>
      </c>
      <c r="D1323" s="9" t="s">
        <v>1469</v>
      </c>
      <c r="E1323" s="9">
        <v>9519835211</v>
      </c>
      <c r="F1323" s="9" t="s">
        <v>1476</v>
      </c>
      <c r="G1323" s="64" t="s">
        <v>56</v>
      </c>
      <c r="H1323" s="65" t="s">
        <v>65</v>
      </c>
      <c r="I1323" s="65" t="s">
        <v>27</v>
      </c>
      <c r="J1323" s="22" t="s">
        <v>1392</v>
      </c>
      <c r="K1323" s="67" t="str">
        <f>_xlfn.XLOOKUP(Job_Cards[[#This Row],[Part Code Issued]],'Inventory Check'!$A$3:$A$3000,'Inventory Check'!$B$3:$B$3000,"WRONG Code",0)</f>
        <v>ENGINE OIL</v>
      </c>
      <c r="L1323" s="22">
        <v>1</v>
      </c>
      <c r="M1323" s="27">
        <v>2400</v>
      </c>
      <c r="N1323" s="69">
        <f t="shared" si="139"/>
        <v>2400</v>
      </c>
      <c r="O1323" s="10">
        <v>900</v>
      </c>
      <c r="P1323" s="11"/>
      <c r="Q1323" s="11"/>
      <c r="R1323" s="11"/>
      <c r="S1323" s="11"/>
      <c r="T1323" s="23"/>
      <c r="U1323" s="71">
        <f t="shared" si="138"/>
        <v>900</v>
      </c>
      <c r="V1323" s="71">
        <f t="shared" si="140"/>
        <v>162</v>
      </c>
      <c r="W1323" s="9"/>
      <c r="X1323" s="69">
        <f>Job_Cards[[#This Row],[GST on Lobour]]+Job_Cards[[#This Row],[Total Labour]]+Job_Cards[[#This Row],[Part Value]]</f>
        <v>3462</v>
      </c>
      <c r="Y1323" s="9"/>
      <c r="Z1323" s="11"/>
      <c r="AA1323" s="15">
        <f t="shared" si="141"/>
        <v>11</v>
      </c>
      <c r="AB1323" s="15">
        <f t="shared" si="142"/>
        <v>6</v>
      </c>
      <c r="AC1323" s="15">
        <f t="shared" si="143"/>
        <v>2026</v>
      </c>
    </row>
    <row r="1324" spans="1:29" x14ac:dyDescent="0.35">
      <c r="A1324" s="9"/>
      <c r="B1324" s="8">
        <v>46184</v>
      </c>
      <c r="C1324" s="9"/>
      <c r="D1324" s="9"/>
      <c r="E1324" s="9"/>
      <c r="F1324" s="9"/>
      <c r="G1324" s="64"/>
      <c r="H1324" s="65"/>
      <c r="I1324" s="65" t="str">
        <f>IF(Job_Cards[[#This Row],[Customer Name]]="",I1323,"")</f>
        <v>Paid</v>
      </c>
      <c r="J1324" s="22" t="s">
        <v>424</v>
      </c>
      <c r="K1324" s="67" t="str">
        <f>_xlfn.XLOOKUP(Job_Cards[[#This Row],[Part Code Issued]],'Inventory Check'!$A$3:$A$3000,'Inventory Check'!$B$3:$B$3000,"WRONG Code",0)</f>
        <v>Lube Oil Filter</v>
      </c>
      <c r="L1324" s="22">
        <v>1</v>
      </c>
      <c r="M1324" s="27">
        <v>1411</v>
      </c>
      <c r="N1324" s="69">
        <f t="shared" si="139"/>
        <v>1411</v>
      </c>
      <c r="O1324" s="10"/>
      <c r="P1324" s="11"/>
      <c r="Q1324" s="11"/>
      <c r="R1324" s="11"/>
      <c r="S1324" s="11"/>
      <c r="T1324" s="23"/>
      <c r="U1324" s="71">
        <f t="shared" si="138"/>
        <v>0</v>
      </c>
      <c r="V1324" s="71">
        <f t="shared" si="140"/>
        <v>0</v>
      </c>
      <c r="W1324" s="9"/>
      <c r="X1324" s="69">
        <f>Job_Cards[[#This Row],[GST on Lobour]]+Job_Cards[[#This Row],[Total Labour]]+Job_Cards[[#This Row],[Part Value]]</f>
        <v>1411</v>
      </c>
      <c r="Y1324" s="9"/>
      <c r="Z1324" s="11"/>
      <c r="AA1324" s="15">
        <f t="shared" si="141"/>
        <v>11</v>
      </c>
      <c r="AB1324" s="15">
        <f t="shared" si="142"/>
        <v>6</v>
      </c>
      <c r="AC1324" s="15">
        <f t="shared" si="143"/>
        <v>2026</v>
      </c>
    </row>
    <row r="1325" spans="1:29" x14ac:dyDescent="0.35">
      <c r="A1325" s="9"/>
      <c r="B1325" s="8">
        <v>46184</v>
      </c>
      <c r="C1325" s="9"/>
      <c r="D1325" s="9"/>
      <c r="E1325" s="9"/>
      <c r="F1325" s="9"/>
      <c r="G1325" s="64"/>
      <c r="H1325" s="65"/>
      <c r="I1325" s="65" t="str">
        <f>IF(Job_Cards[[#This Row],[Customer Name]]="",I1324,"")</f>
        <v>Paid</v>
      </c>
      <c r="J1325" s="22" t="s">
        <v>91</v>
      </c>
      <c r="K1325" s="67" t="str">
        <f>_xlfn.XLOOKUP(Job_Cards[[#This Row],[Part Code Issued]],'Inventory Check'!$A$3:$A$3000,'Inventory Check'!$B$3:$B$3000,"WRONG Code",0)</f>
        <v>FUEL FILTER</v>
      </c>
      <c r="L1325" s="22">
        <v>1</v>
      </c>
      <c r="M1325" s="27">
        <v>1575</v>
      </c>
      <c r="N1325" s="69">
        <f t="shared" si="139"/>
        <v>1575</v>
      </c>
      <c r="O1325" s="10"/>
      <c r="P1325" s="11"/>
      <c r="Q1325" s="11"/>
      <c r="R1325" s="11"/>
      <c r="S1325" s="11"/>
      <c r="T1325" s="23"/>
      <c r="U1325" s="71">
        <f t="shared" si="138"/>
        <v>0</v>
      </c>
      <c r="V1325" s="71">
        <f t="shared" si="140"/>
        <v>0</v>
      </c>
      <c r="W1325" s="9"/>
      <c r="X1325" s="69">
        <f>Job_Cards[[#This Row],[GST on Lobour]]+Job_Cards[[#This Row],[Total Labour]]+Job_Cards[[#This Row],[Part Value]]</f>
        <v>1575</v>
      </c>
      <c r="Y1325" s="9"/>
      <c r="Z1325" s="11"/>
      <c r="AA1325" s="15">
        <f t="shared" si="141"/>
        <v>11</v>
      </c>
      <c r="AB1325" s="15">
        <f t="shared" si="142"/>
        <v>6</v>
      </c>
      <c r="AC1325" s="15">
        <f t="shared" si="143"/>
        <v>2026</v>
      </c>
    </row>
    <row r="1326" spans="1:29" x14ac:dyDescent="0.35">
      <c r="A1326" s="9"/>
      <c r="B1326" s="8">
        <v>46184</v>
      </c>
      <c r="C1326" s="9"/>
      <c r="D1326" s="9"/>
      <c r="E1326" s="9"/>
      <c r="F1326" s="9"/>
      <c r="G1326" s="64"/>
      <c r="H1326" s="65"/>
      <c r="I1326" s="65" t="str">
        <f>IF(Job_Cards[[#This Row],[Customer Name]]="",I1325,"")</f>
        <v>Paid</v>
      </c>
      <c r="J1326" s="22" t="s">
        <v>92</v>
      </c>
      <c r="K1326" s="67" t="str">
        <f>_xlfn.XLOOKUP(Job_Cards[[#This Row],[Part Code Issued]],'Inventory Check'!$A$3:$A$3000,'Inventory Check'!$B$3:$B$3000,"WRONG Code",0)</f>
        <v>AIR FILTER</v>
      </c>
      <c r="L1326" s="22">
        <v>1</v>
      </c>
      <c r="M1326" s="27">
        <v>1388</v>
      </c>
      <c r="N1326" s="69">
        <f t="shared" si="139"/>
        <v>1388</v>
      </c>
      <c r="O1326" s="10"/>
      <c r="P1326" s="11"/>
      <c r="Q1326" s="11"/>
      <c r="R1326" s="11"/>
      <c r="S1326" s="11"/>
      <c r="T1326" s="23"/>
      <c r="U1326" s="71">
        <f t="shared" si="138"/>
        <v>0</v>
      </c>
      <c r="V1326" s="71">
        <f t="shared" si="140"/>
        <v>0</v>
      </c>
      <c r="W1326" s="9"/>
      <c r="X1326" s="69">
        <f>Job_Cards[[#This Row],[GST on Lobour]]+Job_Cards[[#This Row],[Total Labour]]+Job_Cards[[#This Row],[Part Value]]</f>
        <v>1388</v>
      </c>
      <c r="Y1326" s="9"/>
      <c r="Z1326" s="11"/>
      <c r="AA1326" s="15">
        <f t="shared" si="141"/>
        <v>11</v>
      </c>
      <c r="AB1326" s="15">
        <f t="shared" si="142"/>
        <v>6</v>
      </c>
      <c r="AC1326" s="15">
        <f t="shared" si="143"/>
        <v>2026</v>
      </c>
    </row>
    <row r="1327" spans="1:29" x14ac:dyDescent="0.35">
      <c r="A1327" s="9"/>
      <c r="B1327" s="8">
        <v>46184</v>
      </c>
      <c r="C1327" s="9"/>
      <c r="D1327" s="9"/>
      <c r="E1327" s="9"/>
      <c r="F1327" s="9"/>
      <c r="G1327" s="64"/>
      <c r="H1327" s="65"/>
      <c r="I1327" s="65" t="str">
        <f>IF(Job_Cards[[#This Row],[Customer Name]]="",I1326,"")</f>
        <v>Paid</v>
      </c>
      <c r="J1327" s="22" t="s">
        <v>853</v>
      </c>
      <c r="K1327" s="67" t="str">
        <f>_xlfn.XLOOKUP(Job_Cards[[#This Row],[Part Code Issued]],'Inventory Check'!$A$3:$A$3000,'Inventory Check'!$B$3:$B$3000,"WRONG Code",0)</f>
        <v>Gear Oil XP 85W140  HP 1Ltr</v>
      </c>
      <c r="L1327" s="22">
        <v>1</v>
      </c>
      <c r="M1327" s="27">
        <v>485</v>
      </c>
      <c r="N1327" s="69">
        <f t="shared" si="139"/>
        <v>485</v>
      </c>
      <c r="O1327" s="10"/>
      <c r="P1327" s="11"/>
      <c r="Q1327" s="11"/>
      <c r="R1327" s="11"/>
      <c r="S1327" s="11"/>
      <c r="T1327" s="23"/>
      <c r="U1327" s="71">
        <f t="shared" si="138"/>
        <v>0</v>
      </c>
      <c r="V1327" s="71">
        <f t="shared" si="140"/>
        <v>0</v>
      </c>
      <c r="W1327" s="9"/>
      <c r="X1327" s="69">
        <f>Job_Cards[[#This Row],[GST on Lobour]]+Job_Cards[[#This Row],[Total Labour]]+Job_Cards[[#This Row],[Part Value]]</f>
        <v>485</v>
      </c>
      <c r="Y1327" s="9"/>
      <c r="Z1327" s="11"/>
      <c r="AA1327" s="15">
        <f t="shared" si="141"/>
        <v>11</v>
      </c>
      <c r="AB1327" s="15">
        <f t="shared" si="142"/>
        <v>6</v>
      </c>
      <c r="AC1327" s="15">
        <f t="shared" si="143"/>
        <v>2026</v>
      </c>
    </row>
    <row r="1328" spans="1:29" x14ac:dyDescent="0.35">
      <c r="A1328" s="9"/>
      <c r="B1328" s="8">
        <v>46184</v>
      </c>
      <c r="C1328" s="9"/>
      <c r="D1328" s="9"/>
      <c r="E1328" s="9"/>
      <c r="F1328" s="9"/>
      <c r="G1328" s="64"/>
      <c r="H1328" s="65"/>
      <c r="I1328" s="65" t="str">
        <f>IF(Job_Cards[[#This Row],[Customer Name]]="",I1327,"")</f>
        <v>Paid</v>
      </c>
      <c r="J1328" s="22" t="s">
        <v>1119</v>
      </c>
      <c r="K1328" s="67" t="str">
        <f>_xlfn.XLOOKUP(Job_Cards[[#This Row],[Part Code Issued]],'Inventory Check'!$A$3:$A$3000,'Inventory Check'!$B$3:$B$3000,"WRONG Code",0)</f>
        <v>MECHENICAL SPRAY</v>
      </c>
      <c r="L1328" s="22">
        <v>1</v>
      </c>
      <c r="M1328" s="27">
        <v>160</v>
      </c>
      <c r="N1328" s="69">
        <f t="shared" si="139"/>
        <v>160</v>
      </c>
      <c r="O1328" s="10"/>
      <c r="P1328" s="11"/>
      <c r="Q1328" s="11"/>
      <c r="R1328" s="11"/>
      <c r="S1328" s="11"/>
      <c r="T1328" s="23"/>
      <c r="U1328" s="71">
        <f t="shared" si="138"/>
        <v>0</v>
      </c>
      <c r="V1328" s="71">
        <f t="shared" si="140"/>
        <v>0</v>
      </c>
      <c r="W1328" s="9"/>
      <c r="X1328" s="69">
        <f>Job_Cards[[#This Row],[GST on Lobour]]+Job_Cards[[#This Row],[Total Labour]]+Job_Cards[[#This Row],[Part Value]]</f>
        <v>160</v>
      </c>
      <c r="Y1328" s="9"/>
      <c r="Z1328" s="11"/>
      <c r="AA1328" s="15">
        <f t="shared" si="141"/>
        <v>11</v>
      </c>
      <c r="AB1328" s="15">
        <f t="shared" si="142"/>
        <v>6</v>
      </c>
      <c r="AC1328" s="15">
        <f t="shared" si="143"/>
        <v>2026</v>
      </c>
    </row>
    <row r="1329" spans="1:29" x14ac:dyDescent="0.35">
      <c r="A1329" s="9"/>
      <c r="B1329" s="8">
        <v>46184</v>
      </c>
      <c r="C1329" s="9"/>
      <c r="D1329" s="9"/>
      <c r="E1329" s="9"/>
      <c r="F1329" s="9"/>
      <c r="G1329" s="64"/>
      <c r="H1329" s="65"/>
      <c r="I1329" s="65" t="str">
        <f>IF(Job_Cards[[#This Row],[Customer Name]]="",I1328,"")</f>
        <v>Paid</v>
      </c>
      <c r="J1329" s="22" t="s">
        <v>557</v>
      </c>
      <c r="K1329" s="67" t="str">
        <f>_xlfn.XLOOKUP(Job_Cards[[#This Row],[Part Code Issued]],'Inventory Check'!$A$3:$A$3000,'Inventory Check'!$B$3:$B$3000,"WRONG Code",0)</f>
        <v>Brake Oil</v>
      </c>
      <c r="L1329" s="22">
        <v>1</v>
      </c>
      <c r="M1329" s="27">
        <v>149</v>
      </c>
      <c r="N1329" s="69">
        <f t="shared" si="139"/>
        <v>149</v>
      </c>
      <c r="O1329" s="10"/>
      <c r="P1329" s="11"/>
      <c r="Q1329" s="11"/>
      <c r="R1329" s="11"/>
      <c r="S1329" s="11"/>
      <c r="T1329" s="23"/>
      <c r="U1329" s="71">
        <f t="shared" si="138"/>
        <v>0</v>
      </c>
      <c r="V1329" s="71">
        <f t="shared" si="140"/>
        <v>0</v>
      </c>
      <c r="W1329" s="9"/>
      <c r="X1329" s="69">
        <f>Job_Cards[[#This Row],[GST on Lobour]]+Job_Cards[[#This Row],[Total Labour]]+Job_Cards[[#This Row],[Part Value]]</f>
        <v>149</v>
      </c>
      <c r="Y1329" s="9"/>
      <c r="Z1329" s="11"/>
      <c r="AA1329" s="15">
        <f t="shared" si="141"/>
        <v>11</v>
      </c>
      <c r="AB1329" s="15">
        <f t="shared" si="142"/>
        <v>6</v>
      </c>
      <c r="AC1329" s="15">
        <f t="shared" si="143"/>
        <v>2026</v>
      </c>
    </row>
    <row r="1330" spans="1:29" x14ac:dyDescent="0.35">
      <c r="A1330" s="8">
        <v>46184</v>
      </c>
      <c r="B1330" s="8">
        <v>46184</v>
      </c>
      <c r="C1330" s="9">
        <v>168</v>
      </c>
      <c r="D1330" s="9" t="s">
        <v>1481</v>
      </c>
      <c r="E1330" s="9">
        <v>7007812015</v>
      </c>
      <c r="F1330" s="9" t="s">
        <v>1477</v>
      </c>
      <c r="G1330" s="64" t="s">
        <v>55</v>
      </c>
      <c r="H1330" s="65" t="s">
        <v>65</v>
      </c>
      <c r="I1330" s="65" t="s">
        <v>27</v>
      </c>
      <c r="J1330" s="22" t="s">
        <v>1119</v>
      </c>
      <c r="K1330" s="67" t="str">
        <f>_xlfn.XLOOKUP(Job_Cards[[#This Row],[Part Code Issued]],'Inventory Check'!$A$3:$A$3000,'Inventory Check'!$B$3:$B$3000,"WRONG Code",0)</f>
        <v>MECHENICAL SPRAY</v>
      </c>
      <c r="L1330" s="22">
        <v>1</v>
      </c>
      <c r="M1330" s="27">
        <v>160</v>
      </c>
      <c r="N1330" s="69">
        <f t="shared" si="139"/>
        <v>160</v>
      </c>
      <c r="O1330" s="10">
        <v>3700</v>
      </c>
      <c r="P1330" s="11"/>
      <c r="Q1330" s="11">
        <v>1700</v>
      </c>
      <c r="R1330" s="11"/>
      <c r="S1330" s="11"/>
      <c r="T1330" s="23"/>
      <c r="U1330" s="71">
        <f t="shared" si="138"/>
        <v>5400</v>
      </c>
      <c r="V1330" s="71">
        <f t="shared" si="140"/>
        <v>972</v>
      </c>
      <c r="W1330" s="9"/>
      <c r="X1330" s="69">
        <f>Job_Cards[[#This Row],[GST on Lobour]]+Job_Cards[[#This Row],[Total Labour]]+Job_Cards[[#This Row],[Part Value]]</f>
        <v>6532</v>
      </c>
      <c r="Y1330" s="9" t="s">
        <v>1428</v>
      </c>
      <c r="Z1330" s="11">
        <v>1300</v>
      </c>
      <c r="AA1330" s="15">
        <f t="shared" si="141"/>
        <v>11</v>
      </c>
      <c r="AB1330" s="15">
        <f t="shared" si="142"/>
        <v>6</v>
      </c>
      <c r="AC1330" s="15">
        <f t="shared" si="143"/>
        <v>2026</v>
      </c>
    </row>
    <row r="1331" spans="1:29" x14ac:dyDescent="0.35">
      <c r="A1331" s="9"/>
      <c r="B1331" s="8">
        <v>46184</v>
      </c>
      <c r="C1331" s="9"/>
      <c r="D1331" s="9"/>
      <c r="E1331" s="9"/>
      <c r="F1331" s="9"/>
      <c r="G1331" s="64"/>
      <c r="H1331" s="65"/>
      <c r="I1331" s="65" t="str">
        <f>IF(Job_Cards[[#This Row],[Customer Name]]="",I1330,"")</f>
        <v>Paid</v>
      </c>
      <c r="J1331" s="22" t="s">
        <v>117</v>
      </c>
      <c r="K1331" s="67" t="str">
        <f>_xlfn.XLOOKUP(Job_Cards[[#This Row],[Part Code Issued]],'Inventory Check'!$A$3:$A$3000,'Inventory Check'!$B$3:$B$3000,"WRONG Code",0)</f>
        <v>KING PIN SET</v>
      </c>
      <c r="L1331" s="22">
        <v>1</v>
      </c>
      <c r="M1331" s="27">
        <v>2247</v>
      </c>
      <c r="N1331" s="69">
        <f t="shared" si="139"/>
        <v>2247</v>
      </c>
      <c r="O1331" s="10"/>
      <c r="P1331" s="11"/>
      <c r="Q1331" s="11"/>
      <c r="R1331" s="11"/>
      <c r="S1331" s="11"/>
      <c r="T1331" s="23"/>
      <c r="U1331" s="71">
        <f t="shared" si="138"/>
        <v>0</v>
      </c>
      <c r="V1331" s="71">
        <f t="shared" si="140"/>
        <v>0</v>
      </c>
      <c r="W1331" s="9"/>
      <c r="X1331" s="69">
        <f>Job_Cards[[#This Row],[GST on Lobour]]+Job_Cards[[#This Row],[Total Labour]]+Job_Cards[[#This Row],[Part Value]]</f>
        <v>2247</v>
      </c>
      <c r="Y1331" s="9"/>
      <c r="Z1331" s="11"/>
      <c r="AA1331" s="15">
        <f t="shared" si="141"/>
        <v>11</v>
      </c>
      <c r="AB1331" s="15">
        <f t="shared" si="142"/>
        <v>6</v>
      </c>
      <c r="AC1331" s="15">
        <f t="shared" si="143"/>
        <v>2026</v>
      </c>
    </row>
    <row r="1332" spans="1:29" x14ac:dyDescent="0.35">
      <c r="A1332" s="9"/>
      <c r="B1332" s="8">
        <v>46184</v>
      </c>
      <c r="C1332" s="9"/>
      <c r="D1332" s="9"/>
      <c r="E1332" s="9"/>
      <c r="F1332" s="9"/>
      <c r="G1332" s="64"/>
      <c r="H1332" s="65"/>
      <c r="I1332" s="65" t="str">
        <f>IF(Job_Cards[[#This Row],[Customer Name]]="",I1331,"")</f>
        <v>Paid</v>
      </c>
      <c r="J1332" s="22" t="s">
        <v>845</v>
      </c>
      <c r="K1332" s="67" t="str">
        <f>_xlfn.XLOOKUP(Job_Cards[[#This Row],[Part Code Issued]],'Inventory Check'!$A$3:$A$3000,'Inventory Check'!$B$3:$B$3000,"WRONG Code",0)</f>
        <v>GREASE</v>
      </c>
      <c r="L1332" s="22">
        <v>1</v>
      </c>
      <c r="M1332" s="27">
        <v>268</v>
      </c>
      <c r="N1332" s="69">
        <f t="shared" si="139"/>
        <v>268</v>
      </c>
      <c r="O1332" s="10"/>
      <c r="P1332" s="11"/>
      <c r="Q1332" s="11"/>
      <c r="R1332" s="11"/>
      <c r="S1332" s="11"/>
      <c r="T1332" s="23"/>
      <c r="U1332" s="71">
        <f t="shared" si="138"/>
        <v>0</v>
      </c>
      <c r="V1332" s="71">
        <f t="shared" si="140"/>
        <v>0</v>
      </c>
      <c r="W1332" s="9"/>
      <c r="X1332" s="69">
        <f>Job_Cards[[#This Row],[GST on Lobour]]+Job_Cards[[#This Row],[Total Labour]]+Job_Cards[[#This Row],[Part Value]]</f>
        <v>268</v>
      </c>
      <c r="Y1332" s="9"/>
      <c r="Z1332" s="11"/>
      <c r="AA1332" s="15">
        <f t="shared" si="141"/>
        <v>11</v>
      </c>
      <c r="AB1332" s="15">
        <f>MONTH(B1332)</f>
        <v>6</v>
      </c>
      <c r="AC1332" s="15">
        <f t="shared" si="143"/>
        <v>2026</v>
      </c>
    </row>
    <row r="1333" spans="1:29" x14ac:dyDescent="0.35">
      <c r="A1333" s="9"/>
      <c r="B1333" s="8">
        <v>46184</v>
      </c>
      <c r="C1333" s="9"/>
      <c r="D1333" s="9"/>
      <c r="E1333" s="9"/>
      <c r="F1333" s="9"/>
      <c r="G1333" s="64"/>
      <c r="H1333" s="65"/>
      <c r="I1333" s="65" t="str">
        <f>IF(Job_Cards[[#This Row],[Customer Name]]="",I1332,"")</f>
        <v>Paid</v>
      </c>
      <c r="J1333" s="22" t="s">
        <v>102</v>
      </c>
      <c r="K1333" s="67" t="str">
        <f>_xlfn.XLOOKUP(Job_Cards[[#This Row],[Part Code Issued]],'Inventory Check'!$A$3:$A$3000,'Inventory Check'!$B$3:$B$3000,"WRONG Code",0)</f>
        <v>OIL SEAL KIT</v>
      </c>
      <c r="L1333" s="22">
        <v>1</v>
      </c>
      <c r="M1333" s="27">
        <v>492</v>
      </c>
      <c r="N1333" s="69">
        <f t="shared" si="139"/>
        <v>492</v>
      </c>
      <c r="O1333" s="10"/>
      <c r="P1333" s="11"/>
      <c r="Q1333" s="11"/>
      <c r="R1333" s="11"/>
      <c r="S1333" s="11"/>
      <c r="T1333" s="23"/>
      <c r="U1333" s="71">
        <f t="shared" si="138"/>
        <v>0</v>
      </c>
      <c r="V1333" s="71">
        <f t="shared" si="140"/>
        <v>0</v>
      </c>
      <c r="W1333" s="9"/>
      <c r="X1333" s="69">
        <f>Job_Cards[[#This Row],[GST on Lobour]]+Job_Cards[[#This Row],[Total Labour]]+Job_Cards[[#This Row],[Part Value]]</f>
        <v>492</v>
      </c>
      <c r="Y1333" s="9"/>
      <c r="Z1333" s="11"/>
      <c r="AA1333" s="15">
        <f t="shared" si="141"/>
        <v>11</v>
      </c>
      <c r="AB1333" s="15">
        <f t="shared" si="142"/>
        <v>6</v>
      </c>
      <c r="AC1333" s="15">
        <f t="shared" si="143"/>
        <v>2026</v>
      </c>
    </row>
    <row r="1334" spans="1:29" x14ac:dyDescent="0.35">
      <c r="A1334" s="9"/>
      <c r="B1334" s="8">
        <v>46184</v>
      </c>
      <c r="C1334" s="9"/>
      <c r="D1334" s="9"/>
      <c r="E1334" s="9"/>
      <c r="F1334" s="9"/>
      <c r="G1334" s="64"/>
      <c r="H1334" s="65"/>
      <c r="I1334" s="65" t="str">
        <f>IF(Job_Cards[[#This Row],[Customer Name]]="",I1333,"")</f>
        <v>Paid</v>
      </c>
      <c r="J1334" s="22" t="s">
        <v>172</v>
      </c>
      <c r="K1334" s="67" t="str">
        <f>_xlfn.XLOOKUP(Job_Cards[[#This Row],[Part Code Issued]],'Inventory Check'!$A$3:$A$3000,'Inventory Check'!$B$3:$B$3000,"WRONG Code",0)</f>
        <v>BRAKE PAD</v>
      </c>
      <c r="L1334" s="22">
        <v>1</v>
      </c>
      <c r="M1334" s="27">
        <v>2296</v>
      </c>
      <c r="N1334" s="69">
        <f t="shared" si="139"/>
        <v>2296</v>
      </c>
      <c r="O1334" s="10"/>
      <c r="P1334" s="11"/>
      <c r="Q1334" s="11"/>
      <c r="R1334" s="11"/>
      <c r="S1334" s="11"/>
      <c r="T1334" s="23"/>
      <c r="U1334" s="71">
        <f t="shared" si="138"/>
        <v>0</v>
      </c>
      <c r="V1334" s="71">
        <f t="shared" si="140"/>
        <v>0</v>
      </c>
      <c r="W1334" s="9"/>
      <c r="X1334" s="69">
        <f>Job_Cards[[#This Row],[GST on Lobour]]+Job_Cards[[#This Row],[Total Labour]]+Job_Cards[[#This Row],[Part Value]]</f>
        <v>2296</v>
      </c>
      <c r="Y1334" s="9"/>
      <c r="Z1334" s="11"/>
      <c r="AA1334" s="15">
        <f t="shared" si="141"/>
        <v>11</v>
      </c>
      <c r="AB1334" s="15">
        <f t="shared" si="142"/>
        <v>6</v>
      </c>
      <c r="AC1334" s="15">
        <f t="shared" si="143"/>
        <v>2026</v>
      </c>
    </row>
    <row r="1335" spans="1:29" x14ac:dyDescent="0.35">
      <c r="A1335" s="9"/>
      <c r="B1335" s="8">
        <v>46184</v>
      </c>
      <c r="C1335" s="9"/>
      <c r="D1335" s="9"/>
      <c r="E1335" s="9"/>
      <c r="F1335" s="9"/>
      <c r="G1335" s="64"/>
      <c r="H1335" s="65"/>
      <c r="I1335" s="65" t="str">
        <f>IF(Job_Cards[[#This Row],[Customer Name]]="",I1334,"")</f>
        <v>Paid</v>
      </c>
      <c r="J1335" s="22" t="s">
        <v>829</v>
      </c>
      <c r="K1335" s="67" t="str">
        <f>_xlfn.XLOOKUP(Job_Cards[[#This Row],[Part Code Issued]],'Inventory Check'!$A$3:$A$3000,'Inventory Check'!$B$3:$B$3000,"WRONG Code",0)</f>
        <v>SMALL</v>
      </c>
      <c r="L1335" s="22">
        <v>3</v>
      </c>
      <c r="M1335" s="27">
        <v>6</v>
      </c>
      <c r="N1335" s="69">
        <f t="shared" si="139"/>
        <v>18</v>
      </c>
      <c r="O1335" s="10"/>
      <c r="P1335" s="11"/>
      <c r="Q1335" s="11"/>
      <c r="R1335" s="11"/>
      <c r="S1335" s="11"/>
      <c r="T1335" s="23"/>
      <c r="U1335" s="71">
        <f t="shared" si="138"/>
        <v>0</v>
      </c>
      <c r="V1335" s="71">
        <f t="shared" si="140"/>
        <v>0</v>
      </c>
      <c r="W1335" s="9"/>
      <c r="X1335" s="69">
        <f>Job_Cards[[#This Row],[GST on Lobour]]+Job_Cards[[#This Row],[Total Labour]]+Job_Cards[[#This Row],[Part Value]]</f>
        <v>18</v>
      </c>
      <c r="Y1335" s="9"/>
      <c r="Z1335" s="11"/>
      <c r="AA1335" s="15">
        <f t="shared" si="141"/>
        <v>11</v>
      </c>
      <c r="AB1335" s="15">
        <f t="shared" si="142"/>
        <v>6</v>
      </c>
      <c r="AC1335" s="15">
        <f t="shared" si="143"/>
        <v>2026</v>
      </c>
    </row>
    <row r="1336" spans="1:29" x14ac:dyDescent="0.35">
      <c r="A1336" s="9"/>
      <c r="B1336" s="8">
        <v>46184</v>
      </c>
      <c r="C1336" s="9"/>
      <c r="D1336" s="9"/>
      <c r="E1336" s="9"/>
      <c r="F1336" s="9"/>
      <c r="G1336" s="64"/>
      <c r="H1336" s="65"/>
      <c r="I1336" s="65" t="str">
        <f>IF(Job_Cards[[#This Row],[Customer Name]]="",I1335,"")</f>
        <v>Paid</v>
      </c>
      <c r="J1336" s="22" t="s">
        <v>790</v>
      </c>
      <c r="K1336" s="67" t="str">
        <f>_xlfn.XLOOKUP(Job_Cards[[#This Row],[Part Code Issued]],'Inventory Check'!$A$3:$A$3000,'Inventory Check'!$B$3:$B$3000,"WRONG Code",0)</f>
        <v>Tie Rod Assy Rane</v>
      </c>
      <c r="L1336" s="22">
        <v>1</v>
      </c>
      <c r="M1336" s="27">
        <v>3468</v>
      </c>
      <c r="N1336" s="69">
        <f t="shared" si="139"/>
        <v>3468</v>
      </c>
      <c r="O1336" s="10"/>
      <c r="P1336" s="11"/>
      <c r="Q1336" s="11"/>
      <c r="R1336" s="11"/>
      <c r="S1336" s="11"/>
      <c r="T1336" s="23"/>
      <c r="U1336" s="71">
        <f t="shared" si="138"/>
        <v>0</v>
      </c>
      <c r="V1336" s="71">
        <f t="shared" si="140"/>
        <v>0</v>
      </c>
      <c r="W1336" s="9"/>
      <c r="X1336" s="69">
        <f>Job_Cards[[#This Row],[GST on Lobour]]+Job_Cards[[#This Row],[Total Labour]]+Job_Cards[[#This Row],[Part Value]]</f>
        <v>3468</v>
      </c>
      <c r="Y1336" s="9"/>
      <c r="Z1336" s="11"/>
      <c r="AA1336" s="15">
        <f t="shared" si="141"/>
        <v>11</v>
      </c>
      <c r="AB1336" s="15">
        <f t="shared" si="142"/>
        <v>6</v>
      </c>
      <c r="AC1336" s="15">
        <f t="shared" si="143"/>
        <v>2026</v>
      </c>
    </row>
    <row r="1337" spans="1:29" x14ac:dyDescent="0.35">
      <c r="A1337" s="9"/>
      <c r="B1337" s="8">
        <v>46184</v>
      </c>
      <c r="C1337" s="9"/>
      <c r="D1337" s="9"/>
      <c r="E1337" s="9"/>
      <c r="F1337" s="9"/>
      <c r="G1337" s="64"/>
      <c r="H1337" s="65"/>
      <c r="I1337" s="65" t="str">
        <f>IF(Job_Cards[[#This Row],[Customer Name]]="",I1336,"")</f>
        <v>Paid</v>
      </c>
      <c r="J1337" s="22" t="s">
        <v>403</v>
      </c>
      <c r="K1337" s="67" t="str">
        <f>_xlfn.XLOOKUP(Job_Cards[[#This Row],[Part Code Issued]],'Inventory Check'!$A$3:$A$3000,'Inventory Check'!$B$3:$B$3000,"WRONG Code",0)</f>
        <v>RUBBER BUSH</v>
      </c>
      <c r="L1337" s="22">
        <v>1</v>
      </c>
      <c r="M1337" s="27">
        <v>63</v>
      </c>
      <c r="N1337" s="69">
        <f t="shared" si="139"/>
        <v>63</v>
      </c>
      <c r="O1337" s="10"/>
      <c r="P1337" s="11"/>
      <c r="Q1337" s="11"/>
      <c r="R1337" s="11"/>
      <c r="S1337" s="11"/>
      <c r="T1337" s="23"/>
      <c r="U1337" s="71">
        <f t="shared" si="138"/>
        <v>0</v>
      </c>
      <c r="V1337" s="71">
        <f t="shared" si="140"/>
        <v>0</v>
      </c>
      <c r="W1337" s="9"/>
      <c r="X1337" s="69">
        <f>Job_Cards[[#This Row],[GST on Lobour]]+Job_Cards[[#This Row],[Total Labour]]+Job_Cards[[#This Row],[Part Value]]</f>
        <v>63</v>
      </c>
      <c r="Y1337" s="9"/>
      <c r="Z1337" s="11"/>
      <c r="AA1337" s="15">
        <f t="shared" si="141"/>
        <v>11</v>
      </c>
      <c r="AB1337" s="15">
        <f t="shared" si="142"/>
        <v>6</v>
      </c>
      <c r="AC1337" s="15">
        <f t="shared" si="143"/>
        <v>2026</v>
      </c>
    </row>
    <row r="1338" spans="1:29" x14ac:dyDescent="0.35">
      <c r="A1338" s="9"/>
      <c r="B1338" s="8">
        <v>46184</v>
      </c>
      <c r="C1338" s="9"/>
      <c r="D1338" s="9"/>
      <c r="E1338" s="9"/>
      <c r="F1338" s="9"/>
      <c r="G1338" s="64"/>
      <c r="H1338" s="65"/>
      <c r="I1338" s="65" t="str">
        <f>IF(Job_Cards[[#This Row],[Customer Name]]="",I1337,"")</f>
        <v>Paid</v>
      </c>
      <c r="J1338" s="22" t="s">
        <v>366</v>
      </c>
      <c r="K1338" s="67" t="str">
        <f>_xlfn.XLOOKUP(Job_Cards[[#This Row],[Part Code Issued]],'Inventory Check'!$A$3:$A$3000,'Inventory Check'!$B$3:$B$3000,"WRONG Code",0)</f>
        <v>Gulf Force BS VI (6.5L)</v>
      </c>
      <c r="L1338" s="22">
        <v>1</v>
      </c>
      <c r="M1338" s="27">
        <v>2243</v>
      </c>
      <c r="N1338" s="69">
        <f t="shared" si="139"/>
        <v>2243</v>
      </c>
      <c r="O1338" s="10"/>
      <c r="P1338" s="11"/>
      <c r="Q1338" s="11"/>
      <c r="R1338" s="11"/>
      <c r="S1338" s="11"/>
      <c r="T1338" s="23"/>
      <c r="U1338" s="71">
        <f t="shared" si="138"/>
        <v>0</v>
      </c>
      <c r="V1338" s="71">
        <f t="shared" si="140"/>
        <v>0</v>
      </c>
      <c r="W1338" s="9"/>
      <c r="X1338" s="69">
        <f>Job_Cards[[#This Row],[GST on Lobour]]+Job_Cards[[#This Row],[Total Labour]]+Job_Cards[[#This Row],[Part Value]]</f>
        <v>2243</v>
      </c>
      <c r="Y1338" s="9"/>
      <c r="Z1338" s="11"/>
      <c r="AA1338" s="15">
        <f t="shared" si="141"/>
        <v>11</v>
      </c>
      <c r="AB1338" s="15">
        <f t="shared" si="142"/>
        <v>6</v>
      </c>
      <c r="AC1338" s="15">
        <f t="shared" si="143"/>
        <v>2026</v>
      </c>
    </row>
    <row r="1339" spans="1:29" x14ac:dyDescent="0.35">
      <c r="A1339" s="9"/>
      <c r="B1339" s="8">
        <v>46184</v>
      </c>
      <c r="C1339" s="9"/>
      <c r="D1339" s="9"/>
      <c r="E1339" s="9"/>
      <c r="F1339" s="9"/>
      <c r="G1339" s="64"/>
      <c r="H1339" s="65"/>
      <c r="I1339" s="65" t="str">
        <f>IF(Job_Cards[[#This Row],[Customer Name]]="",I1338,"")</f>
        <v>Paid</v>
      </c>
      <c r="J1339" s="22" t="s">
        <v>90</v>
      </c>
      <c r="K1339" s="67" t="str">
        <f>_xlfn.XLOOKUP(Job_Cards[[#This Row],[Part Code Issued]],'Inventory Check'!$A$3:$A$3000,'Inventory Check'!$B$3:$B$3000,"WRONG Code",0)</f>
        <v>Oil Filter</v>
      </c>
      <c r="L1339" s="22">
        <v>1</v>
      </c>
      <c r="M1339" s="27">
        <v>359</v>
      </c>
      <c r="N1339" s="69">
        <f t="shared" si="139"/>
        <v>359</v>
      </c>
      <c r="O1339" s="10"/>
      <c r="P1339" s="11"/>
      <c r="Q1339" s="11"/>
      <c r="R1339" s="11"/>
      <c r="S1339" s="11"/>
      <c r="T1339" s="23"/>
      <c r="U1339" s="71">
        <f t="shared" si="138"/>
        <v>0</v>
      </c>
      <c r="V1339" s="71">
        <f t="shared" si="140"/>
        <v>0</v>
      </c>
      <c r="W1339" s="9"/>
      <c r="X1339" s="69">
        <f>Job_Cards[[#This Row],[GST on Lobour]]+Job_Cards[[#This Row],[Total Labour]]+Job_Cards[[#This Row],[Part Value]]</f>
        <v>359</v>
      </c>
      <c r="Y1339" s="9"/>
      <c r="Z1339" s="11"/>
      <c r="AA1339" s="15">
        <f t="shared" si="141"/>
        <v>11</v>
      </c>
      <c r="AB1339" s="15">
        <f t="shared" si="142"/>
        <v>6</v>
      </c>
      <c r="AC1339" s="15">
        <f t="shared" si="143"/>
        <v>2026</v>
      </c>
    </row>
    <row r="1340" spans="1:29" x14ac:dyDescent="0.35">
      <c r="A1340" s="9"/>
      <c r="B1340" s="8">
        <v>46184</v>
      </c>
      <c r="C1340" s="9"/>
      <c r="D1340" s="9"/>
      <c r="E1340" s="9"/>
      <c r="F1340" s="9"/>
      <c r="G1340" s="64"/>
      <c r="H1340" s="65"/>
      <c r="I1340" s="65" t="str">
        <f>IF(Job_Cards[[#This Row],[Customer Name]]="",I1339,"")</f>
        <v>Paid</v>
      </c>
      <c r="J1340" s="22" t="s">
        <v>238</v>
      </c>
      <c r="K1340" s="67" t="str">
        <f>_xlfn.XLOOKUP(Job_Cards[[#This Row],[Part Code Issued]],'Inventory Check'!$A$3:$A$3000,'Inventory Check'!$B$3:$B$3000,"WRONG Code",0)</f>
        <v>SPIN-ON FILTER</v>
      </c>
      <c r="L1340" s="22">
        <v>1</v>
      </c>
      <c r="M1340" s="27">
        <v>655</v>
      </c>
      <c r="N1340" s="69">
        <f t="shared" si="139"/>
        <v>655</v>
      </c>
      <c r="O1340" s="10"/>
      <c r="P1340" s="11"/>
      <c r="Q1340" s="11"/>
      <c r="R1340" s="11"/>
      <c r="S1340" s="11"/>
      <c r="T1340" s="23"/>
      <c r="U1340" s="71">
        <f t="shared" ref="U1340:U1403" si="144">SUM(O1340:T1340)</f>
        <v>0</v>
      </c>
      <c r="V1340" s="71">
        <f t="shared" si="140"/>
        <v>0</v>
      </c>
      <c r="W1340" s="9"/>
      <c r="X1340" s="69">
        <f>Job_Cards[[#This Row],[GST on Lobour]]+Job_Cards[[#This Row],[Total Labour]]+Job_Cards[[#This Row],[Part Value]]</f>
        <v>655</v>
      </c>
      <c r="Y1340" s="9"/>
      <c r="Z1340" s="11"/>
      <c r="AA1340" s="15">
        <f t="shared" si="141"/>
        <v>11</v>
      </c>
      <c r="AB1340" s="15">
        <f t="shared" si="142"/>
        <v>6</v>
      </c>
      <c r="AC1340" s="15">
        <f t="shared" si="143"/>
        <v>2026</v>
      </c>
    </row>
    <row r="1341" spans="1:29" x14ac:dyDescent="0.35">
      <c r="A1341" s="9"/>
      <c r="B1341" s="8">
        <v>46184</v>
      </c>
      <c r="C1341" s="9"/>
      <c r="D1341" s="9"/>
      <c r="E1341" s="9"/>
      <c r="F1341" s="9"/>
      <c r="G1341" s="64"/>
      <c r="H1341" s="65"/>
      <c r="I1341" s="65" t="str">
        <f>IF(Job_Cards[[#This Row],[Customer Name]]="",I1340,"")</f>
        <v>Paid</v>
      </c>
      <c r="J1341" s="119" t="s">
        <v>662</v>
      </c>
      <c r="K1341" s="67" t="str">
        <f>_xlfn.XLOOKUP(Job_Cards[[#This Row],[Part Code Issued]],'Inventory Check'!$A$3:$A$3000,'Inventory Check'!$B$3:$B$3000,"WRONG Code",0)</f>
        <v>ATF (Auto Trans Fluid) HP_1-Ltr</v>
      </c>
      <c r="L1341" s="22">
        <v>1</v>
      </c>
      <c r="M1341" s="27">
        <v>341</v>
      </c>
      <c r="N1341" s="69">
        <f t="shared" ref="N1341:N1404" si="145">M1341*L1341</f>
        <v>341</v>
      </c>
      <c r="O1341" s="10"/>
      <c r="P1341" s="11"/>
      <c r="Q1341" s="11"/>
      <c r="R1341" s="11"/>
      <c r="S1341" s="11"/>
      <c r="T1341" s="23"/>
      <c r="U1341" s="71">
        <f t="shared" si="144"/>
        <v>0</v>
      </c>
      <c r="V1341" s="71">
        <f t="shared" ref="V1341:V1404" si="146">U1341*0.18</f>
        <v>0</v>
      </c>
      <c r="W1341" s="9"/>
      <c r="X1341" s="69">
        <f>Job_Cards[[#This Row],[GST on Lobour]]+Job_Cards[[#This Row],[Total Labour]]+Job_Cards[[#This Row],[Part Value]]</f>
        <v>341</v>
      </c>
      <c r="Y1341" s="9"/>
      <c r="Z1341" s="11"/>
      <c r="AA1341" s="15">
        <f t="shared" si="141"/>
        <v>11</v>
      </c>
      <c r="AB1341" s="15">
        <f t="shared" si="142"/>
        <v>6</v>
      </c>
      <c r="AC1341" s="15">
        <f t="shared" si="143"/>
        <v>2026</v>
      </c>
    </row>
    <row r="1342" spans="1:29" x14ac:dyDescent="0.35">
      <c r="A1342" s="9"/>
      <c r="B1342" s="8">
        <v>46184</v>
      </c>
      <c r="C1342" s="9"/>
      <c r="D1342" s="9"/>
      <c r="E1342" s="9"/>
      <c r="F1342" s="9"/>
      <c r="G1342" s="64"/>
      <c r="H1342" s="65"/>
      <c r="I1342" s="65" t="str">
        <f>IF(Job_Cards[[#This Row],[Customer Name]]="",I1341,"")</f>
        <v>Paid</v>
      </c>
      <c r="J1342" s="106" t="s">
        <v>365</v>
      </c>
      <c r="K1342" s="67" t="str">
        <f>_xlfn.XLOOKUP(Job_Cards[[#This Row],[Part Code Issued]],'Inventory Check'!$A$3:$A$3000,'Inventory Check'!$B$3:$B$3000,"WRONG Code",0)</f>
        <v>Gulf Force AdBlue (10)</v>
      </c>
      <c r="L1342" s="22">
        <v>1</v>
      </c>
      <c r="M1342" s="27">
        <v>990</v>
      </c>
      <c r="N1342" s="69">
        <f t="shared" si="145"/>
        <v>990</v>
      </c>
      <c r="O1342" s="10"/>
      <c r="P1342" s="11"/>
      <c r="Q1342" s="11"/>
      <c r="R1342" s="11"/>
      <c r="S1342" s="11"/>
      <c r="T1342" s="23"/>
      <c r="U1342" s="71">
        <f t="shared" si="144"/>
        <v>0</v>
      </c>
      <c r="V1342" s="71">
        <f t="shared" si="146"/>
        <v>0</v>
      </c>
      <c r="W1342" s="9"/>
      <c r="X1342" s="69">
        <f>Job_Cards[[#This Row],[GST on Lobour]]+Job_Cards[[#This Row],[Total Labour]]+Job_Cards[[#This Row],[Part Value]]</f>
        <v>990</v>
      </c>
      <c r="Y1342" s="9"/>
      <c r="Z1342" s="11"/>
      <c r="AA1342" s="15">
        <f t="shared" si="141"/>
        <v>11</v>
      </c>
      <c r="AB1342" s="15">
        <f t="shared" si="142"/>
        <v>6</v>
      </c>
      <c r="AC1342" s="15">
        <f t="shared" si="143"/>
        <v>2026</v>
      </c>
    </row>
    <row r="1343" spans="1:29" x14ac:dyDescent="0.35">
      <c r="A1343" s="9"/>
      <c r="B1343" s="8">
        <v>46184</v>
      </c>
      <c r="C1343" s="9"/>
      <c r="D1343" s="9"/>
      <c r="E1343" s="9"/>
      <c r="F1343" s="9"/>
      <c r="G1343" s="64"/>
      <c r="H1343" s="65"/>
      <c r="I1343" s="65" t="str">
        <f>IF(Job_Cards[[#This Row],[Customer Name]]="",I1342,"")</f>
        <v>Paid</v>
      </c>
      <c r="J1343" s="105" t="s">
        <v>833</v>
      </c>
      <c r="K1343" s="67" t="str">
        <f>_xlfn.XLOOKUP(Job_Cards[[#This Row],[Part Code Issued]],'Inventory Check'!$A$3:$A$3000,'Inventory Check'!$B$3:$B$3000,"WRONG Code",0)</f>
        <v>SHOCKAR BUSH 19 NO.</v>
      </c>
      <c r="L1343" s="22">
        <v>1</v>
      </c>
      <c r="M1343" s="27">
        <v>80</v>
      </c>
      <c r="N1343" s="69">
        <f t="shared" si="145"/>
        <v>80</v>
      </c>
      <c r="O1343" s="10"/>
      <c r="P1343" s="11"/>
      <c r="Q1343" s="11"/>
      <c r="R1343" s="11"/>
      <c r="S1343" s="11"/>
      <c r="T1343" s="23"/>
      <c r="U1343" s="71">
        <f t="shared" si="144"/>
        <v>0</v>
      </c>
      <c r="V1343" s="71">
        <f t="shared" si="146"/>
        <v>0</v>
      </c>
      <c r="W1343" s="9"/>
      <c r="X1343" s="69">
        <f>Job_Cards[[#This Row],[GST on Lobour]]+Job_Cards[[#This Row],[Total Labour]]+Job_Cards[[#This Row],[Part Value]]</f>
        <v>80</v>
      </c>
      <c r="Y1343" s="9"/>
      <c r="Z1343" s="11"/>
      <c r="AA1343" s="15">
        <f t="shared" ref="AA1343:AA1406" si="147">DAY(B1343)</f>
        <v>11</v>
      </c>
      <c r="AB1343" s="15">
        <f t="shared" ref="AB1343:AB1406" si="148">MONTH(B1343)</f>
        <v>6</v>
      </c>
      <c r="AC1343" s="15">
        <f t="shared" ref="AC1343:AC1406" si="149">YEAR(B1343)</f>
        <v>2026</v>
      </c>
    </row>
    <row r="1344" spans="1:29" x14ac:dyDescent="0.35">
      <c r="A1344" s="8">
        <v>46184</v>
      </c>
      <c r="B1344" s="8">
        <v>46184</v>
      </c>
      <c r="C1344" s="9">
        <v>169</v>
      </c>
      <c r="D1344" s="9" t="s">
        <v>1469</v>
      </c>
      <c r="E1344" s="9">
        <v>9519835211</v>
      </c>
      <c r="F1344" s="9" t="s">
        <v>1478</v>
      </c>
      <c r="G1344" s="64" t="s">
        <v>55</v>
      </c>
      <c r="H1344" s="65" t="s">
        <v>65</v>
      </c>
      <c r="I1344" s="65" t="s">
        <v>27</v>
      </c>
      <c r="J1344" s="22" t="s">
        <v>1392</v>
      </c>
      <c r="K1344" s="67" t="str">
        <f>_xlfn.XLOOKUP(Job_Cards[[#This Row],[Part Code Issued]],'Inventory Check'!$A$3:$A$3000,'Inventory Check'!$B$3:$B$3000,"WRONG Code",0)</f>
        <v>ENGINE OIL</v>
      </c>
      <c r="L1344" s="22">
        <v>1</v>
      </c>
      <c r="M1344" s="27">
        <v>2400</v>
      </c>
      <c r="N1344" s="69">
        <f t="shared" si="145"/>
        <v>2400</v>
      </c>
      <c r="O1344" s="10">
        <v>900</v>
      </c>
      <c r="P1344" s="11"/>
      <c r="Q1344" s="11"/>
      <c r="R1344" s="11"/>
      <c r="S1344" s="11"/>
      <c r="T1344" s="23"/>
      <c r="U1344" s="71">
        <f t="shared" si="144"/>
        <v>900</v>
      </c>
      <c r="V1344" s="71">
        <f t="shared" si="146"/>
        <v>162</v>
      </c>
      <c r="W1344" s="9"/>
      <c r="X1344" s="69">
        <f>Job_Cards[[#This Row],[GST on Lobour]]+Job_Cards[[#This Row],[Total Labour]]+Job_Cards[[#This Row],[Part Value]]</f>
        <v>3462</v>
      </c>
      <c r="Y1344" s="9"/>
      <c r="Z1344" s="11"/>
      <c r="AA1344" s="15">
        <f t="shared" si="147"/>
        <v>11</v>
      </c>
      <c r="AB1344" s="15">
        <f t="shared" si="148"/>
        <v>6</v>
      </c>
      <c r="AC1344" s="15">
        <f t="shared" si="149"/>
        <v>2026</v>
      </c>
    </row>
    <row r="1345" spans="1:29" x14ac:dyDescent="0.35">
      <c r="A1345" s="9"/>
      <c r="B1345" s="8">
        <v>46184</v>
      </c>
      <c r="C1345" s="9"/>
      <c r="D1345" s="9"/>
      <c r="E1345" s="9"/>
      <c r="F1345" s="9"/>
      <c r="G1345" s="64"/>
      <c r="H1345" s="65"/>
      <c r="I1345" s="65" t="str">
        <f>IF(Job_Cards[[#This Row],[Customer Name]]="",I1344,"")</f>
        <v>Paid</v>
      </c>
      <c r="J1345" s="22" t="s">
        <v>189</v>
      </c>
      <c r="K1345" s="67" t="str">
        <f>_xlfn.XLOOKUP(Job_Cards[[#This Row],[Part Code Issued]],'Inventory Check'!$A$3:$A$3000,'Inventory Check'!$B$3:$B$3000,"WRONG Code",0)</f>
        <v>AIR FILTER</v>
      </c>
      <c r="L1345" s="22">
        <v>1</v>
      </c>
      <c r="M1345" s="27">
        <v>693</v>
      </c>
      <c r="N1345" s="69">
        <f t="shared" si="145"/>
        <v>693</v>
      </c>
      <c r="O1345" s="10"/>
      <c r="P1345" s="11"/>
      <c r="Q1345" s="11"/>
      <c r="R1345" s="11"/>
      <c r="S1345" s="11"/>
      <c r="T1345" s="23"/>
      <c r="U1345" s="71">
        <f t="shared" si="144"/>
        <v>0</v>
      </c>
      <c r="V1345" s="71">
        <f t="shared" si="146"/>
        <v>0</v>
      </c>
      <c r="W1345" s="9"/>
      <c r="X1345" s="69">
        <f>Job_Cards[[#This Row],[GST on Lobour]]+Job_Cards[[#This Row],[Total Labour]]+Job_Cards[[#This Row],[Part Value]]</f>
        <v>693</v>
      </c>
      <c r="Y1345" s="9"/>
      <c r="Z1345" s="11"/>
      <c r="AA1345" s="15">
        <f t="shared" si="147"/>
        <v>11</v>
      </c>
      <c r="AB1345" s="15">
        <f t="shared" si="148"/>
        <v>6</v>
      </c>
      <c r="AC1345" s="15">
        <f t="shared" si="149"/>
        <v>2026</v>
      </c>
    </row>
    <row r="1346" spans="1:29" x14ac:dyDescent="0.35">
      <c r="A1346" s="9"/>
      <c r="B1346" s="8">
        <v>46184</v>
      </c>
      <c r="C1346" s="9"/>
      <c r="D1346" s="9"/>
      <c r="E1346" s="9"/>
      <c r="F1346" s="9"/>
      <c r="G1346" s="64"/>
      <c r="H1346" s="65"/>
      <c r="I1346" s="65" t="str">
        <f>IF(Job_Cards[[#This Row],[Customer Name]]="",I1345,"")</f>
        <v>Paid</v>
      </c>
      <c r="J1346" s="22" t="s">
        <v>424</v>
      </c>
      <c r="K1346" s="67" t="str">
        <f>_xlfn.XLOOKUP(Job_Cards[[#This Row],[Part Code Issued]],'Inventory Check'!$A$3:$A$3000,'Inventory Check'!$B$3:$B$3000,"WRONG Code",0)</f>
        <v>Lube Oil Filter</v>
      </c>
      <c r="L1346" s="22">
        <v>1</v>
      </c>
      <c r="M1346" s="27">
        <v>1411</v>
      </c>
      <c r="N1346" s="69">
        <f t="shared" si="145"/>
        <v>1411</v>
      </c>
      <c r="O1346" s="10"/>
      <c r="P1346" s="11"/>
      <c r="Q1346" s="11"/>
      <c r="R1346" s="11"/>
      <c r="S1346" s="11"/>
      <c r="T1346" s="23"/>
      <c r="U1346" s="71">
        <f t="shared" si="144"/>
        <v>0</v>
      </c>
      <c r="V1346" s="71">
        <f t="shared" si="146"/>
        <v>0</v>
      </c>
      <c r="W1346" s="9"/>
      <c r="X1346" s="69">
        <f>Job_Cards[[#This Row],[GST on Lobour]]+Job_Cards[[#This Row],[Total Labour]]+Job_Cards[[#This Row],[Part Value]]</f>
        <v>1411</v>
      </c>
      <c r="Y1346" s="9"/>
      <c r="Z1346" s="11"/>
      <c r="AA1346" s="15">
        <f t="shared" si="147"/>
        <v>11</v>
      </c>
      <c r="AB1346" s="15">
        <f t="shared" si="148"/>
        <v>6</v>
      </c>
      <c r="AC1346" s="15">
        <f t="shared" si="149"/>
        <v>2026</v>
      </c>
    </row>
    <row r="1347" spans="1:29" x14ac:dyDescent="0.35">
      <c r="A1347" s="9"/>
      <c r="B1347" s="8">
        <v>46184</v>
      </c>
      <c r="C1347" s="9"/>
      <c r="D1347" s="9"/>
      <c r="E1347" s="9"/>
      <c r="F1347" s="9"/>
      <c r="G1347" s="64"/>
      <c r="H1347" s="65"/>
      <c r="I1347" s="65" t="str">
        <f>IF(Job_Cards[[#This Row],[Customer Name]]="",I1346,"")</f>
        <v>Paid</v>
      </c>
      <c r="J1347" s="22" t="s">
        <v>238</v>
      </c>
      <c r="K1347" s="67" t="str">
        <f>_xlfn.XLOOKUP(Job_Cards[[#This Row],[Part Code Issued]],'Inventory Check'!$A$3:$A$3000,'Inventory Check'!$B$3:$B$3000,"WRONG Code",0)</f>
        <v>SPIN-ON FILTER</v>
      </c>
      <c r="L1347" s="22">
        <v>1</v>
      </c>
      <c r="M1347" s="27">
        <v>655</v>
      </c>
      <c r="N1347" s="69">
        <f t="shared" si="145"/>
        <v>655</v>
      </c>
      <c r="O1347" s="10"/>
      <c r="P1347" s="11"/>
      <c r="Q1347" s="11"/>
      <c r="R1347" s="11"/>
      <c r="S1347" s="11"/>
      <c r="T1347" s="23"/>
      <c r="U1347" s="71">
        <f t="shared" si="144"/>
        <v>0</v>
      </c>
      <c r="V1347" s="71">
        <f t="shared" si="146"/>
        <v>0</v>
      </c>
      <c r="W1347" s="9"/>
      <c r="X1347" s="69">
        <f>Job_Cards[[#This Row],[GST on Lobour]]+Job_Cards[[#This Row],[Total Labour]]+Job_Cards[[#This Row],[Part Value]]</f>
        <v>655</v>
      </c>
      <c r="Y1347" s="9"/>
      <c r="Z1347" s="11"/>
      <c r="AA1347" s="15">
        <f t="shared" si="147"/>
        <v>11</v>
      </c>
      <c r="AB1347" s="15">
        <f t="shared" si="148"/>
        <v>6</v>
      </c>
      <c r="AC1347" s="15">
        <f t="shared" si="149"/>
        <v>2026</v>
      </c>
    </row>
    <row r="1348" spans="1:29" x14ac:dyDescent="0.35">
      <c r="A1348" s="8">
        <v>46185</v>
      </c>
      <c r="B1348" s="8">
        <v>46185</v>
      </c>
      <c r="C1348" s="9">
        <v>170</v>
      </c>
      <c r="D1348" s="9" t="s">
        <v>1483</v>
      </c>
      <c r="E1348" s="9">
        <v>9551594920</v>
      </c>
      <c r="F1348" s="9" t="s">
        <v>1485</v>
      </c>
      <c r="G1348" s="64" t="s">
        <v>57</v>
      </c>
      <c r="H1348" s="65" t="s">
        <v>65</v>
      </c>
      <c r="I1348" s="65" t="s">
        <v>48</v>
      </c>
      <c r="J1348" s="22" t="s">
        <v>366</v>
      </c>
      <c r="K1348" s="67" t="str">
        <f>_xlfn.XLOOKUP(Job_Cards[[#This Row],[Part Code Issued]],'Inventory Check'!$A$3:$A$3000,'Inventory Check'!$B$3:$B$3000,"WRONG Code",0)</f>
        <v>Gulf Force BS VI (6.5L)</v>
      </c>
      <c r="L1348" s="22">
        <v>1</v>
      </c>
      <c r="M1348" s="27">
        <v>2243</v>
      </c>
      <c r="N1348" s="69">
        <f t="shared" si="145"/>
        <v>2243</v>
      </c>
      <c r="O1348" s="10"/>
      <c r="P1348" s="11"/>
      <c r="Q1348" s="11"/>
      <c r="R1348" s="11"/>
      <c r="S1348" s="11"/>
      <c r="T1348" s="23"/>
      <c r="U1348" s="71">
        <f t="shared" si="144"/>
        <v>0</v>
      </c>
      <c r="V1348" s="71">
        <f t="shared" si="146"/>
        <v>0</v>
      </c>
      <c r="W1348" s="9"/>
      <c r="X1348" s="69">
        <f>Job_Cards[[#This Row],[GST on Lobour]]+Job_Cards[[#This Row],[Total Labour]]+Job_Cards[[#This Row],[Part Value]]</f>
        <v>2243</v>
      </c>
      <c r="Y1348" s="9"/>
      <c r="Z1348" s="11"/>
      <c r="AA1348" s="15">
        <f t="shared" si="147"/>
        <v>12</v>
      </c>
      <c r="AB1348" s="15">
        <f t="shared" si="148"/>
        <v>6</v>
      </c>
      <c r="AC1348" s="15">
        <f t="shared" si="149"/>
        <v>2026</v>
      </c>
    </row>
    <row r="1349" spans="1:29" x14ac:dyDescent="0.35">
      <c r="A1349" s="9"/>
      <c r="B1349" s="8">
        <v>46185</v>
      </c>
      <c r="C1349" s="9"/>
      <c r="D1349" s="9"/>
      <c r="E1349" s="9"/>
      <c r="F1349" s="9"/>
      <c r="G1349" s="64"/>
      <c r="H1349" s="65"/>
      <c r="I1349" s="65" t="str">
        <f>IF(Job_Cards[[#This Row],[Customer Name]]="",I1348,"")</f>
        <v>Free Service</v>
      </c>
      <c r="J1349" s="22" t="s">
        <v>90</v>
      </c>
      <c r="K1349" s="67" t="str">
        <f>_xlfn.XLOOKUP(Job_Cards[[#This Row],[Part Code Issued]],'Inventory Check'!$A$3:$A$3000,'Inventory Check'!$B$3:$B$3000,"WRONG Code",0)</f>
        <v>Oil Filter</v>
      </c>
      <c r="L1349" s="22">
        <v>1</v>
      </c>
      <c r="M1349" s="27">
        <v>359</v>
      </c>
      <c r="N1349" s="69">
        <f t="shared" si="145"/>
        <v>359</v>
      </c>
      <c r="O1349" s="10"/>
      <c r="P1349" s="11"/>
      <c r="Q1349" s="11"/>
      <c r="R1349" s="11"/>
      <c r="S1349" s="11"/>
      <c r="T1349" s="23"/>
      <c r="U1349" s="71">
        <f t="shared" si="144"/>
        <v>0</v>
      </c>
      <c r="V1349" s="71">
        <f t="shared" si="146"/>
        <v>0</v>
      </c>
      <c r="W1349" s="9"/>
      <c r="X1349" s="69">
        <f>Job_Cards[[#This Row],[GST on Lobour]]+Job_Cards[[#This Row],[Total Labour]]+Job_Cards[[#This Row],[Part Value]]</f>
        <v>359</v>
      </c>
      <c r="Y1349" s="9"/>
      <c r="Z1349" s="11"/>
      <c r="AA1349" s="15">
        <f t="shared" si="147"/>
        <v>12</v>
      </c>
      <c r="AB1349" s="15">
        <f t="shared" si="148"/>
        <v>6</v>
      </c>
      <c r="AC1349" s="15">
        <f t="shared" si="149"/>
        <v>2026</v>
      </c>
    </row>
    <row r="1350" spans="1:29" x14ac:dyDescent="0.35">
      <c r="A1350" s="9"/>
      <c r="B1350" s="8">
        <v>46185</v>
      </c>
      <c r="C1350" s="9"/>
      <c r="D1350" s="9"/>
      <c r="E1350" s="9"/>
      <c r="F1350" s="9"/>
      <c r="G1350" s="64"/>
      <c r="H1350" s="65"/>
      <c r="I1350" s="65" t="str">
        <f>IF(Job_Cards[[#This Row],[Customer Name]]="",I1349,"")</f>
        <v>Free Service</v>
      </c>
      <c r="J1350" s="140" t="s">
        <v>367</v>
      </c>
      <c r="K1350" s="67" t="str">
        <f>_xlfn.XLOOKUP(Job_Cards[[#This Row],[Part Code Issued]],'Inventory Check'!$A$3:$A$3000,'Inventory Check'!$B$3:$B$3000,"WRONG Code",0)</f>
        <v>Force Motors Antifreeze Coolant 1 L</v>
      </c>
      <c r="L1350" s="22">
        <v>1</v>
      </c>
      <c r="M1350" s="27">
        <v>325</v>
      </c>
      <c r="N1350" s="69">
        <f t="shared" si="145"/>
        <v>325</v>
      </c>
      <c r="O1350" s="10"/>
      <c r="P1350" s="11"/>
      <c r="Q1350" s="11"/>
      <c r="R1350" s="11"/>
      <c r="S1350" s="11"/>
      <c r="T1350" s="23"/>
      <c r="U1350" s="71">
        <f t="shared" si="144"/>
        <v>0</v>
      </c>
      <c r="V1350" s="71">
        <f t="shared" si="146"/>
        <v>0</v>
      </c>
      <c r="W1350" s="9"/>
      <c r="X1350" s="69">
        <f>Job_Cards[[#This Row],[GST on Lobour]]+Job_Cards[[#This Row],[Total Labour]]+Job_Cards[[#This Row],[Part Value]]</f>
        <v>325</v>
      </c>
      <c r="Y1350" s="9"/>
      <c r="Z1350" s="11"/>
      <c r="AA1350" s="15">
        <f t="shared" si="147"/>
        <v>12</v>
      </c>
      <c r="AB1350" s="15">
        <f t="shared" si="148"/>
        <v>6</v>
      </c>
      <c r="AC1350" s="15">
        <f t="shared" si="149"/>
        <v>2026</v>
      </c>
    </row>
    <row r="1351" spans="1:29" x14ac:dyDescent="0.35">
      <c r="A1351" s="8">
        <v>46183</v>
      </c>
      <c r="B1351" s="8">
        <v>46186</v>
      </c>
      <c r="C1351" s="9">
        <v>166</v>
      </c>
      <c r="D1351" s="9" t="s">
        <v>1474</v>
      </c>
      <c r="E1351" s="9">
        <v>7376269093</v>
      </c>
      <c r="F1351" s="9" t="s">
        <v>1486</v>
      </c>
      <c r="G1351" s="64" t="s">
        <v>55</v>
      </c>
      <c r="H1351" s="65" t="s">
        <v>65</v>
      </c>
      <c r="I1351" s="65" t="s">
        <v>27</v>
      </c>
      <c r="J1351" s="22" t="s">
        <v>1392</v>
      </c>
      <c r="K1351" s="67" t="str">
        <f>_xlfn.XLOOKUP(Job_Cards[[#This Row],[Part Code Issued]],'Inventory Check'!$A$3:$A$3000,'Inventory Check'!$B$3:$B$3000,"WRONG Code",0)</f>
        <v>ENGINE OIL</v>
      </c>
      <c r="L1351" s="22">
        <v>1</v>
      </c>
      <c r="M1351" s="27">
        <v>2400</v>
      </c>
      <c r="N1351" s="69">
        <f t="shared" si="145"/>
        <v>2400</v>
      </c>
      <c r="O1351" s="10">
        <v>3100</v>
      </c>
      <c r="P1351" s="11"/>
      <c r="Q1351" s="11">
        <v>1700</v>
      </c>
      <c r="R1351" s="11"/>
      <c r="S1351" s="11"/>
      <c r="T1351" s="23"/>
      <c r="U1351" s="71">
        <f t="shared" si="144"/>
        <v>4800</v>
      </c>
      <c r="V1351" s="71">
        <f t="shared" si="146"/>
        <v>864</v>
      </c>
      <c r="W1351" s="9"/>
      <c r="X1351" s="69">
        <f>Job_Cards[[#This Row],[GST on Lobour]]+Job_Cards[[#This Row],[Total Labour]]+Job_Cards[[#This Row],[Part Value]]</f>
        <v>8064</v>
      </c>
      <c r="Y1351" s="9" t="s">
        <v>1428</v>
      </c>
      <c r="Z1351" s="11">
        <v>1300</v>
      </c>
      <c r="AA1351" s="15">
        <f t="shared" si="147"/>
        <v>13</v>
      </c>
      <c r="AB1351" s="15">
        <f t="shared" si="148"/>
        <v>6</v>
      </c>
      <c r="AC1351" s="15">
        <f t="shared" si="149"/>
        <v>2026</v>
      </c>
    </row>
    <row r="1352" spans="1:29" x14ac:dyDescent="0.35">
      <c r="A1352" s="9"/>
      <c r="B1352" s="8">
        <v>46186</v>
      </c>
      <c r="C1352" s="9"/>
      <c r="D1352" s="9"/>
      <c r="E1352" s="9"/>
      <c r="F1352" s="9"/>
      <c r="G1352" s="64"/>
      <c r="H1352" s="65"/>
      <c r="I1352" s="65" t="str">
        <f>IF(Job_Cards[[#This Row],[Customer Name]]="",I1351,"")</f>
        <v>Paid</v>
      </c>
      <c r="J1352" s="22" t="s">
        <v>424</v>
      </c>
      <c r="K1352" s="67" t="str">
        <f>_xlfn.XLOOKUP(Job_Cards[[#This Row],[Part Code Issued]],'Inventory Check'!$A$3:$A$3000,'Inventory Check'!$B$3:$B$3000,"WRONG Code",0)</f>
        <v>Lube Oil Filter</v>
      </c>
      <c r="L1352" s="22">
        <v>1</v>
      </c>
      <c r="M1352" s="27">
        <v>1411</v>
      </c>
      <c r="N1352" s="69">
        <f t="shared" si="145"/>
        <v>1411</v>
      </c>
      <c r="O1352" s="10"/>
      <c r="P1352" s="11"/>
      <c r="Q1352" s="11"/>
      <c r="R1352" s="11"/>
      <c r="S1352" s="11"/>
      <c r="T1352" s="23"/>
      <c r="U1352" s="71">
        <f t="shared" si="144"/>
        <v>0</v>
      </c>
      <c r="V1352" s="71">
        <f t="shared" si="146"/>
        <v>0</v>
      </c>
      <c r="W1352" s="9"/>
      <c r="X1352" s="69">
        <f>Job_Cards[[#This Row],[GST on Lobour]]+Job_Cards[[#This Row],[Total Labour]]+Job_Cards[[#This Row],[Part Value]]</f>
        <v>1411</v>
      </c>
      <c r="Y1352" s="9"/>
      <c r="Z1352" s="11"/>
      <c r="AA1352" s="15">
        <f t="shared" si="147"/>
        <v>13</v>
      </c>
      <c r="AB1352" s="15">
        <f t="shared" si="148"/>
        <v>6</v>
      </c>
      <c r="AC1352" s="15">
        <f t="shared" si="149"/>
        <v>2026</v>
      </c>
    </row>
    <row r="1353" spans="1:29" x14ac:dyDescent="0.35">
      <c r="A1353" s="9"/>
      <c r="B1353" s="8">
        <v>46186</v>
      </c>
      <c r="C1353" s="9"/>
      <c r="D1353" s="9"/>
      <c r="E1353" s="9"/>
      <c r="F1353" s="9"/>
      <c r="G1353" s="64"/>
      <c r="H1353" s="65"/>
      <c r="I1353" s="65" t="str">
        <f>IF(Job_Cards[[#This Row],[Customer Name]]="",I1352,"")</f>
        <v>Paid</v>
      </c>
      <c r="J1353" s="22" t="s">
        <v>91</v>
      </c>
      <c r="K1353" s="67" t="str">
        <f>_xlfn.XLOOKUP(Job_Cards[[#This Row],[Part Code Issued]],'Inventory Check'!$A$3:$A$3000,'Inventory Check'!$B$3:$B$3000,"WRONG Code",0)</f>
        <v>FUEL FILTER</v>
      </c>
      <c r="L1353" s="22">
        <v>1</v>
      </c>
      <c r="M1353" s="27">
        <v>1575</v>
      </c>
      <c r="N1353" s="69">
        <f t="shared" si="145"/>
        <v>1575</v>
      </c>
      <c r="O1353" s="10"/>
      <c r="P1353" s="11"/>
      <c r="Q1353" s="11"/>
      <c r="R1353" s="11"/>
      <c r="S1353" s="11"/>
      <c r="T1353" s="23"/>
      <c r="U1353" s="71">
        <f t="shared" si="144"/>
        <v>0</v>
      </c>
      <c r="V1353" s="71">
        <f t="shared" si="146"/>
        <v>0</v>
      </c>
      <c r="W1353" s="9"/>
      <c r="X1353" s="69">
        <f>Job_Cards[[#This Row],[GST on Lobour]]+Job_Cards[[#This Row],[Total Labour]]+Job_Cards[[#This Row],[Part Value]]</f>
        <v>1575</v>
      </c>
      <c r="Y1353" s="9"/>
      <c r="Z1353" s="11"/>
      <c r="AA1353" s="15">
        <f t="shared" si="147"/>
        <v>13</v>
      </c>
      <c r="AB1353" s="15">
        <f t="shared" si="148"/>
        <v>6</v>
      </c>
      <c r="AC1353" s="15">
        <f t="shared" si="149"/>
        <v>2026</v>
      </c>
    </row>
    <row r="1354" spans="1:29" x14ac:dyDescent="0.35">
      <c r="A1354" s="9"/>
      <c r="B1354" s="8">
        <v>46186</v>
      </c>
      <c r="C1354" s="9"/>
      <c r="D1354" s="9"/>
      <c r="E1354" s="9"/>
      <c r="F1354" s="9"/>
      <c r="G1354" s="64"/>
      <c r="H1354" s="65"/>
      <c r="I1354" s="65" t="str">
        <f>IF(Job_Cards[[#This Row],[Customer Name]]="",I1353,"")</f>
        <v>Paid</v>
      </c>
      <c r="J1354" s="22" t="s">
        <v>117</v>
      </c>
      <c r="K1354" s="67" t="str">
        <f>_xlfn.XLOOKUP(Job_Cards[[#This Row],[Part Code Issued]],'Inventory Check'!$A$3:$A$3000,'Inventory Check'!$B$3:$B$3000,"WRONG Code",0)</f>
        <v>KING PIN SET</v>
      </c>
      <c r="L1354" s="22">
        <v>1</v>
      </c>
      <c r="M1354" s="27">
        <v>2247</v>
      </c>
      <c r="N1354" s="69">
        <f t="shared" si="145"/>
        <v>2247</v>
      </c>
      <c r="O1354" s="10"/>
      <c r="P1354" s="11"/>
      <c r="Q1354" s="11"/>
      <c r="R1354" s="11"/>
      <c r="S1354" s="11"/>
      <c r="T1354" s="23"/>
      <c r="U1354" s="71">
        <f t="shared" si="144"/>
        <v>0</v>
      </c>
      <c r="V1354" s="71">
        <f t="shared" si="146"/>
        <v>0</v>
      </c>
      <c r="W1354" s="9"/>
      <c r="X1354" s="69">
        <f>Job_Cards[[#This Row],[GST on Lobour]]+Job_Cards[[#This Row],[Total Labour]]+Job_Cards[[#This Row],[Part Value]]</f>
        <v>2247</v>
      </c>
      <c r="Y1354" s="9"/>
      <c r="Z1354" s="11"/>
      <c r="AA1354" s="15">
        <f t="shared" si="147"/>
        <v>13</v>
      </c>
      <c r="AB1354" s="15">
        <f t="shared" si="148"/>
        <v>6</v>
      </c>
      <c r="AC1354" s="15">
        <f t="shared" si="149"/>
        <v>2026</v>
      </c>
    </row>
    <row r="1355" spans="1:29" x14ac:dyDescent="0.35">
      <c r="A1355" s="9"/>
      <c r="B1355" s="8">
        <v>46186</v>
      </c>
      <c r="C1355" s="9"/>
      <c r="D1355" s="9"/>
      <c r="E1355" s="9"/>
      <c r="F1355" s="9"/>
      <c r="G1355" s="64"/>
      <c r="H1355" s="65"/>
      <c r="I1355" s="65" t="str">
        <f>IF(Job_Cards[[#This Row],[Customer Name]]="",I1354,"")</f>
        <v>Paid</v>
      </c>
      <c r="J1355" s="22" t="s">
        <v>403</v>
      </c>
      <c r="K1355" s="67" t="str">
        <f>_xlfn.XLOOKUP(Job_Cards[[#This Row],[Part Code Issued]],'Inventory Check'!$A$3:$A$3000,'Inventory Check'!$B$3:$B$3000,"WRONG Code",0)</f>
        <v>RUBBER BUSH</v>
      </c>
      <c r="L1355" s="22">
        <v>2</v>
      </c>
      <c r="M1355" s="27">
        <v>63</v>
      </c>
      <c r="N1355" s="69">
        <f t="shared" si="145"/>
        <v>126</v>
      </c>
      <c r="O1355" s="10"/>
      <c r="P1355" s="11"/>
      <c r="Q1355" s="11"/>
      <c r="R1355" s="11"/>
      <c r="S1355" s="11"/>
      <c r="T1355" s="23"/>
      <c r="U1355" s="71">
        <f t="shared" si="144"/>
        <v>0</v>
      </c>
      <c r="V1355" s="71">
        <f t="shared" si="146"/>
        <v>0</v>
      </c>
      <c r="W1355" s="9"/>
      <c r="X1355" s="69">
        <f>Job_Cards[[#This Row],[GST on Lobour]]+Job_Cards[[#This Row],[Total Labour]]+Job_Cards[[#This Row],[Part Value]]</f>
        <v>126</v>
      </c>
      <c r="Y1355" s="9"/>
      <c r="Z1355" s="11"/>
      <c r="AA1355" s="15">
        <f t="shared" si="147"/>
        <v>13</v>
      </c>
      <c r="AB1355" s="15">
        <f t="shared" si="148"/>
        <v>6</v>
      </c>
      <c r="AC1355" s="15">
        <f t="shared" si="149"/>
        <v>2026</v>
      </c>
    </row>
    <row r="1356" spans="1:29" x14ac:dyDescent="0.35">
      <c r="A1356" s="9"/>
      <c r="B1356" s="8">
        <v>46186</v>
      </c>
      <c r="C1356" s="9"/>
      <c r="D1356" s="9"/>
      <c r="E1356" s="9"/>
      <c r="F1356" s="9"/>
      <c r="G1356" s="64"/>
      <c r="H1356" s="65"/>
      <c r="I1356" s="65" t="str">
        <f>IF(Job_Cards[[#This Row],[Customer Name]]="",I1355,"")</f>
        <v>Paid</v>
      </c>
      <c r="J1356" s="105" t="s">
        <v>833</v>
      </c>
      <c r="K1356" s="67" t="str">
        <f>_xlfn.XLOOKUP(Job_Cards[[#This Row],[Part Code Issued]],'Inventory Check'!$A$3:$A$3000,'Inventory Check'!$B$3:$B$3000,"WRONG Code",0)</f>
        <v>SHOCKAR BUSH 19 NO.</v>
      </c>
      <c r="L1356" s="22">
        <v>1</v>
      </c>
      <c r="M1356" s="27">
        <v>80</v>
      </c>
      <c r="N1356" s="69">
        <f t="shared" si="145"/>
        <v>80</v>
      </c>
      <c r="O1356" s="10"/>
      <c r="P1356" s="11"/>
      <c r="Q1356" s="11"/>
      <c r="R1356" s="11"/>
      <c r="S1356" s="11"/>
      <c r="T1356" s="23"/>
      <c r="U1356" s="71">
        <f t="shared" si="144"/>
        <v>0</v>
      </c>
      <c r="V1356" s="71">
        <f t="shared" si="146"/>
        <v>0</v>
      </c>
      <c r="W1356" s="9"/>
      <c r="X1356" s="69">
        <f>Job_Cards[[#This Row],[GST on Lobour]]+Job_Cards[[#This Row],[Total Labour]]+Job_Cards[[#This Row],[Part Value]]</f>
        <v>80</v>
      </c>
      <c r="Y1356" s="9"/>
      <c r="Z1356" s="11"/>
      <c r="AA1356" s="15">
        <f t="shared" si="147"/>
        <v>13</v>
      </c>
      <c r="AB1356" s="15">
        <f t="shared" si="148"/>
        <v>6</v>
      </c>
      <c r="AC1356" s="15">
        <f t="shared" si="149"/>
        <v>2026</v>
      </c>
    </row>
    <row r="1357" spans="1:29" x14ac:dyDescent="0.35">
      <c r="A1357" s="9"/>
      <c r="B1357" s="8">
        <v>46186</v>
      </c>
      <c r="C1357" s="9"/>
      <c r="D1357" s="9"/>
      <c r="E1357" s="9"/>
      <c r="F1357" s="9"/>
      <c r="G1357" s="64"/>
      <c r="H1357" s="65"/>
      <c r="I1357" s="65" t="str">
        <f>IF(Job_Cards[[#This Row],[Customer Name]]="",I1356,"")</f>
        <v>Paid</v>
      </c>
      <c r="J1357" s="22" t="s">
        <v>845</v>
      </c>
      <c r="K1357" s="67" t="str">
        <f>_xlfn.XLOOKUP(Job_Cards[[#This Row],[Part Code Issued]],'Inventory Check'!$A$3:$A$3000,'Inventory Check'!$B$3:$B$3000,"WRONG Code",0)</f>
        <v>GREASE</v>
      </c>
      <c r="L1357" s="22">
        <v>1</v>
      </c>
      <c r="M1357" s="27">
        <v>268</v>
      </c>
      <c r="N1357" s="69">
        <f t="shared" si="145"/>
        <v>268</v>
      </c>
      <c r="O1357" s="10"/>
      <c r="P1357" s="11"/>
      <c r="Q1357" s="11"/>
      <c r="R1357" s="11"/>
      <c r="S1357" s="11"/>
      <c r="T1357" s="23"/>
      <c r="U1357" s="71">
        <f t="shared" si="144"/>
        <v>0</v>
      </c>
      <c r="V1357" s="71">
        <f t="shared" si="146"/>
        <v>0</v>
      </c>
      <c r="W1357" s="9"/>
      <c r="X1357" s="69">
        <f>Job_Cards[[#This Row],[GST on Lobour]]+Job_Cards[[#This Row],[Total Labour]]+Job_Cards[[#This Row],[Part Value]]</f>
        <v>268</v>
      </c>
      <c r="Y1357" s="9"/>
      <c r="Z1357" s="11"/>
      <c r="AA1357" s="15">
        <f t="shared" si="147"/>
        <v>13</v>
      </c>
      <c r="AB1357" s="15">
        <f t="shared" si="148"/>
        <v>6</v>
      </c>
      <c r="AC1357" s="15">
        <f t="shared" si="149"/>
        <v>2026</v>
      </c>
    </row>
    <row r="1358" spans="1:29" x14ac:dyDescent="0.35">
      <c r="A1358" s="9"/>
      <c r="B1358" s="8">
        <v>46186</v>
      </c>
      <c r="C1358" s="9"/>
      <c r="D1358" s="9"/>
      <c r="E1358" s="9"/>
      <c r="F1358" s="9"/>
      <c r="G1358" s="64"/>
      <c r="H1358" s="65"/>
      <c r="I1358" s="65" t="str">
        <f>IF(Job_Cards[[#This Row],[Customer Name]]="",I1357,"")</f>
        <v>Paid</v>
      </c>
      <c r="J1358" s="22" t="s">
        <v>127</v>
      </c>
      <c r="K1358" s="67" t="str">
        <f>_xlfn.XLOOKUP(Job_Cards[[#This Row],[Part Code Issued]],'Inventory Check'!$A$3:$A$3000,'Inventory Check'!$B$3:$B$3000,"WRONG Code",0)</f>
        <v>T R BEARING</v>
      </c>
      <c r="L1358" s="22">
        <v>1</v>
      </c>
      <c r="M1358" s="27">
        <v>527</v>
      </c>
      <c r="N1358" s="69">
        <f t="shared" si="145"/>
        <v>527</v>
      </c>
      <c r="O1358" s="10"/>
      <c r="P1358" s="11"/>
      <c r="Q1358" s="11"/>
      <c r="R1358" s="11"/>
      <c r="S1358" s="11"/>
      <c r="T1358" s="23"/>
      <c r="U1358" s="71">
        <f t="shared" si="144"/>
        <v>0</v>
      </c>
      <c r="V1358" s="71">
        <f t="shared" si="146"/>
        <v>0</v>
      </c>
      <c r="W1358" s="9"/>
      <c r="X1358" s="69">
        <f>Job_Cards[[#This Row],[GST on Lobour]]+Job_Cards[[#This Row],[Total Labour]]+Job_Cards[[#This Row],[Part Value]]</f>
        <v>527</v>
      </c>
      <c r="Y1358" s="9"/>
      <c r="Z1358" s="11"/>
      <c r="AA1358" s="15">
        <f t="shared" si="147"/>
        <v>13</v>
      </c>
      <c r="AB1358" s="15">
        <f t="shared" si="148"/>
        <v>6</v>
      </c>
      <c r="AC1358" s="15">
        <f t="shared" si="149"/>
        <v>2026</v>
      </c>
    </row>
    <row r="1359" spans="1:29" x14ac:dyDescent="0.35">
      <c r="A1359" s="9"/>
      <c r="B1359" s="8">
        <v>46186</v>
      </c>
      <c r="C1359" s="9"/>
      <c r="D1359" s="9"/>
      <c r="E1359" s="9"/>
      <c r="F1359" s="9"/>
      <c r="G1359" s="64"/>
      <c r="H1359" s="65"/>
      <c r="I1359" s="65" t="str">
        <f>IF(Job_Cards[[#This Row],[Customer Name]]="",I1358,"")</f>
        <v>Paid</v>
      </c>
      <c r="J1359" s="22" t="s">
        <v>96</v>
      </c>
      <c r="K1359" s="67" t="str">
        <f>_xlfn.XLOOKUP(Job_Cards[[#This Row],[Part Code Issued]],'Inventory Check'!$A$3:$A$3000,'Inventory Check'!$B$3:$B$3000,"WRONG Code",0)</f>
        <v>Taper Roller Bearing</v>
      </c>
      <c r="L1359" s="22">
        <v>1</v>
      </c>
      <c r="M1359" s="27">
        <v>405</v>
      </c>
      <c r="N1359" s="69">
        <f t="shared" si="145"/>
        <v>405</v>
      </c>
      <c r="O1359" s="10"/>
      <c r="P1359" s="11"/>
      <c r="Q1359" s="11"/>
      <c r="R1359" s="11"/>
      <c r="S1359" s="11"/>
      <c r="T1359" s="23"/>
      <c r="U1359" s="71">
        <f t="shared" si="144"/>
        <v>0</v>
      </c>
      <c r="V1359" s="71">
        <f t="shared" si="146"/>
        <v>0</v>
      </c>
      <c r="W1359" s="9"/>
      <c r="X1359" s="69">
        <f>Job_Cards[[#This Row],[GST on Lobour]]+Job_Cards[[#This Row],[Total Labour]]+Job_Cards[[#This Row],[Part Value]]</f>
        <v>405</v>
      </c>
      <c r="Y1359" s="9"/>
      <c r="Z1359" s="11"/>
      <c r="AA1359" s="15">
        <f t="shared" si="147"/>
        <v>13</v>
      </c>
      <c r="AB1359" s="15">
        <f t="shared" si="148"/>
        <v>6</v>
      </c>
      <c r="AC1359" s="15">
        <f t="shared" si="149"/>
        <v>2026</v>
      </c>
    </row>
    <row r="1360" spans="1:29" x14ac:dyDescent="0.35">
      <c r="A1360" s="9"/>
      <c r="B1360" s="8">
        <v>46186</v>
      </c>
      <c r="C1360" s="9"/>
      <c r="D1360" s="9"/>
      <c r="E1360" s="9"/>
      <c r="F1360" s="9"/>
      <c r="G1360" s="64"/>
      <c r="H1360" s="65"/>
      <c r="I1360" s="65" t="str">
        <f>IF(Job_Cards[[#This Row],[Customer Name]]="",I1359,"")</f>
        <v>Paid</v>
      </c>
      <c r="J1360" s="22" t="s">
        <v>172</v>
      </c>
      <c r="K1360" s="67" t="str">
        <f>_xlfn.XLOOKUP(Job_Cards[[#This Row],[Part Code Issued]],'Inventory Check'!$A$3:$A$3000,'Inventory Check'!$B$3:$B$3000,"WRONG Code",0)</f>
        <v>BRAKE PAD</v>
      </c>
      <c r="L1360" s="22">
        <v>1</v>
      </c>
      <c r="M1360" s="27">
        <v>2296</v>
      </c>
      <c r="N1360" s="69">
        <f t="shared" si="145"/>
        <v>2296</v>
      </c>
      <c r="O1360" s="10"/>
      <c r="P1360" s="11"/>
      <c r="Q1360" s="11"/>
      <c r="R1360" s="11"/>
      <c r="S1360" s="11"/>
      <c r="T1360" s="23"/>
      <c r="U1360" s="71">
        <f t="shared" si="144"/>
        <v>0</v>
      </c>
      <c r="V1360" s="71">
        <f t="shared" si="146"/>
        <v>0</v>
      </c>
      <c r="W1360" s="9"/>
      <c r="X1360" s="69">
        <f>Job_Cards[[#This Row],[GST on Lobour]]+Job_Cards[[#This Row],[Total Labour]]+Job_Cards[[#This Row],[Part Value]]</f>
        <v>2296</v>
      </c>
      <c r="Y1360" s="9"/>
      <c r="Z1360" s="11"/>
      <c r="AA1360" s="15">
        <f t="shared" si="147"/>
        <v>13</v>
      </c>
      <c r="AB1360" s="15">
        <f t="shared" si="148"/>
        <v>6</v>
      </c>
      <c r="AC1360" s="15">
        <f t="shared" si="149"/>
        <v>2026</v>
      </c>
    </row>
    <row r="1361" spans="1:29" x14ac:dyDescent="0.35">
      <c r="A1361" s="9"/>
      <c r="B1361" s="8">
        <v>46186</v>
      </c>
      <c r="C1361" s="9"/>
      <c r="D1361" s="9"/>
      <c r="E1361" s="9"/>
      <c r="F1361" s="9"/>
      <c r="G1361" s="64"/>
      <c r="H1361" s="65"/>
      <c r="I1361" s="65" t="str">
        <f>IF(Job_Cards[[#This Row],[Customer Name]]="",I1360,"")</f>
        <v>Paid</v>
      </c>
      <c r="J1361" s="22" t="s">
        <v>170</v>
      </c>
      <c r="K1361" s="67" t="str">
        <f>_xlfn.XLOOKUP(Job_Cards[[#This Row],[Part Code Issued]],'Inventory Check'!$A$3:$A$3000,'Inventory Check'!$B$3:$B$3000,"WRONG Code",0)</f>
        <v>Oil Seal For Fr. Exle</v>
      </c>
      <c r="L1361" s="22">
        <v>2</v>
      </c>
      <c r="M1361" s="27">
        <v>85</v>
      </c>
      <c r="N1361" s="69">
        <f t="shared" si="145"/>
        <v>170</v>
      </c>
      <c r="O1361" s="10"/>
      <c r="P1361" s="11"/>
      <c r="Q1361" s="11"/>
      <c r="R1361" s="11"/>
      <c r="S1361" s="11"/>
      <c r="T1361" s="23"/>
      <c r="U1361" s="71">
        <f t="shared" si="144"/>
        <v>0</v>
      </c>
      <c r="V1361" s="71">
        <f t="shared" si="146"/>
        <v>0</v>
      </c>
      <c r="W1361" s="9"/>
      <c r="X1361" s="69">
        <f>Job_Cards[[#This Row],[GST on Lobour]]+Job_Cards[[#This Row],[Total Labour]]+Job_Cards[[#This Row],[Part Value]]</f>
        <v>170</v>
      </c>
      <c r="Y1361" s="9"/>
      <c r="Z1361" s="11"/>
      <c r="AA1361" s="15">
        <f t="shared" si="147"/>
        <v>13</v>
      </c>
      <c r="AB1361" s="15">
        <f t="shared" si="148"/>
        <v>6</v>
      </c>
      <c r="AC1361" s="15">
        <f t="shared" si="149"/>
        <v>2026</v>
      </c>
    </row>
    <row r="1362" spans="1:29" x14ac:dyDescent="0.35">
      <c r="A1362" s="9"/>
      <c r="B1362" s="8">
        <v>46186</v>
      </c>
      <c r="C1362" s="9"/>
      <c r="D1362" s="9"/>
      <c r="E1362" s="9"/>
      <c r="F1362" s="9"/>
      <c r="G1362" s="64"/>
      <c r="H1362" s="65"/>
      <c r="I1362" s="65" t="str">
        <f>IF(Job_Cards[[#This Row],[Customer Name]]="",I1361,"")</f>
        <v>Paid</v>
      </c>
      <c r="J1362" s="22" t="s">
        <v>557</v>
      </c>
      <c r="K1362" s="67" t="str">
        <f>_xlfn.XLOOKUP(Job_Cards[[#This Row],[Part Code Issued]],'Inventory Check'!$A$3:$A$3000,'Inventory Check'!$B$3:$B$3000,"WRONG Code",0)</f>
        <v>Brake Oil</v>
      </c>
      <c r="L1362" s="22">
        <v>1</v>
      </c>
      <c r="M1362" s="27">
        <v>149</v>
      </c>
      <c r="N1362" s="69">
        <f t="shared" si="145"/>
        <v>149</v>
      </c>
      <c r="O1362" s="10"/>
      <c r="P1362" s="11"/>
      <c r="Q1362" s="11"/>
      <c r="R1362" s="11"/>
      <c r="S1362" s="11"/>
      <c r="T1362" s="23"/>
      <c r="U1362" s="71">
        <f t="shared" si="144"/>
        <v>0</v>
      </c>
      <c r="V1362" s="71">
        <f t="shared" si="146"/>
        <v>0</v>
      </c>
      <c r="W1362" s="9"/>
      <c r="X1362" s="69">
        <f>Job_Cards[[#This Row],[GST on Lobour]]+Job_Cards[[#This Row],[Total Labour]]+Job_Cards[[#This Row],[Part Value]]</f>
        <v>149</v>
      </c>
      <c r="Y1362" s="9"/>
      <c r="Z1362" s="11"/>
      <c r="AA1362" s="15">
        <f t="shared" si="147"/>
        <v>13</v>
      </c>
      <c r="AB1362" s="15">
        <f t="shared" si="148"/>
        <v>6</v>
      </c>
      <c r="AC1362" s="15">
        <f t="shared" si="149"/>
        <v>2026</v>
      </c>
    </row>
    <row r="1363" spans="1:29" x14ac:dyDescent="0.35">
      <c r="A1363" s="9"/>
      <c r="B1363" s="8">
        <v>46186</v>
      </c>
      <c r="C1363" s="9"/>
      <c r="D1363" s="9"/>
      <c r="E1363" s="9"/>
      <c r="F1363" s="9"/>
      <c r="G1363" s="64"/>
      <c r="H1363" s="65"/>
      <c r="I1363" s="65" t="str">
        <f>IF(Job_Cards[[#This Row],[Customer Name]]="",I1362,"")</f>
        <v>Paid</v>
      </c>
      <c r="J1363" s="106" t="s">
        <v>525</v>
      </c>
      <c r="K1363" s="67" t="str">
        <f>_xlfn.XLOOKUP(Job_Cards[[#This Row],[Part Code Issued]],'Inventory Check'!$A$3:$A$3000,'Inventory Check'!$B$3:$B$3000,"WRONG Code",0)</f>
        <v>T- Connector R-215</v>
      </c>
      <c r="L1363" s="22">
        <v>1</v>
      </c>
      <c r="M1363" s="27">
        <v>15</v>
      </c>
      <c r="N1363" s="69">
        <f t="shared" si="145"/>
        <v>15</v>
      </c>
      <c r="O1363" s="10"/>
      <c r="P1363" s="11"/>
      <c r="Q1363" s="11"/>
      <c r="R1363" s="11"/>
      <c r="S1363" s="11"/>
      <c r="T1363" s="23"/>
      <c r="U1363" s="71">
        <f t="shared" si="144"/>
        <v>0</v>
      </c>
      <c r="V1363" s="71">
        <f t="shared" si="146"/>
        <v>0</v>
      </c>
      <c r="W1363" s="9"/>
      <c r="X1363" s="69">
        <f>Job_Cards[[#This Row],[GST on Lobour]]+Job_Cards[[#This Row],[Total Labour]]+Job_Cards[[#This Row],[Part Value]]</f>
        <v>15</v>
      </c>
      <c r="Y1363" s="9"/>
      <c r="Z1363" s="11"/>
      <c r="AA1363" s="15">
        <f t="shared" si="147"/>
        <v>13</v>
      </c>
      <c r="AB1363" s="15">
        <f t="shared" si="148"/>
        <v>6</v>
      </c>
      <c r="AC1363" s="15">
        <f t="shared" si="149"/>
        <v>2026</v>
      </c>
    </row>
    <row r="1364" spans="1:29" x14ac:dyDescent="0.35">
      <c r="A1364" s="8">
        <v>46187</v>
      </c>
      <c r="B1364" s="8">
        <v>46187</v>
      </c>
      <c r="C1364" s="9">
        <v>171</v>
      </c>
      <c r="D1364" s="9" t="s">
        <v>1310</v>
      </c>
      <c r="E1364" s="9">
        <v>9721263172</v>
      </c>
      <c r="F1364" s="9" t="s">
        <v>1496</v>
      </c>
      <c r="G1364" s="64" t="s">
        <v>55</v>
      </c>
      <c r="H1364" s="65" t="s">
        <v>65</v>
      </c>
      <c r="I1364" s="65" t="s">
        <v>48</v>
      </c>
      <c r="J1364" s="22" t="s">
        <v>366</v>
      </c>
      <c r="K1364" s="67" t="str">
        <f>_xlfn.XLOOKUP(Job_Cards[[#This Row],[Part Code Issued]],'Inventory Check'!$A$3:$A$3000,'Inventory Check'!$B$3:$B$3000,"WRONG Code",0)</f>
        <v>Gulf Force BS VI (6.5L)</v>
      </c>
      <c r="L1364" s="22">
        <v>1</v>
      </c>
      <c r="M1364" s="27">
        <v>2243</v>
      </c>
      <c r="N1364" s="69">
        <f t="shared" si="145"/>
        <v>2243</v>
      </c>
      <c r="O1364" s="10"/>
      <c r="P1364" s="11"/>
      <c r="Q1364" s="11"/>
      <c r="R1364" s="11"/>
      <c r="S1364" s="11"/>
      <c r="T1364" s="23"/>
      <c r="U1364" s="71">
        <f t="shared" si="144"/>
        <v>0</v>
      </c>
      <c r="V1364" s="71">
        <f t="shared" si="146"/>
        <v>0</v>
      </c>
      <c r="W1364" s="9"/>
      <c r="X1364" s="69">
        <f>Job_Cards[[#This Row],[GST on Lobour]]+Job_Cards[[#This Row],[Total Labour]]+Job_Cards[[#This Row],[Part Value]]</f>
        <v>2243</v>
      </c>
      <c r="Y1364" s="9"/>
      <c r="Z1364" s="11"/>
      <c r="AA1364" s="15">
        <f t="shared" si="147"/>
        <v>14</v>
      </c>
      <c r="AB1364" s="15">
        <f t="shared" si="148"/>
        <v>6</v>
      </c>
      <c r="AC1364" s="15">
        <f t="shared" si="149"/>
        <v>2026</v>
      </c>
    </row>
    <row r="1365" spans="1:29" x14ac:dyDescent="0.35">
      <c r="A1365" s="9"/>
      <c r="B1365" s="8">
        <v>46187</v>
      </c>
      <c r="C1365" s="9"/>
      <c r="D1365" s="9"/>
      <c r="E1365" s="9"/>
      <c r="F1365" s="9"/>
      <c r="G1365" s="64"/>
      <c r="H1365" s="65"/>
      <c r="I1365" s="65" t="str">
        <f>IF(Job_Cards[[#This Row],[Customer Name]]="",I1364,"")</f>
        <v>Free Service</v>
      </c>
      <c r="J1365" s="22" t="s">
        <v>90</v>
      </c>
      <c r="K1365" s="67" t="str">
        <f>_xlfn.XLOOKUP(Job_Cards[[#This Row],[Part Code Issued]],'Inventory Check'!$A$3:$A$3000,'Inventory Check'!$B$3:$B$3000,"WRONG Code",0)</f>
        <v>Oil Filter</v>
      </c>
      <c r="L1365" s="22">
        <v>1</v>
      </c>
      <c r="M1365" s="27">
        <v>359</v>
      </c>
      <c r="N1365" s="69">
        <f t="shared" si="145"/>
        <v>359</v>
      </c>
      <c r="O1365" s="10"/>
      <c r="P1365" s="11"/>
      <c r="Q1365" s="11"/>
      <c r="R1365" s="11"/>
      <c r="S1365" s="11"/>
      <c r="T1365" s="23"/>
      <c r="U1365" s="71">
        <f t="shared" si="144"/>
        <v>0</v>
      </c>
      <c r="V1365" s="71">
        <f t="shared" si="146"/>
        <v>0</v>
      </c>
      <c r="W1365" s="9"/>
      <c r="X1365" s="69">
        <f>Job_Cards[[#This Row],[GST on Lobour]]+Job_Cards[[#This Row],[Total Labour]]+Job_Cards[[#This Row],[Part Value]]</f>
        <v>359</v>
      </c>
      <c r="Y1365" s="9"/>
      <c r="Z1365" s="11"/>
      <c r="AA1365" s="15">
        <f t="shared" si="147"/>
        <v>14</v>
      </c>
      <c r="AB1365" s="15">
        <f t="shared" si="148"/>
        <v>6</v>
      </c>
      <c r="AC1365" s="15">
        <f t="shared" si="149"/>
        <v>2026</v>
      </c>
    </row>
    <row r="1366" spans="1:29" x14ac:dyDescent="0.35">
      <c r="A1366" s="8">
        <v>46187</v>
      </c>
      <c r="B1366" s="8">
        <v>46187</v>
      </c>
      <c r="C1366" s="9">
        <v>172</v>
      </c>
      <c r="D1366" s="9" t="s">
        <v>1429</v>
      </c>
      <c r="E1366" s="9">
        <v>9415861131</v>
      </c>
      <c r="F1366" s="9" t="s">
        <v>629</v>
      </c>
      <c r="G1366" s="64" t="s">
        <v>55</v>
      </c>
      <c r="H1366" s="65" t="s">
        <v>65</v>
      </c>
      <c r="I1366" s="65" t="s">
        <v>27</v>
      </c>
      <c r="J1366" s="22" t="s">
        <v>366</v>
      </c>
      <c r="K1366" s="67" t="str">
        <f>_xlfn.XLOOKUP(Job_Cards[[#This Row],[Part Code Issued]],'Inventory Check'!$A$3:$A$3000,'Inventory Check'!$B$3:$B$3000,"WRONG Code",0)</f>
        <v>Gulf Force BS VI (6.5L)</v>
      </c>
      <c r="L1366" s="22">
        <v>1</v>
      </c>
      <c r="M1366" s="27">
        <v>2243</v>
      </c>
      <c r="N1366" s="69">
        <f t="shared" si="145"/>
        <v>2243</v>
      </c>
      <c r="O1366" s="10">
        <v>900</v>
      </c>
      <c r="P1366" s="11"/>
      <c r="Q1366" s="11"/>
      <c r="R1366" s="11">
        <v>550</v>
      </c>
      <c r="S1366" s="11"/>
      <c r="T1366" s="23"/>
      <c r="U1366" s="71">
        <f t="shared" si="144"/>
        <v>1450</v>
      </c>
      <c r="V1366" s="71">
        <f t="shared" si="146"/>
        <v>261</v>
      </c>
      <c r="W1366" s="9"/>
      <c r="X1366" s="69">
        <f>Job_Cards[[#This Row],[GST on Lobour]]+Job_Cards[[#This Row],[Total Labour]]+Job_Cards[[#This Row],[Part Value]]</f>
        <v>3954</v>
      </c>
      <c r="Y1366" s="9"/>
      <c r="Z1366" s="11"/>
      <c r="AA1366" s="15">
        <f t="shared" si="147"/>
        <v>14</v>
      </c>
      <c r="AB1366" s="15">
        <f t="shared" si="148"/>
        <v>6</v>
      </c>
      <c r="AC1366" s="15">
        <f t="shared" si="149"/>
        <v>2026</v>
      </c>
    </row>
    <row r="1367" spans="1:29" x14ac:dyDescent="0.35">
      <c r="A1367" s="9"/>
      <c r="B1367" s="8">
        <v>46187</v>
      </c>
      <c r="C1367" s="9"/>
      <c r="D1367" s="9"/>
      <c r="E1367" s="9"/>
      <c r="F1367" s="9"/>
      <c r="G1367" s="64"/>
      <c r="H1367" s="65"/>
      <c r="I1367" s="65" t="str">
        <f>IF(Job_Cards[[#This Row],[Customer Name]]="",I1366,"")</f>
        <v>Paid</v>
      </c>
      <c r="J1367" s="22" t="s">
        <v>90</v>
      </c>
      <c r="K1367" s="67" t="str">
        <f>_xlfn.XLOOKUP(Job_Cards[[#This Row],[Part Code Issued]],'Inventory Check'!$A$3:$A$3000,'Inventory Check'!$B$3:$B$3000,"WRONG Code",0)</f>
        <v>Oil Filter</v>
      </c>
      <c r="L1367" s="22">
        <v>1</v>
      </c>
      <c r="M1367" s="27">
        <v>359</v>
      </c>
      <c r="N1367" s="69">
        <f t="shared" si="145"/>
        <v>359</v>
      </c>
      <c r="O1367" s="10"/>
      <c r="P1367" s="11"/>
      <c r="Q1367" s="11"/>
      <c r="R1367" s="11"/>
      <c r="S1367" s="11"/>
      <c r="T1367" s="23"/>
      <c r="U1367" s="71">
        <f t="shared" si="144"/>
        <v>0</v>
      </c>
      <c r="V1367" s="71">
        <f t="shared" si="146"/>
        <v>0</v>
      </c>
      <c r="W1367" s="9"/>
      <c r="X1367" s="69">
        <f>Job_Cards[[#This Row],[GST on Lobour]]+Job_Cards[[#This Row],[Total Labour]]+Job_Cards[[#This Row],[Part Value]]</f>
        <v>359</v>
      </c>
      <c r="Y1367" s="9"/>
      <c r="Z1367" s="11"/>
      <c r="AA1367" s="15">
        <f t="shared" si="147"/>
        <v>14</v>
      </c>
      <c r="AB1367" s="15">
        <f t="shared" si="148"/>
        <v>6</v>
      </c>
      <c r="AC1367" s="15">
        <f t="shared" si="149"/>
        <v>2026</v>
      </c>
    </row>
    <row r="1368" spans="1:29" x14ac:dyDescent="0.35">
      <c r="A1368" s="9"/>
      <c r="B1368" s="8">
        <v>46187</v>
      </c>
      <c r="C1368" s="9"/>
      <c r="D1368" s="9"/>
      <c r="E1368" s="9"/>
      <c r="F1368" s="9"/>
      <c r="G1368" s="64"/>
      <c r="H1368" s="65"/>
      <c r="I1368" s="65" t="str">
        <f>IF(Job_Cards[[#This Row],[Customer Name]]="",I1367,"")</f>
        <v>Paid</v>
      </c>
      <c r="J1368" s="22" t="s">
        <v>91</v>
      </c>
      <c r="K1368" s="67" t="str">
        <f>_xlfn.XLOOKUP(Job_Cards[[#This Row],[Part Code Issued]],'Inventory Check'!$A$3:$A$3000,'Inventory Check'!$B$3:$B$3000,"WRONG Code",0)</f>
        <v>FUEL FILTER</v>
      </c>
      <c r="L1368" s="22">
        <v>1</v>
      </c>
      <c r="M1368" s="27">
        <v>1575</v>
      </c>
      <c r="N1368" s="69">
        <f t="shared" si="145"/>
        <v>1575</v>
      </c>
      <c r="O1368" s="10"/>
      <c r="P1368" s="11"/>
      <c r="Q1368" s="11"/>
      <c r="R1368" s="11"/>
      <c r="S1368" s="11"/>
      <c r="T1368" s="23"/>
      <c r="U1368" s="71">
        <f t="shared" si="144"/>
        <v>0</v>
      </c>
      <c r="V1368" s="71">
        <f t="shared" si="146"/>
        <v>0</v>
      </c>
      <c r="W1368" s="9"/>
      <c r="X1368" s="69">
        <f>Job_Cards[[#This Row],[GST on Lobour]]+Job_Cards[[#This Row],[Total Labour]]+Job_Cards[[#This Row],[Part Value]]</f>
        <v>1575</v>
      </c>
      <c r="Y1368" s="9"/>
      <c r="Z1368" s="11"/>
      <c r="AA1368" s="15">
        <f t="shared" si="147"/>
        <v>14</v>
      </c>
      <c r="AB1368" s="15">
        <f t="shared" si="148"/>
        <v>6</v>
      </c>
      <c r="AC1368" s="15">
        <f t="shared" si="149"/>
        <v>2026</v>
      </c>
    </row>
    <row r="1369" spans="1:29" x14ac:dyDescent="0.35">
      <c r="A1369" s="8">
        <v>46187</v>
      </c>
      <c r="B1369" s="8">
        <v>46187</v>
      </c>
      <c r="C1369" s="9">
        <v>173</v>
      </c>
      <c r="D1369" s="9" t="s">
        <v>1497</v>
      </c>
      <c r="E1369" s="9">
        <v>9198363406</v>
      </c>
      <c r="F1369" s="9" t="s">
        <v>1111</v>
      </c>
      <c r="G1369" s="64" t="s">
        <v>57</v>
      </c>
      <c r="H1369" s="65" t="s">
        <v>65</v>
      </c>
      <c r="I1369" s="65" t="s">
        <v>27</v>
      </c>
      <c r="J1369" s="22" t="s">
        <v>366</v>
      </c>
      <c r="K1369" s="67" t="str">
        <f>_xlfn.XLOOKUP(Job_Cards[[#This Row],[Part Code Issued]],'Inventory Check'!$A$3:$A$3000,'Inventory Check'!$B$3:$B$3000,"WRONG Code",0)</f>
        <v>Gulf Force BS VI (6.5L)</v>
      </c>
      <c r="L1369" s="22">
        <v>1</v>
      </c>
      <c r="M1369" s="27">
        <v>2243</v>
      </c>
      <c r="N1369" s="69">
        <f t="shared" si="145"/>
        <v>2243</v>
      </c>
      <c r="O1369" s="10">
        <v>750</v>
      </c>
      <c r="P1369" s="11"/>
      <c r="Q1369" s="11"/>
      <c r="R1369" s="11"/>
      <c r="S1369" s="11"/>
      <c r="T1369" s="23"/>
      <c r="U1369" s="71">
        <f t="shared" si="144"/>
        <v>750</v>
      </c>
      <c r="V1369" s="71">
        <f t="shared" si="146"/>
        <v>135</v>
      </c>
      <c r="W1369" s="9"/>
      <c r="X1369" s="69">
        <f>Job_Cards[[#This Row],[GST on Lobour]]+Job_Cards[[#This Row],[Total Labour]]+Job_Cards[[#This Row],[Part Value]]</f>
        <v>3128</v>
      </c>
      <c r="Y1369" s="9"/>
      <c r="Z1369" s="11"/>
      <c r="AA1369" s="15">
        <f t="shared" si="147"/>
        <v>14</v>
      </c>
      <c r="AB1369" s="15">
        <f t="shared" si="148"/>
        <v>6</v>
      </c>
      <c r="AC1369" s="15">
        <f t="shared" si="149"/>
        <v>2026</v>
      </c>
    </row>
    <row r="1370" spans="1:29" x14ac:dyDescent="0.35">
      <c r="A1370" s="9"/>
      <c r="B1370" s="8">
        <v>46187</v>
      </c>
      <c r="C1370" s="9"/>
      <c r="D1370" s="9"/>
      <c r="E1370" s="9"/>
      <c r="F1370" s="9"/>
      <c r="G1370" s="64"/>
      <c r="H1370" s="65"/>
      <c r="I1370" s="65" t="str">
        <f>IF(Job_Cards[[#This Row],[Customer Name]]="",I1369,"")</f>
        <v>Paid</v>
      </c>
      <c r="J1370" s="22" t="s">
        <v>90</v>
      </c>
      <c r="K1370" s="67" t="str">
        <f>_xlfn.XLOOKUP(Job_Cards[[#This Row],[Part Code Issued]],'Inventory Check'!$A$3:$A$3000,'Inventory Check'!$B$3:$B$3000,"WRONG Code",0)</f>
        <v>Oil Filter</v>
      </c>
      <c r="L1370" s="22">
        <v>1</v>
      </c>
      <c r="M1370" s="27">
        <v>359</v>
      </c>
      <c r="N1370" s="69">
        <f t="shared" si="145"/>
        <v>359</v>
      </c>
      <c r="O1370" s="10"/>
      <c r="P1370" s="11"/>
      <c r="Q1370" s="11"/>
      <c r="R1370" s="11"/>
      <c r="S1370" s="11"/>
      <c r="T1370" s="23"/>
      <c r="U1370" s="71">
        <f t="shared" si="144"/>
        <v>0</v>
      </c>
      <c r="V1370" s="71">
        <f t="shared" si="146"/>
        <v>0</v>
      </c>
      <c r="W1370" s="9"/>
      <c r="X1370" s="69">
        <f>Job_Cards[[#This Row],[GST on Lobour]]+Job_Cards[[#This Row],[Total Labour]]+Job_Cards[[#This Row],[Part Value]]</f>
        <v>359</v>
      </c>
      <c r="Y1370" s="9"/>
      <c r="Z1370" s="11"/>
      <c r="AA1370" s="15">
        <f t="shared" si="147"/>
        <v>14</v>
      </c>
      <c r="AB1370" s="15">
        <f t="shared" si="148"/>
        <v>6</v>
      </c>
      <c r="AC1370" s="15">
        <f t="shared" si="149"/>
        <v>2026</v>
      </c>
    </row>
    <row r="1371" spans="1:29" x14ac:dyDescent="0.35">
      <c r="A1371" s="8">
        <v>46187</v>
      </c>
      <c r="B1371" s="8">
        <v>46187</v>
      </c>
      <c r="C1371" s="9">
        <v>174</v>
      </c>
      <c r="D1371" s="9" t="s">
        <v>1469</v>
      </c>
      <c r="E1371" s="9">
        <v>9236920688</v>
      </c>
      <c r="F1371" s="9" t="s">
        <v>1478</v>
      </c>
      <c r="G1371" s="64" t="s">
        <v>55</v>
      </c>
      <c r="H1371" s="65" t="s">
        <v>65</v>
      </c>
      <c r="I1371" s="65" t="s">
        <v>27</v>
      </c>
      <c r="J1371" s="22" t="s">
        <v>117</v>
      </c>
      <c r="K1371" s="67" t="str">
        <f>_xlfn.XLOOKUP(Job_Cards[[#This Row],[Part Code Issued]],'Inventory Check'!$A$3:$A$3000,'Inventory Check'!$B$3:$B$3000,"WRONG Code",0)</f>
        <v>KING PIN SET</v>
      </c>
      <c r="L1371" s="22">
        <v>1</v>
      </c>
      <c r="M1371" s="27">
        <v>2247</v>
      </c>
      <c r="N1371" s="69">
        <f t="shared" si="145"/>
        <v>2247</v>
      </c>
      <c r="O1371" s="10">
        <v>2000</v>
      </c>
      <c r="P1371" s="11"/>
      <c r="Q1371" s="11">
        <v>1700</v>
      </c>
      <c r="R1371" s="11"/>
      <c r="S1371" s="11"/>
      <c r="T1371" s="23"/>
      <c r="U1371" s="71">
        <f t="shared" si="144"/>
        <v>3700</v>
      </c>
      <c r="V1371" s="71">
        <f t="shared" si="146"/>
        <v>666</v>
      </c>
      <c r="W1371" s="9"/>
      <c r="X1371" s="69">
        <f>Job_Cards[[#This Row],[GST on Lobour]]+Job_Cards[[#This Row],[Total Labour]]+Job_Cards[[#This Row],[Part Value]]</f>
        <v>6613</v>
      </c>
      <c r="Y1371" s="9" t="s">
        <v>1428</v>
      </c>
      <c r="Z1371" s="11">
        <v>1300</v>
      </c>
      <c r="AA1371" s="15">
        <f t="shared" si="147"/>
        <v>14</v>
      </c>
      <c r="AB1371" s="15">
        <f t="shared" si="148"/>
        <v>6</v>
      </c>
      <c r="AC1371" s="15">
        <f t="shared" si="149"/>
        <v>2026</v>
      </c>
    </row>
    <row r="1372" spans="1:29" x14ac:dyDescent="0.35">
      <c r="A1372" s="9"/>
      <c r="B1372" s="8">
        <v>46187</v>
      </c>
      <c r="C1372" s="9"/>
      <c r="D1372" s="9"/>
      <c r="E1372" s="9"/>
      <c r="F1372" s="9"/>
      <c r="G1372" s="64"/>
      <c r="H1372" s="65"/>
      <c r="I1372" s="65" t="str">
        <f>IF(Job_Cards[[#This Row],[Customer Name]]="",I1371,"")</f>
        <v>Paid</v>
      </c>
      <c r="J1372" s="105" t="s">
        <v>833</v>
      </c>
      <c r="K1372" s="67" t="str">
        <f>_xlfn.XLOOKUP(Job_Cards[[#This Row],[Part Code Issued]],'Inventory Check'!$A$3:$A$3000,'Inventory Check'!$B$3:$B$3000,"WRONG Code",0)</f>
        <v>SHOCKAR BUSH 19 NO.</v>
      </c>
      <c r="L1372" s="22">
        <v>2</v>
      </c>
      <c r="M1372" s="27">
        <v>80</v>
      </c>
      <c r="N1372" s="69">
        <f t="shared" si="145"/>
        <v>160</v>
      </c>
      <c r="O1372" s="10"/>
      <c r="P1372" s="11"/>
      <c r="Q1372" s="11"/>
      <c r="R1372" s="11"/>
      <c r="S1372" s="11"/>
      <c r="T1372" s="23"/>
      <c r="U1372" s="71">
        <f t="shared" si="144"/>
        <v>0</v>
      </c>
      <c r="V1372" s="71">
        <f t="shared" si="146"/>
        <v>0</v>
      </c>
      <c r="W1372" s="9"/>
      <c r="X1372" s="69">
        <f>Job_Cards[[#This Row],[GST on Lobour]]+Job_Cards[[#This Row],[Total Labour]]+Job_Cards[[#This Row],[Part Value]]</f>
        <v>160</v>
      </c>
      <c r="Y1372" s="9"/>
      <c r="Z1372" s="11"/>
      <c r="AA1372" s="15">
        <f t="shared" si="147"/>
        <v>14</v>
      </c>
      <c r="AB1372" s="15">
        <f t="shared" si="148"/>
        <v>6</v>
      </c>
      <c r="AC1372" s="15">
        <f t="shared" si="149"/>
        <v>2026</v>
      </c>
    </row>
    <row r="1373" spans="1:29" x14ac:dyDescent="0.35">
      <c r="A1373" s="9"/>
      <c r="B1373" s="8">
        <v>46187</v>
      </c>
      <c r="C1373" s="9"/>
      <c r="D1373" s="9"/>
      <c r="E1373" s="9"/>
      <c r="F1373" s="9"/>
      <c r="G1373" s="64"/>
      <c r="H1373" s="65"/>
      <c r="I1373" s="65" t="str">
        <f>IF(Job_Cards[[#This Row],[Customer Name]]="",I1372,"")</f>
        <v>Paid</v>
      </c>
      <c r="J1373" s="22" t="s">
        <v>170</v>
      </c>
      <c r="K1373" s="67" t="str">
        <f>_xlfn.XLOOKUP(Job_Cards[[#This Row],[Part Code Issued]],'Inventory Check'!$A$3:$A$3000,'Inventory Check'!$B$3:$B$3000,"WRONG Code",0)</f>
        <v>Oil Seal For Fr. Exle</v>
      </c>
      <c r="L1373" s="22">
        <v>2</v>
      </c>
      <c r="M1373" s="27">
        <v>85</v>
      </c>
      <c r="N1373" s="69">
        <f t="shared" si="145"/>
        <v>170</v>
      </c>
      <c r="O1373" s="10"/>
      <c r="P1373" s="11"/>
      <c r="Q1373" s="11"/>
      <c r="R1373" s="11"/>
      <c r="S1373" s="11"/>
      <c r="T1373" s="23"/>
      <c r="U1373" s="71">
        <f t="shared" si="144"/>
        <v>0</v>
      </c>
      <c r="V1373" s="71">
        <f t="shared" si="146"/>
        <v>0</v>
      </c>
      <c r="W1373" s="9"/>
      <c r="X1373" s="69">
        <f>Job_Cards[[#This Row],[GST on Lobour]]+Job_Cards[[#This Row],[Total Labour]]+Job_Cards[[#This Row],[Part Value]]</f>
        <v>170</v>
      </c>
      <c r="Y1373" s="9"/>
      <c r="Z1373" s="11"/>
      <c r="AA1373" s="15">
        <f t="shared" si="147"/>
        <v>14</v>
      </c>
      <c r="AB1373" s="15">
        <f t="shared" si="148"/>
        <v>6</v>
      </c>
      <c r="AC1373" s="15">
        <f t="shared" si="149"/>
        <v>2026</v>
      </c>
    </row>
    <row r="1374" spans="1:29" x14ac:dyDescent="0.35">
      <c r="A1374" s="9"/>
      <c r="B1374" s="8">
        <v>46187</v>
      </c>
      <c r="C1374" s="9"/>
      <c r="D1374" s="9"/>
      <c r="E1374" s="9"/>
      <c r="F1374" s="9"/>
      <c r="G1374" s="64"/>
      <c r="H1374" s="65"/>
      <c r="I1374" s="65" t="str">
        <f>IF(Job_Cards[[#This Row],[Customer Name]]="",I1373,"")</f>
        <v>Paid</v>
      </c>
      <c r="J1374" s="22" t="s">
        <v>406</v>
      </c>
      <c r="K1374" s="67" t="str">
        <f>_xlfn.XLOOKUP(Job_Cards[[#This Row],[Part Code Issued]],'Inventory Check'!$A$3:$A$3000,'Inventory Check'!$B$3:$B$3000,"WRONG Code",0)</f>
        <v>CLAMP</v>
      </c>
      <c r="L1374" s="22">
        <v>1</v>
      </c>
      <c r="M1374" s="27">
        <v>53</v>
      </c>
      <c r="N1374" s="69">
        <f t="shared" si="145"/>
        <v>53</v>
      </c>
      <c r="O1374" s="10"/>
      <c r="P1374" s="11"/>
      <c r="Q1374" s="11"/>
      <c r="R1374" s="11"/>
      <c r="S1374" s="11"/>
      <c r="T1374" s="23"/>
      <c r="U1374" s="71">
        <f t="shared" si="144"/>
        <v>0</v>
      </c>
      <c r="V1374" s="71">
        <f t="shared" si="146"/>
        <v>0</v>
      </c>
      <c r="W1374" s="9"/>
      <c r="X1374" s="69">
        <f>Job_Cards[[#This Row],[GST on Lobour]]+Job_Cards[[#This Row],[Total Labour]]+Job_Cards[[#This Row],[Part Value]]</f>
        <v>53</v>
      </c>
      <c r="Y1374" s="9"/>
      <c r="Z1374" s="11"/>
      <c r="AA1374" s="15">
        <f t="shared" si="147"/>
        <v>14</v>
      </c>
      <c r="AB1374" s="15">
        <f t="shared" si="148"/>
        <v>6</v>
      </c>
      <c r="AC1374" s="15">
        <f t="shared" si="149"/>
        <v>2026</v>
      </c>
    </row>
    <row r="1375" spans="1:29" x14ac:dyDescent="0.35">
      <c r="A1375" s="9"/>
      <c r="B1375" s="8">
        <v>46187</v>
      </c>
      <c r="C1375" s="9"/>
      <c r="D1375" s="9"/>
      <c r="E1375" s="9"/>
      <c r="F1375" s="9"/>
      <c r="G1375" s="64"/>
      <c r="H1375" s="65"/>
      <c r="I1375" s="65" t="str">
        <f>IF(Job_Cards[[#This Row],[Customer Name]]="",I1374,"")</f>
        <v>Paid</v>
      </c>
      <c r="J1375" s="22" t="s">
        <v>403</v>
      </c>
      <c r="K1375" s="67" t="str">
        <f>_xlfn.XLOOKUP(Job_Cards[[#This Row],[Part Code Issued]],'Inventory Check'!$A$3:$A$3000,'Inventory Check'!$B$3:$B$3000,"WRONG Code",0)</f>
        <v>RUBBER BUSH</v>
      </c>
      <c r="L1375" s="22">
        <v>1</v>
      </c>
      <c r="M1375" s="27">
        <v>63</v>
      </c>
      <c r="N1375" s="69">
        <f t="shared" si="145"/>
        <v>63</v>
      </c>
      <c r="O1375" s="10"/>
      <c r="P1375" s="11"/>
      <c r="Q1375" s="11"/>
      <c r="R1375" s="11"/>
      <c r="S1375" s="11"/>
      <c r="T1375" s="23"/>
      <c r="U1375" s="71">
        <f t="shared" si="144"/>
        <v>0</v>
      </c>
      <c r="V1375" s="71">
        <f t="shared" si="146"/>
        <v>0</v>
      </c>
      <c r="W1375" s="9"/>
      <c r="X1375" s="69">
        <f>Job_Cards[[#This Row],[GST on Lobour]]+Job_Cards[[#This Row],[Total Labour]]+Job_Cards[[#This Row],[Part Value]]</f>
        <v>63</v>
      </c>
      <c r="Y1375" s="9"/>
      <c r="Z1375" s="11"/>
      <c r="AA1375" s="15">
        <f t="shared" si="147"/>
        <v>14</v>
      </c>
      <c r="AB1375" s="15">
        <f t="shared" si="148"/>
        <v>6</v>
      </c>
      <c r="AC1375" s="15">
        <f t="shared" si="149"/>
        <v>2026</v>
      </c>
    </row>
    <row r="1376" spans="1:29" x14ac:dyDescent="0.35">
      <c r="A1376" s="9"/>
      <c r="B1376" s="8">
        <v>46187</v>
      </c>
      <c r="C1376" s="9"/>
      <c r="D1376" s="9"/>
      <c r="E1376" s="9"/>
      <c r="F1376" s="9"/>
      <c r="G1376" s="64"/>
      <c r="H1376" s="65"/>
      <c r="I1376" s="65" t="str">
        <f>IF(Job_Cards[[#This Row],[Customer Name]]="",I1375,"")</f>
        <v>Paid</v>
      </c>
      <c r="J1376" s="22" t="s">
        <v>518</v>
      </c>
      <c r="K1376" s="67" t="str">
        <f>_xlfn.XLOOKUP(Job_Cards[[#This Row],[Part Code Issued]],'Inventory Check'!$A$3:$A$3000,'Inventory Check'!$B$3:$B$3000,"WRONG Code",0)</f>
        <v>Nut 17 No.</v>
      </c>
      <c r="L1376" s="22">
        <v>2</v>
      </c>
      <c r="M1376" s="27">
        <v>16</v>
      </c>
      <c r="N1376" s="69">
        <f t="shared" si="145"/>
        <v>32</v>
      </c>
      <c r="O1376" s="10"/>
      <c r="P1376" s="11"/>
      <c r="Q1376" s="11"/>
      <c r="R1376" s="11"/>
      <c r="S1376" s="11"/>
      <c r="T1376" s="23"/>
      <c r="U1376" s="71">
        <f t="shared" si="144"/>
        <v>0</v>
      </c>
      <c r="V1376" s="71">
        <f t="shared" si="146"/>
        <v>0</v>
      </c>
      <c r="W1376" s="9"/>
      <c r="X1376" s="69">
        <f>Job_Cards[[#This Row],[GST on Lobour]]+Job_Cards[[#This Row],[Total Labour]]+Job_Cards[[#This Row],[Part Value]]</f>
        <v>32</v>
      </c>
      <c r="Y1376" s="9"/>
      <c r="Z1376" s="11"/>
      <c r="AA1376" s="15">
        <f t="shared" si="147"/>
        <v>14</v>
      </c>
      <c r="AB1376" s="15">
        <f t="shared" si="148"/>
        <v>6</v>
      </c>
      <c r="AC1376" s="15">
        <f t="shared" si="149"/>
        <v>2026</v>
      </c>
    </row>
    <row r="1377" spans="1:29" x14ac:dyDescent="0.35">
      <c r="A1377" s="9"/>
      <c r="B1377" s="8">
        <v>46187</v>
      </c>
      <c r="C1377" s="9"/>
      <c r="D1377" s="9"/>
      <c r="E1377" s="9"/>
      <c r="F1377" s="9"/>
      <c r="G1377" s="64"/>
      <c r="H1377" s="65"/>
      <c r="I1377" s="65" t="str">
        <f>IF(Job_Cards[[#This Row],[Customer Name]]="",I1376,"")</f>
        <v>Paid</v>
      </c>
      <c r="J1377" s="22" t="s">
        <v>845</v>
      </c>
      <c r="K1377" s="67" t="str">
        <f>_xlfn.XLOOKUP(Job_Cards[[#This Row],[Part Code Issued]],'Inventory Check'!$A$3:$A$3000,'Inventory Check'!$B$3:$B$3000,"WRONG Code",0)</f>
        <v>GREASE</v>
      </c>
      <c r="L1377" s="22">
        <v>1</v>
      </c>
      <c r="M1377" s="27">
        <v>268</v>
      </c>
      <c r="N1377" s="69">
        <f t="shared" si="145"/>
        <v>268</v>
      </c>
      <c r="O1377" s="10"/>
      <c r="P1377" s="11"/>
      <c r="Q1377" s="11"/>
      <c r="R1377" s="11"/>
      <c r="S1377" s="11"/>
      <c r="T1377" s="23"/>
      <c r="U1377" s="71">
        <f t="shared" si="144"/>
        <v>0</v>
      </c>
      <c r="V1377" s="71">
        <f t="shared" si="146"/>
        <v>0</v>
      </c>
      <c r="W1377" s="9"/>
      <c r="X1377" s="69">
        <f>Job_Cards[[#This Row],[GST on Lobour]]+Job_Cards[[#This Row],[Total Labour]]+Job_Cards[[#This Row],[Part Value]]</f>
        <v>268</v>
      </c>
      <c r="Y1377" s="9"/>
      <c r="Z1377" s="11"/>
      <c r="AA1377" s="15">
        <f t="shared" si="147"/>
        <v>14</v>
      </c>
      <c r="AB1377" s="15">
        <f t="shared" si="148"/>
        <v>6</v>
      </c>
      <c r="AC1377" s="15">
        <f t="shared" si="149"/>
        <v>2026</v>
      </c>
    </row>
    <row r="1378" spans="1:29" x14ac:dyDescent="0.35">
      <c r="A1378" s="8">
        <v>46187</v>
      </c>
      <c r="B1378" s="8">
        <v>46187</v>
      </c>
      <c r="C1378" s="9">
        <v>175</v>
      </c>
      <c r="D1378" s="9" t="s">
        <v>1469</v>
      </c>
      <c r="E1378" s="9">
        <v>9236920688</v>
      </c>
      <c r="F1378" s="9" t="s">
        <v>1503</v>
      </c>
      <c r="G1378" s="64" t="s">
        <v>55</v>
      </c>
      <c r="H1378" s="65" t="s">
        <v>65</v>
      </c>
      <c r="I1378" s="65" t="s">
        <v>27</v>
      </c>
      <c r="J1378" s="22" t="s">
        <v>1392</v>
      </c>
      <c r="K1378" s="67" t="str">
        <f>_xlfn.XLOOKUP(Job_Cards[[#This Row],[Part Code Issued]],'Inventory Check'!$A$3:$A$3000,'Inventory Check'!$B$3:$B$3000,"WRONG Code",0)</f>
        <v>ENGINE OIL</v>
      </c>
      <c r="L1378" s="22">
        <v>1</v>
      </c>
      <c r="M1378" s="27">
        <v>2400</v>
      </c>
      <c r="N1378" s="69">
        <f t="shared" si="145"/>
        <v>2400</v>
      </c>
      <c r="O1378" s="10">
        <v>3400</v>
      </c>
      <c r="P1378" s="11"/>
      <c r="Q1378" s="11"/>
      <c r="R1378" s="11"/>
      <c r="S1378" s="11"/>
      <c r="T1378" s="23"/>
      <c r="U1378" s="71">
        <f t="shared" si="144"/>
        <v>3400</v>
      </c>
      <c r="V1378" s="71">
        <f t="shared" si="146"/>
        <v>612</v>
      </c>
      <c r="W1378" s="9"/>
      <c r="X1378" s="69">
        <f>Job_Cards[[#This Row],[GST on Lobour]]+Job_Cards[[#This Row],[Total Labour]]+Job_Cards[[#This Row],[Part Value]]</f>
        <v>6412</v>
      </c>
      <c r="Y1378" s="9"/>
      <c r="Z1378" s="11"/>
      <c r="AA1378" s="15">
        <f t="shared" si="147"/>
        <v>14</v>
      </c>
      <c r="AB1378" s="15">
        <f t="shared" si="148"/>
        <v>6</v>
      </c>
      <c r="AC1378" s="15">
        <f t="shared" si="149"/>
        <v>2026</v>
      </c>
    </row>
    <row r="1379" spans="1:29" x14ac:dyDescent="0.35">
      <c r="A1379" s="9"/>
      <c r="B1379" s="8">
        <v>46187</v>
      </c>
      <c r="C1379" s="9"/>
      <c r="D1379" s="9"/>
      <c r="E1379" s="9"/>
      <c r="F1379" s="9"/>
      <c r="G1379" s="64"/>
      <c r="H1379" s="65"/>
      <c r="I1379" s="65" t="str">
        <f>IF(Job_Cards[[#This Row],[Customer Name]]="",I1378,"")</f>
        <v>Paid</v>
      </c>
      <c r="J1379" s="22" t="s">
        <v>425</v>
      </c>
      <c r="K1379" s="67" t="str">
        <f>_xlfn.XLOOKUP(Job_Cards[[#This Row],[Part Code Issued]],'Inventory Check'!$A$3:$A$3000,'Inventory Check'!$B$3:$B$3000,"WRONG Code",0)</f>
        <v>FILTER ASSY (FLEETGUARD )2650CRDI</v>
      </c>
      <c r="L1379" s="22">
        <v>1</v>
      </c>
      <c r="M1379" s="27">
        <v>428</v>
      </c>
      <c r="N1379" s="69">
        <f t="shared" si="145"/>
        <v>428</v>
      </c>
      <c r="O1379" s="10"/>
      <c r="P1379" s="11"/>
      <c r="Q1379" s="11"/>
      <c r="R1379" s="11"/>
      <c r="S1379" s="11"/>
      <c r="T1379" s="23"/>
      <c r="U1379" s="71">
        <f t="shared" si="144"/>
        <v>0</v>
      </c>
      <c r="V1379" s="71">
        <f t="shared" si="146"/>
        <v>0</v>
      </c>
      <c r="W1379" s="9"/>
      <c r="X1379" s="69">
        <f>Job_Cards[[#This Row],[GST on Lobour]]+Job_Cards[[#This Row],[Total Labour]]+Job_Cards[[#This Row],[Part Value]]</f>
        <v>428</v>
      </c>
      <c r="Y1379" s="9"/>
      <c r="Z1379" s="11"/>
      <c r="AA1379" s="15">
        <f t="shared" si="147"/>
        <v>14</v>
      </c>
      <c r="AB1379" s="15">
        <f t="shared" si="148"/>
        <v>6</v>
      </c>
      <c r="AC1379" s="15">
        <f t="shared" si="149"/>
        <v>2026</v>
      </c>
    </row>
    <row r="1380" spans="1:29" x14ac:dyDescent="0.35">
      <c r="A1380" s="9"/>
      <c r="B1380" s="8">
        <v>46187</v>
      </c>
      <c r="C1380" s="9"/>
      <c r="D1380" s="9"/>
      <c r="E1380" s="9"/>
      <c r="F1380" s="9"/>
      <c r="G1380" s="64"/>
      <c r="H1380" s="65"/>
      <c r="I1380" s="65" t="str">
        <f>IF(Job_Cards[[#This Row],[Customer Name]]="",I1379,"")</f>
        <v>Paid</v>
      </c>
      <c r="J1380" s="22" t="s">
        <v>421</v>
      </c>
      <c r="K1380" s="67" t="str">
        <f>_xlfn.XLOOKUP(Job_Cards[[#This Row],[Part Code Issued]],'Inventory Check'!$A$3:$A$3000,'Inventory Check'!$B$3:$B$3000,"WRONG Code",0)</f>
        <v>AIR FILTER ELEMENT</v>
      </c>
      <c r="L1380" s="22">
        <v>1</v>
      </c>
      <c r="M1380" s="27">
        <v>489</v>
      </c>
      <c r="N1380" s="69">
        <f t="shared" si="145"/>
        <v>489</v>
      </c>
      <c r="O1380" s="10"/>
      <c r="P1380" s="11"/>
      <c r="Q1380" s="11"/>
      <c r="R1380" s="11"/>
      <c r="S1380" s="11"/>
      <c r="T1380" s="23"/>
      <c r="U1380" s="71">
        <f t="shared" si="144"/>
        <v>0</v>
      </c>
      <c r="V1380" s="71">
        <f t="shared" si="146"/>
        <v>0</v>
      </c>
      <c r="W1380" s="9"/>
      <c r="X1380" s="69">
        <f>Job_Cards[[#This Row],[GST on Lobour]]+Job_Cards[[#This Row],[Total Labour]]+Job_Cards[[#This Row],[Part Value]]</f>
        <v>489</v>
      </c>
      <c r="Y1380" s="9"/>
      <c r="Z1380" s="11"/>
      <c r="AA1380" s="15">
        <f t="shared" si="147"/>
        <v>14</v>
      </c>
      <c r="AB1380" s="15">
        <f t="shared" si="148"/>
        <v>6</v>
      </c>
      <c r="AC1380" s="15">
        <f t="shared" si="149"/>
        <v>2026</v>
      </c>
    </row>
    <row r="1381" spans="1:29" x14ac:dyDescent="0.35">
      <c r="A1381" s="9"/>
      <c r="B1381" s="8">
        <v>46187</v>
      </c>
      <c r="C1381" s="9"/>
      <c r="D1381" s="9"/>
      <c r="E1381" s="9"/>
      <c r="F1381" s="9"/>
      <c r="G1381" s="64"/>
      <c r="H1381" s="65"/>
      <c r="I1381" s="65" t="str">
        <f>IF(Job_Cards[[#This Row],[Customer Name]]="",I1380,"")</f>
        <v>Paid</v>
      </c>
      <c r="J1381" s="22" t="s">
        <v>1464</v>
      </c>
      <c r="K1381" s="67" t="str">
        <f>_xlfn.XLOOKUP(Job_Cards[[#This Row],[Part Code Issued]],'Inventory Check'!$A$3:$A$3000,'Inventory Check'!$B$3:$B$3000,"WRONG Code",0)</f>
        <v>Filter Element</v>
      </c>
      <c r="L1381" s="22">
        <v>2</v>
      </c>
      <c r="M1381" s="27">
        <v>115</v>
      </c>
      <c r="N1381" s="69">
        <f t="shared" si="145"/>
        <v>230</v>
      </c>
      <c r="O1381" s="10"/>
      <c r="P1381" s="11"/>
      <c r="Q1381" s="11"/>
      <c r="R1381" s="11"/>
      <c r="S1381" s="11"/>
      <c r="T1381" s="23"/>
      <c r="U1381" s="71">
        <f t="shared" si="144"/>
        <v>0</v>
      </c>
      <c r="V1381" s="71">
        <f t="shared" si="146"/>
        <v>0</v>
      </c>
      <c r="W1381" s="9"/>
      <c r="X1381" s="69">
        <f>Job_Cards[[#This Row],[GST on Lobour]]+Job_Cards[[#This Row],[Total Labour]]+Job_Cards[[#This Row],[Part Value]]</f>
        <v>230</v>
      </c>
      <c r="Y1381" s="9"/>
      <c r="Z1381" s="11"/>
      <c r="AA1381" s="15">
        <f t="shared" si="147"/>
        <v>14</v>
      </c>
      <c r="AB1381" s="15">
        <f t="shared" si="148"/>
        <v>6</v>
      </c>
      <c r="AC1381" s="15">
        <f t="shared" si="149"/>
        <v>2026</v>
      </c>
    </row>
    <row r="1382" spans="1:29" x14ac:dyDescent="0.35">
      <c r="A1382" s="9"/>
      <c r="B1382" s="8">
        <v>46187</v>
      </c>
      <c r="C1382" s="9"/>
      <c r="D1382" s="9"/>
      <c r="E1382" s="9"/>
      <c r="F1382" s="9"/>
      <c r="G1382" s="64"/>
      <c r="H1382" s="65"/>
      <c r="I1382" s="65" t="str">
        <f>IF(Job_Cards[[#This Row],[Customer Name]]="",I1381,"")</f>
        <v>Paid</v>
      </c>
      <c r="J1382" s="22" t="s">
        <v>845</v>
      </c>
      <c r="K1382" s="67" t="str">
        <f>_xlfn.XLOOKUP(Job_Cards[[#This Row],[Part Code Issued]],'Inventory Check'!$A$3:$A$3000,'Inventory Check'!$B$3:$B$3000,"WRONG Code",0)</f>
        <v>GREASE</v>
      </c>
      <c r="L1382" s="22">
        <v>1</v>
      </c>
      <c r="M1382" s="27">
        <v>268</v>
      </c>
      <c r="N1382" s="69">
        <f t="shared" si="145"/>
        <v>268</v>
      </c>
      <c r="O1382" s="10"/>
      <c r="P1382" s="11"/>
      <c r="Q1382" s="11"/>
      <c r="R1382" s="11"/>
      <c r="S1382" s="11"/>
      <c r="T1382" s="23"/>
      <c r="U1382" s="71">
        <f t="shared" si="144"/>
        <v>0</v>
      </c>
      <c r="V1382" s="71">
        <f t="shared" si="146"/>
        <v>0</v>
      </c>
      <c r="W1382" s="9"/>
      <c r="X1382" s="69">
        <f>Job_Cards[[#This Row],[GST on Lobour]]+Job_Cards[[#This Row],[Total Labour]]+Job_Cards[[#This Row],[Part Value]]</f>
        <v>268</v>
      </c>
      <c r="Y1382" s="9"/>
      <c r="Z1382" s="11"/>
      <c r="AA1382" s="15">
        <f t="shared" si="147"/>
        <v>14</v>
      </c>
      <c r="AB1382" s="15">
        <f t="shared" si="148"/>
        <v>6</v>
      </c>
      <c r="AC1382" s="15">
        <f t="shared" si="149"/>
        <v>2026</v>
      </c>
    </row>
    <row r="1383" spans="1:29" x14ac:dyDescent="0.35">
      <c r="A1383" s="9"/>
      <c r="B1383" s="8">
        <v>46187</v>
      </c>
      <c r="C1383" s="9"/>
      <c r="D1383" s="9"/>
      <c r="E1383" s="9"/>
      <c r="F1383" s="9"/>
      <c r="G1383" s="64"/>
      <c r="H1383" s="65"/>
      <c r="I1383" s="65" t="str">
        <f>IF(Job_Cards[[#This Row],[Customer Name]]="",I1382,"")</f>
        <v>Paid</v>
      </c>
      <c r="J1383" s="22" t="s">
        <v>102</v>
      </c>
      <c r="K1383" s="67" t="str">
        <f>_xlfn.XLOOKUP(Job_Cards[[#This Row],[Part Code Issued]],'Inventory Check'!$A$3:$A$3000,'Inventory Check'!$B$3:$B$3000,"WRONG Code",0)</f>
        <v>OIL SEAL KIT</v>
      </c>
      <c r="L1383" s="22">
        <v>1</v>
      </c>
      <c r="M1383" s="27">
        <v>453</v>
      </c>
      <c r="N1383" s="69">
        <f t="shared" si="145"/>
        <v>453</v>
      </c>
      <c r="O1383" s="10"/>
      <c r="P1383" s="11"/>
      <c r="Q1383" s="11"/>
      <c r="R1383" s="11"/>
      <c r="S1383" s="11"/>
      <c r="T1383" s="23"/>
      <c r="U1383" s="71">
        <f t="shared" si="144"/>
        <v>0</v>
      </c>
      <c r="V1383" s="71">
        <f t="shared" si="146"/>
        <v>0</v>
      </c>
      <c r="W1383" s="9"/>
      <c r="X1383" s="69">
        <f>Job_Cards[[#This Row],[GST on Lobour]]+Job_Cards[[#This Row],[Total Labour]]+Job_Cards[[#This Row],[Part Value]]</f>
        <v>453</v>
      </c>
      <c r="Y1383" s="9"/>
      <c r="Z1383" s="11"/>
      <c r="AA1383" s="15">
        <f t="shared" si="147"/>
        <v>14</v>
      </c>
      <c r="AB1383" s="15">
        <f t="shared" si="148"/>
        <v>6</v>
      </c>
      <c r="AC1383" s="15">
        <f t="shared" si="149"/>
        <v>2026</v>
      </c>
    </row>
    <row r="1384" spans="1:29" x14ac:dyDescent="0.35">
      <c r="A1384" s="9"/>
      <c r="B1384" s="8">
        <v>46187</v>
      </c>
      <c r="C1384" s="9"/>
      <c r="D1384" s="9"/>
      <c r="E1384" s="9"/>
      <c r="F1384" s="9"/>
      <c r="G1384" s="64"/>
      <c r="H1384" s="65"/>
      <c r="I1384" s="65" t="str">
        <f>IF(Job_Cards[[#This Row],[Customer Name]]="",I1383,"")</f>
        <v>Paid</v>
      </c>
      <c r="J1384" s="22" t="s">
        <v>876</v>
      </c>
      <c r="K1384" s="67" t="str">
        <f>_xlfn.XLOOKUP(Job_Cards[[#This Row],[Part Code Issued]],'Inventory Check'!$A$3:$A$3000,'Inventory Check'!$B$3:$B$3000,"WRONG Code",0)</f>
        <v>Shocker Bolt With Nut</v>
      </c>
      <c r="L1384" s="22">
        <v>1</v>
      </c>
      <c r="M1384" s="27">
        <v>54</v>
      </c>
      <c r="N1384" s="69">
        <f t="shared" si="145"/>
        <v>54</v>
      </c>
      <c r="O1384" s="10"/>
      <c r="P1384" s="11"/>
      <c r="Q1384" s="11"/>
      <c r="R1384" s="11"/>
      <c r="S1384" s="11"/>
      <c r="T1384" s="23"/>
      <c r="U1384" s="71">
        <f t="shared" si="144"/>
        <v>0</v>
      </c>
      <c r="V1384" s="71">
        <f t="shared" si="146"/>
        <v>0</v>
      </c>
      <c r="W1384" s="9"/>
      <c r="X1384" s="69">
        <f>Job_Cards[[#This Row],[GST on Lobour]]+Job_Cards[[#This Row],[Total Labour]]+Job_Cards[[#This Row],[Part Value]]</f>
        <v>54</v>
      </c>
      <c r="Y1384" s="9"/>
      <c r="Z1384" s="11"/>
      <c r="AA1384" s="15">
        <f t="shared" si="147"/>
        <v>14</v>
      </c>
      <c r="AB1384" s="15">
        <f t="shared" si="148"/>
        <v>6</v>
      </c>
      <c r="AC1384" s="15">
        <f t="shared" si="149"/>
        <v>2026</v>
      </c>
    </row>
    <row r="1385" spans="1:29" x14ac:dyDescent="0.35">
      <c r="A1385" s="9"/>
      <c r="B1385" s="8">
        <v>46187</v>
      </c>
      <c r="C1385" s="9"/>
      <c r="D1385" s="9"/>
      <c r="E1385" s="9"/>
      <c r="F1385" s="9"/>
      <c r="G1385" s="64"/>
      <c r="H1385" s="65"/>
      <c r="I1385" s="65" t="str">
        <f>IF(Job_Cards[[#This Row],[Customer Name]]="",I1384,"")</f>
        <v>Paid</v>
      </c>
      <c r="J1385" s="22" t="s">
        <v>521</v>
      </c>
      <c r="K1385" s="67" t="str">
        <f>_xlfn.XLOOKUP(Job_Cards[[#This Row],[Part Code Issued]],'Inventory Check'!$A$3:$A$3000,'Inventory Check'!$B$3:$B$3000,"WRONG Code",0)</f>
        <v>UJ Kit</v>
      </c>
      <c r="L1385" s="22">
        <v>1</v>
      </c>
      <c r="M1385" s="27">
        <v>648</v>
      </c>
      <c r="N1385" s="69">
        <f t="shared" si="145"/>
        <v>648</v>
      </c>
      <c r="O1385" s="10"/>
      <c r="P1385" s="11"/>
      <c r="Q1385" s="11"/>
      <c r="R1385" s="11"/>
      <c r="S1385" s="11"/>
      <c r="T1385" s="23"/>
      <c r="U1385" s="71">
        <f t="shared" si="144"/>
        <v>0</v>
      </c>
      <c r="V1385" s="71">
        <f t="shared" si="146"/>
        <v>0</v>
      </c>
      <c r="W1385" s="9"/>
      <c r="X1385" s="69">
        <f>Job_Cards[[#This Row],[GST on Lobour]]+Job_Cards[[#This Row],[Total Labour]]+Job_Cards[[#This Row],[Part Value]]</f>
        <v>648</v>
      </c>
      <c r="Y1385" s="9"/>
      <c r="Z1385" s="11"/>
      <c r="AA1385" s="15">
        <f t="shared" si="147"/>
        <v>14</v>
      </c>
      <c r="AB1385" s="15">
        <f t="shared" si="148"/>
        <v>6</v>
      </c>
      <c r="AC1385" s="15">
        <f t="shared" si="149"/>
        <v>2026</v>
      </c>
    </row>
    <row r="1386" spans="1:29" x14ac:dyDescent="0.35">
      <c r="A1386" s="9"/>
      <c r="B1386" s="8">
        <v>46187</v>
      </c>
      <c r="C1386" s="9"/>
      <c r="D1386" s="9"/>
      <c r="E1386" s="9"/>
      <c r="F1386" s="9"/>
      <c r="G1386" s="64"/>
      <c r="H1386" s="65"/>
      <c r="I1386" s="65" t="str">
        <f>IF(Job_Cards[[#This Row],[Customer Name]]="",I1385,"")</f>
        <v>Paid</v>
      </c>
      <c r="J1386" s="22" t="s">
        <v>1119</v>
      </c>
      <c r="K1386" s="67" t="str">
        <f>_xlfn.XLOOKUP(Job_Cards[[#This Row],[Part Code Issued]],'Inventory Check'!$A$3:$A$3000,'Inventory Check'!$B$3:$B$3000,"WRONG Code",0)</f>
        <v>MECHENICAL SPRAY</v>
      </c>
      <c r="L1386" s="22">
        <v>1</v>
      </c>
      <c r="M1386" s="27">
        <v>160</v>
      </c>
      <c r="N1386" s="69">
        <f t="shared" si="145"/>
        <v>160</v>
      </c>
      <c r="O1386" s="10"/>
      <c r="P1386" s="11"/>
      <c r="Q1386" s="11"/>
      <c r="R1386" s="11"/>
      <c r="S1386" s="11"/>
      <c r="T1386" s="23"/>
      <c r="U1386" s="71">
        <f t="shared" si="144"/>
        <v>0</v>
      </c>
      <c r="V1386" s="71">
        <f t="shared" si="146"/>
        <v>0</v>
      </c>
      <c r="W1386" s="9"/>
      <c r="X1386" s="69">
        <f>Job_Cards[[#This Row],[GST on Lobour]]+Job_Cards[[#This Row],[Total Labour]]+Job_Cards[[#This Row],[Part Value]]</f>
        <v>160</v>
      </c>
      <c r="Y1386" s="9"/>
      <c r="Z1386" s="11"/>
      <c r="AA1386" s="15">
        <f t="shared" si="147"/>
        <v>14</v>
      </c>
      <c r="AB1386" s="15">
        <f t="shared" si="148"/>
        <v>6</v>
      </c>
      <c r="AC1386" s="15">
        <f t="shared" si="149"/>
        <v>2026</v>
      </c>
    </row>
    <row r="1387" spans="1:29" x14ac:dyDescent="0.35">
      <c r="A1387" s="9"/>
      <c r="B1387" s="8">
        <v>46187</v>
      </c>
      <c r="C1387" s="9"/>
      <c r="D1387" s="9"/>
      <c r="E1387" s="9"/>
      <c r="F1387" s="9"/>
      <c r="G1387" s="64"/>
      <c r="H1387" s="65"/>
      <c r="I1387" s="65" t="str">
        <f>IF(Job_Cards[[#This Row],[Customer Name]]="",I1386,"")</f>
        <v>Paid</v>
      </c>
      <c r="J1387" s="22" t="s">
        <v>651</v>
      </c>
      <c r="K1387" s="67" t="str">
        <f>_xlfn.XLOOKUP(Job_Cards[[#This Row],[Part Code Issued]],'Inventory Check'!$A$3:$A$3000,'Inventory Check'!$B$3:$B$3000,"WRONG Code",0)</f>
        <v>BRAKE DISC. (VENTILATED)</v>
      </c>
      <c r="L1387" s="22">
        <v>1</v>
      </c>
      <c r="M1387" s="27">
        <v>5906</v>
      </c>
      <c r="N1387" s="69">
        <f t="shared" si="145"/>
        <v>5906</v>
      </c>
      <c r="O1387" s="10"/>
      <c r="P1387" s="11"/>
      <c r="Q1387" s="11"/>
      <c r="R1387" s="11"/>
      <c r="S1387" s="11"/>
      <c r="T1387" s="23"/>
      <c r="U1387" s="71">
        <f t="shared" si="144"/>
        <v>0</v>
      </c>
      <c r="V1387" s="71">
        <f t="shared" si="146"/>
        <v>0</v>
      </c>
      <c r="W1387" s="9"/>
      <c r="X1387" s="69">
        <f>Job_Cards[[#This Row],[GST on Lobour]]+Job_Cards[[#This Row],[Total Labour]]+Job_Cards[[#This Row],[Part Value]]</f>
        <v>5906</v>
      </c>
      <c r="Y1387" s="9"/>
      <c r="Z1387" s="11"/>
      <c r="AA1387" s="15">
        <f t="shared" si="147"/>
        <v>14</v>
      </c>
      <c r="AB1387" s="15">
        <f t="shared" si="148"/>
        <v>6</v>
      </c>
      <c r="AC1387" s="15">
        <f t="shared" si="149"/>
        <v>2026</v>
      </c>
    </row>
    <row r="1388" spans="1:29" x14ac:dyDescent="0.35">
      <c r="A1388" s="9"/>
      <c r="B1388" s="8">
        <v>46187</v>
      </c>
      <c r="C1388" s="9"/>
      <c r="D1388" s="9"/>
      <c r="E1388" s="9"/>
      <c r="F1388" s="9"/>
      <c r="G1388" s="64"/>
      <c r="H1388" s="65"/>
      <c r="I1388" s="65" t="str">
        <f>IF(Job_Cards[[#This Row],[Customer Name]]="",I1387,"")</f>
        <v>Paid</v>
      </c>
      <c r="J1388" s="22" t="s">
        <v>408</v>
      </c>
      <c r="K1388" s="67" t="str">
        <f>_xlfn.XLOOKUP(Job_Cards[[#This Row],[Part Code Issued]],'Inventory Check'!$A$3:$A$3000,'Inventory Check'!$B$3:$B$3000,"WRONG Code",0)</f>
        <v>BRACKET</v>
      </c>
      <c r="L1388" s="22">
        <v>1</v>
      </c>
      <c r="M1388" s="27">
        <v>44</v>
      </c>
      <c r="N1388" s="69">
        <f t="shared" si="145"/>
        <v>44</v>
      </c>
      <c r="O1388" s="10"/>
      <c r="P1388" s="11"/>
      <c r="Q1388" s="11"/>
      <c r="R1388" s="11"/>
      <c r="S1388" s="11"/>
      <c r="T1388" s="23"/>
      <c r="U1388" s="71">
        <f t="shared" si="144"/>
        <v>0</v>
      </c>
      <c r="V1388" s="71">
        <f t="shared" si="146"/>
        <v>0</v>
      </c>
      <c r="W1388" s="9"/>
      <c r="X1388" s="69">
        <f>Job_Cards[[#This Row],[GST on Lobour]]+Job_Cards[[#This Row],[Total Labour]]+Job_Cards[[#This Row],[Part Value]]</f>
        <v>44</v>
      </c>
      <c r="Y1388" s="9"/>
      <c r="Z1388" s="11"/>
      <c r="AA1388" s="15">
        <f t="shared" si="147"/>
        <v>14</v>
      </c>
      <c r="AB1388" s="15">
        <f t="shared" si="148"/>
        <v>6</v>
      </c>
      <c r="AC1388" s="15">
        <f t="shared" si="149"/>
        <v>2026</v>
      </c>
    </row>
    <row r="1389" spans="1:29" x14ac:dyDescent="0.35">
      <c r="A1389" s="9"/>
      <c r="B1389" s="8">
        <v>46187</v>
      </c>
      <c r="C1389" s="9"/>
      <c r="D1389" s="9"/>
      <c r="E1389" s="9"/>
      <c r="F1389" s="9"/>
      <c r="G1389" s="64"/>
      <c r="H1389" s="65"/>
      <c r="I1389" s="65" t="str">
        <f>IF(Job_Cards[[#This Row],[Customer Name]]="",I1388,"")</f>
        <v>Paid</v>
      </c>
      <c r="J1389" s="22" t="s">
        <v>403</v>
      </c>
      <c r="K1389" s="67" t="str">
        <f>_xlfn.XLOOKUP(Job_Cards[[#This Row],[Part Code Issued]],'Inventory Check'!$A$3:$A$3000,'Inventory Check'!$B$3:$B$3000,"WRONG Code",0)</f>
        <v>RUBBER BUSH</v>
      </c>
      <c r="L1389" s="22">
        <v>1</v>
      </c>
      <c r="M1389" s="27">
        <v>63</v>
      </c>
      <c r="N1389" s="69">
        <f t="shared" si="145"/>
        <v>63</v>
      </c>
      <c r="O1389" s="10"/>
      <c r="P1389" s="11"/>
      <c r="Q1389" s="11"/>
      <c r="R1389" s="11"/>
      <c r="S1389" s="11"/>
      <c r="T1389" s="23"/>
      <c r="U1389" s="71">
        <f t="shared" si="144"/>
        <v>0</v>
      </c>
      <c r="V1389" s="71">
        <f t="shared" si="146"/>
        <v>0</v>
      </c>
      <c r="W1389" s="9"/>
      <c r="X1389" s="69">
        <f>Job_Cards[[#This Row],[GST on Lobour]]+Job_Cards[[#This Row],[Total Labour]]+Job_Cards[[#This Row],[Part Value]]</f>
        <v>63</v>
      </c>
      <c r="Y1389" s="9"/>
      <c r="Z1389" s="11"/>
      <c r="AA1389" s="15">
        <f t="shared" si="147"/>
        <v>14</v>
      </c>
      <c r="AB1389" s="15">
        <f t="shared" si="148"/>
        <v>6</v>
      </c>
      <c r="AC1389" s="15">
        <f t="shared" si="149"/>
        <v>2026</v>
      </c>
    </row>
    <row r="1390" spans="1:29" x14ac:dyDescent="0.35">
      <c r="A1390" s="9"/>
      <c r="B1390" s="8">
        <v>46187</v>
      </c>
      <c r="C1390" s="9"/>
      <c r="D1390" s="9"/>
      <c r="E1390" s="9"/>
      <c r="F1390" s="9"/>
      <c r="G1390" s="64"/>
      <c r="H1390" s="65"/>
      <c r="I1390" s="65" t="str">
        <f>IF(Job_Cards[[#This Row],[Customer Name]]="",I1389,"")</f>
        <v>Paid</v>
      </c>
      <c r="J1390" s="22" t="s">
        <v>992</v>
      </c>
      <c r="K1390" s="67" t="str">
        <f>_xlfn.XLOOKUP(Job_Cards[[#This Row],[Part Code Issued]],'Inventory Check'!$A$3:$A$3000,'Inventory Check'!$B$3:$B$3000,"WRONG Code",0)</f>
        <v>Clamp For Stebilizer</v>
      </c>
      <c r="L1390" s="22">
        <v>1</v>
      </c>
      <c r="M1390" s="27">
        <v>57</v>
      </c>
      <c r="N1390" s="69">
        <f t="shared" si="145"/>
        <v>57</v>
      </c>
      <c r="O1390" s="10"/>
      <c r="P1390" s="11"/>
      <c r="Q1390" s="11"/>
      <c r="R1390" s="11"/>
      <c r="S1390" s="11"/>
      <c r="T1390" s="23"/>
      <c r="U1390" s="71">
        <f t="shared" si="144"/>
        <v>0</v>
      </c>
      <c r="V1390" s="71">
        <f t="shared" si="146"/>
        <v>0</v>
      </c>
      <c r="W1390" s="9"/>
      <c r="X1390" s="69">
        <f>Job_Cards[[#This Row],[GST on Lobour]]+Job_Cards[[#This Row],[Total Labour]]+Job_Cards[[#This Row],[Part Value]]</f>
        <v>57</v>
      </c>
      <c r="Y1390" s="9"/>
      <c r="Z1390" s="11"/>
      <c r="AA1390" s="15">
        <f t="shared" si="147"/>
        <v>14</v>
      </c>
      <c r="AB1390" s="15">
        <f t="shared" si="148"/>
        <v>6</v>
      </c>
      <c r="AC1390" s="15">
        <f t="shared" si="149"/>
        <v>2026</v>
      </c>
    </row>
    <row r="1391" spans="1:29" x14ac:dyDescent="0.35">
      <c r="A1391" s="9"/>
      <c r="B1391" s="8">
        <v>46187</v>
      </c>
      <c r="C1391" s="9"/>
      <c r="D1391" s="9"/>
      <c r="E1391" s="9"/>
      <c r="F1391" s="9"/>
      <c r="G1391" s="64"/>
      <c r="H1391" s="65"/>
      <c r="I1391" s="65" t="str">
        <f>IF(Job_Cards[[#This Row],[Customer Name]]="",I1390,"")</f>
        <v>Paid</v>
      </c>
      <c r="J1391" s="22" t="s">
        <v>406</v>
      </c>
      <c r="K1391" s="67" t="str">
        <f>_xlfn.XLOOKUP(Job_Cards[[#This Row],[Part Code Issued]],'Inventory Check'!$A$3:$A$3000,'Inventory Check'!$B$3:$B$3000,"WRONG Code",0)</f>
        <v>CLAMP</v>
      </c>
      <c r="L1391" s="22">
        <v>1</v>
      </c>
      <c r="M1391" s="27">
        <v>53</v>
      </c>
      <c r="N1391" s="69">
        <f t="shared" si="145"/>
        <v>53</v>
      </c>
      <c r="O1391" s="10"/>
      <c r="P1391" s="11"/>
      <c r="Q1391" s="11"/>
      <c r="R1391" s="11"/>
      <c r="S1391" s="11"/>
      <c r="T1391" s="23"/>
      <c r="U1391" s="71">
        <f t="shared" si="144"/>
        <v>0</v>
      </c>
      <c r="V1391" s="71">
        <f t="shared" si="146"/>
        <v>0</v>
      </c>
      <c r="W1391" s="9"/>
      <c r="X1391" s="69">
        <f>Job_Cards[[#This Row],[GST on Lobour]]+Job_Cards[[#This Row],[Total Labour]]+Job_Cards[[#This Row],[Part Value]]</f>
        <v>53</v>
      </c>
      <c r="Y1391" s="9"/>
      <c r="Z1391" s="11"/>
      <c r="AA1391" s="15">
        <f t="shared" si="147"/>
        <v>14</v>
      </c>
      <c r="AB1391" s="15">
        <f t="shared" si="148"/>
        <v>6</v>
      </c>
      <c r="AC1391" s="15">
        <f t="shared" si="149"/>
        <v>2026</v>
      </c>
    </row>
    <row r="1392" spans="1:29" x14ac:dyDescent="0.35">
      <c r="A1392" s="9"/>
      <c r="B1392" s="8">
        <v>46187</v>
      </c>
      <c r="C1392" s="9"/>
      <c r="D1392" s="9"/>
      <c r="E1392" s="9"/>
      <c r="F1392" s="9"/>
      <c r="G1392" s="64"/>
      <c r="H1392" s="65"/>
      <c r="I1392" s="65" t="str">
        <f>IF(Job_Cards[[#This Row],[Customer Name]]="",I1391,"")</f>
        <v>Paid</v>
      </c>
      <c r="J1392" s="22" t="s">
        <v>518</v>
      </c>
      <c r="K1392" s="67" t="str">
        <f>_xlfn.XLOOKUP(Job_Cards[[#This Row],[Part Code Issued]],'Inventory Check'!$A$3:$A$3000,'Inventory Check'!$B$3:$B$3000,"WRONG Code",0)</f>
        <v>Nut 17 No.</v>
      </c>
      <c r="L1392" s="22">
        <v>2</v>
      </c>
      <c r="M1392" s="27">
        <v>16</v>
      </c>
      <c r="N1392" s="69">
        <f t="shared" si="145"/>
        <v>32</v>
      </c>
      <c r="O1392" s="10"/>
      <c r="P1392" s="11"/>
      <c r="Q1392" s="11"/>
      <c r="R1392" s="11"/>
      <c r="S1392" s="11"/>
      <c r="T1392" s="23"/>
      <c r="U1392" s="71">
        <f t="shared" si="144"/>
        <v>0</v>
      </c>
      <c r="V1392" s="71">
        <f t="shared" si="146"/>
        <v>0</v>
      </c>
      <c r="W1392" s="9"/>
      <c r="X1392" s="69">
        <f>Job_Cards[[#This Row],[GST on Lobour]]+Job_Cards[[#This Row],[Total Labour]]+Job_Cards[[#This Row],[Part Value]]</f>
        <v>32</v>
      </c>
      <c r="Y1392" s="9"/>
      <c r="Z1392" s="11"/>
      <c r="AA1392" s="15">
        <f t="shared" si="147"/>
        <v>14</v>
      </c>
      <c r="AB1392" s="15">
        <f t="shared" si="148"/>
        <v>6</v>
      </c>
      <c r="AC1392" s="15">
        <f t="shared" si="149"/>
        <v>2026</v>
      </c>
    </row>
    <row r="1393" spans="1:29" x14ac:dyDescent="0.35">
      <c r="A1393" s="9"/>
      <c r="B1393" s="8">
        <v>46187</v>
      </c>
      <c r="C1393" s="9"/>
      <c r="D1393" s="9"/>
      <c r="E1393" s="9"/>
      <c r="F1393" s="9"/>
      <c r="G1393" s="64"/>
      <c r="H1393" s="65"/>
      <c r="I1393" s="65" t="str">
        <f>IF(Job_Cards[[#This Row],[Customer Name]]="",I1392,"")</f>
        <v>Paid</v>
      </c>
      <c r="J1393" s="22" t="s">
        <v>662</v>
      </c>
      <c r="K1393" s="67" t="str">
        <f>_xlfn.XLOOKUP(Job_Cards[[#This Row],[Part Code Issued]],'Inventory Check'!$A$3:$A$3000,'Inventory Check'!$B$3:$B$3000,"WRONG Code",0)</f>
        <v>ATF (Auto Trans Fluid) HP_1-Ltr</v>
      </c>
      <c r="L1393" s="22">
        <v>1</v>
      </c>
      <c r="M1393" s="27">
        <v>341</v>
      </c>
      <c r="N1393" s="69">
        <f t="shared" si="145"/>
        <v>341</v>
      </c>
      <c r="O1393" s="10"/>
      <c r="P1393" s="11"/>
      <c r="Q1393" s="11"/>
      <c r="R1393" s="11"/>
      <c r="S1393" s="11"/>
      <c r="T1393" s="23"/>
      <c r="U1393" s="71">
        <f t="shared" si="144"/>
        <v>0</v>
      </c>
      <c r="V1393" s="71">
        <f t="shared" si="146"/>
        <v>0</v>
      </c>
      <c r="W1393" s="9"/>
      <c r="X1393" s="69">
        <f>Job_Cards[[#This Row],[GST on Lobour]]+Job_Cards[[#This Row],[Total Labour]]+Job_Cards[[#This Row],[Part Value]]</f>
        <v>341</v>
      </c>
      <c r="Y1393" s="9"/>
      <c r="Z1393" s="11"/>
      <c r="AA1393" s="15">
        <f t="shared" si="147"/>
        <v>14</v>
      </c>
      <c r="AB1393" s="15">
        <f t="shared" si="148"/>
        <v>6</v>
      </c>
      <c r="AC1393" s="15">
        <f t="shared" si="149"/>
        <v>2026</v>
      </c>
    </row>
    <row r="1394" spans="1:29" x14ac:dyDescent="0.35">
      <c r="A1394" s="9"/>
      <c r="B1394" s="8">
        <v>46187</v>
      </c>
      <c r="C1394" s="9"/>
      <c r="D1394" s="9"/>
      <c r="E1394" s="9"/>
      <c r="F1394" s="9"/>
      <c r="G1394" s="64"/>
      <c r="H1394" s="65"/>
      <c r="I1394" s="65" t="str">
        <f>IF(Job_Cards[[#This Row],[Customer Name]]="",I1393,"")</f>
        <v>Paid</v>
      </c>
      <c r="J1394" s="22" t="s">
        <v>557</v>
      </c>
      <c r="K1394" s="67" t="str">
        <f>_xlfn.XLOOKUP(Job_Cards[[#This Row],[Part Code Issued]],'Inventory Check'!$A$3:$A$3000,'Inventory Check'!$B$3:$B$3000,"WRONG Code",0)</f>
        <v>Brake Oil</v>
      </c>
      <c r="L1394" s="22">
        <v>1</v>
      </c>
      <c r="M1394" s="27">
        <v>149</v>
      </c>
      <c r="N1394" s="69">
        <f t="shared" si="145"/>
        <v>149</v>
      </c>
      <c r="O1394" s="10"/>
      <c r="P1394" s="11"/>
      <c r="Q1394" s="11"/>
      <c r="R1394" s="11"/>
      <c r="S1394" s="11"/>
      <c r="T1394" s="23"/>
      <c r="U1394" s="71">
        <f t="shared" si="144"/>
        <v>0</v>
      </c>
      <c r="V1394" s="71">
        <f t="shared" si="146"/>
        <v>0</v>
      </c>
      <c r="W1394" s="9"/>
      <c r="X1394" s="69">
        <f>Job_Cards[[#This Row],[GST on Lobour]]+Job_Cards[[#This Row],[Total Labour]]+Job_Cards[[#This Row],[Part Value]]</f>
        <v>149</v>
      </c>
      <c r="Y1394" s="9"/>
      <c r="Z1394" s="11"/>
      <c r="AA1394" s="15">
        <f t="shared" si="147"/>
        <v>14</v>
      </c>
      <c r="AB1394" s="15">
        <f t="shared" si="148"/>
        <v>6</v>
      </c>
      <c r="AC1394" s="15">
        <f t="shared" si="149"/>
        <v>2026</v>
      </c>
    </row>
    <row r="1395" spans="1:29" x14ac:dyDescent="0.35">
      <c r="A1395" s="8">
        <v>46187</v>
      </c>
      <c r="B1395" s="8">
        <v>46187</v>
      </c>
      <c r="C1395" s="9">
        <v>176</v>
      </c>
      <c r="D1395" s="9" t="s">
        <v>1504</v>
      </c>
      <c r="E1395" s="9">
        <v>9335032117</v>
      </c>
      <c r="F1395" s="9"/>
      <c r="G1395" s="64"/>
      <c r="H1395" s="65"/>
      <c r="I1395" s="65" t="s">
        <v>751</v>
      </c>
      <c r="J1395" s="22" t="s">
        <v>189</v>
      </c>
      <c r="K1395" s="67" t="str">
        <f>_xlfn.XLOOKUP(Job_Cards[[#This Row],[Part Code Issued]],'Inventory Check'!$A$3:$A$3000,'Inventory Check'!$B$3:$B$3000,"WRONG Code",0)</f>
        <v>AIR FILTER</v>
      </c>
      <c r="L1395" s="22">
        <v>2</v>
      </c>
      <c r="M1395" s="27">
        <v>693</v>
      </c>
      <c r="N1395" s="69">
        <f t="shared" si="145"/>
        <v>1386</v>
      </c>
      <c r="O1395" s="10"/>
      <c r="P1395" s="11"/>
      <c r="Q1395" s="11"/>
      <c r="R1395" s="11"/>
      <c r="S1395" s="11"/>
      <c r="T1395" s="23"/>
      <c r="U1395" s="71">
        <f t="shared" si="144"/>
        <v>0</v>
      </c>
      <c r="V1395" s="71">
        <f t="shared" si="146"/>
        <v>0</v>
      </c>
      <c r="W1395" s="9"/>
      <c r="X1395" s="69">
        <f>Job_Cards[[#This Row],[GST on Lobour]]+Job_Cards[[#This Row],[Total Labour]]+Job_Cards[[#This Row],[Part Value]]</f>
        <v>1386</v>
      </c>
      <c r="Y1395" s="9"/>
      <c r="Z1395" s="11"/>
      <c r="AA1395" s="15">
        <f t="shared" si="147"/>
        <v>14</v>
      </c>
      <c r="AB1395" s="15">
        <f t="shared" si="148"/>
        <v>6</v>
      </c>
      <c r="AC1395" s="15">
        <f t="shared" si="149"/>
        <v>2026</v>
      </c>
    </row>
    <row r="1396" spans="1:29" x14ac:dyDescent="0.35">
      <c r="A1396" s="8">
        <v>46188</v>
      </c>
      <c r="B1396" s="8">
        <v>46188</v>
      </c>
      <c r="C1396" s="9">
        <v>177</v>
      </c>
      <c r="D1396" s="9" t="s">
        <v>1509</v>
      </c>
      <c r="E1396" s="9">
        <v>9721976849</v>
      </c>
      <c r="F1396" s="9" t="s">
        <v>1510</v>
      </c>
      <c r="G1396" s="64" t="s">
        <v>55</v>
      </c>
      <c r="H1396" s="65" t="s">
        <v>65</v>
      </c>
      <c r="I1396" s="65" t="s">
        <v>48</v>
      </c>
      <c r="J1396" s="22" t="s">
        <v>366</v>
      </c>
      <c r="K1396" s="67" t="str">
        <f>_xlfn.XLOOKUP(Job_Cards[[#This Row],[Part Code Issued]],'Inventory Check'!$A$3:$A$3000,'Inventory Check'!$B$3:$B$3000,"WRONG Code",0)</f>
        <v>Gulf Force BS VI (6.5L)</v>
      </c>
      <c r="L1396" s="22">
        <v>1</v>
      </c>
      <c r="M1396" s="27">
        <v>2243</v>
      </c>
      <c r="N1396" s="69">
        <f t="shared" si="145"/>
        <v>2243</v>
      </c>
      <c r="O1396" s="10"/>
      <c r="P1396" s="11"/>
      <c r="Q1396" s="11"/>
      <c r="R1396" s="11"/>
      <c r="S1396" s="11"/>
      <c r="T1396" s="23"/>
      <c r="U1396" s="71">
        <f t="shared" si="144"/>
        <v>0</v>
      </c>
      <c r="V1396" s="71">
        <f t="shared" si="146"/>
        <v>0</v>
      </c>
      <c r="W1396" s="9"/>
      <c r="X1396" s="69">
        <f>Job_Cards[[#This Row],[GST on Lobour]]+Job_Cards[[#This Row],[Total Labour]]+Job_Cards[[#This Row],[Part Value]]</f>
        <v>2243</v>
      </c>
      <c r="Y1396" s="9"/>
      <c r="Z1396" s="11"/>
      <c r="AA1396" s="15">
        <f t="shared" si="147"/>
        <v>15</v>
      </c>
      <c r="AB1396" s="15">
        <f t="shared" si="148"/>
        <v>6</v>
      </c>
      <c r="AC1396" s="15">
        <f t="shared" si="149"/>
        <v>2026</v>
      </c>
    </row>
    <row r="1397" spans="1:29" x14ac:dyDescent="0.35">
      <c r="A1397" s="9"/>
      <c r="B1397" s="8">
        <v>46188</v>
      </c>
      <c r="C1397" s="9"/>
      <c r="D1397" s="9"/>
      <c r="E1397" s="9"/>
      <c r="F1397" s="9"/>
      <c r="G1397" s="64"/>
      <c r="H1397" s="65"/>
      <c r="I1397" s="65" t="str">
        <f>IF(Job_Cards[[#This Row],[Customer Name]]="",I1396,"")</f>
        <v>Free Service</v>
      </c>
      <c r="J1397" s="22" t="s">
        <v>90</v>
      </c>
      <c r="K1397" s="67" t="str">
        <f>_xlfn.XLOOKUP(Job_Cards[[#This Row],[Part Code Issued]],'Inventory Check'!$A$3:$A$3000,'Inventory Check'!$B$3:$B$3000,"WRONG Code",0)</f>
        <v>Oil Filter</v>
      </c>
      <c r="L1397" s="22">
        <v>1</v>
      </c>
      <c r="M1397" s="27">
        <v>359</v>
      </c>
      <c r="N1397" s="69">
        <f t="shared" si="145"/>
        <v>359</v>
      </c>
      <c r="O1397" s="10"/>
      <c r="P1397" s="11"/>
      <c r="Q1397" s="11"/>
      <c r="R1397" s="11"/>
      <c r="S1397" s="11"/>
      <c r="T1397" s="23"/>
      <c r="U1397" s="71">
        <f t="shared" si="144"/>
        <v>0</v>
      </c>
      <c r="V1397" s="71">
        <f t="shared" si="146"/>
        <v>0</v>
      </c>
      <c r="W1397" s="9"/>
      <c r="X1397" s="69">
        <f>Job_Cards[[#This Row],[GST on Lobour]]+Job_Cards[[#This Row],[Total Labour]]+Job_Cards[[#This Row],[Part Value]]</f>
        <v>359</v>
      </c>
      <c r="Y1397" s="9"/>
      <c r="Z1397" s="11"/>
      <c r="AA1397" s="15">
        <f t="shared" si="147"/>
        <v>15</v>
      </c>
      <c r="AB1397" s="15">
        <f t="shared" si="148"/>
        <v>6</v>
      </c>
      <c r="AC1397" s="15">
        <f t="shared" si="149"/>
        <v>2026</v>
      </c>
    </row>
    <row r="1398" spans="1:29" x14ac:dyDescent="0.35">
      <c r="A1398" s="8">
        <v>46188</v>
      </c>
      <c r="B1398" s="8">
        <v>46188</v>
      </c>
      <c r="C1398" s="9">
        <v>178</v>
      </c>
      <c r="D1398" s="9" t="s">
        <v>1469</v>
      </c>
      <c r="E1398" s="9">
        <v>7651934851</v>
      </c>
      <c r="F1398" s="9" t="s">
        <v>1511</v>
      </c>
      <c r="G1398" s="64" t="s">
        <v>55</v>
      </c>
      <c r="H1398" s="65" t="s">
        <v>65</v>
      </c>
      <c r="I1398" s="65" t="s">
        <v>27</v>
      </c>
      <c r="J1398" s="22" t="s">
        <v>1392</v>
      </c>
      <c r="K1398" s="67" t="str">
        <f>_xlfn.XLOOKUP(Job_Cards[[#This Row],[Part Code Issued]],'Inventory Check'!$A$3:$A$3000,'Inventory Check'!$B$3:$B$3000,"WRONG Code",0)</f>
        <v>ENGINE OIL</v>
      </c>
      <c r="L1398" s="22">
        <v>1</v>
      </c>
      <c r="M1398" s="27">
        <v>2400</v>
      </c>
      <c r="N1398" s="69">
        <f t="shared" si="145"/>
        <v>2400</v>
      </c>
      <c r="O1398" s="10">
        <v>3400</v>
      </c>
      <c r="P1398" s="11">
        <v>200</v>
      </c>
      <c r="Q1398" s="11">
        <v>1700</v>
      </c>
      <c r="R1398" s="11"/>
      <c r="S1398" s="11"/>
      <c r="T1398" s="23"/>
      <c r="U1398" s="71">
        <f t="shared" si="144"/>
        <v>5300</v>
      </c>
      <c r="V1398" s="71">
        <f t="shared" si="146"/>
        <v>954</v>
      </c>
      <c r="W1398" s="9"/>
      <c r="X1398" s="69">
        <f>Job_Cards[[#This Row],[GST on Lobour]]+Job_Cards[[#This Row],[Total Labour]]+Job_Cards[[#This Row],[Part Value]]</f>
        <v>8654</v>
      </c>
      <c r="Y1398" s="9" t="s">
        <v>1428</v>
      </c>
      <c r="Z1398" s="11">
        <v>1300</v>
      </c>
      <c r="AA1398" s="15">
        <f t="shared" si="147"/>
        <v>15</v>
      </c>
      <c r="AB1398" s="15">
        <f t="shared" si="148"/>
        <v>6</v>
      </c>
      <c r="AC1398" s="15">
        <f t="shared" si="149"/>
        <v>2026</v>
      </c>
    </row>
    <row r="1399" spans="1:29" x14ac:dyDescent="0.35">
      <c r="A1399" s="9"/>
      <c r="B1399" s="8">
        <v>46188</v>
      </c>
      <c r="C1399" s="9"/>
      <c r="D1399" s="9"/>
      <c r="E1399" s="9"/>
      <c r="F1399" s="9"/>
      <c r="G1399" s="64"/>
      <c r="H1399" s="65"/>
      <c r="I1399" s="65" t="str">
        <f>IF(Job_Cards[[#This Row],[Customer Name]]="",I1398,"")</f>
        <v>Paid</v>
      </c>
      <c r="J1399" s="22" t="s">
        <v>424</v>
      </c>
      <c r="K1399" s="67" t="str">
        <f>_xlfn.XLOOKUP(Job_Cards[[#This Row],[Part Code Issued]],'Inventory Check'!$A$3:$A$3000,'Inventory Check'!$B$3:$B$3000,"WRONG Code",0)</f>
        <v>Lube Oil Filter</v>
      </c>
      <c r="L1399" s="22">
        <v>1</v>
      </c>
      <c r="M1399" s="27">
        <v>1411</v>
      </c>
      <c r="N1399" s="69">
        <f t="shared" si="145"/>
        <v>1411</v>
      </c>
      <c r="O1399" s="10"/>
      <c r="P1399" s="11"/>
      <c r="Q1399" s="11"/>
      <c r="R1399" s="11"/>
      <c r="S1399" s="11"/>
      <c r="T1399" s="23"/>
      <c r="U1399" s="71">
        <f t="shared" si="144"/>
        <v>0</v>
      </c>
      <c r="V1399" s="71">
        <f t="shared" si="146"/>
        <v>0</v>
      </c>
      <c r="W1399" s="9"/>
      <c r="X1399" s="69">
        <f>Job_Cards[[#This Row],[GST on Lobour]]+Job_Cards[[#This Row],[Total Labour]]+Job_Cards[[#This Row],[Part Value]]</f>
        <v>1411</v>
      </c>
      <c r="Y1399" s="9"/>
      <c r="Z1399" s="11"/>
      <c r="AA1399" s="15">
        <f t="shared" si="147"/>
        <v>15</v>
      </c>
      <c r="AB1399" s="15">
        <f t="shared" si="148"/>
        <v>6</v>
      </c>
      <c r="AC1399" s="15">
        <f t="shared" si="149"/>
        <v>2026</v>
      </c>
    </row>
    <row r="1400" spans="1:29" x14ac:dyDescent="0.35">
      <c r="A1400" s="9"/>
      <c r="B1400" s="8">
        <v>46188</v>
      </c>
      <c r="C1400" s="9"/>
      <c r="D1400" s="9"/>
      <c r="E1400" s="9"/>
      <c r="F1400" s="9"/>
      <c r="G1400" s="64"/>
      <c r="H1400" s="65"/>
      <c r="I1400" s="65" t="str">
        <f>IF(Job_Cards[[#This Row],[Customer Name]]="",I1399,"")</f>
        <v>Paid</v>
      </c>
      <c r="J1400" s="22" t="s">
        <v>238</v>
      </c>
      <c r="K1400" s="67" t="str">
        <f>_xlfn.XLOOKUP(Job_Cards[[#This Row],[Part Code Issued]],'Inventory Check'!$A$3:$A$3000,'Inventory Check'!$B$3:$B$3000,"WRONG Code",0)</f>
        <v>SPIN-ON FILTER</v>
      </c>
      <c r="L1400" s="22">
        <v>1</v>
      </c>
      <c r="M1400" s="27">
        <v>655</v>
      </c>
      <c r="N1400" s="69">
        <f t="shared" si="145"/>
        <v>655</v>
      </c>
      <c r="O1400" s="10"/>
      <c r="P1400" s="11"/>
      <c r="Q1400" s="11"/>
      <c r="R1400" s="11"/>
      <c r="S1400" s="11"/>
      <c r="T1400" s="23"/>
      <c r="U1400" s="71">
        <f t="shared" si="144"/>
        <v>0</v>
      </c>
      <c r="V1400" s="71">
        <f t="shared" si="146"/>
        <v>0</v>
      </c>
      <c r="W1400" s="9"/>
      <c r="X1400" s="69">
        <f>Job_Cards[[#This Row],[GST on Lobour]]+Job_Cards[[#This Row],[Total Labour]]+Job_Cards[[#This Row],[Part Value]]</f>
        <v>655</v>
      </c>
      <c r="Y1400" s="9"/>
      <c r="Z1400" s="11"/>
      <c r="AA1400" s="15">
        <f t="shared" si="147"/>
        <v>15</v>
      </c>
      <c r="AB1400" s="15">
        <f t="shared" si="148"/>
        <v>6</v>
      </c>
      <c r="AC1400" s="15">
        <f t="shared" si="149"/>
        <v>2026</v>
      </c>
    </row>
    <row r="1401" spans="1:29" x14ac:dyDescent="0.35">
      <c r="A1401" s="9"/>
      <c r="B1401" s="8">
        <v>46188</v>
      </c>
      <c r="C1401" s="9"/>
      <c r="D1401" s="9"/>
      <c r="E1401" s="9"/>
      <c r="F1401" s="9"/>
      <c r="G1401" s="64"/>
      <c r="H1401" s="65"/>
      <c r="I1401" s="65" t="str">
        <f>IF(Job_Cards[[#This Row],[Customer Name]]="",I1400,"")</f>
        <v>Paid</v>
      </c>
      <c r="J1401" s="22" t="s">
        <v>189</v>
      </c>
      <c r="K1401" s="67" t="str">
        <f>_xlfn.XLOOKUP(Job_Cards[[#This Row],[Part Code Issued]],'Inventory Check'!$A$3:$A$3000,'Inventory Check'!$B$3:$B$3000,"WRONG Code",0)</f>
        <v>AIR FILTER</v>
      </c>
      <c r="L1401" s="22">
        <v>1</v>
      </c>
      <c r="M1401" s="27">
        <v>693</v>
      </c>
      <c r="N1401" s="69">
        <f t="shared" si="145"/>
        <v>693</v>
      </c>
      <c r="O1401" s="10"/>
      <c r="P1401" s="11"/>
      <c r="Q1401" s="11"/>
      <c r="R1401" s="11"/>
      <c r="S1401" s="11"/>
      <c r="T1401" s="23"/>
      <c r="U1401" s="71">
        <f t="shared" si="144"/>
        <v>0</v>
      </c>
      <c r="V1401" s="71">
        <f t="shared" si="146"/>
        <v>0</v>
      </c>
      <c r="W1401" s="9"/>
      <c r="X1401" s="69">
        <f>Job_Cards[[#This Row],[GST on Lobour]]+Job_Cards[[#This Row],[Total Labour]]+Job_Cards[[#This Row],[Part Value]]</f>
        <v>693</v>
      </c>
      <c r="Y1401" s="9"/>
      <c r="Z1401" s="11"/>
      <c r="AA1401" s="15">
        <f t="shared" si="147"/>
        <v>15</v>
      </c>
      <c r="AB1401" s="15">
        <f t="shared" si="148"/>
        <v>6</v>
      </c>
      <c r="AC1401" s="15">
        <f t="shared" si="149"/>
        <v>2026</v>
      </c>
    </row>
    <row r="1402" spans="1:29" x14ac:dyDescent="0.35">
      <c r="A1402" s="9"/>
      <c r="B1402" s="8">
        <v>46188</v>
      </c>
      <c r="C1402" s="9"/>
      <c r="D1402" s="9"/>
      <c r="E1402" s="9"/>
      <c r="F1402" s="9"/>
      <c r="G1402" s="64"/>
      <c r="H1402" s="65"/>
      <c r="I1402" s="65" t="str">
        <f>IF(Job_Cards[[#This Row],[Customer Name]]="",I1401,"")</f>
        <v>Paid</v>
      </c>
      <c r="J1402" s="105" t="s">
        <v>833</v>
      </c>
      <c r="K1402" s="67" t="str">
        <f>_xlfn.XLOOKUP(Job_Cards[[#This Row],[Part Code Issued]],'Inventory Check'!$A$3:$A$3000,'Inventory Check'!$B$3:$B$3000,"WRONG Code",0)</f>
        <v>SHOCKAR BUSH 19 NO.</v>
      </c>
      <c r="L1402" s="22">
        <v>6</v>
      </c>
      <c r="M1402" s="27">
        <v>80</v>
      </c>
      <c r="N1402" s="69">
        <f t="shared" si="145"/>
        <v>480</v>
      </c>
      <c r="O1402" s="10"/>
      <c r="P1402" s="11"/>
      <c r="Q1402" s="11"/>
      <c r="R1402" s="11"/>
      <c r="S1402" s="11"/>
      <c r="T1402" s="23"/>
      <c r="U1402" s="71">
        <f t="shared" si="144"/>
        <v>0</v>
      </c>
      <c r="V1402" s="71">
        <f t="shared" si="146"/>
        <v>0</v>
      </c>
      <c r="W1402" s="9"/>
      <c r="X1402" s="69">
        <f>Job_Cards[[#This Row],[GST on Lobour]]+Job_Cards[[#This Row],[Total Labour]]+Job_Cards[[#This Row],[Part Value]]</f>
        <v>480</v>
      </c>
      <c r="Y1402" s="9"/>
      <c r="Z1402" s="11"/>
      <c r="AA1402" s="15">
        <f t="shared" si="147"/>
        <v>15</v>
      </c>
      <c r="AB1402" s="15">
        <f t="shared" si="148"/>
        <v>6</v>
      </c>
      <c r="AC1402" s="15">
        <f t="shared" si="149"/>
        <v>2026</v>
      </c>
    </row>
    <row r="1403" spans="1:29" x14ac:dyDescent="0.35">
      <c r="A1403" s="9"/>
      <c r="B1403" s="8">
        <v>46188</v>
      </c>
      <c r="C1403" s="9"/>
      <c r="D1403" s="9"/>
      <c r="E1403" s="9"/>
      <c r="F1403" s="9"/>
      <c r="G1403" s="64"/>
      <c r="H1403" s="65"/>
      <c r="I1403" s="65" t="str">
        <f>IF(Job_Cards[[#This Row],[Customer Name]]="",I1402,"")</f>
        <v>Paid</v>
      </c>
      <c r="J1403" s="22" t="s">
        <v>521</v>
      </c>
      <c r="K1403" s="67" t="str">
        <f>_xlfn.XLOOKUP(Job_Cards[[#This Row],[Part Code Issued]],'Inventory Check'!$A$3:$A$3000,'Inventory Check'!$B$3:$B$3000,"WRONG Code",0)</f>
        <v>UJ Kit</v>
      </c>
      <c r="L1403" s="22">
        <v>1</v>
      </c>
      <c r="M1403" s="27">
        <v>648</v>
      </c>
      <c r="N1403" s="69">
        <f t="shared" si="145"/>
        <v>648</v>
      </c>
      <c r="O1403" s="10"/>
      <c r="P1403" s="11"/>
      <c r="Q1403" s="11"/>
      <c r="R1403" s="11"/>
      <c r="S1403" s="11"/>
      <c r="T1403" s="23"/>
      <c r="U1403" s="71">
        <f t="shared" si="144"/>
        <v>0</v>
      </c>
      <c r="V1403" s="71">
        <f t="shared" si="146"/>
        <v>0</v>
      </c>
      <c r="W1403" s="9"/>
      <c r="X1403" s="69">
        <f>Job_Cards[[#This Row],[GST on Lobour]]+Job_Cards[[#This Row],[Total Labour]]+Job_Cards[[#This Row],[Part Value]]</f>
        <v>648</v>
      </c>
      <c r="Y1403" s="9"/>
      <c r="Z1403" s="11"/>
      <c r="AA1403" s="15">
        <f t="shared" si="147"/>
        <v>15</v>
      </c>
      <c r="AB1403" s="15">
        <f t="shared" si="148"/>
        <v>6</v>
      </c>
      <c r="AC1403" s="15">
        <f t="shared" si="149"/>
        <v>2026</v>
      </c>
    </row>
    <row r="1404" spans="1:29" x14ac:dyDescent="0.35">
      <c r="A1404" s="9"/>
      <c r="B1404" s="8">
        <v>46188</v>
      </c>
      <c r="C1404" s="9"/>
      <c r="D1404" s="9"/>
      <c r="E1404" s="9"/>
      <c r="F1404" s="9"/>
      <c r="G1404" s="64"/>
      <c r="H1404" s="65"/>
      <c r="I1404" s="65" t="str">
        <f>IF(Job_Cards[[#This Row],[Customer Name]]="",I1403,"")</f>
        <v>Paid</v>
      </c>
      <c r="J1404" s="22" t="s">
        <v>509</v>
      </c>
      <c r="K1404" s="67" t="str">
        <f>_xlfn.XLOOKUP(Job_Cards[[#This Row],[Part Code Issued]],'Inventory Check'!$A$3:$A$3000,'Inventory Check'!$B$3:$B$3000,"WRONG Code",0)</f>
        <v>Tail Lamp RH</v>
      </c>
      <c r="L1404" s="22">
        <v>1</v>
      </c>
      <c r="M1404" s="27">
        <v>1202</v>
      </c>
      <c r="N1404" s="69">
        <f t="shared" si="145"/>
        <v>1202</v>
      </c>
      <c r="O1404" s="10"/>
      <c r="P1404" s="11"/>
      <c r="Q1404" s="11"/>
      <c r="R1404" s="11"/>
      <c r="S1404" s="11"/>
      <c r="T1404" s="23"/>
      <c r="U1404" s="71">
        <f t="shared" ref="U1404:U1467" si="150">SUM(O1404:T1404)</f>
        <v>0</v>
      </c>
      <c r="V1404" s="71">
        <f t="shared" si="146"/>
        <v>0</v>
      </c>
      <c r="W1404" s="9"/>
      <c r="X1404" s="69">
        <f>Job_Cards[[#This Row],[GST on Lobour]]+Job_Cards[[#This Row],[Total Labour]]+Job_Cards[[#This Row],[Part Value]]</f>
        <v>1202</v>
      </c>
      <c r="Y1404" s="9"/>
      <c r="Z1404" s="11"/>
      <c r="AA1404" s="15">
        <f t="shared" si="147"/>
        <v>15</v>
      </c>
      <c r="AB1404" s="15">
        <f t="shared" si="148"/>
        <v>6</v>
      </c>
      <c r="AC1404" s="15">
        <f t="shared" si="149"/>
        <v>2026</v>
      </c>
    </row>
    <row r="1405" spans="1:29" x14ac:dyDescent="0.35">
      <c r="A1405" s="9"/>
      <c r="B1405" s="8">
        <v>46188</v>
      </c>
      <c r="C1405" s="9"/>
      <c r="D1405" s="9"/>
      <c r="E1405" s="9"/>
      <c r="F1405" s="9"/>
      <c r="G1405" s="64"/>
      <c r="H1405" s="65"/>
      <c r="I1405" s="65" t="str">
        <f>IF(Job_Cards[[#This Row],[Customer Name]]="",I1404,"")</f>
        <v>Paid</v>
      </c>
      <c r="J1405" s="106" t="s">
        <v>1507</v>
      </c>
      <c r="K1405" s="67" t="str">
        <f>_xlfn.XLOOKUP(Job_Cards[[#This Row],[Part Code Issued]],'Inventory Check'!$A$3:$A$3000,'Inventory Check'!$B$3:$B$3000,"WRONG Code",0)</f>
        <v>Joka 19 No.</v>
      </c>
      <c r="L1405" s="22">
        <v>4</v>
      </c>
      <c r="M1405" s="27">
        <v>140</v>
      </c>
      <c r="N1405" s="69">
        <f t="shared" ref="N1405:N1468" si="151">M1405*L1405</f>
        <v>560</v>
      </c>
      <c r="O1405" s="10"/>
      <c r="P1405" s="11"/>
      <c r="Q1405" s="11"/>
      <c r="R1405" s="11"/>
      <c r="S1405" s="11"/>
      <c r="T1405" s="23"/>
      <c r="U1405" s="71">
        <f t="shared" si="150"/>
        <v>0</v>
      </c>
      <c r="V1405" s="71">
        <f t="shared" ref="V1405:V1468" si="152">U1405*0.18</f>
        <v>0</v>
      </c>
      <c r="W1405" s="9"/>
      <c r="X1405" s="69">
        <f>Job_Cards[[#This Row],[GST on Lobour]]+Job_Cards[[#This Row],[Total Labour]]+Job_Cards[[#This Row],[Part Value]]</f>
        <v>560</v>
      </c>
      <c r="Y1405" s="9"/>
      <c r="Z1405" s="11"/>
      <c r="AA1405" s="15">
        <f t="shared" si="147"/>
        <v>15</v>
      </c>
      <c r="AB1405" s="15">
        <f t="shared" si="148"/>
        <v>6</v>
      </c>
      <c r="AC1405" s="15">
        <f t="shared" si="149"/>
        <v>2026</v>
      </c>
    </row>
    <row r="1406" spans="1:29" x14ac:dyDescent="0.35">
      <c r="A1406" s="9"/>
      <c r="B1406" s="8">
        <v>46188</v>
      </c>
      <c r="C1406" s="9"/>
      <c r="D1406" s="9"/>
      <c r="E1406" s="9"/>
      <c r="F1406" s="9"/>
      <c r="G1406" s="64"/>
      <c r="H1406" s="65"/>
      <c r="I1406" s="65" t="str">
        <f>IF(Job_Cards[[#This Row],[Customer Name]]="",I1405,"")</f>
        <v>Paid</v>
      </c>
      <c r="J1406" s="106" t="s">
        <v>1508</v>
      </c>
      <c r="K1406" s="67" t="str">
        <f>_xlfn.XLOOKUP(Job_Cards[[#This Row],[Part Code Issued]],'Inventory Check'!$A$3:$A$3000,'Inventory Check'!$B$3:$B$3000,"WRONG Code",0)</f>
        <v>Gittak Washar</v>
      </c>
      <c r="L1406" s="22">
        <v>16</v>
      </c>
      <c r="M1406" s="27">
        <v>12</v>
      </c>
      <c r="N1406" s="69">
        <f t="shared" si="151"/>
        <v>192</v>
      </c>
      <c r="O1406" s="10"/>
      <c r="P1406" s="11"/>
      <c r="Q1406" s="11"/>
      <c r="R1406" s="11"/>
      <c r="S1406" s="11"/>
      <c r="T1406" s="23"/>
      <c r="U1406" s="71">
        <f t="shared" si="150"/>
        <v>0</v>
      </c>
      <c r="V1406" s="71">
        <f t="shared" si="152"/>
        <v>0</v>
      </c>
      <c r="W1406" s="9"/>
      <c r="X1406" s="69">
        <f>Job_Cards[[#This Row],[GST on Lobour]]+Job_Cards[[#This Row],[Total Labour]]+Job_Cards[[#This Row],[Part Value]]</f>
        <v>192</v>
      </c>
      <c r="Y1406" s="9"/>
      <c r="Z1406" s="11"/>
      <c r="AA1406" s="15">
        <f t="shared" si="147"/>
        <v>15</v>
      </c>
      <c r="AB1406" s="15">
        <f t="shared" si="148"/>
        <v>6</v>
      </c>
      <c r="AC1406" s="15">
        <f t="shared" si="149"/>
        <v>2026</v>
      </c>
    </row>
    <row r="1407" spans="1:29" x14ac:dyDescent="0.35">
      <c r="A1407" s="9"/>
      <c r="B1407" s="8">
        <v>46188</v>
      </c>
      <c r="C1407" s="9"/>
      <c r="D1407" s="9"/>
      <c r="E1407" s="9"/>
      <c r="F1407" s="9"/>
      <c r="G1407" s="64"/>
      <c r="H1407" s="65"/>
      <c r="I1407" s="65" t="str">
        <f>IF(Job_Cards[[#This Row],[Customer Name]]="",I1406,"")</f>
        <v>Paid</v>
      </c>
      <c r="J1407" s="22" t="s">
        <v>403</v>
      </c>
      <c r="K1407" s="67" t="str">
        <f>_xlfn.XLOOKUP(Job_Cards[[#This Row],[Part Code Issued]],'Inventory Check'!$A$3:$A$3000,'Inventory Check'!$B$3:$B$3000,"WRONG Code",0)</f>
        <v>RUBBER BUSH</v>
      </c>
      <c r="L1407" s="22">
        <v>2</v>
      </c>
      <c r="M1407" s="27">
        <v>63</v>
      </c>
      <c r="N1407" s="69">
        <f t="shared" si="151"/>
        <v>126</v>
      </c>
      <c r="O1407" s="10"/>
      <c r="P1407" s="11"/>
      <c r="Q1407" s="11"/>
      <c r="R1407" s="11"/>
      <c r="S1407" s="11"/>
      <c r="T1407" s="23"/>
      <c r="U1407" s="71">
        <f t="shared" si="150"/>
        <v>0</v>
      </c>
      <c r="V1407" s="71">
        <f t="shared" si="152"/>
        <v>0</v>
      </c>
      <c r="W1407" s="9"/>
      <c r="X1407" s="69">
        <f>Job_Cards[[#This Row],[GST on Lobour]]+Job_Cards[[#This Row],[Total Labour]]+Job_Cards[[#This Row],[Part Value]]</f>
        <v>126</v>
      </c>
      <c r="Y1407" s="9"/>
      <c r="Z1407" s="11"/>
      <c r="AA1407" s="15">
        <f t="shared" ref="AA1407:AA1470" si="153">DAY(B1407)</f>
        <v>15</v>
      </c>
      <c r="AB1407" s="15">
        <f t="shared" ref="AB1407:AB1470" si="154">MONTH(B1407)</f>
        <v>6</v>
      </c>
      <c r="AC1407" s="15">
        <f t="shared" ref="AC1407:AC1470" si="155">YEAR(B1407)</f>
        <v>2026</v>
      </c>
    </row>
    <row r="1408" spans="1:29" x14ac:dyDescent="0.35">
      <c r="A1408" s="9"/>
      <c r="B1408" s="8">
        <v>46188</v>
      </c>
      <c r="C1408" s="9"/>
      <c r="D1408" s="9"/>
      <c r="E1408" s="9"/>
      <c r="F1408" s="9"/>
      <c r="G1408" s="64"/>
      <c r="H1408" s="65"/>
      <c r="I1408" s="65" t="str">
        <f>IF(Job_Cards[[#This Row],[Customer Name]]="",I1407,"")</f>
        <v>Paid</v>
      </c>
      <c r="J1408" s="22" t="s">
        <v>845</v>
      </c>
      <c r="K1408" s="67" t="str">
        <f>_xlfn.XLOOKUP(Job_Cards[[#This Row],[Part Code Issued]],'Inventory Check'!$A$3:$A$3000,'Inventory Check'!$B$3:$B$3000,"WRONG Code",0)</f>
        <v>GREASE</v>
      </c>
      <c r="L1408" s="22">
        <v>1</v>
      </c>
      <c r="M1408" s="27">
        <v>268</v>
      </c>
      <c r="N1408" s="69">
        <f t="shared" si="151"/>
        <v>268</v>
      </c>
      <c r="O1408" s="10"/>
      <c r="P1408" s="11"/>
      <c r="Q1408" s="11"/>
      <c r="R1408" s="11"/>
      <c r="S1408" s="11"/>
      <c r="T1408" s="23"/>
      <c r="U1408" s="71">
        <f t="shared" si="150"/>
        <v>0</v>
      </c>
      <c r="V1408" s="71">
        <f t="shared" si="152"/>
        <v>0</v>
      </c>
      <c r="W1408" s="9"/>
      <c r="X1408" s="69">
        <f>Job_Cards[[#This Row],[GST on Lobour]]+Job_Cards[[#This Row],[Total Labour]]+Job_Cards[[#This Row],[Part Value]]</f>
        <v>268</v>
      </c>
      <c r="Y1408" s="9"/>
      <c r="Z1408" s="11"/>
      <c r="AA1408" s="15">
        <f t="shared" si="153"/>
        <v>15</v>
      </c>
      <c r="AB1408" s="15">
        <f t="shared" si="154"/>
        <v>6</v>
      </c>
      <c r="AC1408" s="15">
        <f t="shared" si="155"/>
        <v>2026</v>
      </c>
    </row>
    <row r="1409" spans="1:29" x14ac:dyDescent="0.35">
      <c r="A1409" s="9"/>
      <c r="B1409" s="8">
        <v>46188</v>
      </c>
      <c r="C1409" s="9"/>
      <c r="D1409" s="9"/>
      <c r="E1409" s="9"/>
      <c r="F1409" s="9"/>
      <c r="G1409" s="64"/>
      <c r="H1409" s="65"/>
      <c r="I1409" s="65" t="str">
        <f>IF(Job_Cards[[#This Row],[Customer Name]]="",I1408,"")</f>
        <v>Paid</v>
      </c>
      <c r="J1409" s="22" t="s">
        <v>876</v>
      </c>
      <c r="K1409" s="67" t="str">
        <f>_xlfn.XLOOKUP(Job_Cards[[#This Row],[Part Code Issued]],'Inventory Check'!$A$3:$A$3000,'Inventory Check'!$B$3:$B$3000,"WRONG Code",0)</f>
        <v>Shocker Bolt With Nut</v>
      </c>
      <c r="L1409" s="22">
        <v>1</v>
      </c>
      <c r="M1409" s="27">
        <v>60</v>
      </c>
      <c r="N1409" s="69">
        <f t="shared" si="151"/>
        <v>60</v>
      </c>
      <c r="O1409" s="10"/>
      <c r="P1409" s="11"/>
      <c r="Q1409" s="11"/>
      <c r="R1409" s="11"/>
      <c r="S1409" s="11"/>
      <c r="T1409" s="23"/>
      <c r="U1409" s="71">
        <f t="shared" si="150"/>
        <v>0</v>
      </c>
      <c r="V1409" s="71">
        <f t="shared" si="152"/>
        <v>0</v>
      </c>
      <c r="W1409" s="9"/>
      <c r="X1409" s="69">
        <f>Job_Cards[[#This Row],[GST on Lobour]]+Job_Cards[[#This Row],[Total Labour]]+Job_Cards[[#This Row],[Part Value]]</f>
        <v>60</v>
      </c>
      <c r="Y1409" s="9"/>
      <c r="Z1409" s="11"/>
      <c r="AA1409" s="15">
        <f t="shared" si="153"/>
        <v>15</v>
      </c>
      <c r="AB1409" s="15">
        <f t="shared" si="154"/>
        <v>6</v>
      </c>
      <c r="AC1409" s="15">
        <f t="shared" si="155"/>
        <v>2026</v>
      </c>
    </row>
    <row r="1410" spans="1:29" x14ac:dyDescent="0.35">
      <c r="A1410" s="9"/>
      <c r="B1410" s="8">
        <v>46188</v>
      </c>
      <c r="C1410" s="9"/>
      <c r="D1410" s="9"/>
      <c r="E1410" s="9"/>
      <c r="F1410" s="9"/>
      <c r="G1410" s="64"/>
      <c r="H1410" s="65"/>
      <c r="I1410" s="65" t="str">
        <f>IF(Job_Cards[[#This Row],[Customer Name]]="",I1409,"")</f>
        <v>Paid</v>
      </c>
      <c r="J1410" s="22" t="s">
        <v>172</v>
      </c>
      <c r="K1410" s="67" t="str">
        <f>_xlfn.XLOOKUP(Job_Cards[[#This Row],[Part Code Issued]],'Inventory Check'!$A$3:$A$3000,'Inventory Check'!$B$3:$B$3000,"WRONG Code",0)</f>
        <v>BRAKE PAD</v>
      </c>
      <c r="L1410" s="22">
        <v>1</v>
      </c>
      <c r="M1410" s="27">
        <v>2296</v>
      </c>
      <c r="N1410" s="69">
        <f t="shared" si="151"/>
        <v>2296</v>
      </c>
      <c r="O1410" s="10"/>
      <c r="P1410" s="11"/>
      <c r="Q1410" s="11"/>
      <c r="R1410" s="11"/>
      <c r="S1410" s="11"/>
      <c r="T1410" s="23"/>
      <c r="U1410" s="71">
        <f t="shared" si="150"/>
        <v>0</v>
      </c>
      <c r="V1410" s="71">
        <f t="shared" si="152"/>
        <v>0</v>
      </c>
      <c r="W1410" s="9"/>
      <c r="X1410" s="69">
        <f>Job_Cards[[#This Row],[GST on Lobour]]+Job_Cards[[#This Row],[Total Labour]]+Job_Cards[[#This Row],[Part Value]]</f>
        <v>2296</v>
      </c>
      <c r="Y1410" s="9"/>
      <c r="Z1410" s="11"/>
      <c r="AA1410" s="15">
        <f t="shared" si="153"/>
        <v>15</v>
      </c>
      <c r="AB1410" s="15">
        <f t="shared" si="154"/>
        <v>6</v>
      </c>
      <c r="AC1410" s="15">
        <f t="shared" si="155"/>
        <v>2026</v>
      </c>
    </row>
    <row r="1411" spans="1:29" x14ac:dyDescent="0.35">
      <c r="A1411" s="8">
        <v>46188</v>
      </c>
      <c r="B1411" s="8">
        <v>46188</v>
      </c>
      <c r="C1411" s="9">
        <v>179</v>
      </c>
      <c r="D1411" s="9" t="s">
        <v>1469</v>
      </c>
      <c r="E1411" s="9">
        <v>7651934851</v>
      </c>
      <c r="F1411" s="9" t="s">
        <v>1511</v>
      </c>
      <c r="G1411" s="64" t="s">
        <v>55</v>
      </c>
      <c r="H1411" s="65" t="s">
        <v>65</v>
      </c>
      <c r="I1411" s="65" t="s">
        <v>27</v>
      </c>
      <c r="J1411" s="22" t="s">
        <v>511</v>
      </c>
      <c r="K1411" s="67" t="str">
        <f>_xlfn.XLOOKUP(Job_Cards[[#This Row],[Part Code Issued]],'Inventory Check'!$A$3:$A$3000,'Inventory Check'!$B$3:$B$3000,"WRONG Code",0)</f>
        <v>Tail Lamp LH</v>
      </c>
      <c r="L1411" s="22">
        <v>1</v>
      </c>
      <c r="M1411" s="27">
        <v>1202</v>
      </c>
      <c r="N1411" s="69">
        <f t="shared" si="151"/>
        <v>1202</v>
      </c>
      <c r="O1411" s="10"/>
      <c r="P1411" s="11">
        <v>150</v>
      </c>
      <c r="Q1411" s="11"/>
      <c r="R1411" s="11"/>
      <c r="S1411" s="11"/>
      <c r="T1411" s="23"/>
      <c r="U1411" s="71">
        <f t="shared" si="150"/>
        <v>150</v>
      </c>
      <c r="V1411" s="71">
        <f t="shared" si="152"/>
        <v>27</v>
      </c>
      <c r="W1411" s="9"/>
      <c r="X1411" s="69">
        <f>Job_Cards[[#This Row],[GST on Lobour]]+Job_Cards[[#This Row],[Total Labour]]+Job_Cards[[#This Row],[Part Value]]</f>
        <v>1379</v>
      </c>
      <c r="Y1411" s="9"/>
      <c r="Z1411" s="11"/>
      <c r="AA1411" s="15">
        <f t="shared" si="153"/>
        <v>15</v>
      </c>
      <c r="AB1411" s="15">
        <f t="shared" si="154"/>
        <v>6</v>
      </c>
      <c r="AC1411" s="15">
        <f t="shared" si="155"/>
        <v>2026</v>
      </c>
    </row>
    <row r="1412" spans="1:29" x14ac:dyDescent="0.35">
      <c r="A1412" s="8">
        <v>46190</v>
      </c>
      <c r="B1412" s="8">
        <v>46190</v>
      </c>
      <c r="C1412" s="9">
        <v>180</v>
      </c>
      <c r="D1412" s="9" t="s">
        <v>1313</v>
      </c>
      <c r="E1412" s="9"/>
      <c r="F1412" s="9"/>
      <c r="G1412" s="64"/>
      <c r="H1412" s="65"/>
      <c r="I1412" s="65" t="s">
        <v>751</v>
      </c>
      <c r="J1412" s="106" t="s">
        <v>365</v>
      </c>
      <c r="K1412" s="67" t="str">
        <f>_xlfn.XLOOKUP(Job_Cards[[#This Row],[Part Code Issued]],'Inventory Check'!$A$3:$A$3000,'Inventory Check'!$B$3:$B$3000,"WRONG Code",0)</f>
        <v>Gulf Force AdBlue (10)</v>
      </c>
      <c r="L1412" s="22">
        <v>1</v>
      </c>
      <c r="M1412" s="27">
        <v>990</v>
      </c>
      <c r="N1412" s="69">
        <f t="shared" si="151"/>
        <v>990</v>
      </c>
      <c r="O1412" s="10"/>
      <c r="P1412" s="11"/>
      <c r="Q1412" s="11"/>
      <c r="R1412" s="11"/>
      <c r="S1412" s="11"/>
      <c r="T1412" s="23"/>
      <c r="U1412" s="71">
        <f t="shared" si="150"/>
        <v>0</v>
      </c>
      <c r="V1412" s="71">
        <f t="shared" si="152"/>
        <v>0</v>
      </c>
      <c r="W1412" s="9"/>
      <c r="X1412" s="69">
        <f>Job_Cards[[#This Row],[GST on Lobour]]+Job_Cards[[#This Row],[Total Labour]]+Job_Cards[[#This Row],[Part Value]]</f>
        <v>990</v>
      </c>
      <c r="Y1412" s="9"/>
      <c r="Z1412" s="11"/>
      <c r="AA1412" s="15">
        <f t="shared" si="153"/>
        <v>17</v>
      </c>
      <c r="AB1412" s="15">
        <f t="shared" si="154"/>
        <v>6</v>
      </c>
      <c r="AC1412" s="15">
        <f t="shared" si="155"/>
        <v>2026</v>
      </c>
    </row>
    <row r="1413" spans="1:29" x14ac:dyDescent="0.35">
      <c r="A1413" s="8">
        <v>46191</v>
      </c>
      <c r="B1413" s="8">
        <v>46191</v>
      </c>
      <c r="C1413" s="9">
        <v>181</v>
      </c>
      <c r="D1413" s="9" t="s">
        <v>1469</v>
      </c>
      <c r="E1413" s="9">
        <v>9236920688</v>
      </c>
      <c r="F1413" s="9" t="s">
        <v>1517</v>
      </c>
      <c r="G1413" s="64" t="s">
        <v>55</v>
      </c>
      <c r="H1413" s="65" t="s">
        <v>65</v>
      </c>
      <c r="I1413" s="65" t="s">
        <v>27</v>
      </c>
      <c r="J1413" s="22" t="s">
        <v>845</v>
      </c>
      <c r="K1413" s="67" t="str">
        <f>_xlfn.XLOOKUP(Job_Cards[[#This Row],[Part Code Issued]],'Inventory Check'!$A$3:$A$3000,'Inventory Check'!$B$3:$B$3000,"WRONG Code",0)</f>
        <v>GREASE</v>
      </c>
      <c r="L1413" s="22">
        <v>2</v>
      </c>
      <c r="M1413" s="27">
        <v>268</v>
      </c>
      <c r="N1413" s="69">
        <f t="shared" si="151"/>
        <v>536</v>
      </c>
      <c r="O1413" s="10">
        <v>3100</v>
      </c>
      <c r="P1413" s="11"/>
      <c r="Q1413" s="11"/>
      <c r="R1413" s="11"/>
      <c r="S1413" s="11"/>
      <c r="T1413" s="23"/>
      <c r="U1413" s="71">
        <f t="shared" si="150"/>
        <v>3100</v>
      </c>
      <c r="V1413" s="71">
        <f t="shared" si="152"/>
        <v>558</v>
      </c>
      <c r="W1413" s="9"/>
      <c r="X1413" s="69">
        <f>Job_Cards[[#This Row],[GST on Lobour]]+Job_Cards[[#This Row],[Total Labour]]+Job_Cards[[#This Row],[Part Value]]</f>
        <v>4194</v>
      </c>
      <c r="Y1413" s="9"/>
      <c r="Z1413" s="11"/>
      <c r="AA1413" s="15">
        <f t="shared" si="153"/>
        <v>18</v>
      </c>
      <c r="AB1413" s="15">
        <f t="shared" si="154"/>
        <v>6</v>
      </c>
      <c r="AC1413" s="15">
        <f t="shared" si="155"/>
        <v>2026</v>
      </c>
    </row>
    <row r="1414" spans="1:29" x14ac:dyDescent="0.35">
      <c r="A1414" s="9"/>
      <c r="B1414" s="8">
        <v>46191</v>
      </c>
      <c r="C1414" s="9"/>
      <c r="D1414" s="9"/>
      <c r="E1414" s="9"/>
      <c r="F1414" s="9"/>
      <c r="G1414" s="64"/>
      <c r="H1414" s="65"/>
      <c r="I1414" s="65" t="str">
        <f>IF(Job_Cards[[#This Row],[Customer Name]]="",I1413,"")</f>
        <v>Paid</v>
      </c>
      <c r="J1414" s="22" t="s">
        <v>102</v>
      </c>
      <c r="K1414" s="67" t="str">
        <f>_xlfn.XLOOKUP(Job_Cards[[#This Row],[Part Code Issued]],'Inventory Check'!$A$3:$A$3000,'Inventory Check'!$B$3:$B$3000,"WRONG Code",0)</f>
        <v>OIL SEAL KIT</v>
      </c>
      <c r="L1414" s="22">
        <v>1</v>
      </c>
      <c r="M1414" s="27">
        <v>453</v>
      </c>
      <c r="N1414" s="69">
        <f t="shared" si="151"/>
        <v>453</v>
      </c>
      <c r="O1414" s="10"/>
      <c r="P1414" s="11"/>
      <c r="Q1414" s="11"/>
      <c r="R1414" s="11"/>
      <c r="S1414" s="11"/>
      <c r="T1414" s="23"/>
      <c r="U1414" s="71">
        <f t="shared" si="150"/>
        <v>0</v>
      </c>
      <c r="V1414" s="71">
        <f t="shared" si="152"/>
        <v>0</v>
      </c>
      <c r="W1414" s="9"/>
      <c r="X1414" s="69">
        <f>Job_Cards[[#This Row],[GST on Lobour]]+Job_Cards[[#This Row],[Total Labour]]+Job_Cards[[#This Row],[Part Value]]</f>
        <v>453</v>
      </c>
      <c r="Y1414" s="9"/>
      <c r="Z1414" s="11"/>
      <c r="AA1414" s="15">
        <f t="shared" si="153"/>
        <v>18</v>
      </c>
      <c r="AB1414" s="15">
        <f t="shared" si="154"/>
        <v>6</v>
      </c>
      <c r="AC1414" s="15">
        <f t="shared" si="155"/>
        <v>2026</v>
      </c>
    </row>
    <row r="1415" spans="1:29" x14ac:dyDescent="0.35">
      <c r="A1415" s="9"/>
      <c r="B1415" s="8">
        <v>46191</v>
      </c>
      <c r="C1415" s="9"/>
      <c r="D1415" s="9"/>
      <c r="E1415" s="9"/>
      <c r="F1415" s="9"/>
      <c r="G1415" s="64"/>
      <c r="H1415" s="65"/>
      <c r="I1415" s="65" t="str">
        <f>IF(Job_Cards[[#This Row],[Customer Name]]="",I1414,"")</f>
        <v>Paid</v>
      </c>
      <c r="J1415" s="22" t="s">
        <v>96</v>
      </c>
      <c r="K1415" s="67" t="str">
        <f>_xlfn.XLOOKUP(Job_Cards[[#This Row],[Part Code Issued]],'Inventory Check'!$A$3:$A$3000,'Inventory Check'!$B$3:$B$3000,"WRONG Code",0)</f>
        <v>Taper Roller Bearing</v>
      </c>
      <c r="L1415" s="22">
        <v>1</v>
      </c>
      <c r="M1415" s="27">
        <v>405</v>
      </c>
      <c r="N1415" s="69">
        <f t="shared" si="151"/>
        <v>405</v>
      </c>
      <c r="O1415" s="10"/>
      <c r="P1415" s="11"/>
      <c r="Q1415" s="11"/>
      <c r="R1415" s="11"/>
      <c r="S1415" s="11"/>
      <c r="T1415" s="23"/>
      <c r="U1415" s="71">
        <f t="shared" si="150"/>
        <v>0</v>
      </c>
      <c r="V1415" s="71">
        <f t="shared" si="152"/>
        <v>0</v>
      </c>
      <c r="W1415" s="9"/>
      <c r="X1415" s="69">
        <f>Job_Cards[[#This Row],[GST on Lobour]]+Job_Cards[[#This Row],[Total Labour]]+Job_Cards[[#This Row],[Part Value]]</f>
        <v>405</v>
      </c>
      <c r="Y1415" s="9"/>
      <c r="Z1415" s="11"/>
      <c r="AA1415" s="15">
        <f t="shared" si="153"/>
        <v>18</v>
      </c>
      <c r="AB1415" s="15">
        <f t="shared" si="154"/>
        <v>6</v>
      </c>
      <c r="AC1415" s="15">
        <f t="shared" si="155"/>
        <v>2026</v>
      </c>
    </row>
    <row r="1416" spans="1:29" x14ac:dyDescent="0.35">
      <c r="A1416" s="9"/>
      <c r="B1416" s="8">
        <v>46191</v>
      </c>
      <c r="C1416" s="9"/>
      <c r="D1416" s="9"/>
      <c r="E1416" s="9"/>
      <c r="F1416" s="9"/>
      <c r="G1416" s="64"/>
      <c r="H1416" s="65"/>
      <c r="I1416" s="65" t="str">
        <f>IF(Job_Cards[[#This Row],[Customer Name]]="",I1415,"")</f>
        <v>Paid</v>
      </c>
      <c r="J1416" s="22" t="s">
        <v>415</v>
      </c>
      <c r="K1416" s="67" t="str">
        <f>_xlfn.XLOOKUP(Job_Cards[[#This Row],[Part Code Issued]],'Inventory Check'!$A$3:$A$3000,'Inventory Check'!$B$3:$B$3000,"WRONG Code",0)</f>
        <v>TR BARRING</v>
      </c>
      <c r="L1416" s="22">
        <v>1</v>
      </c>
      <c r="M1416" s="27">
        <v>968</v>
      </c>
      <c r="N1416" s="69">
        <f t="shared" si="151"/>
        <v>968</v>
      </c>
      <c r="O1416" s="10"/>
      <c r="P1416" s="11"/>
      <c r="Q1416" s="11"/>
      <c r="R1416" s="11"/>
      <c r="S1416" s="11"/>
      <c r="T1416" s="23"/>
      <c r="U1416" s="71">
        <f t="shared" si="150"/>
        <v>0</v>
      </c>
      <c r="V1416" s="71">
        <f t="shared" si="152"/>
        <v>0</v>
      </c>
      <c r="W1416" s="9"/>
      <c r="X1416" s="69">
        <f>Job_Cards[[#This Row],[GST on Lobour]]+Job_Cards[[#This Row],[Total Labour]]+Job_Cards[[#This Row],[Part Value]]</f>
        <v>968</v>
      </c>
      <c r="Y1416" s="9"/>
      <c r="Z1416" s="11"/>
      <c r="AA1416" s="15">
        <f t="shared" si="153"/>
        <v>18</v>
      </c>
      <c r="AB1416" s="15">
        <f t="shared" si="154"/>
        <v>6</v>
      </c>
      <c r="AC1416" s="15">
        <f t="shared" si="155"/>
        <v>2026</v>
      </c>
    </row>
    <row r="1417" spans="1:29" x14ac:dyDescent="0.35">
      <c r="A1417" s="9"/>
      <c r="B1417" s="8">
        <v>46191</v>
      </c>
      <c r="C1417" s="9"/>
      <c r="D1417" s="9"/>
      <c r="E1417" s="9"/>
      <c r="F1417" s="9"/>
      <c r="G1417" s="64"/>
      <c r="H1417" s="65"/>
      <c r="I1417" s="65" t="str">
        <f>IF(Job_Cards[[#This Row],[Customer Name]]="",I1416,"")</f>
        <v>Paid</v>
      </c>
      <c r="J1417" s="22" t="s">
        <v>521</v>
      </c>
      <c r="K1417" s="67" t="str">
        <f>_xlfn.XLOOKUP(Job_Cards[[#This Row],[Part Code Issued]],'Inventory Check'!$A$3:$A$3000,'Inventory Check'!$B$3:$B$3000,"WRONG Code",0)</f>
        <v>UJ Kit</v>
      </c>
      <c r="L1417" s="22">
        <v>1</v>
      </c>
      <c r="M1417" s="27">
        <v>648</v>
      </c>
      <c r="N1417" s="69">
        <f t="shared" si="151"/>
        <v>648</v>
      </c>
      <c r="O1417" s="10"/>
      <c r="P1417" s="11"/>
      <c r="Q1417" s="11"/>
      <c r="R1417" s="11"/>
      <c r="S1417" s="11"/>
      <c r="T1417" s="23"/>
      <c r="U1417" s="71">
        <f t="shared" si="150"/>
        <v>0</v>
      </c>
      <c r="V1417" s="71">
        <f t="shared" si="152"/>
        <v>0</v>
      </c>
      <c r="W1417" s="9"/>
      <c r="X1417" s="69">
        <f>Job_Cards[[#This Row],[GST on Lobour]]+Job_Cards[[#This Row],[Total Labour]]+Job_Cards[[#This Row],[Part Value]]</f>
        <v>648</v>
      </c>
      <c r="Y1417" s="9"/>
      <c r="Z1417" s="11"/>
      <c r="AA1417" s="15">
        <f t="shared" si="153"/>
        <v>18</v>
      </c>
      <c r="AB1417" s="15">
        <f t="shared" si="154"/>
        <v>6</v>
      </c>
      <c r="AC1417" s="15">
        <f t="shared" si="155"/>
        <v>2026</v>
      </c>
    </row>
    <row r="1418" spans="1:29" x14ac:dyDescent="0.35">
      <c r="A1418" s="9"/>
      <c r="B1418" s="8">
        <v>46191</v>
      </c>
      <c r="C1418" s="9"/>
      <c r="D1418" s="9"/>
      <c r="E1418" s="9"/>
      <c r="F1418" s="9"/>
      <c r="G1418" s="64"/>
      <c r="H1418" s="65"/>
      <c r="I1418" s="65" t="str">
        <f>IF(Job_Cards[[#This Row],[Customer Name]]="",I1417,"")</f>
        <v>Paid</v>
      </c>
      <c r="J1418" s="22" t="s">
        <v>1392</v>
      </c>
      <c r="K1418" s="67" t="str">
        <f>_xlfn.XLOOKUP(Job_Cards[[#This Row],[Part Code Issued]],'Inventory Check'!$A$3:$A$3000,'Inventory Check'!$B$3:$B$3000,"WRONG Code",0)</f>
        <v>ENGINE OIL</v>
      </c>
      <c r="L1418" s="22">
        <v>1</v>
      </c>
      <c r="M1418" s="27">
        <v>3375</v>
      </c>
      <c r="N1418" s="69">
        <f t="shared" si="151"/>
        <v>3375</v>
      </c>
      <c r="O1418" s="10"/>
      <c r="P1418" s="11"/>
      <c r="Q1418" s="11"/>
      <c r="R1418" s="11"/>
      <c r="S1418" s="11"/>
      <c r="T1418" s="23"/>
      <c r="U1418" s="71">
        <f t="shared" si="150"/>
        <v>0</v>
      </c>
      <c r="V1418" s="71">
        <f t="shared" si="152"/>
        <v>0</v>
      </c>
      <c r="W1418" s="9"/>
      <c r="X1418" s="69">
        <f>Job_Cards[[#This Row],[GST on Lobour]]+Job_Cards[[#This Row],[Total Labour]]+Job_Cards[[#This Row],[Part Value]]</f>
        <v>3375</v>
      </c>
      <c r="Y1418" s="9"/>
      <c r="Z1418" s="11"/>
      <c r="AA1418" s="15">
        <f t="shared" si="153"/>
        <v>18</v>
      </c>
      <c r="AB1418" s="15">
        <f t="shared" si="154"/>
        <v>6</v>
      </c>
      <c r="AC1418" s="15">
        <f t="shared" si="155"/>
        <v>2026</v>
      </c>
    </row>
    <row r="1419" spans="1:29" x14ac:dyDescent="0.35">
      <c r="A1419" s="9"/>
      <c r="B1419" s="8">
        <v>46191</v>
      </c>
      <c r="C1419" s="9"/>
      <c r="D1419" s="9"/>
      <c r="E1419" s="9"/>
      <c r="F1419" s="9"/>
      <c r="G1419" s="64"/>
      <c r="H1419" s="65"/>
      <c r="I1419" s="65" t="str">
        <f>IF(Job_Cards[[#This Row],[Customer Name]]="",I1418,"")</f>
        <v>Paid</v>
      </c>
      <c r="J1419" s="22" t="s">
        <v>422</v>
      </c>
      <c r="K1419" s="67" t="str">
        <f>_xlfn.XLOOKUP(Job_Cards[[#This Row],[Part Code Issued]],'Inventory Check'!$A$3:$A$3000,'Inventory Check'!$B$3:$B$3000,"WRONG Code",0)</f>
        <v>FILTER ASSY (SPIN ON TYPE) PIP 153300</v>
      </c>
      <c r="L1419" s="22">
        <v>1</v>
      </c>
      <c r="M1419" s="27">
        <v>428</v>
      </c>
      <c r="N1419" s="69">
        <f t="shared" si="151"/>
        <v>428</v>
      </c>
      <c r="O1419" s="10"/>
      <c r="P1419" s="11"/>
      <c r="Q1419" s="11"/>
      <c r="R1419" s="11"/>
      <c r="S1419" s="11"/>
      <c r="T1419" s="23"/>
      <c r="U1419" s="71">
        <f t="shared" si="150"/>
        <v>0</v>
      </c>
      <c r="V1419" s="71">
        <f t="shared" si="152"/>
        <v>0</v>
      </c>
      <c r="W1419" s="9"/>
      <c r="X1419" s="69">
        <f>Job_Cards[[#This Row],[GST on Lobour]]+Job_Cards[[#This Row],[Total Labour]]+Job_Cards[[#This Row],[Part Value]]</f>
        <v>428</v>
      </c>
      <c r="Y1419" s="9"/>
      <c r="Z1419" s="11"/>
      <c r="AA1419" s="15">
        <f t="shared" si="153"/>
        <v>18</v>
      </c>
      <c r="AB1419" s="15">
        <f t="shared" si="154"/>
        <v>6</v>
      </c>
      <c r="AC1419" s="15">
        <f t="shared" si="155"/>
        <v>2026</v>
      </c>
    </row>
    <row r="1420" spans="1:29" x14ac:dyDescent="0.35">
      <c r="A1420" s="9"/>
      <c r="B1420" s="8">
        <v>46191</v>
      </c>
      <c r="C1420" s="9"/>
      <c r="D1420" s="9"/>
      <c r="E1420" s="9"/>
      <c r="F1420" s="9"/>
      <c r="G1420" s="64"/>
      <c r="H1420" s="65"/>
      <c r="I1420" s="65" t="str">
        <f>IF(Job_Cards[[#This Row],[Customer Name]]="",I1419,"")</f>
        <v>Paid</v>
      </c>
      <c r="J1420" s="22" t="s">
        <v>421</v>
      </c>
      <c r="K1420" s="67" t="str">
        <f>_xlfn.XLOOKUP(Job_Cards[[#This Row],[Part Code Issued]],'Inventory Check'!$A$3:$A$3000,'Inventory Check'!$B$3:$B$3000,"WRONG Code",0)</f>
        <v>AIR FILTER ELEMENT</v>
      </c>
      <c r="L1420" s="22">
        <v>1</v>
      </c>
      <c r="M1420" s="27">
        <v>489</v>
      </c>
      <c r="N1420" s="69">
        <f t="shared" si="151"/>
        <v>489</v>
      </c>
      <c r="O1420" s="10"/>
      <c r="P1420" s="11"/>
      <c r="Q1420" s="11"/>
      <c r="R1420" s="11"/>
      <c r="S1420" s="11"/>
      <c r="T1420" s="23"/>
      <c r="U1420" s="71">
        <f t="shared" si="150"/>
        <v>0</v>
      </c>
      <c r="V1420" s="71">
        <f t="shared" si="152"/>
        <v>0</v>
      </c>
      <c r="W1420" s="9"/>
      <c r="X1420" s="69">
        <f>Job_Cards[[#This Row],[GST on Lobour]]+Job_Cards[[#This Row],[Total Labour]]+Job_Cards[[#This Row],[Part Value]]</f>
        <v>489</v>
      </c>
      <c r="Y1420" s="9"/>
      <c r="Z1420" s="11"/>
      <c r="AA1420" s="15">
        <f t="shared" si="153"/>
        <v>18</v>
      </c>
      <c r="AB1420" s="15">
        <f t="shared" si="154"/>
        <v>6</v>
      </c>
      <c r="AC1420" s="15">
        <f t="shared" si="155"/>
        <v>2026</v>
      </c>
    </row>
    <row r="1421" spans="1:29" x14ac:dyDescent="0.35">
      <c r="A1421" s="9"/>
      <c r="B1421" s="8">
        <v>46191</v>
      </c>
      <c r="C1421" s="9"/>
      <c r="D1421" s="9"/>
      <c r="E1421" s="9"/>
      <c r="F1421" s="9"/>
      <c r="G1421" s="64"/>
      <c r="H1421" s="65"/>
      <c r="I1421" s="65" t="str">
        <f>IF(Job_Cards[[#This Row],[Customer Name]]="",I1420,"")</f>
        <v>Paid</v>
      </c>
      <c r="J1421" s="22" t="s">
        <v>1464</v>
      </c>
      <c r="K1421" s="67" t="str">
        <f>_xlfn.XLOOKUP(Job_Cards[[#This Row],[Part Code Issued]],'Inventory Check'!$A$3:$A$3000,'Inventory Check'!$B$3:$B$3000,"WRONG Code",0)</f>
        <v>Filter Element</v>
      </c>
      <c r="L1421" s="22">
        <v>2</v>
      </c>
      <c r="M1421" s="27">
        <v>115</v>
      </c>
      <c r="N1421" s="69">
        <f t="shared" si="151"/>
        <v>230</v>
      </c>
      <c r="O1421" s="10"/>
      <c r="P1421" s="11"/>
      <c r="Q1421" s="11"/>
      <c r="R1421" s="11"/>
      <c r="S1421" s="11"/>
      <c r="T1421" s="23"/>
      <c r="U1421" s="71">
        <f t="shared" si="150"/>
        <v>0</v>
      </c>
      <c r="V1421" s="71">
        <f t="shared" si="152"/>
        <v>0</v>
      </c>
      <c r="W1421" s="9"/>
      <c r="X1421" s="69">
        <f>Job_Cards[[#This Row],[GST on Lobour]]+Job_Cards[[#This Row],[Total Labour]]+Job_Cards[[#This Row],[Part Value]]</f>
        <v>230</v>
      </c>
      <c r="Y1421" s="9"/>
      <c r="Z1421" s="11"/>
      <c r="AA1421" s="15">
        <f t="shared" si="153"/>
        <v>18</v>
      </c>
      <c r="AB1421" s="15">
        <f t="shared" si="154"/>
        <v>6</v>
      </c>
      <c r="AC1421" s="15">
        <f t="shared" si="155"/>
        <v>2026</v>
      </c>
    </row>
    <row r="1422" spans="1:29" x14ac:dyDescent="0.35">
      <c r="A1422" s="9"/>
      <c r="B1422" s="8">
        <v>46191</v>
      </c>
      <c r="C1422" s="9"/>
      <c r="D1422" s="9"/>
      <c r="E1422" s="9"/>
      <c r="F1422" s="9"/>
      <c r="G1422" s="64"/>
      <c r="H1422" s="65"/>
      <c r="I1422" s="65" t="str">
        <f>IF(Job_Cards[[#This Row],[Customer Name]]="",I1421,"")</f>
        <v>Paid</v>
      </c>
      <c r="J1422" s="22" t="s">
        <v>1119</v>
      </c>
      <c r="K1422" s="67" t="str">
        <f>_xlfn.XLOOKUP(Job_Cards[[#This Row],[Part Code Issued]],'Inventory Check'!$A$3:$A$3000,'Inventory Check'!$B$3:$B$3000,"WRONG Code",0)</f>
        <v>MECHENICAL SPRAY</v>
      </c>
      <c r="L1422" s="22">
        <v>1</v>
      </c>
      <c r="M1422" s="27">
        <v>160</v>
      </c>
      <c r="N1422" s="69">
        <f t="shared" si="151"/>
        <v>160</v>
      </c>
      <c r="O1422" s="10"/>
      <c r="P1422" s="11"/>
      <c r="Q1422" s="11"/>
      <c r="R1422" s="11"/>
      <c r="S1422" s="11"/>
      <c r="T1422" s="23"/>
      <c r="U1422" s="71">
        <f t="shared" si="150"/>
        <v>0</v>
      </c>
      <c r="V1422" s="71">
        <f t="shared" si="152"/>
        <v>0</v>
      </c>
      <c r="W1422" s="9"/>
      <c r="X1422" s="69">
        <f>Job_Cards[[#This Row],[GST on Lobour]]+Job_Cards[[#This Row],[Total Labour]]+Job_Cards[[#This Row],[Part Value]]</f>
        <v>160</v>
      </c>
      <c r="Y1422" s="9"/>
      <c r="Z1422" s="11"/>
      <c r="AA1422" s="15">
        <f t="shared" si="153"/>
        <v>18</v>
      </c>
      <c r="AB1422" s="15">
        <f t="shared" si="154"/>
        <v>6</v>
      </c>
      <c r="AC1422" s="15">
        <f t="shared" si="155"/>
        <v>2026</v>
      </c>
    </row>
    <row r="1423" spans="1:29" x14ac:dyDescent="0.35">
      <c r="A1423" s="8">
        <v>46191</v>
      </c>
      <c r="B1423" s="8">
        <v>46191</v>
      </c>
      <c r="C1423" s="9">
        <v>182</v>
      </c>
      <c r="D1423" s="9" t="s">
        <v>1518</v>
      </c>
      <c r="E1423" s="9">
        <v>9792089569</v>
      </c>
      <c r="F1423" s="9" t="s">
        <v>591</v>
      </c>
      <c r="G1423" s="64" t="s">
        <v>56</v>
      </c>
      <c r="H1423" s="65" t="s">
        <v>65</v>
      </c>
      <c r="I1423" s="65" t="s">
        <v>27</v>
      </c>
      <c r="J1423" s="22" t="s">
        <v>527</v>
      </c>
      <c r="K1423" s="67" t="str">
        <f>_xlfn.XLOOKUP(Job_Cards[[#This Row],[Part Code Issued]],'Inventory Check'!$A$3:$A$3000,'Inventory Check'!$B$3:$B$3000,"WRONG Code",0)</f>
        <v>Ele. Flasher Unit</v>
      </c>
      <c r="L1423" s="22">
        <v>1</v>
      </c>
      <c r="M1423" s="27">
        <v>124</v>
      </c>
      <c r="N1423" s="69">
        <f t="shared" si="151"/>
        <v>124</v>
      </c>
      <c r="O1423" s="10">
        <v>1700</v>
      </c>
      <c r="P1423" s="11">
        <v>1200</v>
      </c>
      <c r="Q1423" s="11"/>
      <c r="R1423" s="11"/>
      <c r="S1423" s="11"/>
      <c r="T1423" s="23"/>
      <c r="U1423" s="71">
        <f t="shared" si="150"/>
        <v>2900</v>
      </c>
      <c r="V1423" s="71">
        <f t="shared" si="152"/>
        <v>522</v>
      </c>
      <c r="W1423" s="9"/>
      <c r="X1423" s="69">
        <f>Job_Cards[[#This Row],[GST on Lobour]]+Job_Cards[[#This Row],[Total Labour]]+Job_Cards[[#This Row],[Part Value]]</f>
        <v>3546</v>
      </c>
      <c r="Y1423" s="9"/>
      <c r="Z1423" s="11"/>
      <c r="AA1423" s="15">
        <f t="shared" si="153"/>
        <v>18</v>
      </c>
      <c r="AB1423" s="15">
        <f t="shared" si="154"/>
        <v>6</v>
      </c>
      <c r="AC1423" s="15">
        <f t="shared" si="155"/>
        <v>2026</v>
      </c>
    </row>
    <row r="1424" spans="1:29" x14ac:dyDescent="0.35">
      <c r="A1424" s="9"/>
      <c r="B1424" s="8">
        <v>46191</v>
      </c>
      <c r="C1424" s="9"/>
      <c r="D1424" s="9"/>
      <c r="E1424" s="9"/>
      <c r="F1424" s="9"/>
      <c r="G1424" s="64"/>
      <c r="H1424" s="65"/>
      <c r="I1424" s="65" t="str">
        <f>IF(Job_Cards[[#This Row],[Customer Name]]="",I1423,"")</f>
        <v>Paid</v>
      </c>
      <c r="J1424" s="22" t="s">
        <v>1436</v>
      </c>
      <c r="K1424" s="67" t="str">
        <f>_xlfn.XLOOKUP(Job_Cards[[#This Row],[Part Code Issued]],'Inventory Check'!$A$3:$A$3000,'Inventory Check'!$B$3:$B$3000,"WRONG Code",0)</f>
        <v>Oil Seal T2</v>
      </c>
      <c r="L1424" s="22">
        <v>2</v>
      </c>
      <c r="M1424" s="27">
        <v>162</v>
      </c>
      <c r="N1424" s="69">
        <f t="shared" si="151"/>
        <v>324</v>
      </c>
      <c r="O1424" s="10"/>
      <c r="P1424" s="11"/>
      <c r="Q1424" s="11"/>
      <c r="R1424" s="11"/>
      <c r="S1424" s="11"/>
      <c r="T1424" s="23"/>
      <c r="U1424" s="71">
        <f t="shared" si="150"/>
        <v>0</v>
      </c>
      <c r="V1424" s="71">
        <f t="shared" si="152"/>
        <v>0</v>
      </c>
      <c r="W1424" s="9"/>
      <c r="X1424" s="69">
        <f>Job_Cards[[#This Row],[GST on Lobour]]+Job_Cards[[#This Row],[Total Labour]]+Job_Cards[[#This Row],[Part Value]]</f>
        <v>324</v>
      </c>
      <c r="Y1424" s="9"/>
      <c r="Z1424" s="11"/>
      <c r="AA1424" s="15">
        <f t="shared" si="153"/>
        <v>18</v>
      </c>
      <c r="AB1424" s="15">
        <f t="shared" si="154"/>
        <v>6</v>
      </c>
      <c r="AC1424" s="15">
        <f t="shared" si="155"/>
        <v>2026</v>
      </c>
    </row>
    <row r="1425" spans="1:29" x14ac:dyDescent="0.35">
      <c r="A1425" s="9"/>
      <c r="B1425" s="8">
        <v>46191</v>
      </c>
      <c r="C1425" s="9"/>
      <c r="D1425" s="9"/>
      <c r="E1425" s="9"/>
      <c r="F1425" s="9"/>
      <c r="G1425" s="64"/>
      <c r="H1425" s="65"/>
      <c r="I1425" s="65" t="str">
        <f>IF(Job_Cards[[#This Row],[Customer Name]]="",I1424,"")</f>
        <v>Paid</v>
      </c>
      <c r="J1425" s="22" t="s">
        <v>1437</v>
      </c>
      <c r="K1425" s="67" t="str">
        <f>_xlfn.XLOOKUP(Job_Cards[[#This Row],[Part Code Issued]],'Inventory Check'!$A$3:$A$3000,'Inventory Check'!$B$3:$B$3000,"WRONG Code",0)</f>
        <v>Oil Seal T2</v>
      </c>
      <c r="L1425" s="22">
        <v>2</v>
      </c>
      <c r="M1425" s="27">
        <v>170</v>
      </c>
      <c r="N1425" s="69">
        <f t="shared" si="151"/>
        <v>340</v>
      </c>
      <c r="O1425" s="10"/>
      <c r="P1425" s="11"/>
      <c r="Q1425" s="11"/>
      <c r="R1425" s="11"/>
      <c r="S1425" s="11"/>
      <c r="T1425" s="23"/>
      <c r="U1425" s="71">
        <f t="shared" si="150"/>
        <v>0</v>
      </c>
      <c r="V1425" s="71">
        <f t="shared" si="152"/>
        <v>0</v>
      </c>
      <c r="W1425" s="9"/>
      <c r="X1425" s="69">
        <f>Job_Cards[[#This Row],[GST on Lobour]]+Job_Cards[[#This Row],[Total Labour]]+Job_Cards[[#This Row],[Part Value]]</f>
        <v>340</v>
      </c>
      <c r="Y1425" s="9"/>
      <c r="Z1425" s="11"/>
      <c r="AA1425" s="15">
        <f t="shared" si="153"/>
        <v>18</v>
      </c>
      <c r="AB1425" s="15">
        <f t="shared" si="154"/>
        <v>6</v>
      </c>
      <c r="AC1425" s="15">
        <f t="shared" si="155"/>
        <v>2026</v>
      </c>
    </row>
    <row r="1426" spans="1:29" x14ac:dyDescent="0.35">
      <c r="A1426" s="9"/>
      <c r="B1426" s="8">
        <v>46191</v>
      </c>
      <c r="C1426" s="9"/>
      <c r="D1426" s="9"/>
      <c r="E1426" s="9"/>
      <c r="F1426" s="9"/>
      <c r="G1426" s="64"/>
      <c r="H1426" s="65"/>
      <c r="I1426" s="65" t="str">
        <f>IF(Job_Cards[[#This Row],[Customer Name]]="",I1425,"")</f>
        <v>Paid</v>
      </c>
      <c r="J1426" s="22" t="s">
        <v>1263</v>
      </c>
      <c r="K1426" s="67" t="str">
        <f>_xlfn.XLOOKUP(Job_Cards[[#This Row],[Part Code Issued]],'Inventory Check'!$A$3:$A$3000,'Inventory Check'!$B$3:$B$3000,"WRONG Code",0)</f>
        <v>ELECTRICAL SPARY</v>
      </c>
      <c r="L1426" s="22">
        <v>1</v>
      </c>
      <c r="M1426" s="27">
        <v>190</v>
      </c>
      <c r="N1426" s="69">
        <f t="shared" si="151"/>
        <v>190</v>
      </c>
      <c r="O1426" s="10"/>
      <c r="P1426" s="11"/>
      <c r="Q1426" s="11"/>
      <c r="R1426" s="11"/>
      <c r="S1426" s="11"/>
      <c r="T1426" s="23"/>
      <c r="U1426" s="71">
        <f t="shared" si="150"/>
        <v>0</v>
      </c>
      <c r="V1426" s="71">
        <f t="shared" si="152"/>
        <v>0</v>
      </c>
      <c r="W1426" s="9"/>
      <c r="X1426" s="69">
        <f>Job_Cards[[#This Row],[GST on Lobour]]+Job_Cards[[#This Row],[Total Labour]]+Job_Cards[[#This Row],[Part Value]]</f>
        <v>190</v>
      </c>
      <c r="Y1426" s="9"/>
      <c r="Z1426" s="11"/>
      <c r="AA1426" s="15">
        <f t="shared" si="153"/>
        <v>18</v>
      </c>
      <c r="AB1426" s="15">
        <f t="shared" si="154"/>
        <v>6</v>
      </c>
      <c r="AC1426" s="15">
        <f t="shared" si="155"/>
        <v>2026</v>
      </c>
    </row>
    <row r="1427" spans="1:29" x14ac:dyDescent="0.35">
      <c r="A1427" s="9"/>
      <c r="B1427" s="8">
        <v>46191</v>
      </c>
      <c r="C1427" s="9"/>
      <c r="D1427" s="9"/>
      <c r="E1427" s="9"/>
      <c r="F1427" s="9"/>
      <c r="G1427" s="64"/>
      <c r="H1427" s="65"/>
      <c r="I1427" s="65" t="str">
        <f>IF(Job_Cards[[#This Row],[Customer Name]]="",I1426,"")</f>
        <v>Paid</v>
      </c>
      <c r="J1427" s="22" t="s">
        <v>542</v>
      </c>
      <c r="K1427" s="67" t="str">
        <f>_xlfn.XLOOKUP(Job_Cards[[#This Row],[Part Code Issued]],'Inventory Check'!$A$3:$A$3000,'Inventory Check'!$B$3:$B$3000,"WRONG Code",0)</f>
        <v>Suletion Tap</v>
      </c>
      <c r="L1427" s="22">
        <v>1</v>
      </c>
      <c r="M1427" s="27">
        <v>20</v>
      </c>
      <c r="N1427" s="69">
        <f t="shared" si="151"/>
        <v>20</v>
      </c>
      <c r="O1427" s="10"/>
      <c r="P1427" s="11"/>
      <c r="Q1427" s="11"/>
      <c r="R1427" s="11"/>
      <c r="S1427" s="11"/>
      <c r="T1427" s="23"/>
      <c r="U1427" s="71">
        <f t="shared" si="150"/>
        <v>0</v>
      </c>
      <c r="V1427" s="71">
        <f t="shared" si="152"/>
        <v>0</v>
      </c>
      <c r="W1427" s="9"/>
      <c r="X1427" s="69">
        <f>Job_Cards[[#This Row],[GST on Lobour]]+Job_Cards[[#This Row],[Total Labour]]+Job_Cards[[#This Row],[Part Value]]</f>
        <v>20</v>
      </c>
      <c r="Y1427" s="9"/>
      <c r="Z1427" s="11"/>
      <c r="AA1427" s="15">
        <f t="shared" si="153"/>
        <v>18</v>
      </c>
      <c r="AB1427" s="15">
        <f t="shared" si="154"/>
        <v>6</v>
      </c>
      <c r="AC1427" s="15">
        <f t="shared" si="155"/>
        <v>2026</v>
      </c>
    </row>
    <row r="1428" spans="1:29" x14ac:dyDescent="0.35">
      <c r="A1428" s="9"/>
      <c r="B1428" s="8">
        <v>46191</v>
      </c>
      <c r="C1428" s="9"/>
      <c r="D1428" s="9"/>
      <c r="E1428" s="9"/>
      <c r="F1428" s="9"/>
      <c r="G1428" s="64"/>
      <c r="H1428" s="65"/>
      <c r="I1428" s="65" t="str">
        <f>IF(Job_Cards[[#This Row],[Customer Name]]="",I1427,"")</f>
        <v>Paid</v>
      </c>
      <c r="J1428" s="22" t="s">
        <v>523</v>
      </c>
      <c r="K1428" s="67" t="str">
        <f>_xlfn.XLOOKUP(Job_Cards[[#This Row],[Part Code Issued]],'Inventory Check'!$A$3:$A$3000,'Inventory Check'!$B$3:$B$3000,"WRONG Code",0)</f>
        <v>Hazard Switch</v>
      </c>
      <c r="L1428" s="22">
        <v>1</v>
      </c>
      <c r="M1428" s="27">
        <v>457</v>
      </c>
      <c r="N1428" s="69">
        <f t="shared" si="151"/>
        <v>457</v>
      </c>
      <c r="O1428" s="10"/>
      <c r="P1428" s="11"/>
      <c r="Q1428" s="11"/>
      <c r="R1428" s="11"/>
      <c r="S1428" s="11"/>
      <c r="T1428" s="23"/>
      <c r="U1428" s="71">
        <f t="shared" si="150"/>
        <v>0</v>
      </c>
      <c r="V1428" s="71">
        <f t="shared" si="152"/>
        <v>0</v>
      </c>
      <c r="W1428" s="9"/>
      <c r="X1428" s="69">
        <f>Job_Cards[[#This Row],[GST on Lobour]]+Job_Cards[[#This Row],[Total Labour]]+Job_Cards[[#This Row],[Part Value]]</f>
        <v>457</v>
      </c>
      <c r="Y1428" s="9"/>
      <c r="Z1428" s="11"/>
      <c r="AA1428" s="15">
        <f t="shared" si="153"/>
        <v>18</v>
      </c>
      <c r="AB1428" s="15">
        <f t="shared" si="154"/>
        <v>6</v>
      </c>
      <c r="AC1428" s="15">
        <f t="shared" si="155"/>
        <v>2026</v>
      </c>
    </row>
    <row r="1429" spans="1:29" x14ac:dyDescent="0.35">
      <c r="A1429" s="9"/>
      <c r="B1429" s="8">
        <v>46191</v>
      </c>
      <c r="C1429" s="9"/>
      <c r="D1429" s="9"/>
      <c r="E1429" s="9"/>
      <c r="F1429" s="9"/>
      <c r="G1429" s="64"/>
      <c r="H1429" s="65"/>
      <c r="I1429" s="65" t="str">
        <f>IF(Job_Cards[[#This Row],[Customer Name]]="",I1428,"")</f>
        <v>Paid</v>
      </c>
      <c r="J1429" s="22" t="s">
        <v>975</v>
      </c>
      <c r="K1429" s="67" t="str">
        <f>_xlfn.XLOOKUP(Job_Cards[[#This Row],[Part Code Issued]],'Inventory Check'!$A$3:$A$3000,'Inventory Check'!$B$3:$B$3000,"WRONG Code",0)</f>
        <v>Side Blinker RH</v>
      </c>
      <c r="L1429" s="22">
        <v>1</v>
      </c>
      <c r="M1429" s="27">
        <v>318</v>
      </c>
      <c r="N1429" s="69">
        <f t="shared" si="151"/>
        <v>318</v>
      </c>
      <c r="O1429" s="10"/>
      <c r="P1429" s="11"/>
      <c r="Q1429" s="11"/>
      <c r="R1429" s="11"/>
      <c r="S1429" s="11"/>
      <c r="T1429" s="23"/>
      <c r="U1429" s="71">
        <f t="shared" si="150"/>
        <v>0</v>
      </c>
      <c r="V1429" s="71">
        <f t="shared" si="152"/>
        <v>0</v>
      </c>
      <c r="W1429" s="9"/>
      <c r="X1429" s="69">
        <f>Job_Cards[[#This Row],[GST on Lobour]]+Job_Cards[[#This Row],[Total Labour]]+Job_Cards[[#This Row],[Part Value]]</f>
        <v>318</v>
      </c>
      <c r="Y1429" s="9"/>
      <c r="Z1429" s="11"/>
      <c r="AA1429" s="15">
        <f t="shared" si="153"/>
        <v>18</v>
      </c>
      <c r="AB1429" s="15">
        <f t="shared" si="154"/>
        <v>6</v>
      </c>
      <c r="AC1429" s="15">
        <f t="shared" si="155"/>
        <v>2026</v>
      </c>
    </row>
    <row r="1430" spans="1:29" x14ac:dyDescent="0.35">
      <c r="A1430" s="9"/>
      <c r="B1430" s="8">
        <v>46191</v>
      </c>
      <c r="C1430" s="9"/>
      <c r="D1430" s="9"/>
      <c r="E1430" s="9"/>
      <c r="F1430" s="9"/>
      <c r="G1430" s="64"/>
      <c r="H1430" s="65"/>
      <c r="I1430" s="65" t="str">
        <f>IF(Job_Cards[[#This Row],[Customer Name]]="",I1429,"")</f>
        <v>Paid</v>
      </c>
      <c r="J1430" s="106" t="s">
        <v>1465</v>
      </c>
      <c r="K1430" s="67" t="str">
        <f>_xlfn.XLOOKUP(Job_Cards[[#This Row],[Part Code Issued]],'Inventory Check'!$A$3:$A$3000,'Inventory Check'!$B$3:$B$3000,"WRONG Code",0)</f>
        <v>Grease 01Kg</v>
      </c>
      <c r="L1430" s="22">
        <v>1</v>
      </c>
      <c r="M1430" s="27">
        <v>555</v>
      </c>
      <c r="N1430" s="69">
        <f t="shared" si="151"/>
        <v>555</v>
      </c>
      <c r="O1430" s="10"/>
      <c r="P1430" s="11"/>
      <c r="Q1430" s="11"/>
      <c r="R1430" s="11"/>
      <c r="S1430" s="11"/>
      <c r="T1430" s="23"/>
      <c r="U1430" s="71">
        <f t="shared" si="150"/>
        <v>0</v>
      </c>
      <c r="V1430" s="71">
        <f t="shared" si="152"/>
        <v>0</v>
      </c>
      <c r="W1430" s="9"/>
      <c r="X1430" s="69">
        <f>Job_Cards[[#This Row],[GST on Lobour]]+Job_Cards[[#This Row],[Total Labour]]+Job_Cards[[#This Row],[Part Value]]</f>
        <v>555</v>
      </c>
      <c r="Y1430" s="9"/>
      <c r="Z1430" s="11"/>
      <c r="AA1430" s="15">
        <f t="shared" si="153"/>
        <v>18</v>
      </c>
      <c r="AB1430" s="15">
        <f t="shared" si="154"/>
        <v>6</v>
      </c>
      <c r="AC1430" s="15">
        <f t="shared" si="155"/>
        <v>2026</v>
      </c>
    </row>
    <row r="1431" spans="1:29" x14ac:dyDescent="0.35">
      <c r="A1431" s="9"/>
      <c r="B1431" s="8">
        <v>46191</v>
      </c>
      <c r="C1431" s="9"/>
      <c r="D1431" s="9"/>
      <c r="E1431" s="9"/>
      <c r="F1431" s="9"/>
      <c r="G1431" s="64"/>
      <c r="H1431" s="65"/>
      <c r="I1431" s="65" t="str">
        <f>IF(Job_Cards[[#This Row],[Customer Name]]="",I1430,"")</f>
        <v>Paid</v>
      </c>
      <c r="J1431" s="22" t="s">
        <v>1519</v>
      </c>
      <c r="K1431" s="67" t="str">
        <f>_xlfn.XLOOKUP(Job_Cards[[#This Row],[Part Code Issued]],'Inventory Check'!$A$3:$A$3000,'Inventory Check'!$B$3:$B$3000,"WRONG Code",0)</f>
        <v>WRONG Code</v>
      </c>
      <c r="L1431" s="22">
        <v>3</v>
      </c>
      <c r="M1431" s="27">
        <v>50</v>
      </c>
      <c r="N1431" s="69">
        <f t="shared" si="151"/>
        <v>150</v>
      </c>
      <c r="O1431" s="10"/>
      <c r="P1431" s="11"/>
      <c r="Q1431" s="11"/>
      <c r="R1431" s="11"/>
      <c r="S1431" s="11"/>
      <c r="T1431" s="23"/>
      <c r="U1431" s="71">
        <f t="shared" si="150"/>
        <v>0</v>
      </c>
      <c r="V1431" s="71">
        <f t="shared" si="152"/>
        <v>0</v>
      </c>
      <c r="W1431" s="9"/>
      <c r="X1431" s="69">
        <f>Job_Cards[[#This Row],[GST on Lobour]]+Job_Cards[[#This Row],[Total Labour]]+Job_Cards[[#This Row],[Part Value]]</f>
        <v>150</v>
      </c>
      <c r="Y1431" s="9"/>
      <c r="Z1431" s="11"/>
      <c r="AA1431" s="15">
        <f t="shared" si="153"/>
        <v>18</v>
      </c>
      <c r="AB1431" s="15">
        <f t="shared" si="154"/>
        <v>6</v>
      </c>
      <c r="AC1431" s="15">
        <f t="shared" si="155"/>
        <v>2026</v>
      </c>
    </row>
    <row r="1432" spans="1:29" x14ac:dyDescent="0.35">
      <c r="A1432" s="9"/>
      <c r="B1432" s="8">
        <v>46191</v>
      </c>
      <c r="C1432" s="9"/>
      <c r="D1432" s="9"/>
      <c r="E1432" s="9"/>
      <c r="F1432" s="9"/>
      <c r="G1432" s="64"/>
      <c r="H1432" s="65"/>
      <c r="I1432" s="65" t="str">
        <f>IF(Job_Cards[[#This Row],[Customer Name]]="",I1431,"")</f>
        <v>Paid</v>
      </c>
      <c r="J1432" s="22" t="s">
        <v>424</v>
      </c>
      <c r="K1432" s="67" t="str">
        <f>_xlfn.XLOOKUP(Job_Cards[[#This Row],[Part Code Issued]],'Inventory Check'!$A$3:$A$3000,'Inventory Check'!$B$3:$B$3000,"WRONG Code",0)</f>
        <v>Lube Oil Filter</v>
      </c>
      <c r="L1432" s="22">
        <v>1</v>
      </c>
      <c r="M1432" s="27">
        <v>1411</v>
      </c>
      <c r="N1432" s="69">
        <f t="shared" si="151"/>
        <v>1411</v>
      </c>
      <c r="O1432" s="10"/>
      <c r="P1432" s="11"/>
      <c r="Q1432" s="11"/>
      <c r="R1432" s="11"/>
      <c r="S1432" s="11"/>
      <c r="T1432" s="23"/>
      <c r="U1432" s="71">
        <f t="shared" si="150"/>
        <v>0</v>
      </c>
      <c r="V1432" s="71">
        <f t="shared" si="152"/>
        <v>0</v>
      </c>
      <c r="W1432" s="9"/>
      <c r="X1432" s="69">
        <f>Job_Cards[[#This Row],[GST on Lobour]]+Job_Cards[[#This Row],[Total Labour]]+Job_Cards[[#This Row],[Part Value]]</f>
        <v>1411</v>
      </c>
      <c r="Y1432" s="9"/>
      <c r="Z1432" s="11"/>
      <c r="AA1432" s="15">
        <f t="shared" si="153"/>
        <v>18</v>
      </c>
      <c r="AB1432" s="15">
        <f t="shared" si="154"/>
        <v>6</v>
      </c>
      <c r="AC1432" s="15">
        <f t="shared" si="155"/>
        <v>2026</v>
      </c>
    </row>
    <row r="1433" spans="1:29" x14ac:dyDescent="0.35">
      <c r="A1433" s="9"/>
      <c r="B1433" s="8">
        <v>46191</v>
      </c>
      <c r="C1433" s="9"/>
      <c r="D1433" s="9"/>
      <c r="E1433" s="9"/>
      <c r="F1433" s="9"/>
      <c r="G1433" s="64"/>
      <c r="H1433" s="65"/>
      <c r="I1433" s="65" t="str">
        <f>IF(Job_Cards[[#This Row],[Customer Name]]="",I1432,"")</f>
        <v>Paid</v>
      </c>
      <c r="J1433" s="22" t="s">
        <v>1392</v>
      </c>
      <c r="K1433" s="67" t="str">
        <f>_xlfn.XLOOKUP(Job_Cards[[#This Row],[Part Code Issued]],'Inventory Check'!$A$3:$A$3000,'Inventory Check'!$B$3:$B$3000,"WRONG Code",0)</f>
        <v>ENGINE OIL</v>
      </c>
      <c r="L1433" s="22">
        <v>1</v>
      </c>
      <c r="M1433" s="27">
        <v>3375</v>
      </c>
      <c r="N1433" s="69">
        <f t="shared" si="151"/>
        <v>3375</v>
      </c>
      <c r="O1433" s="10"/>
      <c r="P1433" s="11"/>
      <c r="Q1433" s="11"/>
      <c r="R1433" s="11"/>
      <c r="S1433" s="11"/>
      <c r="T1433" s="23"/>
      <c r="U1433" s="71">
        <f t="shared" si="150"/>
        <v>0</v>
      </c>
      <c r="V1433" s="71">
        <f t="shared" si="152"/>
        <v>0</v>
      </c>
      <c r="W1433" s="9"/>
      <c r="X1433" s="69">
        <f>Job_Cards[[#This Row],[GST on Lobour]]+Job_Cards[[#This Row],[Total Labour]]+Job_Cards[[#This Row],[Part Value]]</f>
        <v>3375</v>
      </c>
      <c r="Y1433" s="9"/>
      <c r="Z1433" s="11"/>
      <c r="AA1433" s="15">
        <f t="shared" si="153"/>
        <v>18</v>
      </c>
      <c r="AB1433" s="15">
        <f t="shared" si="154"/>
        <v>6</v>
      </c>
      <c r="AC1433" s="15">
        <f t="shared" si="155"/>
        <v>2026</v>
      </c>
    </row>
    <row r="1434" spans="1:29" x14ac:dyDescent="0.35">
      <c r="A1434" s="9"/>
      <c r="B1434" s="8">
        <v>46191</v>
      </c>
      <c r="C1434" s="9"/>
      <c r="D1434" s="9"/>
      <c r="E1434" s="9"/>
      <c r="F1434" s="9"/>
      <c r="G1434" s="64"/>
      <c r="H1434" s="65"/>
      <c r="I1434" s="65" t="str">
        <f>IF(Job_Cards[[#This Row],[Customer Name]]="",I1433,"")</f>
        <v>Paid</v>
      </c>
      <c r="J1434" s="22" t="s">
        <v>91</v>
      </c>
      <c r="K1434" s="67" t="str">
        <f>_xlfn.XLOOKUP(Job_Cards[[#This Row],[Part Code Issued]],'Inventory Check'!$A$3:$A$3000,'Inventory Check'!$B$3:$B$3000,"WRONG Code",0)</f>
        <v>FUEL FILTER</v>
      </c>
      <c r="L1434" s="22">
        <v>1</v>
      </c>
      <c r="M1434" s="27">
        <v>1575</v>
      </c>
      <c r="N1434" s="69">
        <f t="shared" si="151"/>
        <v>1575</v>
      </c>
      <c r="O1434" s="10"/>
      <c r="P1434" s="11"/>
      <c r="Q1434" s="11"/>
      <c r="R1434" s="11"/>
      <c r="S1434" s="11"/>
      <c r="T1434" s="23"/>
      <c r="U1434" s="71">
        <f t="shared" si="150"/>
        <v>0</v>
      </c>
      <c r="V1434" s="71">
        <f t="shared" si="152"/>
        <v>0</v>
      </c>
      <c r="W1434" s="9"/>
      <c r="X1434" s="69">
        <f>Job_Cards[[#This Row],[GST on Lobour]]+Job_Cards[[#This Row],[Total Labour]]+Job_Cards[[#This Row],[Part Value]]</f>
        <v>1575</v>
      </c>
      <c r="Y1434" s="9"/>
      <c r="Z1434" s="11"/>
      <c r="AA1434" s="15">
        <f t="shared" si="153"/>
        <v>18</v>
      </c>
      <c r="AB1434" s="15">
        <f t="shared" si="154"/>
        <v>6</v>
      </c>
      <c r="AC1434" s="15">
        <f t="shared" si="155"/>
        <v>2026</v>
      </c>
    </row>
    <row r="1435" spans="1:29" x14ac:dyDescent="0.35">
      <c r="A1435" s="9"/>
      <c r="B1435" s="8">
        <v>46191</v>
      </c>
      <c r="C1435" s="9"/>
      <c r="D1435" s="9"/>
      <c r="E1435" s="9"/>
      <c r="F1435" s="9"/>
      <c r="G1435" s="64"/>
      <c r="H1435" s="65"/>
      <c r="I1435" s="65" t="str">
        <f>IF(Job_Cards[[#This Row],[Customer Name]]="",I1434,"")</f>
        <v>Paid</v>
      </c>
      <c r="J1435" s="22" t="s">
        <v>92</v>
      </c>
      <c r="K1435" s="67" t="str">
        <f>_xlfn.XLOOKUP(Job_Cards[[#This Row],[Part Code Issued]],'Inventory Check'!$A$3:$A$3000,'Inventory Check'!$B$3:$B$3000,"WRONG Code",0)</f>
        <v>AIR FILTER</v>
      </c>
      <c r="L1435" s="22">
        <v>1</v>
      </c>
      <c r="M1435" s="27">
        <v>1388</v>
      </c>
      <c r="N1435" s="69">
        <f t="shared" si="151"/>
        <v>1388</v>
      </c>
      <c r="O1435" s="10"/>
      <c r="P1435" s="11"/>
      <c r="Q1435" s="11"/>
      <c r="R1435" s="11"/>
      <c r="S1435" s="11"/>
      <c r="T1435" s="23"/>
      <c r="U1435" s="71">
        <f t="shared" si="150"/>
        <v>0</v>
      </c>
      <c r="V1435" s="71">
        <f t="shared" si="152"/>
        <v>0</v>
      </c>
      <c r="W1435" s="9"/>
      <c r="X1435" s="69">
        <f>Job_Cards[[#This Row],[GST on Lobour]]+Job_Cards[[#This Row],[Total Labour]]+Job_Cards[[#This Row],[Part Value]]</f>
        <v>1388</v>
      </c>
      <c r="Y1435" s="9"/>
      <c r="Z1435" s="11"/>
      <c r="AA1435" s="15">
        <f t="shared" si="153"/>
        <v>18</v>
      </c>
      <c r="AB1435" s="15">
        <f t="shared" si="154"/>
        <v>6</v>
      </c>
      <c r="AC1435" s="15">
        <f t="shared" si="155"/>
        <v>2026</v>
      </c>
    </row>
    <row r="1436" spans="1:29" x14ac:dyDescent="0.35">
      <c r="A1436" s="9"/>
      <c r="B1436" s="8">
        <v>46191</v>
      </c>
      <c r="C1436" s="9"/>
      <c r="D1436" s="9"/>
      <c r="E1436" s="9"/>
      <c r="F1436" s="9"/>
      <c r="G1436" s="64"/>
      <c r="H1436" s="65"/>
      <c r="I1436" s="65" t="str">
        <f>IF(Job_Cards[[#This Row],[Customer Name]]="",I1435,"")</f>
        <v>Paid</v>
      </c>
      <c r="J1436" s="22" t="s">
        <v>464</v>
      </c>
      <c r="K1436" s="67" t="str">
        <f>_xlfn.XLOOKUP(Job_Cards[[#This Row],[Part Code Issued]],'Inventory Check'!$A$3:$A$3000,'Inventory Check'!$B$3:$B$3000,"WRONG Code",0)</f>
        <v>Reverse Light Switch</v>
      </c>
      <c r="L1436" s="22">
        <v>1</v>
      </c>
      <c r="M1436" s="27">
        <v>120</v>
      </c>
      <c r="N1436" s="69">
        <f t="shared" si="151"/>
        <v>120</v>
      </c>
      <c r="O1436" s="10"/>
      <c r="P1436" s="11"/>
      <c r="Q1436" s="11"/>
      <c r="R1436" s="11"/>
      <c r="S1436" s="11"/>
      <c r="T1436" s="23"/>
      <c r="U1436" s="71">
        <f t="shared" si="150"/>
        <v>0</v>
      </c>
      <c r="V1436" s="71">
        <f t="shared" si="152"/>
        <v>0</v>
      </c>
      <c r="W1436" s="9"/>
      <c r="X1436" s="69">
        <f>Job_Cards[[#This Row],[GST on Lobour]]+Job_Cards[[#This Row],[Total Labour]]+Job_Cards[[#This Row],[Part Value]]</f>
        <v>120</v>
      </c>
      <c r="Y1436" s="9"/>
      <c r="Z1436" s="11"/>
      <c r="AA1436" s="15">
        <f t="shared" si="153"/>
        <v>18</v>
      </c>
      <c r="AB1436" s="15">
        <f t="shared" si="154"/>
        <v>6</v>
      </c>
      <c r="AC1436" s="15">
        <f t="shared" si="155"/>
        <v>2026</v>
      </c>
    </row>
    <row r="1437" spans="1:29" x14ac:dyDescent="0.35">
      <c r="A1437" s="9"/>
      <c r="B1437" s="8">
        <v>46191</v>
      </c>
      <c r="C1437" s="9"/>
      <c r="D1437" s="9"/>
      <c r="E1437" s="9"/>
      <c r="F1437" s="9"/>
      <c r="G1437" s="64"/>
      <c r="H1437" s="65"/>
      <c r="I1437" s="65" t="str">
        <f>IF(Job_Cards[[#This Row],[Customer Name]]="",I1436,"")</f>
        <v>Paid</v>
      </c>
      <c r="J1437" s="22" t="s">
        <v>518</v>
      </c>
      <c r="K1437" s="67" t="str">
        <f>_xlfn.XLOOKUP(Job_Cards[[#This Row],[Part Code Issued]],'Inventory Check'!$A$3:$A$3000,'Inventory Check'!$B$3:$B$3000,"WRONG Code",0)</f>
        <v>Nut 17 No.</v>
      </c>
      <c r="L1437" s="22">
        <v>1</v>
      </c>
      <c r="M1437" s="27">
        <v>16</v>
      </c>
      <c r="N1437" s="69">
        <f t="shared" si="151"/>
        <v>16</v>
      </c>
      <c r="O1437" s="10"/>
      <c r="P1437" s="11"/>
      <c r="Q1437" s="11"/>
      <c r="R1437" s="11"/>
      <c r="S1437" s="11"/>
      <c r="T1437" s="23"/>
      <c r="U1437" s="71">
        <f t="shared" si="150"/>
        <v>0</v>
      </c>
      <c r="V1437" s="71">
        <f t="shared" si="152"/>
        <v>0</v>
      </c>
      <c r="W1437" s="9"/>
      <c r="X1437" s="69">
        <f>Job_Cards[[#This Row],[GST on Lobour]]+Job_Cards[[#This Row],[Total Labour]]+Job_Cards[[#This Row],[Part Value]]</f>
        <v>16</v>
      </c>
      <c r="Y1437" s="9"/>
      <c r="Z1437" s="11"/>
      <c r="AA1437" s="15">
        <f t="shared" si="153"/>
        <v>18</v>
      </c>
      <c r="AB1437" s="15">
        <f t="shared" si="154"/>
        <v>6</v>
      </c>
      <c r="AC1437" s="15">
        <f t="shared" si="155"/>
        <v>2026</v>
      </c>
    </row>
    <row r="1438" spans="1:29" x14ac:dyDescent="0.35">
      <c r="A1438" s="8">
        <v>46192</v>
      </c>
      <c r="B1438" s="8">
        <v>46192</v>
      </c>
      <c r="C1438" s="9">
        <v>183</v>
      </c>
      <c r="D1438" s="9" t="s">
        <v>1520</v>
      </c>
      <c r="E1438" s="9">
        <v>9473622115</v>
      </c>
      <c r="F1438" s="9" t="s">
        <v>1521</v>
      </c>
      <c r="G1438" s="64" t="s">
        <v>55</v>
      </c>
      <c r="H1438" s="65" t="s">
        <v>65</v>
      </c>
      <c r="I1438" s="65" t="s">
        <v>48</v>
      </c>
      <c r="J1438" s="22" t="s">
        <v>366</v>
      </c>
      <c r="K1438" s="67" t="str">
        <f>_xlfn.XLOOKUP(Job_Cards[[#This Row],[Part Code Issued]],'Inventory Check'!$A$3:$A$3000,'Inventory Check'!$B$3:$B$3000,"WRONG Code",0)</f>
        <v>Gulf Force BS VI (6.5L)</v>
      </c>
      <c r="L1438" s="22">
        <v>1</v>
      </c>
      <c r="M1438" s="27">
        <v>3088</v>
      </c>
      <c r="N1438" s="69">
        <f t="shared" si="151"/>
        <v>3088</v>
      </c>
      <c r="O1438" s="10"/>
      <c r="P1438" s="11"/>
      <c r="Q1438" s="11"/>
      <c r="R1438" s="11"/>
      <c r="S1438" s="11"/>
      <c r="T1438" s="23"/>
      <c r="U1438" s="71">
        <f t="shared" si="150"/>
        <v>0</v>
      </c>
      <c r="V1438" s="71">
        <f t="shared" si="152"/>
        <v>0</v>
      </c>
      <c r="W1438" s="9"/>
      <c r="X1438" s="69">
        <f>Job_Cards[[#This Row],[GST on Lobour]]+Job_Cards[[#This Row],[Total Labour]]+Job_Cards[[#This Row],[Part Value]]</f>
        <v>3088</v>
      </c>
      <c r="Y1438" s="9"/>
      <c r="Z1438" s="11"/>
      <c r="AA1438" s="15">
        <f t="shared" si="153"/>
        <v>19</v>
      </c>
      <c r="AB1438" s="15">
        <f t="shared" si="154"/>
        <v>6</v>
      </c>
      <c r="AC1438" s="15">
        <f t="shared" si="155"/>
        <v>2026</v>
      </c>
    </row>
    <row r="1439" spans="1:29" x14ac:dyDescent="0.35">
      <c r="A1439" s="9"/>
      <c r="B1439" s="8">
        <v>46192</v>
      </c>
      <c r="C1439" s="9"/>
      <c r="D1439" s="9"/>
      <c r="E1439" s="9"/>
      <c r="F1439" s="9"/>
      <c r="G1439" s="64"/>
      <c r="H1439" s="65"/>
      <c r="I1439" s="65" t="str">
        <f>IF(Job_Cards[[#This Row],[Customer Name]]="",I1438,"")</f>
        <v>Free Service</v>
      </c>
      <c r="J1439" s="22" t="s">
        <v>90</v>
      </c>
      <c r="K1439" s="67" t="str">
        <f>_xlfn.XLOOKUP(Job_Cards[[#This Row],[Part Code Issued]],'Inventory Check'!$A$3:$A$3000,'Inventory Check'!$B$3:$B$3000,"WRONG Code",0)</f>
        <v>Oil Filter</v>
      </c>
      <c r="L1439" s="22">
        <v>1</v>
      </c>
      <c r="M1439" s="27">
        <v>359</v>
      </c>
      <c r="N1439" s="69">
        <f t="shared" si="151"/>
        <v>359</v>
      </c>
      <c r="O1439" s="10"/>
      <c r="P1439" s="11"/>
      <c r="Q1439" s="11"/>
      <c r="R1439" s="11"/>
      <c r="S1439" s="11"/>
      <c r="T1439" s="23"/>
      <c r="U1439" s="71">
        <f t="shared" si="150"/>
        <v>0</v>
      </c>
      <c r="V1439" s="71">
        <f t="shared" si="152"/>
        <v>0</v>
      </c>
      <c r="W1439" s="9"/>
      <c r="X1439" s="69">
        <f>Job_Cards[[#This Row],[GST on Lobour]]+Job_Cards[[#This Row],[Total Labour]]+Job_Cards[[#This Row],[Part Value]]</f>
        <v>359</v>
      </c>
      <c r="Y1439" s="9"/>
      <c r="Z1439" s="11"/>
      <c r="AA1439" s="15">
        <f t="shared" si="153"/>
        <v>19</v>
      </c>
      <c r="AB1439" s="15">
        <f t="shared" si="154"/>
        <v>6</v>
      </c>
      <c r="AC1439" s="15">
        <f t="shared" si="155"/>
        <v>2026</v>
      </c>
    </row>
    <row r="1440" spans="1:29" x14ac:dyDescent="0.35">
      <c r="A1440" s="8">
        <v>46192</v>
      </c>
      <c r="B1440" s="8">
        <v>46192</v>
      </c>
      <c r="C1440" s="9">
        <v>184</v>
      </c>
      <c r="D1440" s="9" t="s">
        <v>1483</v>
      </c>
      <c r="E1440" s="9">
        <v>8576841808</v>
      </c>
      <c r="F1440" s="9"/>
      <c r="G1440" s="64"/>
      <c r="H1440" s="65"/>
      <c r="I1440" s="65" t="s">
        <v>751</v>
      </c>
      <c r="J1440" s="22" t="s">
        <v>1522</v>
      </c>
      <c r="K1440" s="67" t="str">
        <f>_xlfn.XLOOKUP(Job_Cards[[#This Row],[Part Code Issued]],'Inventory Check'!$A$3:$A$3000,'Inventory Check'!$B$3:$B$3000,"WRONG Code",0)</f>
        <v>Oil Seal T3 Rear</v>
      </c>
      <c r="L1440" s="22">
        <v>1</v>
      </c>
      <c r="M1440" s="27">
        <v>214</v>
      </c>
      <c r="N1440" s="69">
        <f t="shared" si="151"/>
        <v>214</v>
      </c>
      <c r="O1440" s="10"/>
      <c r="P1440" s="11"/>
      <c r="Q1440" s="11"/>
      <c r="R1440" s="11"/>
      <c r="S1440" s="11"/>
      <c r="T1440" s="23"/>
      <c r="U1440" s="71">
        <f t="shared" si="150"/>
        <v>0</v>
      </c>
      <c r="V1440" s="71">
        <f t="shared" si="152"/>
        <v>0</v>
      </c>
      <c r="W1440" s="9"/>
      <c r="X1440" s="69">
        <f>Job_Cards[[#This Row],[GST on Lobour]]+Job_Cards[[#This Row],[Total Labour]]+Job_Cards[[#This Row],[Part Value]]</f>
        <v>214</v>
      </c>
      <c r="Y1440" s="9"/>
      <c r="Z1440" s="11"/>
      <c r="AA1440" s="15">
        <f t="shared" si="153"/>
        <v>19</v>
      </c>
      <c r="AB1440" s="15">
        <f t="shared" si="154"/>
        <v>6</v>
      </c>
      <c r="AC1440" s="15">
        <f t="shared" si="155"/>
        <v>2026</v>
      </c>
    </row>
    <row r="1441" spans="1:29" x14ac:dyDescent="0.35">
      <c r="A1441" s="9"/>
      <c r="B1441" s="8">
        <v>46192</v>
      </c>
      <c r="C1441" s="9"/>
      <c r="D1441" s="9"/>
      <c r="E1441" s="9"/>
      <c r="F1441" s="9"/>
      <c r="G1441" s="64"/>
      <c r="H1441" s="65"/>
      <c r="I1441" s="65" t="str">
        <f>IF(Job_Cards[[#This Row],[Customer Name]]="",I1440,"")</f>
        <v>Counter Sale</v>
      </c>
      <c r="J1441" s="22" t="s">
        <v>1523</v>
      </c>
      <c r="K1441" s="67" t="str">
        <f>_xlfn.XLOOKUP(Job_Cards[[#This Row],[Part Code Issued]],'Inventory Check'!$A$3:$A$3000,'Inventory Check'!$B$3:$B$3000,"WRONG Code",0)</f>
        <v>Oil Seal T3 Rear</v>
      </c>
      <c r="L1441" s="22">
        <v>1</v>
      </c>
      <c r="M1441" s="27">
        <v>164</v>
      </c>
      <c r="N1441" s="69">
        <f t="shared" si="151"/>
        <v>164</v>
      </c>
      <c r="O1441" s="10"/>
      <c r="P1441" s="11"/>
      <c r="Q1441" s="11"/>
      <c r="R1441" s="11"/>
      <c r="S1441" s="11"/>
      <c r="T1441" s="23"/>
      <c r="U1441" s="71">
        <f t="shared" si="150"/>
        <v>0</v>
      </c>
      <c r="V1441" s="71">
        <f t="shared" si="152"/>
        <v>0</v>
      </c>
      <c r="W1441" s="9"/>
      <c r="X1441" s="69">
        <f>Job_Cards[[#This Row],[GST on Lobour]]+Job_Cards[[#This Row],[Total Labour]]+Job_Cards[[#This Row],[Part Value]]</f>
        <v>164</v>
      </c>
      <c r="Y1441" s="9"/>
      <c r="Z1441" s="11"/>
      <c r="AA1441" s="15">
        <f t="shared" si="153"/>
        <v>19</v>
      </c>
      <c r="AB1441" s="15">
        <f t="shared" si="154"/>
        <v>6</v>
      </c>
      <c r="AC1441" s="15">
        <f t="shared" si="155"/>
        <v>2026</v>
      </c>
    </row>
    <row r="1442" spans="1:29" x14ac:dyDescent="0.35">
      <c r="A1442" s="8">
        <v>46192</v>
      </c>
      <c r="B1442" s="8">
        <v>46192</v>
      </c>
      <c r="C1442" s="9">
        <v>185</v>
      </c>
      <c r="D1442" s="9" t="s">
        <v>1524</v>
      </c>
      <c r="E1442" s="9">
        <v>9044876887</v>
      </c>
      <c r="F1442" s="9" t="s">
        <v>1525</v>
      </c>
      <c r="G1442" s="64" t="s">
        <v>57</v>
      </c>
      <c r="H1442" s="65" t="s">
        <v>65</v>
      </c>
      <c r="I1442" s="65" t="s">
        <v>27</v>
      </c>
      <c r="J1442" s="22" t="s">
        <v>366</v>
      </c>
      <c r="K1442" s="67" t="str">
        <f>_xlfn.XLOOKUP(Job_Cards[[#This Row],[Part Code Issued]],'Inventory Check'!$A$3:$A$3000,'Inventory Check'!$B$3:$B$3000,"WRONG Code",0)</f>
        <v>Gulf Force BS VI (6.5L)</v>
      </c>
      <c r="L1442" s="22">
        <v>1</v>
      </c>
      <c r="M1442" s="27">
        <v>3088</v>
      </c>
      <c r="N1442" s="69">
        <f t="shared" si="151"/>
        <v>3088</v>
      </c>
      <c r="O1442" s="10">
        <v>750</v>
      </c>
      <c r="P1442" s="11">
        <v>100</v>
      </c>
      <c r="Q1442" s="11"/>
      <c r="R1442" s="11"/>
      <c r="S1442" s="11"/>
      <c r="T1442" s="23"/>
      <c r="U1442" s="71">
        <f t="shared" si="150"/>
        <v>850</v>
      </c>
      <c r="V1442" s="71">
        <f t="shared" si="152"/>
        <v>153</v>
      </c>
      <c r="W1442" s="9"/>
      <c r="X1442" s="69">
        <f>Job_Cards[[#This Row],[GST on Lobour]]+Job_Cards[[#This Row],[Total Labour]]+Job_Cards[[#This Row],[Part Value]]</f>
        <v>4091</v>
      </c>
      <c r="Y1442" s="9"/>
      <c r="Z1442" s="11"/>
      <c r="AA1442" s="15">
        <f t="shared" si="153"/>
        <v>19</v>
      </c>
      <c r="AB1442" s="15">
        <f t="shared" si="154"/>
        <v>6</v>
      </c>
      <c r="AC1442" s="15">
        <f t="shared" si="155"/>
        <v>2026</v>
      </c>
    </row>
    <row r="1443" spans="1:29" x14ac:dyDescent="0.35">
      <c r="A1443" s="9"/>
      <c r="B1443" s="8">
        <v>46192</v>
      </c>
      <c r="C1443" s="9"/>
      <c r="D1443" s="9"/>
      <c r="E1443" s="9"/>
      <c r="F1443" s="9"/>
      <c r="G1443" s="64"/>
      <c r="H1443" s="65"/>
      <c r="I1443" s="65" t="str">
        <f>IF(Job_Cards[[#This Row],[Customer Name]]="",I1442,"")</f>
        <v>Paid</v>
      </c>
      <c r="J1443" s="22" t="s">
        <v>90</v>
      </c>
      <c r="K1443" s="67" t="str">
        <f>_xlfn.XLOOKUP(Job_Cards[[#This Row],[Part Code Issued]],'Inventory Check'!$A$3:$A$3000,'Inventory Check'!$B$3:$B$3000,"WRONG Code",0)</f>
        <v>Oil Filter</v>
      </c>
      <c r="L1443" s="22">
        <v>1</v>
      </c>
      <c r="M1443" s="27">
        <v>359</v>
      </c>
      <c r="N1443" s="69">
        <f t="shared" si="151"/>
        <v>359</v>
      </c>
      <c r="O1443" s="10"/>
      <c r="P1443" s="11"/>
      <c r="Q1443" s="11"/>
      <c r="R1443" s="11"/>
      <c r="S1443" s="11"/>
      <c r="T1443" s="23"/>
      <c r="U1443" s="71">
        <f t="shared" si="150"/>
        <v>0</v>
      </c>
      <c r="V1443" s="71">
        <f t="shared" si="152"/>
        <v>0</v>
      </c>
      <c r="W1443" s="9"/>
      <c r="X1443" s="69">
        <f>Job_Cards[[#This Row],[GST on Lobour]]+Job_Cards[[#This Row],[Total Labour]]+Job_Cards[[#This Row],[Part Value]]</f>
        <v>359</v>
      </c>
      <c r="Y1443" s="9"/>
      <c r="Z1443" s="11"/>
      <c r="AA1443" s="15">
        <f t="shared" si="153"/>
        <v>19</v>
      </c>
      <c r="AB1443" s="15">
        <f t="shared" si="154"/>
        <v>6</v>
      </c>
      <c r="AC1443" s="15">
        <f t="shared" si="155"/>
        <v>2026</v>
      </c>
    </row>
    <row r="1444" spans="1:29" x14ac:dyDescent="0.35">
      <c r="A1444" s="9"/>
      <c r="B1444" s="8">
        <v>46192</v>
      </c>
      <c r="C1444" s="9"/>
      <c r="D1444" s="9"/>
      <c r="E1444" s="9"/>
      <c r="F1444" s="9"/>
      <c r="G1444" s="64"/>
      <c r="H1444" s="65"/>
      <c r="I1444" s="65" t="str">
        <f>IF(Job_Cards[[#This Row],[Customer Name]]="",I1443,"")</f>
        <v>Paid</v>
      </c>
      <c r="J1444" s="22" t="s">
        <v>97</v>
      </c>
      <c r="K1444" s="67" t="str">
        <f>_xlfn.XLOOKUP(Job_Cards[[#This Row],[Part Code Issued]],'Inventory Check'!$A$3:$A$3000,'Inventory Check'!$B$3:$B$3000,"WRONG Code",0)</f>
        <v>FUEL FILTER</v>
      </c>
      <c r="L1444" s="22">
        <v>1</v>
      </c>
      <c r="M1444" s="27">
        <v>1060</v>
      </c>
      <c r="N1444" s="69">
        <f t="shared" si="151"/>
        <v>1060</v>
      </c>
      <c r="O1444" s="10"/>
      <c r="P1444" s="11"/>
      <c r="Q1444" s="11"/>
      <c r="R1444" s="11"/>
      <c r="S1444" s="11"/>
      <c r="T1444" s="23"/>
      <c r="U1444" s="71">
        <f t="shared" si="150"/>
        <v>0</v>
      </c>
      <c r="V1444" s="71">
        <f t="shared" si="152"/>
        <v>0</v>
      </c>
      <c r="W1444" s="9"/>
      <c r="X1444" s="69">
        <f>Job_Cards[[#This Row],[GST on Lobour]]+Job_Cards[[#This Row],[Total Labour]]+Job_Cards[[#This Row],[Part Value]]</f>
        <v>1060</v>
      </c>
      <c r="Y1444" s="9"/>
      <c r="Z1444" s="11"/>
      <c r="AA1444" s="15">
        <f t="shared" si="153"/>
        <v>19</v>
      </c>
      <c r="AB1444" s="15">
        <f t="shared" si="154"/>
        <v>6</v>
      </c>
      <c r="AC1444" s="15">
        <f t="shared" si="155"/>
        <v>2026</v>
      </c>
    </row>
    <row r="1445" spans="1:29" x14ac:dyDescent="0.35">
      <c r="A1445" s="9"/>
      <c r="B1445" s="8">
        <v>46192</v>
      </c>
      <c r="C1445" s="9"/>
      <c r="D1445" s="9"/>
      <c r="E1445" s="9"/>
      <c r="F1445" s="9"/>
      <c r="G1445" s="64"/>
      <c r="H1445" s="65"/>
      <c r="I1445" s="65" t="str">
        <f>IF(Job_Cards[[#This Row],[Customer Name]]="",I1444,"")</f>
        <v>Paid</v>
      </c>
      <c r="J1445" s="22" t="s">
        <v>98</v>
      </c>
      <c r="K1445" s="67" t="str">
        <f>_xlfn.XLOOKUP(Job_Cards[[#This Row],[Part Code Issued]],'Inventory Check'!$A$3:$A$3000,'Inventory Check'!$B$3:$B$3000,"WRONG Code",0)</f>
        <v>FUEL FILTER</v>
      </c>
      <c r="L1445" s="22">
        <v>1</v>
      </c>
      <c r="M1445" s="27">
        <v>711</v>
      </c>
      <c r="N1445" s="69">
        <f t="shared" si="151"/>
        <v>711</v>
      </c>
      <c r="O1445" s="10"/>
      <c r="P1445" s="11"/>
      <c r="Q1445" s="11"/>
      <c r="R1445" s="11"/>
      <c r="S1445" s="11"/>
      <c r="T1445" s="23"/>
      <c r="U1445" s="71">
        <f t="shared" si="150"/>
        <v>0</v>
      </c>
      <c r="V1445" s="71">
        <f t="shared" si="152"/>
        <v>0</v>
      </c>
      <c r="W1445" s="9"/>
      <c r="X1445" s="69">
        <f>Job_Cards[[#This Row],[GST on Lobour]]+Job_Cards[[#This Row],[Total Labour]]+Job_Cards[[#This Row],[Part Value]]</f>
        <v>711</v>
      </c>
      <c r="Y1445" s="9"/>
      <c r="Z1445" s="11"/>
      <c r="AA1445" s="15">
        <f t="shared" si="153"/>
        <v>19</v>
      </c>
      <c r="AB1445" s="15">
        <f t="shared" si="154"/>
        <v>6</v>
      </c>
      <c r="AC1445" s="15">
        <f t="shared" si="155"/>
        <v>2026</v>
      </c>
    </row>
    <row r="1446" spans="1:29" x14ac:dyDescent="0.35">
      <c r="A1446" s="9"/>
      <c r="B1446" s="8">
        <v>46192</v>
      </c>
      <c r="C1446" s="9"/>
      <c r="D1446" s="9"/>
      <c r="E1446" s="9"/>
      <c r="F1446" s="9"/>
      <c r="G1446" s="64"/>
      <c r="H1446" s="65"/>
      <c r="I1446" s="65" t="str">
        <f>IF(Job_Cards[[#This Row],[Customer Name]]="",I1445,"")</f>
        <v>Paid</v>
      </c>
      <c r="J1446" s="22" t="s">
        <v>464</v>
      </c>
      <c r="K1446" s="67" t="str">
        <f>_xlfn.XLOOKUP(Job_Cards[[#This Row],[Part Code Issued]],'Inventory Check'!$A$3:$A$3000,'Inventory Check'!$B$3:$B$3000,"WRONG Code",0)</f>
        <v>Reverse Light Switch</v>
      </c>
      <c r="L1446" s="22">
        <v>1</v>
      </c>
      <c r="M1446" s="27">
        <v>120</v>
      </c>
      <c r="N1446" s="69">
        <f t="shared" si="151"/>
        <v>120</v>
      </c>
      <c r="O1446" s="10"/>
      <c r="P1446" s="11"/>
      <c r="Q1446" s="11"/>
      <c r="R1446" s="11"/>
      <c r="S1446" s="11"/>
      <c r="T1446" s="23"/>
      <c r="U1446" s="71">
        <f t="shared" si="150"/>
        <v>0</v>
      </c>
      <c r="V1446" s="71">
        <f t="shared" si="152"/>
        <v>0</v>
      </c>
      <c r="W1446" s="9"/>
      <c r="X1446" s="69">
        <f>Job_Cards[[#This Row],[GST on Lobour]]+Job_Cards[[#This Row],[Total Labour]]+Job_Cards[[#This Row],[Part Value]]</f>
        <v>120</v>
      </c>
      <c r="Y1446" s="9"/>
      <c r="Z1446" s="11"/>
      <c r="AA1446" s="15">
        <f t="shared" si="153"/>
        <v>19</v>
      </c>
      <c r="AB1446" s="15">
        <f t="shared" si="154"/>
        <v>6</v>
      </c>
      <c r="AC1446" s="15">
        <f t="shared" si="155"/>
        <v>2026</v>
      </c>
    </row>
    <row r="1447" spans="1:29" x14ac:dyDescent="0.35">
      <c r="A1447" s="8">
        <v>46192</v>
      </c>
      <c r="B1447" s="8">
        <v>46192</v>
      </c>
      <c r="C1447" s="9">
        <v>186</v>
      </c>
      <c r="D1447" s="9" t="s">
        <v>1526</v>
      </c>
      <c r="E1447" s="9">
        <v>8726612640</v>
      </c>
      <c r="F1447" s="9" t="s">
        <v>1527</v>
      </c>
      <c r="G1447" s="64" t="s">
        <v>55</v>
      </c>
      <c r="H1447" s="65" t="s">
        <v>65</v>
      </c>
      <c r="I1447" s="65" t="s">
        <v>27</v>
      </c>
      <c r="J1447" s="22" t="s">
        <v>1263</v>
      </c>
      <c r="K1447" s="67" t="str">
        <f>_xlfn.XLOOKUP(Job_Cards[[#This Row],[Part Code Issued]],'Inventory Check'!$A$3:$A$3000,'Inventory Check'!$B$3:$B$3000,"WRONG Code",0)</f>
        <v>ELECTRICAL SPARY</v>
      </c>
      <c r="L1447" s="22">
        <v>1</v>
      </c>
      <c r="M1447" s="27">
        <v>190</v>
      </c>
      <c r="N1447" s="69">
        <f t="shared" si="151"/>
        <v>190</v>
      </c>
      <c r="O1447" s="10">
        <v>900</v>
      </c>
      <c r="P1447" s="11">
        <v>7500</v>
      </c>
      <c r="Q1447" s="11"/>
      <c r="R1447" s="11"/>
      <c r="S1447" s="11"/>
      <c r="T1447" s="23"/>
      <c r="U1447" s="71">
        <f t="shared" si="150"/>
        <v>8400</v>
      </c>
      <c r="V1447" s="71">
        <f t="shared" si="152"/>
        <v>1512</v>
      </c>
      <c r="W1447" s="9"/>
      <c r="X1447" s="69">
        <f>Job_Cards[[#This Row],[GST on Lobour]]+Job_Cards[[#This Row],[Total Labour]]+Job_Cards[[#This Row],[Part Value]]</f>
        <v>10102</v>
      </c>
      <c r="Y1447" s="9"/>
      <c r="Z1447" s="11"/>
      <c r="AA1447" s="15">
        <f t="shared" si="153"/>
        <v>19</v>
      </c>
      <c r="AB1447" s="15">
        <f t="shared" si="154"/>
        <v>6</v>
      </c>
      <c r="AC1447" s="15">
        <f t="shared" si="155"/>
        <v>2026</v>
      </c>
    </row>
    <row r="1448" spans="1:29" x14ac:dyDescent="0.35">
      <c r="A1448" s="9"/>
      <c r="B1448" s="8">
        <v>46192</v>
      </c>
      <c r="C1448" s="9"/>
      <c r="D1448" s="9"/>
      <c r="E1448" s="9"/>
      <c r="F1448" s="9"/>
      <c r="G1448" s="64"/>
      <c r="H1448" s="65"/>
      <c r="I1448" s="65" t="str">
        <f>IF(Job_Cards[[#This Row],[Customer Name]]="",I1447,"")</f>
        <v>Paid</v>
      </c>
      <c r="J1448" s="22" t="s">
        <v>539</v>
      </c>
      <c r="K1448" s="67" t="str">
        <f>_xlfn.XLOOKUP(Job_Cards[[#This Row],[Part Code Issued]],'Inventory Check'!$A$3:$A$3000,'Inventory Check'!$B$3:$B$3000,"WRONG Code",0)</f>
        <v>Wire 04mm</v>
      </c>
      <c r="L1448" s="22">
        <v>17</v>
      </c>
      <c r="M1448" s="27">
        <v>38</v>
      </c>
      <c r="N1448" s="69">
        <f t="shared" si="151"/>
        <v>646</v>
      </c>
      <c r="O1448" s="10"/>
      <c r="P1448" s="11"/>
      <c r="Q1448" s="11"/>
      <c r="R1448" s="11"/>
      <c r="S1448" s="11"/>
      <c r="T1448" s="23"/>
      <c r="U1448" s="71">
        <f t="shared" si="150"/>
        <v>0</v>
      </c>
      <c r="V1448" s="71">
        <f t="shared" si="152"/>
        <v>0</v>
      </c>
      <c r="W1448" s="9"/>
      <c r="X1448" s="69">
        <f>Job_Cards[[#This Row],[GST on Lobour]]+Job_Cards[[#This Row],[Total Labour]]+Job_Cards[[#This Row],[Part Value]]</f>
        <v>646</v>
      </c>
      <c r="Y1448" s="9"/>
      <c r="Z1448" s="11"/>
      <c r="AA1448" s="15">
        <f t="shared" si="153"/>
        <v>19</v>
      </c>
      <c r="AB1448" s="15">
        <f t="shared" si="154"/>
        <v>6</v>
      </c>
      <c r="AC1448" s="15">
        <f t="shared" si="155"/>
        <v>2026</v>
      </c>
    </row>
    <row r="1449" spans="1:29" x14ac:dyDescent="0.35">
      <c r="A1449" s="9"/>
      <c r="B1449" s="8">
        <v>46192</v>
      </c>
      <c r="C1449" s="9"/>
      <c r="D1449" s="9"/>
      <c r="E1449" s="9"/>
      <c r="F1449" s="9"/>
      <c r="G1449" s="64"/>
      <c r="H1449" s="65"/>
      <c r="I1449" s="65" t="str">
        <f>IF(Job_Cards[[#This Row],[Customer Name]]="",I1448,"")</f>
        <v>Paid</v>
      </c>
      <c r="J1449" s="22" t="s">
        <v>540</v>
      </c>
      <c r="K1449" s="67" t="str">
        <f>_xlfn.XLOOKUP(Job_Cards[[#This Row],[Part Code Issued]],'Inventory Check'!$A$3:$A$3000,'Inventory Check'!$B$3:$B$3000,"WRONG Code",0)</f>
        <v>Wire05mm</v>
      </c>
      <c r="L1449" s="22">
        <v>21</v>
      </c>
      <c r="M1449" s="27">
        <v>40</v>
      </c>
      <c r="N1449" s="69">
        <f t="shared" si="151"/>
        <v>840</v>
      </c>
      <c r="O1449" s="10"/>
      <c r="P1449" s="11"/>
      <c r="Q1449" s="11"/>
      <c r="R1449" s="11"/>
      <c r="S1449" s="11"/>
      <c r="T1449" s="23"/>
      <c r="U1449" s="71">
        <f t="shared" si="150"/>
        <v>0</v>
      </c>
      <c r="V1449" s="71">
        <f t="shared" si="152"/>
        <v>0</v>
      </c>
      <c r="W1449" s="9"/>
      <c r="X1449" s="69">
        <f>Job_Cards[[#This Row],[GST on Lobour]]+Job_Cards[[#This Row],[Total Labour]]+Job_Cards[[#This Row],[Part Value]]</f>
        <v>840</v>
      </c>
      <c r="Y1449" s="9"/>
      <c r="Z1449" s="11"/>
      <c r="AA1449" s="15">
        <f t="shared" si="153"/>
        <v>19</v>
      </c>
      <c r="AB1449" s="15">
        <f t="shared" si="154"/>
        <v>6</v>
      </c>
      <c r="AC1449" s="15">
        <f t="shared" si="155"/>
        <v>2026</v>
      </c>
    </row>
    <row r="1450" spans="1:29" x14ac:dyDescent="0.35">
      <c r="A1450" s="9"/>
      <c r="B1450" s="8">
        <v>46192</v>
      </c>
      <c r="C1450" s="9"/>
      <c r="D1450" s="9"/>
      <c r="E1450" s="9"/>
      <c r="F1450" s="9"/>
      <c r="G1450" s="64"/>
      <c r="H1450" s="65"/>
      <c r="I1450" s="65" t="str">
        <f>IF(Job_Cards[[#This Row],[Customer Name]]="",I1449,"")</f>
        <v>Paid</v>
      </c>
      <c r="J1450" s="22" t="s">
        <v>542</v>
      </c>
      <c r="K1450" s="67" t="str">
        <f>_xlfn.XLOOKUP(Job_Cards[[#This Row],[Part Code Issued]],'Inventory Check'!$A$3:$A$3000,'Inventory Check'!$B$3:$B$3000,"WRONG Code",0)</f>
        <v>Suletion Tap</v>
      </c>
      <c r="L1450" s="22">
        <v>6</v>
      </c>
      <c r="M1450" s="27">
        <v>20</v>
      </c>
      <c r="N1450" s="69">
        <f t="shared" si="151"/>
        <v>120</v>
      </c>
      <c r="O1450" s="10"/>
      <c r="P1450" s="11"/>
      <c r="Q1450" s="11"/>
      <c r="R1450" s="11"/>
      <c r="S1450" s="11"/>
      <c r="T1450" s="23"/>
      <c r="U1450" s="71">
        <f t="shared" si="150"/>
        <v>0</v>
      </c>
      <c r="V1450" s="71">
        <f t="shared" si="152"/>
        <v>0</v>
      </c>
      <c r="W1450" s="9"/>
      <c r="X1450" s="69">
        <f>Job_Cards[[#This Row],[GST on Lobour]]+Job_Cards[[#This Row],[Total Labour]]+Job_Cards[[#This Row],[Part Value]]</f>
        <v>120</v>
      </c>
      <c r="Y1450" s="9"/>
      <c r="Z1450" s="11"/>
      <c r="AA1450" s="15">
        <f t="shared" si="153"/>
        <v>19</v>
      </c>
      <c r="AB1450" s="15">
        <f t="shared" si="154"/>
        <v>6</v>
      </c>
      <c r="AC1450" s="15">
        <f t="shared" si="155"/>
        <v>2026</v>
      </c>
    </row>
    <row r="1451" spans="1:29" x14ac:dyDescent="0.35">
      <c r="A1451" s="9"/>
      <c r="B1451" s="8">
        <v>46192</v>
      </c>
      <c r="C1451" s="9"/>
      <c r="D1451" s="9"/>
      <c r="E1451" s="9"/>
      <c r="F1451" s="9"/>
      <c r="G1451" s="64"/>
      <c r="H1451" s="65"/>
      <c r="I1451" s="65" t="str">
        <f>IF(Job_Cards[[#This Row],[Customer Name]]="",I1450,"")</f>
        <v>Paid</v>
      </c>
      <c r="J1451" s="22" t="s">
        <v>654</v>
      </c>
      <c r="K1451" s="67" t="str">
        <f>_xlfn.XLOOKUP(Job_Cards[[#This Row],[Part Code Issued]],'Inventory Check'!$A$3:$A$3000,'Inventory Check'!$B$3:$B$3000,"WRONG Code",0)</f>
        <v>Wiring Clip (3)</v>
      </c>
      <c r="L1451" s="22">
        <v>17</v>
      </c>
      <c r="M1451" s="27">
        <v>6</v>
      </c>
      <c r="N1451" s="69">
        <f t="shared" si="151"/>
        <v>102</v>
      </c>
      <c r="O1451" s="10"/>
      <c r="P1451" s="11"/>
      <c r="Q1451" s="11"/>
      <c r="R1451" s="11"/>
      <c r="S1451" s="11"/>
      <c r="T1451" s="23"/>
      <c r="U1451" s="71">
        <f t="shared" si="150"/>
        <v>0</v>
      </c>
      <c r="V1451" s="71">
        <f t="shared" si="152"/>
        <v>0</v>
      </c>
      <c r="W1451" s="9"/>
      <c r="X1451" s="69">
        <f>Job_Cards[[#This Row],[GST on Lobour]]+Job_Cards[[#This Row],[Total Labour]]+Job_Cards[[#This Row],[Part Value]]</f>
        <v>102</v>
      </c>
      <c r="Y1451" s="9"/>
      <c r="Z1451" s="11"/>
      <c r="AA1451" s="15">
        <f t="shared" si="153"/>
        <v>19</v>
      </c>
      <c r="AB1451" s="15">
        <f t="shared" si="154"/>
        <v>6</v>
      </c>
      <c r="AC1451" s="15">
        <f t="shared" si="155"/>
        <v>2026</v>
      </c>
    </row>
    <row r="1452" spans="1:29" x14ac:dyDescent="0.35">
      <c r="A1452" s="9"/>
      <c r="B1452" s="8">
        <v>46192</v>
      </c>
      <c r="C1452" s="9"/>
      <c r="D1452" s="9"/>
      <c r="E1452" s="9"/>
      <c r="F1452" s="9"/>
      <c r="G1452" s="64"/>
      <c r="H1452" s="65"/>
      <c r="I1452" s="65" t="str">
        <f>IF(Job_Cards[[#This Row],[Customer Name]]="",I1451,"")</f>
        <v>Paid</v>
      </c>
      <c r="J1452" s="22" t="s">
        <v>507</v>
      </c>
      <c r="K1452" s="67" t="str">
        <f>_xlfn.XLOOKUP(Job_Cards[[#This Row],[Part Code Issued]],'Inventory Check'!$A$3:$A$3000,'Inventory Check'!$B$3:$B$3000,"WRONG Code",0)</f>
        <v>Horn Replay MS Wimson</v>
      </c>
      <c r="L1452" s="22">
        <v>1</v>
      </c>
      <c r="M1452" s="27">
        <v>116</v>
      </c>
      <c r="N1452" s="69">
        <f t="shared" si="151"/>
        <v>116</v>
      </c>
      <c r="O1452" s="10"/>
      <c r="P1452" s="11"/>
      <c r="Q1452" s="11"/>
      <c r="R1452" s="11"/>
      <c r="S1452" s="11"/>
      <c r="T1452" s="23"/>
      <c r="U1452" s="71">
        <f t="shared" si="150"/>
        <v>0</v>
      </c>
      <c r="V1452" s="71">
        <f t="shared" si="152"/>
        <v>0</v>
      </c>
      <c r="W1452" s="9"/>
      <c r="X1452" s="69">
        <f>Job_Cards[[#This Row],[GST on Lobour]]+Job_Cards[[#This Row],[Total Labour]]+Job_Cards[[#This Row],[Part Value]]</f>
        <v>116</v>
      </c>
      <c r="Y1452" s="9"/>
      <c r="Z1452" s="11"/>
      <c r="AA1452" s="15">
        <f t="shared" si="153"/>
        <v>19</v>
      </c>
      <c r="AB1452" s="15">
        <f t="shared" si="154"/>
        <v>6</v>
      </c>
      <c r="AC1452" s="15">
        <f t="shared" si="155"/>
        <v>2026</v>
      </c>
    </row>
    <row r="1453" spans="1:29" x14ac:dyDescent="0.35">
      <c r="A1453" s="9"/>
      <c r="B1453" s="8">
        <v>46192</v>
      </c>
      <c r="C1453" s="9"/>
      <c r="D1453" s="9"/>
      <c r="E1453" s="9"/>
      <c r="F1453" s="9"/>
      <c r="G1453" s="64"/>
      <c r="H1453" s="65"/>
      <c r="I1453" s="65" t="str">
        <f>IF(Job_Cards[[#This Row],[Customer Name]]="",I1452,"")</f>
        <v>Paid</v>
      </c>
      <c r="J1453" s="22" t="s">
        <v>1487</v>
      </c>
      <c r="K1453" s="67" t="str">
        <f>_xlfn.XLOOKUP(Job_Cards[[#This Row],[Part Code Issued]],'Inventory Check'!$A$3:$A$3000,'Inventory Check'!$B$3:$B$3000,"WRONG Code",0)</f>
        <v>Battery Cut Of Switch</v>
      </c>
      <c r="L1453" s="22">
        <v>1</v>
      </c>
      <c r="M1453" s="27">
        <v>808</v>
      </c>
      <c r="N1453" s="69">
        <f t="shared" si="151"/>
        <v>808</v>
      </c>
      <c r="O1453" s="10"/>
      <c r="P1453" s="11"/>
      <c r="Q1453" s="11"/>
      <c r="R1453" s="11"/>
      <c r="S1453" s="11"/>
      <c r="T1453" s="23"/>
      <c r="U1453" s="71">
        <f t="shared" si="150"/>
        <v>0</v>
      </c>
      <c r="V1453" s="71">
        <f t="shared" si="152"/>
        <v>0</v>
      </c>
      <c r="W1453" s="9"/>
      <c r="X1453" s="69">
        <f>Job_Cards[[#This Row],[GST on Lobour]]+Job_Cards[[#This Row],[Total Labour]]+Job_Cards[[#This Row],[Part Value]]</f>
        <v>808</v>
      </c>
      <c r="Y1453" s="9"/>
      <c r="Z1453" s="11"/>
      <c r="AA1453" s="15">
        <f t="shared" si="153"/>
        <v>19</v>
      </c>
      <c r="AB1453" s="15">
        <f t="shared" si="154"/>
        <v>6</v>
      </c>
      <c r="AC1453" s="15">
        <f t="shared" si="155"/>
        <v>2026</v>
      </c>
    </row>
    <row r="1454" spans="1:29" x14ac:dyDescent="0.35">
      <c r="A1454" s="9"/>
      <c r="B1454" s="8">
        <v>46192</v>
      </c>
      <c r="C1454" s="9"/>
      <c r="D1454" s="9"/>
      <c r="E1454" s="9"/>
      <c r="F1454" s="9"/>
      <c r="G1454" s="64"/>
      <c r="H1454" s="65"/>
      <c r="I1454" s="65" t="str">
        <f>IF(Job_Cards[[#This Row],[Customer Name]]="",I1453,"")</f>
        <v>Paid</v>
      </c>
      <c r="J1454" s="22" t="s">
        <v>1489</v>
      </c>
      <c r="K1454" s="67" t="str">
        <f>_xlfn.XLOOKUP(Job_Cards[[#This Row],[Part Code Issued]],'Inventory Check'!$A$3:$A$3000,'Inventory Check'!$B$3:$B$3000,"WRONG Code",0)</f>
        <v>Battery Fuse Box Assy</v>
      </c>
      <c r="L1454" s="22">
        <v>1</v>
      </c>
      <c r="M1454" s="27">
        <v>2195</v>
      </c>
      <c r="N1454" s="69">
        <f t="shared" si="151"/>
        <v>2195</v>
      </c>
      <c r="O1454" s="10"/>
      <c r="P1454" s="11"/>
      <c r="Q1454" s="11"/>
      <c r="R1454" s="11"/>
      <c r="S1454" s="11"/>
      <c r="T1454" s="23"/>
      <c r="U1454" s="71">
        <f t="shared" si="150"/>
        <v>0</v>
      </c>
      <c r="V1454" s="71">
        <f t="shared" si="152"/>
        <v>0</v>
      </c>
      <c r="W1454" s="9"/>
      <c r="X1454" s="69">
        <f>Job_Cards[[#This Row],[GST on Lobour]]+Job_Cards[[#This Row],[Total Labour]]+Job_Cards[[#This Row],[Part Value]]</f>
        <v>2195</v>
      </c>
      <c r="Y1454" s="9"/>
      <c r="Z1454" s="11"/>
      <c r="AA1454" s="15">
        <f t="shared" si="153"/>
        <v>19</v>
      </c>
      <c r="AB1454" s="15">
        <f t="shared" si="154"/>
        <v>6</v>
      </c>
      <c r="AC1454" s="15">
        <f t="shared" si="155"/>
        <v>2026</v>
      </c>
    </row>
    <row r="1455" spans="1:29" x14ac:dyDescent="0.35">
      <c r="A1455" s="9"/>
      <c r="B1455" s="8">
        <v>46192</v>
      </c>
      <c r="C1455" s="9"/>
      <c r="D1455" s="9"/>
      <c r="E1455" s="9"/>
      <c r="F1455" s="9"/>
      <c r="G1455" s="64"/>
      <c r="H1455" s="65"/>
      <c r="I1455" s="65" t="str">
        <f>IF(Job_Cards[[#This Row],[Customer Name]]="",I1454,"")</f>
        <v>Paid</v>
      </c>
      <c r="J1455" s="22" t="s">
        <v>1119</v>
      </c>
      <c r="K1455" s="67" t="str">
        <f>_xlfn.XLOOKUP(Job_Cards[[#This Row],[Part Code Issued]],'Inventory Check'!$A$3:$A$3000,'Inventory Check'!$B$3:$B$3000,"WRONG Code",0)</f>
        <v>MECHENICAL SPRAY</v>
      </c>
      <c r="L1455" s="22">
        <v>1</v>
      </c>
      <c r="M1455" s="27">
        <v>160</v>
      </c>
      <c r="N1455" s="69">
        <f t="shared" si="151"/>
        <v>160</v>
      </c>
      <c r="O1455" s="10"/>
      <c r="P1455" s="11"/>
      <c r="Q1455" s="11"/>
      <c r="R1455" s="11"/>
      <c r="S1455" s="11"/>
      <c r="T1455" s="23"/>
      <c r="U1455" s="71">
        <f t="shared" si="150"/>
        <v>0</v>
      </c>
      <c r="V1455" s="71">
        <f t="shared" si="152"/>
        <v>0</v>
      </c>
      <c r="W1455" s="9"/>
      <c r="X1455" s="69">
        <f>Job_Cards[[#This Row],[GST on Lobour]]+Job_Cards[[#This Row],[Total Labour]]+Job_Cards[[#This Row],[Part Value]]</f>
        <v>160</v>
      </c>
      <c r="Y1455" s="9"/>
      <c r="Z1455" s="11"/>
      <c r="AA1455" s="15">
        <f t="shared" si="153"/>
        <v>19</v>
      </c>
      <c r="AB1455" s="15">
        <f t="shared" si="154"/>
        <v>6</v>
      </c>
      <c r="AC1455" s="15">
        <f t="shared" si="155"/>
        <v>2026</v>
      </c>
    </row>
    <row r="1456" spans="1:29" x14ac:dyDescent="0.35">
      <c r="A1456" s="9"/>
      <c r="B1456" s="8">
        <v>46192</v>
      </c>
      <c r="C1456" s="9"/>
      <c r="D1456" s="9"/>
      <c r="E1456" s="9"/>
      <c r="F1456" s="9"/>
      <c r="G1456" s="64"/>
      <c r="H1456" s="65"/>
      <c r="I1456" s="65" t="str">
        <f>IF(Job_Cards[[#This Row],[Customer Name]]="",I1455,"")</f>
        <v>Paid</v>
      </c>
      <c r="J1456" s="22" t="s">
        <v>1513</v>
      </c>
      <c r="K1456" s="67" t="str">
        <f>_xlfn.XLOOKUP(Job_Cards[[#This Row],[Part Code Issued]],'Inventory Check'!$A$3:$A$3000,'Inventory Check'!$B$3:$B$3000,"WRONG Code",0)</f>
        <v>Plane Tape</v>
      </c>
      <c r="L1456" s="22">
        <v>1</v>
      </c>
      <c r="M1456" s="27">
        <v>60</v>
      </c>
      <c r="N1456" s="69">
        <f t="shared" si="151"/>
        <v>60</v>
      </c>
      <c r="O1456" s="10"/>
      <c r="P1456" s="11"/>
      <c r="Q1456" s="11"/>
      <c r="R1456" s="11"/>
      <c r="S1456" s="11"/>
      <c r="T1456" s="23"/>
      <c r="U1456" s="71">
        <f t="shared" si="150"/>
        <v>0</v>
      </c>
      <c r="V1456" s="71">
        <f t="shared" si="152"/>
        <v>0</v>
      </c>
      <c r="W1456" s="9"/>
      <c r="X1456" s="69">
        <f>Job_Cards[[#This Row],[GST on Lobour]]+Job_Cards[[#This Row],[Total Labour]]+Job_Cards[[#This Row],[Part Value]]</f>
        <v>60</v>
      </c>
      <c r="Y1456" s="9"/>
      <c r="Z1456" s="11"/>
      <c r="AA1456" s="15">
        <f t="shared" si="153"/>
        <v>19</v>
      </c>
      <c r="AB1456" s="15">
        <f t="shared" si="154"/>
        <v>6</v>
      </c>
      <c r="AC1456" s="15">
        <f t="shared" si="155"/>
        <v>2026</v>
      </c>
    </row>
    <row r="1457" spans="1:29" x14ac:dyDescent="0.35">
      <c r="A1457" s="9"/>
      <c r="B1457" s="8">
        <v>46192</v>
      </c>
      <c r="C1457" s="9"/>
      <c r="D1457" s="9"/>
      <c r="E1457" s="9"/>
      <c r="F1457" s="9"/>
      <c r="G1457" s="64"/>
      <c r="H1457" s="65"/>
      <c r="I1457" s="65" t="str">
        <f>IF(Job_Cards[[#This Row],[Customer Name]]="",I1456,"")</f>
        <v>Paid</v>
      </c>
      <c r="J1457" s="22" t="s">
        <v>366</v>
      </c>
      <c r="K1457" s="67" t="str">
        <f>_xlfn.XLOOKUP(Job_Cards[[#This Row],[Part Code Issued]],'Inventory Check'!$A$3:$A$3000,'Inventory Check'!$B$3:$B$3000,"WRONG Code",0)</f>
        <v>Gulf Force BS VI (6.5L)</v>
      </c>
      <c r="L1457" s="22">
        <v>1</v>
      </c>
      <c r="M1457" s="27">
        <v>3088</v>
      </c>
      <c r="N1457" s="69">
        <f t="shared" si="151"/>
        <v>3088</v>
      </c>
      <c r="O1457" s="10"/>
      <c r="P1457" s="11"/>
      <c r="Q1457" s="11"/>
      <c r="R1457" s="11"/>
      <c r="S1457" s="11"/>
      <c r="T1457" s="23"/>
      <c r="U1457" s="71">
        <f t="shared" si="150"/>
        <v>0</v>
      </c>
      <c r="V1457" s="71">
        <f t="shared" si="152"/>
        <v>0</v>
      </c>
      <c r="W1457" s="9"/>
      <c r="X1457" s="69">
        <f>Job_Cards[[#This Row],[GST on Lobour]]+Job_Cards[[#This Row],[Total Labour]]+Job_Cards[[#This Row],[Part Value]]</f>
        <v>3088</v>
      </c>
      <c r="Y1457" s="9"/>
      <c r="Z1457" s="11"/>
      <c r="AA1457" s="15">
        <f t="shared" si="153"/>
        <v>19</v>
      </c>
      <c r="AB1457" s="15">
        <f t="shared" si="154"/>
        <v>6</v>
      </c>
      <c r="AC1457" s="15">
        <f t="shared" si="155"/>
        <v>2026</v>
      </c>
    </row>
    <row r="1458" spans="1:29" x14ac:dyDescent="0.35">
      <c r="A1458" s="9"/>
      <c r="B1458" s="8">
        <v>46192</v>
      </c>
      <c r="C1458" s="9"/>
      <c r="D1458" s="9"/>
      <c r="E1458" s="9"/>
      <c r="F1458" s="9"/>
      <c r="G1458" s="64"/>
      <c r="H1458" s="65"/>
      <c r="I1458" s="65" t="str">
        <f>IF(Job_Cards[[#This Row],[Customer Name]]="",I1457,"")</f>
        <v>Paid</v>
      </c>
      <c r="J1458" s="22" t="s">
        <v>90</v>
      </c>
      <c r="K1458" s="67" t="str">
        <f>_xlfn.XLOOKUP(Job_Cards[[#This Row],[Part Code Issued]],'Inventory Check'!$A$3:$A$3000,'Inventory Check'!$B$3:$B$3000,"WRONG Code",0)</f>
        <v>Oil Filter</v>
      </c>
      <c r="L1458" s="22">
        <v>1</v>
      </c>
      <c r="M1458" s="27">
        <v>359</v>
      </c>
      <c r="N1458" s="69">
        <f t="shared" si="151"/>
        <v>359</v>
      </c>
      <c r="O1458" s="10"/>
      <c r="P1458" s="11"/>
      <c r="Q1458" s="11"/>
      <c r="R1458" s="11"/>
      <c r="S1458" s="11"/>
      <c r="T1458" s="23"/>
      <c r="U1458" s="71">
        <f t="shared" si="150"/>
        <v>0</v>
      </c>
      <c r="V1458" s="71">
        <f t="shared" si="152"/>
        <v>0</v>
      </c>
      <c r="W1458" s="9"/>
      <c r="X1458" s="69">
        <f>Job_Cards[[#This Row],[GST on Lobour]]+Job_Cards[[#This Row],[Total Labour]]+Job_Cards[[#This Row],[Part Value]]</f>
        <v>359</v>
      </c>
      <c r="Y1458" s="9"/>
      <c r="Z1458" s="11"/>
      <c r="AA1458" s="15">
        <f t="shared" si="153"/>
        <v>19</v>
      </c>
      <c r="AB1458" s="15">
        <f t="shared" si="154"/>
        <v>6</v>
      </c>
      <c r="AC1458" s="15">
        <f t="shared" si="155"/>
        <v>2026</v>
      </c>
    </row>
    <row r="1459" spans="1:29" x14ac:dyDescent="0.35">
      <c r="A1459" s="9"/>
      <c r="B1459" s="8">
        <v>46192</v>
      </c>
      <c r="C1459" s="9"/>
      <c r="D1459" s="9"/>
      <c r="E1459" s="9"/>
      <c r="F1459" s="9"/>
      <c r="G1459" s="64"/>
      <c r="H1459" s="65"/>
      <c r="I1459" s="65" t="str">
        <f>IF(Job_Cards[[#This Row],[Customer Name]]="",I1458,"")</f>
        <v>Paid</v>
      </c>
      <c r="J1459" s="22" t="s">
        <v>1237</v>
      </c>
      <c r="K1459" s="67" t="str">
        <f>_xlfn.XLOOKUP(Job_Cards[[#This Row],[Part Code Issued]],'Inventory Check'!$A$3:$A$3000,'Inventory Check'!$B$3:$B$3000,"WRONG Code",0)</f>
        <v>FRONT SHOKER T1 BS-6</v>
      </c>
      <c r="L1459" s="22">
        <v>1</v>
      </c>
      <c r="M1459" s="27">
        <v>1700</v>
      </c>
      <c r="N1459" s="69">
        <f t="shared" si="151"/>
        <v>1700</v>
      </c>
      <c r="O1459" s="10"/>
      <c r="P1459" s="11"/>
      <c r="Q1459" s="11"/>
      <c r="R1459" s="11"/>
      <c r="S1459" s="11"/>
      <c r="T1459" s="23"/>
      <c r="U1459" s="71">
        <f t="shared" si="150"/>
        <v>0</v>
      </c>
      <c r="V1459" s="71">
        <f t="shared" si="152"/>
        <v>0</v>
      </c>
      <c r="W1459" s="9"/>
      <c r="X1459" s="69">
        <f>Job_Cards[[#This Row],[GST on Lobour]]+Job_Cards[[#This Row],[Total Labour]]+Job_Cards[[#This Row],[Part Value]]</f>
        <v>1700</v>
      </c>
      <c r="Y1459" s="9"/>
      <c r="Z1459" s="11"/>
      <c r="AA1459" s="15">
        <f t="shared" si="153"/>
        <v>19</v>
      </c>
      <c r="AB1459" s="15">
        <f t="shared" si="154"/>
        <v>6</v>
      </c>
      <c r="AC1459" s="15">
        <f t="shared" si="155"/>
        <v>2026</v>
      </c>
    </row>
    <row r="1460" spans="1:29" x14ac:dyDescent="0.35">
      <c r="A1460" s="9"/>
      <c r="B1460" s="8">
        <v>46192</v>
      </c>
      <c r="C1460" s="9"/>
      <c r="D1460" s="9"/>
      <c r="E1460" s="9"/>
      <c r="F1460" s="9"/>
      <c r="G1460" s="64"/>
      <c r="H1460" s="65"/>
      <c r="I1460" s="65" t="str">
        <f>IF(Job_Cards[[#This Row],[Customer Name]]="",I1459,"")</f>
        <v>Paid</v>
      </c>
      <c r="J1460" s="22" t="s">
        <v>876</v>
      </c>
      <c r="K1460" s="67" t="str">
        <f>_xlfn.XLOOKUP(Job_Cards[[#This Row],[Part Code Issued]],'Inventory Check'!$A$3:$A$3000,'Inventory Check'!$B$3:$B$3000,"WRONG Code",0)</f>
        <v>Shocker Bolt With Nut</v>
      </c>
      <c r="L1460" s="22">
        <v>1</v>
      </c>
      <c r="M1460" s="27">
        <v>60</v>
      </c>
      <c r="N1460" s="69">
        <f t="shared" si="151"/>
        <v>60</v>
      </c>
      <c r="O1460" s="10"/>
      <c r="P1460" s="11"/>
      <c r="Q1460" s="11"/>
      <c r="R1460" s="11"/>
      <c r="S1460" s="11"/>
      <c r="T1460" s="23"/>
      <c r="U1460" s="71">
        <f t="shared" si="150"/>
        <v>0</v>
      </c>
      <c r="V1460" s="71">
        <f t="shared" si="152"/>
        <v>0</v>
      </c>
      <c r="W1460" s="9"/>
      <c r="X1460" s="69">
        <f>Job_Cards[[#This Row],[GST on Lobour]]+Job_Cards[[#This Row],[Total Labour]]+Job_Cards[[#This Row],[Part Value]]</f>
        <v>60</v>
      </c>
      <c r="Y1460" s="9"/>
      <c r="Z1460" s="11"/>
      <c r="AA1460" s="15">
        <f t="shared" si="153"/>
        <v>19</v>
      </c>
      <c r="AB1460" s="15">
        <f t="shared" si="154"/>
        <v>6</v>
      </c>
      <c r="AC1460" s="15">
        <f t="shared" si="155"/>
        <v>2026</v>
      </c>
    </row>
    <row r="1461" spans="1:29" x14ac:dyDescent="0.35">
      <c r="A1461" s="8">
        <v>46194</v>
      </c>
      <c r="B1461" s="8">
        <v>46194</v>
      </c>
      <c r="C1461" s="9">
        <v>187</v>
      </c>
      <c r="D1461" s="9" t="s">
        <v>1543</v>
      </c>
      <c r="E1461" s="9">
        <v>9795765029</v>
      </c>
      <c r="F1461" s="9"/>
      <c r="G1461" s="64"/>
      <c r="H1461" s="65"/>
      <c r="I1461" s="65" t="s">
        <v>751</v>
      </c>
      <c r="J1461" s="22" t="s">
        <v>313</v>
      </c>
      <c r="K1461" s="67" t="str">
        <f>_xlfn.XLOOKUP(Job_Cards[[#This Row],[Part Code Issued]],'Inventory Check'!$A$3:$A$3000,'Inventory Check'!$B$3:$B$3000,"WRONG Code",0)</f>
        <v>Bearing Bushes</v>
      </c>
      <c r="L1461" s="22">
        <v>4</v>
      </c>
      <c r="M1461" s="27">
        <v>434</v>
      </c>
      <c r="N1461" s="69">
        <f t="shared" si="151"/>
        <v>1736</v>
      </c>
      <c r="O1461" s="10"/>
      <c r="P1461" s="11"/>
      <c r="Q1461" s="11"/>
      <c r="R1461" s="11"/>
      <c r="S1461" s="11"/>
      <c r="T1461" s="23"/>
      <c r="U1461" s="71">
        <f t="shared" si="150"/>
        <v>0</v>
      </c>
      <c r="V1461" s="71">
        <f t="shared" si="152"/>
        <v>0</v>
      </c>
      <c r="W1461" s="9"/>
      <c r="X1461" s="69">
        <f>Job_Cards[[#This Row],[GST on Lobour]]+Job_Cards[[#This Row],[Total Labour]]+Job_Cards[[#This Row],[Part Value]]</f>
        <v>1736</v>
      </c>
      <c r="Y1461" s="9"/>
      <c r="Z1461" s="11"/>
      <c r="AA1461" s="15">
        <f t="shared" si="153"/>
        <v>21</v>
      </c>
      <c r="AB1461" s="15">
        <f t="shared" si="154"/>
        <v>6</v>
      </c>
      <c r="AC1461" s="15">
        <f t="shared" si="155"/>
        <v>2026</v>
      </c>
    </row>
    <row r="1462" spans="1:29" x14ac:dyDescent="0.35">
      <c r="A1462" s="8">
        <v>46194</v>
      </c>
      <c r="B1462" s="8">
        <v>46194</v>
      </c>
      <c r="C1462" s="9">
        <v>188</v>
      </c>
      <c r="D1462" s="9" t="s">
        <v>1544</v>
      </c>
      <c r="E1462" s="9">
        <v>7785854631</v>
      </c>
      <c r="F1462" s="9" t="s">
        <v>1545</v>
      </c>
      <c r="G1462" s="64" t="s">
        <v>55</v>
      </c>
      <c r="H1462" s="65" t="s">
        <v>65</v>
      </c>
      <c r="I1462" s="65" t="s">
        <v>27</v>
      </c>
      <c r="J1462" s="22" t="s">
        <v>1119</v>
      </c>
      <c r="K1462" s="67" t="str">
        <f>_xlfn.XLOOKUP(Job_Cards[[#This Row],[Part Code Issued]],'Inventory Check'!$A$3:$A$3000,'Inventory Check'!$B$3:$B$3000,"WRONG Code",0)</f>
        <v>MECHENICAL SPRAY</v>
      </c>
      <c r="L1462" s="22">
        <v>1</v>
      </c>
      <c r="M1462" s="27">
        <v>160</v>
      </c>
      <c r="N1462" s="69">
        <f t="shared" si="151"/>
        <v>160</v>
      </c>
      <c r="O1462" s="10">
        <v>1300</v>
      </c>
      <c r="P1462" s="11">
        <v>300</v>
      </c>
      <c r="Q1462" s="11"/>
      <c r="R1462" s="11"/>
      <c r="S1462" s="11"/>
      <c r="T1462" s="23"/>
      <c r="U1462" s="71">
        <f t="shared" si="150"/>
        <v>1600</v>
      </c>
      <c r="V1462" s="71">
        <f t="shared" si="152"/>
        <v>288</v>
      </c>
      <c r="W1462" s="9"/>
      <c r="X1462" s="69">
        <f>Job_Cards[[#This Row],[GST on Lobour]]+Job_Cards[[#This Row],[Total Labour]]+Job_Cards[[#This Row],[Part Value]]</f>
        <v>2048</v>
      </c>
      <c r="Y1462" s="9"/>
      <c r="Z1462" s="11"/>
      <c r="AA1462" s="15">
        <f t="shared" si="153"/>
        <v>21</v>
      </c>
      <c r="AB1462" s="15">
        <f t="shared" si="154"/>
        <v>6</v>
      </c>
      <c r="AC1462" s="15">
        <f t="shared" si="155"/>
        <v>2026</v>
      </c>
    </row>
    <row r="1463" spans="1:29" x14ac:dyDescent="0.35">
      <c r="A1463" s="9"/>
      <c r="B1463" s="8">
        <v>46194</v>
      </c>
      <c r="C1463" s="9"/>
      <c r="D1463" s="9"/>
      <c r="E1463" s="9"/>
      <c r="F1463" s="9"/>
      <c r="G1463" s="64"/>
      <c r="H1463" s="65"/>
      <c r="I1463" s="65" t="str">
        <f>IF(Job_Cards[[#This Row],[Customer Name]]="",I1462,"")</f>
        <v>Paid</v>
      </c>
      <c r="J1463" s="22" t="s">
        <v>521</v>
      </c>
      <c r="K1463" s="67" t="str">
        <f>_xlfn.XLOOKUP(Job_Cards[[#This Row],[Part Code Issued]],'Inventory Check'!$A$3:$A$3000,'Inventory Check'!$B$3:$B$3000,"WRONG Code",0)</f>
        <v>UJ Kit</v>
      </c>
      <c r="L1463" s="22">
        <v>1</v>
      </c>
      <c r="M1463" s="27">
        <v>703</v>
      </c>
      <c r="N1463" s="69">
        <f t="shared" si="151"/>
        <v>703</v>
      </c>
      <c r="O1463" s="10"/>
      <c r="P1463" s="11"/>
      <c r="Q1463" s="11"/>
      <c r="R1463" s="11"/>
      <c r="S1463" s="11"/>
      <c r="T1463" s="23"/>
      <c r="U1463" s="71">
        <f t="shared" si="150"/>
        <v>0</v>
      </c>
      <c r="V1463" s="71">
        <f t="shared" si="152"/>
        <v>0</v>
      </c>
      <c r="W1463" s="9"/>
      <c r="X1463" s="69">
        <f>Job_Cards[[#This Row],[GST on Lobour]]+Job_Cards[[#This Row],[Total Labour]]+Job_Cards[[#This Row],[Part Value]]</f>
        <v>703</v>
      </c>
      <c r="Y1463" s="9"/>
      <c r="Z1463" s="11"/>
      <c r="AA1463" s="15">
        <f t="shared" si="153"/>
        <v>21</v>
      </c>
      <c r="AB1463" s="15">
        <f t="shared" si="154"/>
        <v>6</v>
      </c>
      <c r="AC1463" s="15">
        <f t="shared" si="155"/>
        <v>2026</v>
      </c>
    </row>
    <row r="1464" spans="1:29" x14ac:dyDescent="0.35">
      <c r="A1464" s="9"/>
      <c r="B1464" s="8">
        <v>46194</v>
      </c>
      <c r="C1464" s="9"/>
      <c r="D1464" s="9"/>
      <c r="E1464" s="9"/>
      <c r="F1464" s="9"/>
      <c r="G1464" s="64"/>
      <c r="H1464" s="65"/>
      <c r="I1464" s="65" t="str">
        <f>IF(Job_Cards[[#This Row],[Customer Name]]="",I1463,"")</f>
        <v>Paid</v>
      </c>
      <c r="J1464" s="22" t="s">
        <v>366</v>
      </c>
      <c r="K1464" s="67" t="str">
        <f>_xlfn.XLOOKUP(Job_Cards[[#This Row],[Part Code Issued]],'Inventory Check'!$A$3:$A$3000,'Inventory Check'!$B$3:$B$3000,"WRONG Code",0)</f>
        <v>Gulf Force BS VI (6.5L)</v>
      </c>
      <c r="L1464" s="22">
        <v>1</v>
      </c>
      <c r="M1464" s="27">
        <v>3088</v>
      </c>
      <c r="N1464" s="69">
        <f t="shared" si="151"/>
        <v>3088</v>
      </c>
      <c r="O1464" s="10"/>
      <c r="P1464" s="11"/>
      <c r="Q1464" s="11"/>
      <c r="R1464" s="11"/>
      <c r="S1464" s="11"/>
      <c r="T1464" s="23"/>
      <c r="U1464" s="71">
        <f t="shared" si="150"/>
        <v>0</v>
      </c>
      <c r="V1464" s="71">
        <f t="shared" si="152"/>
        <v>0</v>
      </c>
      <c r="W1464" s="9"/>
      <c r="X1464" s="69">
        <f>Job_Cards[[#This Row],[GST on Lobour]]+Job_Cards[[#This Row],[Total Labour]]+Job_Cards[[#This Row],[Part Value]]</f>
        <v>3088</v>
      </c>
      <c r="Y1464" s="9"/>
      <c r="Z1464" s="11"/>
      <c r="AA1464" s="15">
        <f t="shared" si="153"/>
        <v>21</v>
      </c>
      <c r="AB1464" s="15">
        <f t="shared" si="154"/>
        <v>6</v>
      </c>
      <c r="AC1464" s="15">
        <f t="shared" si="155"/>
        <v>2026</v>
      </c>
    </row>
    <row r="1465" spans="1:29" x14ac:dyDescent="0.35">
      <c r="A1465" s="9"/>
      <c r="B1465" s="8">
        <v>46194</v>
      </c>
      <c r="C1465" s="9"/>
      <c r="D1465" s="9"/>
      <c r="E1465" s="9"/>
      <c r="F1465" s="9"/>
      <c r="G1465" s="64"/>
      <c r="H1465" s="65"/>
      <c r="I1465" s="65" t="str">
        <f>IF(Job_Cards[[#This Row],[Customer Name]]="",I1464,"")</f>
        <v>Paid</v>
      </c>
      <c r="J1465" s="22" t="s">
        <v>90</v>
      </c>
      <c r="K1465" s="67" t="str">
        <f>_xlfn.XLOOKUP(Job_Cards[[#This Row],[Part Code Issued]],'Inventory Check'!$A$3:$A$3000,'Inventory Check'!$B$3:$B$3000,"WRONG Code",0)</f>
        <v>Oil Filter</v>
      </c>
      <c r="L1465" s="22">
        <v>1</v>
      </c>
      <c r="M1465" s="27">
        <v>359</v>
      </c>
      <c r="N1465" s="69">
        <f t="shared" si="151"/>
        <v>359</v>
      </c>
      <c r="O1465" s="10"/>
      <c r="P1465" s="11"/>
      <c r="Q1465" s="11"/>
      <c r="R1465" s="11"/>
      <c r="S1465" s="11"/>
      <c r="T1465" s="23"/>
      <c r="U1465" s="71">
        <f t="shared" si="150"/>
        <v>0</v>
      </c>
      <c r="V1465" s="71">
        <f t="shared" si="152"/>
        <v>0</v>
      </c>
      <c r="W1465" s="9"/>
      <c r="X1465" s="69">
        <f>Job_Cards[[#This Row],[GST on Lobour]]+Job_Cards[[#This Row],[Total Labour]]+Job_Cards[[#This Row],[Part Value]]</f>
        <v>359</v>
      </c>
      <c r="Y1465" s="9"/>
      <c r="Z1465" s="11"/>
      <c r="AA1465" s="15">
        <f t="shared" si="153"/>
        <v>21</v>
      </c>
      <c r="AB1465" s="15">
        <f t="shared" si="154"/>
        <v>6</v>
      </c>
      <c r="AC1465" s="15">
        <f t="shared" si="155"/>
        <v>2026</v>
      </c>
    </row>
    <row r="1466" spans="1:29" x14ac:dyDescent="0.35">
      <c r="A1466" s="9"/>
      <c r="B1466" s="8">
        <v>46194</v>
      </c>
      <c r="C1466" s="9"/>
      <c r="D1466" s="9"/>
      <c r="E1466" s="9"/>
      <c r="F1466" s="9"/>
      <c r="G1466" s="64"/>
      <c r="H1466" s="65"/>
      <c r="I1466" s="65" t="str">
        <f>IF(Job_Cards[[#This Row],[Customer Name]]="",I1465,"")</f>
        <v>Paid</v>
      </c>
      <c r="J1466" s="22" t="s">
        <v>507</v>
      </c>
      <c r="K1466" s="67" t="str">
        <f>_xlfn.XLOOKUP(Job_Cards[[#This Row],[Part Code Issued]],'Inventory Check'!$A$3:$A$3000,'Inventory Check'!$B$3:$B$3000,"WRONG Code",0)</f>
        <v>Horn Replay MS Wimson</v>
      </c>
      <c r="L1466" s="22">
        <v>1</v>
      </c>
      <c r="M1466" s="27">
        <v>126</v>
      </c>
      <c r="N1466" s="69">
        <f t="shared" si="151"/>
        <v>126</v>
      </c>
      <c r="O1466" s="10"/>
      <c r="P1466" s="11"/>
      <c r="Q1466" s="11"/>
      <c r="R1466" s="11"/>
      <c r="S1466" s="11"/>
      <c r="T1466" s="23"/>
      <c r="U1466" s="71">
        <f t="shared" si="150"/>
        <v>0</v>
      </c>
      <c r="V1466" s="71">
        <f t="shared" si="152"/>
        <v>0</v>
      </c>
      <c r="W1466" s="9"/>
      <c r="X1466" s="69">
        <f>Job_Cards[[#This Row],[GST on Lobour]]+Job_Cards[[#This Row],[Total Labour]]+Job_Cards[[#This Row],[Part Value]]</f>
        <v>126</v>
      </c>
      <c r="Y1466" s="9"/>
      <c r="Z1466" s="11"/>
      <c r="AA1466" s="15">
        <f t="shared" si="153"/>
        <v>21</v>
      </c>
      <c r="AB1466" s="15">
        <f t="shared" si="154"/>
        <v>6</v>
      </c>
      <c r="AC1466" s="15">
        <f t="shared" si="155"/>
        <v>2026</v>
      </c>
    </row>
    <row r="1467" spans="1:29" x14ac:dyDescent="0.35">
      <c r="A1467" s="9"/>
      <c r="B1467" s="8">
        <v>46194</v>
      </c>
      <c r="C1467" s="9"/>
      <c r="D1467" s="9"/>
      <c r="E1467" s="9"/>
      <c r="F1467" s="9"/>
      <c r="G1467" s="64"/>
      <c r="H1467" s="65"/>
      <c r="I1467" s="65" t="str">
        <f>IF(Job_Cards[[#This Row],[Customer Name]]="",I1466,"")</f>
        <v>Paid</v>
      </c>
      <c r="J1467" s="22" t="s">
        <v>505</v>
      </c>
      <c r="K1467" s="67" t="str">
        <f>_xlfn.XLOOKUP(Job_Cards[[#This Row],[Part Code Issued]],'Inventory Check'!$A$3:$A$3000,'Inventory Check'!$B$3:$B$3000,"WRONG Code",0)</f>
        <v>Horn Kit Capacitor Low Tone</v>
      </c>
      <c r="L1467" s="22">
        <v>1</v>
      </c>
      <c r="M1467" s="27">
        <v>257</v>
      </c>
      <c r="N1467" s="69">
        <f t="shared" si="151"/>
        <v>257</v>
      </c>
      <c r="O1467" s="10"/>
      <c r="P1467" s="11"/>
      <c r="Q1467" s="11"/>
      <c r="R1467" s="11"/>
      <c r="S1467" s="11"/>
      <c r="T1467" s="23"/>
      <c r="U1467" s="71">
        <f t="shared" si="150"/>
        <v>0</v>
      </c>
      <c r="V1467" s="71">
        <f t="shared" si="152"/>
        <v>0</v>
      </c>
      <c r="W1467" s="9"/>
      <c r="X1467" s="69">
        <f>Job_Cards[[#This Row],[GST on Lobour]]+Job_Cards[[#This Row],[Total Labour]]+Job_Cards[[#This Row],[Part Value]]</f>
        <v>257</v>
      </c>
      <c r="Y1467" s="9"/>
      <c r="Z1467" s="11"/>
      <c r="AA1467" s="15">
        <f t="shared" si="153"/>
        <v>21</v>
      </c>
      <c r="AB1467" s="15">
        <f t="shared" si="154"/>
        <v>6</v>
      </c>
      <c r="AC1467" s="15">
        <f t="shared" si="155"/>
        <v>2026</v>
      </c>
    </row>
    <row r="1468" spans="1:29" x14ac:dyDescent="0.35">
      <c r="A1468" s="9"/>
      <c r="B1468" s="8">
        <v>46194</v>
      </c>
      <c r="C1468" s="9"/>
      <c r="D1468" s="9"/>
      <c r="E1468" s="9"/>
      <c r="F1468" s="9"/>
      <c r="G1468" s="64"/>
      <c r="H1468" s="65"/>
      <c r="I1468" s="65" t="str">
        <f>IF(Job_Cards[[#This Row],[Customer Name]]="",I1467,"")</f>
        <v>Paid</v>
      </c>
      <c r="J1468" s="22" t="s">
        <v>503</v>
      </c>
      <c r="K1468" s="67" t="str">
        <f>_xlfn.XLOOKUP(Job_Cards[[#This Row],[Part Code Issued]],'Inventory Check'!$A$3:$A$3000,'Inventory Check'!$B$3:$B$3000,"WRONG Code",0)</f>
        <v>Horn Kit Capacitor High Tone</v>
      </c>
      <c r="L1468" s="22">
        <v>1</v>
      </c>
      <c r="M1468" s="27">
        <v>257</v>
      </c>
      <c r="N1468" s="69">
        <f t="shared" si="151"/>
        <v>257</v>
      </c>
      <c r="O1468" s="10"/>
      <c r="P1468" s="11"/>
      <c r="Q1468" s="11"/>
      <c r="R1468" s="11"/>
      <c r="S1468" s="11"/>
      <c r="T1468" s="23"/>
      <c r="U1468" s="71">
        <f t="shared" ref="U1468:U1531" si="156">SUM(O1468:T1468)</f>
        <v>0</v>
      </c>
      <c r="V1468" s="71">
        <f t="shared" si="152"/>
        <v>0</v>
      </c>
      <c r="W1468" s="9"/>
      <c r="X1468" s="69">
        <f>Job_Cards[[#This Row],[GST on Lobour]]+Job_Cards[[#This Row],[Total Labour]]+Job_Cards[[#This Row],[Part Value]]</f>
        <v>257</v>
      </c>
      <c r="Y1468" s="9"/>
      <c r="Z1468" s="11"/>
      <c r="AA1468" s="15">
        <f t="shared" si="153"/>
        <v>21</v>
      </c>
      <c r="AB1468" s="15">
        <f t="shared" si="154"/>
        <v>6</v>
      </c>
      <c r="AC1468" s="15">
        <f t="shared" si="155"/>
        <v>2026</v>
      </c>
    </row>
    <row r="1469" spans="1:29" x14ac:dyDescent="0.35">
      <c r="A1469" s="9"/>
      <c r="B1469" s="8">
        <v>46194</v>
      </c>
      <c r="C1469" s="9"/>
      <c r="D1469" s="9"/>
      <c r="E1469" s="9"/>
      <c r="F1469" s="9"/>
      <c r="G1469" s="64"/>
      <c r="H1469" s="65"/>
      <c r="I1469" s="65" t="str">
        <f>IF(Job_Cards[[#This Row],[Customer Name]]="",I1468,"")</f>
        <v>Paid</v>
      </c>
      <c r="J1469" s="22" t="s">
        <v>369</v>
      </c>
      <c r="K1469" s="67" t="str">
        <f>_xlfn.XLOOKUP(Job_Cards[[#This Row],[Part Code Issued]],'Inventory Check'!$A$3:$A$3000,'Inventory Check'!$B$3:$B$3000,"WRONG Code",0)</f>
        <v>Wiper Blade</v>
      </c>
      <c r="L1469" s="22">
        <v>2</v>
      </c>
      <c r="M1469" s="27">
        <v>222</v>
      </c>
      <c r="N1469" s="69">
        <f t="shared" ref="N1469:N1532" si="157">M1469*L1469</f>
        <v>444</v>
      </c>
      <c r="O1469" s="10"/>
      <c r="P1469" s="11"/>
      <c r="Q1469" s="11"/>
      <c r="R1469" s="11"/>
      <c r="S1469" s="11"/>
      <c r="T1469" s="23"/>
      <c r="U1469" s="71">
        <f t="shared" si="156"/>
        <v>0</v>
      </c>
      <c r="V1469" s="71">
        <f t="shared" ref="V1469:V1532" si="158">U1469*0.18</f>
        <v>0</v>
      </c>
      <c r="W1469" s="9"/>
      <c r="X1469" s="69">
        <f>Job_Cards[[#This Row],[GST on Lobour]]+Job_Cards[[#This Row],[Total Labour]]+Job_Cards[[#This Row],[Part Value]]</f>
        <v>444</v>
      </c>
      <c r="Y1469" s="9"/>
      <c r="Z1469" s="11"/>
      <c r="AA1469" s="15">
        <f t="shared" si="153"/>
        <v>21</v>
      </c>
      <c r="AB1469" s="15">
        <f t="shared" si="154"/>
        <v>6</v>
      </c>
      <c r="AC1469" s="15">
        <f t="shared" si="155"/>
        <v>2026</v>
      </c>
    </row>
    <row r="1470" spans="1:29" x14ac:dyDescent="0.35">
      <c r="A1470" s="9"/>
      <c r="B1470" s="8">
        <v>46194</v>
      </c>
      <c r="C1470" s="9"/>
      <c r="D1470" s="9"/>
      <c r="E1470" s="9"/>
      <c r="F1470" s="9"/>
      <c r="G1470" s="64"/>
      <c r="H1470" s="65"/>
      <c r="I1470" s="65" t="str">
        <f>IF(Job_Cards[[#This Row],[Customer Name]]="",I1469,"")</f>
        <v>Paid</v>
      </c>
      <c r="J1470" s="105" t="s">
        <v>833</v>
      </c>
      <c r="K1470" s="67" t="str">
        <f>_xlfn.XLOOKUP(Job_Cards[[#This Row],[Part Code Issued]],'Inventory Check'!$A$3:$A$3000,'Inventory Check'!$B$3:$B$3000,"WRONG Code",0)</f>
        <v>SHOCKAR BUSH 19 NO.</v>
      </c>
      <c r="L1470" s="22">
        <v>2</v>
      </c>
      <c r="M1470" s="27">
        <v>80</v>
      </c>
      <c r="N1470" s="69">
        <f t="shared" si="157"/>
        <v>160</v>
      </c>
      <c r="O1470" s="10"/>
      <c r="P1470" s="11"/>
      <c r="Q1470" s="11"/>
      <c r="R1470" s="11"/>
      <c r="S1470" s="11"/>
      <c r="T1470" s="23"/>
      <c r="U1470" s="71">
        <f t="shared" si="156"/>
        <v>0</v>
      </c>
      <c r="V1470" s="71">
        <f t="shared" si="158"/>
        <v>0</v>
      </c>
      <c r="W1470" s="9"/>
      <c r="X1470" s="69">
        <f>Job_Cards[[#This Row],[GST on Lobour]]+Job_Cards[[#This Row],[Total Labour]]+Job_Cards[[#This Row],[Part Value]]</f>
        <v>160</v>
      </c>
      <c r="Y1470" s="9"/>
      <c r="Z1470" s="11"/>
      <c r="AA1470" s="15">
        <f t="shared" si="153"/>
        <v>21</v>
      </c>
      <c r="AB1470" s="15">
        <f t="shared" si="154"/>
        <v>6</v>
      </c>
      <c r="AC1470" s="15">
        <f t="shared" si="155"/>
        <v>2026</v>
      </c>
    </row>
    <row r="1471" spans="1:29" x14ac:dyDescent="0.35">
      <c r="A1471" s="9"/>
      <c r="B1471" s="8">
        <v>46194</v>
      </c>
      <c r="C1471" s="9"/>
      <c r="D1471" s="9"/>
      <c r="E1471" s="9"/>
      <c r="F1471" s="9"/>
      <c r="G1471" s="64"/>
      <c r="H1471" s="65"/>
      <c r="I1471" s="65" t="str">
        <f>IF(Job_Cards[[#This Row],[Customer Name]]="",I1470,"")</f>
        <v>Paid</v>
      </c>
      <c r="J1471" s="22" t="s">
        <v>223</v>
      </c>
      <c r="K1471" s="67" t="str">
        <f>_xlfn.XLOOKUP(Job_Cards[[#This Row],[Part Code Issued]],'Inventory Check'!$A$3:$A$3000,'Inventory Check'!$B$3:$B$3000,"WRONG Code",0)</f>
        <v>AIR FILTER</v>
      </c>
      <c r="L1471" s="22">
        <v>1</v>
      </c>
      <c r="M1471" s="27">
        <v>994</v>
      </c>
      <c r="N1471" s="69">
        <f t="shared" si="157"/>
        <v>994</v>
      </c>
      <c r="O1471" s="10"/>
      <c r="P1471" s="11"/>
      <c r="Q1471" s="11"/>
      <c r="R1471" s="11"/>
      <c r="S1471" s="11"/>
      <c r="T1471" s="23"/>
      <c r="U1471" s="71">
        <f t="shared" si="156"/>
        <v>0</v>
      </c>
      <c r="V1471" s="71">
        <f t="shared" si="158"/>
        <v>0</v>
      </c>
      <c r="W1471" s="9"/>
      <c r="X1471" s="69">
        <f>Job_Cards[[#This Row],[GST on Lobour]]+Job_Cards[[#This Row],[Total Labour]]+Job_Cards[[#This Row],[Part Value]]</f>
        <v>994</v>
      </c>
      <c r="Y1471" s="9"/>
      <c r="Z1471" s="11"/>
      <c r="AA1471" s="15">
        <f t="shared" ref="AA1471:AA1534" si="159">DAY(B1471)</f>
        <v>21</v>
      </c>
      <c r="AB1471" s="15">
        <f t="shared" ref="AB1471:AB1534" si="160">MONTH(B1471)</f>
        <v>6</v>
      </c>
      <c r="AC1471" s="15">
        <f t="shared" ref="AC1471:AC1534" si="161">YEAR(B1471)</f>
        <v>2026</v>
      </c>
    </row>
    <row r="1472" spans="1:29" x14ac:dyDescent="0.35">
      <c r="A1472" s="8">
        <v>46194</v>
      </c>
      <c r="B1472" s="8">
        <v>46194</v>
      </c>
      <c r="C1472" s="9">
        <v>189</v>
      </c>
      <c r="D1472" s="9" t="s">
        <v>1524</v>
      </c>
      <c r="E1472" s="9">
        <v>9044876887</v>
      </c>
      <c r="F1472" s="9"/>
      <c r="G1472" s="64"/>
      <c r="H1472" s="65"/>
      <c r="I1472" s="65" t="s">
        <v>751</v>
      </c>
      <c r="J1472" s="22" t="s">
        <v>1084</v>
      </c>
      <c r="K1472" s="67" t="str">
        <f>_xlfn.XLOOKUP(Job_Cards[[#This Row],[Part Code Issued]],'Inventory Check'!$A$3:$A$3000,'Inventory Check'!$B$3:$B$3000,"WRONG Code",0)</f>
        <v>OIL SEAL KIT</v>
      </c>
      <c r="L1472" s="22">
        <v>2</v>
      </c>
      <c r="M1472" s="27">
        <v>53</v>
      </c>
      <c r="N1472" s="69">
        <f t="shared" si="157"/>
        <v>106</v>
      </c>
      <c r="O1472" s="10"/>
      <c r="P1472" s="11"/>
      <c r="Q1472" s="11"/>
      <c r="R1472" s="11"/>
      <c r="S1472" s="11"/>
      <c r="T1472" s="23"/>
      <c r="U1472" s="71">
        <f t="shared" si="156"/>
        <v>0</v>
      </c>
      <c r="V1472" s="71">
        <f t="shared" si="158"/>
        <v>0</v>
      </c>
      <c r="W1472" s="9"/>
      <c r="X1472" s="69">
        <f>Job_Cards[[#This Row],[GST on Lobour]]+Job_Cards[[#This Row],[Total Labour]]+Job_Cards[[#This Row],[Part Value]]</f>
        <v>106</v>
      </c>
      <c r="Y1472" s="9"/>
      <c r="Z1472" s="11"/>
      <c r="AA1472" s="15">
        <f t="shared" si="159"/>
        <v>21</v>
      </c>
      <c r="AB1472" s="15">
        <f t="shared" si="160"/>
        <v>6</v>
      </c>
      <c r="AC1472" s="15">
        <f t="shared" si="161"/>
        <v>2026</v>
      </c>
    </row>
    <row r="1473" spans="1:29" x14ac:dyDescent="0.35">
      <c r="A1473" s="9"/>
      <c r="B1473" s="8">
        <v>46194</v>
      </c>
      <c r="C1473" s="9"/>
      <c r="D1473" s="9"/>
      <c r="E1473" s="9"/>
      <c r="F1473" s="9"/>
      <c r="G1473" s="64"/>
      <c r="H1473" s="65"/>
      <c r="I1473" s="65" t="str">
        <f>IF(Job_Cards[[#This Row],[Customer Name]]="",I1472,"")</f>
        <v>Counter Sale</v>
      </c>
      <c r="J1473" s="22" t="s">
        <v>1083</v>
      </c>
      <c r="K1473" s="67" t="str">
        <f>_xlfn.XLOOKUP(Job_Cards[[#This Row],[Part Code Issued]],'Inventory Check'!$A$3:$A$3000,'Inventory Check'!$B$3:$B$3000,"WRONG Code",0)</f>
        <v>OIL SEAL KIT</v>
      </c>
      <c r="L1473" s="22">
        <v>2</v>
      </c>
      <c r="M1473" s="27">
        <v>72</v>
      </c>
      <c r="N1473" s="69">
        <f t="shared" si="157"/>
        <v>144</v>
      </c>
      <c r="O1473" s="10"/>
      <c r="P1473" s="11"/>
      <c r="Q1473" s="11"/>
      <c r="R1473" s="11"/>
      <c r="S1473" s="11"/>
      <c r="T1473" s="23"/>
      <c r="U1473" s="71">
        <f t="shared" si="156"/>
        <v>0</v>
      </c>
      <c r="V1473" s="71">
        <f t="shared" si="158"/>
        <v>0</v>
      </c>
      <c r="W1473" s="9"/>
      <c r="X1473" s="69">
        <f>Job_Cards[[#This Row],[GST on Lobour]]+Job_Cards[[#This Row],[Total Labour]]+Job_Cards[[#This Row],[Part Value]]</f>
        <v>144</v>
      </c>
      <c r="Y1473" s="9"/>
      <c r="Z1473" s="11"/>
      <c r="AA1473" s="15">
        <f t="shared" si="159"/>
        <v>21</v>
      </c>
      <c r="AB1473" s="15">
        <f t="shared" si="160"/>
        <v>6</v>
      </c>
      <c r="AC1473" s="15">
        <f t="shared" si="161"/>
        <v>2026</v>
      </c>
    </row>
    <row r="1474" spans="1:29" x14ac:dyDescent="0.35">
      <c r="A1474" s="8">
        <v>46194</v>
      </c>
      <c r="B1474" s="8">
        <v>46194</v>
      </c>
      <c r="C1474" s="9">
        <v>190</v>
      </c>
      <c r="D1474" s="9" t="s">
        <v>1546</v>
      </c>
      <c r="E1474" s="9">
        <v>9839941950</v>
      </c>
      <c r="F1474" s="9" t="s">
        <v>1547</v>
      </c>
      <c r="G1474" s="64" t="s">
        <v>57</v>
      </c>
      <c r="H1474" s="65" t="s">
        <v>65</v>
      </c>
      <c r="I1474" s="65" t="s">
        <v>48</v>
      </c>
      <c r="J1474" s="22" t="s">
        <v>366</v>
      </c>
      <c r="K1474" s="67" t="str">
        <f>_xlfn.XLOOKUP(Job_Cards[[#This Row],[Part Code Issued]],'Inventory Check'!$A$3:$A$3000,'Inventory Check'!$B$3:$B$3000,"WRONG Code",0)</f>
        <v>Gulf Force BS VI (6.5L)</v>
      </c>
      <c r="L1474" s="22">
        <v>1</v>
      </c>
      <c r="M1474" s="27">
        <v>3088</v>
      </c>
      <c r="N1474" s="69">
        <f t="shared" si="157"/>
        <v>3088</v>
      </c>
      <c r="O1474" s="10"/>
      <c r="P1474" s="11"/>
      <c r="Q1474" s="11"/>
      <c r="R1474" s="11"/>
      <c r="S1474" s="11"/>
      <c r="T1474" s="23"/>
      <c r="U1474" s="71">
        <f t="shared" si="156"/>
        <v>0</v>
      </c>
      <c r="V1474" s="71">
        <f t="shared" si="158"/>
        <v>0</v>
      </c>
      <c r="W1474" s="9"/>
      <c r="X1474" s="69">
        <f>Job_Cards[[#This Row],[GST on Lobour]]+Job_Cards[[#This Row],[Total Labour]]+Job_Cards[[#This Row],[Part Value]]</f>
        <v>3088</v>
      </c>
      <c r="Y1474" s="9"/>
      <c r="Z1474" s="11"/>
      <c r="AA1474" s="15">
        <f t="shared" si="159"/>
        <v>21</v>
      </c>
      <c r="AB1474" s="15">
        <f t="shared" si="160"/>
        <v>6</v>
      </c>
      <c r="AC1474" s="15">
        <f t="shared" si="161"/>
        <v>2026</v>
      </c>
    </row>
    <row r="1475" spans="1:29" x14ac:dyDescent="0.35">
      <c r="A1475" s="9"/>
      <c r="B1475" s="8">
        <v>46194</v>
      </c>
      <c r="C1475" s="9"/>
      <c r="D1475" s="9"/>
      <c r="E1475" s="9"/>
      <c r="F1475" s="9"/>
      <c r="G1475" s="64"/>
      <c r="H1475" s="65"/>
      <c r="I1475" s="65" t="str">
        <f>IF(Job_Cards[[#This Row],[Customer Name]]="",I1474,"")</f>
        <v>Free Service</v>
      </c>
      <c r="J1475" s="22" t="s">
        <v>90</v>
      </c>
      <c r="K1475" s="67" t="str">
        <f>_xlfn.XLOOKUP(Job_Cards[[#This Row],[Part Code Issued]],'Inventory Check'!$A$3:$A$3000,'Inventory Check'!$B$3:$B$3000,"WRONG Code",0)</f>
        <v>Oil Filter</v>
      </c>
      <c r="L1475" s="22">
        <v>1</v>
      </c>
      <c r="M1475" s="27">
        <v>359</v>
      </c>
      <c r="N1475" s="69">
        <f t="shared" si="157"/>
        <v>359</v>
      </c>
      <c r="O1475" s="10"/>
      <c r="P1475" s="11"/>
      <c r="Q1475" s="11"/>
      <c r="R1475" s="11"/>
      <c r="S1475" s="11"/>
      <c r="T1475" s="23"/>
      <c r="U1475" s="71">
        <f t="shared" si="156"/>
        <v>0</v>
      </c>
      <c r="V1475" s="71">
        <f t="shared" si="158"/>
        <v>0</v>
      </c>
      <c r="W1475" s="9"/>
      <c r="X1475" s="69">
        <f>Job_Cards[[#This Row],[GST on Lobour]]+Job_Cards[[#This Row],[Total Labour]]+Job_Cards[[#This Row],[Part Value]]</f>
        <v>359</v>
      </c>
      <c r="Y1475" s="9"/>
      <c r="Z1475" s="11"/>
      <c r="AA1475" s="15">
        <f t="shared" si="159"/>
        <v>21</v>
      </c>
      <c r="AB1475" s="15">
        <f t="shared" si="160"/>
        <v>6</v>
      </c>
      <c r="AC1475" s="15">
        <f t="shared" si="161"/>
        <v>2026</v>
      </c>
    </row>
    <row r="1476" spans="1:29" x14ac:dyDescent="0.35">
      <c r="A1476" s="8">
        <v>46194</v>
      </c>
      <c r="B1476" s="8">
        <v>46194</v>
      </c>
      <c r="C1476" s="9">
        <v>191</v>
      </c>
      <c r="D1476" s="9" t="s">
        <v>1548</v>
      </c>
      <c r="E1476" s="9">
        <v>8922834478</v>
      </c>
      <c r="F1476" s="9"/>
      <c r="G1476" s="64"/>
      <c r="H1476" s="65"/>
      <c r="I1476" s="65" t="s">
        <v>751</v>
      </c>
      <c r="J1476" s="22" t="s">
        <v>308</v>
      </c>
      <c r="K1476" s="67" t="str">
        <f>_xlfn.XLOOKUP(Job_Cards[[#This Row],[Part Code Issued]],'Inventory Check'!$A$3:$A$3000,'Inventory Check'!$B$3:$B$3000,"WRONG Code",0)</f>
        <v>Gulf Force AdBlue (20 L)</v>
      </c>
      <c r="L1476" s="22">
        <v>1</v>
      </c>
      <c r="M1476" s="27">
        <v>1920</v>
      </c>
      <c r="N1476" s="69">
        <f t="shared" si="157"/>
        <v>1920</v>
      </c>
      <c r="O1476" s="10"/>
      <c r="P1476" s="11"/>
      <c r="Q1476" s="11"/>
      <c r="R1476" s="11"/>
      <c r="S1476" s="11"/>
      <c r="T1476" s="23"/>
      <c r="U1476" s="71">
        <f t="shared" si="156"/>
        <v>0</v>
      </c>
      <c r="V1476" s="71">
        <f t="shared" si="158"/>
        <v>0</v>
      </c>
      <c r="W1476" s="9"/>
      <c r="X1476" s="69">
        <f>Job_Cards[[#This Row],[GST on Lobour]]+Job_Cards[[#This Row],[Total Labour]]+Job_Cards[[#This Row],[Part Value]]</f>
        <v>1920</v>
      </c>
      <c r="Y1476" s="9"/>
      <c r="Z1476" s="11"/>
      <c r="AA1476" s="15">
        <f t="shared" si="159"/>
        <v>21</v>
      </c>
      <c r="AB1476" s="15">
        <f t="shared" si="160"/>
        <v>6</v>
      </c>
      <c r="AC1476" s="15">
        <f t="shared" si="161"/>
        <v>2026</v>
      </c>
    </row>
    <row r="1477" spans="1:29" x14ac:dyDescent="0.35">
      <c r="A1477" s="9"/>
      <c r="B1477" s="8">
        <v>46194</v>
      </c>
      <c r="C1477" s="9"/>
      <c r="D1477" s="9"/>
      <c r="E1477" s="9"/>
      <c r="F1477" s="9"/>
      <c r="G1477" s="64"/>
      <c r="H1477" s="65"/>
      <c r="I1477" s="65" t="str">
        <f>IF(Job_Cards[[#This Row],[Customer Name]]="",I1476,"")</f>
        <v>Counter Sale</v>
      </c>
      <c r="J1477" s="140" t="s">
        <v>368</v>
      </c>
      <c r="K1477" s="67" t="str">
        <f>_xlfn.XLOOKUP(Job_Cards[[#This Row],[Part Code Issued]],'Inventory Check'!$A$3:$A$3000,'Inventory Check'!$B$3:$B$3000,"WRONG Code",0)</f>
        <v>Force Motors Antifreeze Coolant 5 L</v>
      </c>
      <c r="L1477" s="22">
        <v>2</v>
      </c>
      <c r="M1477" s="27">
        <v>1425</v>
      </c>
      <c r="N1477" s="69">
        <f t="shared" si="157"/>
        <v>2850</v>
      </c>
      <c r="O1477" s="10"/>
      <c r="P1477" s="11"/>
      <c r="Q1477" s="11"/>
      <c r="R1477" s="11"/>
      <c r="S1477" s="11"/>
      <c r="T1477" s="23"/>
      <c r="U1477" s="71">
        <f t="shared" si="156"/>
        <v>0</v>
      </c>
      <c r="V1477" s="71">
        <f t="shared" si="158"/>
        <v>0</v>
      </c>
      <c r="W1477" s="9"/>
      <c r="X1477" s="69">
        <f>Job_Cards[[#This Row],[GST on Lobour]]+Job_Cards[[#This Row],[Total Labour]]+Job_Cards[[#This Row],[Part Value]]</f>
        <v>2850</v>
      </c>
      <c r="Y1477" s="9"/>
      <c r="Z1477" s="11"/>
      <c r="AA1477" s="15">
        <f t="shared" si="159"/>
        <v>21</v>
      </c>
      <c r="AB1477" s="15">
        <f t="shared" si="160"/>
        <v>6</v>
      </c>
      <c r="AC1477" s="15">
        <f t="shared" si="161"/>
        <v>2026</v>
      </c>
    </row>
    <row r="1478" spans="1:29" x14ac:dyDescent="0.35">
      <c r="A1478" s="9"/>
      <c r="B1478" s="8">
        <v>46194</v>
      </c>
      <c r="C1478" s="9"/>
      <c r="D1478" s="9"/>
      <c r="E1478" s="9"/>
      <c r="F1478" s="9"/>
      <c r="G1478" s="64"/>
      <c r="H1478" s="65"/>
      <c r="I1478" s="65" t="str">
        <f>IF(Job_Cards[[#This Row],[Customer Name]]="",I1477,"")</f>
        <v>Counter Sale</v>
      </c>
      <c r="J1478" s="22" t="s">
        <v>1514</v>
      </c>
      <c r="K1478" s="67" t="str">
        <f>_xlfn.XLOOKUP(Job_Cards[[#This Row],[Part Code Issued]],'Inventory Check'!$A$3:$A$3000,'Inventory Check'!$B$3:$B$3000,"WRONG Code",0)</f>
        <v>Engine Mounting Rear</v>
      </c>
      <c r="L1478" s="22">
        <v>1</v>
      </c>
      <c r="M1478" s="27">
        <v>580</v>
      </c>
      <c r="N1478" s="69">
        <f t="shared" si="157"/>
        <v>580</v>
      </c>
      <c r="O1478" s="10"/>
      <c r="P1478" s="11"/>
      <c r="Q1478" s="11"/>
      <c r="R1478" s="11"/>
      <c r="S1478" s="11"/>
      <c r="T1478" s="23"/>
      <c r="U1478" s="71">
        <f t="shared" si="156"/>
        <v>0</v>
      </c>
      <c r="V1478" s="71">
        <f t="shared" si="158"/>
        <v>0</v>
      </c>
      <c r="W1478" s="9"/>
      <c r="X1478" s="69">
        <f>Job_Cards[[#This Row],[GST on Lobour]]+Job_Cards[[#This Row],[Total Labour]]+Job_Cards[[#This Row],[Part Value]]</f>
        <v>580</v>
      </c>
      <c r="Y1478" s="9"/>
      <c r="Z1478" s="11"/>
      <c r="AA1478" s="15">
        <f t="shared" si="159"/>
        <v>21</v>
      </c>
      <c r="AB1478" s="15">
        <f t="shared" si="160"/>
        <v>6</v>
      </c>
      <c r="AC1478" s="15">
        <f t="shared" si="161"/>
        <v>2026</v>
      </c>
    </row>
    <row r="1479" spans="1:29" x14ac:dyDescent="0.35">
      <c r="A1479" s="8">
        <v>46195</v>
      </c>
      <c r="B1479" s="8">
        <v>46195</v>
      </c>
      <c r="C1479" s="9">
        <v>192</v>
      </c>
      <c r="D1479" s="9" t="s">
        <v>1551</v>
      </c>
      <c r="E1479" s="9">
        <v>9918188429</v>
      </c>
      <c r="F1479" s="9" t="s">
        <v>1552</v>
      </c>
      <c r="G1479" s="64" t="s">
        <v>55</v>
      </c>
      <c r="H1479" s="65" t="s">
        <v>65</v>
      </c>
      <c r="I1479" s="65" t="s">
        <v>27</v>
      </c>
      <c r="J1479" s="22" t="s">
        <v>102</v>
      </c>
      <c r="K1479" s="67" t="str">
        <f>_xlfn.XLOOKUP(Job_Cards[[#This Row],[Part Code Issued]],'Inventory Check'!$A$3:$A$3000,'Inventory Check'!$B$3:$B$3000,"WRONG Code",0)</f>
        <v>OIL SEAL KIT</v>
      </c>
      <c r="L1479" s="22">
        <v>1</v>
      </c>
      <c r="M1479" s="27">
        <v>492</v>
      </c>
      <c r="N1479" s="69">
        <f t="shared" si="157"/>
        <v>492</v>
      </c>
      <c r="O1479" s="10">
        <v>1800</v>
      </c>
      <c r="P1479" s="11"/>
      <c r="Q1479" s="11">
        <v>800</v>
      </c>
      <c r="R1479" s="11"/>
      <c r="S1479" s="11"/>
      <c r="T1479" s="23"/>
      <c r="U1479" s="71">
        <f t="shared" si="156"/>
        <v>2600</v>
      </c>
      <c r="V1479" s="71">
        <f t="shared" si="158"/>
        <v>468</v>
      </c>
      <c r="W1479" s="9"/>
      <c r="X1479" s="69">
        <f>Job_Cards[[#This Row],[GST on Lobour]]+Job_Cards[[#This Row],[Total Labour]]+Job_Cards[[#This Row],[Part Value]]</f>
        <v>3560</v>
      </c>
      <c r="Y1479" s="9" t="s">
        <v>1554</v>
      </c>
      <c r="Z1479" s="11">
        <v>500</v>
      </c>
      <c r="AA1479" s="15">
        <f t="shared" si="159"/>
        <v>22</v>
      </c>
      <c r="AB1479" s="15">
        <f t="shared" si="160"/>
        <v>6</v>
      </c>
      <c r="AC1479" s="15">
        <f t="shared" si="161"/>
        <v>2026</v>
      </c>
    </row>
    <row r="1480" spans="1:29" x14ac:dyDescent="0.35">
      <c r="A1480" s="9"/>
      <c r="B1480" s="8">
        <v>46195</v>
      </c>
      <c r="C1480" s="9"/>
      <c r="D1480" s="9"/>
      <c r="E1480" s="9"/>
      <c r="F1480" s="9"/>
      <c r="G1480" s="64"/>
      <c r="H1480" s="65"/>
      <c r="I1480" s="65" t="str">
        <f>IF(Job_Cards[[#This Row],[Customer Name]]="",I1479,"")</f>
        <v>Paid</v>
      </c>
      <c r="J1480" s="22" t="s">
        <v>845</v>
      </c>
      <c r="K1480" s="67" t="str">
        <f>_xlfn.XLOOKUP(Job_Cards[[#This Row],[Part Code Issued]],'Inventory Check'!$A$3:$A$3000,'Inventory Check'!$B$3:$B$3000,"WRONG Code",0)</f>
        <v>GREASE</v>
      </c>
      <c r="L1480" s="22">
        <v>1</v>
      </c>
      <c r="M1480" s="27">
        <v>555</v>
      </c>
      <c r="N1480" s="69">
        <f t="shared" si="157"/>
        <v>555</v>
      </c>
      <c r="O1480" s="10"/>
      <c r="P1480" s="11"/>
      <c r="Q1480" s="11"/>
      <c r="R1480" s="11"/>
      <c r="S1480" s="11"/>
      <c r="T1480" s="23"/>
      <c r="U1480" s="71">
        <f t="shared" si="156"/>
        <v>0</v>
      </c>
      <c r="V1480" s="71">
        <f t="shared" si="158"/>
        <v>0</v>
      </c>
      <c r="W1480" s="9"/>
      <c r="X1480" s="69">
        <f>Job_Cards[[#This Row],[GST on Lobour]]+Job_Cards[[#This Row],[Total Labour]]+Job_Cards[[#This Row],[Part Value]]</f>
        <v>555</v>
      </c>
      <c r="Y1480" s="9"/>
      <c r="Z1480" s="11"/>
      <c r="AA1480" s="15">
        <f t="shared" si="159"/>
        <v>22</v>
      </c>
      <c r="AB1480" s="15">
        <f t="shared" si="160"/>
        <v>6</v>
      </c>
      <c r="AC1480" s="15">
        <f t="shared" si="161"/>
        <v>2026</v>
      </c>
    </row>
    <row r="1481" spans="1:29" x14ac:dyDescent="0.35">
      <c r="A1481" s="9"/>
      <c r="B1481" s="8">
        <v>46195</v>
      </c>
      <c r="C1481" s="9"/>
      <c r="D1481" s="9"/>
      <c r="E1481" s="9"/>
      <c r="F1481" s="9"/>
      <c r="G1481" s="64"/>
      <c r="H1481" s="65"/>
      <c r="I1481" s="65" t="str">
        <f>IF(Job_Cards[[#This Row],[Customer Name]]="",I1480,"")</f>
        <v>Paid</v>
      </c>
      <c r="J1481" s="22" t="s">
        <v>154</v>
      </c>
      <c r="K1481" s="67" t="str">
        <f>_xlfn.XLOOKUP(Job_Cards[[#This Row],[Part Code Issued]],'Inventory Check'!$A$3:$A$3000,'Inventory Check'!$B$3:$B$3000,"WRONG Code",0)</f>
        <v>KIT LINING  SET</v>
      </c>
      <c r="L1481" s="22">
        <v>1</v>
      </c>
      <c r="M1481" s="27">
        <v>1318</v>
      </c>
      <c r="N1481" s="69">
        <f t="shared" si="157"/>
        <v>1318</v>
      </c>
      <c r="O1481" s="10"/>
      <c r="P1481" s="11"/>
      <c r="Q1481" s="11"/>
      <c r="R1481" s="11"/>
      <c r="S1481" s="11"/>
      <c r="T1481" s="23"/>
      <c r="U1481" s="71">
        <f t="shared" si="156"/>
        <v>0</v>
      </c>
      <c r="V1481" s="71">
        <f t="shared" si="158"/>
        <v>0</v>
      </c>
      <c r="W1481" s="9"/>
      <c r="X1481" s="69">
        <f>Job_Cards[[#This Row],[GST on Lobour]]+Job_Cards[[#This Row],[Total Labour]]+Job_Cards[[#This Row],[Part Value]]</f>
        <v>1318</v>
      </c>
      <c r="Y1481" s="9"/>
      <c r="Z1481" s="11"/>
      <c r="AA1481" s="15">
        <f t="shared" si="159"/>
        <v>22</v>
      </c>
      <c r="AB1481" s="15">
        <f t="shared" si="160"/>
        <v>6</v>
      </c>
      <c r="AC1481" s="15">
        <f t="shared" si="161"/>
        <v>2026</v>
      </c>
    </row>
    <row r="1482" spans="1:29" x14ac:dyDescent="0.35">
      <c r="A1482" s="9"/>
      <c r="B1482" s="8">
        <v>46195</v>
      </c>
      <c r="C1482" s="9"/>
      <c r="D1482" s="9"/>
      <c r="E1482" s="9"/>
      <c r="F1482" s="9"/>
      <c r="G1482" s="64"/>
      <c r="H1482" s="65"/>
      <c r="I1482" s="65" t="str">
        <f>IF(Job_Cards[[#This Row],[Customer Name]]="",I1481,"")</f>
        <v>Paid</v>
      </c>
      <c r="J1482" s="105" t="s">
        <v>833</v>
      </c>
      <c r="K1482" s="67" t="str">
        <f>_xlfn.XLOOKUP(Job_Cards[[#This Row],[Part Code Issued]],'Inventory Check'!$A$3:$A$3000,'Inventory Check'!$B$3:$B$3000,"WRONG Code",0)</f>
        <v>SHOCKAR BUSH 19 NO.</v>
      </c>
      <c r="L1482" s="22">
        <v>1</v>
      </c>
      <c r="M1482" s="27">
        <v>80</v>
      </c>
      <c r="N1482" s="69">
        <f t="shared" si="157"/>
        <v>80</v>
      </c>
      <c r="O1482" s="10"/>
      <c r="P1482" s="11"/>
      <c r="Q1482" s="11"/>
      <c r="R1482" s="11"/>
      <c r="S1482" s="11"/>
      <c r="T1482" s="23"/>
      <c r="U1482" s="71">
        <f t="shared" si="156"/>
        <v>0</v>
      </c>
      <c r="V1482" s="71">
        <f t="shared" si="158"/>
        <v>0</v>
      </c>
      <c r="W1482" s="9"/>
      <c r="X1482" s="69">
        <f>Job_Cards[[#This Row],[GST on Lobour]]+Job_Cards[[#This Row],[Total Labour]]+Job_Cards[[#This Row],[Part Value]]</f>
        <v>80</v>
      </c>
      <c r="Y1482" s="9"/>
      <c r="Z1482" s="11"/>
      <c r="AA1482" s="15">
        <f t="shared" si="159"/>
        <v>22</v>
      </c>
      <c r="AB1482" s="15">
        <f t="shared" si="160"/>
        <v>6</v>
      </c>
      <c r="AC1482" s="15">
        <f t="shared" si="161"/>
        <v>2026</v>
      </c>
    </row>
    <row r="1483" spans="1:29" x14ac:dyDescent="0.35">
      <c r="A1483" s="9"/>
      <c r="B1483" s="8">
        <v>46195</v>
      </c>
      <c r="C1483" s="9"/>
      <c r="D1483" s="9"/>
      <c r="E1483" s="9"/>
      <c r="F1483" s="9"/>
      <c r="G1483" s="64"/>
      <c r="H1483" s="65"/>
      <c r="I1483" s="65" t="str">
        <f>IF(Job_Cards[[#This Row],[Customer Name]]="",I1482,"")</f>
        <v>Paid</v>
      </c>
      <c r="J1483" s="22" t="s">
        <v>1553</v>
      </c>
      <c r="K1483" s="67" t="str">
        <f>_xlfn.XLOOKUP(Job_Cards[[#This Row],[Part Code Issued]],'Inventory Check'!$A$3:$A$3000,'Inventory Check'!$B$3:$B$3000,"WRONG Code",0)</f>
        <v>Kit Shoe Hold down</v>
      </c>
      <c r="L1483" s="22">
        <v>2</v>
      </c>
      <c r="M1483" s="27">
        <v>123</v>
      </c>
      <c r="N1483" s="69">
        <f t="shared" si="157"/>
        <v>246</v>
      </c>
      <c r="O1483" s="10"/>
      <c r="P1483" s="11"/>
      <c r="Q1483" s="11"/>
      <c r="R1483" s="11"/>
      <c r="S1483" s="11"/>
      <c r="T1483" s="23"/>
      <c r="U1483" s="71">
        <f t="shared" si="156"/>
        <v>0</v>
      </c>
      <c r="V1483" s="71">
        <f t="shared" si="158"/>
        <v>0</v>
      </c>
      <c r="W1483" s="9"/>
      <c r="X1483" s="69">
        <f>Job_Cards[[#This Row],[GST on Lobour]]+Job_Cards[[#This Row],[Total Labour]]+Job_Cards[[#This Row],[Part Value]]</f>
        <v>246</v>
      </c>
      <c r="Y1483" s="9"/>
      <c r="Z1483" s="11"/>
      <c r="AA1483" s="15">
        <f t="shared" si="159"/>
        <v>22</v>
      </c>
      <c r="AB1483" s="15">
        <f t="shared" si="160"/>
        <v>6</v>
      </c>
      <c r="AC1483" s="15">
        <f t="shared" si="161"/>
        <v>2026</v>
      </c>
    </row>
    <row r="1484" spans="1:29" x14ac:dyDescent="0.35">
      <c r="A1484" s="9"/>
      <c r="B1484" s="8">
        <v>46195</v>
      </c>
      <c r="C1484" s="9"/>
      <c r="D1484" s="9"/>
      <c r="E1484" s="9"/>
      <c r="F1484" s="9"/>
      <c r="G1484" s="64"/>
      <c r="H1484" s="65"/>
      <c r="I1484" s="65" t="str">
        <f>IF(Job_Cards[[#This Row],[Customer Name]]="",I1483,"")</f>
        <v>Paid</v>
      </c>
      <c r="J1484" s="22" t="s">
        <v>1508</v>
      </c>
      <c r="K1484" s="67" t="str">
        <f>_xlfn.XLOOKUP(Job_Cards[[#This Row],[Part Code Issued]],'Inventory Check'!$A$3:$A$3000,'Inventory Check'!$B$3:$B$3000,"WRONG Code",0)</f>
        <v>Gittak Washar</v>
      </c>
      <c r="L1484" s="22">
        <v>1</v>
      </c>
      <c r="M1484" s="27">
        <v>15</v>
      </c>
      <c r="N1484" s="69">
        <f t="shared" si="157"/>
        <v>15</v>
      </c>
      <c r="O1484" s="10"/>
      <c r="P1484" s="11"/>
      <c r="Q1484" s="11"/>
      <c r="R1484" s="11"/>
      <c r="S1484" s="11"/>
      <c r="T1484" s="23"/>
      <c r="U1484" s="71">
        <f t="shared" si="156"/>
        <v>0</v>
      </c>
      <c r="V1484" s="71">
        <f t="shared" si="158"/>
        <v>0</v>
      </c>
      <c r="W1484" s="9"/>
      <c r="X1484" s="69">
        <f>Job_Cards[[#This Row],[GST on Lobour]]+Job_Cards[[#This Row],[Total Labour]]+Job_Cards[[#This Row],[Part Value]]</f>
        <v>15</v>
      </c>
      <c r="Y1484" s="9"/>
      <c r="Z1484" s="11"/>
      <c r="AA1484" s="15">
        <f t="shared" si="159"/>
        <v>22</v>
      </c>
      <c r="AB1484" s="15">
        <f t="shared" si="160"/>
        <v>6</v>
      </c>
      <c r="AC1484" s="15">
        <f t="shared" si="161"/>
        <v>2026</v>
      </c>
    </row>
    <row r="1485" spans="1:29" x14ac:dyDescent="0.35">
      <c r="A1485" s="9"/>
      <c r="B1485" s="8">
        <v>46195</v>
      </c>
      <c r="C1485" s="9"/>
      <c r="D1485" s="9"/>
      <c r="E1485" s="9"/>
      <c r="F1485" s="9"/>
      <c r="G1485" s="64"/>
      <c r="H1485" s="65"/>
      <c r="I1485" s="65" t="str">
        <f>IF(Job_Cards[[#This Row],[Customer Name]]="",I1484,"")</f>
        <v>Paid</v>
      </c>
      <c r="J1485" s="106" t="s">
        <v>1530</v>
      </c>
      <c r="K1485" s="67" t="str">
        <f>_xlfn.XLOOKUP(Job_Cards[[#This Row],[Part Code Issued]],'Inventory Check'!$A$3:$A$3000,'Inventory Check'!$B$3:$B$3000,"WRONG Code",0)</f>
        <v>Plain Washer 19 No.</v>
      </c>
      <c r="L1485" s="22">
        <v>1</v>
      </c>
      <c r="M1485" s="27">
        <v>8</v>
      </c>
      <c r="N1485" s="69">
        <f t="shared" si="157"/>
        <v>8</v>
      </c>
      <c r="O1485" s="10"/>
      <c r="P1485" s="11"/>
      <c r="Q1485" s="11"/>
      <c r="R1485" s="11"/>
      <c r="S1485" s="11"/>
      <c r="T1485" s="23"/>
      <c r="U1485" s="71">
        <f t="shared" si="156"/>
        <v>0</v>
      </c>
      <c r="V1485" s="71">
        <f t="shared" si="158"/>
        <v>0</v>
      </c>
      <c r="W1485" s="9"/>
      <c r="X1485" s="69">
        <f>Job_Cards[[#This Row],[GST on Lobour]]+Job_Cards[[#This Row],[Total Labour]]+Job_Cards[[#This Row],[Part Value]]</f>
        <v>8</v>
      </c>
      <c r="Y1485" s="9"/>
      <c r="Z1485" s="11"/>
      <c r="AA1485" s="15">
        <f t="shared" si="159"/>
        <v>22</v>
      </c>
      <c r="AB1485" s="15">
        <f t="shared" si="160"/>
        <v>6</v>
      </c>
      <c r="AC1485" s="15">
        <f t="shared" si="161"/>
        <v>2026</v>
      </c>
    </row>
    <row r="1486" spans="1:29" x14ac:dyDescent="0.35">
      <c r="A1486" s="9"/>
      <c r="B1486" s="8">
        <v>46195</v>
      </c>
      <c r="C1486" s="9"/>
      <c r="D1486" s="9"/>
      <c r="E1486" s="9"/>
      <c r="F1486" s="9"/>
      <c r="G1486" s="64"/>
      <c r="H1486" s="65"/>
      <c r="I1486" s="65" t="str">
        <f>IF(Job_Cards[[#This Row],[Customer Name]]="",I1485,"")</f>
        <v>Paid</v>
      </c>
      <c r="J1486" s="22" t="s">
        <v>872</v>
      </c>
      <c r="K1486" s="67" t="str">
        <f>_xlfn.XLOOKUP(Job_Cards[[#This Row],[Part Code Issued]],'Inventory Check'!$A$3:$A$3000,'Inventory Check'!$B$3:$B$3000,"WRONG Code",0)</f>
        <v>Fan Belt No. 960</v>
      </c>
      <c r="L1486" s="22">
        <v>1</v>
      </c>
      <c r="M1486" s="27">
        <v>319</v>
      </c>
      <c r="N1486" s="69">
        <f t="shared" si="157"/>
        <v>319</v>
      </c>
      <c r="O1486" s="10"/>
      <c r="P1486" s="11"/>
      <c r="Q1486" s="11"/>
      <c r="R1486" s="11"/>
      <c r="S1486" s="11"/>
      <c r="T1486" s="23"/>
      <c r="U1486" s="71">
        <f t="shared" si="156"/>
        <v>0</v>
      </c>
      <c r="V1486" s="71">
        <f t="shared" si="158"/>
        <v>0</v>
      </c>
      <c r="W1486" s="9"/>
      <c r="X1486" s="69">
        <f>Job_Cards[[#This Row],[GST on Lobour]]+Job_Cards[[#This Row],[Total Labour]]+Job_Cards[[#This Row],[Part Value]]</f>
        <v>319</v>
      </c>
      <c r="Y1486" s="9"/>
      <c r="Z1486" s="11"/>
      <c r="AA1486" s="15">
        <f t="shared" si="159"/>
        <v>22</v>
      </c>
      <c r="AB1486" s="15">
        <f t="shared" si="160"/>
        <v>6</v>
      </c>
      <c r="AC1486" s="15">
        <f t="shared" si="161"/>
        <v>2026</v>
      </c>
    </row>
    <row r="1487" spans="1:29" x14ac:dyDescent="0.35">
      <c r="A1487" s="9"/>
      <c r="B1487" s="8">
        <v>46195</v>
      </c>
      <c r="C1487" s="9"/>
      <c r="D1487" s="9"/>
      <c r="E1487" s="9"/>
      <c r="F1487" s="9"/>
      <c r="G1487" s="64"/>
      <c r="H1487" s="65"/>
      <c r="I1487" s="65" t="str">
        <f>IF(Job_Cards[[#This Row],[Customer Name]]="",I1486,"")</f>
        <v>Paid</v>
      </c>
      <c r="J1487" s="22" t="s">
        <v>429</v>
      </c>
      <c r="K1487" s="67" t="str">
        <f>_xlfn.XLOOKUP(Job_Cards[[#This Row],[Part Code Issued]],'Inventory Check'!$A$3:$A$3000,'Inventory Check'!$B$3:$B$3000,"WRONG Code",0)</f>
        <v>Belt 919</v>
      </c>
      <c r="L1487" s="22">
        <v>1</v>
      </c>
      <c r="M1487" s="27">
        <v>262</v>
      </c>
      <c r="N1487" s="69">
        <f t="shared" si="157"/>
        <v>262</v>
      </c>
      <c r="O1487" s="10"/>
      <c r="P1487" s="11"/>
      <c r="Q1487" s="11"/>
      <c r="R1487" s="11"/>
      <c r="S1487" s="11"/>
      <c r="T1487" s="23"/>
      <c r="U1487" s="71">
        <f t="shared" si="156"/>
        <v>0</v>
      </c>
      <c r="V1487" s="71">
        <f t="shared" si="158"/>
        <v>0</v>
      </c>
      <c r="W1487" s="9"/>
      <c r="X1487" s="69">
        <f>Job_Cards[[#This Row],[GST on Lobour]]+Job_Cards[[#This Row],[Total Labour]]+Job_Cards[[#This Row],[Part Value]]</f>
        <v>262</v>
      </c>
      <c r="Y1487" s="9"/>
      <c r="Z1487" s="11"/>
      <c r="AA1487" s="15">
        <f t="shared" si="159"/>
        <v>22</v>
      </c>
      <c r="AB1487" s="15">
        <f t="shared" si="160"/>
        <v>6</v>
      </c>
      <c r="AC1487" s="15">
        <f t="shared" si="161"/>
        <v>2026</v>
      </c>
    </row>
    <row r="1488" spans="1:29" x14ac:dyDescent="0.35">
      <c r="A1488" s="9"/>
      <c r="B1488" s="8">
        <v>46195</v>
      </c>
      <c r="C1488" s="9"/>
      <c r="D1488" s="9"/>
      <c r="E1488" s="9"/>
      <c r="F1488" s="9"/>
      <c r="G1488" s="64"/>
      <c r="H1488" s="65"/>
      <c r="I1488" s="65" t="str">
        <f>IF(Job_Cards[[#This Row],[Customer Name]]="",I1487,"")</f>
        <v>Paid</v>
      </c>
      <c r="J1488" s="22" t="s">
        <v>557</v>
      </c>
      <c r="K1488" s="67" t="str">
        <f>_xlfn.XLOOKUP(Job_Cards[[#This Row],[Part Code Issued]],'Inventory Check'!$A$3:$A$3000,'Inventory Check'!$B$3:$B$3000,"WRONG Code",0)</f>
        <v>Brake Oil</v>
      </c>
      <c r="L1488" s="22">
        <v>1</v>
      </c>
      <c r="M1488" s="27">
        <v>149</v>
      </c>
      <c r="N1488" s="69">
        <f t="shared" si="157"/>
        <v>149</v>
      </c>
      <c r="O1488" s="10"/>
      <c r="P1488" s="11"/>
      <c r="Q1488" s="11"/>
      <c r="R1488" s="11"/>
      <c r="S1488" s="11"/>
      <c r="T1488" s="23"/>
      <c r="U1488" s="71">
        <f t="shared" si="156"/>
        <v>0</v>
      </c>
      <c r="V1488" s="71">
        <f t="shared" si="158"/>
        <v>0</v>
      </c>
      <c r="W1488" s="9"/>
      <c r="X1488" s="69">
        <f>Job_Cards[[#This Row],[GST on Lobour]]+Job_Cards[[#This Row],[Total Labour]]+Job_Cards[[#This Row],[Part Value]]</f>
        <v>149</v>
      </c>
      <c r="Y1488" s="9"/>
      <c r="Z1488" s="11"/>
      <c r="AA1488" s="15">
        <f t="shared" si="159"/>
        <v>22</v>
      </c>
      <c r="AB1488" s="15">
        <f t="shared" si="160"/>
        <v>6</v>
      </c>
      <c r="AC1488" s="15">
        <f t="shared" si="161"/>
        <v>2026</v>
      </c>
    </row>
    <row r="1489" spans="1:29" x14ac:dyDescent="0.35">
      <c r="A1489" s="9"/>
      <c r="B1489" s="8">
        <v>46195</v>
      </c>
      <c r="C1489" s="9"/>
      <c r="D1489" s="9"/>
      <c r="E1489" s="9"/>
      <c r="F1489" s="9"/>
      <c r="G1489" s="64"/>
      <c r="H1489" s="65"/>
      <c r="I1489" s="65" t="str">
        <f>IF(Job_Cards[[#This Row],[Customer Name]]="",I1488,"")</f>
        <v>Paid</v>
      </c>
      <c r="J1489" s="22" t="s">
        <v>91</v>
      </c>
      <c r="K1489" s="67" t="str">
        <f>_xlfn.XLOOKUP(Job_Cards[[#This Row],[Part Code Issued]],'Inventory Check'!$A$3:$A$3000,'Inventory Check'!$B$3:$B$3000,"WRONG Code",0)</f>
        <v>FUEL FILTER</v>
      </c>
      <c r="L1489" s="22">
        <v>1</v>
      </c>
      <c r="M1489" s="27">
        <v>1575</v>
      </c>
      <c r="N1489" s="69">
        <f t="shared" si="157"/>
        <v>1575</v>
      </c>
      <c r="O1489" s="10"/>
      <c r="P1489" s="11"/>
      <c r="Q1489" s="11"/>
      <c r="R1489" s="11"/>
      <c r="S1489" s="11"/>
      <c r="T1489" s="23"/>
      <c r="U1489" s="71">
        <f t="shared" si="156"/>
        <v>0</v>
      </c>
      <c r="V1489" s="71">
        <f t="shared" si="158"/>
        <v>0</v>
      </c>
      <c r="W1489" s="9"/>
      <c r="X1489" s="69">
        <f>Job_Cards[[#This Row],[GST on Lobour]]+Job_Cards[[#This Row],[Total Labour]]+Job_Cards[[#This Row],[Part Value]]</f>
        <v>1575</v>
      </c>
      <c r="Y1489" s="9"/>
      <c r="Z1489" s="11"/>
      <c r="AA1489" s="15">
        <f t="shared" si="159"/>
        <v>22</v>
      </c>
      <c r="AB1489" s="15">
        <f t="shared" si="160"/>
        <v>6</v>
      </c>
      <c r="AC1489" s="15">
        <f t="shared" si="161"/>
        <v>2026</v>
      </c>
    </row>
    <row r="1490" spans="1:29" x14ac:dyDescent="0.35">
      <c r="A1490" s="8"/>
      <c r="B1490" s="8">
        <v>46195</v>
      </c>
      <c r="C1490" s="9"/>
      <c r="D1490" s="9"/>
      <c r="E1490" s="9"/>
      <c r="F1490" s="9"/>
      <c r="G1490" s="64"/>
      <c r="H1490" s="65"/>
      <c r="I1490" s="65" t="str">
        <f>IF(Job_Cards[[#This Row],[Customer Name]]="",I1489,"")</f>
        <v>Paid</v>
      </c>
      <c r="J1490" s="22" t="s">
        <v>189</v>
      </c>
      <c r="K1490" s="67" t="str">
        <f>_xlfn.XLOOKUP(Job_Cards[[#This Row],[Part Code Issued]],'Inventory Check'!$A$3:$A$3000,'Inventory Check'!$B$3:$B$3000,"WRONG Code",0)</f>
        <v>AIR FILTER</v>
      </c>
      <c r="L1490" s="22">
        <v>1</v>
      </c>
      <c r="M1490" s="27">
        <v>693</v>
      </c>
      <c r="N1490" s="69">
        <f t="shared" si="157"/>
        <v>693</v>
      </c>
      <c r="O1490" s="10"/>
      <c r="P1490" s="11"/>
      <c r="Q1490" s="11"/>
      <c r="R1490" s="11"/>
      <c r="S1490" s="11"/>
      <c r="T1490" s="23"/>
      <c r="U1490" s="71">
        <f t="shared" si="156"/>
        <v>0</v>
      </c>
      <c r="V1490" s="71">
        <f t="shared" si="158"/>
        <v>0</v>
      </c>
      <c r="W1490" s="9"/>
      <c r="X1490" s="69">
        <f>Job_Cards[[#This Row],[GST on Lobour]]+Job_Cards[[#This Row],[Total Labour]]+Job_Cards[[#This Row],[Part Value]]</f>
        <v>693</v>
      </c>
      <c r="Y1490" s="9"/>
      <c r="Z1490" s="11"/>
      <c r="AA1490" s="15">
        <f t="shared" si="159"/>
        <v>22</v>
      </c>
      <c r="AB1490" s="15">
        <f t="shared" si="160"/>
        <v>6</v>
      </c>
      <c r="AC1490" s="15">
        <f t="shared" si="161"/>
        <v>2026</v>
      </c>
    </row>
    <row r="1491" spans="1:29" x14ac:dyDescent="0.35">
      <c r="A1491" s="8">
        <v>46195</v>
      </c>
      <c r="B1491" s="8">
        <v>46195</v>
      </c>
      <c r="C1491" s="9">
        <v>193</v>
      </c>
      <c r="D1491" s="9" t="s">
        <v>1313</v>
      </c>
      <c r="E1491" s="9">
        <v>7309615176</v>
      </c>
      <c r="F1491" s="9"/>
      <c r="G1491" s="64"/>
      <c r="H1491" s="65"/>
      <c r="I1491" s="65" t="s">
        <v>751</v>
      </c>
      <c r="J1491" s="106" t="s">
        <v>365</v>
      </c>
      <c r="K1491" s="67" t="str">
        <f>_xlfn.XLOOKUP(Job_Cards[[#This Row],[Part Code Issued]],'Inventory Check'!$A$3:$A$3000,'Inventory Check'!$B$3:$B$3000,"WRONG Code",0)</f>
        <v>Gulf Force AdBlue (10)</v>
      </c>
      <c r="L1491" s="22">
        <v>1</v>
      </c>
      <c r="M1491" s="27">
        <v>990</v>
      </c>
      <c r="N1491" s="69">
        <f t="shared" si="157"/>
        <v>990</v>
      </c>
      <c r="O1491" s="10"/>
      <c r="P1491" s="11"/>
      <c r="Q1491" s="11"/>
      <c r="R1491" s="11"/>
      <c r="S1491" s="11"/>
      <c r="T1491" s="23"/>
      <c r="U1491" s="71">
        <f t="shared" si="156"/>
        <v>0</v>
      </c>
      <c r="V1491" s="71">
        <f t="shared" si="158"/>
        <v>0</v>
      </c>
      <c r="W1491" s="9"/>
      <c r="X1491" s="69">
        <f>Job_Cards[[#This Row],[GST on Lobour]]+Job_Cards[[#This Row],[Total Labour]]+Job_Cards[[#This Row],[Part Value]]</f>
        <v>990</v>
      </c>
      <c r="Y1491" s="9"/>
      <c r="Z1491" s="11"/>
      <c r="AA1491" s="15">
        <f t="shared" si="159"/>
        <v>22</v>
      </c>
      <c r="AB1491" s="15">
        <f t="shared" si="160"/>
        <v>6</v>
      </c>
      <c r="AC1491" s="15">
        <f t="shared" si="161"/>
        <v>2026</v>
      </c>
    </row>
    <row r="1492" spans="1:29" x14ac:dyDescent="0.35">
      <c r="A1492" s="8">
        <v>46195</v>
      </c>
      <c r="B1492" s="8">
        <v>46195</v>
      </c>
      <c r="C1492" s="9">
        <v>194</v>
      </c>
      <c r="D1492" s="9" t="s">
        <v>1483</v>
      </c>
      <c r="E1492" s="9">
        <v>9118082047</v>
      </c>
      <c r="F1492" s="9" t="s">
        <v>213</v>
      </c>
      <c r="G1492" s="64" t="s">
        <v>57</v>
      </c>
      <c r="H1492" s="65" t="s">
        <v>65</v>
      </c>
      <c r="I1492" s="65" t="s">
        <v>48</v>
      </c>
      <c r="J1492" s="22" t="s">
        <v>366</v>
      </c>
      <c r="K1492" s="67" t="str">
        <f>_xlfn.XLOOKUP(Job_Cards[[#This Row],[Part Code Issued]],'Inventory Check'!$A$3:$A$3000,'Inventory Check'!$B$3:$B$3000,"WRONG Code",0)</f>
        <v>Gulf Force BS VI (6.5L)</v>
      </c>
      <c r="L1492" s="22">
        <v>1</v>
      </c>
      <c r="M1492" s="27">
        <v>3088</v>
      </c>
      <c r="N1492" s="69">
        <f t="shared" si="157"/>
        <v>3088</v>
      </c>
      <c r="O1492" s="10"/>
      <c r="P1492" s="11"/>
      <c r="Q1492" s="11"/>
      <c r="R1492" s="11"/>
      <c r="S1492" s="11"/>
      <c r="T1492" s="23"/>
      <c r="U1492" s="71">
        <f t="shared" si="156"/>
        <v>0</v>
      </c>
      <c r="V1492" s="71">
        <f t="shared" si="158"/>
        <v>0</v>
      </c>
      <c r="W1492" s="9"/>
      <c r="X1492" s="69">
        <f>Job_Cards[[#This Row],[GST on Lobour]]+Job_Cards[[#This Row],[Total Labour]]+Job_Cards[[#This Row],[Part Value]]</f>
        <v>3088</v>
      </c>
      <c r="Y1492" s="9"/>
      <c r="Z1492" s="11"/>
      <c r="AA1492" s="15">
        <f t="shared" si="159"/>
        <v>22</v>
      </c>
      <c r="AB1492" s="15">
        <f t="shared" si="160"/>
        <v>6</v>
      </c>
      <c r="AC1492" s="15">
        <f t="shared" si="161"/>
        <v>2026</v>
      </c>
    </row>
    <row r="1493" spans="1:29" x14ac:dyDescent="0.35">
      <c r="A1493" s="9"/>
      <c r="B1493" s="8">
        <v>46195</v>
      </c>
      <c r="C1493" s="9"/>
      <c r="D1493" s="9"/>
      <c r="E1493" s="9"/>
      <c r="F1493" s="9"/>
      <c r="G1493" s="64"/>
      <c r="H1493" s="65"/>
      <c r="I1493" s="65" t="str">
        <f>IF(Job_Cards[[#This Row],[Customer Name]]="",I1492,"")</f>
        <v>Free Service</v>
      </c>
      <c r="J1493" s="22" t="s">
        <v>90</v>
      </c>
      <c r="K1493" s="67" t="str">
        <f>_xlfn.XLOOKUP(Job_Cards[[#This Row],[Part Code Issued]],'Inventory Check'!$A$3:$A$3000,'Inventory Check'!$B$3:$B$3000,"WRONG Code",0)</f>
        <v>Oil Filter</v>
      </c>
      <c r="L1493" s="22">
        <v>1</v>
      </c>
      <c r="M1493" s="27">
        <v>359</v>
      </c>
      <c r="N1493" s="69">
        <f t="shared" si="157"/>
        <v>359</v>
      </c>
      <c r="O1493" s="10"/>
      <c r="P1493" s="11"/>
      <c r="Q1493" s="11"/>
      <c r="R1493" s="11"/>
      <c r="S1493" s="11"/>
      <c r="T1493" s="23"/>
      <c r="U1493" s="71">
        <f t="shared" si="156"/>
        <v>0</v>
      </c>
      <c r="V1493" s="71">
        <f t="shared" si="158"/>
        <v>0</v>
      </c>
      <c r="W1493" s="9"/>
      <c r="X1493" s="69">
        <f>Job_Cards[[#This Row],[GST on Lobour]]+Job_Cards[[#This Row],[Total Labour]]+Job_Cards[[#This Row],[Part Value]]</f>
        <v>359</v>
      </c>
      <c r="Y1493" s="9"/>
      <c r="Z1493" s="11"/>
      <c r="AA1493" s="15">
        <f t="shared" si="159"/>
        <v>22</v>
      </c>
      <c r="AB1493" s="15">
        <f t="shared" si="160"/>
        <v>6</v>
      </c>
      <c r="AC1493" s="15">
        <f t="shared" si="161"/>
        <v>2026</v>
      </c>
    </row>
    <row r="1494" spans="1:29" x14ac:dyDescent="0.35">
      <c r="A1494" s="8">
        <v>46195</v>
      </c>
      <c r="B1494" s="8">
        <v>46195</v>
      </c>
      <c r="C1494" s="9">
        <v>195</v>
      </c>
      <c r="D1494" s="9" t="s">
        <v>1555</v>
      </c>
      <c r="E1494" s="9">
        <v>9161221561</v>
      </c>
      <c r="F1494" s="9" t="s">
        <v>1556</v>
      </c>
      <c r="G1494" s="64" t="s">
        <v>55</v>
      </c>
      <c r="H1494" s="65" t="s">
        <v>65</v>
      </c>
      <c r="I1494" s="65" t="s">
        <v>27</v>
      </c>
      <c r="J1494" s="22" t="s">
        <v>366</v>
      </c>
      <c r="K1494" s="67" t="str">
        <f>_xlfn.XLOOKUP(Job_Cards[[#This Row],[Part Code Issued]],'Inventory Check'!$A$3:$A$3000,'Inventory Check'!$B$3:$B$3000,"WRONG Code",0)</f>
        <v>Gulf Force BS VI (6.5L)</v>
      </c>
      <c r="L1494" s="22">
        <v>1</v>
      </c>
      <c r="M1494" s="27">
        <v>3088</v>
      </c>
      <c r="N1494" s="69">
        <f t="shared" si="157"/>
        <v>3088</v>
      </c>
      <c r="O1494" s="10">
        <v>900</v>
      </c>
      <c r="P1494" s="11"/>
      <c r="Q1494" s="11"/>
      <c r="R1494" s="11"/>
      <c r="S1494" s="11"/>
      <c r="T1494" s="23"/>
      <c r="U1494" s="71">
        <f t="shared" si="156"/>
        <v>900</v>
      </c>
      <c r="V1494" s="71">
        <f t="shared" si="158"/>
        <v>162</v>
      </c>
      <c r="W1494" s="9"/>
      <c r="X1494" s="69">
        <f>Job_Cards[[#This Row],[GST on Lobour]]+Job_Cards[[#This Row],[Total Labour]]+Job_Cards[[#This Row],[Part Value]]</f>
        <v>4150</v>
      </c>
      <c r="Y1494" s="9"/>
      <c r="Z1494" s="11"/>
      <c r="AA1494" s="15">
        <f t="shared" si="159"/>
        <v>22</v>
      </c>
      <c r="AB1494" s="15">
        <f t="shared" si="160"/>
        <v>6</v>
      </c>
      <c r="AC1494" s="15">
        <f t="shared" si="161"/>
        <v>2026</v>
      </c>
    </row>
    <row r="1495" spans="1:29" x14ac:dyDescent="0.35">
      <c r="A1495" s="9"/>
      <c r="B1495" s="8">
        <v>46195</v>
      </c>
      <c r="C1495" s="9"/>
      <c r="D1495" s="9"/>
      <c r="E1495" s="9"/>
      <c r="F1495" s="9"/>
      <c r="G1495" s="64"/>
      <c r="H1495" s="65"/>
      <c r="I1495" s="65" t="str">
        <f>IF(Job_Cards[[#This Row],[Customer Name]]="",I1494,"")</f>
        <v>Paid</v>
      </c>
      <c r="J1495" s="22" t="s">
        <v>90</v>
      </c>
      <c r="K1495" s="67" t="str">
        <f>_xlfn.XLOOKUP(Job_Cards[[#This Row],[Part Code Issued]],'Inventory Check'!$A$3:$A$3000,'Inventory Check'!$B$3:$B$3000,"WRONG Code",0)</f>
        <v>Oil Filter</v>
      </c>
      <c r="L1495" s="22">
        <v>1</v>
      </c>
      <c r="M1495" s="27">
        <v>359</v>
      </c>
      <c r="N1495" s="69">
        <f t="shared" si="157"/>
        <v>359</v>
      </c>
      <c r="O1495" s="10"/>
      <c r="P1495" s="11"/>
      <c r="Q1495" s="11"/>
      <c r="R1495" s="11"/>
      <c r="S1495" s="11"/>
      <c r="T1495" s="23"/>
      <c r="U1495" s="71">
        <f t="shared" si="156"/>
        <v>0</v>
      </c>
      <c r="V1495" s="71">
        <f t="shared" si="158"/>
        <v>0</v>
      </c>
      <c r="W1495" s="9"/>
      <c r="X1495" s="69">
        <f>Job_Cards[[#This Row],[GST on Lobour]]+Job_Cards[[#This Row],[Total Labour]]+Job_Cards[[#This Row],[Part Value]]</f>
        <v>359</v>
      </c>
      <c r="Y1495" s="9"/>
      <c r="Z1495" s="11"/>
      <c r="AA1495" s="15">
        <f t="shared" si="159"/>
        <v>22</v>
      </c>
      <c r="AB1495" s="15">
        <f t="shared" si="160"/>
        <v>6</v>
      </c>
      <c r="AC1495" s="15">
        <f t="shared" si="161"/>
        <v>2026</v>
      </c>
    </row>
    <row r="1496" spans="1:29" x14ac:dyDescent="0.35">
      <c r="A1496" s="9"/>
      <c r="B1496" s="8">
        <v>46195</v>
      </c>
      <c r="C1496" s="9"/>
      <c r="D1496" s="9"/>
      <c r="E1496" s="9"/>
      <c r="F1496" s="9"/>
      <c r="G1496" s="64"/>
      <c r="H1496" s="65"/>
      <c r="I1496" s="65" t="str">
        <f>IF(Job_Cards[[#This Row],[Customer Name]]="",I1495,"")</f>
        <v>Paid</v>
      </c>
      <c r="J1496" s="22" t="s">
        <v>91</v>
      </c>
      <c r="K1496" s="67" t="str">
        <f>_xlfn.XLOOKUP(Job_Cards[[#This Row],[Part Code Issued]],'Inventory Check'!$A$3:$A$3000,'Inventory Check'!$B$3:$B$3000,"WRONG Code",0)</f>
        <v>FUEL FILTER</v>
      </c>
      <c r="L1496" s="22">
        <v>1</v>
      </c>
      <c r="M1496" s="27">
        <v>1575</v>
      </c>
      <c r="N1496" s="69">
        <f t="shared" si="157"/>
        <v>1575</v>
      </c>
      <c r="O1496" s="10"/>
      <c r="P1496" s="11"/>
      <c r="Q1496" s="11"/>
      <c r="R1496" s="11"/>
      <c r="S1496" s="11"/>
      <c r="T1496" s="23"/>
      <c r="U1496" s="71">
        <f t="shared" si="156"/>
        <v>0</v>
      </c>
      <c r="V1496" s="71">
        <f t="shared" si="158"/>
        <v>0</v>
      </c>
      <c r="W1496" s="9"/>
      <c r="X1496" s="69">
        <f>Job_Cards[[#This Row],[GST on Lobour]]+Job_Cards[[#This Row],[Total Labour]]+Job_Cards[[#This Row],[Part Value]]</f>
        <v>1575</v>
      </c>
      <c r="Y1496" s="9"/>
      <c r="Z1496" s="11"/>
      <c r="AA1496" s="15">
        <f t="shared" si="159"/>
        <v>22</v>
      </c>
      <c r="AB1496" s="15">
        <f t="shared" si="160"/>
        <v>6</v>
      </c>
      <c r="AC1496" s="15">
        <f t="shared" si="161"/>
        <v>2026</v>
      </c>
    </row>
    <row r="1497" spans="1:29" x14ac:dyDescent="0.35">
      <c r="A1497" s="9"/>
      <c r="B1497" s="8">
        <v>46195</v>
      </c>
      <c r="C1497" s="9"/>
      <c r="D1497" s="9"/>
      <c r="E1497" s="9"/>
      <c r="F1497" s="9"/>
      <c r="G1497" s="64"/>
      <c r="H1497" s="65"/>
      <c r="I1497" s="65" t="str">
        <f>IF(Job_Cards[[#This Row],[Customer Name]]="",I1496,"")</f>
        <v>Paid</v>
      </c>
      <c r="J1497" s="22" t="s">
        <v>92</v>
      </c>
      <c r="K1497" s="67" t="str">
        <f>_xlfn.XLOOKUP(Job_Cards[[#This Row],[Part Code Issued]],'Inventory Check'!$A$3:$A$3000,'Inventory Check'!$B$3:$B$3000,"WRONG Code",0)</f>
        <v>AIR FILTER</v>
      </c>
      <c r="L1497" s="22">
        <v>1</v>
      </c>
      <c r="M1497" s="27">
        <v>1388</v>
      </c>
      <c r="N1497" s="69">
        <f t="shared" si="157"/>
        <v>1388</v>
      </c>
      <c r="O1497" s="10"/>
      <c r="P1497" s="11"/>
      <c r="Q1497" s="11"/>
      <c r="R1497" s="11"/>
      <c r="S1497" s="11"/>
      <c r="T1497" s="23"/>
      <c r="U1497" s="71">
        <f t="shared" si="156"/>
        <v>0</v>
      </c>
      <c r="V1497" s="71">
        <f t="shared" si="158"/>
        <v>0</v>
      </c>
      <c r="W1497" s="9"/>
      <c r="X1497" s="69">
        <f>Job_Cards[[#This Row],[GST on Lobour]]+Job_Cards[[#This Row],[Total Labour]]+Job_Cards[[#This Row],[Part Value]]</f>
        <v>1388</v>
      </c>
      <c r="Y1497" s="9"/>
      <c r="Z1497" s="11"/>
      <c r="AA1497" s="15">
        <f t="shared" si="159"/>
        <v>22</v>
      </c>
      <c r="AB1497" s="15">
        <f t="shared" si="160"/>
        <v>6</v>
      </c>
      <c r="AC1497" s="15">
        <f t="shared" si="161"/>
        <v>2026</v>
      </c>
    </row>
    <row r="1498" spans="1:29" x14ac:dyDescent="0.35">
      <c r="A1498" s="9"/>
      <c r="B1498" s="8">
        <v>46195</v>
      </c>
      <c r="C1498" s="9"/>
      <c r="D1498" s="9"/>
      <c r="E1498" s="9"/>
      <c r="F1498" s="9"/>
      <c r="G1498" s="64"/>
      <c r="H1498" s="65"/>
      <c r="I1498" s="65" t="str">
        <f>IF(Job_Cards[[#This Row],[Customer Name]]="",I1497,"")</f>
        <v>Paid</v>
      </c>
      <c r="J1498" s="22" t="s">
        <v>662</v>
      </c>
      <c r="K1498" s="67" t="str">
        <f>_xlfn.XLOOKUP(Job_Cards[[#This Row],[Part Code Issued]],'Inventory Check'!$A$3:$A$3000,'Inventory Check'!$B$3:$B$3000,"WRONG Code",0)</f>
        <v>ATF (Auto Trans Fluid) HP_1-Ltr</v>
      </c>
      <c r="L1498" s="22">
        <v>1</v>
      </c>
      <c r="M1498" s="27">
        <v>341</v>
      </c>
      <c r="N1498" s="69">
        <f t="shared" si="157"/>
        <v>341</v>
      </c>
      <c r="O1498" s="10"/>
      <c r="P1498" s="11"/>
      <c r="Q1498" s="11"/>
      <c r="R1498" s="11"/>
      <c r="S1498" s="11"/>
      <c r="T1498" s="23"/>
      <c r="U1498" s="71">
        <f t="shared" si="156"/>
        <v>0</v>
      </c>
      <c r="V1498" s="71">
        <f t="shared" si="158"/>
        <v>0</v>
      </c>
      <c r="W1498" s="9"/>
      <c r="X1498" s="69">
        <f>Job_Cards[[#This Row],[GST on Lobour]]+Job_Cards[[#This Row],[Total Labour]]+Job_Cards[[#This Row],[Part Value]]</f>
        <v>341</v>
      </c>
      <c r="Y1498" s="9"/>
      <c r="Z1498" s="11"/>
      <c r="AA1498" s="15">
        <f t="shared" si="159"/>
        <v>22</v>
      </c>
      <c r="AB1498" s="15">
        <f t="shared" si="160"/>
        <v>6</v>
      </c>
      <c r="AC1498" s="15">
        <f t="shared" si="161"/>
        <v>2026</v>
      </c>
    </row>
    <row r="1499" spans="1:29" x14ac:dyDescent="0.35">
      <c r="A1499" s="8">
        <v>46195</v>
      </c>
      <c r="B1499" s="8">
        <v>46195</v>
      </c>
      <c r="C1499" s="9">
        <v>196</v>
      </c>
      <c r="D1499" s="9" t="s">
        <v>1557</v>
      </c>
      <c r="E1499" s="9">
        <v>9415209202</v>
      </c>
      <c r="F1499" s="9" t="s">
        <v>1558</v>
      </c>
      <c r="G1499" s="64" t="s">
        <v>59</v>
      </c>
      <c r="H1499" s="65" t="s">
        <v>65</v>
      </c>
      <c r="I1499" s="65" t="s">
        <v>27</v>
      </c>
      <c r="J1499" s="22" t="s">
        <v>1528</v>
      </c>
      <c r="K1499" s="67" t="str">
        <f>_xlfn.XLOOKUP(Job_Cards[[#This Row],[Part Code Issued]],'Inventory Check'!$A$3:$A$3000,'Inventory Check'!$B$3:$B$3000,"WRONG Code",0)</f>
        <v>Oil Seal T3 Front</v>
      </c>
      <c r="L1499" s="22">
        <v>2</v>
      </c>
      <c r="M1499" s="27">
        <v>327</v>
      </c>
      <c r="N1499" s="69">
        <f t="shared" si="157"/>
        <v>654</v>
      </c>
      <c r="O1499" s="10">
        <v>3500</v>
      </c>
      <c r="P1499" s="11"/>
      <c r="Q1499" s="11"/>
      <c r="R1499" s="11"/>
      <c r="S1499" s="11"/>
      <c r="T1499" s="23"/>
      <c r="U1499" s="71">
        <f t="shared" si="156"/>
        <v>3500</v>
      </c>
      <c r="V1499" s="71">
        <f t="shared" si="158"/>
        <v>630</v>
      </c>
      <c r="W1499" s="9"/>
      <c r="X1499" s="69">
        <f>Job_Cards[[#This Row],[GST on Lobour]]+Job_Cards[[#This Row],[Total Labour]]+Job_Cards[[#This Row],[Part Value]]</f>
        <v>4784</v>
      </c>
      <c r="Y1499" s="9"/>
      <c r="Z1499" s="11"/>
      <c r="AA1499" s="15">
        <f t="shared" si="159"/>
        <v>22</v>
      </c>
      <c r="AB1499" s="15">
        <f t="shared" si="160"/>
        <v>6</v>
      </c>
      <c r="AC1499" s="15">
        <f t="shared" si="161"/>
        <v>2026</v>
      </c>
    </row>
    <row r="1500" spans="1:29" x14ac:dyDescent="0.35">
      <c r="A1500" s="9"/>
      <c r="B1500" s="8">
        <v>46195</v>
      </c>
      <c r="C1500" s="9"/>
      <c r="D1500" s="9"/>
      <c r="E1500" s="9"/>
      <c r="F1500" s="9"/>
      <c r="G1500" s="64"/>
      <c r="H1500" s="65"/>
      <c r="I1500" s="65" t="str">
        <f>IF(Job_Cards[[#This Row],[Customer Name]]="",I1499,"")</f>
        <v>Paid</v>
      </c>
      <c r="J1500" s="22" t="s">
        <v>1465</v>
      </c>
      <c r="K1500" s="67" t="str">
        <f>_xlfn.XLOOKUP(Job_Cards[[#This Row],[Part Code Issued]],'Inventory Check'!$A$3:$A$3000,'Inventory Check'!$B$3:$B$3000,"WRONG Code",0)</f>
        <v>Grease 01Kg</v>
      </c>
      <c r="L1500" s="22">
        <v>1</v>
      </c>
      <c r="M1500" s="27">
        <v>555</v>
      </c>
      <c r="N1500" s="69">
        <f t="shared" si="157"/>
        <v>555</v>
      </c>
      <c r="O1500" s="10"/>
      <c r="P1500" s="11"/>
      <c r="Q1500" s="11"/>
      <c r="R1500" s="11"/>
      <c r="S1500" s="11"/>
      <c r="T1500" s="23"/>
      <c r="U1500" s="71">
        <f t="shared" si="156"/>
        <v>0</v>
      </c>
      <c r="V1500" s="71">
        <f t="shared" si="158"/>
        <v>0</v>
      </c>
      <c r="W1500" s="9"/>
      <c r="X1500" s="69">
        <f>Job_Cards[[#This Row],[GST on Lobour]]+Job_Cards[[#This Row],[Total Labour]]+Job_Cards[[#This Row],[Part Value]]</f>
        <v>555</v>
      </c>
      <c r="Y1500" s="9"/>
      <c r="Z1500" s="11"/>
      <c r="AA1500" s="15">
        <f t="shared" si="159"/>
        <v>22</v>
      </c>
      <c r="AB1500" s="15">
        <f t="shared" si="160"/>
        <v>6</v>
      </c>
      <c r="AC1500" s="15">
        <f t="shared" si="161"/>
        <v>2026</v>
      </c>
    </row>
    <row r="1501" spans="1:29" x14ac:dyDescent="0.35">
      <c r="A1501" s="9"/>
      <c r="B1501" s="8">
        <v>46195</v>
      </c>
      <c r="C1501" s="9"/>
      <c r="D1501" s="9"/>
      <c r="E1501" s="9"/>
      <c r="F1501" s="9"/>
      <c r="G1501" s="64"/>
      <c r="H1501" s="65"/>
      <c r="I1501" s="65" t="str">
        <f>IF(Job_Cards[[#This Row],[Customer Name]]="",I1500,"")</f>
        <v>Paid</v>
      </c>
      <c r="J1501" s="22" t="s">
        <v>1522</v>
      </c>
      <c r="K1501" s="67" t="str">
        <f>_xlfn.XLOOKUP(Job_Cards[[#This Row],[Part Code Issued]],'Inventory Check'!$A$3:$A$3000,'Inventory Check'!$B$3:$B$3000,"WRONG Code",0)</f>
        <v>Oil Seal T3 Rear</v>
      </c>
      <c r="L1501" s="22">
        <v>2</v>
      </c>
      <c r="M1501" s="27">
        <v>180</v>
      </c>
      <c r="N1501" s="69">
        <f t="shared" si="157"/>
        <v>360</v>
      </c>
      <c r="O1501" s="10"/>
      <c r="P1501" s="11"/>
      <c r="Q1501" s="11"/>
      <c r="R1501" s="11"/>
      <c r="S1501" s="11"/>
      <c r="T1501" s="23"/>
      <c r="U1501" s="71">
        <f t="shared" si="156"/>
        <v>0</v>
      </c>
      <c r="V1501" s="71">
        <f t="shared" si="158"/>
        <v>0</v>
      </c>
      <c r="W1501" s="9"/>
      <c r="X1501" s="69">
        <f>Job_Cards[[#This Row],[GST on Lobour]]+Job_Cards[[#This Row],[Total Labour]]+Job_Cards[[#This Row],[Part Value]]</f>
        <v>360</v>
      </c>
      <c r="Y1501" s="9"/>
      <c r="Z1501" s="11"/>
      <c r="AA1501" s="15">
        <f t="shared" si="159"/>
        <v>22</v>
      </c>
      <c r="AB1501" s="15">
        <f t="shared" si="160"/>
        <v>6</v>
      </c>
      <c r="AC1501" s="15">
        <f t="shared" si="161"/>
        <v>2026</v>
      </c>
    </row>
    <row r="1502" spans="1:29" x14ac:dyDescent="0.35">
      <c r="A1502" s="9"/>
      <c r="B1502" s="8">
        <v>46195</v>
      </c>
      <c r="C1502" s="9"/>
      <c r="D1502" s="9"/>
      <c r="E1502" s="9"/>
      <c r="F1502" s="9"/>
      <c r="G1502" s="64"/>
      <c r="H1502" s="65"/>
      <c r="I1502" s="65" t="str">
        <f>IF(Job_Cards[[#This Row],[Customer Name]]="",I1501,"")</f>
        <v>Paid</v>
      </c>
      <c r="J1502" s="22" t="s">
        <v>1523</v>
      </c>
      <c r="K1502" s="67" t="str">
        <f>_xlfn.XLOOKUP(Job_Cards[[#This Row],[Part Code Issued]],'Inventory Check'!$A$3:$A$3000,'Inventory Check'!$B$3:$B$3000,"WRONG Code",0)</f>
        <v>Oil Seal T3 Rear</v>
      </c>
      <c r="L1502" s="22">
        <v>2</v>
      </c>
      <c r="M1502" s="27">
        <v>160</v>
      </c>
      <c r="N1502" s="69">
        <f t="shared" si="157"/>
        <v>320</v>
      </c>
      <c r="O1502" s="10"/>
      <c r="P1502" s="11"/>
      <c r="Q1502" s="11"/>
      <c r="R1502" s="11"/>
      <c r="S1502" s="11"/>
      <c r="T1502" s="23"/>
      <c r="U1502" s="71">
        <f t="shared" si="156"/>
        <v>0</v>
      </c>
      <c r="V1502" s="71">
        <f t="shared" si="158"/>
        <v>0</v>
      </c>
      <c r="W1502" s="9"/>
      <c r="X1502" s="69">
        <f>Job_Cards[[#This Row],[GST on Lobour]]+Job_Cards[[#This Row],[Total Labour]]+Job_Cards[[#This Row],[Part Value]]</f>
        <v>320</v>
      </c>
      <c r="Y1502" s="9"/>
      <c r="Z1502" s="11"/>
      <c r="AA1502" s="15">
        <f t="shared" si="159"/>
        <v>22</v>
      </c>
      <c r="AB1502" s="15">
        <f t="shared" si="160"/>
        <v>6</v>
      </c>
      <c r="AC1502" s="15">
        <f t="shared" si="161"/>
        <v>2026</v>
      </c>
    </row>
    <row r="1503" spans="1:29" x14ac:dyDescent="0.35">
      <c r="A1503" s="9"/>
      <c r="B1503" s="8">
        <v>46195</v>
      </c>
      <c r="C1503" s="9"/>
      <c r="D1503" s="9"/>
      <c r="E1503" s="9"/>
      <c r="F1503" s="9"/>
      <c r="G1503" s="64"/>
      <c r="H1503" s="65"/>
      <c r="I1503" s="65" t="str">
        <f>IF(Job_Cards[[#This Row],[Customer Name]]="",I1502,"")</f>
        <v>Paid</v>
      </c>
      <c r="J1503" s="22" t="s">
        <v>845</v>
      </c>
      <c r="K1503" s="67" t="str">
        <f>_xlfn.XLOOKUP(Job_Cards[[#This Row],[Part Code Issued]],'Inventory Check'!$A$3:$A$3000,'Inventory Check'!$B$3:$B$3000,"WRONG Code",0)</f>
        <v>GREASE</v>
      </c>
      <c r="L1503" s="22">
        <v>2</v>
      </c>
      <c r="M1503" s="27">
        <v>268</v>
      </c>
      <c r="N1503" s="69">
        <f t="shared" si="157"/>
        <v>536</v>
      </c>
      <c r="O1503" s="10"/>
      <c r="P1503" s="11"/>
      <c r="Q1503" s="11"/>
      <c r="R1503" s="11"/>
      <c r="S1503" s="11"/>
      <c r="T1503" s="23"/>
      <c r="U1503" s="71">
        <f t="shared" si="156"/>
        <v>0</v>
      </c>
      <c r="V1503" s="71">
        <f t="shared" si="158"/>
        <v>0</v>
      </c>
      <c r="W1503" s="9"/>
      <c r="X1503" s="69">
        <f>Job_Cards[[#This Row],[GST on Lobour]]+Job_Cards[[#This Row],[Total Labour]]+Job_Cards[[#This Row],[Part Value]]</f>
        <v>536</v>
      </c>
      <c r="Y1503" s="9"/>
      <c r="Z1503" s="11"/>
      <c r="AA1503" s="15">
        <f t="shared" si="159"/>
        <v>22</v>
      </c>
      <c r="AB1503" s="15">
        <f t="shared" si="160"/>
        <v>6</v>
      </c>
      <c r="AC1503" s="15">
        <f t="shared" si="161"/>
        <v>2026</v>
      </c>
    </row>
    <row r="1504" spans="1:29" x14ac:dyDescent="0.35">
      <c r="A1504" s="9"/>
      <c r="B1504" s="8">
        <v>46195</v>
      </c>
      <c r="C1504" s="9"/>
      <c r="D1504" s="9"/>
      <c r="E1504" s="9"/>
      <c r="F1504" s="9"/>
      <c r="G1504" s="64"/>
      <c r="H1504" s="65"/>
      <c r="I1504" s="65" t="str">
        <f>IF(Job_Cards[[#This Row],[Customer Name]]="",I1503,"")</f>
        <v>Paid</v>
      </c>
      <c r="J1504" s="22" t="s">
        <v>1256</v>
      </c>
      <c r="K1504" s="67" t="str">
        <f>_xlfn.XLOOKUP(Job_Cards[[#This Row],[Part Code Issued]],'Inventory Check'!$A$3:$A$3000,'Inventory Check'!$B$3:$B$3000,"WRONG Code",0)</f>
        <v>Bulb 12V 90/100W</v>
      </c>
      <c r="L1504" s="22">
        <v>1</v>
      </c>
      <c r="M1504" s="27">
        <v>245</v>
      </c>
      <c r="N1504" s="69">
        <f t="shared" si="157"/>
        <v>245</v>
      </c>
      <c r="O1504" s="10"/>
      <c r="P1504" s="11"/>
      <c r="Q1504" s="11"/>
      <c r="R1504" s="11"/>
      <c r="S1504" s="11"/>
      <c r="T1504" s="23"/>
      <c r="U1504" s="71">
        <f t="shared" si="156"/>
        <v>0</v>
      </c>
      <c r="V1504" s="71">
        <f t="shared" si="158"/>
        <v>0</v>
      </c>
      <c r="W1504" s="9"/>
      <c r="X1504" s="69">
        <f>Job_Cards[[#This Row],[GST on Lobour]]+Job_Cards[[#This Row],[Total Labour]]+Job_Cards[[#This Row],[Part Value]]</f>
        <v>245</v>
      </c>
      <c r="Y1504" s="9"/>
      <c r="Z1504" s="11"/>
      <c r="AA1504" s="15">
        <f t="shared" si="159"/>
        <v>22</v>
      </c>
      <c r="AB1504" s="15">
        <f t="shared" si="160"/>
        <v>6</v>
      </c>
      <c r="AC1504" s="15">
        <f t="shared" si="161"/>
        <v>2026</v>
      </c>
    </row>
    <row r="1505" spans="1:29" x14ac:dyDescent="0.35">
      <c r="A1505" s="9"/>
      <c r="B1505" s="8">
        <v>46195</v>
      </c>
      <c r="C1505" s="9"/>
      <c r="D1505" s="9"/>
      <c r="E1505" s="9"/>
      <c r="F1505" s="9"/>
      <c r="G1505" s="64"/>
      <c r="H1505" s="65"/>
      <c r="I1505" s="65" t="str">
        <f>IF(Job_Cards[[#This Row],[Customer Name]]="",I1504,"")</f>
        <v>Paid</v>
      </c>
      <c r="J1505" s="22" t="s">
        <v>366</v>
      </c>
      <c r="K1505" s="67" t="str">
        <f>_xlfn.XLOOKUP(Job_Cards[[#This Row],[Part Code Issued]],'Inventory Check'!$A$3:$A$3000,'Inventory Check'!$B$3:$B$3000,"WRONG Code",0)</f>
        <v>Gulf Force BS VI (6.5L)</v>
      </c>
      <c r="L1505" s="22">
        <v>1</v>
      </c>
      <c r="M1505" s="27">
        <v>3088</v>
      </c>
      <c r="N1505" s="69">
        <f t="shared" si="157"/>
        <v>3088</v>
      </c>
      <c r="O1505" s="10"/>
      <c r="P1505" s="11"/>
      <c r="Q1505" s="11"/>
      <c r="R1505" s="11"/>
      <c r="S1505" s="11"/>
      <c r="T1505" s="23"/>
      <c r="U1505" s="71">
        <f t="shared" si="156"/>
        <v>0</v>
      </c>
      <c r="V1505" s="71">
        <f t="shared" si="158"/>
        <v>0</v>
      </c>
      <c r="W1505" s="9"/>
      <c r="X1505" s="69">
        <f>Job_Cards[[#This Row],[GST on Lobour]]+Job_Cards[[#This Row],[Total Labour]]+Job_Cards[[#This Row],[Part Value]]</f>
        <v>3088</v>
      </c>
      <c r="Y1505" s="9"/>
      <c r="Z1505" s="11"/>
      <c r="AA1505" s="15">
        <f t="shared" si="159"/>
        <v>22</v>
      </c>
      <c r="AB1505" s="15">
        <f t="shared" si="160"/>
        <v>6</v>
      </c>
      <c r="AC1505" s="15">
        <f t="shared" si="161"/>
        <v>2026</v>
      </c>
    </row>
    <row r="1506" spans="1:29" x14ac:dyDescent="0.35">
      <c r="A1506" s="9"/>
      <c r="B1506" s="8">
        <v>46195</v>
      </c>
      <c r="C1506" s="9"/>
      <c r="D1506" s="9"/>
      <c r="E1506" s="9"/>
      <c r="F1506" s="9"/>
      <c r="G1506" s="64"/>
      <c r="H1506" s="65"/>
      <c r="I1506" s="65" t="str">
        <f>IF(Job_Cards[[#This Row],[Customer Name]]="",I1505,"")</f>
        <v>Paid</v>
      </c>
      <c r="J1506" s="22" t="s">
        <v>90</v>
      </c>
      <c r="K1506" s="67" t="str">
        <f>_xlfn.XLOOKUP(Job_Cards[[#This Row],[Part Code Issued]],'Inventory Check'!$A$3:$A$3000,'Inventory Check'!$B$3:$B$3000,"WRONG Code",0)</f>
        <v>Oil Filter</v>
      </c>
      <c r="L1506" s="22">
        <v>1</v>
      </c>
      <c r="M1506" s="27">
        <v>359</v>
      </c>
      <c r="N1506" s="69">
        <f t="shared" si="157"/>
        <v>359</v>
      </c>
      <c r="O1506" s="10"/>
      <c r="P1506" s="11"/>
      <c r="Q1506" s="11"/>
      <c r="R1506" s="11"/>
      <c r="S1506" s="11"/>
      <c r="T1506" s="23"/>
      <c r="U1506" s="71">
        <f t="shared" si="156"/>
        <v>0</v>
      </c>
      <c r="V1506" s="71">
        <f t="shared" si="158"/>
        <v>0</v>
      </c>
      <c r="W1506" s="9"/>
      <c r="X1506" s="69">
        <f>Job_Cards[[#This Row],[GST on Lobour]]+Job_Cards[[#This Row],[Total Labour]]+Job_Cards[[#This Row],[Part Value]]</f>
        <v>359</v>
      </c>
      <c r="Y1506" s="9"/>
      <c r="Z1506" s="11"/>
      <c r="AA1506" s="15">
        <f t="shared" si="159"/>
        <v>22</v>
      </c>
      <c r="AB1506" s="15">
        <f t="shared" si="160"/>
        <v>6</v>
      </c>
      <c r="AC1506" s="15">
        <f t="shared" si="161"/>
        <v>2026</v>
      </c>
    </row>
    <row r="1507" spans="1:29" x14ac:dyDescent="0.35">
      <c r="A1507" s="9"/>
      <c r="B1507" s="8">
        <v>46195</v>
      </c>
      <c r="C1507" s="9"/>
      <c r="D1507" s="9"/>
      <c r="E1507" s="9"/>
      <c r="F1507" s="9"/>
      <c r="G1507" s="64"/>
      <c r="H1507" s="65"/>
      <c r="I1507" s="65" t="str">
        <f>IF(Job_Cards[[#This Row],[Customer Name]]="",I1506,"")</f>
        <v>Paid</v>
      </c>
      <c r="J1507" s="22" t="s">
        <v>238</v>
      </c>
      <c r="K1507" s="67" t="str">
        <f>_xlfn.XLOOKUP(Job_Cards[[#This Row],[Part Code Issued]],'Inventory Check'!$A$3:$A$3000,'Inventory Check'!$B$3:$B$3000,"WRONG Code",0)</f>
        <v>SPIN-ON FILTER</v>
      </c>
      <c r="L1507" s="22">
        <v>1</v>
      </c>
      <c r="M1507" s="27">
        <v>655</v>
      </c>
      <c r="N1507" s="69">
        <f t="shared" si="157"/>
        <v>655</v>
      </c>
      <c r="O1507" s="10"/>
      <c r="P1507" s="11"/>
      <c r="Q1507" s="11"/>
      <c r="R1507" s="11"/>
      <c r="S1507" s="11"/>
      <c r="T1507" s="23"/>
      <c r="U1507" s="71">
        <f t="shared" si="156"/>
        <v>0</v>
      </c>
      <c r="V1507" s="71">
        <f t="shared" si="158"/>
        <v>0</v>
      </c>
      <c r="W1507" s="9"/>
      <c r="X1507" s="69">
        <f>Job_Cards[[#This Row],[GST on Lobour]]+Job_Cards[[#This Row],[Total Labour]]+Job_Cards[[#This Row],[Part Value]]</f>
        <v>655</v>
      </c>
      <c r="Y1507" s="9"/>
      <c r="Z1507" s="11"/>
      <c r="AA1507" s="15">
        <f t="shared" si="159"/>
        <v>22</v>
      </c>
      <c r="AB1507" s="15">
        <f t="shared" si="160"/>
        <v>6</v>
      </c>
      <c r="AC1507" s="15">
        <f t="shared" si="161"/>
        <v>2026</v>
      </c>
    </row>
    <row r="1508" spans="1:29" x14ac:dyDescent="0.35">
      <c r="A1508" s="9"/>
      <c r="B1508" s="8">
        <v>46195</v>
      </c>
      <c r="C1508" s="9"/>
      <c r="D1508" s="9"/>
      <c r="E1508" s="9"/>
      <c r="F1508" s="9"/>
      <c r="G1508" s="64"/>
      <c r="H1508" s="65"/>
      <c r="I1508" s="65" t="str">
        <f>IF(Job_Cards[[#This Row],[Customer Name]]="",I1507,"")</f>
        <v>Paid</v>
      </c>
      <c r="J1508" s="22" t="s">
        <v>662</v>
      </c>
      <c r="K1508" s="67" t="str">
        <f>_xlfn.XLOOKUP(Job_Cards[[#This Row],[Part Code Issued]],'Inventory Check'!$A$3:$A$3000,'Inventory Check'!$B$3:$B$3000,"WRONG Code",0)</f>
        <v>ATF (Auto Trans Fluid) HP_1-Ltr</v>
      </c>
      <c r="L1508" s="22">
        <v>1</v>
      </c>
      <c r="M1508" s="27">
        <v>341</v>
      </c>
      <c r="N1508" s="69">
        <f t="shared" si="157"/>
        <v>341</v>
      </c>
      <c r="O1508" s="10"/>
      <c r="P1508" s="11"/>
      <c r="Q1508" s="11"/>
      <c r="R1508" s="11"/>
      <c r="S1508" s="11"/>
      <c r="T1508" s="23"/>
      <c r="U1508" s="71">
        <f t="shared" si="156"/>
        <v>0</v>
      </c>
      <c r="V1508" s="71">
        <f t="shared" si="158"/>
        <v>0</v>
      </c>
      <c r="W1508" s="9"/>
      <c r="X1508" s="69">
        <f>Job_Cards[[#This Row],[GST on Lobour]]+Job_Cards[[#This Row],[Total Labour]]+Job_Cards[[#This Row],[Part Value]]</f>
        <v>341</v>
      </c>
      <c r="Y1508" s="9"/>
      <c r="Z1508" s="11"/>
      <c r="AA1508" s="15">
        <f t="shared" si="159"/>
        <v>22</v>
      </c>
      <c r="AB1508" s="15">
        <f t="shared" si="160"/>
        <v>6</v>
      </c>
      <c r="AC1508" s="15">
        <f t="shared" si="161"/>
        <v>2026</v>
      </c>
    </row>
    <row r="1509" spans="1:29" x14ac:dyDescent="0.35">
      <c r="A1509" s="9"/>
      <c r="B1509" s="8">
        <v>46195</v>
      </c>
      <c r="C1509" s="9"/>
      <c r="D1509" s="9"/>
      <c r="E1509" s="9"/>
      <c r="F1509" s="9"/>
      <c r="G1509" s="64"/>
      <c r="H1509" s="65"/>
      <c r="I1509" s="65" t="str">
        <f>IF(Job_Cards[[#This Row],[Customer Name]]="",I1508,"")</f>
        <v>Paid</v>
      </c>
      <c r="J1509" s="22" t="s">
        <v>557</v>
      </c>
      <c r="K1509" s="67" t="str">
        <f>_xlfn.XLOOKUP(Job_Cards[[#This Row],[Part Code Issued]],'Inventory Check'!$A$3:$A$3000,'Inventory Check'!$B$3:$B$3000,"WRONG Code",0)</f>
        <v>Brake Oil</v>
      </c>
      <c r="L1509" s="22">
        <v>1</v>
      </c>
      <c r="M1509" s="27">
        <v>149</v>
      </c>
      <c r="N1509" s="69">
        <f t="shared" si="157"/>
        <v>149</v>
      </c>
      <c r="O1509" s="10"/>
      <c r="P1509" s="11"/>
      <c r="Q1509" s="11"/>
      <c r="R1509" s="11"/>
      <c r="S1509" s="11"/>
      <c r="T1509" s="23"/>
      <c r="U1509" s="71">
        <f t="shared" si="156"/>
        <v>0</v>
      </c>
      <c r="V1509" s="71">
        <f t="shared" si="158"/>
        <v>0</v>
      </c>
      <c r="W1509" s="9"/>
      <c r="X1509" s="69">
        <f>Job_Cards[[#This Row],[GST on Lobour]]+Job_Cards[[#This Row],[Total Labour]]+Job_Cards[[#This Row],[Part Value]]</f>
        <v>149</v>
      </c>
      <c r="Y1509" s="9"/>
      <c r="Z1509" s="11"/>
      <c r="AA1509" s="15">
        <f t="shared" si="159"/>
        <v>22</v>
      </c>
      <c r="AB1509" s="15">
        <f t="shared" si="160"/>
        <v>6</v>
      </c>
      <c r="AC1509" s="15">
        <f t="shared" si="161"/>
        <v>2026</v>
      </c>
    </row>
    <row r="1510" spans="1:29" x14ac:dyDescent="0.35">
      <c r="A1510" s="9"/>
      <c r="B1510" s="8">
        <v>46195</v>
      </c>
      <c r="C1510" s="9"/>
      <c r="D1510" s="9"/>
      <c r="E1510" s="9"/>
      <c r="F1510" s="9"/>
      <c r="G1510" s="64"/>
      <c r="H1510" s="65"/>
      <c r="I1510" s="65" t="str">
        <f>IF(Job_Cards[[#This Row],[Customer Name]]="",I1509,"")</f>
        <v>Paid</v>
      </c>
      <c r="J1510" s="22" t="s">
        <v>1119</v>
      </c>
      <c r="K1510" s="67" t="str">
        <f>_xlfn.XLOOKUP(Job_Cards[[#This Row],[Part Code Issued]],'Inventory Check'!$A$3:$A$3000,'Inventory Check'!$B$3:$B$3000,"WRONG Code",0)</f>
        <v>MECHENICAL SPRAY</v>
      </c>
      <c r="L1510" s="22">
        <v>1</v>
      </c>
      <c r="M1510" s="27">
        <v>160</v>
      </c>
      <c r="N1510" s="69">
        <f t="shared" si="157"/>
        <v>160</v>
      </c>
      <c r="O1510" s="10"/>
      <c r="P1510" s="11"/>
      <c r="Q1510" s="11"/>
      <c r="R1510" s="11"/>
      <c r="S1510" s="11"/>
      <c r="T1510" s="23"/>
      <c r="U1510" s="71">
        <f t="shared" si="156"/>
        <v>0</v>
      </c>
      <c r="V1510" s="71">
        <f t="shared" si="158"/>
        <v>0</v>
      </c>
      <c r="W1510" s="9"/>
      <c r="X1510" s="69">
        <f>Job_Cards[[#This Row],[GST on Lobour]]+Job_Cards[[#This Row],[Total Labour]]+Job_Cards[[#This Row],[Part Value]]</f>
        <v>160</v>
      </c>
      <c r="Y1510" s="9"/>
      <c r="Z1510" s="11"/>
      <c r="AA1510" s="15">
        <f t="shared" si="159"/>
        <v>22</v>
      </c>
      <c r="AB1510" s="15">
        <f t="shared" si="160"/>
        <v>6</v>
      </c>
      <c r="AC1510" s="15">
        <f t="shared" si="161"/>
        <v>2026</v>
      </c>
    </row>
    <row r="1511" spans="1:29" x14ac:dyDescent="0.35">
      <c r="A1511" s="8">
        <v>46195</v>
      </c>
      <c r="B1511" s="8">
        <v>46195</v>
      </c>
      <c r="C1511" s="9">
        <v>197</v>
      </c>
      <c r="D1511" s="9" t="s">
        <v>1555</v>
      </c>
      <c r="E1511" s="9">
        <v>9161221561</v>
      </c>
      <c r="F1511" s="9" t="s">
        <v>1556</v>
      </c>
      <c r="G1511" s="64" t="s">
        <v>55</v>
      </c>
      <c r="H1511" s="65" t="s">
        <v>65</v>
      </c>
      <c r="I1511" s="65" t="s">
        <v>751</v>
      </c>
      <c r="J1511" s="106" t="s">
        <v>365</v>
      </c>
      <c r="K1511" s="67" t="str">
        <f>_xlfn.XLOOKUP(Job_Cards[[#This Row],[Part Code Issued]],'Inventory Check'!$A$3:$A$3000,'Inventory Check'!$B$3:$B$3000,"WRONG Code",0)</f>
        <v>Gulf Force AdBlue (10)</v>
      </c>
      <c r="L1511" s="22">
        <v>1</v>
      </c>
      <c r="M1511" s="27">
        <v>990</v>
      </c>
      <c r="N1511" s="69">
        <f t="shared" si="157"/>
        <v>990</v>
      </c>
      <c r="O1511" s="10"/>
      <c r="P1511" s="11"/>
      <c r="Q1511" s="11"/>
      <c r="R1511" s="11"/>
      <c r="S1511" s="11"/>
      <c r="T1511" s="23"/>
      <c r="U1511" s="71">
        <f t="shared" si="156"/>
        <v>0</v>
      </c>
      <c r="V1511" s="71">
        <f t="shared" si="158"/>
        <v>0</v>
      </c>
      <c r="W1511" s="9"/>
      <c r="X1511" s="69">
        <f>Job_Cards[[#This Row],[GST on Lobour]]+Job_Cards[[#This Row],[Total Labour]]+Job_Cards[[#This Row],[Part Value]]</f>
        <v>990</v>
      </c>
      <c r="Y1511" s="9"/>
      <c r="Z1511" s="11"/>
      <c r="AA1511" s="15">
        <f t="shared" si="159"/>
        <v>22</v>
      </c>
      <c r="AB1511" s="15">
        <f t="shared" si="160"/>
        <v>6</v>
      </c>
      <c r="AC1511" s="15">
        <f t="shared" si="161"/>
        <v>2026</v>
      </c>
    </row>
    <row r="1512" spans="1:29" x14ac:dyDescent="0.35">
      <c r="A1512" s="8">
        <v>46196</v>
      </c>
      <c r="B1512" s="8">
        <v>46196</v>
      </c>
      <c r="C1512" s="9">
        <v>198</v>
      </c>
      <c r="D1512" s="9" t="s">
        <v>1559</v>
      </c>
      <c r="E1512" s="9">
        <v>9506882184</v>
      </c>
      <c r="F1512" s="9"/>
      <c r="G1512" s="64"/>
      <c r="H1512" s="65"/>
      <c r="I1512" s="65" t="s">
        <v>751</v>
      </c>
      <c r="J1512" s="106" t="s">
        <v>365</v>
      </c>
      <c r="K1512" s="67" t="str">
        <f>_xlfn.XLOOKUP(Job_Cards[[#This Row],[Part Code Issued]],'Inventory Check'!$A$3:$A$3000,'Inventory Check'!$B$3:$B$3000,"WRONG Code",0)</f>
        <v>Gulf Force AdBlue (10)</v>
      </c>
      <c r="L1512" s="22">
        <v>1</v>
      </c>
      <c r="M1512" s="27">
        <v>990</v>
      </c>
      <c r="N1512" s="69">
        <f t="shared" si="157"/>
        <v>990</v>
      </c>
      <c r="O1512" s="10"/>
      <c r="P1512" s="11"/>
      <c r="Q1512" s="11"/>
      <c r="R1512" s="11"/>
      <c r="S1512" s="11"/>
      <c r="T1512" s="23"/>
      <c r="U1512" s="71">
        <f t="shared" si="156"/>
        <v>0</v>
      </c>
      <c r="V1512" s="71">
        <f t="shared" si="158"/>
        <v>0</v>
      </c>
      <c r="W1512" s="9"/>
      <c r="X1512" s="69">
        <f>Job_Cards[[#This Row],[GST on Lobour]]+Job_Cards[[#This Row],[Total Labour]]+Job_Cards[[#This Row],[Part Value]]</f>
        <v>990</v>
      </c>
      <c r="Y1512" s="9"/>
      <c r="Z1512" s="11"/>
      <c r="AA1512" s="15">
        <f t="shared" si="159"/>
        <v>23</v>
      </c>
      <c r="AB1512" s="15">
        <f t="shared" si="160"/>
        <v>6</v>
      </c>
      <c r="AC1512" s="15">
        <f t="shared" si="161"/>
        <v>2026</v>
      </c>
    </row>
    <row r="1513" spans="1:29" x14ac:dyDescent="0.35">
      <c r="A1513" s="8">
        <v>46196</v>
      </c>
      <c r="B1513" s="8">
        <v>46196</v>
      </c>
      <c r="C1513" s="9">
        <v>199</v>
      </c>
      <c r="D1513" s="9" t="s">
        <v>1469</v>
      </c>
      <c r="E1513" s="9">
        <v>9236920688</v>
      </c>
      <c r="F1513" s="9" t="s">
        <v>1560</v>
      </c>
      <c r="G1513" s="64" t="s">
        <v>55</v>
      </c>
      <c r="H1513" s="65" t="s">
        <v>65</v>
      </c>
      <c r="I1513" s="65" t="s">
        <v>27</v>
      </c>
      <c r="J1513" s="22" t="s">
        <v>102</v>
      </c>
      <c r="K1513" s="67" t="str">
        <f>_xlfn.XLOOKUP(Job_Cards[[#This Row],[Part Code Issued]],'Inventory Check'!$A$3:$A$3000,'Inventory Check'!$B$3:$B$3000,"WRONG Code",0)</f>
        <v>OIL SEAL KIT</v>
      </c>
      <c r="L1513" s="22">
        <v>1</v>
      </c>
      <c r="M1513" s="27">
        <v>453</v>
      </c>
      <c r="N1513" s="69">
        <f t="shared" si="157"/>
        <v>453</v>
      </c>
      <c r="O1513" s="10">
        <v>2500</v>
      </c>
      <c r="P1513" s="11"/>
      <c r="Q1513" s="11"/>
      <c r="R1513" s="11"/>
      <c r="S1513" s="11"/>
      <c r="T1513" s="23"/>
      <c r="U1513" s="71">
        <f t="shared" si="156"/>
        <v>2500</v>
      </c>
      <c r="V1513" s="71">
        <f t="shared" si="158"/>
        <v>450</v>
      </c>
      <c r="W1513" s="9"/>
      <c r="X1513" s="69">
        <f>Job_Cards[[#This Row],[GST on Lobour]]+Job_Cards[[#This Row],[Total Labour]]+Job_Cards[[#This Row],[Part Value]]</f>
        <v>3403</v>
      </c>
      <c r="Y1513" s="9"/>
      <c r="Z1513" s="11"/>
      <c r="AA1513" s="15">
        <f t="shared" si="159"/>
        <v>23</v>
      </c>
      <c r="AB1513" s="15">
        <f t="shared" si="160"/>
        <v>6</v>
      </c>
      <c r="AC1513" s="15">
        <f t="shared" si="161"/>
        <v>2026</v>
      </c>
    </row>
    <row r="1514" spans="1:29" x14ac:dyDescent="0.35">
      <c r="A1514" s="9"/>
      <c r="B1514" s="8">
        <v>46196</v>
      </c>
      <c r="C1514" s="9"/>
      <c r="D1514" s="9"/>
      <c r="E1514" s="9"/>
      <c r="F1514" s="9"/>
      <c r="G1514" s="64"/>
      <c r="H1514" s="65"/>
      <c r="I1514" s="65" t="str">
        <f>IF(Job_Cards[[#This Row],[Customer Name]]="",I1513,"")</f>
        <v>Paid</v>
      </c>
      <c r="J1514" s="22" t="s">
        <v>172</v>
      </c>
      <c r="K1514" s="67" t="str">
        <f>_xlfn.XLOOKUP(Job_Cards[[#This Row],[Part Code Issued]],'Inventory Check'!$A$3:$A$3000,'Inventory Check'!$B$3:$B$3000,"WRONG Code",0)</f>
        <v>BRAKE PAD</v>
      </c>
      <c r="L1514" s="22">
        <v>1</v>
      </c>
      <c r="M1514" s="27">
        <v>2296</v>
      </c>
      <c r="N1514" s="69">
        <f t="shared" si="157"/>
        <v>2296</v>
      </c>
      <c r="O1514" s="10"/>
      <c r="P1514" s="11"/>
      <c r="Q1514" s="11"/>
      <c r="R1514" s="11"/>
      <c r="S1514" s="11"/>
      <c r="T1514" s="23"/>
      <c r="U1514" s="71">
        <f t="shared" si="156"/>
        <v>0</v>
      </c>
      <c r="V1514" s="71">
        <f t="shared" si="158"/>
        <v>0</v>
      </c>
      <c r="W1514" s="9"/>
      <c r="X1514" s="69">
        <f>Job_Cards[[#This Row],[GST on Lobour]]+Job_Cards[[#This Row],[Total Labour]]+Job_Cards[[#This Row],[Part Value]]</f>
        <v>2296</v>
      </c>
      <c r="Y1514" s="9"/>
      <c r="Z1514" s="11"/>
      <c r="AA1514" s="15">
        <f t="shared" si="159"/>
        <v>23</v>
      </c>
      <c r="AB1514" s="15">
        <f t="shared" si="160"/>
        <v>6</v>
      </c>
      <c r="AC1514" s="15">
        <f t="shared" si="161"/>
        <v>2026</v>
      </c>
    </row>
    <row r="1515" spans="1:29" x14ac:dyDescent="0.35">
      <c r="A1515" s="9"/>
      <c r="B1515" s="8">
        <v>46196</v>
      </c>
      <c r="C1515" s="9"/>
      <c r="D1515" s="9"/>
      <c r="E1515" s="9"/>
      <c r="F1515" s="9"/>
      <c r="G1515" s="64"/>
      <c r="H1515" s="65"/>
      <c r="I1515" s="65" t="str">
        <f>IF(Job_Cards[[#This Row],[Customer Name]]="",I1514,"")</f>
        <v>Paid</v>
      </c>
      <c r="J1515" s="22" t="s">
        <v>1119</v>
      </c>
      <c r="K1515" s="67" t="str">
        <f>_xlfn.XLOOKUP(Job_Cards[[#This Row],[Part Code Issued]],'Inventory Check'!$A$3:$A$3000,'Inventory Check'!$B$3:$B$3000,"WRONG Code",0)</f>
        <v>MECHENICAL SPRAY</v>
      </c>
      <c r="L1515" s="22">
        <v>1</v>
      </c>
      <c r="M1515" s="27">
        <v>160</v>
      </c>
      <c r="N1515" s="69">
        <f t="shared" si="157"/>
        <v>160</v>
      </c>
      <c r="O1515" s="10"/>
      <c r="P1515" s="11"/>
      <c r="Q1515" s="11"/>
      <c r="R1515" s="11"/>
      <c r="S1515" s="11"/>
      <c r="T1515" s="23"/>
      <c r="U1515" s="71">
        <f t="shared" si="156"/>
        <v>0</v>
      </c>
      <c r="V1515" s="71">
        <f t="shared" si="158"/>
        <v>0</v>
      </c>
      <c r="W1515" s="9"/>
      <c r="X1515" s="69">
        <f>Job_Cards[[#This Row],[GST on Lobour]]+Job_Cards[[#This Row],[Total Labour]]+Job_Cards[[#This Row],[Part Value]]</f>
        <v>160</v>
      </c>
      <c r="Y1515" s="9"/>
      <c r="Z1515" s="11"/>
      <c r="AA1515" s="15">
        <f t="shared" si="159"/>
        <v>23</v>
      </c>
      <c r="AB1515" s="15">
        <f t="shared" si="160"/>
        <v>6</v>
      </c>
      <c r="AC1515" s="15">
        <f t="shared" si="161"/>
        <v>2026</v>
      </c>
    </row>
    <row r="1516" spans="1:29" x14ac:dyDescent="0.35">
      <c r="A1516" s="9"/>
      <c r="B1516" s="8">
        <v>46196</v>
      </c>
      <c r="C1516" s="9"/>
      <c r="D1516" s="9"/>
      <c r="E1516" s="9"/>
      <c r="F1516" s="9"/>
      <c r="G1516" s="64"/>
      <c r="H1516" s="65"/>
      <c r="I1516" s="65" t="str">
        <f>IF(Job_Cards[[#This Row],[Customer Name]]="",I1515,"")</f>
        <v>Paid</v>
      </c>
      <c r="J1516" s="22" t="s">
        <v>845</v>
      </c>
      <c r="K1516" s="67" t="str">
        <f>_xlfn.XLOOKUP(Job_Cards[[#This Row],[Part Code Issued]],'Inventory Check'!$A$3:$A$3000,'Inventory Check'!$B$3:$B$3000,"WRONG Code",0)</f>
        <v>GREASE</v>
      </c>
      <c r="L1516" s="22">
        <v>2</v>
      </c>
      <c r="M1516" s="27">
        <v>281</v>
      </c>
      <c r="N1516" s="69">
        <f t="shared" si="157"/>
        <v>562</v>
      </c>
      <c r="O1516" s="10"/>
      <c r="P1516" s="11"/>
      <c r="Q1516" s="11"/>
      <c r="R1516" s="11"/>
      <c r="S1516" s="11"/>
      <c r="T1516" s="23"/>
      <c r="U1516" s="71">
        <f t="shared" si="156"/>
        <v>0</v>
      </c>
      <c r="V1516" s="71">
        <f t="shared" si="158"/>
        <v>0</v>
      </c>
      <c r="W1516" s="9"/>
      <c r="X1516" s="69">
        <f>Job_Cards[[#This Row],[GST on Lobour]]+Job_Cards[[#This Row],[Total Labour]]+Job_Cards[[#This Row],[Part Value]]</f>
        <v>562</v>
      </c>
      <c r="Y1516" s="9"/>
      <c r="Z1516" s="11"/>
      <c r="AA1516" s="15">
        <f t="shared" si="159"/>
        <v>23</v>
      </c>
      <c r="AB1516" s="15">
        <f t="shared" si="160"/>
        <v>6</v>
      </c>
      <c r="AC1516" s="15">
        <f t="shared" si="161"/>
        <v>2026</v>
      </c>
    </row>
    <row r="1517" spans="1:29" x14ac:dyDescent="0.35">
      <c r="A1517" s="9"/>
      <c r="B1517" s="8">
        <v>46196</v>
      </c>
      <c r="C1517" s="9"/>
      <c r="D1517" s="9"/>
      <c r="E1517" s="9"/>
      <c r="F1517" s="9"/>
      <c r="G1517" s="64"/>
      <c r="H1517" s="65"/>
      <c r="I1517" s="65" t="str">
        <f>IF(Job_Cards[[#This Row],[Customer Name]]="",I1516,"")</f>
        <v>Paid</v>
      </c>
      <c r="J1517" s="105" t="s">
        <v>833</v>
      </c>
      <c r="K1517" s="67" t="str">
        <f>_xlfn.XLOOKUP(Job_Cards[[#This Row],[Part Code Issued]],'Inventory Check'!$A$3:$A$3000,'Inventory Check'!$B$3:$B$3000,"WRONG Code",0)</f>
        <v>SHOCKAR BUSH 19 NO.</v>
      </c>
      <c r="L1517" s="22">
        <v>1</v>
      </c>
      <c r="M1517" s="27">
        <v>80</v>
      </c>
      <c r="N1517" s="69">
        <f t="shared" si="157"/>
        <v>80</v>
      </c>
      <c r="O1517" s="10"/>
      <c r="P1517" s="11"/>
      <c r="Q1517" s="11"/>
      <c r="R1517" s="11"/>
      <c r="S1517" s="11"/>
      <c r="T1517" s="23"/>
      <c r="U1517" s="71">
        <f t="shared" si="156"/>
        <v>0</v>
      </c>
      <c r="V1517" s="71">
        <f t="shared" si="158"/>
        <v>0</v>
      </c>
      <c r="W1517" s="9"/>
      <c r="X1517" s="69">
        <f>Job_Cards[[#This Row],[GST on Lobour]]+Job_Cards[[#This Row],[Total Labour]]+Job_Cards[[#This Row],[Part Value]]</f>
        <v>80</v>
      </c>
      <c r="Y1517" s="9"/>
      <c r="Z1517" s="11"/>
      <c r="AA1517" s="15">
        <f t="shared" si="159"/>
        <v>23</v>
      </c>
      <c r="AB1517" s="15">
        <f t="shared" si="160"/>
        <v>6</v>
      </c>
      <c r="AC1517" s="15">
        <f t="shared" si="161"/>
        <v>2026</v>
      </c>
    </row>
    <row r="1518" spans="1:29" x14ac:dyDescent="0.35">
      <c r="A1518" s="9"/>
      <c r="B1518" s="8">
        <v>46196</v>
      </c>
      <c r="C1518" s="9"/>
      <c r="D1518" s="9"/>
      <c r="E1518" s="9"/>
      <c r="F1518" s="9"/>
      <c r="G1518" s="64"/>
      <c r="H1518" s="65"/>
      <c r="I1518" s="65" t="str">
        <f>IF(Job_Cards[[#This Row],[Customer Name]]="",I1517,"")</f>
        <v>Paid</v>
      </c>
      <c r="J1518" s="105" t="s">
        <v>834</v>
      </c>
      <c r="K1518" s="67" t="str">
        <f>_xlfn.XLOOKUP(Job_Cards[[#This Row],[Part Code Issued]],'Inventory Check'!$A$3:$A$3000,'Inventory Check'!$B$3:$B$3000,"WRONG Code",0)</f>
        <v>SHOCKAR BUSH 22 NO.</v>
      </c>
      <c r="L1518" s="22">
        <v>1</v>
      </c>
      <c r="M1518" s="27">
        <v>90</v>
      </c>
      <c r="N1518" s="69">
        <f t="shared" si="157"/>
        <v>90</v>
      </c>
      <c r="O1518" s="10"/>
      <c r="P1518" s="11"/>
      <c r="Q1518" s="11"/>
      <c r="R1518" s="11"/>
      <c r="S1518" s="11"/>
      <c r="T1518" s="23"/>
      <c r="U1518" s="71">
        <f t="shared" si="156"/>
        <v>0</v>
      </c>
      <c r="V1518" s="71">
        <f t="shared" si="158"/>
        <v>0</v>
      </c>
      <c r="W1518" s="9"/>
      <c r="X1518" s="69">
        <f>Job_Cards[[#This Row],[GST on Lobour]]+Job_Cards[[#This Row],[Total Labour]]+Job_Cards[[#This Row],[Part Value]]</f>
        <v>90</v>
      </c>
      <c r="Y1518" s="9"/>
      <c r="Z1518" s="11"/>
      <c r="AA1518" s="15">
        <f t="shared" si="159"/>
        <v>23</v>
      </c>
      <c r="AB1518" s="15">
        <f t="shared" si="160"/>
        <v>6</v>
      </c>
      <c r="AC1518" s="15">
        <f t="shared" si="161"/>
        <v>2026</v>
      </c>
    </row>
    <row r="1519" spans="1:29" x14ac:dyDescent="0.35">
      <c r="A1519" s="9"/>
      <c r="B1519" s="8">
        <v>46196</v>
      </c>
      <c r="C1519" s="9"/>
      <c r="D1519" s="9"/>
      <c r="E1519" s="9"/>
      <c r="F1519" s="9"/>
      <c r="G1519" s="64"/>
      <c r="H1519" s="65"/>
      <c r="I1519" s="65" t="str">
        <f>IF(Job_Cards[[#This Row],[Customer Name]]="",I1518,"")</f>
        <v>Paid</v>
      </c>
      <c r="J1519" s="22" t="s">
        <v>1392</v>
      </c>
      <c r="K1519" s="67" t="str">
        <f>_xlfn.XLOOKUP(Job_Cards[[#This Row],[Part Code Issued]],'Inventory Check'!$A$3:$A$3000,'Inventory Check'!$B$3:$B$3000,"WRONG Code",0)</f>
        <v>ENGINE OIL</v>
      </c>
      <c r="L1519" s="22">
        <v>1</v>
      </c>
      <c r="M1519" s="27">
        <v>3375</v>
      </c>
      <c r="N1519" s="69">
        <f t="shared" si="157"/>
        <v>3375</v>
      </c>
      <c r="O1519" s="10"/>
      <c r="P1519" s="11"/>
      <c r="Q1519" s="11"/>
      <c r="R1519" s="11"/>
      <c r="S1519" s="11"/>
      <c r="T1519" s="23"/>
      <c r="U1519" s="71">
        <f t="shared" si="156"/>
        <v>0</v>
      </c>
      <c r="V1519" s="71">
        <f t="shared" si="158"/>
        <v>0</v>
      </c>
      <c r="W1519" s="9"/>
      <c r="X1519" s="69">
        <f>Job_Cards[[#This Row],[GST on Lobour]]+Job_Cards[[#This Row],[Total Labour]]+Job_Cards[[#This Row],[Part Value]]</f>
        <v>3375</v>
      </c>
      <c r="Y1519" s="9"/>
      <c r="Z1519" s="11"/>
      <c r="AA1519" s="15">
        <f t="shared" si="159"/>
        <v>23</v>
      </c>
      <c r="AB1519" s="15">
        <f t="shared" si="160"/>
        <v>6</v>
      </c>
      <c r="AC1519" s="15">
        <f t="shared" si="161"/>
        <v>2026</v>
      </c>
    </row>
    <row r="1520" spans="1:29" x14ac:dyDescent="0.35">
      <c r="A1520" s="9"/>
      <c r="B1520" s="8">
        <v>46196</v>
      </c>
      <c r="C1520" s="9"/>
      <c r="D1520" s="9"/>
      <c r="E1520" s="9"/>
      <c r="F1520" s="9"/>
      <c r="G1520" s="64"/>
      <c r="H1520" s="65"/>
      <c r="I1520" s="65" t="str">
        <f>IF(Job_Cards[[#This Row],[Customer Name]]="",I1519,"")</f>
        <v>Paid</v>
      </c>
      <c r="J1520" s="22" t="s">
        <v>422</v>
      </c>
      <c r="K1520" s="67" t="str">
        <f>_xlfn.XLOOKUP(Job_Cards[[#This Row],[Part Code Issued]],'Inventory Check'!$A$3:$A$3000,'Inventory Check'!$B$3:$B$3000,"WRONG Code",0)</f>
        <v>FILTER ASSY (SPIN ON TYPE) PIP 153300</v>
      </c>
      <c r="L1520" s="22">
        <v>1</v>
      </c>
      <c r="M1520" s="27">
        <v>428</v>
      </c>
      <c r="N1520" s="69">
        <f t="shared" si="157"/>
        <v>428</v>
      </c>
      <c r="O1520" s="10"/>
      <c r="P1520" s="11"/>
      <c r="Q1520" s="11"/>
      <c r="R1520" s="11"/>
      <c r="S1520" s="11"/>
      <c r="T1520" s="23"/>
      <c r="U1520" s="71">
        <f t="shared" si="156"/>
        <v>0</v>
      </c>
      <c r="V1520" s="71">
        <f t="shared" si="158"/>
        <v>0</v>
      </c>
      <c r="W1520" s="9"/>
      <c r="X1520" s="69">
        <f>Job_Cards[[#This Row],[GST on Lobour]]+Job_Cards[[#This Row],[Total Labour]]+Job_Cards[[#This Row],[Part Value]]</f>
        <v>428</v>
      </c>
      <c r="Y1520" s="9"/>
      <c r="Z1520" s="11"/>
      <c r="AA1520" s="15">
        <f t="shared" si="159"/>
        <v>23</v>
      </c>
      <c r="AB1520" s="15">
        <f t="shared" si="160"/>
        <v>6</v>
      </c>
      <c r="AC1520" s="15">
        <f t="shared" si="161"/>
        <v>2026</v>
      </c>
    </row>
    <row r="1521" spans="1:29" x14ac:dyDescent="0.35">
      <c r="A1521" s="9"/>
      <c r="B1521" s="8">
        <v>46196</v>
      </c>
      <c r="C1521" s="9"/>
      <c r="D1521" s="9"/>
      <c r="E1521" s="9"/>
      <c r="F1521" s="9"/>
      <c r="G1521" s="64"/>
      <c r="H1521" s="65"/>
      <c r="I1521" s="65" t="str">
        <f>IF(Job_Cards[[#This Row],[Customer Name]]="",I1520,"")</f>
        <v>Paid</v>
      </c>
      <c r="J1521" s="22" t="s">
        <v>421</v>
      </c>
      <c r="K1521" s="67" t="str">
        <f>_xlfn.XLOOKUP(Job_Cards[[#This Row],[Part Code Issued]],'Inventory Check'!$A$3:$A$3000,'Inventory Check'!$B$3:$B$3000,"WRONG Code",0)</f>
        <v>AIR FILTER ELEMENT</v>
      </c>
      <c r="L1521" s="22">
        <v>1</v>
      </c>
      <c r="M1521" s="27">
        <v>489</v>
      </c>
      <c r="N1521" s="69">
        <f t="shared" si="157"/>
        <v>489</v>
      </c>
      <c r="O1521" s="10"/>
      <c r="P1521" s="11"/>
      <c r="Q1521" s="11"/>
      <c r="R1521" s="11"/>
      <c r="S1521" s="11"/>
      <c r="T1521" s="23"/>
      <c r="U1521" s="71">
        <f t="shared" si="156"/>
        <v>0</v>
      </c>
      <c r="V1521" s="71">
        <f t="shared" si="158"/>
        <v>0</v>
      </c>
      <c r="W1521" s="9"/>
      <c r="X1521" s="69">
        <f>Job_Cards[[#This Row],[GST on Lobour]]+Job_Cards[[#This Row],[Total Labour]]+Job_Cards[[#This Row],[Part Value]]</f>
        <v>489</v>
      </c>
      <c r="Y1521" s="9"/>
      <c r="Z1521" s="11"/>
      <c r="AA1521" s="15">
        <f t="shared" si="159"/>
        <v>23</v>
      </c>
      <c r="AB1521" s="15">
        <f t="shared" si="160"/>
        <v>6</v>
      </c>
      <c r="AC1521" s="15">
        <f t="shared" si="161"/>
        <v>2026</v>
      </c>
    </row>
    <row r="1522" spans="1:29" x14ac:dyDescent="0.35">
      <c r="A1522" s="9"/>
      <c r="B1522" s="8">
        <v>46196</v>
      </c>
      <c r="C1522" s="9"/>
      <c r="D1522" s="9"/>
      <c r="E1522" s="9"/>
      <c r="F1522" s="9"/>
      <c r="G1522" s="64"/>
      <c r="H1522" s="65"/>
      <c r="I1522" s="65" t="str">
        <f>IF(Job_Cards[[#This Row],[Customer Name]]="",I1521,"")</f>
        <v>Paid</v>
      </c>
      <c r="J1522" s="22" t="s">
        <v>1464</v>
      </c>
      <c r="K1522" s="67" t="str">
        <f>_xlfn.XLOOKUP(Job_Cards[[#This Row],[Part Code Issued]],'Inventory Check'!$A$3:$A$3000,'Inventory Check'!$B$3:$B$3000,"WRONG Code",0)</f>
        <v>Filter Element</v>
      </c>
      <c r="L1522" s="22">
        <v>2</v>
      </c>
      <c r="M1522" s="27">
        <v>115</v>
      </c>
      <c r="N1522" s="69">
        <f t="shared" si="157"/>
        <v>230</v>
      </c>
      <c r="O1522" s="10"/>
      <c r="P1522" s="11"/>
      <c r="Q1522" s="11"/>
      <c r="R1522" s="11"/>
      <c r="S1522" s="11"/>
      <c r="T1522" s="23"/>
      <c r="U1522" s="71">
        <f t="shared" si="156"/>
        <v>0</v>
      </c>
      <c r="V1522" s="71">
        <f t="shared" si="158"/>
        <v>0</v>
      </c>
      <c r="W1522" s="9"/>
      <c r="X1522" s="69">
        <f>Job_Cards[[#This Row],[GST on Lobour]]+Job_Cards[[#This Row],[Total Labour]]+Job_Cards[[#This Row],[Part Value]]</f>
        <v>230</v>
      </c>
      <c r="Y1522" s="9"/>
      <c r="Z1522" s="11"/>
      <c r="AA1522" s="15">
        <f t="shared" si="159"/>
        <v>23</v>
      </c>
      <c r="AB1522" s="15">
        <f t="shared" si="160"/>
        <v>6</v>
      </c>
      <c r="AC1522" s="15">
        <f t="shared" si="161"/>
        <v>2026</v>
      </c>
    </row>
    <row r="1523" spans="1:29" x14ac:dyDescent="0.35">
      <c r="A1523" s="9"/>
      <c r="B1523" s="8">
        <v>46196</v>
      </c>
      <c r="C1523" s="9"/>
      <c r="D1523" s="9"/>
      <c r="E1523" s="9"/>
      <c r="F1523" s="9"/>
      <c r="G1523" s="64"/>
      <c r="H1523" s="65"/>
      <c r="I1523" s="65" t="str">
        <f>IF(Job_Cards[[#This Row],[Customer Name]]="",I1522,"")</f>
        <v>Paid</v>
      </c>
      <c r="J1523" s="22" t="s">
        <v>557</v>
      </c>
      <c r="K1523" s="67" t="str">
        <f>_xlfn.XLOOKUP(Job_Cards[[#This Row],[Part Code Issued]],'Inventory Check'!$A$3:$A$3000,'Inventory Check'!$B$3:$B$3000,"WRONG Code",0)</f>
        <v>Brake Oil</v>
      </c>
      <c r="L1523" s="22">
        <v>1</v>
      </c>
      <c r="M1523" s="27">
        <v>149</v>
      </c>
      <c r="N1523" s="69">
        <f t="shared" si="157"/>
        <v>149</v>
      </c>
      <c r="O1523" s="10"/>
      <c r="P1523" s="11"/>
      <c r="Q1523" s="11"/>
      <c r="R1523" s="11"/>
      <c r="S1523" s="11"/>
      <c r="T1523" s="23"/>
      <c r="U1523" s="71">
        <f t="shared" si="156"/>
        <v>0</v>
      </c>
      <c r="V1523" s="71">
        <f t="shared" si="158"/>
        <v>0</v>
      </c>
      <c r="W1523" s="9"/>
      <c r="X1523" s="69">
        <f>Job_Cards[[#This Row],[GST on Lobour]]+Job_Cards[[#This Row],[Total Labour]]+Job_Cards[[#This Row],[Part Value]]</f>
        <v>149</v>
      </c>
      <c r="Y1523" s="9"/>
      <c r="Z1523" s="11"/>
      <c r="AA1523" s="15">
        <f t="shared" si="159"/>
        <v>23</v>
      </c>
      <c r="AB1523" s="15">
        <f t="shared" si="160"/>
        <v>6</v>
      </c>
      <c r="AC1523" s="15">
        <f t="shared" si="161"/>
        <v>2026</v>
      </c>
    </row>
    <row r="1524" spans="1:29" x14ac:dyDescent="0.35">
      <c r="A1524" s="8">
        <v>46197</v>
      </c>
      <c r="B1524" s="8">
        <v>46197</v>
      </c>
      <c r="C1524" s="9">
        <v>200</v>
      </c>
      <c r="D1524" s="9" t="s">
        <v>1566</v>
      </c>
      <c r="E1524" s="9">
        <v>8948462580</v>
      </c>
      <c r="F1524" s="9" t="s">
        <v>1567</v>
      </c>
      <c r="G1524" s="64" t="s">
        <v>55</v>
      </c>
      <c r="H1524" s="65" t="s">
        <v>65</v>
      </c>
      <c r="I1524" s="65" t="s">
        <v>48</v>
      </c>
      <c r="J1524" s="22" t="s">
        <v>366</v>
      </c>
      <c r="K1524" s="67" t="str">
        <f>_xlfn.XLOOKUP(Job_Cards[[#This Row],[Part Code Issued]],'Inventory Check'!$A$3:$A$3000,'Inventory Check'!$B$3:$B$3000,"WRONG Code",0)</f>
        <v>Gulf Force BS VI (6.5L)</v>
      </c>
      <c r="L1524" s="22">
        <v>1</v>
      </c>
      <c r="M1524" s="27">
        <v>3088</v>
      </c>
      <c r="N1524" s="69">
        <f t="shared" si="157"/>
        <v>3088</v>
      </c>
      <c r="O1524" s="10"/>
      <c r="P1524" s="11"/>
      <c r="Q1524" s="11"/>
      <c r="R1524" s="11"/>
      <c r="S1524" s="11"/>
      <c r="T1524" s="23"/>
      <c r="U1524" s="71">
        <f t="shared" si="156"/>
        <v>0</v>
      </c>
      <c r="V1524" s="71">
        <f t="shared" si="158"/>
        <v>0</v>
      </c>
      <c r="W1524" s="9"/>
      <c r="X1524" s="69">
        <f>Job_Cards[[#This Row],[GST on Lobour]]+Job_Cards[[#This Row],[Total Labour]]+Job_Cards[[#This Row],[Part Value]]</f>
        <v>3088</v>
      </c>
      <c r="Y1524" s="9"/>
      <c r="Z1524" s="11"/>
      <c r="AA1524" s="15">
        <f t="shared" si="159"/>
        <v>24</v>
      </c>
      <c r="AB1524" s="15">
        <f t="shared" si="160"/>
        <v>6</v>
      </c>
      <c r="AC1524" s="15">
        <f t="shared" si="161"/>
        <v>2026</v>
      </c>
    </row>
    <row r="1525" spans="1:29" x14ac:dyDescent="0.35">
      <c r="A1525" s="9"/>
      <c r="B1525" s="8">
        <v>46197</v>
      </c>
      <c r="C1525" s="9"/>
      <c r="D1525" s="9"/>
      <c r="E1525" s="9"/>
      <c r="F1525" s="9"/>
      <c r="G1525" s="64"/>
      <c r="H1525" s="65"/>
      <c r="I1525" s="65" t="str">
        <f>IF(Job_Cards[[#This Row],[Customer Name]]="",I1524,"")</f>
        <v>Free Service</v>
      </c>
      <c r="J1525" s="22" t="s">
        <v>90</v>
      </c>
      <c r="K1525" s="67" t="str">
        <f>_xlfn.XLOOKUP(Job_Cards[[#This Row],[Part Code Issued]],'Inventory Check'!$A$3:$A$3000,'Inventory Check'!$B$3:$B$3000,"WRONG Code",0)</f>
        <v>Oil Filter</v>
      </c>
      <c r="L1525" s="22">
        <v>1</v>
      </c>
      <c r="M1525" s="27">
        <v>359</v>
      </c>
      <c r="N1525" s="69">
        <f t="shared" si="157"/>
        <v>359</v>
      </c>
      <c r="O1525" s="10"/>
      <c r="P1525" s="11"/>
      <c r="Q1525" s="11"/>
      <c r="R1525" s="11"/>
      <c r="S1525" s="11"/>
      <c r="T1525" s="23"/>
      <c r="U1525" s="71">
        <f t="shared" si="156"/>
        <v>0</v>
      </c>
      <c r="V1525" s="71">
        <f t="shared" si="158"/>
        <v>0</v>
      </c>
      <c r="W1525" s="9"/>
      <c r="X1525" s="69">
        <f>Job_Cards[[#This Row],[GST on Lobour]]+Job_Cards[[#This Row],[Total Labour]]+Job_Cards[[#This Row],[Part Value]]</f>
        <v>359</v>
      </c>
      <c r="Y1525" s="9"/>
      <c r="Z1525" s="11"/>
      <c r="AA1525" s="15">
        <f t="shared" si="159"/>
        <v>24</v>
      </c>
      <c r="AB1525" s="15">
        <f t="shared" si="160"/>
        <v>6</v>
      </c>
      <c r="AC1525" s="15">
        <f t="shared" si="161"/>
        <v>2026</v>
      </c>
    </row>
    <row r="1526" spans="1:29" x14ac:dyDescent="0.35">
      <c r="A1526" s="9"/>
      <c r="B1526" s="8">
        <v>46197</v>
      </c>
      <c r="C1526" s="9"/>
      <c r="D1526" s="9"/>
      <c r="E1526" s="9"/>
      <c r="F1526" s="9"/>
      <c r="G1526" s="64"/>
      <c r="H1526" s="65"/>
      <c r="I1526" s="65" t="str">
        <f>IF(Job_Cards[[#This Row],[Customer Name]]="",I1525,"")</f>
        <v>Free Service</v>
      </c>
      <c r="J1526" s="22" t="s">
        <v>91</v>
      </c>
      <c r="K1526" s="67" t="str">
        <f>_xlfn.XLOOKUP(Job_Cards[[#This Row],[Part Code Issued]],'Inventory Check'!$A$3:$A$3000,'Inventory Check'!$B$3:$B$3000,"WRONG Code",0)</f>
        <v>FUEL FILTER</v>
      </c>
      <c r="L1526" s="22">
        <v>1</v>
      </c>
      <c r="M1526" s="27">
        <v>1575</v>
      </c>
      <c r="N1526" s="69">
        <f t="shared" si="157"/>
        <v>1575</v>
      </c>
      <c r="O1526" s="10"/>
      <c r="P1526" s="11"/>
      <c r="Q1526" s="11"/>
      <c r="R1526" s="11"/>
      <c r="S1526" s="11"/>
      <c r="T1526" s="23"/>
      <c r="U1526" s="71">
        <f t="shared" si="156"/>
        <v>0</v>
      </c>
      <c r="V1526" s="71">
        <f t="shared" si="158"/>
        <v>0</v>
      </c>
      <c r="W1526" s="9"/>
      <c r="X1526" s="69">
        <f>Job_Cards[[#This Row],[GST on Lobour]]+Job_Cards[[#This Row],[Total Labour]]+Job_Cards[[#This Row],[Part Value]]</f>
        <v>1575</v>
      </c>
      <c r="Y1526" s="9"/>
      <c r="Z1526" s="11"/>
      <c r="AA1526" s="15">
        <f t="shared" si="159"/>
        <v>24</v>
      </c>
      <c r="AB1526" s="15">
        <f t="shared" si="160"/>
        <v>6</v>
      </c>
      <c r="AC1526" s="15">
        <f t="shared" si="161"/>
        <v>2026</v>
      </c>
    </row>
    <row r="1527" spans="1:29" x14ac:dyDescent="0.35">
      <c r="A1527" s="9"/>
      <c r="B1527" s="8">
        <v>46197</v>
      </c>
      <c r="C1527" s="9"/>
      <c r="D1527" s="9"/>
      <c r="E1527" s="9"/>
      <c r="F1527" s="9"/>
      <c r="G1527" s="64"/>
      <c r="H1527" s="65"/>
      <c r="I1527" s="65" t="str">
        <f>IF(Job_Cards[[#This Row],[Customer Name]]="",I1526,"")</f>
        <v>Free Service</v>
      </c>
      <c r="J1527" s="106" t="s">
        <v>365</v>
      </c>
      <c r="K1527" s="67" t="str">
        <f>_xlfn.XLOOKUP(Job_Cards[[#This Row],[Part Code Issued]],'Inventory Check'!$A$3:$A$3000,'Inventory Check'!$B$3:$B$3000,"WRONG Code",0)</f>
        <v>Gulf Force AdBlue (10)</v>
      </c>
      <c r="L1527" s="22">
        <v>1</v>
      </c>
      <c r="M1527" s="27">
        <v>990</v>
      </c>
      <c r="N1527" s="69">
        <f t="shared" si="157"/>
        <v>990</v>
      </c>
      <c r="O1527" s="10"/>
      <c r="P1527" s="11"/>
      <c r="Q1527" s="11"/>
      <c r="R1527" s="11"/>
      <c r="S1527" s="11"/>
      <c r="T1527" s="23"/>
      <c r="U1527" s="71">
        <f t="shared" si="156"/>
        <v>0</v>
      </c>
      <c r="V1527" s="71">
        <f t="shared" si="158"/>
        <v>0</v>
      </c>
      <c r="W1527" s="9"/>
      <c r="X1527" s="69">
        <f>Job_Cards[[#This Row],[GST on Lobour]]+Job_Cards[[#This Row],[Total Labour]]+Job_Cards[[#This Row],[Part Value]]</f>
        <v>990</v>
      </c>
      <c r="Y1527" s="9"/>
      <c r="Z1527" s="11"/>
      <c r="AA1527" s="15">
        <f t="shared" si="159"/>
        <v>24</v>
      </c>
      <c r="AB1527" s="15">
        <f t="shared" si="160"/>
        <v>6</v>
      </c>
      <c r="AC1527" s="15">
        <f t="shared" si="161"/>
        <v>2026</v>
      </c>
    </row>
    <row r="1528" spans="1:29" x14ac:dyDescent="0.35">
      <c r="A1528" s="9"/>
      <c r="B1528" s="8">
        <v>46197</v>
      </c>
      <c r="C1528" s="9"/>
      <c r="D1528" s="9"/>
      <c r="E1528" s="9"/>
      <c r="F1528" s="9"/>
      <c r="G1528" s="64"/>
      <c r="H1528" s="65"/>
      <c r="I1528" s="65" t="str">
        <f>IF(Job_Cards[[#This Row],[Customer Name]]="",I1527,"")</f>
        <v>Free Service</v>
      </c>
      <c r="J1528" s="140" t="s">
        <v>367</v>
      </c>
      <c r="K1528" s="67" t="str">
        <f>_xlfn.XLOOKUP(Job_Cards[[#This Row],[Part Code Issued]],'Inventory Check'!$A$3:$A$3000,'Inventory Check'!$B$3:$B$3000,"WRONG Code",0)</f>
        <v>Force Motors Antifreeze Coolant 1 L</v>
      </c>
      <c r="L1528" s="22">
        <v>1</v>
      </c>
      <c r="M1528" s="27">
        <v>325</v>
      </c>
      <c r="N1528" s="69">
        <f t="shared" si="157"/>
        <v>325</v>
      </c>
      <c r="O1528" s="10"/>
      <c r="P1528" s="11"/>
      <c r="Q1528" s="11"/>
      <c r="R1528" s="11"/>
      <c r="S1528" s="11"/>
      <c r="T1528" s="23"/>
      <c r="U1528" s="71">
        <f t="shared" si="156"/>
        <v>0</v>
      </c>
      <c r="V1528" s="71">
        <f t="shared" si="158"/>
        <v>0</v>
      </c>
      <c r="W1528" s="9"/>
      <c r="X1528" s="69">
        <f>Job_Cards[[#This Row],[GST on Lobour]]+Job_Cards[[#This Row],[Total Labour]]+Job_Cards[[#This Row],[Part Value]]</f>
        <v>325</v>
      </c>
      <c r="Y1528" s="9"/>
      <c r="Z1528" s="11"/>
      <c r="AA1528" s="15">
        <f t="shared" si="159"/>
        <v>24</v>
      </c>
      <c r="AB1528" s="15">
        <f t="shared" si="160"/>
        <v>6</v>
      </c>
      <c r="AC1528" s="15">
        <f t="shared" si="161"/>
        <v>2026</v>
      </c>
    </row>
    <row r="1529" spans="1:29" x14ac:dyDescent="0.35">
      <c r="A1529" s="8">
        <v>46197</v>
      </c>
      <c r="B1529" s="8">
        <v>46197</v>
      </c>
      <c r="C1529" s="9">
        <v>201</v>
      </c>
      <c r="D1529" s="9" t="s">
        <v>1565</v>
      </c>
      <c r="E1529" s="9">
        <v>9453518643</v>
      </c>
      <c r="F1529" s="9" t="s">
        <v>1568</v>
      </c>
      <c r="G1529" s="64" t="s">
        <v>59</v>
      </c>
      <c r="H1529" s="65" t="s">
        <v>65</v>
      </c>
      <c r="I1529" s="65" t="s">
        <v>48</v>
      </c>
      <c r="J1529" s="22" t="s">
        <v>366</v>
      </c>
      <c r="K1529" s="67" t="str">
        <f>_xlfn.XLOOKUP(Job_Cards[[#This Row],[Part Code Issued]],'Inventory Check'!$A$3:$A$3000,'Inventory Check'!$B$3:$B$3000,"WRONG Code",0)</f>
        <v>Gulf Force BS VI (6.5L)</v>
      </c>
      <c r="L1529" s="22">
        <v>1</v>
      </c>
      <c r="M1529" s="27">
        <v>3088</v>
      </c>
      <c r="N1529" s="69">
        <f t="shared" si="157"/>
        <v>3088</v>
      </c>
      <c r="O1529" s="10"/>
      <c r="P1529" s="11"/>
      <c r="Q1529" s="11"/>
      <c r="R1529" s="11"/>
      <c r="S1529" s="11"/>
      <c r="T1529" s="23">
        <v>250</v>
      </c>
      <c r="U1529" s="71">
        <f t="shared" si="156"/>
        <v>250</v>
      </c>
      <c r="V1529" s="71">
        <f t="shared" si="158"/>
        <v>45</v>
      </c>
      <c r="W1529" s="9"/>
      <c r="X1529" s="69">
        <f>Job_Cards[[#This Row],[GST on Lobour]]+Job_Cards[[#This Row],[Total Labour]]+Job_Cards[[#This Row],[Part Value]]</f>
        <v>3383</v>
      </c>
      <c r="Y1529" s="9"/>
      <c r="Z1529" s="11"/>
      <c r="AA1529" s="15">
        <f t="shared" si="159"/>
        <v>24</v>
      </c>
      <c r="AB1529" s="15">
        <f t="shared" si="160"/>
        <v>6</v>
      </c>
      <c r="AC1529" s="15">
        <f t="shared" si="161"/>
        <v>2026</v>
      </c>
    </row>
    <row r="1530" spans="1:29" x14ac:dyDescent="0.35">
      <c r="A1530" s="9"/>
      <c r="B1530" s="8">
        <v>46197</v>
      </c>
      <c r="C1530" s="9"/>
      <c r="D1530" s="9"/>
      <c r="E1530" s="9"/>
      <c r="F1530" s="9"/>
      <c r="G1530" s="64"/>
      <c r="H1530" s="65"/>
      <c r="I1530" s="65" t="str">
        <f>IF(Job_Cards[[#This Row],[Customer Name]]="",I1529,"")</f>
        <v>Free Service</v>
      </c>
      <c r="J1530" s="22" t="s">
        <v>90</v>
      </c>
      <c r="K1530" s="67" t="str">
        <f>_xlfn.XLOOKUP(Job_Cards[[#This Row],[Part Code Issued]],'Inventory Check'!$A$3:$A$3000,'Inventory Check'!$B$3:$B$3000,"WRONG Code",0)</f>
        <v>Oil Filter</v>
      </c>
      <c r="L1530" s="22">
        <v>1</v>
      </c>
      <c r="M1530" s="27">
        <v>359</v>
      </c>
      <c r="N1530" s="69">
        <f t="shared" si="157"/>
        <v>359</v>
      </c>
      <c r="O1530" s="10"/>
      <c r="P1530" s="11"/>
      <c r="Q1530" s="11"/>
      <c r="R1530" s="11"/>
      <c r="S1530" s="11"/>
      <c r="T1530" s="23"/>
      <c r="U1530" s="71">
        <f t="shared" si="156"/>
        <v>0</v>
      </c>
      <c r="V1530" s="71">
        <f t="shared" si="158"/>
        <v>0</v>
      </c>
      <c r="W1530" s="9"/>
      <c r="X1530" s="69">
        <f>Job_Cards[[#This Row],[GST on Lobour]]+Job_Cards[[#This Row],[Total Labour]]+Job_Cards[[#This Row],[Part Value]]</f>
        <v>359</v>
      </c>
      <c r="Y1530" s="9"/>
      <c r="Z1530" s="11"/>
      <c r="AA1530" s="15">
        <f t="shared" si="159"/>
        <v>24</v>
      </c>
      <c r="AB1530" s="15">
        <f t="shared" si="160"/>
        <v>6</v>
      </c>
      <c r="AC1530" s="15">
        <f t="shared" si="161"/>
        <v>2026</v>
      </c>
    </row>
    <row r="1531" spans="1:29" x14ac:dyDescent="0.35">
      <c r="A1531" s="8">
        <v>46197</v>
      </c>
      <c r="B1531" s="8">
        <v>46197</v>
      </c>
      <c r="C1531" s="9">
        <v>202</v>
      </c>
      <c r="D1531" s="9" t="s">
        <v>1569</v>
      </c>
      <c r="E1531" s="9">
        <v>8910558600</v>
      </c>
      <c r="F1531" s="9"/>
      <c r="G1531" s="64"/>
      <c r="H1531" s="65"/>
      <c r="I1531" s="65" t="s">
        <v>751</v>
      </c>
      <c r="J1531" s="22" t="s">
        <v>517</v>
      </c>
      <c r="K1531" s="67" t="str">
        <f>_xlfn.XLOOKUP(Job_Cards[[#This Row],[Part Code Issued]],'Inventory Check'!$A$3:$A$3000,'Inventory Check'!$B$3:$B$3000,"WRONG Code",0)</f>
        <v>Lock Nut</v>
      </c>
      <c r="L1531" s="22">
        <v>1</v>
      </c>
      <c r="M1531" s="27">
        <v>112</v>
      </c>
      <c r="N1531" s="69">
        <f t="shared" si="157"/>
        <v>112</v>
      </c>
      <c r="O1531" s="10"/>
      <c r="P1531" s="11"/>
      <c r="Q1531" s="11"/>
      <c r="R1531" s="11"/>
      <c r="S1531" s="11"/>
      <c r="T1531" s="23"/>
      <c r="U1531" s="71">
        <f t="shared" si="156"/>
        <v>0</v>
      </c>
      <c r="V1531" s="71">
        <f t="shared" si="158"/>
        <v>0</v>
      </c>
      <c r="W1531" s="9"/>
      <c r="X1531" s="69">
        <f>Job_Cards[[#This Row],[GST on Lobour]]+Job_Cards[[#This Row],[Total Labour]]+Job_Cards[[#This Row],[Part Value]]</f>
        <v>112</v>
      </c>
      <c r="Y1531" s="9"/>
      <c r="Z1531" s="11"/>
      <c r="AA1531" s="15">
        <f t="shared" si="159"/>
        <v>24</v>
      </c>
      <c r="AB1531" s="15">
        <f t="shared" si="160"/>
        <v>6</v>
      </c>
      <c r="AC1531" s="15">
        <f t="shared" si="161"/>
        <v>2026</v>
      </c>
    </row>
    <row r="1532" spans="1:29" x14ac:dyDescent="0.35">
      <c r="A1532" s="8">
        <v>46198</v>
      </c>
      <c r="B1532" s="8">
        <v>46198</v>
      </c>
      <c r="C1532" s="9">
        <v>203</v>
      </c>
      <c r="D1532" s="9" t="s">
        <v>1571</v>
      </c>
      <c r="E1532" s="9">
        <v>8005233937</v>
      </c>
      <c r="F1532" s="9" t="s">
        <v>849</v>
      </c>
      <c r="G1532" s="64" t="s">
        <v>57</v>
      </c>
      <c r="H1532" s="65" t="s">
        <v>65</v>
      </c>
      <c r="I1532" s="65" t="s">
        <v>27</v>
      </c>
      <c r="J1532" s="22" t="s">
        <v>366</v>
      </c>
      <c r="K1532" s="67" t="str">
        <f>_xlfn.XLOOKUP(Job_Cards[[#This Row],[Part Code Issued]],'Inventory Check'!$A$3:$A$3000,'Inventory Check'!$B$3:$B$3000,"WRONG Code",0)</f>
        <v>Gulf Force BS VI (6.5L)</v>
      </c>
      <c r="L1532" s="22">
        <v>1</v>
      </c>
      <c r="M1532" s="27">
        <v>3088</v>
      </c>
      <c r="N1532" s="69">
        <f t="shared" si="157"/>
        <v>3088</v>
      </c>
      <c r="O1532" s="10">
        <v>750</v>
      </c>
      <c r="P1532" s="11"/>
      <c r="Q1532" s="11"/>
      <c r="R1532" s="11"/>
      <c r="S1532" s="11"/>
      <c r="T1532" s="23"/>
      <c r="U1532" s="71">
        <f t="shared" ref="U1532:U1595" si="162">SUM(O1532:T1532)</f>
        <v>750</v>
      </c>
      <c r="V1532" s="71">
        <f t="shared" si="158"/>
        <v>135</v>
      </c>
      <c r="W1532" s="9"/>
      <c r="X1532" s="69">
        <f>Job_Cards[[#This Row],[GST on Lobour]]+Job_Cards[[#This Row],[Total Labour]]+Job_Cards[[#This Row],[Part Value]]</f>
        <v>3973</v>
      </c>
      <c r="Y1532" s="9"/>
      <c r="Z1532" s="11"/>
      <c r="AA1532" s="15">
        <f t="shared" si="159"/>
        <v>25</v>
      </c>
      <c r="AB1532" s="15">
        <f t="shared" si="160"/>
        <v>6</v>
      </c>
      <c r="AC1532" s="15">
        <f t="shared" si="161"/>
        <v>2026</v>
      </c>
    </row>
    <row r="1533" spans="1:29" x14ac:dyDescent="0.35">
      <c r="A1533" s="9"/>
      <c r="B1533" s="8">
        <v>46198</v>
      </c>
      <c r="C1533" s="9"/>
      <c r="D1533" s="9"/>
      <c r="E1533" s="9"/>
      <c r="F1533" s="9"/>
      <c r="G1533" s="64"/>
      <c r="H1533" s="65"/>
      <c r="I1533" s="65" t="str">
        <f>IF(Job_Cards[[#This Row],[Customer Name]]="",I1532,"")</f>
        <v>Paid</v>
      </c>
      <c r="J1533" s="22" t="s">
        <v>90</v>
      </c>
      <c r="K1533" s="67" t="str">
        <f>_xlfn.XLOOKUP(Job_Cards[[#This Row],[Part Code Issued]],'Inventory Check'!$A$3:$A$3000,'Inventory Check'!$B$3:$B$3000,"WRONG Code",0)</f>
        <v>Oil Filter</v>
      </c>
      <c r="L1533" s="22">
        <v>1</v>
      </c>
      <c r="M1533" s="27">
        <v>359</v>
      </c>
      <c r="N1533" s="69">
        <f t="shared" ref="N1533:N1596" si="163">M1533*L1533</f>
        <v>359</v>
      </c>
      <c r="O1533" s="10"/>
      <c r="P1533" s="11"/>
      <c r="Q1533" s="11"/>
      <c r="R1533" s="11"/>
      <c r="S1533" s="11"/>
      <c r="T1533" s="23"/>
      <c r="U1533" s="71">
        <f t="shared" si="162"/>
        <v>0</v>
      </c>
      <c r="V1533" s="71">
        <f t="shared" ref="V1533:V1596" si="164">U1533*0.18</f>
        <v>0</v>
      </c>
      <c r="W1533" s="9"/>
      <c r="X1533" s="69">
        <f>Job_Cards[[#This Row],[GST on Lobour]]+Job_Cards[[#This Row],[Total Labour]]+Job_Cards[[#This Row],[Part Value]]</f>
        <v>359</v>
      </c>
      <c r="Y1533" s="9"/>
      <c r="Z1533" s="11"/>
      <c r="AA1533" s="15">
        <f t="shared" si="159"/>
        <v>25</v>
      </c>
      <c r="AB1533" s="15">
        <f t="shared" si="160"/>
        <v>6</v>
      </c>
      <c r="AC1533" s="15">
        <f t="shared" si="161"/>
        <v>2026</v>
      </c>
    </row>
    <row r="1534" spans="1:29" x14ac:dyDescent="0.35">
      <c r="A1534" s="8">
        <v>46198</v>
      </c>
      <c r="B1534" s="8">
        <v>46198</v>
      </c>
      <c r="C1534" s="9">
        <v>204</v>
      </c>
      <c r="D1534" s="9" t="s">
        <v>1565</v>
      </c>
      <c r="E1534" s="9">
        <v>9453518643</v>
      </c>
      <c r="F1534" s="9" t="s">
        <v>1572</v>
      </c>
      <c r="G1534" s="64" t="s">
        <v>57</v>
      </c>
      <c r="H1534" s="65" t="s">
        <v>65</v>
      </c>
      <c r="I1534" s="65" t="s">
        <v>48</v>
      </c>
      <c r="J1534" s="22" t="s">
        <v>366</v>
      </c>
      <c r="K1534" s="67" t="str">
        <f>_xlfn.XLOOKUP(Job_Cards[[#This Row],[Part Code Issued]],'Inventory Check'!$A$3:$A$3000,'Inventory Check'!$B$3:$B$3000,"WRONG Code",0)</f>
        <v>Gulf Force BS VI (6.5L)</v>
      </c>
      <c r="L1534" s="22">
        <v>1</v>
      </c>
      <c r="M1534" s="27">
        <v>3088</v>
      </c>
      <c r="N1534" s="69">
        <f t="shared" si="163"/>
        <v>3088</v>
      </c>
      <c r="O1534" s="10"/>
      <c r="P1534" s="11"/>
      <c r="Q1534" s="11"/>
      <c r="R1534" s="11"/>
      <c r="S1534" s="11"/>
      <c r="T1534" s="23">
        <v>250</v>
      </c>
      <c r="U1534" s="71">
        <f t="shared" si="162"/>
        <v>250</v>
      </c>
      <c r="V1534" s="71">
        <f t="shared" si="164"/>
        <v>45</v>
      </c>
      <c r="W1534" s="9"/>
      <c r="X1534" s="69">
        <f>Job_Cards[[#This Row],[GST on Lobour]]+Job_Cards[[#This Row],[Total Labour]]+Job_Cards[[#This Row],[Part Value]]</f>
        <v>3383</v>
      </c>
      <c r="Y1534" s="9"/>
      <c r="Z1534" s="11"/>
      <c r="AA1534" s="15">
        <f t="shared" si="159"/>
        <v>25</v>
      </c>
      <c r="AB1534" s="15">
        <f t="shared" si="160"/>
        <v>6</v>
      </c>
      <c r="AC1534" s="15">
        <f t="shared" si="161"/>
        <v>2026</v>
      </c>
    </row>
    <row r="1535" spans="1:29" x14ac:dyDescent="0.35">
      <c r="A1535" s="9"/>
      <c r="B1535" s="8">
        <v>46198</v>
      </c>
      <c r="C1535" s="9"/>
      <c r="D1535" s="9"/>
      <c r="E1535" s="9"/>
      <c r="F1535" s="9"/>
      <c r="G1535" s="64"/>
      <c r="H1535" s="65"/>
      <c r="I1535" s="65" t="str">
        <f>IF(Job_Cards[[#This Row],[Customer Name]]="",I1534,"")</f>
        <v>Free Service</v>
      </c>
      <c r="J1535" s="22" t="s">
        <v>90</v>
      </c>
      <c r="K1535" s="67" t="str">
        <f>_xlfn.XLOOKUP(Job_Cards[[#This Row],[Part Code Issued]],'Inventory Check'!$A$3:$A$3000,'Inventory Check'!$B$3:$B$3000,"WRONG Code",0)</f>
        <v>Oil Filter</v>
      </c>
      <c r="L1535" s="22">
        <v>1</v>
      </c>
      <c r="M1535" s="27">
        <v>359</v>
      </c>
      <c r="N1535" s="69">
        <f t="shared" si="163"/>
        <v>359</v>
      </c>
      <c r="O1535" s="10"/>
      <c r="P1535" s="11"/>
      <c r="Q1535" s="11"/>
      <c r="R1535" s="11"/>
      <c r="S1535" s="11"/>
      <c r="T1535" s="23"/>
      <c r="U1535" s="71">
        <f t="shared" si="162"/>
        <v>0</v>
      </c>
      <c r="V1535" s="71">
        <f t="shared" si="164"/>
        <v>0</v>
      </c>
      <c r="W1535" s="9"/>
      <c r="X1535" s="69">
        <f>Job_Cards[[#This Row],[GST on Lobour]]+Job_Cards[[#This Row],[Total Labour]]+Job_Cards[[#This Row],[Part Value]]</f>
        <v>359</v>
      </c>
      <c r="Y1535" s="9"/>
      <c r="Z1535" s="11"/>
      <c r="AA1535" s="15">
        <f t="shared" ref="AA1535:AA1598" si="165">DAY(B1535)</f>
        <v>25</v>
      </c>
      <c r="AB1535" s="15">
        <f t="shared" ref="AB1535:AB1598" si="166">MONTH(B1535)</f>
        <v>6</v>
      </c>
      <c r="AC1535" s="15">
        <f t="shared" ref="AC1535:AC1598" si="167">YEAR(B1535)</f>
        <v>2026</v>
      </c>
    </row>
    <row r="1536" spans="1:29" x14ac:dyDescent="0.35">
      <c r="A1536" s="9"/>
      <c r="B1536" s="8">
        <v>46198</v>
      </c>
      <c r="C1536" s="9"/>
      <c r="D1536" s="9"/>
      <c r="E1536" s="9"/>
      <c r="F1536" s="9"/>
      <c r="G1536" s="64"/>
      <c r="H1536" s="65"/>
      <c r="I1536" s="65" t="str">
        <f>IF(Job_Cards[[#This Row],[Customer Name]]="",I1535,"")</f>
        <v>Free Service</v>
      </c>
      <c r="J1536" s="140" t="s">
        <v>367</v>
      </c>
      <c r="K1536" s="67" t="str">
        <f>_xlfn.XLOOKUP(Job_Cards[[#This Row],[Part Code Issued]],'Inventory Check'!$A$3:$A$3000,'Inventory Check'!$B$3:$B$3000,"WRONG Code",0)</f>
        <v>Force Motors Antifreeze Coolant 1 L</v>
      </c>
      <c r="L1536" s="22">
        <v>1</v>
      </c>
      <c r="M1536" s="27">
        <v>325</v>
      </c>
      <c r="N1536" s="69">
        <f t="shared" si="163"/>
        <v>325</v>
      </c>
      <c r="O1536" s="10"/>
      <c r="P1536" s="11"/>
      <c r="Q1536" s="11"/>
      <c r="R1536" s="11"/>
      <c r="S1536" s="11"/>
      <c r="T1536" s="23"/>
      <c r="U1536" s="71">
        <f t="shared" si="162"/>
        <v>0</v>
      </c>
      <c r="V1536" s="71">
        <f t="shared" si="164"/>
        <v>0</v>
      </c>
      <c r="W1536" s="9"/>
      <c r="X1536" s="69">
        <f>Job_Cards[[#This Row],[GST on Lobour]]+Job_Cards[[#This Row],[Total Labour]]+Job_Cards[[#This Row],[Part Value]]</f>
        <v>325</v>
      </c>
      <c r="Y1536" s="9"/>
      <c r="Z1536" s="11"/>
      <c r="AA1536" s="15">
        <f t="shared" si="165"/>
        <v>25</v>
      </c>
      <c r="AB1536" s="15">
        <f t="shared" si="166"/>
        <v>6</v>
      </c>
      <c r="AC1536" s="15">
        <f t="shared" si="167"/>
        <v>2026</v>
      </c>
    </row>
    <row r="1537" spans="1:29" x14ac:dyDescent="0.35">
      <c r="A1537" s="8">
        <v>46198</v>
      </c>
      <c r="B1537" s="8">
        <v>46198</v>
      </c>
      <c r="C1537" s="9">
        <v>205</v>
      </c>
      <c r="D1537" s="9" t="s">
        <v>1573</v>
      </c>
      <c r="E1537" s="9">
        <v>7800773499</v>
      </c>
      <c r="F1537" s="9" t="s">
        <v>191</v>
      </c>
      <c r="G1537" s="64" t="s">
        <v>57</v>
      </c>
      <c r="H1537" s="65" t="s">
        <v>65</v>
      </c>
      <c r="I1537" s="65" t="s">
        <v>27</v>
      </c>
      <c r="J1537" s="22" t="s">
        <v>316</v>
      </c>
      <c r="K1537" s="67" t="str">
        <f>_xlfn.XLOOKUP(Job_Cards[[#This Row],[Part Code Issued]],'Inventory Check'!$A$3:$A$3000,'Inventory Check'!$B$3:$B$3000,"WRONG Code",0)</f>
        <v>Rear View Mirror LH</v>
      </c>
      <c r="L1537" s="22">
        <v>1</v>
      </c>
      <c r="M1537" s="27">
        <v>250</v>
      </c>
      <c r="N1537" s="69">
        <f t="shared" si="163"/>
        <v>250</v>
      </c>
      <c r="O1537" s="10">
        <v>750</v>
      </c>
      <c r="P1537" s="11"/>
      <c r="Q1537" s="11">
        <v>3400</v>
      </c>
      <c r="R1537" s="11"/>
      <c r="S1537" s="11"/>
      <c r="T1537" s="23"/>
      <c r="U1537" s="71">
        <f t="shared" si="162"/>
        <v>4150</v>
      </c>
      <c r="V1537" s="71">
        <f t="shared" si="164"/>
        <v>747</v>
      </c>
      <c r="W1537" s="9"/>
      <c r="X1537" s="69">
        <f>Job_Cards[[#This Row],[GST on Lobour]]+Job_Cards[[#This Row],[Total Labour]]+Job_Cards[[#This Row],[Part Value]]</f>
        <v>5147</v>
      </c>
      <c r="Y1537" s="9"/>
      <c r="Z1537" s="11"/>
      <c r="AA1537" s="15">
        <f t="shared" si="165"/>
        <v>25</v>
      </c>
      <c r="AB1537" s="15">
        <f t="shared" si="166"/>
        <v>6</v>
      </c>
      <c r="AC1537" s="15">
        <f t="shared" si="167"/>
        <v>2026</v>
      </c>
    </row>
    <row r="1538" spans="1:29" x14ac:dyDescent="0.35">
      <c r="A1538" s="9"/>
      <c r="B1538" s="8">
        <v>46198</v>
      </c>
      <c r="C1538" s="9"/>
      <c r="D1538" s="9"/>
      <c r="E1538" s="9"/>
      <c r="F1538" s="9"/>
      <c r="G1538" s="64"/>
      <c r="H1538" s="65"/>
      <c r="I1538" s="65" t="str">
        <f>IF(Job_Cards[[#This Row],[Customer Name]]="",I1537,"")</f>
        <v>Paid</v>
      </c>
      <c r="J1538" s="22" t="s">
        <v>366</v>
      </c>
      <c r="K1538" s="67" t="str">
        <f>_xlfn.XLOOKUP(Job_Cards[[#This Row],[Part Code Issued]],'Inventory Check'!$A$3:$A$3000,'Inventory Check'!$B$3:$B$3000,"WRONG Code",0)</f>
        <v>Gulf Force BS VI (6.5L)</v>
      </c>
      <c r="L1538" s="22">
        <v>1</v>
      </c>
      <c r="M1538" s="27">
        <v>3088</v>
      </c>
      <c r="N1538" s="69">
        <f t="shared" si="163"/>
        <v>3088</v>
      </c>
      <c r="O1538" s="10"/>
      <c r="P1538" s="11"/>
      <c r="Q1538" s="11"/>
      <c r="R1538" s="11"/>
      <c r="S1538" s="11"/>
      <c r="T1538" s="23"/>
      <c r="U1538" s="71">
        <f t="shared" si="162"/>
        <v>0</v>
      </c>
      <c r="V1538" s="71">
        <f t="shared" si="164"/>
        <v>0</v>
      </c>
      <c r="W1538" s="9"/>
      <c r="X1538" s="69">
        <f>Job_Cards[[#This Row],[GST on Lobour]]+Job_Cards[[#This Row],[Total Labour]]+Job_Cards[[#This Row],[Part Value]]</f>
        <v>3088</v>
      </c>
      <c r="Y1538" s="9"/>
      <c r="Z1538" s="11"/>
      <c r="AA1538" s="15">
        <f t="shared" si="165"/>
        <v>25</v>
      </c>
      <c r="AB1538" s="15">
        <f t="shared" si="166"/>
        <v>6</v>
      </c>
      <c r="AC1538" s="15">
        <f t="shared" si="167"/>
        <v>2026</v>
      </c>
    </row>
    <row r="1539" spans="1:29" x14ac:dyDescent="0.35">
      <c r="A1539" s="9"/>
      <c r="B1539" s="8">
        <v>46198</v>
      </c>
      <c r="C1539" s="9"/>
      <c r="D1539" s="9"/>
      <c r="E1539" s="9"/>
      <c r="F1539" s="9"/>
      <c r="G1539" s="64"/>
      <c r="H1539" s="65"/>
      <c r="I1539" s="65" t="str">
        <f>IF(Job_Cards[[#This Row],[Customer Name]]="",I1538,"")</f>
        <v>Paid</v>
      </c>
      <c r="J1539" s="22" t="s">
        <v>90</v>
      </c>
      <c r="K1539" s="67" t="str">
        <f>_xlfn.XLOOKUP(Job_Cards[[#This Row],[Part Code Issued]],'Inventory Check'!$A$3:$A$3000,'Inventory Check'!$B$3:$B$3000,"WRONG Code",0)</f>
        <v>Oil Filter</v>
      </c>
      <c r="L1539" s="22">
        <v>1</v>
      </c>
      <c r="M1539" s="27">
        <v>359</v>
      </c>
      <c r="N1539" s="69">
        <f t="shared" si="163"/>
        <v>359</v>
      </c>
      <c r="O1539" s="10"/>
      <c r="P1539" s="11"/>
      <c r="Q1539" s="11"/>
      <c r="R1539" s="11"/>
      <c r="S1539" s="11"/>
      <c r="T1539" s="23"/>
      <c r="U1539" s="71">
        <f t="shared" si="162"/>
        <v>0</v>
      </c>
      <c r="V1539" s="71">
        <f t="shared" si="164"/>
        <v>0</v>
      </c>
      <c r="W1539" s="9"/>
      <c r="X1539" s="69">
        <f>Job_Cards[[#This Row],[GST on Lobour]]+Job_Cards[[#This Row],[Total Labour]]+Job_Cards[[#This Row],[Part Value]]</f>
        <v>359</v>
      </c>
      <c r="Y1539" s="9"/>
      <c r="Z1539" s="11"/>
      <c r="AA1539" s="15">
        <f t="shared" si="165"/>
        <v>25</v>
      </c>
      <c r="AB1539" s="15">
        <f t="shared" si="166"/>
        <v>6</v>
      </c>
      <c r="AC1539" s="15">
        <f t="shared" si="167"/>
        <v>2026</v>
      </c>
    </row>
    <row r="1540" spans="1:29" x14ac:dyDescent="0.35">
      <c r="A1540" s="8">
        <v>46199</v>
      </c>
      <c r="B1540" s="8">
        <v>46199</v>
      </c>
      <c r="C1540" s="9">
        <v>206</v>
      </c>
      <c r="D1540" s="9" t="s">
        <v>1313</v>
      </c>
      <c r="E1540" s="9">
        <v>9415209491</v>
      </c>
      <c r="F1540" s="9"/>
      <c r="G1540" s="64"/>
      <c r="H1540" s="65"/>
      <c r="I1540" s="65" t="s">
        <v>751</v>
      </c>
      <c r="J1540" s="22" t="s">
        <v>308</v>
      </c>
      <c r="K1540" s="67" t="str">
        <f>_xlfn.XLOOKUP(Job_Cards[[#This Row],[Part Code Issued]],'Inventory Check'!$A$3:$A$3000,'Inventory Check'!$B$3:$B$3000,"WRONG Code",0)</f>
        <v>Gulf Force AdBlue (20 L)</v>
      </c>
      <c r="L1540" s="22">
        <v>1</v>
      </c>
      <c r="M1540" s="27">
        <v>1920</v>
      </c>
      <c r="N1540" s="69">
        <f t="shared" si="163"/>
        <v>1920</v>
      </c>
      <c r="O1540" s="10"/>
      <c r="P1540" s="11"/>
      <c r="Q1540" s="11"/>
      <c r="R1540" s="11"/>
      <c r="S1540" s="11"/>
      <c r="T1540" s="23"/>
      <c r="U1540" s="71">
        <f t="shared" si="162"/>
        <v>0</v>
      </c>
      <c r="V1540" s="71">
        <f t="shared" si="164"/>
        <v>0</v>
      </c>
      <c r="W1540" s="9"/>
      <c r="X1540" s="69">
        <f>Job_Cards[[#This Row],[GST on Lobour]]+Job_Cards[[#This Row],[Total Labour]]+Job_Cards[[#This Row],[Part Value]]</f>
        <v>1920</v>
      </c>
      <c r="Y1540" s="9"/>
      <c r="Z1540" s="11"/>
      <c r="AA1540" s="15">
        <f t="shared" si="165"/>
        <v>26</v>
      </c>
      <c r="AB1540" s="15">
        <f t="shared" si="166"/>
        <v>6</v>
      </c>
      <c r="AC1540" s="15">
        <f t="shared" si="167"/>
        <v>2026</v>
      </c>
    </row>
    <row r="1541" spans="1:29" x14ac:dyDescent="0.35">
      <c r="A1541" s="8">
        <v>46199</v>
      </c>
      <c r="B1541" s="8">
        <v>46199</v>
      </c>
      <c r="C1541" s="9">
        <v>207</v>
      </c>
      <c r="D1541" s="9" t="s">
        <v>1574</v>
      </c>
      <c r="E1541" s="9">
        <v>9580190066</v>
      </c>
      <c r="F1541" s="9"/>
      <c r="G1541" s="64" t="s">
        <v>57</v>
      </c>
      <c r="H1541" s="65" t="s">
        <v>65</v>
      </c>
      <c r="I1541" s="65" t="s">
        <v>27</v>
      </c>
      <c r="J1541" s="22" t="s">
        <v>497</v>
      </c>
      <c r="K1541" s="67" t="str">
        <f>_xlfn.XLOOKUP(Job_Cards[[#This Row],[Part Code Issued]],'Inventory Check'!$A$3:$A$3000,'Inventory Check'!$B$3:$B$3000,"WRONG Code",0)</f>
        <v>GASKET V-LAMP DIA65</v>
      </c>
      <c r="L1541" s="22">
        <v>1</v>
      </c>
      <c r="M1541" s="27">
        <v>107</v>
      </c>
      <c r="N1541" s="69">
        <f t="shared" si="163"/>
        <v>107</v>
      </c>
      <c r="O1541" s="10">
        <v>1000</v>
      </c>
      <c r="P1541" s="11">
        <v>500</v>
      </c>
      <c r="Q1541" s="11"/>
      <c r="R1541" s="11"/>
      <c r="S1541" s="11"/>
      <c r="T1541" s="23"/>
      <c r="U1541" s="71">
        <f t="shared" si="162"/>
        <v>1500</v>
      </c>
      <c r="V1541" s="71">
        <f t="shared" si="164"/>
        <v>270</v>
      </c>
      <c r="W1541" s="9"/>
      <c r="X1541" s="69">
        <f>Job_Cards[[#This Row],[GST on Lobour]]+Job_Cards[[#This Row],[Total Labour]]+Job_Cards[[#This Row],[Part Value]]</f>
        <v>1877</v>
      </c>
      <c r="Y1541" s="9"/>
      <c r="Z1541" s="11"/>
      <c r="AA1541" s="15">
        <f t="shared" si="165"/>
        <v>26</v>
      </c>
      <c r="AB1541" s="15">
        <f t="shared" si="166"/>
        <v>6</v>
      </c>
      <c r="AC1541" s="15">
        <f t="shared" si="167"/>
        <v>2026</v>
      </c>
    </row>
    <row r="1542" spans="1:29" x14ac:dyDescent="0.35">
      <c r="A1542" s="9"/>
      <c r="B1542" s="8">
        <v>46199</v>
      </c>
      <c r="C1542" s="9"/>
      <c r="D1542" s="9"/>
      <c r="E1542" s="9"/>
      <c r="F1542" s="9"/>
      <c r="G1542" s="64"/>
      <c r="H1542" s="65"/>
      <c r="I1542" s="65" t="str">
        <f>IF(Job_Cards[[#This Row],[Customer Name]]="",I1541,"")</f>
        <v>Paid</v>
      </c>
      <c r="J1542" s="22" t="s">
        <v>499</v>
      </c>
      <c r="K1542" s="67" t="str">
        <f>_xlfn.XLOOKUP(Job_Cards[[#This Row],[Part Code Issued]],'Inventory Check'!$A$3:$A$3000,'Inventory Check'!$B$3:$B$3000,"WRONG Code",0)</f>
        <v>GASKET V-LAMP DIA185</v>
      </c>
      <c r="L1542" s="22">
        <v>2</v>
      </c>
      <c r="M1542" s="27">
        <v>538</v>
      </c>
      <c r="N1542" s="69">
        <f t="shared" si="163"/>
        <v>1076</v>
      </c>
      <c r="O1542" s="10"/>
      <c r="P1542" s="11"/>
      <c r="Q1542" s="11"/>
      <c r="R1542" s="11"/>
      <c r="S1542" s="11"/>
      <c r="T1542" s="23"/>
      <c r="U1542" s="71">
        <f t="shared" si="162"/>
        <v>0</v>
      </c>
      <c r="V1542" s="71">
        <f t="shared" si="164"/>
        <v>0</v>
      </c>
      <c r="W1542" s="9"/>
      <c r="X1542" s="69">
        <f>Job_Cards[[#This Row],[GST on Lobour]]+Job_Cards[[#This Row],[Total Labour]]+Job_Cards[[#This Row],[Part Value]]</f>
        <v>1076</v>
      </c>
      <c r="Y1542" s="9"/>
      <c r="Z1542" s="11"/>
      <c r="AA1542" s="15">
        <f t="shared" si="165"/>
        <v>26</v>
      </c>
      <c r="AB1542" s="15">
        <f t="shared" si="166"/>
        <v>6</v>
      </c>
      <c r="AC1542" s="15">
        <f t="shared" si="167"/>
        <v>2026</v>
      </c>
    </row>
    <row r="1543" spans="1:29" x14ac:dyDescent="0.35">
      <c r="A1543" s="8">
        <v>46199</v>
      </c>
      <c r="B1543" s="8">
        <v>46199</v>
      </c>
      <c r="C1543" s="9">
        <v>208</v>
      </c>
      <c r="D1543" s="9" t="s">
        <v>1148</v>
      </c>
      <c r="E1543" s="9">
        <v>7266929994</v>
      </c>
      <c r="F1543" s="9" t="s">
        <v>1575</v>
      </c>
      <c r="G1543" s="64" t="s">
        <v>59</v>
      </c>
      <c r="H1543" s="65" t="s">
        <v>65</v>
      </c>
      <c r="I1543" s="65" t="s">
        <v>27</v>
      </c>
      <c r="J1543" s="22" t="s">
        <v>557</v>
      </c>
      <c r="K1543" s="67" t="str">
        <f>_xlfn.XLOOKUP(Job_Cards[[#This Row],[Part Code Issued]],'Inventory Check'!$A$3:$A$3000,'Inventory Check'!$B$3:$B$3000,"WRONG Code",0)</f>
        <v>Brake Oil</v>
      </c>
      <c r="L1543" s="22">
        <v>1</v>
      </c>
      <c r="M1543" s="27">
        <v>149</v>
      </c>
      <c r="N1543" s="69">
        <f t="shared" si="163"/>
        <v>149</v>
      </c>
      <c r="O1543" s="10">
        <v>1000</v>
      </c>
      <c r="P1543" s="11"/>
      <c r="Q1543" s="11"/>
      <c r="R1543" s="11"/>
      <c r="S1543" s="11"/>
      <c r="T1543" s="23"/>
      <c r="U1543" s="71">
        <f t="shared" si="162"/>
        <v>1000</v>
      </c>
      <c r="V1543" s="71">
        <f t="shared" si="164"/>
        <v>180</v>
      </c>
      <c r="W1543" s="9"/>
      <c r="X1543" s="69">
        <f>Job_Cards[[#This Row],[GST on Lobour]]+Job_Cards[[#This Row],[Total Labour]]+Job_Cards[[#This Row],[Part Value]]</f>
        <v>1329</v>
      </c>
      <c r="Y1543" s="9"/>
      <c r="Z1543" s="11"/>
      <c r="AA1543" s="15">
        <f t="shared" si="165"/>
        <v>26</v>
      </c>
      <c r="AB1543" s="15">
        <f t="shared" si="166"/>
        <v>6</v>
      </c>
      <c r="AC1543" s="15">
        <f t="shared" si="167"/>
        <v>2026</v>
      </c>
    </row>
    <row r="1544" spans="1:29" x14ac:dyDescent="0.35">
      <c r="A1544" s="9"/>
      <c r="B1544" s="8">
        <v>46199</v>
      </c>
      <c r="C1544" s="9"/>
      <c r="D1544" s="9"/>
      <c r="E1544" s="9"/>
      <c r="F1544" s="9"/>
      <c r="G1544" s="64"/>
      <c r="H1544" s="65"/>
      <c r="I1544" s="65" t="str">
        <f>IF(Job_Cards[[#This Row],[Customer Name]]="",I1543,"")</f>
        <v>Paid</v>
      </c>
      <c r="J1544" s="22" t="s">
        <v>662</v>
      </c>
      <c r="K1544" s="67" t="str">
        <f>_xlfn.XLOOKUP(Job_Cards[[#This Row],[Part Code Issued]],'Inventory Check'!$A$3:$A$3000,'Inventory Check'!$B$3:$B$3000,"WRONG Code",0)</f>
        <v>ATF (Auto Trans Fluid) HP_1-Ltr</v>
      </c>
      <c r="L1544" s="22">
        <v>2</v>
      </c>
      <c r="M1544" s="27">
        <v>341</v>
      </c>
      <c r="N1544" s="69">
        <f t="shared" si="163"/>
        <v>682</v>
      </c>
      <c r="O1544" s="10"/>
      <c r="P1544" s="11"/>
      <c r="Q1544" s="11"/>
      <c r="R1544" s="11"/>
      <c r="S1544" s="11"/>
      <c r="T1544" s="23"/>
      <c r="U1544" s="71">
        <f t="shared" si="162"/>
        <v>0</v>
      </c>
      <c r="V1544" s="71">
        <f t="shared" si="164"/>
        <v>0</v>
      </c>
      <c r="W1544" s="9"/>
      <c r="X1544" s="69">
        <f>Job_Cards[[#This Row],[GST on Lobour]]+Job_Cards[[#This Row],[Total Labour]]+Job_Cards[[#This Row],[Part Value]]</f>
        <v>682</v>
      </c>
      <c r="Y1544" s="9"/>
      <c r="Z1544" s="11"/>
      <c r="AA1544" s="15">
        <f t="shared" si="165"/>
        <v>26</v>
      </c>
      <c r="AB1544" s="15">
        <f t="shared" si="166"/>
        <v>6</v>
      </c>
      <c r="AC1544" s="15">
        <f t="shared" si="167"/>
        <v>2026</v>
      </c>
    </row>
    <row r="1545" spans="1:29" x14ac:dyDescent="0.35">
      <c r="A1545" s="9"/>
      <c r="B1545" s="8">
        <v>46199</v>
      </c>
      <c r="C1545" s="9"/>
      <c r="D1545" s="9"/>
      <c r="E1545" s="9"/>
      <c r="F1545" s="9"/>
      <c r="G1545" s="64"/>
      <c r="H1545" s="65"/>
      <c r="I1545" s="65" t="str">
        <f>IF(Job_Cards[[#This Row],[Customer Name]]="",I1544,"")</f>
        <v>Paid</v>
      </c>
      <c r="J1545" s="22" t="s">
        <v>1576</v>
      </c>
      <c r="K1545" s="67" t="str">
        <f>_xlfn.XLOOKUP(Job_Cards[[#This Row],[Part Code Issued]],'Inventory Check'!$A$3:$A$3000,'Inventory Check'!$B$3:$B$3000,"WRONG Code",0)</f>
        <v>Kit Pressure switch</v>
      </c>
      <c r="L1545" s="22">
        <v>1</v>
      </c>
      <c r="M1545" s="27">
        <v>588</v>
      </c>
      <c r="N1545" s="69">
        <f t="shared" si="163"/>
        <v>588</v>
      </c>
      <c r="O1545" s="10"/>
      <c r="P1545" s="11"/>
      <c r="Q1545" s="11"/>
      <c r="R1545" s="11"/>
      <c r="S1545" s="11"/>
      <c r="T1545" s="23"/>
      <c r="U1545" s="71">
        <f t="shared" si="162"/>
        <v>0</v>
      </c>
      <c r="V1545" s="71">
        <f t="shared" si="164"/>
        <v>0</v>
      </c>
      <c r="W1545" s="9"/>
      <c r="X1545" s="69">
        <f>Job_Cards[[#This Row],[GST on Lobour]]+Job_Cards[[#This Row],[Total Labour]]+Job_Cards[[#This Row],[Part Value]]</f>
        <v>588</v>
      </c>
      <c r="Y1545" s="9"/>
      <c r="Z1545" s="11"/>
      <c r="AA1545" s="15">
        <f t="shared" si="165"/>
        <v>26</v>
      </c>
      <c r="AB1545" s="15">
        <f t="shared" si="166"/>
        <v>6</v>
      </c>
      <c r="AC1545" s="15">
        <f t="shared" si="167"/>
        <v>2026</v>
      </c>
    </row>
    <row r="1546" spans="1:29" x14ac:dyDescent="0.35">
      <c r="A1546" s="8">
        <v>46201</v>
      </c>
      <c r="B1546" s="8">
        <v>46201</v>
      </c>
      <c r="C1546" s="9" t="s">
        <v>1582</v>
      </c>
      <c r="D1546" s="9" t="s">
        <v>1469</v>
      </c>
      <c r="E1546" s="9">
        <v>7651934851</v>
      </c>
      <c r="F1546" s="9" t="s">
        <v>1580</v>
      </c>
      <c r="G1546" s="64" t="s">
        <v>55</v>
      </c>
      <c r="H1546" s="65" t="s">
        <v>65</v>
      </c>
      <c r="I1546" s="65" t="s">
        <v>27</v>
      </c>
      <c r="J1546" s="22" t="s">
        <v>1119</v>
      </c>
      <c r="K1546" s="67" t="str">
        <f>_xlfn.XLOOKUP(Job_Cards[[#This Row],[Part Code Issued]],'Inventory Check'!$A$3:$A$3000,'Inventory Check'!$B$3:$B$3000,"WRONG Code",0)</f>
        <v>MECHENICAL SPRAY</v>
      </c>
      <c r="L1546" s="22">
        <v>1</v>
      </c>
      <c r="M1546" s="27">
        <v>160</v>
      </c>
      <c r="N1546" s="69">
        <f t="shared" si="163"/>
        <v>160</v>
      </c>
      <c r="O1546" s="10">
        <v>5200</v>
      </c>
      <c r="P1546" s="11">
        <v>700</v>
      </c>
      <c r="Q1546" s="11">
        <v>1700</v>
      </c>
      <c r="R1546" s="11"/>
      <c r="S1546" s="11"/>
      <c r="T1546" s="23"/>
      <c r="U1546" s="71">
        <f t="shared" si="162"/>
        <v>7600</v>
      </c>
      <c r="V1546" s="71">
        <f t="shared" si="164"/>
        <v>1368</v>
      </c>
      <c r="W1546" s="9"/>
      <c r="X1546" s="69">
        <f>Job_Cards[[#This Row],[GST on Lobour]]+Job_Cards[[#This Row],[Total Labour]]+Job_Cards[[#This Row],[Part Value]]</f>
        <v>9128</v>
      </c>
      <c r="Y1546" s="9"/>
      <c r="Z1546" s="11"/>
      <c r="AA1546" s="15">
        <f t="shared" si="165"/>
        <v>28</v>
      </c>
      <c r="AB1546" s="15">
        <f t="shared" si="166"/>
        <v>6</v>
      </c>
      <c r="AC1546" s="15">
        <f t="shared" si="167"/>
        <v>2026</v>
      </c>
    </row>
    <row r="1547" spans="1:29" x14ac:dyDescent="0.35">
      <c r="A1547" s="9"/>
      <c r="B1547" s="8">
        <v>46201</v>
      </c>
      <c r="C1547" s="9"/>
      <c r="D1547" s="9"/>
      <c r="E1547" s="9"/>
      <c r="F1547" s="9"/>
      <c r="G1547" s="64"/>
      <c r="H1547" s="65"/>
      <c r="I1547" s="65" t="str">
        <f>IF(Job_Cards[[#This Row],[Customer Name]]="",I1546,"")</f>
        <v>Paid</v>
      </c>
      <c r="J1547" s="22" t="s">
        <v>117</v>
      </c>
      <c r="K1547" s="67" t="str">
        <f>_xlfn.XLOOKUP(Job_Cards[[#This Row],[Part Code Issued]],'Inventory Check'!$A$3:$A$3000,'Inventory Check'!$B$3:$B$3000,"WRONG Code",0)</f>
        <v>KING PIN SET</v>
      </c>
      <c r="L1547" s="22">
        <v>1</v>
      </c>
      <c r="M1547" s="27">
        <v>2247</v>
      </c>
      <c r="N1547" s="69">
        <f t="shared" si="163"/>
        <v>2247</v>
      </c>
      <c r="O1547" s="10"/>
      <c r="P1547" s="11"/>
      <c r="Q1547" s="11"/>
      <c r="R1547" s="11"/>
      <c r="S1547" s="11"/>
      <c r="T1547" s="23"/>
      <c r="U1547" s="71">
        <f t="shared" si="162"/>
        <v>0</v>
      </c>
      <c r="V1547" s="71">
        <f t="shared" si="164"/>
        <v>0</v>
      </c>
      <c r="W1547" s="9"/>
      <c r="X1547" s="69">
        <f>Job_Cards[[#This Row],[GST on Lobour]]+Job_Cards[[#This Row],[Total Labour]]+Job_Cards[[#This Row],[Part Value]]</f>
        <v>2247</v>
      </c>
      <c r="Y1547" s="9"/>
      <c r="Z1547" s="11"/>
      <c r="AA1547" s="15">
        <f t="shared" si="165"/>
        <v>28</v>
      </c>
      <c r="AB1547" s="15">
        <f t="shared" si="166"/>
        <v>6</v>
      </c>
      <c r="AC1547" s="15">
        <f t="shared" si="167"/>
        <v>2026</v>
      </c>
    </row>
    <row r="1548" spans="1:29" x14ac:dyDescent="0.35">
      <c r="A1548" s="9"/>
      <c r="B1548" s="8">
        <v>46201</v>
      </c>
      <c r="C1548" s="9"/>
      <c r="D1548" s="9"/>
      <c r="E1548" s="9"/>
      <c r="F1548" s="9"/>
      <c r="G1548" s="64"/>
      <c r="H1548" s="65"/>
      <c r="I1548" s="65" t="str">
        <f>IF(Job_Cards[[#This Row],[Customer Name]]="",I1547,"")</f>
        <v>Paid</v>
      </c>
      <c r="J1548" s="105" t="s">
        <v>833</v>
      </c>
      <c r="K1548" s="67" t="str">
        <f>_xlfn.XLOOKUP(Job_Cards[[#This Row],[Part Code Issued]],'Inventory Check'!$A$3:$A$3000,'Inventory Check'!$B$3:$B$3000,"WRONG Code",0)</f>
        <v>SHOCKAR BUSH 19 NO.</v>
      </c>
      <c r="L1548" s="22">
        <v>2</v>
      </c>
      <c r="M1548" s="27">
        <v>80</v>
      </c>
      <c r="N1548" s="69">
        <f t="shared" si="163"/>
        <v>160</v>
      </c>
      <c r="O1548" s="10"/>
      <c r="P1548" s="11"/>
      <c r="Q1548" s="11"/>
      <c r="R1548" s="11"/>
      <c r="S1548" s="11"/>
      <c r="T1548" s="23"/>
      <c r="U1548" s="71">
        <f t="shared" si="162"/>
        <v>0</v>
      </c>
      <c r="V1548" s="71">
        <f t="shared" si="164"/>
        <v>0</v>
      </c>
      <c r="W1548" s="9"/>
      <c r="X1548" s="69">
        <f>Job_Cards[[#This Row],[GST on Lobour]]+Job_Cards[[#This Row],[Total Labour]]+Job_Cards[[#This Row],[Part Value]]</f>
        <v>160</v>
      </c>
      <c r="Y1548" s="9"/>
      <c r="Z1548" s="11"/>
      <c r="AA1548" s="15">
        <f t="shared" si="165"/>
        <v>28</v>
      </c>
      <c r="AB1548" s="15">
        <f t="shared" si="166"/>
        <v>6</v>
      </c>
      <c r="AC1548" s="15">
        <f t="shared" si="167"/>
        <v>2026</v>
      </c>
    </row>
    <row r="1549" spans="1:29" x14ac:dyDescent="0.35">
      <c r="A1549" s="9"/>
      <c r="B1549" s="8">
        <v>46201</v>
      </c>
      <c r="C1549" s="9"/>
      <c r="D1549" s="9"/>
      <c r="E1549" s="9"/>
      <c r="F1549" s="9"/>
      <c r="G1549" s="64"/>
      <c r="H1549" s="65"/>
      <c r="I1549" s="65" t="str">
        <f>IF(Job_Cards[[#This Row],[Customer Name]]="",I1548,"")</f>
        <v>Paid</v>
      </c>
      <c r="J1549" s="22" t="s">
        <v>876</v>
      </c>
      <c r="K1549" s="67" t="str">
        <f>_xlfn.XLOOKUP(Job_Cards[[#This Row],[Part Code Issued]],'Inventory Check'!$A$3:$A$3000,'Inventory Check'!$B$3:$B$3000,"WRONG Code",0)</f>
        <v>Shocker Bolt With Nut</v>
      </c>
      <c r="L1549" s="22">
        <v>2</v>
      </c>
      <c r="M1549" s="27">
        <v>60</v>
      </c>
      <c r="N1549" s="69">
        <f t="shared" si="163"/>
        <v>120</v>
      </c>
      <c r="O1549" s="10"/>
      <c r="P1549" s="11"/>
      <c r="Q1549" s="11"/>
      <c r="R1549" s="11"/>
      <c r="S1549" s="11"/>
      <c r="T1549" s="23"/>
      <c r="U1549" s="71">
        <f t="shared" si="162"/>
        <v>0</v>
      </c>
      <c r="V1549" s="71">
        <f t="shared" si="164"/>
        <v>0</v>
      </c>
      <c r="W1549" s="9"/>
      <c r="X1549" s="69">
        <f>Job_Cards[[#This Row],[GST on Lobour]]+Job_Cards[[#This Row],[Total Labour]]+Job_Cards[[#This Row],[Part Value]]</f>
        <v>120</v>
      </c>
      <c r="Y1549" s="9"/>
      <c r="Z1549" s="11"/>
      <c r="AA1549" s="15">
        <f t="shared" si="165"/>
        <v>28</v>
      </c>
      <c r="AB1549" s="15">
        <f t="shared" si="166"/>
        <v>6</v>
      </c>
      <c r="AC1549" s="15">
        <f t="shared" si="167"/>
        <v>2026</v>
      </c>
    </row>
    <row r="1550" spans="1:29" x14ac:dyDescent="0.35">
      <c r="A1550" s="9"/>
      <c r="B1550" s="8">
        <v>46201</v>
      </c>
      <c r="C1550" s="9"/>
      <c r="D1550" s="9"/>
      <c r="E1550" s="9"/>
      <c r="F1550" s="9"/>
      <c r="G1550" s="64"/>
      <c r="H1550" s="65"/>
      <c r="I1550" s="65" t="str">
        <f>IF(Job_Cards[[#This Row],[Customer Name]]="",I1549,"")</f>
        <v>Paid</v>
      </c>
      <c r="J1550" s="22" t="s">
        <v>172</v>
      </c>
      <c r="K1550" s="67" t="str">
        <f>_xlfn.XLOOKUP(Job_Cards[[#This Row],[Part Code Issued]],'Inventory Check'!$A$3:$A$3000,'Inventory Check'!$B$3:$B$3000,"WRONG Code",0)</f>
        <v>BRAKE PAD</v>
      </c>
      <c r="L1550" s="22">
        <v>1</v>
      </c>
      <c r="M1550" s="27">
        <v>2296</v>
      </c>
      <c r="N1550" s="69">
        <f t="shared" si="163"/>
        <v>2296</v>
      </c>
      <c r="O1550" s="10"/>
      <c r="P1550" s="11"/>
      <c r="Q1550" s="11"/>
      <c r="R1550" s="11"/>
      <c r="S1550" s="11"/>
      <c r="T1550" s="23"/>
      <c r="U1550" s="71">
        <f t="shared" si="162"/>
        <v>0</v>
      </c>
      <c r="V1550" s="71">
        <f t="shared" si="164"/>
        <v>0</v>
      </c>
      <c r="W1550" s="9"/>
      <c r="X1550" s="69">
        <f>Job_Cards[[#This Row],[GST on Lobour]]+Job_Cards[[#This Row],[Total Labour]]+Job_Cards[[#This Row],[Part Value]]</f>
        <v>2296</v>
      </c>
      <c r="Y1550" s="9"/>
      <c r="Z1550" s="11"/>
      <c r="AA1550" s="15">
        <f t="shared" si="165"/>
        <v>28</v>
      </c>
      <c r="AB1550" s="15">
        <f t="shared" si="166"/>
        <v>6</v>
      </c>
      <c r="AC1550" s="15">
        <f t="shared" si="167"/>
        <v>2026</v>
      </c>
    </row>
    <row r="1551" spans="1:29" x14ac:dyDescent="0.35">
      <c r="A1551" s="9"/>
      <c r="B1551" s="8">
        <v>46201</v>
      </c>
      <c r="C1551" s="9"/>
      <c r="D1551" s="9"/>
      <c r="E1551" s="9"/>
      <c r="F1551" s="9"/>
      <c r="G1551" s="64"/>
      <c r="H1551" s="65"/>
      <c r="I1551" s="65" t="str">
        <f>IF(Job_Cards[[#This Row],[Customer Name]]="",I1550,"")</f>
        <v>Paid</v>
      </c>
      <c r="J1551" s="22" t="s">
        <v>527</v>
      </c>
      <c r="K1551" s="67" t="str">
        <f>_xlfn.XLOOKUP(Job_Cards[[#This Row],[Part Code Issued]],'Inventory Check'!$A$3:$A$3000,'Inventory Check'!$B$3:$B$3000,"WRONG Code",0)</f>
        <v>Ele. Flasher Unit</v>
      </c>
      <c r="L1551" s="22">
        <v>1</v>
      </c>
      <c r="M1551" s="27">
        <v>124</v>
      </c>
      <c r="N1551" s="69">
        <f t="shared" si="163"/>
        <v>124</v>
      </c>
      <c r="O1551" s="10"/>
      <c r="P1551" s="11"/>
      <c r="Q1551" s="11"/>
      <c r="R1551" s="11"/>
      <c r="S1551" s="11"/>
      <c r="T1551" s="23"/>
      <c r="U1551" s="71">
        <f t="shared" si="162"/>
        <v>0</v>
      </c>
      <c r="V1551" s="71">
        <f t="shared" si="164"/>
        <v>0</v>
      </c>
      <c r="W1551" s="9"/>
      <c r="X1551" s="69">
        <f>Job_Cards[[#This Row],[GST on Lobour]]+Job_Cards[[#This Row],[Total Labour]]+Job_Cards[[#This Row],[Part Value]]</f>
        <v>124</v>
      </c>
      <c r="Y1551" s="9"/>
      <c r="Z1551" s="11"/>
      <c r="AA1551" s="15">
        <f t="shared" si="165"/>
        <v>28</v>
      </c>
      <c r="AB1551" s="15">
        <f t="shared" si="166"/>
        <v>6</v>
      </c>
      <c r="AC1551" s="15">
        <f t="shared" si="167"/>
        <v>2026</v>
      </c>
    </row>
    <row r="1552" spans="1:29" x14ac:dyDescent="0.35">
      <c r="A1552" s="9"/>
      <c r="B1552" s="8">
        <v>46201</v>
      </c>
      <c r="C1552" s="9"/>
      <c r="D1552" s="9"/>
      <c r="E1552" s="9"/>
      <c r="F1552" s="9"/>
      <c r="G1552" s="64"/>
      <c r="H1552" s="65"/>
      <c r="I1552" s="65" t="str">
        <f>IF(Job_Cards[[#This Row],[Customer Name]]="",I1551,"")</f>
        <v>Paid</v>
      </c>
      <c r="J1552" s="22" t="s">
        <v>973</v>
      </c>
      <c r="K1552" s="67" t="str">
        <f>_xlfn.XLOOKUP(Job_Cards[[#This Row],[Part Code Issued]],'Inventory Check'!$A$3:$A$3000,'Inventory Check'!$B$3:$B$3000,"WRONG Code",0)</f>
        <v>Side Blinker LH</v>
      </c>
      <c r="L1552" s="22">
        <v>1</v>
      </c>
      <c r="M1552" s="27">
        <v>318</v>
      </c>
      <c r="N1552" s="69">
        <f t="shared" si="163"/>
        <v>318</v>
      </c>
      <c r="O1552" s="10"/>
      <c r="P1552" s="11"/>
      <c r="Q1552" s="11"/>
      <c r="R1552" s="11"/>
      <c r="S1552" s="11"/>
      <c r="T1552" s="23"/>
      <c r="U1552" s="71">
        <f t="shared" si="162"/>
        <v>0</v>
      </c>
      <c r="V1552" s="71">
        <f t="shared" si="164"/>
        <v>0</v>
      </c>
      <c r="W1552" s="9"/>
      <c r="X1552" s="69">
        <f>Job_Cards[[#This Row],[GST on Lobour]]+Job_Cards[[#This Row],[Total Labour]]+Job_Cards[[#This Row],[Part Value]]</f>
        <v>318</v>
      </c>
      <c r="Y1552" s="9"/>
      <c r="Z1552" s="11"/>
      <c r="AA1552" s="15">
        <f t="shared" si="165"/>
        <v>28</v>
      </c>
      <c r="AB1552" s="15">
        <f t="shared" si="166"/>
        <v>6</v>
      </c>
      <c r="AC1552" s="15">
        <f t="shared" si="167"/>
        <v>2026</v>
      </c>
    </row>
    <row r="1553" spans="1:29" x14ac:dyDescent="0.35">
      <c r="A1553" s="9"/>
      <c r="B1553" s="8">
        <v>46201</v>
      </c>
      <c r="C1553" s="9"/>
      <c r="D1553" s="9"/>
      <c r="E1553" s="9"/>
      <c r="F1553" s="9"/>
      <c r="G1553" s="64"/>
      <c r="H1553" s="65"/>
      <c r="I1553" s="65" t="str">
        <f>IF(Job_Cards[[#This Row],[Customer Name]]="",I1552,"")</f>
        <v>Paid</v>
      </c>
      <c r="J1553" s="22" t="s">
        <v>523</v>
      </c>
      <c r="K1553" s="67" t="str">
        <f>_xlfn.XLOOKUP(Job_Cards[[#This Row],[Part Code Issued]],'Inventory Check'!$A$3:$A$3000,'Inventory Check'!$B$3:$B$3000,"WRONG Code",0)</f>
        <v>Hazard Switch</v>
      </c>
      <c r="L1553" s="22">
        <v>1</v>
      </c>
      <c r="M1553" s="27">
        <v>457</v>
      </c>
      <c r="N1553" s="69">
        <f t="shared" si="163"/>
        <v>457</v>
      </c>
      <c r="O1553" s="10"/>
      <c r="P1553" s="11"/>
      <c r="Q1553" s="11"/>
      <c r="R1553" s="11"/>
      <c r="S1553" s="11"/>
      <c r="T1553" s="23"/>
      <c r="U1553" s="71">
        <f t="shared" si="162"/>
        <v>0</v>
      </c>
      <c r="V1553" s="71">
        <f t="shared" si="164"/>
        <v>0</v>
      </c>
      <c r="W1553" s="9"/>
      <c r="X1553" s="69">
        <f>Job_Cards[[#This Row],[GST on Lobour]]+Job_Cards[[#This Row],[Total Labour]]+Job_Cards[[#This Row],[Part Value]]</f>
        <v>457</v>
      </c>
      <c r="Y1553" s="9"/>
      <c r="Z1553" s="11"/>
      <c r="AA1553" s="15">
        <f t="shared" si="165"/>
        <v>28</v>
      </c>
      <c r="AB1553" s="15">
        <f t="shared" si="166"/>
        <v>6</v>
      </c>
      <c r="AC1553" s="15">
        <f t="shared" si="167"/>
        <v>2026</v>
      </c>
    </row>
    <row r="1554" spans="1:29" x14ac:dyDescent="0.35">
      <c r="A1554" s="9"/>
      <c r="B1554" s="8">
        <v>46201</v>
      </c>
      <c r="C1554" s="9"/>
      <c r="D1554" s="9"/>
      <c r="E1554" s="9"/>
      <c r="F1554" s="9"/>
      <c r="G1554" s="64"/>
      <c r="H1554" s="65"/>
      <c r="I1554" s="65" t="str">
        <f>IF(Job_Cards[[#This Row],[Customer Name]]="",I1553,"")</f>
        <v>Paid</v>
      </c>
      <c r="J1554" s="22" t="s">
        <v>701</v>
      </c>
      <c r="K1554" s="67" t="str">
        <f>_xlfn.XLOOKUP(Job_Cards[[#This Row],[Part Code Issued]],'Inventory Check'!$A$3:$A$3000,'Inventory Check'!$B$3:$B$3000,"WRONG Code",0)</f>
        <v>ROOF LAMP SWITCH (T1&amp;T2 ALL) (2)_(R-195)</v>
      </c>
      <c r="L1554" s="22">
        <v>1</v>
      </c>
      <c r="M1554" s="27">
        <v>214</v>
      </c>
      <c r="N1554" s="69">
        <f t="shared" si="163"/>
        <v>214</v>
      </c>
      <c r="O1554" s="10"/>
      <c r="P1554" s="11"/>
      <c r="Q1554" s="11"/>
      <c r="R1554" s="11"/>
      <c r="S1554" s="11"/>
      <c r="T1554" s="23"/>
      <c r="U1554" s="71">
        <f t="shared" si="162"/>
        <v>0</v>
      </c>
      <c r="V1554" s="71">
        <f t="shared" si="164"/>
        <v>0</v>
      </c>
      <c r="W1554" s="9"/>
      <c r="X1554" s="69">
        <f>Job_Cards[[#This Row],[GST on Lobour]]+Job_Cards[[#This Row],[Total Labour]]+Job_Cards[[#This Row],[Part Value]]</f>
        <v>214</v>
      </c>
      <c r="Y1554" s="9"/>
      <c r="Z1554" s="11"/>
      <c r="AA1554" s="15">
        <f t="shared" si="165"/>
        <v>28</v>
      </c>
      <c r="AB1554" s="15">
        <f t="shared" si="166"/>
        <v>6</v>
      </c>
      <c r="AC1554" s="15">
        <f t="shared" si="167"/>
        <v>2026</v>
      </c>
    </row>
    <row r="1555" spans="1:29" x14ac:dyDescent="0.35">
      <c r="A1555" s="9"/>
      <c r="B1555" s="8">
        <v>46201</v>
      </c>
      <c r="C1555" s="9"/>
      <c r="D1555" s="9"/>
      <c r="E1555" s="9"/>
      <c r="F1555" s="9"/>
      <c r="G1555" s="64"/>
      <c r="H1555" s="65"/>
      <c r="I1555" s="65" t="str">
        <f>IF(Job_Cards[[#This Row],[Customer Name]]="",I1554,"")</f>
        <v>Paid</v>
      </c>
      <c r="J1555" s="22" t="s">
        <v>1263</v>
      </c>
      <c r="K1555" s="67" t="str">
        <f>_xlfn.XLOOKUP(Job_Cards[[#This Row],[Part Code Issued]],'Inventory Check'!$A$3:$A$3000,'Inventory Check'!$B$3:$B$3000,"WRONG Code",0)</f>
        <v>ELECTRICAL SPARY</v>
      </c>
      <c r="L1555" s="22">
        <v>1</v>
      </c>
      <c r="M1555" s="27">
        <v>190</v>
      </c>
      <c r="N1555" s="69">
        <f t="shared" si="163"/>
        <v>190</v>
      </c>
      <c r="O1555" s="10"/>
      <c r="P1555" s="11"/>
      <c r="Q1555" s="11"/>
      <c r="R1555" s="11"/>
      <c r="S1555" s="11"/>
      <c r="T1555" s="23"/>
      <c r="U1555" s="71">
        <f t="shared" si="162"/>
        <v>0</v>
      </c>
      <c r="V1555" s="71">
        <f t="shared" si="164"/>
        <v>0</v>
      </c>
      <c r="W1555" s="9"/>
      <c r="X1555" s="69">
        <f>Job_Cards[[#This Row],[GST on Lobour]]+Job_Cards[[#This Row],[Total Labour]]+Job_Cards[[#This Row],[Part Value]]</f>
        <v>190</v>
      </c>
      <c r="Y1555" s="9"/>
      <c r="Z1555" s="11"/>
      <c r="AA1555" s="15">
        <f t="shared" si="165"/>
        <v>28</v>
      </c>
      <c r="AB1555" s="15">
        <f t="shared" si="166"/>
        <v>6</v>
      </c>
      <c r="AC1555" s="15">
        <f t="shared" si="167"/>
        <v>2026</v>
      </c>
    </row>
    <row r="1556" spans="1:29" x14ac:dyDescent="0.35">
      <c r="A1556" s="9"/>
      <c r="B1556" s="8">
        <v>46201</v>
      </c>
      <c r="C1556" s="9"/>
      <c r="D1556" s="9"/>
      <c r="E1556" s="9"/>
      <c r="F1556" s="9"/>
      <c r="G1556" s="64"/>
      <c r="H1556" s="65"/>
      <c r="I1556" s="65" t="str">
        <f>IF(Job_Cards[[#This Row],[Customer Name]]="",I1555,"")</f>
        <v>Paid</v>
      </c>
      <c r="J1556" s="22" t="s">
        <v>557</v>
      </c>
      <c r="K1556" s="67" t="str">
        <f>_xlfn.XLOOKUP(Job_Cards[[#This Row],[Part Code Issued]],'Inventory Check'!$A$3:$A$3000,'Inventory Check'!$B$3:$B$3000,"WRONG Code",0)</f>
        <v>Brake Oil</v>
      </c>
      <c r="L1556" s="22">
        <v>1</v>
      </c>
      <c r="M1556" s="27">
        <v>149</v>
      </c>
      <c r="N1556" s="69">
        <f t="shared" si="163"/>
        <v>149</v>
      </c>
      <c r="O1556" s="10"/>
      <c r="P1556" s="11"/>
      <c r="Q1556" s="11"/>
      <c r="R1556" s="11"/>
      <c r="S1556" s="11"/>
      <c r="T1556" s="23"/>
      <c r="U1556" s="71">
        <f t="shared" si="162"/>
        <v>0</v>
      </c>
      <c r="V1556" s="71">
        <f t="shared" si="164"/>
        <v>0</v>
      </c>
      <c r="W1556" s="9"/>
      <c r="X1556" s="69">
        <f>Job_Cards[[#This Row],[GST on Lobour]]+Job_Cards[[#This Row],[Total Labour]]+Job_Cards[[#This Row],[Part Value]]</f>
        <v>149</v>
      </c>
      <c r="Y1556" s="9"/>
      <c r="Z1556" s="11"/>
      <c r="AA1556" s="15">
        <f t="shared" si="165"/>
        <v>28</v>
      </c>
      <c r="AB1556" s="15">
        <f t="shared" si="166"/>
        <v>6</v>
      </c>
      <c r="AC1556" s="15">
        <f t="shared" si="167"/>
        <v>2026</v>
      </c>
    </row>
    <row r="1557" spans="1:29" x14ac:dyDescent="0.35">
      <c r="A1557" s="9"/>
      <c r="B1557" s="8">
        <v>46201</v>
      </c>
      <c r="C1557" s="9"/>
      <c r="D1557" s="9"/>
      <c r="E1557" s="9"/>
      <c r="F1557" s="9"/>
      <c r="G1557" s="64"/>
      <c r="H1557" s="65"/>
      <c r="I1557" s="65" t="str">
        <f>IF(Job_Cards[[#This Row],[Customer Name]]="",I1556,"")</f>
        <v>Paid</v>
      </c>
      <c r="J1557" s="22" t="s">
        <v>403</v>
      </c>
      <c r="K1557" s="67" t="str">
        <f>_xlfn.XLOOKUP(Job_Cards[[#This Row],[Part Code Issued]],'Inventory Check'!$A$3:$A$3000,'Inventory Check'!$B$3:$B$3000,"WRONG Code",0)</f>
        <v>RUBBER BUSH</v>
      </c>
      <c r="L1557" s="22">
        <v>2</v>
      </c>
      <c r="M1557" s="27">
        <v>63</v>
      </c>
      <c r="N1557" s="69">
        <f t="shared" si="163"/>
        <v>126</v>
      </c>
      <c r="O1557" s="10"/>
      <c r="P1557" s="11"/>
      <c r="Q1557" s="11"/>
      <c r="R1557" s="11"/>
      <c r="S1557" s="11"/>
      <c r="T1557" s="23"/>
      <c r="U1557" s="71">
        <f t="shared" si="162"/>
        <v>0</v>
      </c>
      <c r="V1557" s="71">
        <f t="shared" si="164"/>
        <v>0</v>
      </c>
      <c r="W1557" s="9"/>
      <c r="X1557" s="69">
        <f>Job_Cards[[#This Row],[GST on Lobour]]+Job_Cards[[#This Row],[Total Labour]]+Job_Cards[[#This Row],[Part Value]]</f>
        <v>126</v>
      </c>
      <c r="Y1557" s="9"/>
      <c r="Z1557" s="11"/>
      <c r="AA1557" s="15">
        <f t="shared" si="165"/>
        <v>28</v>
      </c>
      <c r="AB1557" s="15">
        <f t="shared" si="166"/>
        <v>6</v>
      </c>
      <c r="AC1557" s="15">
        <f t="shared" si="167"/>
        <v>2026</v>
      </c>
    </row>
    <row r="1558" spans="1:29" x14ac:dyDescent="0.35">
      <c r="A1558" s="9"/>
      <c r="B1558" s="8">
        <v>46201</v>
      </c>
      <c r="C1558" s="9"/>
      <c r="D1558" s="9"/>
      <c r="E1558" s="9"/>
      <c r="F1558" s="9"/>
      <c r="G1558" s="64"/>
      <c r="H1558" s="65"/>
      <c r="I1558" s="65" t="str">
        <f>IF(Job_Cards[[#This Row],[Customer Name]]="",I1557,"")</f>
        <v>Paid</v>
      </c>
      <c r="J1558" s="22" t="s">
        <v>1461</v>
      </c>
      <c r="K1558" s="67" t="str">
        <f>_xlfn.XLOOKUP(Job_Cards[[#This Row],[Part Code Issued]],'Inventory Check'!$A$3:$A$3000,'Inventory Check'!$B$3:$B$3000,"WRONG Code",0)</f>
        <v>Fr. Socker Assly T1 BS-4</v>
      </c>
      <c r="L1558" s="22">
        <v>1</v>
      </c>
      <c r="M1558" s="27">
        <v>1183</v>
      </c>
      <c r="N1558" s="69">
        <f t="shared" si="163"/>
        <v>1183</v>
      </c>
      <c r="O1558" s="10"/>
      <c r="P1558" s="11"/>
      <c r="Q1558" s="11"/>
      <c r="R1558" s="11"/>
      <c r="S1558" s="11"/>
      <c r="T1558" s="23"/>
      <c r="U1558" s="71">
        <f t="shared" si="162"/>
        <v>0</v>
      </c>
      <c r="V1558" s="71">
        <f t="shared" si="164"/>
        <v>0</v>
      </c>
      <c r="W1558" s="9"/>
      <c r="X1558" s="69">
        <f>Job_Cards[[#This Row],[GST on Lobour]]+Job_Cards[[#This Row],[Total Labour]]+Job_Cards[[#This Row],[Part Value]]</f>
        <v>1183</v>
      </c>
      <c r="Y1558" s="9"/>
      <c r="Z1558" s="11"/>
      <c r="AA1558" s="15">
        <f t="shared" si="165"/>
        <v>28</v>
      </c>
      <c r="AB1558" s="15">
        <f t="shared" si="166"/>
        <v>6</v>
      </c>
      <c r="AC1558" s="15">
        <f t="shared" si="167"/>
        <v>2026</v>
      </c>
    </row>
    <row r="1559" spans="1:29" x14ac:dyDescent="0.35">
      <c r="A1559" s="9"/>
      <c r="B1559" s="8">
        <v>46201</v>
      </c>
      <c r="C1559" s="9"/>
      <c r="D1559" s="9"/>
      <c r="E1559" s="9"/>
      <c r="F1559" s="9"/>
      <c r="G1559" s="64"/>
      <c r="H1559" s="65"/>
      <c r="I1559" s="65" t="str">
        <f>IF(Job_Cards[[#This Row],[Customer Name]]="",I1558,"")</f>
        <v>Paid</v>
      </c>
      <c r="J1559" s="22" t="s">
        <v>1083</v>
      </c>
      <c r="K1559" s="67" t="str">
        <f>_xlfn.XLOOKUP(Job_Cards[[#This Row],[Part Code Issued]],'Inventory Check'!$A$3:$A$3000,'Inventory Check'!$B$3:$B$3000,"WRONG Code",0)</f>
        <v>OIL SEAL KIT</v>
      </c>
      <c r="L1559" s="22">
        <v>2</v>
      </c>
      <c r="M1559" s="27">
        <v>89</v>
      </c>
      <c r="N1559" s="69">
        <f t="shared" si="163"/>
        <v>178</v>
      </c>
      <c r="O1559" s="10"/>
      <c r="P1559" s="11"/>
      <c r="Q1559" s="11"/>
      <c r="R1559" s="11"/>
      <c r="S1559" s="11"/>
      <c r="T1559" s="23"/>
      <c r="U1559" s="71">
        <f t="shared" si="162"/>
        <v>0</v>
      </c>
      <c r="V1559" s="71">
        <f t="shared" si="164"/>
        <v>0</v>
      </c>
      <c r="W1559" s="9"/>
      <c r="X1559" s="69">
        <f>Job_Cards[[#This Row],[GST on Lobour]]+Job_Cards[[#This Row],[Total Labour]]+Job_Cards[[#This Row],[Part Value]]</f>
        <v>178</v>
      </c>
      <c r="Y1559" s="9"/>
      <c r="Z1559" s="11"/>
      <c r="AA1559" s="15">
        <f t="shared" si="165"/>
        <v>28</v>
      </c>
      <c r="AB1559" s="15">
        <f t="shared" si="166"/>
        <v>6</v>
      </c>
      <c r="AC1559" s="15">
        <f t="shared" si="167"/>
        <v>2026</v>
      </c>
    </row>
    <row r="1560" spans="1:29" x14ac:dyDescent="0.35">
      <c r="A1560" s="9"/>
      <c r="B1560" s="8">
        <v>46201</v>
      </c>
      <c r="C1560" s="9"/>
      <c r="D1560" s="9"/>
      <c r="E1560" s="9"/>
      <c r="F1560" s="9"/>
      <c r="G1560" s="64"/>
      <c r="H1560" s="65"/>
      <c r="I1560" s="65" t="str">
        <f>IF(Job_Cards[[#This Row],[Customer Name]]="",I1559,"")</f>
        <v>Paid</v>
      </c>
      <c r="J1560" s="22" t="s">
        <v>1084</v>
      </c>
      <c r="K1560" s="67" t="str">
        <f>_xlfn.XLOOKUP(Job_Cards[[#This Row],[Part Code Issued]],'Inventory Check'!$A$3:$A$3000,'Inventory Check'!$B$3:$B$3000,"WRONG Code",0)</f>
        <v>OIL SEAL KIT</v>
      </c>
      <c r="L1560" s="22">
        <v>2</v>
      </c>
      <c r="M1560" s="27">
        <v>63</v>
      </c>
      <c r="N1560" s="69">
        <f t="shared" si="163"/>
        <v>126</v>
      </c>
      <c r="O1560" s="10"/>
      <c r="P1560" s="11"/>
      <c r="Q1560" s="11"/>
      <c r="R1560" s="11"/>
      <c r="S1560" s="11"/>
      <c r="T1560" s="23"/>
      <c r="U1560" s="71">
        <f t="shared" si="162"/>
        <v>0</v>
      </c>
      <c r="V1560" s="71">
        <f t="shared" si="164"/>
        <v>0</v>
      </c>
      <c r="W1560" s="9"/>
      <c r="X1560" s="69">
        <f>Job_Cards[[#This Row],[GST on Lobour]]+Job_Cards[[#This Row],[Total Labour]]+Job_Cards[[#This Row],[Part Value]]</f>
        <v>126</v>
      </c>
      <c r="Y1560" s="9"/>
      <c r="Z1560" s="11"/>
      <c r="AA1560" s="15">
        <f t="shared" si="165"/>
        <v>28</v>
      </c>
      <c r="AB1560" s="15">
        <f t="shared" si="166"/>
        <v>6</v>
      </c>
      <c r="AC1560" s="15">
        <f t="shared" si="167"/>
        <v>2026</v>
      </c>
    </row>
    <row r="1561" spans="1:29" x14ac:dyDescent="0.35">
      <c r="A1561" s="9"/>
      <c r="B1561" s="8">
        <v>46201</v>
      </c>
      <c r="C1561" s="9"/>
      <c r="D1561" s="9"/>
      <c r="E1561" s="9"/>
      <c r="F1561" s="9"/>
      <c r="G1561" s="64"/>
      <c r="H1561" s="65"/>
      <c r="I1561" s="65" t="str">
        <f>IF(Job_Cards[[#This Row],[Customer Name]]="",I1560,"")</f>
        <v>Paid</v>
      </c>
      <c r="J1561" s="22" t="s">
        <v>1392</v>
      </c>
      <c r="K1561" s="67" t="str">
        <f>_xlfn.XLOOKUP(Job_Cards[[#This Row],[Part Code Issued]],'Inventory Check'!$A$3:$A$3000,'Inventory Check'!$B$3:$B$3000,"WRONG Code",0)</f>
        <v>ENGINE OIL</v>
      </c>
      <c r="L1561" s="22">
        <v>1</v>
      </c>
      <c r="M1561" s="27">
        <v>3375</v>
      </c>
      <c r="N1561" s="69">
        <f t="shared" si="163"/>
        <v>3375</v>
      </c>
      <c r="O1561" s="10"/>
      <c r="P1561" s="11"/>
      <c r="Q1561" s="11"/>
      <c r="R1561" s="11"/>
      <c r="S1561" s="11"/>
      <c r="T1561" s="23"/>
      <c r="U1561" s="71">
        <f t="shared" si="162"/>
        <v>0</v>
      </c>
      <c r="V1561" s="71">
        <f t="shared" si="164"/>
        <v>0</v>
      </c>
      <c r="W1561" s="9"/>
      <c r="X1561" s="69">
        <f>Job_Cards[[#This Row],[GST on Lobour]]+Job_Cards[[#This Row],[Total Labour]]+Job_Cards[[#This Row],[Part Value]]</f>
        <v>3375</v>
      </c>
      <c r="Y1561" s="9"/>
      <c r="Z1561" s="11"/>
      <c r="AA1561" s="15">
        <f t="shared" si="165"/>
        <v>28</v>
      </c>
      <c r="AB1561" s="15">
        <f t="shared" si="166"/>
        <v>6</v>
      </c>
      <c r="AC1561" s="15">
        <f t="shared" si="167"/>
        <v>2026</v>
      </c>
    </row>
    <row r="1562" spans="1:29" x14ac:dyDescent="0.35">
      <c r="A1562" s="9"/>
      <c r="B1562" s="8">
        <v>46201</v>
      </c>
      <c r="C1562" s="9"/>
      <c r="D1562" s="9"/>
      <c r="E1562" s="9"/>
      <c r="F1562" s="9"/>
      <c r="G1562" s="64"/>
      <c r="H1562" s="65"/>
      <c r="I1562" s="65" t="str">
        <f>IF(Job_Cards[[#This Row],[Customer Name]]="",I1561,"")</f>
        <v>Paid</v>
      </c>
      <c r="J1562" s="22" t="s">
        <v>422</v>
      </c>
      <c r="K1562" s="67" t="str">
        <f>_xlfn.XLOOKUP(Job_Cards[[#This Row],[Part Code Issued]],'Inventory Check'!$A$3:$A$3000,'Inventory Check'!$B$3:$B$3000,"WRONG Code",0)</f>
        <v>FILTER ASSY (SPIN ON TYPE) PIP 153300</v>
      </c>
      <c r="L1562" s="22">
        <v>1</v>
      </c>
      <c r="M1562" s="27">
        <v>428</v>
      </c>
      <c r="N1562" s="69">
        <f t="shared" si="163"/>
        <v>428</v>
      </c>
      <c r="O1562" s="10"/>
      <c r="P1562" s="11"/>
      <c r="Q1562" s="11"/>
      <c r="R1562" s="11"/>
      <c r="S1562" s="11"/>
      <c r="T1562" s="23"/>
      <c r="U1562" s="71">
        <f t="shared" si="162"/>
        <v>0</v>
      </c>
      <c r="V1562" s="71">
        <f t="shared" si="164"/>
        <v>0</v>
      </c>
      <c r="W1562" s="9"/>
      <c r="X1562" s="69">
        <f>Job_Cards[[#This Row],[GST on Lobour]]+Job_Cards[[#This Row],[Total Labour]]+Job_Cards[[#This Row],[Part Value]]</f>
        <v>428</v>
      </c>
      <c r="Y1562" s="9"/>
      <c r="Z1562" s="11"/>
      <c r="AA1562" s="15">
        <f t="shared" si="165"/>
        <v>28</v>
      </c>
      <c r="AB1562" s="15">
        <f t="shared" si="166"/>
        <v>6</v>
      </c>
      <c r="AC1562" s="15">
        <f t="shared" si="167"/>
        <v>2026</v>
      </c>
    </row>
    <row r="1563" spans="1:29" x14ac:dyDescent="0.35">
      <c r="A1563" s="9"/>
      <c r="B1563" s="8">
        <v>46201</v>
      </c>
      <c r="C1563" s="9"/>
      <c r="D1563" s="9"/>
      <c r="E1563" s="9"/>
      <c r="F1563" s="9"/>
      <c r="G1563" s="64"/>
      <c r="H1563" s="65"/>
      <c r="I1563" s="65" t="str">
        <f>IF(Job_Cards[[#This Row],[Customer Name]]="",I1562,"")</f>
        <v>Paid</v>
      </c>
      <c r="J1563" s="106" t="s">
        <v>1289</v>
      </c>
      <c r="K1563" s="67" t="str">
        <f>_xlfn.XLOOKUP(Job_Cards[[#This Row],[Part Code Issued]],'Inventory Check'!$A$3:$A$3000,'Inventory Check'!$B$3:$B$3000,"WRONG Code",0)</f>
        <v>Accelerator Pedal R-196</v>
      </c>
      <c r="L1563" s="22">
        <v>1</v>
      </c>
      <c r="M1563" s="27">
        <v>1772</v>
      </c>
      <c r="N1563" s="69">
        <f t="shared" si="163"/>
        <v>1772</v>
      </c>
      <c r="O1563" s="10"/>
      <c r="P1563" s="11"/>
      <c r="Q1563" s="11"/>
      <c r="R1563" s="11"/>
      <c r="S1563" s="11"/>
      <c r="T1563" s="23"/>
      <c r="U1563" s="71">
        <f t="shared" si="162"/>
        <v>0</v>
      </c>
      <c r="V1563" s="71">
        <f t="shared" si="164"/>
        <v>0</v>
      </c>
      <c r="W1563" s="9"/>
      <c r="X1563" s="69">
        <f>Job_Cards[[#This Row],[GST on Lobour]]+Job_Cards[[#This Row],[Total Labour]]+Job_Cards[[#This Row],[Part Value]]</f>
        <v>1772</v>
      </c>
      <c r="Y1563" s="9"/>
      <c r="Z1563" s="11"/>
      <c r="AA1563" s="15">
        <f t="shared" si="165"/>
        <v>28</v>
      </c>
      <c r="AB1563" s="15">
        <f t="shared" si="166"/>
        <v>6</v>
      </c>
      <c r="AC1563" s="15">
        <f t="shared" si="167"/>
        <v>2026</v>
      </c>
    </row>
    <row r="1564" spans="1:29" x14ac:dyDescent="0.35">
      <c r="A1564" s="9"/>
      <c r="B1564" s="8">
        <v>46201</v>
      </c>
      <c r="C1564" s="9"/>
      <c r="D1564" s="9"/>
      <c r="E1564" s="9"/>
      <c r="F1564" s="9"/>
      <c r="G1564" s="64"/>
      <c r="H1564" s="65"/>
      <c r="I1564" s="65" t="str">
        <f>IF(Job_Cards[[#This Row],[Customer Name]]="",I1563,"")</f>
        <v>Paid</v>
      </c>
      <c r="J1564" s="22" t="s">
        <v>1465</v>
      </c>
      <c r="K1564" s="67" t="str">
        <f>_xlfn.XLOOKUP(Job_Cards[[#This Row],[Part Code Issued]],'Inventory Check'!$A$3:$A$3000,'Inventory Check'!$B$3:$B$3000,"WRONG Code",0)</f>
        <v>Grease 01Kg</v>
      </c>
      <c r="L1564" s="22">
        <v>1</v>
      </c>
      <c r="M1564" s="27">
        <v>555</v>
      </c>
      <c r="N1564" s="69">
        <f t="shared" si="163"/>
        <v>555</v>
      </c>
      <c r="O1564" s="10"/>
      <c r="P1564" s="11"/>
      <c r="Q1564" s="11"/>
      <c r="R1564" s="11"/>
      <c r="S1564" s="11"/>
      <c r="T1564" s="23"/>
      <c r="U1564" s="71">
        <f t="shared" si="162"/>
        <v>0</v>
      </c>
      <c r="V1564" s="71">
        <f t="shared" si="164"/>
        <v>0</v>
      </c>
      <c r="W1564" s="9"/>
      <c r="X1564" s="69">
        <f>Job_Cards[[#This Row],[GST on Lobour]]+Job_Cards[[#This Row],[Total Labour]]+Job_Cards[[#This Row],[Part Value]]</f>
        <v>555</v>
      </c>
      <c r="Y1564" s="9"/>
      <c r="Z1564" s="11"/>
      <c r="AA1564" s="15">
        <f t="shared" si="165"/>
        <v>28</v>
      </c>
      <c r="AB1564" s="15">
        <f t="shared" si="166"/>
        <v>6</v>
      </c>
      <c r="AC1564" s="15">
        <f t="shared" si="167"/>
        <v>2026</v>
      </c>
    </row>
    <row r="1565" spans="1:29" x14ac:dyDescent="0.35">
      <c r="A1565" s="9"/>
      <c r="B1565" s="8">
        <v>46201</v>
      </c>
      <c r="C1565" s="9"/>
      <c r="D1565" s="9"/>
      <c r="E1565" s="9"/>
      <c r="F1565" s="9"/>
      <c r="G1565" s="64"/>
      <c r="H1565" s="65"/>
      <c r="I1565" s="65" t="str">
        <f>IF(Job_Cards[[#This Row],[Customer Name]]="",I1564,"")</f>
        <v>Paid</v>
      </c>
      <c r="J1565" s="22" t="s">
        <v>1076</v>
      </c>
      <c r="K1565" s="67" t="str">
        <f>_xlfn.XLOOKUP(Job_Cards[[#This Row],[Part Code Issued]],'Inventory Check'!$A$3:$A$3000,'Inventory Check'!$B$3:$B$3000,"WRONG Code",0)</f>
        <v>Rear Socker Assly T1 BS-4</v>
      </c>
      <c r="L1565" s="22">
        <v>2</v>
      </c>
      <c r="M1565" s="27">
        <v>1215</v>
      </c>
      <c r="N1565" s="69">
        <f t="shared" si="163"/>
        <v>2430</v>
      </c>
      <c r="O1565" s="10"/>
      <c r="P1565" s="11"/>
      <c r="Q1565" s="11"/>
      <c r="R1565" s="11"/>
      <c r="S1565" s="11"/>
      <c r="T1565" s="23"/>
      <c r="U1565" s="71">
        <f t="shared" si="162"/>
        <v>0</v>
      </c>
      <c r="V1565" s="71">
        <f t="shared" si="164"/>
        <v>0</v>
      </c>
      <c r="W1565" s="9"/>
      <c r="X1565" s="69">
        <f>Job_Cards[[#This Row],[GST on Lobour]]+Job_Cards[[#This Row],[Total Labour]]+Job_Cards[[#This Row],[Part Value]]</f>
        <v>2430</v>
      </c>
      <c r="Y1565" s="9"/>
      <c r="Z1565" s="11"/>
      <c r="AA1565" s="15">
        <f t="shared" si="165"/>
        <v>28</v>
      </c>
      <c r="AB1565" s="15">
        <f t="shared" si="166"/>
        <v>6</v>
      </c>
      <c r="AC1565" s="15">
        <f t="shared" si="167"/>
        <v>2026</v>
      </c>
    </row>
    <row r="1566" spans="1:29" x14ac:dyDescent="0.35">
      <c r="A1566" s="9"/>
      <c r="B1566" s="8">
        <v>46201</v>
      </c>
      <c r="C1566" s="9"/>
      <c r="D1566" s="9"/>
      <c r="E1566" s="9"/>
      <c r="F1566" s="9"/>
      <c r="G1566" s="64"/>
      <c r="H1566" s="65"/>
      <c r="I1566" s="65" t="str">
        <f>IF(Job_Cards[[#This Row],[Customer Name]]="",I1565,"")</f>
        <v>Paid</v>
      </c>
      <c r="J1566" s="22" t="s">
        <v>1578</v>
      </c>
      <c r="K1566" s="67" t="str">
        <f>_xlfn.XLOOKUP(Job_Cards[[#This Row],[Part Code Issued]],'Inventory Check'!$A$3:$A$3000,'Inventory Check'!$B$3:$B$3000,"WRONG Code",0)</f>
        <v>Assy Gear Shift Block T1</v>
      </c>
      <c r="L1566" s="22">
        <v>1</v>
      </c>
      <c r="M1566" s="27">
        <v>7227</v>
      </c>
      <c r="N1566" s="69">
        <f t="shared" si="163"/>
        <v>7227</v>
      </c>
      <c r="O1566" s="10"/>
      <c r="P1566" s="11"/>
      <c r="Q1566" s="11"/>
      <c r="R1566" s="11"/>
      <c r="S1566" s="11"/>
      <c r="T1566" s="23"/>
      <c r="U1566" s="71">
        <f t="shared" si="162"/>
        <v>0</v>
      </c>
      <c r="V1566" s="71">
        <f t="shared" si="164"/>
        <v>0</v>
      </c>
      <c r="W1566" s="9"/>
      <c r="X1566" s="69">
        <f>Job_Cards[[#This Row],[GST on Lobour]]+Job_Cards[[#This Row],[Total Labour]]+Job_Cards[[#This Row],[Part Value]]</f>
        <v>7227</v>
      </c>
      <c r="Y1566" s="9"/>
      <c r="Z1566" s="11"/>
      <c r="AA1566" s="15">
        <f t="shared" si="165"/>
        <v>28</v>
      </c>
      <c r="AB1566" s="15">
        <f t="shared" si="166"/>
        <v>6</v>
      </c>
      <c r="AC1566" s="15">
        <f t="shared" si="167"/>
        <v>2026</v>
      </c>
    </row>
    <row r="1567" spans="1:29" x14ac:dyDescent="0.35">
      <c r="A1567" s="9"/>
      <c r="B1567" s="8">
        <v>46201</v>
      </c>
      <c r="C1567" s="9"/>
      <c r="D1567" s="9"/>
      <c r="E1567" s="9"/>
      <c r="F1567" s="9"/>
      <c r="G1567" s="64"/>
      <c r="H1567" s="65"/>
      <c r="I1567" s="65" t="str">
        <f>IF(Job_Cards[[#This Row],[Customer Name]]="",I1566,"")</f>
        <v>Paid</v>
      </c>
      <c r="J1567" s="22" t="s">
        <v>1581</v>
      </c>
      <c r="K1567" s="67" t="str">
        <f>_xlfn.XLOOKUP(Job_Cards[[#This Row],[Part Code Issued]],'Inventory Check'!$A$3:$A$3000,'Inventory Check'!$B$3:$B$3000,"WRONG Code",0)</f>
        <v>WRONG Code</v>
      </c>
      <c r="L1567" s="22">
        <v>3</v>
      </c>
      <c r="M1567" s="27">
        <v>15</v>
      </c>
      <c r="N1567" s="69">
        <f t="shared" si="163"/>
        <v>45</v>
      </c>
      <c r="O1567" s="10"/>
      <c r="P1567" s="11"/>
      <c r="Q1567" s="11"/>
      <c r="R1567" s="11"/>
      <c r="S1567" s="11"/>
      <c r="T1567" s="23"/>
      <c r="U1567" s="71">
        <f t="shared" si="162"/>
        <v>0</v>
      </c>
      <c r="V1567" s="71">
        <f t="shared" si="164"/>
        <v>0</v>
      </c>
      <c r="W1567" s="9"/>
      <c r="X1567" s="69">
        <f>Job_Cards[[#This Row],[GST on Lobour]]+Job_Cards[[#This Row],[Total Labour]]+Job_Cards[[#This Row],[Part Value]]</f>
        <v>45</v>
      </c>
      <c r="Y1567" s="9"/>
      <c r="Z1567" s="11"/>
      <c r="AA1567" s="15">
        <f t="shared" si="165"/>
        <v>28</v>
      </c>
      <c r="AB1567" s="15">
        <f t="shared" si="166"/>
        <v>6</v>
      </c>
      <c r="AC1567" s="15">
        <f t="shared" si="167"/>
        <v>2026</v>
      </c>
    </row>
    <row r="1568" spans="1:29" x14ac:dyDescent="0.35">
      <c r="A1568" s="9"/>
      <c r="B1568" s="8">
        <v>46201</v>
      </c>
      <c r="C1568" s="9"/>
      <c r="D1568" s="9"/>
      <c r="E1568" s="9"/>
      <c r="F1568" s="9"/>
      <c r="G1568" s="64"/>
      <c r="H1568" s="65"/>
      <c r="I1568" s="65" t="str">
        <f>IF(Job_Cards[[#This Row],[Customer Name]]="",I1567,"")</f>
        <v>Paid</v>
      </c>
      <c r="J1568" s="105" t="s">
        <v>834</v>
      </c>
      <c r="K1568" s="67" t="str">
        <f>_xlfn.XLOOKUP(Job_Cards[[#This Row],[Part Code Issued]],'Inventory Check'!$A$3:$A$3000,'Inventory Check'!$B$3:$B$3000,"WRONG Code",0)</f>
        <v>SHOCKAR BUSH 22 NO.</v>
      </c>
      <c r="L1568" s="22">
        <v>1</v>
      </c>
      <c r="M1568" s="27">
        <v>90</v>
      </c>
      <c r="N1568" s="69">
        <f t="shared" si="163"/>
        <v>90</v>
      </c>
      <c r="O1568" s="10"/>
      <c r="P1568" s="11"/>
      <c r="Q1568" s="11"/>
      <c r="R1568" s="11"/>
      <c r="S1568" s="11"/>
      <c r="T1568" s="23"/>
      <c r="U1568" s="71">
        <f t="shared" si="162"/>
        <v>0</v>
      </c>
      <c r="V1568" s="71">
        <f t="shared" si="164"/>
        <v>0</v>
      </c>
      <c r="W1568" s="9"/>
      <c r="X1568" s="69">
        <f>Job_Cards[[#This Row],[GST on Lobour]]+Job_Cards[[#This Row],[Total Labour]]+Job_Cards[[#This Row],[Part Value]]</f>
        <v>90</v>
      </c>
      <c r="Y1568" s="9"/>
      <c r="Z1568" s="11"/>
      <c r="AA1568" s="15">
        <f t="shared" si="165"/>
        <v>28</v>
      </c>
      <c r="AB1568" s="15">
        <f t="shared" si="166"/>
        <v>6</v>
      </c>
      <c r="AC1568" s="15">
        <f t="shared" si="167"/>
        <v>2026</v>
      </c>
    </row>
    <row r="1569" spans="1:29" x14ac:dyDescent="0.35">
      <c r="A1569" s="9"/>
      <c r="B1569" s="8">
        <v>46201</v>
      </c>
      <c r="C1569" s="9"/>
      <c r="D1569" s="9"/>
      <c r="E1569" s="9"/>
      <c r="F1569" s="9"/>
      <c r="G1569" s="64"/>
      <c r="H1569" s="65"/>
      <c r="I1569" s="65" t="str">
        <f>IF(Job_Cards[[#This Row],[Customer Name]]="",I1568,"")</f>
        <v>Paid</v>
      </c>
      <c r="J1569" s="22" t="s">
        <v>1464</v>
      </c>
      <c r="K1569" s="67" t="str">
        <f>_xlfn.XLOOKUP(Job_Cards[[#This Row],[Part Code Issued]],'Inventory Check'!$A$3:$A$3000,'Inventory Check'!$B$3:$B$3000,"WRONG Code",0)</f>
        <v>Filter Element</v>
      </c>
      <c r="L1569" s="22">
        <v>2</v>
      </c>
      <c r="M1569" s="27">
        <v>115</v>
      </c>
      <c r="N1569" s="69">
        <f t="shared" si="163"/>
        <v>230</v>
      </c>
      <c r="O1569" s="10"/>
      <c r="P1569" s="11"/>
      <c r="Q1569" s="11"/>
      <c r="R1569" s="11"/>
      <c r="S1569" s="11"/>
      <c r="T1569" s="23"/>
      <c r="U1569" s="71">
        <f t="shared" si="162"/>
        <v>0</v>
      </c>
      <c r="V1569" s="71">
        <f t="shared" si="164"/>
        <v>0</v>
      </c>
      <c r="W1569" s="9"/>
      <c r="X1569" s="69">
        <f>Job_Cards[[#This Row],[GST on Lobour]]+Job_Cards[[#This Row],[Total Labour]]+Job_Cards[[#This Row],[Part Value]]</f>
        <v>230</v>
      </c>
      <c r="Y1569" s="9"/>
      <c r="Z1569" s="11"/>
      <c r="AA1569" s="15">
        <f t="shared" si="165"/>
        <v>28</v>
      </c>
      <c r="AB1569" s="15">
        <f t="shared" si="166"/>
        <v>6</v>
      </c>
      <c r="AC1569" s="15">
        <f t="shared" si="167"/>
        <v>2026</v>
      </c>
    </row>
    <row r="1570" spans="1:29" x14ac:dyDescent="0.35">
      <c r="A1570" s="9"/>
      <c r="B1570" s="8">
        <v>46201</v>
      </c>
      <c r="C1570" s="9"/>
      <c r="D1570" s="9"/>
      <c r="E1570" s="9"/>
      <c r="F1570" s="9"/>
      <c r="G1570" s="64"/>
      <c r="H1570" s="65"/>
      <c r="I1570" s="65" t="str">
        <f>IF(Job_Cards[[#This Row],[Customer Name]]="",I1569,"")</f>
        <v>Paid</v>
      </c>
      <c r="J1570" s="22" t="s">
        <v>421</v>
      </c>
      <c r="K1570" s="67" t="str">
        <f>_xlfn.XLOOKUP(Job_Cards[[#This Row],[Part Code Issued]],'Inventory Check'!$A$3:$A$3000,'Inventory Check'!$B$3:$B$3000,"WRONG Code",0)</f>
        <v>AIR FILTER ELEMENT</v>
      </c>
      <c r="L1570" s="22">
        <v>1</v>
      </c>
      <c r="M1570" s="27">
        <v>489</v>
      </c>
      <c r="N1570" s="69">
        <f t="shared" si="163"/>
        <v>489</v>
      </c>
      <c r="O1570" s="10"/>
      <c r="P1570" s="11"/>
      <c r="Q1570" s="11"/>
      <c r="R1570" s="11"/>
      <c r="S1570" s="11"/>
      <c r="T1570" s="23"/>
      <c r="U1570" s="71">
        <f t="shared" si="162"/>
        <v>0</v>
      </c>
      <c r="V1570" s="71">
        <f t="shared" si="164"/>
        <v>0</v>
      </c>
      <c r="W1570" s="9"/>
      <c r="X1570" s="69">
        <f>Job_Cards[[#This Row],[GST on Lobour]]+Job_Cards[[#This Row],[Total Labour]]+Job_Cards[[#This Row],[Part Value]]</f>
        <v>489</v>
      </c>
      <c r="Y1570" s="9"/>
      <c r="Z1570" s="11"/>
      <c r="AA1570" s="15">
        <f t="shared" si="165"/>
        <v>28</v>
      </c>
      <c r="AB1570" s="15">
        <f t="shared" si="166"/>
        <v>6</v>
      </c>
      <c r="AC1570" s="15">
        <f t="shared" si="167"/>
        <v>2026</v>
      </c>
    </row>
    <row r="1571" spans="1:29" x14ac:dyDescent="0.35">
      <c r="A1571" s="9"/>
      <c r="B1571" s="8">
        <v>46201</v>
      </c>
      <c r="C1571" s="9"/>
      <c r="D1571" s="9"/>
      <c r="E1571" s="9"/>
      <c r="F1571" s="9"/>
      <c r="G1571" s="64"/>
      <c r="H1571" s="65"/>
      <c r="I1571" s="65" t="str">
        <f>IF(Job_Cards[[#This Row],[Customer Name]]="",I1570,"")</f>
        <v>Paid</v>
      </c>
      <c r="J1571" s="114" t="s">
        <v>811</v>
      </c>
      <c r="K1571" s="67" t="str">
        <f>_xlfn.XLOOKUP(Job_Cards[[#This Row],[Part Code Issued]],'Inventory Check'!$A$3:$A$3000,'Inventory Check'!$B$3:$B$3000,"WRONG Code",0)</f>
        <v>Hose Clip 03 inch</v>
      </c>
      <c r="L1571" s="22">
        <v>1</v>
      </c>
      <c r="M1571" s="27">
        <v>80</v>
      </c>
      <c r="N1571" s="69">
        <f t="shared" si="163"/>
        <v>80</v>
      </c>
      <c r="O1571" s="10"/>
      <c r="P1571" s="11"/>
      <c r="Q1571" s="11"/>
      <c r="R1571" s="11"/>
      <c r="S1571" s="11"/>
      <c r="T1571" s="23"/>
      <c r="U1571" s="71">
        <f t="shared" si="162"/>
        <v>0</v>
      </c>
      <c r="V1571" s="71">
        <f t="shared" si="164"/>
        <v>0</v>
      </c>
      <c r="W1571" s="9"/>
      <c r="X1571" s="69">
        <f>Job_Cards[[#This Row],[GST on Lobour]]+Job_Cards[[#This Row],[Total Labour]]+Job_Cards[[#This Row],[Part Value]]</f>
        <v>80</v>
      </c>
      <c r="Y1571" s="9"/>
      <c r="Z1571" s="11"/>
      <c r="AA1571" s="15">
        <f t="shared" si="165"/>
        <v>28</v>
      </c>
      <c r="AB1571" s="15">
        <f t="shared" si="166"/>
        <v>6</v>
      </c>
      <c r="AC1571" s="15">
        <f t="shared" si="167"/>
        <v>2026</v>
      </c>
    </row>
    <row r="1572" spans="1:29" x14ac:dyDescent="0.35">
      <c r="A1572" s="8">
        <v>46201</v>
      </c>
      <c r="B1572" s="8">
        <v>46201</v>
      </c>
      <c r="C1572" s="9">
        <v>211</v>
      </c>
      <c r="D1572" s="9" t="s">
        <v>1583</v>
      </c>
      <c r="E1572" s="9">
        <v>9125043136</v>
      </c>
      <c r="F1572" s="9" t="s">
        <v>1584</v>
      </c>
      <c r="G1572" s="64" t="s">
        <v>55</v>
      </c>
      <c r="H1572" s="65" t="s">
        <v>65</v>
      </c>
      <c r="I1572" s="65" t="s">
        <v>27</v>
      </c>
      <c r="J1572" s="105" t="s">
        <v>831</v>
      </c>
      <c r="K1572" s="67" t="str">
        <f>_xlfn.XLOOKUP(Job_Cards[[#This Row],[Part Code Issued]],'Inventory Check'!$A$3:$A$3000,'Inventory Check'!$B$3:$B$3000,"WRONG Code",0)</f>
        <v>BALANCING BUSH 19 NO.</v>
      </c>
      <c r="L1572" s="22">
        <v>2</v>
      </c>
      <c r="M1572" s="27">
        <v>80</v>
      </c>
      <c r="N1572" s="69">
        <f t="shared" si="163"/>
        <v>160</v>
      </c>
      <c r="O1572" s="10">
        <v>1500</v>
      </c>
      <c r="P1572" s="11"/>
      <c r="Q1572" s="11"/>
      <c r="R1572" s="11"/>
      <c r="S1572" s="11"/>
      <c r="T1572" s="23"/>
      <c r="U1572" s="71">
        <f t="shared" si="162"/>
        <v>1500</v>
      </c>
      <c r="V1572" s="71">
        <f t="shared" si="164"/>
        <v>270</v>
      </c>
      <c r="W1572" s="9"/>
      <c r="X1572" s="69">
        <f>Job_Cards[[#This Row],[GST on Lobour]]+Job_Cards[[#This Row],[Total Labour]]+Job_Cards[[#This Row],[Part Value]]</f>
        <v>1930</v>
      </c>
      <c r="Y1572" s="9"/>
      <c r="Z1572" s="11"/>
      <c r="AA1572" s="15">
        <f t="shared" si="165"/>
        <v>28</v>
      </c>
      <c r="AB1572" s="15">
        <f t="shared" si="166"/>
        <v>6</v>
      </c>
      <c r="AC1572" s="15">
        <f t="shared" si="167"/>
        <v>2026</v>
      </c>
    </row>
    <row r="1573" spans="1:29" x14ac:dyDescent="0.35">
      <c r="A1573" s="9"/>
      <c r="B1573" s="8">
        <v>46201</v>
      </c>
      <c r="C1573" s="9"/>
      <c r="D1573" s="9"/>
      <c r="E1573" s="9"/>
      <c r="F1573" s="9"/>
      <c r="G1573" s="64"/>
      <c r="H1573" s="65"/>
      <c r="I1573" s="65" t="str">
        <f>IF(Job_Cards[[#This Row],[Customer Name]]="",I1572,"")</f>
        <v>Paid</v>
      </c>
      <c r="J1573" s="22" t="s">
        <v>403</v>
      </c>
      <c r="K1573" s="67" t="str">
        <f>_xlfn.XLOOKUP(Job_Cards[[#This Row],[Part Code Issued]],'Inventory Check'!$A$3:$A$3000,'Inventory Check'!$B$3:$B$3000,"WRONG Code",0)</f>
        <v>RUBBER BUSH</v>
      </c>
      <c r="L1573" s="22">
        <v>2</v>
      </c>
      <c r="M1573" s="27">
        <v>63</v>
      </c>
      <c r="N1573" s="69">
        <f t="shared" si="163"/>
        <v>126</v>
      </c>
      <c r="O1573" s="10"/>
      <c r="P1573" s="11"/>
      <c r="Q1573" s="11"/>
      <c r="R1573" s="11"/>
      <c r="S1573" s="11"/>
      <c r="T1573" s="23"/>
      <c r="U1573" s="71">
        <f t="shared" si="162"/>
        <v>0</v>
      </c>
      <c r="V1573" s="71">
        <f t="shared" si="164"/>
        <v>0</v>
      </c>
      <c r="W1573" s="9"/>
      <c r="X1573" s="69">
        <f>Job_Cards[[#This Row],[GST on Lobour]]+Job_Cards[[#This Row],[Total Labour]]+Job_Cards[[#This Row],[Part Value]]</f>
        <v>126</v>
      </c>
      <c r="Y1573" s="9"/>
      <c r="Z1573" s="11"/>
      <c r="AA1573" s="15">
        <f t="shared" si="165"/>
        <v>28</v>
      </c>
      <c r="AB1573" s="15">
        <f t="shared" si="166"/>
        <v>6</v>
      </c>
      <c r="AC1573" s="15">
        <f t="shared" si="167"/>
        <v>2026</v>
      </c>
    </row>
    <row r="1574" spans="1:29" x14ac:dyDescent="0.35">
      <c r="A1574" s="9"/>
      <c r="B1574" s="8">
        <v>46201</v>
      </c>
      <c r="C1574" s="9"/>
      <c r="D1574" s="9"/>
      <c r="E1574" s="9"/>
      <c r="F1574" s="9"/>
      <c r="G1574" s="64"/>
      <c r="H1574" s="65"/>
      <c r="I1574" s="65" t="str">
        <f>IF(Job_Cards[[#This Row],[Customer Name]]="",I1573,"")</f>
        <v>Paid</v>
      </c>
      <c r="J1574" s="22" t="s">
        <v>408</v>
      </c>
      <c r="K1574" s="67" t="str">
        <f>_xlfn.XLOOKUP(Job_Cards[[#This Row],[Part Code Issued]],'Inventory Check'!$A$3:$A$3000,'Inventory Check'!$B$3:$B$3000,"WRONG Code",0)</f>
        <v>BRACKET</v>
      </c>
      <c r="L1574" s="22">
        <v>1</v>
      </c>
      <c r="M1574" s="27">
        <v>40</v>
      </c>
      <c r="N1574" s="69">
        <f t="shared" si="163"/>
        <v>40</v>
      </c>
      <c r="O1574" s="10"/>
      <c r="P1574" s="11"/>
      <c r="Q1574" s="11"/>
      <c r="R1574" s="11"/>
      <c r="S1574" s="11"/>
      <c r="T1574" s="23"/>
      <c r="U1574" s="71">
        <f t="shared" si="162"/>
        <v>0</v>
      </c>
      <c r="V1574" s="71">
        <f t="shared" si="164"/>
        <v>0</v>
      </c>
      <c r="W1574" s="9"/>
      <c r="X1574" s="69">
        <f>Job_Cards[[#This Row],[GST on Lobour]]+Job_Cards[[#This Row],[Total Labour]]+Job_Cards[[#This Row],[Part Value]]</f>
        <v>40</v>
      </c>
      <c r="Y1574" s="9"/>
      <c r="Z1574" s="11"/>
      <c r="AA1574" s="15">
        <f t="shared" si="165"/>
        <v>28</v>
      </c>
      <c r="AB1574" s="15">
        <f t="shared" si="166"/>
        <v>6</v>
      </c>
      <c r="AC1574" s="15">
        <f t="shared" si="167"/>
        <v>2026</v>
      </c>
    </row>
    <row r="1575" spans="1:29" x14ac:dyDescent="0.35">
      <c r="A1575" s="9"/>
      <c r="B1575" s="8">
        <v>46201</v>
      </c>
      <c r="C1575" s="9"/>
      <c r="D1575" s="9"/>
      <c r="E1575" s="9"/>
      <c r="F1575" s="9"/>
      <c r="G1575" s="64"/>
      <c r="H1575" s="65"/>
      <c r="I1575" s="65" t="str">
        <f>IF(Job_Cards[[#This Row],[Customer Name]]="",I1574,"")</f>
        <v>Paid</v>
      </c>
      <c r="J1575" s="22" t="s">
        <v>406</v>
      </c>
      <c r="K1575" s="67" t="str">
        <f>_xlfn.XLOOKUP(Job_Cards[[#This Row],[Part Code Issued]],'Inventory Check'!$A$3:$A$3000,'Inventory Check'!$B$3:$B$3000,"WRONG Code",0)</f>
        <v>CLAMP</v>
      </c>
      <c r="L1575" s="22">
        <v>1</v>
      </c>
      <c r="M1575" s="27">
        <v>56</v>
      </c>
      <c r="N1575" s="69">
        <f t="shared" si="163"/>
        <v>56</v>
      </c>
      <c r="O1575" s="10"/>
      <c r="P1575" s="11"/>
      <c r="Q1575" s="11"/>
      <c r="R1575" s="11"/>
      <c r="S1575" s="11"/>
      <c r="T1575" s="23"/>
      <c r="U1575" s="71">
        <f t="shared" si="162"/>
        <v>0</v>
      </c>
      <c r="V1575" s="71">
        <f t="shared" si="164"/>
        <v>0</v>
      </c>
      <c r="W1575" s="9"/>
      <c r="X1575" s="69">
        <f>Job_Cards[[#This Row],[GST on Lobour]]+Job_Cards[[#This Row],[Total Labour]]+Job_Cards[[#This Row],[Part Value]]</f>
        <v>56</v>
      </c>
      <c r="Y1575" s="9"/>
      <c r="Z1575" s="11"/>
      <c r="AA1575" s="15">
        <f t="shared" si="165"/>
        <v>28</v>
      </c>
      <c r="AB1575" s="15">
        <f t="shared" si="166"/>
        <v>6</v>
      </c>
      <c r="AC1575" s="15">
        <f t="shared" si="167"/>
        <v>2026</v>
      </c>
    </row>
    <row r="1576" spans="1:29" x14ac:dyDescent="0.35">
      <c r="A1576" s="9"/>
      <c r="B1576" s="8">
        <v>46201</v>
      </c>
      <c r="C1576" s="9"/>
      <c r="D1576" s="9"/>
      <c r="E1576" s="9"/>
      <c r="F1576" s="9"/>
      <c r="G1576" s="64"/>
      <c r="H1576" s="65"/>
      <c r="I1576" s="65" t="str">
        <f>IF(Job_Cards[[#This Row],[Customer Name]]="",I1575,"")</f>
        <v>Paid</v>
      </c>
      <c r="J1576" s="22" t="s">
        <v>518</v>
      </c>
      <c r="K1576" s="67" t="str">
        <f>_xlfn.XLOOKUP(Job_Cards[[#This Row],[Part Code Issued]],'Inventory Check'!$A$3:$A$3000,'Inventory Check'!$B$3:$B$3000,"WRONG Code",0)</f>
        <v>Nut 17 No.</v>
      </c>
      <c r="L1576" s="22">
        <v>2</v>
      </c>
      <c r="M1576" s="27">
        <v>16</v>
      </c>
      <c r="N1576" s="69">
        <f t="shared" si="163"/>
        <v>32</v>
      </c>
      <c r="O1576" s="10"/>
      <c r="P1576" s="11"/>
      <c r="Q1576" s="11"/>
      <c r="R1576" s="11"/>
      <c r="S1576" s="11"/>
      <c r="T1576" s="23"/>
      <c r="U1576" s="71">
        <f t="shared" si="162"/>
        <v>0</v>
      </c>
      <c r="V1576" s="71">
        <f t="shared" si="164"/>
        <v>0</v>
      </c>
      <c r="W1576" s="9"/>
      <c r="X1576" s="69">
        <f>Job_Cards[[#This Row],[GST on Lobour]]+Job_Cards[[#This Row],[Total Labour]]+Job_Cards[[#This Row],[Part Value]]</f>
        <v>32</v>
      </c>
      <c r="Y1576" s="9"/>
      <c r="Z1576" s="11"/>
      <c r="AA1576" s="15">
        <f t="shared" si="165"/>
        <v>28</v>
      </c>
      <c r="AB1576" s="15">
        <f t="shared" si="166"/>
        <v>6</v>
      </c>
      <c r="AC1576" s="15">
        <f t="shared" si="167"/>
        <v>2026</v>
      </c>
    </row>
    <row r="1577" spans="1:29" x14ac:dyDescent="0.35">
      <c r="A1577" s="9"/>
      <c r="B1577" s="8">
        <v>46201</v>
      </c>
      <c r="C1577" s="9"/>
      <c r="D1577" s="9"/>
      <c r="E1577" s="9"/>
      <c r="F1577" s="9"/>
      <c r="G1577" s="64"/>
      <c r="H1577" s="65"/>
      <c r="I1577" s="65" t="str">
        <f>IF(Job_Cards[[#This Row],[Customer Name]]="",I1576,"")</f>
        <v>Paid</v>
      </c>
      <c r="J1577" s="22" t="s">
        <v>1392</v>
      </c>
      <c r="K1577" s="67" t="str">
        <f>_xlfn.XLOOKUP(Job_Cards[[#This Row],[Part Code Issued]],'Inventory Check'!$A$3:$A$3000,'Inventory Check'!$B$3:$B$3000,"WRONG Code",0)</f>
        <v>ENGINE OIL</v>
      </c>
      <c r="L1577" s="22">
        <v>1</v>
      </c>
      <c r="M1577" s="27">
        <v>3375</v>
      </c>
      <c r="N1577" s="69">
        <f t="shared" si="163"/>
        <v>3375</v>
      </c>
      <c r="O1577" s="10"/>
      <c r="P1577" s="11"/>
      <c r="Q1577" s="11"/>
      <c r="R1577" s="11"/>
      <c r="S1577" s="11"/>
      <c r="T1577" s="23"/>
      <c r="U1577" s="71">
        <f t="shared" si="162"/>
        <v>0</v>
      </c>
      <c r="V1577" s="71">
        <f t="shared" si="164"/>
        <v>0</v>
      </c>
      <c r="W1577" s="9"/>
      <c r="X1577" s="69">
        <f>Job_Cards[[#This Row],[GST on Lobour]]+Job_Cards[[#This Row],[Total Labour]]+Job_Cards[[#This Row],[Part Value]]</f>
        <v>3375</v>
      </c>
      <c r="Y1577" s="9"/>
      <c r="Z1577" s="11"/>
      <c r="AA1577" s="15">
        <f t="shared" si="165"/>
        <v>28</v>
      </c>
      <c r="AB1577" s="15">
        <f t="shared" si="166"/>
        <v>6</v>
      </c>
      <c r="AC1577" s="15">
        <f t="shared" si="167"/>
        <v>2026</v>
      </c>
    </row>
    <row r="1578" spans="1:29" x14ac:dyDescent="0.35">
      <c r="A1578" s="9"/>
      <c r="B1578" s="8">
        <v>46201</v>
      </c>
      <c r="C1578" s="9"/>
      <c r="D1578" s="9"/>
      <c r="E1578" s="9"/>
      <c r="F1578" s="9"/>
      <c r="G1578" s="64"/>
      <c r="H1578" s="65"/>
      <c r="I1578" s="65" t="str">
        <f>IF(Job_Cards[[#This Row],[Customer Name]]="",I1577,"")</f>
        <v>Paid</v>
      </c>
      <c r="J1578" s="22" t="s">
        <v>189</v>
      </c>
      <c r="K1578" s="67" t="str">
        <f>_xlfn.XLOOKUP(Job_Cards[[#This Row],[Part Code Issued]],'Inventory Check'!$A$3:$A$3000,'Inventory Check'!$B$3:$B$3000,"WRONG Code",0)</f>
        <v>AIR FILTER</v>
      </c>
      <c r="L1578" s="22">
        <v>1</v>
      </c>
      <c r="M1578" s="27">
        <v>693</v>
      </c>
      <c r="N1578" s="69">
        <f t="shared" si="163"/>
        <v>693</v>
      </c>
      <c r="O1578" s="10"/>
      <c r="P1578" s="11"/>
      <c r="Q1578" s="11"/>
      <c r="R1578" s="11"/>
      <c r="S1578" s="11"/>
      <c r="T1578" s="23"/>
      <c r="U1578" s="71">
        <f t="shared" si="162"/>
        <v>0</v>
      </c>
      <c r="V1578" s="71">
        <f t="shared" si="164"/>
        <v>0</v>
      </c>
      <c r="W1578" s="9"/>
      <c r="X1578" s="69">
        <f>Job_Cards[[#This Row],[GST on Lobour]]+Job_Cards[[#This Row],[Total Labour]]+Job_Cards[[#This Row],[Part Value]]</f>
        <v>693</v>
      </c>
      <c r="Y1578" s="9"/>
      <c r="Z1578" s="11"/>
      <c r="AA1578" s="15">
        <f t="shared" si="165"/>
        <v>28</v>
      </c>
      <c r="AB1578" s="15">
        <f t="shared" si="166"/>
        <v>6</v>
      </c>
      <c r="AC1578" s="15">
        <f t="shared" si="167"/>
        <v>2026</v>
      </c>
    </row>
    <row r="1579" spans="1:29" x14ac:dyDescent="0.35">
      <c r="A1579" s="9"/>
      <c r="B1579" s="8">
        <v>46201</v>
      </c>
      <c r="C1579" s="9"/>
      <c r="D1579" s="9"/>
      <c r="E1579" s="9"/>
      <c r="F1579" s="9"/>
      <c r="G1579" s="64"/>
      <c r="H1579" s="65"/>
      <c r="I1579" s="65" t="str">
        <f>IF(Job_Cards[[#This Row],[Customer Name]]="",I1578,"")</f>
        <v>Paid</v>
      </c>
      <c r="J1579" s="22" t="s">
        <v>424</v>
      </c>
      <c r="K1579" s="67" t="str">
        <f>_xlfn.XLOOKUP(Job_Cards[[#This Row],[Part Code Issued]],'Inventory Check'!$A$3:$A$3000,'Inventory Check'!$B$3:$B$3000,"WRONG Code",0)</f>
        <v>Lube Oil Filter</v>
      </c>
      <c r="L1579" s="22">
        <v>1</v>
      </c>
      <c r="M1579" s="27">
        <v>1411</v>
      </c>
      <c r="N1579" s="69">
        <f t="shared" si="163"/>
        <v>1411</v>
      </c>
      <c r="O1579" s="10"/>
      <c r="P1579" s="11"/>
      <c r="Q1579" s="11"/>
      <c r="R1579" s="11"/>
      <c r="S1579" s="11"/>
      <c r="T1579" s="23"/>
      <c r="U1579" s="71">
        <f t="shared" si="162"/>
        <v>0</v>
      </c>
      <c r="V1579" s="71">
        <f t="shared" si="164"/>
        <v>0</v>
      </c>
      <c r="W1579" s="9"/>
      <c r="X1579" s="69">
        <f>Job_Cards[[#This Row],[GST on Lobour]]+Job_Cards[[#This Row],[Total Labour]]+Job_Cards[[#This Row],[Part Value]]</f>
        <v>1411</v>
      </c>
      <c r="Y1579" s="9"/>
      <c r="Z1579" s="11"/>
      <c r="AA1579" s="15">
        <f t="shared" si="165"/>
        <v>28</v>
      </c>
      <c r="AB1579" s="15">
        <f t="shared" si="166"/>
        <v>6</v>
      </c>
      <c r="AC1579" s="15">
        <f t="shared" si="167"/>
        <v>2026</v>
      </c>
    </row>
    <row r="1580" spans="1:29" x14ac:dyDescent="0.35">
      <c r="A1580" s="9"/>
      <c r="B1580" s="8">
        <v>46201</v>
      </c>
      <c r="C1580" s="9"/>
      <c r="D1580" s="9"/>
      <c r="E1580" s="9"/>
      <c r="F1580" s="9"/>
      <c r="G1580" s="64"/>
      <c r="H1580" s="65"/>
      <c r="I1580" s="65" t="str">
        <f>IF(Job_Cards[[#This Row],[Customer Name]]="",I1579,"")</f>
        <v>Paid</v>
      </c>
      <c r="J1580" s="22" t="s">
        <v>1099</v>
      </c>
      <c r="K1580" s="67" t="str">
        <f>_xlfn.XLOOKUP(Job_Cards[[#This Row],[Part Code Issued]],'Inventory Check'!$A$3:$A$3000,'Inventory Check'!$B$3:$B$3000,"WRONG Code",0)</f>
        <v>Gear Shift Cable</v>
      </c>
      <c r="L1580" s="22">
        <v>1</v>
      </c>
      <c r="M1580" s="27">
        <v>1109</v>
      </c>
      <c r="N1580" s="69">
        <f t="shared" si="163"/>
        <v>1109</v>
      </c>
      <c r="O1580" s="10"/>
      <c r="P1580" s="11"/>
      <c r="Q1580" s="11"/>
      <c r="R1580" s="11"/>
      <c r="S1580" s="11"/>
      <c r="T1580" s="23"/>
      <c r="U1580" s="71">
        <f t="shared" si="162"/>
        <v>0</v>
      </c>
      <c r="V1580" s="71">
        <f t="shared" si="164"/>
        <v>0</v>
      </c>
      <c r="W1580" s="9"/>
      <c r="X1580" s="69">
        <f>Job_Cards[[#This Row],[GST on Lobour]]+Job_Cards[[#This Row],[Total Labour]]+Job_Cards[[#This Row],[Part Value]]</f>
        <v>1109</v>
      </c>
      <c r="Y1580" s="9"/>
      <c r="Z1580" s="11"/>
      <c r="AA1580" s="15">
        <f t="shared" si="165"/>
        <v>28</v>
      </c>
      <c r="AB1580" s="15">
        <f t="shared" si="166"/>
        <v>6</v>
      </c>
      <c r="AC1580" s="15">
        <f t="shared" si="167"/>
        <v>2026</v>
      </c>
    </row>
    <row r="1581" spans="1:29" x14ac:dyDescent="0.35">
      <c r="A1581" s="9"/>
      <c r="B1581" s="8">
        <v>46201</v>
      </c>
      <c r="C1581" s="9"/>
      <c r="D1581" s="9"/>
      <c r="E1581" s="9"/>
      <c r="F1581" s="9"/>
      <c r="G1581" s="64"/>
      <c r="H1581" s="65"/>
      <c r="I1581" s="65" t="str">
        <f>IF(Job_Cards[[#This Row],[Customer Name]]="",I1580,"")</f>
        <v>Paid</v>
      </c>
      <c r="J1581" s="22" t="s">
        <v>1076</v>
      </c>
      <c r="K1581" s="67" t="str">
        <f>_xlfn.XLOOKUP(Job_Cards[[#This Row],[Part Code Issued]],'Inventory Check'!$A$3:$A$3000,'Inventory Check'!$B$3:$B$3000,"WRONG Code",0)</f>
        <v>Rear Socker Assly T1 BS-4</v>
      </c>
      <c r="L1581" s="22">
        <v>1</v>
      </c>
      <c r="M1581" s="27">
        <v>1215</v>
      </c>
      <c r="N1581" s="69">
        <f t="shared" si="163"/>
        <v>1215</v>
      </c>
      <c r="O1581" s="10"/>
      <c r="P1581" s="11"/>
      <c r="Q1581" s="11"/>
      <c r="R1581" s="11"/>
      <c r="S1581" s="11"/>
      <c r="T1581" s="23"/>
      <c r="U1581" s="71">
        <f t="shared" si="162"/>
        <v>0</v>
      </c>
      <c r="V1581" s="71">
        <f t="shared" si="164"/>
        <v>0</v>
      </c>
      <c r="W1581" s="9"/>
      <c r="X1581" s="69">
        <f>Job_Cards[[#This Row],[GST on Lobour]]+Job_Cards[[#This Row],[Total Labour]]+Job_Cards[[#This Row],[Part Value]]</f>
        <v>1215</v>
      </c>
      <c r="Y1581" s="9"/>
      <c r="Z1581" s="11"/>
      <c r="AA1581" s="15">
        <f t="shared" si="165"/>
        <v>28</v>
      </c>
      <c r="AB1581" s="15">
        <f t="shared" si="166"/>
        <v>6</v>
      </c>
      <c r="AC1581" s="15">
        <f t="shared" si="167"/>
        <v>2026</v>
      </c>
    </row>
    <row r="1582" spans="1:29" x14ac:dyDescent="0.35">
      <c r="A1582" s="8">
        <v>46201</v>
      </c>
      <c r="B1582" s="8">
        <v>46201</v>
      </c>
      <c r="C1582" s="9">
        <v>212</v>
      </c>
      <c r="D1582" s="9" t="s">
        <v>1585</v>
      </c>
      <c r="E1582" s="9"/>
      <c r="F1582" s="9" t="s">
        <v>64</v>
      </c>
      <c r="G1582" s="64" t="s">
        <v>56</v>
      </c>
      <c r="H1582" s="65" t="s">
        <v>65</v>
      </c>
      <c r="I1582" s="65" t="s">
        <v>27</v>
      </c>
      <c r="J1582" s="22" t="s">
        <v>366</v>
      </c>
      <c r="K1582" s="67" t="str">
        <f>_xlfn.XLOOKUP(Job_Cards[[#This Row],[Part Code Issued]],'Inventory Check'!$A$3:$A$3000,'Inventory Check'!$B$3:$B$3000,"WRONG Code",0)</f>
        <v>Gulf Force BS VI (6.5L)</v>
      </c>
      <c r="L1582" s="22">
        <v>1</v>
      </c>
      <c r="M1582" s="27">
        <v>3088</v>
      </c>
      <c r="N1582" s="69">
        <f t="shared" si="163"/>
        <v>3088</v>
      </c>
      <c r="O1582" s="10">
        <v>900</v>
      </c>
      <c r="P1582" s="11"/>
      <c r="Q1582" s="11"/>
      <c r="R1582" s="11"/>
      <c r="S1582" s="11"/>
      <c r="T1582" s="23"/>
      <c r="U1582" s="71">
        <f t="shared" si="162"/>
        <v>900</v>
      </c>
      <c r="V1582" s="71">
        <f t="shared" si="164"/>
        <v>162</v>
      </c>
      <c r="W1582" s="9"/>
      <c r="X1582" s="69">
        <f>Job_Cards[[#This Row],[GST on Lobour]]+Job_Cards[[#This Row],[Total Labour]]+Job_Cards[[#This Row],[Part Value]]</f>
        <v>4150</v>
      </c>
      <c r="Y1582" s="9"/>
      <c r="Z1582" s="11"/>
      <c r="AA1582" s="15">
        <f t="shared" si="165"/>
        <v>28</v>
      </c>
      <c r="AB1582" s="15">
        <f t="shared" si="166"/>
        <v>6</v>
      </c>
      <c r="AC1582" s="15">
        <f t="shared" si="167"/>
        <v>2026</v>
      </c>
    </row>
    <row r="1583" spans="1:29" x14ac:dyDescent="0.35">
      <c r="A1583" s="9"/>
      <c r="B1583" s="8">
        <v>46201</v>
      </c>
      <c r="C1583" s="9"/>
      <c r="D1583" s="9"/>
      <c r="E1583" s="9"/>
      <c r="F1583" s="9"/>
      <c r="G1583" s="64"/>
      <c r="H1583" s="65"/>
      <c r="I1583" s="65" t="str">
        <f>IF(Job_Cards[[#This Row],[Customer Name]]="",I1582,"")</f>
        <v>Paid</v>
      </c>
      <c r="J1583" s="22" t="s">
        <v>90</v>
      </c>
      <c r="K1583" s="67" t="str">
        <f>_xlfn.XLOOKUP(Job_Cards[[#This Row],[Part Code Issued]],'Inventory Check'!$A$3:$A$3000,'Inventory Check'!$B$3:$B$3000,"WRONG Code",0)</f>
        <v>Oil Filter</v>
      </c>
      <c r="L1583" s="22">
        <v>1</v>
      </c>
      <c r="M1583" s="27">
        <v>359</v>
      </c>
      <c r="N1583" s="69">
        <f t="shared" si="163"/>
        <v>359</v>
      </c>
      <c r="O1583" s="10"/>
      <c r="P1583" s="11"/>
      <c r="Q1583" s="11"/>
      <c r="R1583" s="11"/>
      <c r="S1583" s="11"/>
      <c r="T1583" s="23"/>
      <c r="U1583" s="71">
        <f t="shared" si="162"/>
        <v>0</v>
      </c>
      <c r="V1583" s="71">
        <f t="shared" si="164"/>
        <v>0</v>
      </c>
      <c r="W1583" s="9"/>
      <c r="X1583" s="69">
        <f>Job_Cards[[#This Row],[GST on Lobour]]+Job_Cards[[#This Row],[Total Labour]]+Job_Cards[[#This Row],[Part Value]]</f>
        <v>359</v>
      </c>
      <c r="Y1583" s="9"/>
      <c r="Z1583" s="11"/>
      <c r="AA1583" s="15">
        <f t="shared" si="165"/>
        <v>28</v>
      </c>
      <c r="AB1583" s="15">
        <f t="shared" si="166"/>
        <v>6</v>
      </c>
      <c r="AC1583" s="15">
        <f t="shared" si="167"/>
        <v>2026</v>
      </c>
    </row>
    <row r="1584" spans="1:29" x14ac:dyDescent="0.35">
      <c r="A1584" s="9"/>
      <c r="B1584" s="8">
        <v>46201</v>
      </c>
      <c r="C1584" s="9"/>
      <c r="D1584" s="9"/>
      <c r="E1584" s="9"/>
      <c r="F1584" s="9"/>
      <c r="G1584" s="64"/>
      <c r="H1584" s="65"/>
      <c r="I1584" s="65" t="str">
        <f>IF(Job_Cards[[#This Row],[Customer Name]]="",I1583,"")</f>
        <v>Paid</v>
      </c>
      <c r="J1584" s="22" t="s">
        <v>531</v>
      </c>
      <c r="K1584" s="67" t="str">
        <f>_xlfn.XLOOKUP(Job_Cards[[#This Row],[Part Code Issued]],'Inventory Check'!$A$3:$A$3000,'Inventory Check'!$B$3:$B$3000,"WRONG Code",0)</f>
        <v>Drain Plug assly</v>
      </c>
      <c r="L1584" s="22">
        <v>1</v>
      </c>
      <c r="M1584" s="27">
        <v>70</v>
      </c>
      <c r="N1584" s="69">
        <f t="shared" si="163"/>
        <v>70</v>
      </c>
      <c r="O1584" s="10"/>
      <c r="P1584" s="11"/>
      <c r="Q1584" s="11"/>
      <c r="R1584" s="11"/>
      <c r="S1584" s="11"/>
      <c r="T1584" s="23"/>
      <c r="U1584" s="71">
        <f t="shared" si="162"/>
        <v>0</v>
      </c>
      <c r="V1584" s="71">
        <f t="shared" si="164"/>
        <v>0</v>
      </c>
      <c r="W1584" s="9"/>
      <c r="X1584" s="69">
        <f>Job_Cards[[#This Row],[GST on Lobour]]+Job_Cards[[#This Row],[Total Labour]]+Job_Cards[[#This Row],[Part Value]]</f>
        <v>70</v>
      </c>
      <c r="Y1584" s="9"/>
      <c r="Z1584" s="11"/>
      <c r="AA1584" s="15">
        <f t="shared" si="165"/>
        <v>28</v>
      </c>
      <c r="AB1584" s="15">
        <f t="shared" si="166"/>
        <v>6</v>
      </c>
      <c r="AC1584" s="15">
        <f t="shared" si="167"/>
        <v>2026</v>
      </c>
    </row>
    <row r="1585" spans="1:29" x14ac:dyDescent="0.35">
      <c r="A1585" s="8">
        <v>46201</v>
      </c>
      <c r="B1585" s="8">
        <v>46201</v>
      </c>
      <c r="C1585" s="9">
        <v>213</v>
      </c>
      <c r="D1585" s="9" t="s">
        <v>1586</v>
      </c>
      <c r="E1585" s="9"/>
      <c r="F1585" s="9"/>
      <c r="G1585" s="64"/>
      <c r="H1585" s="65"/>
      <c r="I1585" s="65" t="s">
        <v>751</v>
      </c>
      <c r="J1585" s="22" t="s">
        <v>140</v>
      </c>
      <c r="K1585" s="67" t="str">
        <f>_xlfn.XLOOKUP(Job_Cards[[#This Row],[Part Code Issued]],'Inventory Check'!$A$3:$A$3000,'Inventory Check'!$B$3:$B$3000,"WRONG Code",0)</f>
        <v>Latch assly with link RH ( side door)</v>
      </c>
      <c r="L1585" s="22">
        <v>1</v>
      </c>
      <c r="M1585" s="27">
        <v>336</v>
      </c>
      <c r="N1585" s="69">
        <f t="shared" si="163"/>
        <v>336</v>
      </c>
      <c r="O1585" s="10"/>
      <c r="P1585" s="11"/>
      <c r="Q1585" s="11"/>
      <c r="R1585" s="11"/>
      <c r="S1585" s="11"/>
      <c r="T1585" s="23"/>
      <c r="U1585" s="71">
        <f t="shared" si="162"/>
        <v>0</v>
      </c>
      <c r="V1585" s="71">
        <f t="shared" si="164"/>
        <v>0</v>
      </c>
      <c r="W1585" s="9"/>
      <c r="X1585" s="69">
        <f>Job_Cards[[#This Row],[GST on Lobour]]+Job_Cards[[#This Row],[Total Labour]]+Job_Cards[[#This Row],[Part Value]]</f>
        <v>336</v>
      </c>
      <c r="Y1585" s="9"/>
      <c r="Z1585" s="11"/>
      <c r="AA1585" s="15">
        <f t="shared" si="165"/>
        <v>28</v>
      </c>
      <c r="AB1585" s="15">
        <f t="shared" si="166"/>
        <v>6</v>
      </c>
      <c r="AC1585" s="15">
        <f t="shared" si="167"/>
        <v>2026</v>
      </c>
    </row>
    <row r="1586" spans="1:29" x14ac:dyDescent="0.35">
      <c r="A1586" s="9"/>
      <c r="B1586" s="8">
        <v>46201</v>
      </c>
      <c r="C1586" s="9"/>
      <c r="D1586" s="9"/>
      <c r="E1586" s="9"/>
      <c r="F1586" s="9"/>
      <c r="G1586" s="64"/>
      <c r="H1586" s="65"/>
      <c r="I1586" s="65" t="str">
        <f>IF(Job_Cards[[#This Row],[Customer Name]]="",I1585,"")</f>
        <v>Counter Sale</v>
      </c>
      <c r="J1586" s="22" t="s">
        <v>1587</v>
      </c>
      <c r="K1586" s="67" t="str">
        <f>_xlfn.XLOOKUP(Job_Cards[[#This Row],[Part Code Issued]],'Inventory Check'!$A$3:$A$3000,'Inventory Check'!$B$3:$B$3000,"WRONG Code",0)</f>
        <v>Front Blinker R.H.</v>
      </c>
      <c r="L1586" s="22">
        <v>1</v>
      </c>
      <c r="M1586" s="27">
        <v>279</v>
      </c>
      <c r="N1586" s="69">
        <f t="shared" si="163"/>
        <v>279</v>
      </c>
      <c r="O1586" s="10"/>
      <c r="P1586" s="11"/>
      <c r="Q1586" s="11"/>
      <c r="R1586" s="11"/>
      <c r="S1586" s="11"/>
      <c r="T1586" s="23"/>
      <c r="U1586" s="71">
        <f t="shared" si="162"/>
        <v>0</v>
      </c>
      <c r="V1586" s="71">
        <f t="shared" si="164"/>
        <v>0</v>
      </c>
      <c r="W1586" s="9"/>
      <c r="X1586" s="69">
        <f>Job_Cards[[#This Row],[GST on Lobour]]+Job_Cards[[#This Row],[Total Labour]]+Job_Cards[[#This Row],[Part Value]]</f>
        <v>279</v>
      </c>
      <c r="Y1586" s="9"/>
      <c r="Z1586" s="11"/>
      <c r="AA1586" s="15">
        <f t="shared" si="165"/>
        <v>28</v>
      </c>
      <c r="AB1586" s="15">
        <f t="shared" si="166"/>
        <v>6</v>
      </c>
      <c r="AC1586" s="15">
        <f t="shared" si="167"/>
        <v>2026</v>
      </c>
    </row>
    <row r="1587" spans="1:29" x14ac:dyDescent="0.35">
      <c r="A1587" s="9"/>
      <c r="B1587" s="8">
        <v>46201</v>
      </c>
      <c r="C1587" s="9"/>
      <c r="D1587" s="9"/>
      <c r="E1587" s="9"/>
      <c r="F1587" s="9"/>
      <c r="G1587" s="64"/>
      <c r="H1587" s="65"/>
      <c r="I1587" s="65" t="str">
        <f>IF(Job_Cards[[#This Row],[Customer Name]]="",I1586,"")</f>
        <v>Counter Sale</v>
      </c>
      <c r="J1587" s="22" t="s">
        <v>1206</v>
      </c>
      <c r="K1587" s="67" t="str">
        <f>_xlfn.XLOOKUP(Job_Cards[[#This Row],[Part Code Issued]],'Inventory Check'!$A$3:$A$3000,'Inventory Check'!$B$3:$B$3000,"WRONG Code",0)</f>
        <v>Front Blinker L.H.</v>
      </c>
      <c r="L1587" s="22">
        <v>1</v>
      </c>
      <c r="M1587" s="27">
        <v>279</v>
      </c>
      <c r="N1587" s="69">
        <f t="shared" si="163"/>
        <v>279</v>
      </c>
      <c r="O1587" s="10"/>
      <c r="P1587" s="11"/>
      <c r="Q1587" s="11"/>
      <c r="R1587" s="11"/>
      <c r="S1587" s="11"/>
      <c r="T1587" s="23"/>
      <c r="U1587" s="71">
        <f t="shared" si="162"/>
        <v>0</v>
      </c>
      <c r="V1587" s="71">
        <f t="shared" si="164"/>
        <v>0</v>
      </c>
      <c r="W1587" s="9"/>
      <c r="X1587" s="69">
        <f>Job_Cards[[#This Row],[GST on Lobour]]+Job_Cards[[#This Row],[Total Labour]]+Job_Cards[[#This Row],[Part Value]]</f>
        <v>279</v>
      </c>
      <c r="Y1587" s="9"/>
      <c r="Z1587" s="11"/>
      <c r="AA1587" s="15">
        <f t="shared" si="165"/>
        <v>28</v>
      </c>
      <c r="AB1587" s="15">
        <f t="shared" si="166"/>
        <v>6</v>
      </c>
      <c r="AC1587" s="15">
        <f t="shared" si="167"/>
        <v>2026</v>
      </c>
    </row>
    <row r="1588" spans="1:29" x14ac:dyDescent="0.35">
      <c r="A1588" s="8">
        <v>46201</v>
      </c>
      <c r="B1588" s="8">
        <v>46201</v>
      </c>
      <c r="C1588" s="9">
        <v>214</v>
      </c>
      <c r="D1588" s="9" t="s">
        <v>1588</v>
      </c>
      <c r="E1588" s="9">
        <v>8545824480</v>
      </c>
      <c r="F1588" s="9" t="s">
        <v>163</v>
      </c>
      <c r="G1588" s="64" t="s">
        <v>55</v>
      </c>
      <c r="H1588" s="65" t="s">
        <v>65</v>
      </c>
      <c r="I1588" s="65" t="s">
        <v>48</v>
      </c>
      <c r="J1588" s="22" t="s">
        <v>366</v>
      </c>
      <c r="K1588" s="67" t="str">
        <f>_xlfn.XLOOKUP(Job_Cards[[#This Row],[Part Code Issued]],'Inventory Check'!$A$3:$A$3000,'Inventory Check'!$B$3:$B$3000,"WRONG Code",0)</f>
        <v>Gulf Force BS VI (6.5L)</v>
      </c>
      <c r="L1588" s="22">
        <v>1</v>
      </c>
      <c r="M1588" s="27">
        <v>3088</v>
      </c>
      <c r="N1588" s="69">
        <f t="shared" si="163"/>
        <v>3088</v>
      </c>
      <c r="O1588" s="10"/>
      <c r="P1588" s="11"/>
      <c r="Q1588" s="11"/>
      <c r="R1588" s="11"/>
      <c r="S1588" s="11"/>
      <c r="T1588" s="23">
        <v>300</v>
      </c>
      <c r="U1588" s="71">
        <f t="shared" si="162"/>
        <v>300</v>
      </c>
      <c r="V1588" s="71">
        <f t="shared" si="164"/>
        <v>54</v>
      </c>
      <c r="W1588" s="9"/>
      <c r="X1588" s="69">
        <f>Job_Cards[[#This Row],[GST on Lobour]]+Job_Cards[[#This Row],[Total Labour]]+Job_Cards[[#This Row],[Part Value]]</f>
        <v>3442</v>
      </c>
      <c r="Y1588" s="9"/>
      <c r="Z1588" s="11"/>
      <c r="AA1588" s="15">
        <f t="shared" si="165"/>
        <v>28</v>
      </c>
      <c r="AB1588" s="15">
        <f t="shared" si="166"/>
        <v>6</v>
      </c>
      <c r="AC1588" s="15">
        <f t="shared" si="167"/>
        <v>2026</v>
      </c>
    </row>
    <row r="1589" spans="1:29" x14ac:dyDescent="0.35">
      <c r="A1589" s="9"/>
      <c r="B1589" s="8">
        <v>46201</v>
      </c>
      <c r="C1589" s="9"/>
      <c r="D1589" s="9"/>
      <c r="E1589" s="9"/>
      <c r="F1589" s="9"/>
      <c r="G1589" s="64"/>
      <c r="H1589" s="65"/>
      <c r="I1589" s="65" t="str">
        <f>IF(Job_Cards[[#This Row],[Customer Name]]="",I1588,"")</f>
        <v>Free Service</v>
      </c>
      <c r="J1589" s="22" t="s">
        <v>90</v>
      </c>
      <c r="K1589" s="67" t="str">
        <f>_xlfn.XLOOKUP(Job_Cards[[#This Row],[Part Code Issued]],'Inventory Check'!$A$3:$A$3000,'Inventory Check'!$B$3:$B$3000,"WRONG Code",0)</f>
        <v>Oil Filter</v>
      </c>
      <c r="L1589" s="22">
        <v>1</v>
      </c>
      <c r="M1589" s="27">
        <v>359</v>
      </c>
      <c r="N1589" s="69">
        <f t="shared" si="163"/>
        <v>359</v>
      </c>
      <c r="O1589" s="10"/>
      <c r="P1589" s="11"/>
      <c r="Q1589" s="11"/>
      <c r="R1589" s="11"/>
      <c r="S1589" s="11"/>
      <c r="T1589" s="23"/>
      <c r="U1589" s="71">
        <f t="shared" si="162"/>
        <v>0</v>
      </c>
      <c r="V1589" s="71">
        <f t="shared" si="164"/>
        <v>0</v>
      </c>
      <c r="W1589" s="9"/>
      <c r="X1589" s="69">
        <f>Job_Cards[[#This Row],[GST on Lobour]]+Job_Cards[[#This Row],[Total Labour]]+Job_Cards[[#This Row],[Part Value]]</f>
        <v>359</v>
      </c>
      <c r="Y1589" s="9"/>
      <c r="Z1589" s="11"/>
      <c r="AA1589" s="15">
        <f t="shared" si="165"/>
        <v>28</v>
      </c>
      <c r="AB1589" s="15">
        <f t="shared" si="166"/>
        <v>6</v>
      </c>
      <c r="AC1589" s="15">
        <f t="shared" si="167"/>
        <v>2026</v>
      </c>
    </row>
    <row r="1590" spans="1:29" x14ac:dyDescent="0.35">
      <c r="A1590" s="9"/>
      <c r="B1590" s="8">
        <v>46201</v>
      </c>
      <c r="C1590" s="9"/>
      <c r="D1590" s="9"/>
      <c r="E1590" s="9"/>
      <c r="F1590" s="9"/>
      <c r="G1590" s="64"/>
      <c r="H1590" s="65"/>
      <c r="I1590" s="65" t="str">
        <f>IF(Job_Cards[[#This Row],[Customer Name]]="",I1589,"")</f>
        <v>Free Service</v>
      </c>
      <c r="J1590" s="22" t="s">
        <v>238</v>
      </c>
      <c r="K1590" s="67" t="str">
        <f>_xlfn.XLOOKUP(Job_Cards[[#This Row],[Part Code Issued]],'Inventory Check'!$A$3:$A$3000,'Inventory Check'!$B$3:$B$3000,"WRONG Code",0)</f>
        <v>SPIN-ON FILTER</v>
      </c>
      <c r="L1590" s="22">
        <v>1</v>
      </c>
      <c r="M1590" s="27">
        <v>655</v>
      </c>
      <c r="N1590" s="69">
        <f t="shared" si="163"/>
        <v>655</v>
      </c>
      <c r="O1590" s="10"/>
      <c r="P1590" s="11"/>
      <c r="Q1590" s="11"/>
      <c r="R1590" s="11"/>
      <c r="S1590" s="11"/>
      <c r="T1590" s="23"/>
      <c r="U1590" s="71">
        <f t="shared" si="162"/>
        <v>0</v>
      </c>
      <c r="V1590" s="71">
        <f t="shared" si="164"/>
        <v>0</v>
      </c>
      <c r="W1590" s="9"/>
      <c r="X1590" s="69">
        <f>Job_Cards[[#This Row],[GST on Lobour]]+Job_Cards[[#This Row],[Total Labour]]+Job_Cards[[#This Row],[Part Value]]</f>
        <v>655</v>
      </c>
      <c r="Y1590" s="9"/>
      <c r="Z1590" s="11"/>
      <c r="AA1590" s="15">
        <f>DAY(B1590)</f>
        <v>28</v>
      </c>
      <c r="AB1590" s="15">
        <f>MONTH(B1590)</f>
        <v>6</v>
      </c>
      <c r="AC1590" s="15">
        <f>YEAR(B1590)</f>
        <v>2026</v>
      </c>
    </row>
    <row r="1591" spans="1:29" x14ac:dyDescent="0.35">
      <c r="A1591" s="8">
        <v>46202</v>
      </c>
      <c r="B1591" s="8">
        <v>46202</v>
      </c>
      <c r="C1591" s="9">
        <v>215</v>
      </c>
      <c r="D1591" s="9" t="s">
        <v>1574</v>
      </c>
      <c r="E1591" s="9"/>
      <c r="F1591" s="9"/>
      <c r="G1591" s="64"/>
      <c r="H1591" s="65"/>
      <c r="I1591" s="65" t="s">
        <v>751</v>
      </c>
      <c r="J1591" s="22" t="s">
        <v>893</v>
      </c>
      <c r="K1591" s="67" t="str">
        <f>_xlfn.XLOOKUP(Job_Cards[[#This Row],[Part Code Issued]],'Inventory Check'!$A$3:$A$3000,'Inventory Check'!$B$3:$B$3000,"WRONG Code",0)</f>
        <v>Door Stopper Belt</v>
      </c>
      <c r="L1591" s="22">
        <v>1</v>
      </c>
      <c r="M1591" s="27">
        <v>86</v>
      </c>
      <c r="N1591" s="69">
        <f t="shared" si="163"/>
        <v>86</v>
      </c>
      <c r="O1591" s="10"/>
      <c r="P1591" s="11"/>
      <c r="Q1591" s="11"/>
      <c r="R1591" s="11"/>
      <c r="S1591" s="11"/>
      <c r="T1591" s="23"/>
      <c r="U1591" s="71">
        <f t="shared" si="162"/>
        <v>0</v>
      </c>
      <c r="V1591" s="71">
        <f t="shared" si="164"/>
        <v>0</v>
      </c>
      <c r="W1591" s="9"/>
      <c r="X1591" s="69">
        <f>Job_Cards[[#This Row],[GST on Lobour]]+Job_Cards[[#This Row],[Total Labour]]+Job_Cards[[#This Row],[Part Value]]</f>
        <v>86</v>
      </c>
      <c r="Y1591" s="9"/>
      <c r="Z1591" s="11"/>
      <c r="AA1591" s="15">
        <f>DAY(B1591)</f>
        <v>29</v>
      </c>
      <c r="AB1591" s="15">
        <f>MONTH(B1591)</f>
        <v>6</v>
      </c>
      <c r="AC1591" s="15">
        <f>YEAR(B1591)</f>
        <v>2026</v>
      </c>
    </row>
    <row r="1592" spans="1:29" x14ac:dyDescent="0.35">
      <c r="A1592" s="8">
        <v>46202</v>
      </c>
      <c r="B1592" s="8">
        <v>46202</v>
      </c>
      <c r="C1592" s="9">
        <v>216</v>
      </c>
      <c r="D1592" s="9" t="s">
        <v>1593</v>
      </c>
      <c r="E1592" s="9">
        <v>9696377900</v>
      </c>
      <c r="F1592" s="9" t="s">
        <v>1204</v>
      </c>
      <c r="G1592" s="64" t="s">
        <v>57</v>
      </c>
      <c r="H1592" s="65" t="s">
        <v>65</v>
      </c>
      <c r="I1592" s="65" t="s">
        <v>27</v>
      </c>
      <c r="J1592" s="22" t="s">
        <v>497</v>
      </c>
      <c r="K1592" s="67" t="str">
        <f>_xlfn.XLOOKUP(Job_Cards[[#This Row],[Part Code Issued]],'Inventory Check'!$A$3:$A$3000,'Inventory Check'!$B$3:$B$3000,"WRONG Code",0)</f>
        <v>GASKET V-LAMP DIA65</v>
      </c>
      <c r="L1592" s="22">
        <v>1</v>
      </c>
      <c r="M1592" s="27">
        <v>107</v>
      </c>
      <c r="N1592" s="69">
        <f t="shared" si="163"/>
        <v>107</v>
      </c>
      <c r="O1592" s="10">
        <v>8300</v>
      </c>
      <c r="P1592" s="11"/>
      <c r="Q1592" s="11"/>
      <c r="R1592" s="11"/>
      <c r="S1592" s="11"/>
      <c r="T1592" s="23"/>
      <c r="U1592" s="71">
        <f t="shared" si="162"/>
        <v>8300</v>
      </c>
      <c r="V1592" s="71">
        <f t="shared" si="164"/>
        <v>1494</v>
      </c>
      <c r="W1592" s="9"/>
      <c r="X1592" s="69">
        <f>Job_Cards[[#This Row],[GST on Lobour]]+Job_Cards[[#This Row],[Total Labour]]+Job_Cards[[#This Row],[Part Value]]</f>
        <v>9901</v>
      </c>
      <c r="Y1592" s="9"/>
      <c r="Z1592" s="11"/>
      <c r="AA1592" s="15">
        <f t="shared" si="165"/>
        <v>29</v>
      </c>
      <c r="AB1592" s="15">
        <f t="shared" si="166"/>
        <v>6</v>
      </c>
      <c r="AC1592" s="15">
        <f t="shared" si="167"/>
        <v>2026</v>
      </c>
    </row>
    <row r="1593" spans="1:29" x14ac:dyDescent="0.35">
      <c r="A1593" s="9"/>
      <c r="B1593" s="8">
        <v>46202</v>
      </c>
      <c r="C1593" s="9"/>
      <c r="D1593" s="9"/>
      <c r="E1593" s="9"/>
      <c r="F1593" s="9"/>
      <c r="G1593" s="64"/>
      <c r="H1593" s="65"/>
      <c r="I1593" s="65" t="str">
        <f>IF(Job_Cards[[#This Row],[Customer Name]]="",I1592,"")</f>
        <v>Paid</v>
      </c>
      <c r="J1593" s="22" t="s">
        <v>499</v>
      </c>
      <c r="K1593" s="67" t="str">
        <f>_xlfn.XLOOKUP(Job_Cards[[#This Row],[Part Code Issued]],'Inventory Check'!$A$3:$A$3000,'Inventory Check'!$B$3:$B$3000,"WRONG Code",0)</f>
        <v>GASKET V-LAMP DIA185</v>
      </c>
      <c r="L1593" s="22">
        <v>2</v>
      </c>
      <c r="M1593" s="27">
        <v>495</v>
      </c>
      <c r="N1593" s="69">
        <f t="shared" si="163"/>
        <v>990</v>
      </c>
      <c r="O1593" s="10"/>
      <c r="P1593" s="11"/>
      <c r="Q1593" s="11"/>
      <c r="R1593" s="11"/>
      <c r="S1593" s="11"/>
      <c r="T1593" s="23"/>
      <c r="U1593" s="71">
        <f t="shared" si="162"/>
        <v>0</v>
      </c>
      <c r="V1593" s="71">
        <f t="shared" si="164"/>
        <v>0</v>
      </c>
      <c r="W1593" s="9"/>
      <c r="X1593" s="69">
        <f>Job_Cards[[#This Row],[GST on Lobour]]+Job_Cards[[#This Row],[Total Labour]]+Job_Cards[[#This Row],[Part Value]]</f>
        <v>990</v>
      </c>
      <c r="Y1593" s="9"/>
      <c r="Z1593" s="11"/>
      <c r="AA1593" s="15">
        <f t="shared" si="165"/>
        <v>29</v>
      </c>
      <c r="AB1593" s="15">
        <f t="shared" si="166"/>
        <v>6</v>
      </c>
      <c r="AC1593" s="15">
        <f t="shared" si="167"/>
        <v>2026</v>
      </c>
    </row>
    <row r="1594" spans="1:29" x14ac:dyDescent="0.35">
      <c r="A1594" s="9"/>
      <c r="B1594" s="8">
        <v>46202</v>
      </c>
      <c r="C1594" s="9"/>
      <c r="D1594" s="9"/>
      <c r="E1594" s="9"/>
      <c r="F1594" s="9"/>
      <c r="G1594" s="64"/>
      <c r="H1594" s="65"/>
      <c r="I1594" s="65" t="str">
        <f>IF(Job_Cards[[#This Row],[Customer Name]]="",I1593,"")</f>
        <v>Paid</v>
      </c>
      <c r="J1594" s="22" t="s">
        <v>366</v>
      </c>
      <c r="K1594" s="67" t="str">
        <f>_xlfn.XLOOKUP(Job_Cards[[#This Row],[Part Code Issued]],'Inventory Check'!$A$3:$A$3000,'Inventory Check'!$B$3:$B$3000,"WRONG Code",0)</f>
        <v>Gulf Force BS VI (6.5L)</v>
      </c>
      <c r="L1594" s="22">
        <v>1</v>
      </c>
      <c r="M1594" s="27">
        <v>3088</v>
      </c>
      <c r="N1594" s="69">
        <f t="shared" si="163"/>
        <v>3088</v>
      </c>
      <c r="O1594" s="10"/>
      <c r="P1594" s="11"/>
      <c r="Q1594" s="11"/>
      <c r="R1594" s="11"/>
      <c r="S1594" s="11"/>
      <c r="T1594" s="23"/>
      <c r="U1594" s="71">
        <f t="shared" si="162"/>
        <v>0</v>
      </c>
      <c r="V1594" s="71">
        <f t="shared" si="164"/>
        <v>0</v>
      </c>
      <c r="W1594" s="9"/>
      <c r="X1594" s="69">
        <f>Job_Cards[[#This Row],[GST on Lobour]]+Job_Cards[[#This Row],[Total Labour]]+Job_Cards[[#This Row],[Part Value]]</f>
        <v>3088</v>
      </c>
      <c r="Y1594" s="9"/>
      <c r="Z1594" s="11"/>
      <c r="AA1594" s="15">
        <f t="shared" si="165"/>
        <v>29</v>
      </c>
      <c r="AB1594" s="15">
        <f t="shared" si="166"/>
        <v>6</v>
      </c>
      <c r="AC1594" s="15">
        <f t="shared" si="167"/>
        <v>2026</v>
      </c>
    </row>
    <row r="1595" spans="1:29" x14ac:dyDescent="0.35">
      <c r="A1595" s="9"/>
      <c r="B1595" s="8">
        <v>46202</v>
      </c>
      <c r="C1595" s="9"/>
      <c r="D1595" s="9"/>
      <c r="E1595" s="9"/>
      <c r="F1595" s="9"/>
      <c r="G1595" s="64"/>
      <c r="H1595" s="65"/>
      <c r="I1595" s="65" t="str">
        <f>IF(Job_Cards[[#This Row],[Customer Name]]="",I1594,"")</f>
        <v>Paid</v>
      </c>
      <c r="J1595" s="22" t="s">
        <v>90</v>
      </c>
      <c r="K1595" s="67" t="str">
        <f>_xlfn.XLOOKUP(Job_Cards[[#This Row],[Part Code Issued]],'Inventory Check'!$A$3:$A$3000,'Inventory Check'!$B$3:$B$3000,"WRONG Code",0)</f>
        <v>Oil Filter</v>
      </c>
      <c r="L1595" s="22">
        <v>1</v>
      </c>
      <c r="M1595" s="27">
        <v>359</v>
      </c>
      <c r="N1595" s="69">
        <f t="shared" si="163"/>
        <v>359</v>
      </c>
      <c r="O1595" s="10"/>
      <c r="P1595" s="11"/>
      <c r="Q1595" s="11"/>
      <c r="R1595" s="11"/>
      <c r="S1595" s="11"/>
      <c r="T1595" s="23"/>
      <c r="U1595" s="71">
        <f t="shared" si="162"/>
        <v>0</v>
      </c>
      <c r="V1595" s="71">
        <f t="shared" si="164"/>
        <v>0</v>
      </c>
      <c r="W1595" s="9"/>
      <c r="X1595" s="69">
        <f>Job_Cards[[#This Row],[GST on Lobour]]+Job_Cards[[#This Row],[Total Labour]]+Job_Cards[[#This Row],[Part Value]]</f>
        <v>359</v>
      </c>
      <c r="Y1595" s="9"/>
      <c r="Z1595" s="11"/>
      <c r="AA1595" s="15">
        <f t="shared" si="165"/>
        <v>29</v>
      </c>
      <c r="AB1595" s="15">
        <f t="shared" si="166"/>
        <v>6</v>
      </c>
      <c r="AC1595" s="15">
        <f t="shared" si="167"/>
        <v>2026</v>
      </c>
    </row>
    <row r="1596" spans="1:29" x14ac:dyDescent="0.35">
      <c r="A1596" s="8">
        <v>46202</v>
      </c>
      <c r="B1596" s="8">
        <v>46202</v>
      </c>
      <c r="C1596" s="9">
        <v>217</v>
      </c>
      <c r="D1596" s="9" t="s">
        <v>1501</v>
      </c>
      <c r="E1596" s="9">
        <v>9415860637</v>
      </c>
      <c r="F1596" s="9" t="s">
        <v>678</v>
      </c>
      <c r="G1596" s="64" t="s">
        <v>55</v>
      </c>
      <c r="H1596" s="65" t="s">
        <v>65</v>
      </c>
      <c r="I1596" s="65" t="s">
        <v>27</v>
      </c>
      <c r="J1596" s="22" t="s">
        <v>1392</v>
      </c>
      <c r="K1596" s="67" t="str">
        <f>_xlfn.XLOOKUP(Job_Cards[[#This Row],[Part Code Issued]],'Inventory Check'!$A$3:$A$3000,'Inventory Check'!$B$3:$B$3000,"WRONG Code",0)</f>
        <v>ENGINE OIL</v>
      </c>
      <c r="L1596" s="22">
        <v>1</v>
      </c>
      <c r="M1596" s="27">
        <v>3375</v>
      </c>
      <c r="N1596" s="69">
        <f t="shared" si="163"/>
        <v>3375</v>
      </c>
      <c r="O1596" s="10">
        <v>1200</v>
      </c>
      <c r="P1596" s="11"/>
      <c r="Q1596" s="11"/>
      <c r="R1596" s="11"/>
      <c r="S1596" s="11"/>
      <c r="T1596" s="23"/>
      <c r="U1596" s="71">
        <f t="shared" ref="U1596:U1659" si="168">SUM(O1596:T1596)</f>
        <v>1200</v>
      </c>
      <c r="V1596" s="71">
        <f t="shared" si="164"/>
        <v>216</v>
      </c>
      <c r="W1596" s="9"/>
      <c r="X1596" s="69">
        <f>Job_Cards[[#This Row],[GST on Lobour]]+Job_Cards[[#This Row],[Total Labour]]+Job_Cards[[#This Row],[Part Value]]</f>
        <v>4791</v>
      </c>
      <c r="Y1596" s="9"/>
      <c r="Z1596" s="11"/>
      <c r="AA1596" s="15">
        <f t="shared" si="165"/>
        <v>29</v>
      </c>
      <c r="AB1596" s="15">
        <f t="shared" si="166"/>
        <v>6</v>
      </c>
      <c r="AC1596" s="15">
        <f t="shared" si="167"/>
        <v>2026</v>
      </c>
    </row>
    <row r="1597" spans="1:29" x14ac:dyDescent="0.35">
      <c r="A1597" s="9"/>
      <c r="B1597" s="8">
        <v>46202</v>
      </c>
      <c r="C1597" s="9"/>
      <c r="D1597" s="9"/>
      <c r="E1597" s="9"/>
      <c r="F1597" s="9"/>
      <c r="G1597" s="64"/>
      <c r="H1597" s="65"/>
      <c r="I1597" s="65" t="str">
        <f>IF(Job_Cards[[#This Row],[Customer Name]]="",I1596,"")</f>
        <v>Paid</v>
      </c>
      <c r="J1597" s="22" t="s">
        <v>424</v>
      </c>
      <c r="K1597" s="67" t="str">
        <f>_xlfn.XLOOKUP(Job_Cards[[#This Row],[Part Code Issued]],'Inventory Check'!$A$3:$A$3000,'Inventory Check'!$B$3:$B$3000,"WRONG Code",0)</f>
        <v>Lube Oil Filter</v>
      </c>
      <c r="L1597" s="22">
        <v>1</v>
      </c>
      <c r="M1597" s="27">
        <v>1411</v>
      </c>
      <c r="N1597" s="69">
        <f t="shared" ref="N1597:N1660" si="169">M1597*L1597</f>
        <v>1411</v>
      </c>
      <c r="O1597" s="10"/>
      <c r="P1597" s="11"/>
      <c r="Q1597" s="11"/>
      <c r="R1597" s="11"/>
      <c r="S1597" s="11"/>
      <c r="T1597" s="23"/>
      <c r="U1597" s="71">
        <f t="shared" si="168"/>
        <v>0</v>
      </c>
      <c r="V1597" s="71">
        <f t="shared" ref="V1597:V1660" si="170">U1597*0.18</f>
        <v>0</v>
      </c>
      <c r="W1597" s="9"/>
      <c r="X1597" s="69">
        <f>Job_Cards[[#This Row],[GST on Lobour]]+Job_Cards[[#This Row],[Total Labour]]+Job_Cards[[#This Row],[Part Value]]</f>
        <v>1411</v>
      </c>
      <c r="Y1597" s="9"/>
      <c r="Z1597" s="11"/>
      <c r="AA1597" s="15">
        <f t="shared" si="165"/>
        <v>29</v>
      </c>
      <c r="AB1597" s="15">
        <f t="shared" si="166"/>
        <v>6</v>
      </c>
      <c r="AC1597" s="15">
        <f t="shared" si="167"/>
        <v>2026</v>
      </c>
    </row>
    <row r="1598" spans="1:29" x14ac:dyDescent="0.35">
      <c r="A1598" s="9"/>
      <c r="B1598" s="8">
        <v>46202</v>
      </c>
      <c r="C1598" s="9"/>
      <c r="D1598" s="9"/>
      <c r="E1598" s="9"/>
      <c r="F1598" s="9"/>
      <c r="G1598" s="64"/>
      <c r="H1598" s="65"/>
      <c r="I1598" s="65" t="str">
        <f>IF(Job_Cards[[#This Row],[Customer Name]]="",I1597,"")</f>
        <v>Paid</v>
      </c>
      <c r="J1598" s="22" t="s">
        <v>91</v>
      </c>
      <c r="K1598" s="67" t="str">
        <f>_xlfn.XLOOKUP(Job_Cards[[#This Row],[Part Code Issued]],'Inventory Check'!$A$3:$A$3000,'Inventory Check'!$B$3:$B$3000,"WRONG Code",0)</f>
        <v>FUEL FILTER</v>
      </c>
      <c r="L1598" s="22">
        <v>1</v>
      </c>
      <c r="M1598" s="27">
        <v>1575</v>
      </c>
      <c r="N1598" s="69">
        <f t="shared" si="169"/>
        <v>1575</v>
      </c>
      <c r="O1598" s="10"/>
      <c r="P1598" s="11"/>
      <c r="Q1598" s="11"/>
      <c r="R1598" s="11"/>
      <c r="S1598" s="11"/>
      <c r="T1598" s="23"/>
      <c r="U1598" s="71">
        <f t="shared" si="168"/>
        <v>0</v>
      </c>
      <c r="V1598" s="71">
        <f t="shared" si="170"/>
        <v>0</v>
      </c>
      <c r="W1598" s="9"/>
      <c r="X1598" s="69">
        <f>Job_Cards[[#This Row],[GST on Lobour]]+Job_Cards[[#This Row],[Total Labour]]+Job_Cards[[#This Row],[Part Value]]</f>
        <v>1575</v>
      </c>
      <c r="Y1598" s="9"/>
      <c r="Z1598" s="11"/>
      <c r="AA1598" s="15">
        <f t="shared" si="165"/>
        <v>29</v>
      </c>
      <c r="AB1598" s="15">
        <f t="shared" si="166"/>
        <v>6</v>
      </c>
      <c r="AC1598" s="15">
        <f t="shared" si="167"/>
        <v>2026</v>
      </c>
    </row>
    <row r="1599" spans="1:29" x14ac:dyDescent="0.35">
      <c r="A1599" s="9"/>
      <c r="B1599" s="8">
        <v>46202</v>
      </c>
      <c r="C1599" s="9"/>
      <c r="D1599" s="9"/>
      <c r="E1599" s="9"/>
      <c r="F1599" s="9"/>
      <c r="G1599" s="64"/>
      <c r="H1599" s="65"/>
      <c r="I1599" s="65" t="str">
        <f>IF(Job_Cards[[#This Row],[Customer Name]]="",I1598,"")</f>
        <v>Paid</v>
      </c>
      <c r="J1599" s="22" t="s">
        <v>189</v>
      </c>
      <c r="K1599" s="67" t="str">
        <f>_xlfn.XLOOKUP(Job_Cards[[#This Row],[Part Code Issued]],'Inventory Check'!$A$3:$A$3000,'Inventory Check'!$B$3:$B$3000,"WRONG Code",0)</f>
        <v>AIR FILTER</v>
      </c>
      <c r="L1599" s="22">
        <v>1</v>
      </c>
      <c r="M1599" s="27">
        <v>693</v>
      </c>
      <c r="N1599" s="69">
        <f t="shared" si="169"/>
        <v>693</v>
      </c>
      <c r="O1599" s="10"/>
      <c r="P1599" s="11"/>
      <c r="Q1599" s="11"/>
      <c r="R1599" s="11"/>
      <c r="S1599" s="11"/>
      <c r="T1599" s="23"/>
      <c r="U1599" s="71">
        <f t="shared" si="168"/>
        <v>0</v>
      </c>
      <c r="V1599" s="71">
        <f t="shared" si="170"/>
        <v>0</v>
      </c>
      <c r="W1599" s="9"/>
      <c r="X1599" s="69">
        <f>Job_Cards[[#This Row],[GST on Lobour]]+Job_Cards[[#This Row],[Total Labour]]+Job_Cards[[#This Row],[Part Value]]</f>
        <v>693</v>
      </c>
      <c r="Y1599" s="9"/>
      <c r="Z1599" s="11"/>
      <c r="AA1599" s="15">
        <f t="shared" ref="AA1599:AA1662" si="171">DAY(B1599)</f>
        <v>29</v>
      </c>
      <c r="AB1599" s="15">
        <f t="shared" ref="AB1599:AB1662" si="172">MONTH(B1599)</f>
        <v>6</v>
      </c>
      <c r="AC1599" s="15">
        <f t="shared" ref="AC1599:AC1662" si="173">YEAR(B1599)</f>
        <v>2026</v>
      </c>
    </row>
    <row r="1600" spans="1:29" x14ac:dyDescent="0.35">
      <c r="A1600" s="9"/>
      <c r="B1600" s="8">
        <v>46202</v>
      </c>
      <c r="C1600" s="9"/>
      <c r="D1600" s="9"/>
      <c r="E1600" s="9"/>
      <c r="F1600" s="9"/>
      <c r="G1600" s="64"/>
      <c r="H1600" s="65"/>
      <c r="I1600" s="65" t="str">
        <f>IF(Job_Cards[[#This Row],[Customer Name]]="",I1599,"")</f>
        <v>Paid</v>
      </c>
      <c r="J1600" s="22" t="s">
        <v>557</v>
      </c>
      <c r="K1600" s="67" t="str">
        <f>_xlfn.XLOOKUP(Job_Cards[[#This Row],[Part Code Issued]],'Inventory Check'!$A$3:$A$3000,'Inventory Check'!$B$3:$B$3000,"WRONG Code",0)</f>
        <v>Brake Oil</v>
      </c>
      <c r="L1600" s="22">
        <v>1</v>
      </c>
      <c r="M1600" s="27">
        <v>149</v>
      </c>
      <c r="N1600" s="69">
        <f t="shared" si="169"/>
        <v>149</v>
      </c>
      <c r="O1600" s="10"/>
      <c r="P1600" s="11"/>
      <c r="Q1600" s="11"/>
      <c r="R1600" s="11"/>
      <c r="S1600" s="11"/>
      <c r="T1600" s="23"/>
      <c r="U1600" s="71">
        <f t="shared" si="168"/>
        <v>0</v>
      </c>
      <c r="V1600" s="71">
        <f t="shared" si="170"/>
        <v>0</v>
      </c>
      <c r="W1600" s="9"/>
      <c r="X1600" s="69">
        <f>Job_Cards[[#This Row],[GST on Lobour]]+Job_Cards[[#This Row],[Total Labour]]+Job_Cards[[#This Row],[Part Value]]</f>
        <v>149</v>
      </c>
      <c r="Y1600" s="9"/>
      <c r="Z1600" s="11"/>
      <c r="AA1600" s="15">
        <f t="shared" si="171"/>
        <v>29</v>
      </c>
      <c r="AB1600" s="15">
        <f t="shared" si="172"/>
        <v>6</v>
      </c>
      <c r="AC1600" s="15">
        <f t="shared" si="173"/>
        <v>2026</v>
      </c>
    </row>
    <row r="1601" spans="1:29" x14ac:dyDescent="0.35">
      <c r="A1601" s="8">
        <v>46202</v>
      </c>
      <c r="B1601" s="8">
        <v>46202</v>
      </c>
      <c r="C1601" s="9">
        <v>218</v>
      </c>
      <c r="D1601" s="9" t="s">
        <v>1594</v>
      </c>
      <c r="E1601" s="9">
        <v>7705962413</v>
      </c>
      <c r="F1601" s="9"/>
      <c r="G1601" s="64"/>
      <c r="H1601" s="65"/>
      <c r="I1601" s="65" t="s">
        <v>751</v>
      </c>
      <c r="J1601" s="22" t="s">
        <v>133</v>
      </c>
      <c r="K1601" s="67" t="str">
        <f>_xlfn.XLOOKUP(Job_Cards[[#This Row],[Part Code Issued]],'Inventory Check'!$A$3:$A$3000,'Inventory Check'!$B$3:$B$3000,"WRONG Code",0)</f>
        <v>Rear View Mirror RH</v>
      </c>
      <c r="L1601" s="22">
        <v>1</v>
      </c>
      <c r="M1601" s="27">
        <v>250</v>
      </c>
      <c r="N1601" s="69">
        <f t="shared" si="169"/>
        <v>250</v>
      </c>
      <c r="O1601" s="10"/>
      <c r="P1601" s="11"/>
      <c r="Q1601" s="11"/>
      <c r="R1601" s="11"/>
      <c r="S1601" s="11"/>
      <c r="T1601" s="23"/>
      <c r="U1601" s="71">
        <f t="shared" si="168"/>
        <v>0</v>
      </c>
      <c r="V1601" s="71">
        <f t="shared" si="170"/>
        <v>0</v>
      </c>
      <c r="W1601" s="9"/>
      <c r="X1601" s="69">
        <f>Job_Cards[[#This Row],[GST on Lobour]]+Job_Cards[[#This Row],[Total Labour]]+Job_Cards[[#This Row],[Part Value]]</f>
        <v>250</v>
      </c>
      <c r="Y1601" s="9"/>
      <c r="Z1601" s="11"/>
      <c r="AA1601" s="15">
        <f t="shared" si="171"/>
        <v>29</v>
      </c>
      <c r="AB1601" s="15">
        <f t="shared" si="172"/>
        <v>6</v>
      </c>
      <c r="AC1601" s="15">
        <f t="shared" si="173"/>
        <v>2026</v>
      </c>
    </row>
    <row r="1602" spans="1:29" x14ac:dyDescent="0.35">
      <c r="A1602" s="8">
        <v>46202</v>
      </c>
      <c r="B1602" s="8">
        <v>46202</v>
      </c>
      <c r="C1602" s="9">
        <v>219</v>
      </c>
      <c r="D1602" s="9" t="s">
        <v>1595</v>
      </c>
      <c r="E1602" s="9"/>
      <c r="F1602" s="9"/>
      <c r="G1602" s="64"/>
      <c r="H1602" s="65"/>
      <c r="I1602" s="65" t="s">
        <v>751</v>
      </c>
      <c r="J1602" s="22" t="s">
        <v>308</v>
      </c>
      <c r="K1602" s="67" t="str">
        <f>_xlfn.XLOOKUP(Job_Cards[[#This Row],[Part Code Issued]],'Inventory Check'!$A$3:$A$3000,'Inventory Check'!$B$3:$B$3000,"WRONG Code",0)</f>
        <v>Gulf Force AdBlue (20 L)</v>
      </c>
      <c r="L1602" s="22">
        <v>1</v>
      </c>
      <c r="M1602" s="27">
        <v>1920</v>
      </c>
      <c r="N1602" s="69">
        <f t="shared" si="169"/>
        <v>1920</v>
      </c>
      <c r="O1602" s="10"/>
      <c r="P1602" s="11"/>
      <c r="Q1602" s="11"/>
      <c r="R1602" s="11"/>
      <c r="S1602" s="11"/>
      <c r="T1602" s="23"/>
      <c r="U1602" s="71">
        <f t="shared" si="168"/>
        <v>0</v>
      </c>
      <c r="V1602" s="71">
        <f t="shared" si="170"/>
        <v>0</v>
      </c>
      <c r="W1602" s="9"/>
      <c r="X1602" s="69">
        <f>Job_Cards[[#This Row],[GST on Lobour]]+Job_Cards[[#This Row],[Total Labour]]+Job_Cards[[#This Row],[Part Value]]</f>
        <v>1920</v>
      </c>
      <c r="Y1602" s="9"/>
      <c r="Z1602" s="11"/>
      <c r="AA1602" s="15">
        <f t="shared" si="171"/>
        <v>29</v>
      </c>
      <c r="AB1602" s="15">
        <f t="shared" si="172"/>
        <v>6</v>
      </c>
      <c r="AC1602" s="15">
        <f t="shared" si="173"/>
        <v>2026</v>
      </c>
    </row>
    <row r="1603" spans="1:29" x14ac:dyDescent="0.35">
      <c r="A1603" s="8">
        <v>46202</v>
      </c>
      <c r="B1603" s="8">
        <v>46202</v>
      </c>
      <c r="C1603" s="9">
        <v>220</v>
      </c>
      <c r="D1603" s="9" t="s">
        <v>1565</v>
      </c>
      <c r="E1603" s="9">
        <v>9453518643</v>
      </c>
      <c r="F1603" s="9" t="s">
        <v>1596</v>
      </c>
      <c r="G1603" s="64" t="s">
        <v>55</v>
      </c>
      <c r="H1603" s="65" t="s">
        <v>65</v>
      </c>
      <c r="I1603" s="65" t="s">
        <v>27</v>
      </c>
      <c r="J1603" s="22" t="s">
        <v>366</v>
      </c>
      <c r="K1603" s="67" t="str">
        <f>_xlfn.XLOOKUP(Job_Cards[[#This Row],[Part Code Issued]],'Inventory Check'!$A$3:$A$3000,'Inventory Check'!$B$3:$B$3000,"WRONG Code",0)</f>
        <v>Gulf Force BS VI (6.5L)</v>
      </c>
      <c r="L1603" s="22">
        <v>1</v>
      </c>
      <c r="M1603" s="27">
        <v>3088</v>
      </c>
      <c r="N1603" s="69">
        <f t="shared" si="169"/>
        <v>3088</v>
      </c>
      <c r="O1603" s="10">
        <v>3200</v>
      </c>
      <c r="P1603" s="11"/>
      <c r="Q1603" s="11">
        <v>1700</v>
      </c>
      <c r="R1603" s="11"/>
      <c r="S1603" s="11"/>
      <c r="T1603" s="23"/>
      <c r="U1603" s="71">
        <f t="shared" si="168"/>
        <v>4900</v>
      </c>
      <c r="V1603" s="71">
        <f t="shared" si="170"/>
        <v>882</v>
      </c>
      <c r="W1603" s="9"/>
      <c r="X1603" s="69">
        <f>Job_Cards[[#This Row],[GST on Lobour]]+Job_Cards[[#This Row],[Total Labour]]+Job_Cards[[#This Row],[Part Value]]</f>
        <v>8870</v>
      </c>
      <c r="Y1603" s="9" t="s">
        <v>1428</v>
      </c>
      <c r="Z1603" s="11">
        <v>1300</v>
      </c>
      <c r="AA1603" s="15">
        <f t="shared" si="171"/>
        <v>29</v>
      </c>
      <c r="AB1603" s="15">
        <f t="shared" si="172"/>
        <v>6</v>
      </c>
      <c r="AC1603" s="15">
        <f t="shared" si="173"/>
        <v>2026</v>
      </c>
    </row>
    <row r="1604" spans="1:29" x14ac:dyDescent="0.35">
      <c r="A1604" s="9"/>
      <c r="B1604" s="8">
        <v>46202</v>
      </c>
      <c r="C1604" s="9"/>
      <c r="D1604" s="9"/>
      <c r="E1604" s="9"/>
      <c r="F1604" s="9"/>
      <c r="G1604" s="64"/>
      <c r="H1604" s="65"/>
      <c r="I1604" s="65" t="str">
        <f>IF(Job_Cards[[#This Row],[Customer Name]]="",I1603,"")</f>
        <v>Paid</v>
      </c>
      <c r="J1604" s="22" t="s">
        <v>90</v>
      </c>
      <c r="K1604" s="67" t="str">
        <f>_xlfn.XLOOKUP(Job_Cards[[#This Row],[Part Code Issued]],'Inventory Check'!$A$3:$A$3000,'Inventory Check'!$B$3:$B$3000,"WRONG Code",0)</f>
        <v>Oil Filter</v>
      </c>
      <c r="L1604" s="22">
        <v>1</v>
      </c>
      <c r="M1604" s="27">
        <v>359</v>
      </c>
      <c r="N1604" s="69">
        <f t="shared" si="169"/>
        <v>359</v>
      </c>
      <c r="O1604" s="10"/>
      <c r="P1604" s="11"/>
      <c r="Q1604" s="11"/>
      <c r="R1604" s="11"/>
      <c r="S1604" s="11"/>
      <c r="T1604" s="23"/>
      <c r="U1604" s="71">
        <f t="shared" si="168"/>
        <v>0</v>
      </c>
      <c r="V1604" s="71">
        <f t="shared" si="170"/>
        <v>0</v>
      </c>
      <c r="W1604" s="9"/>
      <c r="X1604" s="69">
        <f>Job_Cards[[#This Row],[GST on Lobour]]+Job_Cards[[#This Row],[Total Labour]]+Job_Cards[[#This Row],[Part Value]]</f>
        <v>359</v>
      </c>
      <c r="Y1604" s="9"/>
      <c r="Z1604" s="11"/>
      <c r="AA1604" s="15">
        <f t="shared" si="171"/>
        <v>29</v>
      </c>
      <c r="AB1604" s="15">
        <f t="shared" si="172"/>
        <v>6</v>
      </c>
      <c r="AC1604" s="15">
        <f t="shared" si="173"/>
        <v>2026</v>
      </c>
    </row>
    <row r="1605" spans="1:29" x14ac:dyDescent="0.35">
      <c r="A1605" s="9"/>
      <c r="B1605" s="8">
        <v>46202</v>
      </c>
      <c r="C1605" s="9"/>
      <c r="D1605" s="9"/>
      <c r="E1605" s="9"/>
      <c r="F1605" s="9"/>
      <c r="G1605" s="64"/>
      <c r="H1605" s="65"/>
      <c r="I1605" s="65" t="str">
        <f>IF(Job_Cards[[#This Row],[Customer Name]]="",I1604,"")</f>
        <v>Paid</v>
      </c>
      <c r="J1605" s="22" t="s">
        <v>92</v>
      </c>
      <c r="K1605" s="67" t="str">
        <f>_xlfn.XLOOKUP(Job_Cards[[#This Row],[Part Code Issued]],'Inventory Check'!$A$3:$A$3000,'Inventory Check'!$B$3:$B$3000,"WRONG Code",0)</f>
        <v>AIR FILTER</v>
      </c>
      <c r="L1605" s="22">
        <v>1</v>
      </c>
      <c r="M1605" s="27">
        <v>1388</v>
      </c>
      <c r="N1605" s="69">
        <f t="shared" si="169"/>
        <v>1388</v>
      </c>
      <c r="O1605" s="10"/>
      <c r="P1605" s="11"/>
      <c r="Q1605" s="11"/>
      <c r="R1605" s="11"/>
      <c r="S1605" s="11"/>
      <c r="T1605" s="23"/>
      <c r="U1605" s="71">
        <f t="shared" si="168"/>
        <v>0</v>
      </c>
      <c r="V1605" s="71">
        <f t="shared" si="170"/>
        <v>0</v>
      </c>
      <c r="W1605" s="9"/>
      <c r="X1605" s="69">
        <f>Job_Cards[[#This Row],[GST on Lobour]]+Job_Cards[[#This Row],[Total Labour]]+Job_Cards[[#This Row],[Part Value]]</f>
        <v>1388</v>
      </c>
      <c r="Y1605" s="9"/>
      <c r="Z1605" s="11"/>
      <c r="AA1605" s="15">
        <f t="shared" si="171"/>
        <v>29</v>
      </c>
      <c r="AB1605" s="15">
        <f t="shared" si="172"/>
        <v>6</v>
      </c>
      <c r="AC1605" s="15">
        <f t="shared" si="173"/>
        <v>2026</v>
      </c>
    </row>
    <row r="1606" spans="1:29" x14ac:dyDescent="0.35">
      <c r="A1606" s="9"/>
      <c r="B1606" s="8">
        <v>46202</v>
      </c>
      <c r="C1606" s="9"/>
      <c r="D1606" s="9"/>
      <c r="E1606" s="9"/>
      <c r="F1606" s="9"/>
      <c r="G1606" s="64"/>
      <c r="H1606" s="65"/>
      <c r="I1606" s="65" t="str">
        <f>IF(Job_Cards[[#This Row],[Customer Name]]="",I1605,"")</f>
        <v>Paid</v>
      </c>
      <c r="J1606" s="22" t="s">
        <v>829</v>
      </c>
      <c r="K1606" s="67" t="str">
        <f>_xlfn.XLOOKUP(Job_Cards[[#This Row],[Part Code Issued]],'Inventory Check'!$A$3:$A$3000,'Inventory Check'!$B$3:$B$3000,"WRONG Code",0)</f>
        <v>SMALL</v>
      </c>
      <c r="L1606" s="22">
        <v>3</v>
      </c>
      <c r="M1606" s="27">
        <v>8</v>
      </c>
      <c r="N1606" s="69">
        <f t="shared" si="169"/>
        <v>24</v>
      </c>
      <c r="O1606" s="10"/>
      <c r="P1606" s="11"/>
      <c r="Q1606" s="11"/>
      <c r="R1606" s="11"/>
      <c r="S1606" s="11"/>
      <c r="T1606" s="23"/>
      <c r="U1606" s="71">
        <f t="shared" si="168"/>
        <v>0</v>
      </c>
      <c r="V1606" s="71">
        <f t="shared" si="170"/>
        <v>0</v>
      </c>
      <c r="W1606" s="9"/>
      <c r="X1606" s="69">
        <f>Job_Cards[[#This Row],[GST on Lobour]]+Job_Cards[[#This Row],[Total Labour]]+Job_Cards[[#This Row],[Part Value]]</f>
        <v>24</v>
      </c>
      <c r="Y1606" s="9"/>
      <c r="Z1606" s="11"/>
      <c r="AA1606" s="15">
        <f t="shared" si="171"/>
        <v>29</v>
      </c>
      <c r="AB1606" s="15">
        <f t="shared" si="172"/>
        <v>6</v>
      </c>
      <c r="AC1606" s="15">
        <f t="shared" si="173"/>
        <v>2026</v>
      </c>
    </row>
    <row r="1607" spans="1:29" x14ac:dyDescent="0.35">
      <c r="A1607" s="9"/>
      <c r="B1607" s="8">
        <v>46202</v>
      </c>
      <c r="C1607" s="9"/>
      <c r="D1607" s="9"/>
      <c r="E1607" s="9"/>
      <c r="F1607" s="9"/>
      <c r="G1607" s="64"/>
      <c r="H1607" s="65"/>
      <c r="I1607" s="65" t="str">
        <f>IF(Job_Cards[[#This Row],[Customer Name]]="",I1606,"")</f>
        <v>Paid</v>
      </c>
      <c r="J1607" s="22" t="s">
        <v>1431</v>
      </c>
      <c r="K1607" s="67" t="str">
        <f>_xlfn.XLOOKUP(Job_Cards[[#This Row],[Part Code Issued]],'Inventory Check'!$A$3:$A$3000,'Inventory Check'!$B$3:$B$3000,"WRONG Code",0)</f>
        <v>Cross Assy Kit</v>
      </c>
      <c r="L1607" s="22">
        <v>1</v>
      </c>
      <c r="M1607" s="27">
        <v>1821</v>
      </c>
      <c r="N1607" s="69">
        <f t="shared" si="169"/>
        <v>1821</v>
      </c>
      <c r="O1607" s="10"/>
      <c r="P1607" s="11"/>
      <c r="Q1607" s="11"/>
      <c r="R1607" s="11"/>
      <c r="S1607" s="11"/>
      <c r="T1607" s="23"/>
      <c r="U1607" s="71">
        <f t="shared" si="168"/>
        <v>0</v>
      </c>
      <c r="V1607" s="71">
        <f t="shared" si="170"/>
        <v>0</v>
      </c>
      <c r="W1607" s="9"/>
      <c r="X1607" s="69">
        <f>Job_Cards[[#This Row],[GST on Lobour]]+Job_Cards[[#This Row],[Total Labour]]+Job_Cards[[#This Row],[Part Value]]</f>
        <v>1821</v>
      </c>
      <c r="Y1607" s="9"/>
      <c r="Z1607" s="11"/>
      <c r="AA1607" s="15">
        <f t="shared" si="171"/>
        <v>29</v>
      </c>
      <c r="AB1607" s="15">
        <f t="shared" si="172"/>
        <v>6</v>
      </c>
      <c r="AC1607" s="15">
        <f t="shared" si="173"/>
        <v>2026</v>
      </c>
    </row>
    <row r="1608" spans="1:29" x14ac:dyDescent="0.35">
      <c r="A1608" s="8">
        <v>46203</v>
      </c>
      <c r="B1608" s="8">
        <v>46203</v>
      </c>
      <c r="C1608" s="9">
        <v>221</v>
      </c>
      <c r="D1608" s="9" t="s">
        <v>1599</v>
      </c>
      <c r="E1608" s="9">
        <v>8318350315</v>
      </c>
      <c r="F1608" s="9" t="s">
        <v>1600</v>
      </c>
      <c r="G1608" s="64" t="s">
        <v>55</v>
      </c>
      <c r="H1608" s="65" t="s">
        <v>65</v>
      </c>
      <c r="I1608" s="65" t="s">
        <v>48</v>
      </c>
      <c r="J1608" s="22" t="s">
        <v>625</v>
      </c>
      <c r="K1608" s="67" t="str">
        <f>_xlfn.XLOOKUP(Job_Cards[[#This Row],[Part Code Issued]],'Inventory Check'!$A$3:$A$3000,'Inventory Check'!$B$3:$B$3000,"WRONG Code",0)</f>
        <v>SIDE RETRO REFLECTOR</v>
      </c>
      <c r="L1608" s="22">
        <v>3</v>
      </c>
      <c r="M1608" s="27">
        <v>204</v>
      </c>
      <c r="N1608" s="69">
        <f t="shared" si="169"/>
        <v>612</v>
      </c>
      <c r="O1608" s="10">
        <v>200</v>
      </c>
      <c r="P1608" s="11">
        <v>300</v>
      </c>
      <c r="Q1608" s="11"/>
      <c r="R1608" s="11"/>
      <c r="S1608" s="11"/>
      <c r="T1608" s="23"/>
      <c r="U1608" s="71">
        <f t="shared" si="168"/>
        <v>500</v>
      </c>
      <c r="V1608" s="71">
        <f t="shared" si="170"/>
        <v>90</v>
      </c>
      <c r="W1608" s="9"/>
      <c r="X1608" s="69">
        <f>Job_Cards[[#This Row],[GST on Lobour]]+Job_Cards[[#This Row],[Total Labour]]+Job_Cards[[#This Row],[Part Value]]</f>
        <v>1202</v>
      </c>
      <c r="Y1608" s="9"/>
      <c r="Z1608" s="11"/>
      <c r="AA1608" s="15">
        <f t="shared" si="171"/>
        <v>30</v>
      </c>
      <c r="AB1608" s="15">
        <f t="shared" si="172"/>
        <v>6</v>
      </c>
      <c r="AC1608" s="15">
        <f t="shared" si="173"/>
        <v>2026</v>
      </c>
    </row>
    <row r="1609" spans="1:29" x14ac:dyDescent="0.35">
      <c r="A1609" s="9"/>
      <c r="B1609" s="8">
        <v>46203</v>
      </c>
      <c r="C1609" s="9"/>
      <c r="D1609" s="9"/>
      <c r="E1609" s="9"/>
      <c r="F1609" s="9"/>
      <c r="G1609" s="64"/>
      <c r="H1609" s="65"/>
      <c r="I1609" s="65" t="str">
        <f>IF(Job_Cards[[#This Row],[Customer Name]]="",I1608,"")</f>
        <v>Free Service</v>
      </c>
      <c r="J1609" s="22" t="s">
        <v>366</v>
      </c>
      <c r="K1609" s="67" t="str">
        <f>_xlfn.XLOOKUP(Job_Cards[[#This Row],[Part Code Issued]],'Inventory Check'!$A$3:$A$3000,'Inventory Check'!$B$3:$B$3000,"WRONG Code",0)</f>
        <v>Gulf Force BS VI (6.5L)</v>
      </c>
      <c r="L1609" s="22">
        <v>1</v>
      </c>
      <c r="M1609" s="27">
        <v>3088</v>
      </c>
      <c r="N1609" s="69">
        <f t="shared" si="169"/>
        <v>3088</v>
      </c>
      <c r="O1609" s="10"/>
      <c r="P1609" s="11"/>
      <c r="Q1609" s="11"/>
      <c r="R1609" s="11"/>
      <c r="S1609" s="11"/>
      <c r="T1609" s="23"/>
      <c r="U1609" s="71">
        <f t="shared" si="168"/>
        <v>0</v>
      </c>
      <c r="V1609" s="71">
        <f t="shared" si="170"/>
        <v>0</v>
      </c>
      <c r="W1609" s="9"/>
      <c r="X1609" s="69">
        <f>Job_Cards[[#This Row],[GST on Lobour]]+Job_Cards[[#This Row],[Total Labour]]+Job_Cards[[#This Row],[Part Value]]</f>
        <v>3088</v>
      </c>
      <c r="Y1609" s="9"/>
      <c r="Z1609" s="11"/>
      <c r="AA1609" s="15">
        <f t="shared" si="171"/>
        <v>30</v>
      </c>
      <c r="AB1609" s="15">
        <f t="shared" si="172"/>
        <v>6</v>
      </c>
      <c r="AC1609" s="15">
        <f t="shared" si="173"/>
        <v>2026</v>
      </c>
    </row>
    <row r="1610" spans="1:29" x14ac:dyDescent="0.35">
      <c r="A1610" s="9"/>
      <c r="B1610" s="8">
        <v>46203</v>
      </c>
      <c r="C1610" s="9"/>
      <c r="D1610" s="9"/>
      <c r="E1610" s="9"/>
      <c r="F1610" s="9"/>
      <c r="G1610" s="64"/>
      <c r="H1610" s="65"/>
      <c r="I1610" s="65" t="str">
        <f>IF(Job_Cards[[#This Row],[Customer Name]]="",I1609,"")</f>
        <v>Free Service</v>
      </c>
      <c r="J1610" s="22" t="s">
        <v>90</v>
      </c>
      <c r="K1610" s="67" t="str">
        <f>_xlfn.XLOOKUP(Job_Cards[[#This Row],[Part Code Issued]],'Inventory Check'!$A$3:$A$3000,'Inventory Check'!$B$3:$B$3000,"WRONG Code",0)</f>
        <v>Oil Filter</v>
      </c>
      <c r="L1610" s="22">
        <v>1</v>
      </c>
      <c r="M1610" s="27">
        <v>359</v>
      </c>
      <c r="N1610" s="69">
        <f t="shared" si="169"/>
        <v>359</v>
      </c>
      <c r="O1610" s="10"/>
      <c r="P1610" s="11"/>
      <c r="Q1610" s="11"/>
      <c r="R1610" s="11"/>
      <c r="S1610" s="11"/>
      <c r="T1610" s="23"/>
      <c r="U1610" s="71">
        <f t="shared" si="168"/>
        <v>0</v>
      </c>
      <c r="V1610" s="71">
        <f t="shared" si="170"/>
        <v>0</v>
      </c>
      <c r="W1610" s="9"/>
      <c r="X1610" s="69">
        <f>Job_Cards[[#This Row],[GST on Lobour]]+Job_Cards[[#This Row],[Total Labour]]+Job_Cards[[#This Row],[Part Value]]</f>
        <v>359</v>
      </c>
      <c r="Y1610" s="9"/>
      <c r="Z1610" s="11"/>
      <c r="AA1610" s="15">
        <f t="shared" si="171"/>
        <v>30</v>
      </c>
      <c r="AB1610" s="15">
        <f t="shared" si="172"/>
        <v>6</v>
      </c>
      <c r="AC1610" s="15">
        <f t="shared" si="173"/>
        <v>2026</v>
      </c>
    </row>
    <row r="1611" spans="1:29" x14ac:dyDescent="0.35">
      <c r="A1611" s="9"/>
      <c r="B1611" s="8">
        <v>46203</v>
      </c>
      <c r="C1611" s="9"/>
      <c r="D1611" s="9"/>
      <c r="E1611" s="9"/>
      <c r="F1611" s="9"/>
      <c r="G1611" s="64"/>
      <c r="H1611" s="65"/>
      <c r="I1611" s="65" t="str">
        <f>IF(Job_Cards[[#This Row],[Customer Name]]="",I1610,"")</f>
        <v>Free Service</v>
      </c>
      <c r="J1611" s="22" t="s">
        <v>91</v>
      </c>
      <c r="K1611" s="67" t="str">
        <f>_xlfn.XLOOKUP(Job_Cards[[#This Row],[Part Code Issued]],'Inventory Check'!$A$3:$A$3000,'Inventory Check'!$B$3:$B$3000,"WRONG Code",0)</f>
        <v>FUEL FILTER</v>
      </c>
      <c r="L1611" s="22">
        <v>1</v>
      </c>
      <c r="M1611" s="27">
        <v>1575</v>
      </c>
      <c r="N1611" s="69">
        <f t="shared" si="169"/>
        <v>1575</v>
      </c>
      <c r="O1611" s="10"/>
      <c r="P1611" s="11"/>
      <c r="Q1611" s="11"/>
      <c r="R1611" s="11"/>
      <c r="S1611" s="11"/>
      <c r="T1611" s="23"/>
      <c r="U1611" s="71">
        <f t="shared" si="168"/>
        <v>0</v>
      </c>
      <c r="V1611" s="71">
        <f t="shared" si="170"/>
        <v>0</v>
      </c>
      <c r="W1611" s="9"/>
      <c r="X1611" s="69">
        <f>Job_Cards[[#This Row],[GST on Lobour]]+Job_Cards[[#This Row],[Total Labour]]+Job_Cards[[#This Row],[Part Value]]</f>
        <v>1575</v>
      </c>
      <c r="Y1611" s="9"/>
      <c r="Z1611" s="11"/>
      <c r="AA1611" s="15">
        <f t="shared" si="171"/>
        <v>30</v>
      </c>
      <c r="AB1611" s="15">
        <f t="shared" si="172"/>
        <v>6</v>
      </c>
      <c r="AC1611" s="15">
        <f t="shared" si="173"/>
        <v>2026</v>
      </c>
    </row>
    <row r="1612" spans="1:29" x14ac:dyDescent="0.35">
      <c r="A1612" s="9"/>
      <c r="B1612" s="8">
        <v>46203</v>
      </c>
      <c r="C1612" s="9"/>
      <c r="D1612" s="9"/>
      <c r="E1612" s="9"/>
      <c r="F1612" s="9"/>
      <c r="G1612" s="64"/>
      <c r="H1612" s="65"/>
      <c r="I1612" s="65" t="str">
        <f>IF(Job_Cards[[#This Row],[Customer Name]]="",I1611,"")</f>
        <v>Free Service</v>
      </c>
      <c r="J1612" s="22" t="s">
        <v>531</v>
      </c>
      <c r="K1612" s="67" t="str">
        <f>_xlfn.XLOOKUP(Job_Cards[[#This Row],[Part Code Issued]],'Inventory Check'!$A$3:$A$3000,'Inventory Check'!$B$3:$B$3000,"WRONG Code",0)</f>
        <v>Drain Plug assly</v>
      </c>
      <c r="L1612" s="22">
        <v>1</v>
      </c>
      <c r="M1612" s="27">
        <v>70</v>
      </c>
      <c r="N1612" s="69">
        <f t="shared" si="169"/>
        <v>70</v>
      </c>
      <c r="O1612" s="10"/>
      <c r="P1612" s="11"/>
      <c r="Q1612" s="11"/>
      <c r="R1612" s="11"/>
      <c r="S1612" s="11"/>
      <c r="T1612" s="23"/>
      <c r="U1612" s="71">
        <f t="shared" si="168"/>
        <v>0</v>
      </c>
      <c r="V1612" s="71">
        <f t="shared" si="170"/>
        <v>0</v>
      </c>
      <c r="W1612" s="9"/>
      <c r="X1612" s="69">
        <f>Job_Cards[[#This Row],[GST on Lobour]]+Job_Cards[[#This Row],[Total Labour]]+Job_Cards[[#This Row],[Part Value]]</f>
        <v>70</v>
      </c>
      <c r="Y1612" s="9"/>
      <c r="Z1612" s="11"/>
      <c r="AA1612" s="15">
        <f t="shared" si="171"/>
        <v>30</v>
      </c>
      <c r="AB1612" s="15">
        <f t="shared" si="172"/>
        <v>6</v>
      </c>
      <c r="AC1612" s="15">
        <f t="shared" si="173"/>
        <v>2026</v>
      </c>
    </row>
    <row r="1613" spans="1:29" x14ac:dyDescent="0.35">
      <c r="A1613" s="9"/>
      <c r="B1613" s="8">
        <v>46203</v>
      </c>
      <c r="C1613" s="9"/>
      <c r="D1613" s="9"/>
      <c r="E1613" s="9"/>
      <c r="F1613" s="9"/>
      <c r="G1613" s="64"/>
      <c r="H1613" s="65"/>
      <c r="I1613" s="65" t="str">
        <f>IF(Job_Cards[[#This Row],[Customer Name]]="",I1612,"")</f>
        <v>Free Service</v>
      </c>
      <c r="J1613" s="22" t="s">
        <v>505</v>
      </c>
      <c r="K1613" s="67" t="str">
        <f>_xlfn.XLOOKUP(Job_Cards[[#This Row],[Part Code Issued]],'Inventory Check'!$A$3:$A$3000,'Inventory Check'!$B$3:$B$3000,"WRONG Code",0)</f>
        <v>Horn Kit Capacitor Low Tone</v>
      </c>
      <c r="L1613" s="22">
        <v>1</v>
      </c>
      <c r="M1613" s="27">
        <v>257</v>
      </c>
      <c r="N1613" s="69">
        <f t="shared" si="169"/>
        <v>257</v>
      </c>
      <c r="O1613" s="10"/>
      <c r="P1613" s="11"/>
      <c r="Q1613" s="11"/>
      <c r="R1613" s="11"/>
      <c r="S1613" s="11"/>
      <c r="T1613" s="23"/>
      <c r="U1613" s="71">
        <f t="shared" si="168"/>
        <v>0</v>
      </c>
      <c r="V1613" s="71">
        <f t="shared" si="170"/>
        <v>0</v>
      </c>
      <c r="W1613" s="9"/>
      <c r="X1613" s="69">
        <f>Job_Cards[[#This Row],[GST on Lobour]]+Job_Cards[[#This Row],[Total Labour]]+Job_Cards[[#This Row],[Part Value]]</f>
        <v>257</v>
      </c>
      <c r="Y1613" s="9"/>
      <c r="Z1613" s="11"/>
      <c r="AA1613" s="15">
        <f t="shared" si="171"/>
        <v>30</v>
      </c>
      <c r="AB1613" s="15">
        <f t="shared" si="172"/>
        <v>6</v>
      </c>
      <c r="AC1613" s="15">
        <f t="shared" si="173"/>
        <v>2026</v>
      </c>
    </row>
    <row r="1614" spans="1:29" x14ac:dyDescent="0.35">
      <c r="A1614" s="9"/>
      <c r="B1614" s="8">
        <v>46203</v>
      </c>
      <c r="C1614" s="9"/>
      <c r="D1614" s="9"/>
      <c r="E1614" s="9"/>
      <c r="F1614" s="9"/>
      <c r="G1614" s="64"/>
      <c r="H1614" s="65"/>
      <c r="I1614" s="65" t="str">
        <f>IF(Job_Cards[[#This Row],[Customer Name]]="",I1613,"")</f>
        <v>Free Service</v>
      </c>
      <c r="J1614" s="105" t="s">
        <v>831</v>
      </c>
      <c r="K1614" s="67" t="str">
        <f>_xlfn.XLOOKUP(Job_Cards[[#This Row],[Part Code Issued]],'Inventory Check'!$A$3:$A$3000,'Inventory Check'!$B$3:$B$3000,"WRONG Code",0)</f>
        <v>BALANCING BUSH 19 NO.</v>
      </c>
      <c r="L1614" s="22">
        <v>2</v>
      </c>
      <c r="M1614" s="27">
        <v>80</v>
      </c>
      <c r="N1614" s="69">
        <f t="shared" si="169"/>
        <v>160</v>
      </c>
      <c r="O1614" s="10"/>
      <c r="P1614" s="11"/>
      <c r="Q1614" s="11"/>
      <c r="R1614" s="11"/>
      <c r="S1614" s="11"/>
      <c r="T1614" s="23"/>
      <c r="U1614" s="71">
        <f t="shared" si="168"/>
        <v>0</v>
      </c>
      <c r="V1614" s="71">
        <f t="shared" si="170"/>
        <v>0</v>
      </c>
      <c r="W1614" s="9"/>
      <c r="X1614" s="69">
        <f>Job_Cards[[#This Row],[GST on Lobour]]+Job_Cards[[#This Row],[Total Labour]]+Job_Cards[[#This Row],[Part Value]]</f>
        <v>160</v>
      </c>
      <c r="Y1614" s="9"/>
      <c r="Z1614" s="11"/>
      <c r="AA1614" s="15">
        <f t="shared" si="171"/>
        <v>30</v>
      </c>
      <c r="AB1614" s="15">
        <f t="shared" si="172"/>
        <v>6</v>
      </c>
      <c r="AC1614" s="15">
        <f t="shared" si="173"/>
        <v>2026</v>
      </c>
    </row>
    <row r="1615" spans="1:29" x14ac:dyDescent="0.35">
      <c r="A1615" s="9"/>
      <c r="B1615" s="8">
        <v>46203</v>
      </c>
      <c r="C1615" s="9"/>
      <c r="D1615" s="9"/>
      <c r="E1615" s="9"/>
      <c r="F1615" s="9"/>
      <c r="G1615" s="64"/>
      <c r="H1615" s="65"/>
      <c r="I1615" s="65" t="str">
        <f>IF(Job_Cards[[#This Row],[Customer Name]]="",I1614,"")</f>
        <v>Free Service</v>
      </c>
      <c r="J1615" s="22" t="s">
        <v>543</v>
      </c>
      <c r="K1615" s="67" t="str">
        <f>_xlfn.XLOOKUP(Job_Cards[[#This Row],[Part Code Issued]],'Inventory Check'!$A$3:$A$3000,'Inventory Check'!$B$3:$B$3000,"WRONG Code",0)</f>
        <v>Horn Clip</v>
      </c>
      <c r="L1615" s="22">
        <v>4</v>
      </c>
      <c r="M1615" s="27">
        <v>8</v>
      </c>
      <c r="N1615" s="69">
        <f t="shared" si="169"/>
        <v>32</v>
      </c>
      <c r="O1615" s="10"/>
      <c r="P1615" s="11"/>
      <c r="Q1615" s="11"/>
      <c r="R1615" s="11"/>
      <c r="S1615" s="11"/>
      <c r="T1615" s="23"/>
      <c r="U1615" s="71">
        <f t="shared" si="168"/>
        <v>0</v>
      </c>
      <c r="V1615" s="71">
        <f t="shared" si="170"/>
        <v>0</v>
      </c>
      <c r="W1615" s="9"/>
      <c r="X1615" s="69">
        <f>Job_Cards[[#This Row],[GST on Lobour]]+Job_Cards[[#This Row],[Total Labour]]+Job_Cards[[#This Row],[Part Value]]</f>
        <v>32</v>
      </c>
      <c r="Y1615" s="9"/>
      <c r="Z1615" s="11"/>
      <c r="AA1615" s="15">
        <f t="shared" si="171"/>
        <v>30</v>
      </c>
      <c r="AB1615" s="15">
        <f t="shared" si="172"/>
        <v>6</v>
      </c>
      <c r="AC1615" s="15">
        <f t="shared" si="173"/>
        <v>2026</v>
      </c>
    </row>
    <row r="1616" spans="1:29" x14ac:dyDescent="0.35">
      <c r="A1616" s="8">
        <v>46203</v>
      </c>
      <c r="B1616" s="8">
        <v>46203</v>
      </c>
      <c r="C1616" s="9">
        <v>222</v>
      </c>
      <c r="D1616" s="9" t="s">
        <v>1599</v>
      </c>
      <c r="E1616" s="9">
        <v>8318350315</v>
      </c>
      <c r="F1616" s="9" t="s">
        <v>1601</v>
      </c>
      <c r="G1616" s="64" t="s">
        <v>55</v>
      </c>
      <c r="H1616" s="65" t="s">
        <v>65</v>
      </c>
      <c r="I1616" s="65" t="s">
        <v>48</v>
      </c>
      <c r="J1616" s="22" t="s">
        <v>511</v>
      </c>
      <c r="K1616" s="67" t="str">
        <f>_xlfn.XLOOKUP(Job_Cards[[#This Row],[Part Code Issued]],'Inventory Check'!$A$3:$A$3000,'Inventory Check'!$B$3:$B$3000,"WRONG Code",0)</f>
        <v>Tail Lamp LH</v>
      </c>
      <c r="L1616" s="22">
        <v>1</v>
      </c>
      <c r="M1616" s="27">
        <v>1202</v>
      </c>
      <c r="N1616" s="69">
        <f t="shared" si="169"/>
        <v>1202</v>
      </c>
      <c r="O1616" s="10">
        <v>200</v>
      </c>
      <c r="P1616" s="11">
        <v>300</v>
      </c>
      <c r="Q1616" s="11"/>
      <c r="R1616" s="11"/>
      <c r="S1616" s="11"/>
      <c r="T1616" s="23"/>
      <c r="U1616" s="71">
        <f t="shared" si="168"/>
        <v>500</v>
      </c>
      <c r="V1616" s="71">
        <f t="shared" si="170"/>
        <v>90</v>
      </c>
      <c r="W1616" s="9"/>
      <c r="X1616" s="69">
        <f>Job_Cards[[#This Row],[GST on Lobour]]+Job_Cards[[#This Row],[Total Labour]]+Job_Cards[[#This Row],[Part Value]]</f>
        <v>1792</v>
      </c>
      <c r="Y1616" s="9"/>
      <c r="Z1616" s="11"/>
      <c r="AA1616" s="15">
        <f t="shared" si="171"/>
        <v>30</v>
      </c>
      <c r="AB1616" s="15">
        <f t="shared" si="172"/>
        <v>6</v>
      </c>
      <c r="AC1616" s="15">
        <f t="shared" si="173"/>
        <v>2026</v>
      </c>
    </row>
    <row r="1617" spans="1:29" x14ac:dyDescent="0.35">
      <c r="A1617" s="9"/>
      <c r="B1617" s="8">
        <v>46203</v>
      </c>
      <c r="C1617" s="9"/>
      <c r="D1617" s="9"/>
      <c r="E1617" s="9"/>
      <c r="F1617" s="9"/>
      <c r="G1617" s="64"/>
      <c r="H1617" s="65"/>
      <c r="I1617" s="65" t="str">
        <f>IF(Job_Cards[[#This Row],[Customer Name]]="",I1616,"")</f>
        <v>Free Service</v>
      </c>
      <c r="J1617" s="22" t="s">
        <v>366</v>
      </c>
      <c r="K1617" s="67" t="str">
        <f>_xlfn.XLOOKUP(Job_Cards[[#This Row],[Part Code Issued]],'Inventory Check'!$A$3:$A$3000,'Inventory Check'!$B$3:$B$3000,"WRONG Code",0)</f>
        <v>Gulf Force BS VI (6.5L)</v>
      </c>
      <c r="L1617" s="22">
        <v>1</v>
      </c>
      <c r="M1617" s="27">
        <v>3088</v>
      </c>
      <c r="N1617" s="69">
        <f t="shared" si="169"/>
        <v>3088</v>
      </c>
      <c r="O1617" s="10"/>
      <c r="P1617" s="11"/>
      <c r="Q1617" s="11"/>
      <c r="R1617" s="11"/>
      <c r="S1617" s="11"/>
      <c r="T1617" s="23"/>
      <c r="U1617" s="71">
        <f t="shared" si="168"/>
        <v>0</v>
      </c>
      <c r="V1617" s="71">
        <f t="shared" si="170"/>
        <v>0</v>
      </c>
      <c r="W1617" s="9"/>
      <c r="X1617" s="69">
        <f>Job_Cards[[#This Row],[GST on Lobour]]+Job_Cards[[#This Row],[Total Labour]]+Job_Cards[[#This Row],[Part Value]]</f>
        <v>3088</v>
      </c>
      <c r="Y1617" s="9"/>
      <c r="Z1617" s="11"/>
      <c r="AA1617" s="15">
        <f t="shared" si="171"/>
        <v>30</v>
      </c>
      <c r="AB1617" s="15">
        <f t="shared" si="172"/>
        <v>6</v>
      </c>
      <c r="AC1617" s="15">
        <f t="shared" si="173"/>
        <v>2026</v>
      </c>
    </row>
    <row r="1618" spans="1:29" x14ac:dyDescent="0.35">
      <c r="A1618" s="9"/>
      <c r="B1618" s="8">
        <v>46203</v>
      </c>
      <c r="C1618" s="9"/>
      <c r="D1618" s="9"/>
      <c r="E1618" s="9"/>
      <c r="F1618" s="9"/>
      <c r="G1618" s="64"/>
      <c r="H1618" s="65"/>
      <c r="I1618" s="65" t="str">
        <f>IF(Job_Cards[[#This Row],[Customer Name]]="",I1617,"")</f>
        <v>Free Service</v>
      </c>
      <c r="J1618" s="22" t="s">
        <v>90</v>
      </c>
      <c r="K1618" s="67" t="str">
        <f>_xlfn.XLOOKUP(Job_Cards[[#This Row],[Part Code Issued]],'Inventory Check'!$A$3:$A$3000,'Inventory Check'!$B$3:$B$3000,"WRONG Code",0)</f>
        <v>Oil Filter</v>
      </c>
      <c r="L1618" s="22">
        <v>1</v>
      </c>
      <c r="M1618" s="27">
        <v>359</v>
      </c>
      <c r="N1618" s="69">
        <f t="shared" si="169"/>
        <v>359</v>
      </c>
      <c r="O1618" s="10"/>
      <c r="P1618" s="11"/>
      <c r="Q1618" s="11"/>
      <c r="R1618" s="11"/>
      <c r="S1618" s="11"/>
      <c r="T1618" s="23"/>
      <c r="U1618" s="71">
        <f t="shared" si="168"/>
        <v>0</v>
      </c>
      <c r="V1618" s="71">
        <f t="shared" si="170"/>
        <v>0</v>
      </c>
      <c r="W1618" s="9"/>
      <c r="X1618" s="69">
        <f>Job_Cards[[#This Row],[GST on Lobour]]+Job_Cards[[#This Row],[Total Labour]]+Job_Cards[[#This Row],[Part Value]]</f>
        <v>359</v>
      </c>
      <c r="Y1618" s="9"/>
      <c r="Z1618" s="11"/>
      <c r="AA1618" s="15">
        <f t="shared" si="171"/>
        <v>30</v>
      </c>
      <c r="AB1618" s="15">
        <f t="shared" si="172"/>
        <v>6</v>
      </c>
      <c r="AC1618" s="15">
        <f t="shared" si="173"/>
        <v>2026</v>
      </c>
    </row>
    <row r="1619" spans="1:29" x14ac:dyDescent="0.35">
      <c r="A1619" s="9"/>
      <c r="B1619" s="8">
        <v>46203</v>
      </c>
      <c r="C1619" s="9"/>
      <c r="D1619" s="9"/>
      <c r="E1619" s="9"/>
      <c r="F1619" s="9"/>
      <c r="G1619" s="64"/>
      <c r="H1619" s="65"/>
      <c r="I1619" s="65" t="str">
        <f>IF(Job_Cards[[#This Row],[Customer Name]]="",I1618,"")</f>
        <v>Free Service</v>
      </c>
      <c r="J1619" s="22" t="s">
        <v>91</v>
      </c>
      <c r="K1619" s="67" t="str">
        <f>_xlfn.XLOOKUP(Job_Cards[[#This Row],[Part Code Issued]],'Inventory Check'!$A$3:$A$3000,'Inventory Check'!$B$3:$B$3000,"WRONG Code",0)</f>
        <v>FUEL FILTER</v>
      </c>
      <c r="L1619" s="22">
        <v>1</v>
      </c>
      <c r="M1619" s="27">
        <v>1575</v>
      </c>
      <c r="N1619" s="69">
        <f t="shared" si="169"/>
        <v>1575</v>
      </c>
      <c r="O1619" s="10"/>
      <c r="P1619" s="11"/>
      <c r="Q1619" s="11"/>
      <c r="R1619" s="11"/>
      <c r="S1619" s="11"/>
      <c r="T1619" s="23"/>
      <c r="U1619" s="71">
        <f t="shared" si="168"/>
        <v>0</v>
      </c>
      <c r="V1619" s="71">
        <f t="shared" si="170"/>
        <v>0</v>
      </c>
      <c r="W1619" s="9"/>
      <c r="X1619" s="69">
        <f>Job_Cards[[#This Row],[GST on Lobour]]+Job_Cards[[#This Row],[Total Labour]]+Job_Cards[[#This Row],[Part Value]]</f>
        <v>1575</v>
      </c>
      <c r="Y1619" s="9"/>
      <c r="Z1619" s="11"/>
      <c r="AA1619" s="15">
        <f t="shared" si="171"/>
        <v>30</v>
      </c>
      <c r="AB1619" s="15">
        <f t="shared" si="172"/>
        <v>6</v>
      </c>
      <c r="AC1619" s="15">
        <f t="shared" si="173"/>
        <v>2026</v>
      </c>
    </row>
    <row r="1620" spans="1:29" x14ac:dyDescent="0.35">
      <c r="A1620" s="9"/>
      <c r="B1620" s="8">
        <v>46203</v>
      </c>
      <c r="C1620" s="9"/>
      <c r="D1620" s="9"/>
      <c r="E1620" s="9"/>
      <c r="F1620" s="9"/>
      <c r="G1620" s="64"/>
      <c r="H1620" s="65"/>
      <c r="I1620" s="65" t="str">
        <f>IF(Job_Cards[[#This Row],[Customer Name]]="",I1619,"")</f>
        <v>Free Service</v>
      </c>
      <c r="J1620" s="22" t="s">
        <v>92</v>
      </c>
      <c r="K1620" s="67" t="str">
        <f>_xlfn.XLOOKUP(Job_Cards[[#This Row],[Part Code Issued]],'Inventory Check'!$A$3:$A$3000,'Inventory Check'!$B$3:$B$3000,"WRONG Code",0)</f>
        <v>AIR FILTER</v>
      </c>
      <c r="L1620" s="22">
        <v>1</v>
      </c>
      <c r="M1620" s="27">
        <v>1388</v>
      </c>
      <c r="N1620" s="69">
        <f t="shared" si="169"/>
        <v>1388</v>
      </c>
      <c r="O1620" s="10"/>
      <c r="P1620" s="11"/>
      <c r="Q1620" s="11"/>
      <c r="R1620" s="11"/>
      <c r="S1620" s="11"/>
      <c r="T1620" s="23"/>
      <c r="U1620" s="71">
        <f t="shared" si="168"/>
        <v>0</v>
      </c>
      <c r="V1620" s="71">
        <f t="shared" si="170"/>
        <v>0</v>
      </c>
      <c r="W1620" s="9"/>
      <c r="X1620" s="69">
        <f>Job_Cards[[#This Row],[GST on Lobour]]+Job_Cards[[#This Row],[Total Labour]]+Job_Cards[[#This Row],[Part Value]]</f>
        <v>1388</v>
      </c>
      <c r="Y1620" s="9"/>
      <c r="Z1620" s="11"/>
      <c r="AA1620" s="15">
        <f t="shared" si="171"/>
        <v>30</v>
      </c>
      <c r="AB1620" s="15">
        <f t="shared" si="172"/>
        <v>6</v>
      </c>
      <c r="AC1620" s="15">
        <f t="shared" si="173"/>
        <v>2026</v>
      </c>
    </row>
    <row r="1621" spans="1:29" x14ac:dyDescent="0.35">
      <c r="A1621" s="9"/>
      <c r="B1621" s="8">
        <v>46203</v>
      </c>
      <c r="C1621" s="9"/>
      <c r="D1621" s="9"/>
      <c r="E1621" s="9"/>
      <c r="F1621" s="9"/>
      <c r="G1621" s="64"/>
      <c r="H1621" s="65"/>
      <c r="I1621" s="65" t="str">
        <f>IF(Job_Cards[[#This Row],[Customer Name]]="",I1620,"")</f>
        <v>Free Service</v>
      </c>
      <c r="J1621" s="22" t="s">
        <v>625</v>
      </c>
      <c r="K1621" s="67" t="str">
        <f>_xlfn.XLOOKUP(Job_Cards[[#This Row],[Part Code Issued]],'Inventory Check'!$A$3:$A$3000,'Inventory Check'!$B$3:$B$3000,"WRONG Code",0)</f>
        <v>SIDE RETRO REFLECTOR</v>
      </c>
      <c r="L1621" s="22">
        <v>1</v>
      </c>
      <c r="M1621" s="27">
        <v>204</v>
      </c>
      <c r="N1621" s="69">
        <f t="shared" si="169"/>
        <v>204</v>
      </c>
      <c r="O1621" s="10"/>
      <c r="P1621" s="11"/>
      <c r="Q1621" s="11"/>
      <c r="R1621" s="11"/>
      <c r="S1621" s="11"/>
      <c r="T1621" s="23"/>
      <c r="U1621" s="71">
        <f t="shared" si="168"/>
        <v>0</v>
      </c>
      <c r="V1621" s="71">
        <f t="shared" si="170"/>
        <v>0</v>
      </c>
      <c r="W1621" s="9"/>
      <c r="X1621" s="69">
        <f>Job_Cards[[#This Row],[GST on Lobour]]+Job_Cards[[#This Row],[Total Labour]]+Job_Cards[[#This Row],[Part Value]]</f>
        <v>204</v>
      </c>
      <c r="Y1621" s="9"/>
      <c r="Z1621" s="11"/>
      <c r="AA1621" s="15">
        <f t="shared" si="171"/>
        <v>30</v>
      </c>
      <c r="AB1621" s="15">
        <f t="shared" si="172"/>
        <v>6</v>
      </c>
      <c r="AC1621" s="15">
        <f t="shared" si="173"/>
        <v>2026</v>
      </c>
    </row>
    <row r="1622" spans="1:29" x14ac:dyDescent="0.35">
      <c r="A1622" s="9"/>
      <c r="B1622" s="8">
        <v>46203</v>
      </c>
      <c r="C1622" s="9"/>
      <c r="D1622" s="9"/>
      <c r="E1622" s="9"/>
      <c r="F1622" s="9"/>
      <c r="G1622" s="64"/>
      <c r="H1622" s="65"/>
      <c r="I1622" s="65" t="str">
        <f>IF(Job_Cards[[#This Row],[Customer Name]]="",I1621,"")</f>
        <v>Free Service</v>
      </c>
      <c r="J1622" s="105" t="s">
        <v>831</v>
      </c>
      <c r="K1622" s="67" t="str">
        <f>_xlfn.XLOOKUP(Job_Cards[[#This Row],[Part Code Issued]],'Inventory Check'!$A$3:$A$3000,'Inventory Check'!$B$3:$B$3000,"WRONG Code",0)</f>
        <v>BALANCING BUSH 19 NO.</v>
      </c>
      <c r="L1622" s="22">
        <v>2</v>
      </c>
      <c r="M1622" s="27">
        <v>80</v>
      </c>
      <c r="N1622" s="69">
        <f t="shared" si="169"/>
        <v>160</v>
      </c>
      <c r="O1622" s="10"/>
      <c r="P1622" s="11"/>
      <c r="Q1622" s="11"/>
      <c r="R1622" s="11"/>
      <c r="S1622" s="11"/>
      <c r="T1622" s="23"/>
      <c r="U1622" s="71">
        <f t="shared" si="168"/>
        <v>0</v>
      </c>
      <c r="V1622" s="71">
        <f t="shared" si="170"/>
        <v>0</v>
      </c>
      <c r="W1622" s="9"/>
      <c r="X1622" s="69">
        <f>Job_Cards[[#This Row],[GST on Lobour]]+Job_Cards[[#This Row],[Total Labour]]+Job_Cards[[#This Row],[Part Value]]</f>
        <v>160</v>
      </c>
      <c r="Y1622" s="9"/>
      <c r="Z1622" s="11"/>
      <c r="AA1622" s="15">
        <f t="shared" si="171"/>
        <v>30</v>
      </c>
      <c r="AB1622" s="15">
        <f t="shared" si="172"/>
        <v>6</v>
      </c>
      <c r="AC1622" s="15">
        <f t="shared" si="173"/>
        <v>2026</v>
      </c>
    </row>
    <row r="1623" spans="1:29" x14ac:dyDescent="0.35">
      <c r="A1623" s="8">
        <v>46203</v>
      </c>
      <c r="B1623" s="8">
        <v>46203</v>
      </c>
      <c r="C1623" s="9">
        <v>223</v>
      </c>
      <c r="D1623" s="9" t="s">
        <v>1603</v>
      </c>
      <c r="E1623" s="9">
        <v>8318350315</v>
      </c>
      <c r="F1623" s="9" t="s">
        <v>1602</v>
      </c>
      <c r="G1623" s="64" t="s">
        <v>55</v>
      </c>
      <c r="H1623" s="65" t="s">
        <v>65</v>
      </c>
      <c r="I1623" s="65" t="s">
        <v>48</v>
      </c>
      <c r="J1623" s="22" t="s">
        <v>366</v>
      </c>
      <c r="K1623" s="67" t="str">
        <f>_xlfn.XLOOKUP(Job_Cards[[#This Row],[Part Code Issued]],'Inventory Check'!$A$3:$A$3000,'Inventory Check'!$B$3:$B$3000,"WRONG Code",0)</f>
        <v>Gulf Force BS VI (6.5L)</v>
      </c>
      <c r="L1623" s="22">
        <v>1</v>
      </c>
      <c r="M1623" s="27">
        <v>3088</v>
      </c>
      <c r="N1623" s="69">
        <f t="shared" si="169"/>
        <v>3088</v>
      </c>
      <c r="O1623" s="10"/>
      <c r="P1623" s="11"/>
      <c r="Q1623" s="11"/>
      <c r="R1623" s="11">
        <v>550</v>
      </c>
      <c r="S1623" s="11"/>
      <c r="T1623" s="23"/>
      <c r="U1623" s="71">
        <f t="shared" si="168"/>
        <v>550</v>
      </c>
      <c r="V1623" s="71">
        <f t="shared" si="170"/>
        <v>99</v>
      </c>
      <c r="W1623" s="9"/>
      <c r="X1623" s="69">
        <f>Job_Cards[[#This Row],[GST on Lobour]]+Job_Cards[[#This Row],[Total Labour]]+Job_Cards[[#This Row],[Part Value]]</f>
        <v>3737</v>
      </c>
      <c r="Y1623" s="9"/>
      <c r="Z1623" s="11"/>
      <c r="AA1623" s="15">
        <f t="shared" si="171"/>
        <v>30</v>
      </c>
      <c r="AB1623" s="15">
        <f t="shared" si="172"/>
        <v>6</v>
      </c>
      <c r="AC1623" s="15">
        <f t="shared" si="173"/>
        <v>2026</v>
      </c>
    </row>
    <row r="1624" spans="1:29" x14ac:dyDescent="0.35">
      <c r="A1624" s="9"/>
      <c r="B1624" s="8">
        <v>46203</v>
      </c>
      <c r="C1624" s="9"/>
      <c r="D1624" s="9"/>
      <c r="E1624" s="9"/>
      <c r="F1624" s="9"/>
      <c r="G1624" s="64"/>
      <c r="H1624" s="65"/>
      <c r="I1624" s="65" t="str">
        <f>IF(Job_Cards[[#This Row],[Customer Name]]="",I1623,"")</f>
        <v>Free Service</v>
      </c>
      <c r="J1624" s="22" t="s">
        <v>90</v>
      </c>
      <c r="K1624" s="67" t="str">
        <f>_xlfn.XLOOKUP(Job_Cards[[#This Row],[Part Code Issued]],'Inventory Check'!$A$3:$A$3000,'Inventory Check'!$B$3:$B$3000,"WRONG Code",0)</f>
        <v>Oil Filter</v>
      </c>
      <c r="L1624" s="22">
        <v>1</v>
      </c>
      <c r="M1624" s="27">
        <v>359</v>
      </c>
      <c r="N1624" s="69">
        <f t="shared" si="169"/>
        <v>359</v>
      </c>
      <c r="O1624" s="10"/>
      <c r="P1624" s="11"/>
      <c r="Q1624" s="11"/>
      <c r="R1624" s="11"/>
      <c r="S1624" s="11"/>
      <c r="T1624" s="23"/>
      <c r="U1624" s="71">
        <f t="shared" si="168"/>
        <v>0</v>
      </c>
      <c r="V1624" s="71">
        <f t="shared" si="170"/>
        <v>0</v>
      </c>
      <c r="W1624" s="9"/>
      <c r="X1624" s="69">
        <f>Job_Cards[[#This Row],[GST on Lobour]]+Job_Cards[[#This Row],[Total Labour]]+Job_Cards[[#This Row],[Part Value]]</f>
        <v>359</v>
      </c>
      <c r="Y1624" s="9"/>
      <c r="Z1624" s="11"/>
      <c r="AA1624" s="15">
        <f t="shared" si="171"/>
        <v>30</v>
      </c>
      <c r="AB1624" s="15">
        <f t="shared" si="172"/>
        <v>6</v>
      </c>
      <c r="AC1624" s="15">
        <f t="shared" si="173"/>
        <v>2026</v>
      </c>
    </row>
    <row r="1625" spans="1:29" x14ac:dyDescent="0.35">
      <c r="A1625" s="9"/>
      <c r="B1625" s="8">
        <v>46203</v>
      </c>
      <c r="C1625" s="9"/>
      <c r="D1625" s="9"/>
      <c r="E1625" s="9"/>
      <c r="F1625" s="9"/>
      <c r="G1625" s="64"/>
      <c r="H1625" s="65"/>
      <c r="I1625" s="65" t="str">
        <f>IF(Job_Cards[[#This Row],[Customer Name]]="",I1624,"")</f>
        <v>Free Service</v>
      </c>
      <c r="J1625" s="22" t="s">
        <v>91</v>
      </c>
      <c r="K1625" s="67" t="str">
        <f>_xlfn.XLOOKUP(Job_Cards[[#This Row],[Part Code Issued]],'Inventory Check'!$A$3:$A$3000,'Inventory Check'!$B$3:$B$3000,"WRONG Code",0)</f>
        <v>FUEL FILTER</v>
      </c>
      <c r="L1625" s="22">
        <v>1</v>
      </c>
      <c r="M1625" s="27">
        <v>1575</v>
      </c>
      <c r="N1625" s="69">
        <f t="shared" si="169"/>
        <v>1575</v>
      </c>
      <c r="O1625" s="10"/>
      <c r="P1625" s="11"/>
      <c r="Q1625" s="11"/>
      <c r="R1625" s="11"/>
      <c r="S1625" s="11"/>
      <c r="T1625" s="23"/>
      <c r="U1625" s="71">
        <f t="shared" si="168"/>
        <v>0</v>
      </c>
      <c r="V1625" s="71">
        <f t="shared" si="170"/>
        <v>0</v>
      </c>
      <c r="W1625" s="9"/>
      <c r="X1625" s="69">
        <f>Job_Cards[[#This Row],[GST on Lobour]]+Job_Cards[[#This Row],[Total Labour]]+Job_Cards[[#This Row],[Part Value]]</f>
        <v>1575</v>
      </c>
      <c r="Y1625" s="9"/>
      <c r="Z1625" s="11"/>
      <c r="AA1625" s="15">
        <f t="shared" si="171"/>
        <v>30</v>
      </c>
      <c r="AB1625" s="15">
        <f t="shared" si="172"/>
        <v>6</v>
      </c>
      <c r="AC1625" s="15">
        <f t="shared" si="173"/>
        <v>2026</v>
      </c>
    </row>
    <row r="1626" spans="1:29" x14ac:dyDescent="0.35">
      <c r="A1626" s="8">
        <v>46203</v>
      </c>
      <c r="B1626" s="8">
        <v>46203</v>
      </c>
      <c r="C1626" s="9">
        <v>224</v>
      </c>
      <c r="D1626" s="9" t="s">
        <v>1603</v>
      </c>
      <c r="E1626" s="9">
        <v>8318350315</v>
      </c>
      <c r="F1626" s="9" t="s">
        <v>1604</v>
      </c>
      <c r="G1626" s="64" t="s">
        <v>55</v>
      </c>
      <c r="H1626" s="65" t="s">
        <v>65</v>
      </c>
      <c r="I1626" s="65" t="s">
        <v>48</v>
      </c>
      <c r="J1626" s="22" t="s">
        <v>503</v>
      </c>
      <c r="K1626" s="67" t="str">
        <f>_xlfn.XLOOKUP(Job_Cards[[#This Row],[Part Code Issued]],'Inventory Check'!$A$3:$A$3000,'Inventory Check'!$B$3:$B$3000,"WRONG Code",0)</f>
        <v>Horn Kit Capacitor High Tone</v>
      </c>
      <c r="L1626" s="22">
        <v>1</v>
      </c>
      <c r="M1626" s="27">
        <v>257</v>
      </c>
      <c r="N1626" s="69">
        <f t="shared" si="169"/>
        <v>257</v>
      </c>
      <c r="O1626" s="10">
        <v>100</v>
      </c>
      <c r="P1626" s="11">
        <v>200</v>
      </c>
      <c r="Q1626" s="11"/>
      <c r="R1626" s="11"/>
      <c r="S1626" s="11"/>
      <c r="T1626" s="23"/>
      <c r="U1626" s="71">
        <f t="shared" si="168"/>
        <v>300</v>
      </c>
      <c r="V1626" s="71">
        <f t="shared" si="170"/>
        <v>54</v>
      </c>
      <c r="W1626" s="9"/>
      <c r="X1626" s="69">
        <f>Job_Cards[[#This Row],[GST on Lobour]]+Job_Cards[[#This Row],[Total Labour]]+Job_Cards[[#This Row],[Part Value]]</f>
        <v>611</v>
      </c>
      <c r="Y1626" s="9"/>
      <c r="Z1626" s="11"/>
      <c r="AA1626" s="15">
        <f t="shared" si="171"/>
        <v>30</v>
      </c>
      <c r="AB1626" s="15">
        <f t="shared" si="172"/>
        <v>6</v>
      </c>
      <c r="AC1626" s="15">
        <f t="shared" si="173"/>
        <v>2026</v>
      </c>
    </row>
    <row r="1627" spans="1:29" x14ac:dyDescent="0.35">
      <c r="A1627" s="9"/>
      <c r="B1627" s="8">
        <v>46203</v>
      </c>
      <c r="C1627" s="9"/>
      <c r="D1627" s="9"/>
      <c r="E1627" s="9"/>
      <c r="F1627" s="9"/>
      <c r="G1627" s="64"/>
      <c r="H1627" s="65"/>
      <c r="I1627" s="65" t="str">
        <f>IF(Job_Cards[[#This Row],[Customer Name]]="",I1626,"")</f>
        <v>Free Service</v>
      </c>
      <c r="J1627" s="22" t="s">
        <v>505</v>
      </c>
      <c r="K1627" s="67" t="str">
        <f>_xlfn.XLOOKUP(Job_Cards[[#This Row],[Part Code Issued]],'Inventory Check'!$A$3:$A$3000,'Inventory Check'!$B$3:$B$3000,"WRONG Code",0)</f>
        <v>Horn Kit Capacitor Low Tone</v>
      </c>
      <c r="L1627" s="22">
        <v>1</v>
      </c>
      <c r="M1627" s="27">
        <v>257</v>
      </c>
      <c r="N1627" s="69">
        <f t="shared" si="169"/>
        <v>257</v>
      </c>
      <c r="O1627" s="10"/>
      <c r="P1627" s="11"/>
      <c r="Q1627" s="11"/>
      <c r="R1627" s="11"/>
      <c r="S1627" s="11"/>
      <c r="T1627" s="23"/>
      <c r="U1627" s="71">
        <f t="shared" si="168"/>
        <v>0</v>
      </c>
      <c r="V1627" s="71">
        <f t="shared" si="170"/>
        <v>0</v>
      </c>
      <c r="W1627" s="9"/>
      <c r="X1627" s="69">
        <f>Job_Cards[[#This Row],[GST on Lobour]]+Job_Cards[[#This Row],[Total Labour]]+Job_Cards[[#This Row],[Part Value]]</f>
        <v>257</v>
      </c>
      <c r="Y1627" s="9"/>
      <c r="Z1627" s="11"/>
      <c r="AA1627" s="15">
        <f t="shared" si="171"/>
        <v>30</v>
      </c>
      <c r="AB1627" s="15">
        <f t="shared" si="172"/>
        <v>6</v>
      </c>
      <c r="AC1627" s="15">
        <f t="shared" si="173"/>
        <v>2026</v>
      </c>
    </row>
    <row r="1628" spans="1:29" x14ac:dyDescent="0.35">
      <c r="A1628" s="9"/>
      <c r="B1628" s="8">
        <v>46203</v>
      </c>
      <c r="C1628" s="9"/>
      <c r="D1628" s="9"/>
      <c r="E1628" s="9"/>
      <c r="F1628" s="9"/>
      <c r="G1628" s="64"/>
      <c r="H1628" s="65"/>
      <c r="I1628" s="65" t="str">
        <f>IF(Job_Cards[[#This Row],[Customer Name]]="",I1627,"")</f>
        <v>Free Service</v>
      </c>
      <c r="J1628" s="22" t="s">
        <v>366</v>
      </c>
      <c r="K1628" s="67" t="str">
        <f>_xlfn.XLOOKUP(Job_Cards[[#This Row],[Part Code Issued]],'Inventory Check'!$A$3:$A$3000,'Inventory Check'!$B$3:$B$3000,"WRONG Code",0)</f>
        <v>Gulf Force BS VI (6.5L)</v>
      </c>
      <c r="L1628" s="22">
        <v>1</v>
      </c>
      <c r="M1628" s="27">
        <v>3088</v>
      </c>
      <c r="N1628" s="69">
        <f t="shared" si="169"/>
        <v>3088</v>
      </c>
      <c r="O1628" s="10"/>
      <c r="P1628" s="11"/>
      <c r="Q1628" s="11"/>
      <c r="R1628" s="11"/>
      <c r="S1628" s="11"/>
      <c r="T1628" s="23"/>
      <c r="U1628" s="71">
        <f t="shared" si="168"/>
        <v>0</v>
      </c>
      <c r="V1628" s="71">
        <f t="shared" si="170"/>
        <v>0</v>
      </c>
      <c r="W1628" s="9"/>
      <c r="X1628" s="69">
        <f>Job_Cards[[#This Row],[GST on Lobour]]+Job_Cards[[#This Row],[Total Labour]]+Job_Cards[[#This Row],[Part Value]]</f>
        <v>3088</v>
      </c>
      <c r="Y1628" s="9"/>
      <c r="Z1628" s="11"/>
      <c r="AA1628" s="15">
        <f t="shared" si="171"/>
        <v>30</v>
      </c>
      <c r="AB1628" s="15">
        <f t="shared" si="172"/>
        <v>6</v>
      </c>
      <c r="AC1628" s="15">
        <f t="shared" si="173"/>
        <v>2026</v>
      </c>
    </row>
    <row r="1629" spans="1:29" x14ac:dyDescent="0.35">
      <c r="A1629" s="9"/>
      <c r="B1629" s="8">
        <v>46203</v>
      </c>
      <c r="C1629" s="9"/>
      <c r="D1629" s="9"/>
      <c r="E1629" s="9"/>
      <c r="F1629" s="9"/>
      <c r="G1629" s="64"/>
      <c r="H1629" s="65"/>
      <c r="I1629" s="65" t="str">
        <f>IF(Job_Cards[[#This Row],[Customer Name]]="",I1628,"")</f>
        <v>Free Service</v>
      </c>
      <c r="J1629" s="22" t="s">
        <v>90</v>
      </c>
      <c r="K1629" s="67" t="str">
        <f>_xlfn.XLOOKUP(Job_Cards[[#This Row],[Part Code Issued]],'Inventory Check'!$A$3:$A$3000,'Inventory Check'!$B$3:$B$3000,"WRONG Code",0)</f>
        <v>Oil Filter</v>
      </c>
      <c r="L1629" s="22">
        <v>1</v>
      </c>
      <c r="M1629" s="27">
        <v>359</v>
      </c>
      <c r="N1629" s="69">
        <f t="shared" si="169"/>
        <v>359</v>
      </c>
      <c r="O1629" s="10"/>
      <c r="P1629" s="11"/>
      <c r="Q1629" s="11"/>
      <c r="R1629" s="11"/>
      <c r="S1629" s="11"/>
      <c r="T1629" s="23"/>
      <c r="U1629" s="71">
        <f t="shared" si="168"/>
        <v>0</v>
      </c>
      <c r="V1629" s="71">
        <f t="shared" si="170"/>
        <v>0</v>
      </c>
      <c r="W1629" s="9"/>
      <c r="X1629" s="69">
        <f>Job_Cards[[#This Row],[GST on Lobour]]+Job_Cards[[#This Row],[Total Labour]]+Job_Cards[[#This Row],[Part Value]]</f>
        <v>359</v>
      </c>
      <c r="Y1629" s="9"/>
      <c r="Z1629" s="11"/>
      <c r="AA1629" s="15">
        <f t="shared" si="171"/>
        <v>30</v>
      </c>
      <c r="AB1629" s="15">
        <f t="shared" si="172"/>
        <v>6</v>
      </c>
      <c r="AC1629" s="15">
        <f t="shared" si="173"/>
        <v>2026</v>
      </c>
    </row>
    <row r="1630" spans="1:29" x14ac:dyDescent="0.35">
      <c r="A1630" s="9"/>
      <c r="B1630" s="8">
        <v>46203</v>
      </c>
      <c r="C1630" s="9"/>
      <c r="D1630" s="9"/>
      <c r="E1630" s="9"/>
      <c r="F1630" s="9"/>
      <c r="G1630" s="64"/>
      <c r="H1630" s="65"/>
      <c r="I1630" s="65" t="str">
        <f>IF(Job_Cards[[#This Row],[Customer Name]]="",I1629,"")</f>
        <v>Free Service</v>
      </c>
      <c r="J1630" s="22" t="s">
        <v>91</v>
      </c>
      <c r="K1630" s="67" t="str">
        <f>_xlfn.XLOOKUP(Job_Cards[[#This Row],[Part Code Issued]],'Inventory Check'!$A$3:$A$3000,'Inventory Check'!$B$3:$B$3000,"WRONG Code",0)</f>
        <v>FUEL FILTER</v>
      </c>
      <c r="L1630" s="22">
        <v>1</v>
      </c>
      <c r="M1630" s="27">
        <v>1575</v>
      </c>
      <c r="N1630" s="69">
        <f t="shared" si="169"/>
        <v>1575</v>
      </c>
      <c r="O1630" s="10"/>
      <c r="P1630" s="11"/>
      <c r="Q1630" s="11"/>
      <c r="R1630" s="11"/>
      <c r="S1630" s="11"/>
      <c r="T1630" s="23"/>
      <c r="U1630" s="71">
        <f t="shared" si="168"/>
        <v>0</v>
      </c>
      <c r="V1630" s="71">
        <f t="shared" si="170"/>
        <v>0</v>
      </c>
      <c r="W1630" s="9"/>
      <c r="X1630" s="69">
        <f>Job_Cards[[#This Row],[GST on Lobour]]+Job_Cards[[#This Row],[Total Labour]]+Job_Cards[[#This Row],[Part Value]]</f>
        <v>1575</v>
      </c>
      <c r="Y1630" s="9"/>
      <c r="Z1630" s="11"/>
      <c r="AA1630" s="15">
        <f t="shared" si="171"/>
        <v>30</v>
      </c>
      <c r="AB1630" s="15">
        <f t="shared" si="172"/>
        <v>6</v>
      </c>
      <c r="AC1630" s="15">
        <f t="shared" si="173"/>
        <v>2026</v>
      </c>
    </row>
    <row r="1631" spans="1:29" x14ac:dyDescent="0.35">
      <c r="A1631" s="9"/>
      <c r="B1631" s="8">
        <v>46203</v>
      </c>
      <c r="C1631" s="9"/>
      <c r="D1631" s="9"/>
      <c r="E1631" s="9"/>
      <c r="F1631" s="9"/>
      <c r="G1631" s="64"/>
      <c r="H1631" s="65"/>
      <c r="I1631" s="65" t="str">
        <f>IF(Job_Cards[[#This Row],[Customer Name]]="",I1630,"")</f>
        <v>Free Service</v>
      </c>
      <c r="J1631" s="105" t="s">
        <v>831</v>
      </c>
      <c r="K1631" s="67" t="str">
        <f>_xlfn.XLOOKUP(Job_Cards[[#This Row],[Part Code Issued]],'Inventory Check'!$A$3:$A$3000,'Inventory Check'!$B$3:$B$3000,"WRONG Code",0)</f>
        <v>BALANCING BUSH 19 NO.</v>
      </c>
      <c r="L1631" s="22">
        <v>1</v>
      </c>
      <c r="M1631" s="27">
        <v>80</v>
      </c>
      <c r="N1631" s="69">
        <f t="shared" si="169"/>
        <v>80</v>
      </c>
      <c r="O1631" s="10"/>
      <c r="P1631" s="11"/>
      <c r="Q1631" s="11"/>
      <c r="R1631" s="11"/>
      <c r="S1631" s="11"/>
      <c r="T1631" s="23"/>
      <c r="U1631" s="71">
        <f t="shared" si="168"/>
        <v>0</v>
      </c>
      <c r="V1631" s="71">
        <f t="shared" si="170"/>
        <v>0</v>
      </c>
      <c r="W1631" s="9"/>
      <c r="X1631" s="69">
        <f>Job_Cards[[#This Row],[GST on Lobour]]+Job_Cards[[#This Row],[Total Labour]]+Job_Cards[[#This Row],[Part Value]]</f>
        <v>80</v>
      </c>
      <c r="Y1631" s="9"/>
      <c r="Z1631" s="11"/>
      <c r="AA1631" s="15">
        <f t="shared" si="171"/>
        <v>30</v>
      </c>
      <c r="AB1631" s="15">
        <f t="shared" si="172"/>
        <v>6</v>
      </c>
      <c r="AC1631" s="15">
        <f t="shared" si="173"/>
        <v>2026</v>
      </c>
    </row>
    <row r="1632" spans="1:29" x14ac:dyDescent="0.35">
      <c r="A1632" s="8">
        <v>46203</v>
      </c>
      <c r="B1632" s="8">
        <v>46203</v>
      </c>
      <c r="C1632" s="9">
        <v>225</v>
      </c>
      <c r="D1632" s="9" t="s">
        <v>1605</v>
      </c>
      <c r="E1632" s="9"/>
      <c r="F1632" s="9" t="s">
        <v>564</v>
      </c>
      <c r="G1632" s="64" t="s">
        <v>55</v>
      </c>
      <c r="H1632" s="65" t="s">
        <v>65</v>
      </c>
      <c r="I1632" s="65" t="s">
        <v>27</v>
      </c>
      <c r="J1632" s="22" t="s">
        <v>366</v>
      </c>
      <c r="K1632" s="67" t="str">
        <f>_xlfn.XLOOKUP(Job_Cards[[#This Row],[Part Code Issued]],'Inventory Check'!$A$3:$A$3000,'Inventory Check'!$B$3:$B$3000,"WRONG Code",0)</f>
        <v>Gulf Force BS VI (6.5L)</v>
      </c>
      <c r="L1632" s="22">
        <v>1</v>
      </c>
      <c r="M1632" s="27">
        <v>3088</v>
      </c>
      <c r="N1632" s="69">
        <f t="shared" si="169"/>
        <v>3088</v>
      </c>
      <c r="O1632" s="10">
        <v>900</v>
      </c>
      <c r="P1632" s="11"/>
      <c r="Q1632" s="11"/>
      <c r="R1632" s="11"/>
      <c r="S1632" s="11"/>
      <c r="T1632" s="23"/>
      <c r="U1632" s="71">
        <f t="shared" si="168"/>
        <v>900</v>
      </c>
      <c r="V1632" s="71">
        <f t="shared" si="170"/>
        <v>162</v>
      </c>
      <c r="W1632" s="9"/>
      <c r="X1632" s="69">
        <f>Job_Cards[[#This Row],[GST on Lobour]]+Job_Cards[[#This Row],[Total Labour]]+Job_Cards[[#This Row],[Part Value]]</f>
        <v>4150</v>
      </c>
      <c r="Y1632" s="9"/>
      <c r="Z1632" s="11"/>
      <c r="AA1632" s="15">
        <f t="shared" si="171"/>
        <v>30</v>
      </c>
      <c r="AB1632" s="15">
        <f t="shared" si="172"/>
        <v>6</v>
      </c>
      <c r="AC1632" s="15">
        <f t="shared" si="173"/>
        <v>2026</v>
      </c>
    </row>
    <row r="1633" spans="1:29" x14ac:dyDescent="0.35">
      <c r="A1633" s="9"/>
      <c r="B1633" s="8">
        <v>46203</v>
      </c>
      <c r="C1633" s="9"/>
      <c r="D1633" s="9"/>
      <c r="E1633" s="9"/>
      <c r="F1633" s="9"/>
      <c r="G1633" s="64"/>
      <c r="H1633" s="65"/>
      <c r="I1633" s="65" t="str">
        <f>IF(Job_Cards[[#This Row],[Customer Name]]="",I1632,"")</f>
        <v>Paid</v>
      </c>
      <c r="J1633" s="22" t="s">
        <v>90</v>
      </c>
      <c r="K1633" s="67" t="str">
        <f>_xlfn.XLOOKUP(Job_Cards[[#This Row],[Part Code Issued]],'Inventory Check'!$A$3:$A$3000,'Inventory Check'!$B$3:$B$3000,"WRONG Code",0)</f>
        <v>Oil Filter</v>
      </c>
      <c r="L1633" s="22">
        <v>1</v>
      </c>
      <c r="M1633" s="27">
        <v>359</v>
      </c>
      <c r="N1633" s="69">
        <f t="shared" si="169"/>
        <v>359</v>
      </c>
      <c r="O1633" s="10"/>
      <c r="P1633" s="11"/>
      <c r="Q1633" s="11"/>
      <c r="R1633" s="11"/>
      <c r="S1633" s="11"/>
      <c r="T1633" s="23"/>
      <c r="U1633" s="71">
        <f t="shared" si="168"/>
        <v>0</v>
      </c>
      <c r="V1633" s="71">
        <f t="shared" si="170"/>
        <v>0</v>
      </c>
      <c r="W1633" s="9"/>
      <c r="X1633" s="69">
        <f>Job_Cards[[#This Row],[GST on Lobour]]+Job_Cards[[#This Row],[Total Labour]]+Job_Cards[[#This Row],[Part Value]]</f>
        <v>359</v>
      </c>
      <c r="Y1633" s="9"/>
      <c r="Z1633" s="11"/>
      <c r="AA1633" s="15">
        <f t="shared" si="171"/>
        <v>30</v>
      </c>
      <c r="AB1633" s="15">
        <f t="shared" si="172"/>
        <v>6</v>
      </c>
      <c r="AC1633" s="15">
        <f t="shared" si="173"/>
        <v>2026</v>
      </c>
    </row>
    <row r="1634" spans="1:29" x14ac:dyDescent="0.35">
      <c r="A1634" s="9"/>
      <c r="B1634" s="8">
        <v>46203</v>
      </c>
      <c r="C1634" s="9"/>
      <c r="D1634" s="9"/>
      <c r="E1634" s="9"/>
      <c r="F1634" s="9"/>
      <c r="G1634" s="64"/>
      <c r="H1634" s="65"/>
      <c r="I1634" s="65" t="str">
        <f>IF(Job_Cards[[#This Row],[Customer Name]]="",I1633,"")</f>
        <v>Paid</v>
      </c>
      <c r="J1634" s="22" t="s">
        <v>679</v>
      </c>
      <c r="K1634" s="67" t="str">
        <f>_xlfn.XLOOKUP(Job_Cards[[#This Row],[Part Code Issued]],'Inventory Check'!$A$3:$A$3000,'Inventory Check'!$B$3:$B$3000,"WRONG Code",0)</f>
        <v>Fuel Filter assly</v>
      </c>
      <c r="L1634" s="22">
        <v>1</v>
      </c>
      <c r="M1634" s="27">
        <v>3264</v>
      </c>
      <c r="N1634" s="69">
        <f t="shared" si="169"/>
        <v>3264</v>
      </c>
      <c r="O1634" s="10"/>
      <c r="P1634" s="11"/>
      <c r="Q1634" s="11"/>
      <c r="R1634" s="11"/>
      <c r="S1634" s="11"/>
      <c r="T1634" s="23"/>
      <c r="U1634" s="71">
        <f t="shared" si="168"/>
        <v>0</v>
      </c>
      <c r="V1634" s="71">
        <f t="shared" si="170"/>
        <v>0</v>
      </c>
      <c r="W1634" s="9"/>
      <c r="X1634" s="69">
        <f>Job_Cards[[#This Row],[GST on Lobour]]+Job_Cards[[#This Row],[Total Labour]]+Job_Cards[[#This Row],[Part Value]]</f>
        <v>3264</v>
      </c>
      <c r="Y1634" s="9"/>
      <c r="Z1634" s="11"/>
      <c r="AA1634" s="15">
        <f t="shared" si="171"/>
        <v>30</v>
      </c>
      <c r="AB1634" s="15">
        <f t="shared" si="172"/>
        <v>6</v>
      </c>
      <c r="AC1634" s="15">
        <f t="shared" si="173"/>
        <v>2026</v>
      </c>
    </row>
    <row r="1635" spans="1:29" x14ac:dyDescent="0.35">
      <c r="A1635" s="8">
        <v>46203</v>
      </c>
      <c r="B1635" s="8">
        <v>46203</v>
      </c>
      <c r="C1635" s="9">
        <v>226</v>
      </c>
      <c r="D1635" s="9" t="s">
        <v>1603</v>
      </c>
      <c r="E1635" s="9">
        <v>8318350315</v>
      </c>
      <c r="F1635" s="9"/>
      <c r="G1635" s="64"/>
      <c r="H1635" s="65"/>
      <c r="I1635" s="65" t="s">
        <v>751</v>
      </c>
      <c r="J1635" s="22" t="s">
        <v>308</v>
      </c>
      <c r="K1635" s="67" t="str">
        <f>_xlfn.XLOOKUP(Job_Cards[[#This Row],[Part Code Issued]],'Inventory Check'!$A$3:$A$3000,'Inventory Check'!$B$3:$B$3000,"WRONG Code",0)</f>
        <v>Gulf Force AdBlue (20 L)</v>
      </c>
      <c r="L1635" s="22">
        <v>3</v>
      </c>
      <c r="M1635" s="27">
        <v>1920</v>
      </c>
      <c r="N1635" s="69">
        <f t="shared" si="169"/>
        <v>5760</v>
      </c>
      <c r="O1635" s="10"/>
      <c r="P1635" s="11"/>
      <c r="Q1635" s="11"/>
      <c r="R1635" s="11"/>
      <c r="S1635" s="11"/>
      <c r="T1635" s="23"/>
      <c r="U1635" s="71">
        <f t="shared" si="168"/>
        <v>0</v>
      </c>
      <c r="V1635" s="71">
        <f t="shared" si="170"/>
        <v>0</v>
      </c>
      <c r="W1635" s="9"/>
      <c r="X1635" s="69">
        <f>Job_Cards[[#This Row],[GST on Lobour]]+Job_Cards[[#This Row],[Total Labour]]+Job_Cards[[#This Row],[Part Value]]</f>
        <v>5760</v>
      </c>
      <c r="Y1635" s="9"/>
      <c r="Z1635" s="11"/>
      <c r="AA1635" s="15">
        <f t="shared" si="171"/>
        <v>30</v>
      </c>
      <c r="AB1635" s="15">
        <f t="shared" si="172"/>
        <v>6</v>
      </c>
      <c r="AC1635" s="15">
        <f t="shared" si="173"/>
        <v>2026</v>
      </c>
    </row>
    <row r="1636" spans="1:29" x14ac:dyDescent="0.35">
      <c r="A1636" s="9"/>
      <c r="B1636" s="8">
        <v>46203</v>
      </c>
      <c r="C1636" s="9"/>
      <c r="D1636" s="9"/>
      <c r="E1636" s="9"/>
      <c r="F1636" s="9"/>
      <c r="G1636" s="64"/>
      <c r="H1636" s="65"/>
      <c r="I1636" s="65" t="str">
        <f>IF(Job_Cards[[#This Row],[Customer Name]]="",I1635,"")</f>
        <v>Counter Sale</v>
      </c>
      <c r="J1636" s="106" t="s">
        <v>365</v>
      </c>
      <c r="K1636" s="67" t="str">
        <f>_xlfn.XLOOKUP(Job_Cards[[#This Row],[Part Code Issued]],'Inventory Check'!$A$3:$A$3000,'Inventory Check'!$B$3:$B$3000,"WRONG Code",0)</f>
        <v>Gulf Force AdBlue (10)</v>
      </c>
      <c r="L1636" s="22">
        <v>2</v>
      </c>
      <c r="M1636" s="27">
        <v>990</v>
      </c>
      <c r="N1636" s="69">
        <f t="shared" si="169"/>
        <v>1980</v>
      </c>
      <c r="O1636" s="10"/>
      <c r="P1636" s="11"/>
      <c r="Q1636" s="11"/>
      <c r="R1636" s="11"/>
      <c r="S1636" s="11"/>
      <c r="T1636" s="23"/>
      <c r="U1636" s="71">
        <f t="shared" si="168"/>
        <v>0</v>
      </c>
      <c r="V1636" s="71">
        <f t="shared" si="170"/>
        <v>0</v>
      </c>
      <c r="W1636" s="9"/>
      <c r="X1636" s="69">
        <f>Job_Cards[[#This Row],[GST on Lobour]]+Job_Cards[[#This Row],[Total Labour]]+Job_Cards[[#This Row],[Part Value]]</f>
        <v>1980</v>
      </c>
      <c r="Y1636" s="9"/>
      <c r="Z1636" s="11"/>
      <c r="AA1636" s="15">
        <f t="shared" si="171"/>
        <v>30</v>
      </c>
      <c r="AB1636" s="15">
        <f t="shared" si="172"/>
        <v>6</v>
      </c>
      <c r="AC1636" s="15">
        <f t="shared" si="173"/>
        <v>2026</v>
      </c>
    </row>
    <row r="1637" spans="1:29" x14ac:dyDescent="0.35">
      <c r="A1637" s="8">
        <v>46206</v>
      </c>
      <c r="B1637" s="8">
        <v>46206</v>
      </c>
      <c r="C1637" s="9">
        <v>227</v>
      </c>
      <c r="D1637" s="9" t="s">
        <v>1638</v>
      </c>
      <c r="E1637" s="9">
        <v>7309330061</v>
      </c>
      <c r="F1637" s="9" t="s">
        <v>1213</v>
      </c>
      <c r="G1637" s="64" t="s">
        <v>55</v>
      </c>
      <c r="H1637" s="65" t="s">
        <v>65</v>
      </c>
      <c r="I1637" s="65" t="s">
        <v>27</v>
      </c>
      <c r="J1637" s="106" t="s">
        <v>1629</v>
      </c>
      <c r="K1637" s="67" t="str">
        <f>_xlfn.XLOOKUP(Job_Cards[[#This Row],[Part Code Issued]],'Inventory Check'!$A$3:$A$3000,'Inventory Check'!$B$3:$B$3000,"WRONG Code",0)</f>
        <v>Linear Bearing</v>
      </c>
      <c r="L1637" s="22">
        <v>1</v>
      </c>
      <c r="M1637" s="27">
        <v>295</v>
      </c>
      <c r="N1637" s="69">
        <f t="shared" si="169"/>
        <v>295</v>
      </c>
      <c r="O1637" s="10">
        <v>800</v>
      </c>
      <c r="P1637" s="11"/>
      <c r="Q1637" s="11">
        <v>200</v>
      </c>
      <c r="R1637" s="11"/>
      <c r="S1637" s="11"/>
      <c r="T1637" s="23"/>
      <c r="U1637" s="71">
        <f t="shared" si="168"/>
        <v>1000</v>
      </c>
      <c r="V1637" s="71">
        <f t="shared" si="170"/>
        <v>180</v>
      </c>
      <c r="W1637" s="9"/>
      <c r="X1637" s="69">
        <f>Job_Cards[[#This Row],[GST on Lobour]]+Job_Cards[[#This Row],[Total Labour]]+Job_Cards[[#This Row],[Part Value]]</f>
        <v>1475</v>
      </c>
      <c r="Y1637" s="9"/>
      <c r="Z1637" s="11"/>
      <c r="AA1637" s="15">
        <f t="shared" si="171"/>
        <v>3</v>
      </c>
      <c r="AB1637" s="15">
        <f t="shared" si="172"/>
        <v>7</v>
      </c>
      <c r="AC1637" s="15">
        <f t="shared" si="173"/>
        <v>2026</v>
      </c>
    </row>
    <row r="1638" spans="1:29" x14ac:dyDescent="0.35">
      <c r="A1638" s="9"/>
      <c r="B1638" s="8">
        <v>46206</v>
      </c>
      <c r="C1638" s="9"/>
      <c r="D1638" s="9"/>
      <c r="E1638" s="9"/>
      <c r="F1638" s="9"/>
      <c r="G1638" s="64"/>
      <c r="H1638" s="65"/>
      <c r="I1638" s="65" t="str">
        <f>IF(Job_Cards[[#This Row],[Customer Name]]="",I1637,"")</f>
        <v>Paid</v>
      </c>
      <c r="J1638" s="22" t="s">
        <v>457</v>
      </c>
      <c r="K1638" s="67" t="str">
        <f>_xlfn.XLOOKUP(Job_Cards[[#This Row],[Part Code Issued]],'Inventory Check'!$A$3:$A$3000,'Inventory Check'!$B$3:$B$3000,"WRONG Code",0)</f>
        <v>Anabond</v>
      </c>
      <c r="L1638" s="22">
        <v>1</v>
      </c>
      <c r="M1638" s="27">
        <v>65</v>
      </c>
      <c r="N1638" s="69">
        <f t="shared" si="169"/>
        <v>65</v>
      </c>
      <c r="O1638" s="10"/>
      <c r="P1638" s="11"/>
      <c r="Q1638" s="11"/>
      <c r="R1638" s="11"/>
      <c r="S1638" s="11"/>
      <c r="T1638" s="23"/>
      <c r="U1638" s="71">
        <f t="shared" si="168"/>
        <v>0</v>
      </c>
      <c r="V1638" s="71">
        <f t="shared" si="170"/>
        <v>0</v>
      </c>
      <c r="W1638" s="9"/>
      <c r="X1638" s="69">
        <f>Job_Cards[[#This Row],[GST on Lobour]]+Job_Cards[[#This Row],[Total Labour]]+Job_Cards[[#This Row],[Part Value]]</f>
        <v>65</v>
      </c>
      <c r="Y1638" s="9"/>
      <c r="Z1638" s="11"/>
      <c r="AA1638" s="15">
        <f t="shared" si="171"/>
        <v>3</v>
      </c>
      <c r="AB1638" s="15">
        <f t="shared" si="172"/>
        <v>7</v>
      </c>
      <c r="AC1638" s="15">
        <f t="shared" si="173"/>
        <v>2026</v>
      </c>
    </row>
    <row r="1639" spans="1:29" x14ac:dyDescent="0.35">
      <c r="A1639" s="9"/>
      <c r="B1639" s="8">
        <v>46206</v>
      </c>
      <c r="C1639" s="9"/>
      <c r="D1639" s="9"/>
      <c r="E1639" s="9"/>
      <c r="F1639" s="9"/>
      <c r="G1639" s="64"/>
      <c r="H1639" s="65"/>
      <c r="I1639" s="65" t="str">
        <f>IF(Job_Cards[[#This Row],[Customer Name]]="",I1638,"")</f>
        <v>Paid</v>
      </c>
      <c r="J1639" s="104" t="s">
        <v>1639</v>
      </c>
      <c r="K1639" s="67" t="str">
        <f>_xlfn.XLOOKUP(Job_Cards[[#This Row],[Part Code Issued]],'Inventory Check'!$A$3:$A$3000,'Inventory Check'!$B$3:$B$3000,"WRONG Code",0)</f>
        <v>WRONG Code</v>
      </c>
      <c r="L1639" s="22">
        <v>1</v>
      </c>
      <c r="M1639" s="27">
        <v>106</v>
      </c>
      <c r="N1639" s="69">
        <f t="shared" si="169"/>
        <v>106</v>
      </c>
      <c r="O1639" s="10"/>
      <c r="P1639" s="11"/>
      <c r="Q1639" s="11"/>
      <c r="R1639" s="11"/>
      <c r="S1639" s="11"/>
      <c r="T1639" s="23"/>
      <c r="U1639" s="71">
        <f t="shared" si="168"/>
        <v>0</v>
      </c>
      <c r="V1639" s="71">
        <f t="shared" si="170"/>
        <v>0</v>
      </c>
      <c r="W1639" s="9"/>
      <c r="X1639" s="69">
        <f>Job_Cards[[#This Row],[GST on Lobour]]+Job_Cards[[#This Row],[Total Labour]]+Job_Cards[[#This Row],[Part Value]]</f>
        <v>106</v>
      </c>
      <c r="Y1639" s="9"/>
      <c r="Z1639" s="11"/>
      <c r="AA1639" s="15">
        <f t="shared" si="171"/>
        <v>3</v>
      </c>
      <c r="AB1639" s="15">
        <f t="shared" si="172"/>
        <v>7</v>
      </c>
      <c r="AC1639" s="15">
        <f t="shared" si="173"/>
        <v>2026</v>
      </c>
    </row>
    <row r="1640" spans="1:29" x14ac:dyDescent="0.35">
      <c r="A1640" s="8">
        <v>46206</v>
      </c>
      <c r="B1640" s="8">
        <v>46206</v>
      </c>
      <c r="C1640" s="9">
        <v>228</v>
      </c>
      <c r="D1640" s="9" t="s">
        <v>1640</v>
      </c>
      <c r="E1640" s="9">
        <v>9415860637</v>
      </c>
      <c r="F1640" s="9" t="s">
        <v>1641</v>
      </c>
      <c r="G1640" s="64" t="s">
        <v>57</v>
      </c>
      <c r="H1640" s="65" t="s">
        <v>65</v>
      </c>
      <c r="I1640" s="65" t="s">
        <v>27</v>
      </c>
      <c r="J1640" s="22" t="s">
        <v>1392</v>
      </c>
      <c r="K1640" s="67" t="str">
        <f>_xlfn.XLOOKUP(Job_Cards[[#This Row],[Part Code Issued]],'Inventory Check'!$A$3:$A$3000,'Inventory Check'!$B$3:$B$3000,"WRONG Code",0)</f>
        <v>ENGINE OIL</v>
      </c>
      <c r="L1640" s="22">
        <v>1</v>
      </c>
      <c r="M1640" s="27">
        <v>3375</v>
      </c>
      <c r="N1640" s="69">
        <f t="shared" si="169"/>
        <v>3375</v>
      </c>
      <c r="O1640" s="10">
        <v>950</v>
      </c>
      <c r="P1640" s="11"/>
      <c r="Q1640" s="11"/>
      <c r="R1640" s="11"/>
      <c r="S1640" s="11"/>
      <c r="T1640" s="23"/>
      <c r="U1640" s="71">
        <f t="shared" si="168"/>
        <v>950</v>
      </c>
      <c r="V1640" s="71">
        <f t="shared" si="170"/>
        <v>171</v>
      </c>
      <c r="W1640" s="9"/>
      <c r="X1640" s="69">
        <f>Job_Cards[[#This Row],[GST on Lobour]]+Job_Cards[[#This Row],[Total Labour]]+Job_Cards[[#This Row],[Part Value]]</f>
        <v>4496</v>
      </c>
      <c r="Y1640" s="9"/>
      <c r="Z1640" s="11"/>
      <c r="AA1640" s="15">
        <f t="shared" si="171"/>
        <v>3</v>
      </c>
      <c r="AB1640" s="15">
        <f t="shared" si="172"/>
        <v>7</v>
      </c>
      <c r="AC1640" s="15">
        <f t="shared" si="173"/>
        <v>2026</v>
      </c>
    </row>
    <row r="1641" spans="1:29" x14ac:dyDescent="0.35">
      <c r="A1641" s="9"/>
      <c r="B1641" s="8">
        <v>46206</v>
      </c>
      <c r="C1641" s="9"/>
      <c r="D1641" s="9"/>
      <c r="E1641" s="9"/>
      <c r="F1641" s="9"/>
      <c r="G1641" s="64"/>
      <c r="H1641" s="65"/>
      <c r="I1641" s="65" t="str">
        <f>IF(Job_Cards[[#This Row],[Customer Name]]="",I1640,"")</f>
        <v>Paid</v>
      </c>
      <c r="J1641" s="22" t="s">
        <v>425</v>
      </c>
      <c r="K1641" s="67" t="str">
        <f>_xlfn.XLOOKUP(Job_Cards[[#This Row],[Part Code Issued]],'Inventory Check'!$A$3:$A$3000,'Inventory Check'!$B$3:$B$3000,"WRONG Code",0)</f>
        <v>FILTER ASSY (FLEETGUARD )2650CRDI</v>
      </c>
      <c r="L1641" s="22">
        <v>1</v>
      </c>
      <c r="M1641" s="27">
        <v>428</v>
      </c>
      <c r="N1641" s="69">
        <f t="shared" si="169"/>
        <v>428</v>
      </c>
      <c r="O1641" s="10"/>
      <c r="P1641" s="11"/>
      <c r="Q1641" s="11"/>
      <c r="R1641" s="11"/>
      <c r="S1641" s="11"/>
      <c r="T1641" s="23"/>
      <c r="U1641" s="71">
        <f t="shared" si="168"/>
        <v>0</v>
      </c>
      <c r="V1641" s="71">
        <f t="shared" si="170"/>
        <v>0</v>
      </c>
      <c r="W1641" s="9"/>
      <c r="X1641" s="69">
        <f>Job_Cards[[#This Row],[GST on Lobour]]+Job_Cards[[#This Row],[Total Labour]]+Job_Cards[[#This Row],[Part Value]]</f>
        <v>428</v>
      </c>
      <c r="Y1641" s="9"/>
      <c r="Z1641" s="11"/>
      <c r="AA1641" s="15">
        <f t="shared" si="171"/>
        <v>3</v>
      </c>
      <c r="AB1641" s="15">
        <f t="shared" si="172"/>
        <v>7</v>
      </c>
      <c r="AC1641" s="15">
        <f t="shared" si="173"/>
        <v>2026</v>
      </c>
    </row>
    <row r="1642" spans="1:29" x14ac:dyDescent="0.35">
      <c r="A1642" s="9"/>
      <c r="B1642" s="8">
        <v>46206</v>
      </c>
      <c r="C1642" s="9"/>
      <c r="D1642" s="9"/>
      <c r="E1642" s="9"/>
      <c r="F1642" s="9"/>
      <c r="G1642" s="64"/>
      <c r="H1642" s="65"/>
      <c r="I1642" s="65" t="str">
        <f>IF(Job_Cards[[#This Row],[Customer Name]]="",I1641,"")</f>
        <v>Paid</v>
      </c>
      <c r="J1642" s="22" t="s">
        <v>421</v>
      </c>
      <c r="K1642" s="67" t="str">
        <f>_xlfn.XLOOKUP(Job_Cards[[#This Row],[Part Code Issued]],'Inventory Check'!$A$3:$A$3000,'Inventory Check'!$B$3:$B$3000,"WRONG Code",0)</f>
        <v>AIR FILTER ELEMENT</v>
      </c>
      <c r="L1642" s="22">
        <v>1</v>
      </c>
      <c r="M1642" s="27">
        <v>489</v>
      </c>
      <c r="N1642" s="69">
        <f t="shared" si="169"/>
        <v>489</v>
      </c>
      <c r="O1642" s="10"/>
      <c r="P1642" s="11"/>
      <c r="Q1642" s="11"/>
      <c r="R1642" s="11"/>
      <c r="S1642" s="11"/>
      <c r="T1642" s="23"/>
      <c r="U1642" s="71">
        <f t="shared" si="168"/>
        <v>0</v>
      </c>
      <c r="V1642" s="71">
        <f t="shared" si="170"/>
        <v>0</v>
      </c>
      <c r="W1642" s="9"/>
      <c r="X1642" s="69">
        <f>Job_Cards[[#This Row],[GST on Lobour]]+Job_Cards[[#This Row],[Total Labour]]+Job_Cards[[#This Row],[Part Value]]</f>
        <v>489</v>
      </c>
      <c r="Y1642" s="9"/>
      <c r="Z1642" s="11"/>
      <c r="AA1642" s="15">
        <f t="shared" si="171"/>
        <v>3</v>
      </c>
      <c r="AB1642" s="15">
        <f t="shared" si="172"/>
        <v>7</v>
      </c>
      <c r="AC1642" s="15">
        <f t="shared" si="173"/>
        <v>2026</v>
      </c>
    </row>
    <row r="1643" spans="1:29" x14ac:dyDescent="0.35">
      <c r="A1643" s="9"/>
      <c r="B1643" s="8">
        <v>46206</v>
      </c>
      <c r="C1643" s="9"/>
      <c r="D1643" s="9"/>
      <c r="E1643" s="9"/>
      <c r="F1643" s="9"/>
      <c r="G1643" s="64"/>
      <c r="H1643" s="65"/>
      <c r="I1643" s="65" t="str">
        <f>IF(Job_Cards[[#This Row],[Customer Name]]="",I1642,"")</f>
        <v>Paid</v>
      </c>
      <c r="J1643" s="22" t="s">
        <v>98</v>
      </c>
      <c r="K1643" s="67" t="str">
        <f>_xlfn.XLOOKUP(Job_Cards[[#This Row],[Part Code Issued]],'Inventory Check'!$A$3:$A$3000,'Inventory Check'!$B$3:$B$3000,"WRONG Code",0)</f>
        <v>FUEL FILTER</v>
      </c>
      <c r="L1643" s="22">
        <v>1</v>
      </c>
      <c r="M1643" s="27">
        <v>711</v>
      </c>
      <c r="N1643" s="69">
        <f t="shared" si="169"/>
        <v>711</v>
      </c>
      <c r="O1643" s="10"/>
      <c r="P1643" s="11"/>
      <c r="Q1643" s="11"/>
      <c r="R1643" s="11"/>
      <c r="S1643" s="11"/>
      <c r="T1643" s="23"/>
      <c r="U1643" s="71">
        <f t="shared" si="168"/>
        <v>0</v>
      </c>
      <c r="V1643" s="71">
        <f t="shared" si="170"/>
        <v>0</v>
      </c>
      <c r="W1643" s="9"/>
      <c r="X1643" s="69">
        <f>Job_Cards[[#This Row],[GST on Lobour]]+Job_Cards[[#This Row],[Total Labour]]+Job_Cards[[#This Row],[Part Value]]</f>
        <v>711</v>
      </c>
      <c r="Y1643" s="9"/>
      <c r="Z1643" s="11"/>
      <c r="AA1643" s="15">
        <f t="shared" si="171"/>
        <v>3</v>
      </c>
      <c r="AB1643" s="15">
        <f t="shared" si="172"/>
        <v>7</v>
      </c>
      <c r="AC1643" s="15">
        <f t="shared" si="173"/>
        <v>2026</v>
      </c>
    </row>
    <row r="1644" spans="1:29" x14ac:dyDescent="0.35">
      <c r="A1644" s="9"/>
      <c r="B1644" s="8">
        <v>46206</v>
      </c>
      <c r="C1644" s="9"/>
      <c r="D1644" s="9"/>
      <c r="E1644" s="9"/>
      <c r="F1644" s="9"/>
      <c r="G1644" s="64"/>
      <c r="H1644" s="65"/>
      <c r="I1644" s="65" t="str">
        <f>IF(Job_Cards[[#This Row],[Customer Name]]="",I1643,"")</f>
        <v>Paid</v>
      </c>
      <c r="J1644" s="22" t="s">
        <v>97</v>
      </c>
      <c r="K1644" s="67" t="str">
        <f>_xlfn.XLOOKUP(Job_Cards[[#This Row],[Part Code Issued]],'Inventory Check'!$A$3:$A$3000,'Inventory Check'!$B$3:$B$3000,"WRONG Code",0)</f>
        <v>FUEL FILTER</v>
      </c>
      <c r="L1644" s="22">
        <v>1</v>
      </c>
      <c r="M1644" s="27">
        <v>1060</v>
      </c>
      <c r="N1644" s="69">
        <f t="shared" si="169"/>
        <v>1060</v>
      </c>
      <c r="O1644" s="10"/>
      <c r="P1644" s="11"/>
      <c r="Q1644" s="11"/>
      <c r="R1644" s="11"/>
      <c r="S1644" s="11"/>
      <c r="T1644" s="23"/>
      <c r="U1644" s="71">
        <f t="shared" si="168"/>
        <v>0</v>
      </c>
      <c r="V1644" s="71">
        <f t="shared" si="170"/>
        <v>0</v>
      </c>
      <c r="W1644" s="9"/>
      <c r="X1644" s="69">
        <f>Job_Cards[[#This Row],[GST on Lobour]]+Job_Cards[[#This Row],[Total Labour]]+Job_Cards[[#This Row],[Part Value]]</f>
        <v>1060</v>
      </c>
      <c r="Y1644" s="9"/>
      <c r="Z1644" s="11"/>
      <c r="AA1644" s="15">
        <f t="shared" si="171"/>
        <v>3</v>
      </c>
      <c r="AB1644" s="15">
        <f t="shared" si="172"/>
        <v>7</v>
      </c>
      <c r="AC1644" s="15">
        <f t="shared" si="173"/>
        <v>2026</v>
      </c>
    </row>
    <row r="1645" spans="1:29" x14ac:dyDescent="0.35">
      <c r="A1645" s="8">
        <v>46208</v>
      </c>
      <c r="B1645" s="8">
        <v>46208</v>
      </c>
      <c r="C1645" s="9">
        <v>229</v>
      </c>
      <c r="D1645" s="9" t="s">
        <v>1341</v>
      </c>
      <c r="E1645" s="9">
        <v>9889029574</v>
      </c>
      <c r="F1645" s="9" t="s">
        <v>199</v>
      </c>
      <c r="G1645" s="64" t="s">
        <v>57</v>
      </c>
      <c r="H1645" s="65" t="s">
        <v>65</v>
      </c>
      <c r="I1645" s="65" t="s">
        <v>27</v>
      </c>
      <c r="J1645" s="22" t="s">
        <v>366</v>
      </c>
      <c r="K1645" s="67" t="str">
        <f>_xlfn.XLOOKUP(Job_Cards[[#This Row],[Part Code Issued]],'Inventory Check'!$A$3:$A$3000,'Inventory Check'!$B$3:$B$3000,"WRONG Code",0)</f>
        <v>Gulf Force BS VI (6.5L)</v>
      </c>
      <c r="L1645" s="22">
        <v>1</v>
      </c>
      <c r="M1645" s="27">
        <v>3088</v>
      </c>
      <c r="N1645" s="69">
        <f t="shared" si="169"/>
        <v>3088</v>
      </c>
      <c r="O1645" s="10">
        <v>750</v>
      </c>
      <c r="P1645" s="11"/>
      <c r="Q1645" s="11"/>
      <c r="R1645" s="11"/>
      <c r="S1645" s="11"/>
      <c r="T1645" s="23"/>
      <c r="U1645" s="71">
        <f t="shared" si="168"/>
        <v>750</v>
      </c>
      <c r="V1645" s="71">
        <f t="shared" si="170"/>
        <v>135</v>
      </c>
      <c r="W1645" s="9"/>
      <c r="X1645" s="69">
        <f>Job_Cards[[#This Row],[GST on Lobour]]+Job_Cards[[#This Row],[Total Labour]]+Job_Cards[[#This Row],[Part Value]]</f>
        <v>3973</v>
      </c>
      <c r="Y1645" s="9"/>
      <c r="Z1645" s="11"/>
      <c r="AA1645" s="15">
        <f t="shared" si="171"/>
        <v>5</v>
      </c>
      <c r="AB1645" s="15">
        <f t="shared" si="172"/>
        <v>7</v>
      </c>
      <c r="AC1645" s="15">
        <f t="shared" si="173"/>
        <v>2026</v>
      </c>
    </row>
    <row r="1646" spans="1:29" x14ac:dyDescent="0.35">
      <c r="A1646" s="9"/>
      <c r="B1646" s="8">
        <v>46208</v>
      </c>
      <c r="C1646" s="9"/>
      <c r="D1646" s="9"/>
      <c r="E1646" s="9"/>
      <c r="F1646" s="9"/>
      <c r="G1646" s="64"/>
      <c r="H1646" s="65"/>
      <c r="I1646" s="65" t="str">
        <f>IF(Job_Cards[[#This Row],[Customer Name]]="",I1645,"")</f>
        <v>Paid</v>
      </c>
      <c r="J1646" s="22" t="s">
        <v>90</v>
      </c>
      <c r="K1646" s="67" t="str">
        <f>_xlfn.XLOOKUP(Job_Cards[[#This Row],[Part Code Issued]],'Inventory Check'!$A$3:$A$3000,'Inventory Check'!$B$3:$B$3000,"WRONG Code",0)</f>
        <v>Oil Filter</v>
      </c>
      <c r="L1646" s="22">
        <v>1</v>
      </c>
      <c r="M1646" s="27">
        <v>359</v>
      </c>
      <c r="N1646" s="69">
        <f t="shared" si="169"/>
        <v>359</v>
      </c>
      <c r="O1646" s="10"/>
      <c r="P1646" s="11"/>
      <c r="Q1646" s="11"/>
      <c r="R1646" s="11"/>
      <c r="S1646" s="11"/>
      <c r="T1646" s="23"/>
      <c r="U1646" s="71">
        <f t="shared" si="168"/>
        <v>0</v>
      </c>
      <c r="V1646" s="71">
        <f t="shared" si="170"/>
        <v>0</v>
      </c>
      <c r="W1646" s="9"/>
      <c r="X1646" s="69">
        <f>Job_Cards[[#This Row],[GST on Lobour]]+Job_Cards[[#This Row],[Total Labour]]+Job_Cards[[#This Row],[Part Value]]</f>
        <v>359</v>
      </c>
      <c r="Y1646" s="9"/>
      <c r="Z1646" s="11"/>
      <c r="AA1646" s="15">
        <f t="shared" si="171"/>
        <v>5</v>
      </c>
      <c r="AB1646" s="15">
        <f t="shared" si="172"/>
        <v>7</v>
      </c>
      <c r="AC1646" s="15">
        <f t="shared" si="173"/>
        <v>2026</v>
      </c>
    </row>
    <row r="1647" spans="1:29" x14ac:dyDescent="0.35">
      <c r="A1647" s="8">
        <v>46208</v>
      </c>
      <c r="B1647" s="8">
        <v>46208</v>
      </c>
      <c r="C1647" s="9" t="s">
        <v>1645</v>
      </c>
      <c r="D1647" s="9" t="s">
        <v>1644</v>
      </c>
      <c r="E1647" s="9">
        <v>8853302249</v>
      </c>
      <c r="F1647" s="9" t="s">
        <v>1258</v>
      </c>
      <c r="G1647" s="64" t="s">
        <v>57</v>
      </c>
      <c r="H1647" s="65" t="s">
        <v>65</v>
      </c>
      <c r="I1647" s="65" t="s">
        <v>27</v>
      </c>
      <c r="J1647" s="22" t="s">
        <v>103</v>
      </c>
      <c r="K1647" s="67" t="str">
        <f>_xlfn.XLOOKUP(Job_Cards[[#This Row],[Part Code Issued]],'Inventory Check'!$A$3:$A$3000,'Inventory Check'!$B$3:$B$3000,"WRONG Code",0)</f>
        <v>Silent Block</v>
      </c>
      <c r="L1647" s="22">
        <v>4</v>
      </c>
      <c r="M1647" s="27">
        <v>104</v>
      </c>
      <c r="N1647" s="69">
        <f t="shared" si="169"/>
        <v>416</v>
      </c>
      <c r="O1647" s="10">
        <v>2500</v>
      </c>
      <c r="P1647" s="11"/>
      <c r="Q1647" s="11">
        <v>5100</v>
      </c>
      <c r="R1647" s="11"/>
      <c r="S1647" s="11"/>
      <c r="T1647" s="23"/>
      <c r="U1647" s="71">
        <f t="shared" si="168"/>
        <v>7600</v>
      </c>
      <c r="V1647" s="71">
        <f t="shared" si="170"/>
        <v>1368</v>
      </c>
      <c r="W1647" s="9"/>
      <c r="X1647" s="69">
        <f>Job_Cards[[#This Row],[GST on Lobour]]+Job_Cards[[#This Row],[Total Labour]]+Job_Cards[[#This Row],[Part Value]]</f>
        <v>9384</v>
      </c>
      <c r="Y1647" s="9"/>
      <c r="Z1647" s="11"/>
      <c r="AA1647" s="15">
        <f t="shared" si="171"/>
        <v>5</v>
      </c>
      <c r="AB1647" s="15">
        <f t="shared" si="172"/>
        <v>7</v>
      </c>
      <c r="AC1647" s="15">
        <f t="shared" si="173"/>
        <v>2026</v>
      </c>
    </row>
    <row r="1648" spans="1:29" x14ac:dyDescent="0.35">
      <c r="A1648" s="9"/>
      <c r="B1648" s="8">
        <v>46208</v>
      </c>
      <c r="C1648" s="9"/>
      <c r="D1648" s="9"/>
      <c r="E1648" s="9"/>
      <c r="F1648" s="9"/>
      <c r="G1648" s="64"/>
      <c r="H1648" s="65"/>
      <c r="I1648" s="65" t="str">
        <f>IF(Job_Cards[[#This Row],[Customer Name]]="",I1647,"")</f>
        <v>Paid</v>
      </c>
      <c r="J1648" s="22" t="s">
        <v>115</v>
      </c>
      <c r="K1648" s="67" t="str">
        <f>_xlfn.XLOOKUP(Job_Cards[[#This Row],[Part Code Issued]],'Inventory Check'!$A$3:$A$3000,'Inventory Check'!$B$3:$B$3000,"WRONG Code",0)</f>
        <v>Bimetal Bush with Oil-Groove</v>
      </c>
      <c r="L1648" s="22">
        <v>4</v>
      </c>
      <c r="M1648" s="27">
        <v>295</v>
      </c>
      <c r="N1648" s="69">
        <f t="shared" si="169"/>
        <v>1180</v>
      </c>
      <c r="O1648" s="10"/>
      <c r="P1648" s="11"/>
      <c r="Q1648" s="11"/>
      <c r="R1648" s="11"/>
      <c r="S1648" s="11"/>
      <c r="T1648" s="23"/>
      <c r="U1648" s="71">
        <f t="shared" si="168"/>
        <v>0</v>
      </c>
      <c r="V1648" s="71">
        <f t="shared" si="170"/>
        <v>0</v>
      </c>
      <c r="W1648" s="9"/>
      <c r="X1648" s="69">
        <f>Job_Cards[[#This Row],[GST on Lobour]]+Job_Cards[[#This Row],[Total Labour]]+Job_Cards[[#This Row],[Part Value]]</f>
        <v>1180</v>
      </c>
      <c r="Y1648" s="9"/>
      <c r="Z1648" s="11"/>
      <c r="AA1648" s="15">
        <f t="shared" si="171"/>
        <v>5</v>
      </c>
      <c r="AB1648" s="15">
        <f t="shared" si="172"/>
        <v>7</v>
      </c>
      <c r="AC1648" s="15">
        <f t="shared" si="173"/>
        <v>2026</v>
      </c>
    </row>
    <row r="1649" spans="1:29" x14ac:dyDescent="0.35">
      <c r="A1649" s="9"/>
      <c r="B1649" s="8">
        <v>46208</v>
      </c>
      <c r="C1649" s="9"/>
      <c r="D1649" s="9"/>
      <c r="E1649" s="9"/>
      <c r="F1649" s="9"/>
      <c r="G1649" s="64"/>
      <c r="H1649" s="65"/>
      <c r="I1649" s="65" t="str">
        <f>IF(Job_Cards[[#This Row],[Customer Name]]="",I1648,"")</f>
        <v>Paid</v>
      </c>
      <c r="J1649" s="22" t="s">
        <v>313</v>
      </c>
      <c r="K1649" s="67" t="str">
        <f>_xlfn.XLOOKUP(Job_Cards[[#This Row],[Part Code Issued]],'Inventory Check'!$A$3:$A$3000,'Inventory Check'!$B$3:$B$3000,"WRONG Code",0)</f>
        <v>Bearing Bushes</v>
      </c>
      <c r="L1649" s="22">
        <v>4</v>
      </c>
      <c r="M1649" s="27">
        <v>434</v>
      </c>
      <c r="N1649" s="69">
        <f t="shared" si="169"/>
        <v>1736</v>
      </c>
      <c r="O1649" s="10"/>
      <c r="P1649" s="11"/>
      <c r="Q1649" s="11"/>
      <c r="R1649" s="11"/>
      <c r="S1649" s="11"/>
      <c r="T1649" s="23"/>
      <c r="U1649" s="71">
        <f t="shared" si="168"/>
        <v>0</v>
      </c>
      <c r="V1649" s="71">
        <f t="shared" si="170"/>
        <v>0</v>
      </c>
      <c r="W1649" s="9"/>
      <c r="X1649" s="69">
        <f>Job_Cards[[#This Row],[GST on Lobour]]+Job_Cards[[#This Row],[Total Labour]]+Job_Cards[[#This Row],[Part Value]]</f>
        <v>1736</v>
      </c>
      <c r="Y1649" s="9"/>
      <c r="Z1649" s="11"/>
      <c r="AA1649" s="15">
        <f t="shared" si="171"/>
        <v>5</v>
      </c>
      <c r="AB1649" s="15">
        <f t="shared" si="172"/>
        <v>7</v>
      </c>
      <c r="AC1649" s="15">
        <f t="shared" si="173"/>
        <v>2026</v>
      </c>
    </row>
    <row r="1650" spans="1:29" x14ac:dyDescent="0.35">
      <c r="A1650" s="9"/>
      <c r="B1650" s="8">
        <v>46208</v>
      </c>
      <c r="C1650" s="9"/>
      <c r="D1650" s="9"/>
      <c r="E1650" s="9"/>
      <c r="F1650" s="9"/>
      <c r="G1650" s="64"/>
      <c r="H1650" s="65"/>
      <c r="I1650" s="65" t="str">
        <f>IF(Job_Cards[[#This Row],[Customer Name]]="",I1649,"")</f>
        <v>Paid</v>
      </c>
      <c r="J1650" s="22" t="s">
        <v>845</v>
      </c>
      <c r="K1650" s="67" t="str">
        <f>_xlfn.XLOOKUP(Job_Cards[[#This Row],[Part Code Issued]],'Inventory Check'!$A$3:$A$3000,'Inventory Check'!$B$3:$B$3000,"WRONG Code",0)</f>
        <v>GREASE</v>
      </c>
      <c r="L1650" s="22">
        <v>1</v>
      </c>
      <c r="M1650" s="27">
        <v>358</v>
      </c>
      <c r="N1650" s="69">
        <f t="shared" si="169"/>
        <v>358</v>
      </c>
      <c r="O1650" s="10"/>
      <c r="P1650" s="11"/>
      <c r="Q1650" s="11"/>
      <c r="R1650" s="11"/>
      <c r="S1650" s="11"/>
      <c r="T1650" s="23"/>
      <c r="U1650" s="71">
        <f t="shared" si="168"/>
        <v>0</v>
      </c>
      <c r="V1650" s="71">
        <f t="shared" si="170"/>
        <v>0</v>
      </c>
      <c r="W1650" s="9"/>
      <c r="X1650" s="69">
        <f>Job_Cards[[#This Row],[GST on Lobour]]+Job_Cards[[#This Row],[Total Labour]]+Job_Cards[[#This Row],[Part Value]]</f>
        <v>358</v>
      </c>
      <c r="Y1650" s="9"/>
      <c r="Z1650" s="11"/>
      <c r="AA1650" s="15">
        <f t="shared" si="171"/>
        <v>5</v>
      </c>
      <c r="AB1650" s="15">
        <f t="shared" si="172"/>
        <v>7</v>
      </c>
      <c r="AC1650" s="15">
        <f t="shared" si="173"/>
        <v>2026</v>
      </c>
    </row>
    <row r="1651" spans="1:29" x14ac:dyDescent="0.35">
      <c r="A1651" s="9"/>
      <c r="B1651" s="8">
        <v>46208</v>
      </c>
      <c r="C1651" s="9"/>
      <c r="D1651" s="9"/>
      <c r="E1651" s="9"/>
      <c r="F1651" s="9"/>
      <c r="G1651" s="64"/>
      <c r="H1651" s="65"/>
      <c r="I1651" s="65" t="str">
        <f>IF(Job_Cards[[#This Row],[Customer Name]]="",I1650,"")</f>
        <v>Paid</v>
      </c>
      <c r="J1651" s="22" t="s">
        <v>106</v>
      </c>
      <c r="K1651" s="67" t="str">
        <f>_xlfn.XLOOKUP(Job_Cards[[#This Row],[Part Code Issued]],'Inventory Check'!$A$3:$A$3000,'Inventory Check'!$B$3:$B$3000,"WRONG Code",0)</f>
        <v>Rubber Seal</v>
      </c>
      <c r="L1651" s="22">
        <v>4</v>
      </c>
      <c r="M1651" s="27">
        <v>13</v>
      </c>
      <c r="N1651" s="69">
        <f t="shared" si="169"/>
        <v>52</v>
      </c>
      <c r="O1651" s="10"/>
      <c r="P1651" s="11"/>
      <c r="Q1651" s="11"/>
      <c r="R1651" s="11"/>
      <c r="S1651" s="11"/>
      <c r="T1651" s="23"/>
      <c r="U1651" s="71">
        <f t="shared" si="168"/>
        <v>0</v>
      </c>
      <c r="V1651" s="71">
        <f t="shared" si="170"/>
        <v>0</v>
      </c>
      <c r="W1651" s="9"/>
      <c r="X1651" s="69">
        <f>Job_Cards[[#This Row],[GST on Lobour]]+Job_Cards[[#This Row],[Total Labour]]+Job_Cards[[#This Row],[Part Value]]</f>
        <v>52</v>
      </c>
      <c r="Y1651" s="9"/>
      <c r="Z1651" s="11"/>
      <c r="AA1651" s="15">
        <f t="shared" si="171"/>
        <v>5</v>
      </c>
      <c r="AB1651" s="15">
        <f t="shared" si="172"/>
        <v>7</v>
      </c>
      <c r="AC1651" s="15">
        <f t="shared" si="173"/>
        <v>2026</v>
      </c>
    </row>
    <row r="1652" spans="1:29" x14ac:dyDescent="0.35">
      <c r="A1652" s="9"/>
      <c r="B1652" s="8">
        <v>46208</v>
      </c>
      <c r="C1652" s="9"/>
      <c r="D1652" s="9"/>
      <c r="E1652" s="9"/>
      <c r="F1652" s="9"/>
      <c r="G1652" s="64"/>
      <c r="H1652" s="65"/>
      <c r="I1652" s="65" t="str">
        <f>IF(Job_Cards[[#This Row],[Customer Name]]="",I1651,"")</f>
        <v>Paid</v>
      </c>
      <c r="J1652" s="22" t="s">
        <v>101</v>
      </c>
      <c r="K1652" s="67" t="str">
        <f>_xlfn.XLOOKUP(Job_Cards[[#This Row],[Part Code Issued]],'Inventory Check'!$A$3:$A$3000,'Inventory Check'!$B$3:$B$3000,"WRONG Code",0)</f>
        <v>Wheel Joint assly</v>
      </c>
      <c r="L1652" s="22">
        <v>4</v>
      </c>
      <c r="M1652" s="27">
        <v>641</v>
      </c>
      <c r="N1652" s="69">
        <f t="shared" si="169"/>
        <v>2564</v>
      </c>
      <c r="O1652" s="10"/>
      <c r="P1652" s="11"/>
      <c r="Q1652" s="11"/>
      <c r="R1652" s="11"/>
      <c r="S1652" s="11"/>
      <c r="T1652" s="23"/>
      <c r="U1652" s="71">
        <f t="shared" si="168"/>
        <v>0</v>
      </c>
      <c r="V1652" s="71">
        <f t="shared" si="170"/>
        <v>0</v>
      </c>
      <c r="W1652" s="9"/>
      <c r="X1652" s="69">
        <f>Job_Cards[[#This Row],[GST on Lobour]]+Job_Cards[[#This Row],[Total Labour]]+Job_Cards[[#This Row],[Part Value]]</f>
        <v>2564</v>
      </c>
      <c r="Y1652" s="9"/>
      <c r="Z1652" s="11"/>
      <c r="AA1652" s="15">
        <f t="shared" si="171"/>
        <v>5</v>
      </c>
      <c r="AB1652" s="15">
        <f t="shared" si="172"/>
        <v>7</v>
      </c>
      <c r="AC1652" s="15">
        <f t="shared" si="173"/>
        <v>2026</v>
      </c>
    </row>
    <row r="1653" spans="1:29" x14ac:dyDescent="0.35">
      <c r="A1653" s="9"/>
      <c r="B1653" s="8">
        <v>46208</v>
      </c>
      <c r="C1653" s="9"/>
      <c r="D1653" s="9"/>
      <c r="E1653" s="9"/>
      <c r="F1653" s="9"/>
      <c r="G1653" s="64"/>
      <c r="H1653" s="65"/>
      <c r="I1653" s="65" t="str">
        <f>IF(Job_Cards[[#This Row],[Customer Name]]="",I1652,"")</f>
        <v>Paid</v>
      </c>
      <c r="J1653" s="22" t="s">
        <v>170</v>
      </c>
      <c r="K1653" s="67" t="str">
        <f>_xlfn.XLOOKUP(Job_Cards[[#This Row],[Part Code Issued]],'Inventory Check'!$A$3:$A$3000,'Inventory Check'!$B$3:$B$3000,"WRONG Code",0)</f>
        <v>Oil Seal For Fr. Exle</v>
      </c>
      <c r="L1653" s="22">
        <v>2</v>
      </c>
      <c r="M1653" s="27">
        <v>85</v>
      </c>
      <c r="N1653" s="69">
        <f t="shared" si="169"/>
        <v>170</v>
      </c>
      <c r="O1653" s="10"/>
      <c r="P1653" s="11"/>
      <c r="Q1653" s="11"/>
      <c r="R1653" s="11"/>
      <c r="S1653" s="11"/>
      <c r="T1653" s="23"/>
      <c r="U1653" s="71">
        <f t="shared" si="168"/>
        <v>0</v>
      </c>
      <c r="V1653" s="71">
        <f t="shared" si="170"/>
        <v>0</v>
      </c>
      <c r="W1653" s="9"/>
      <c r="X1653" s="69">
        <f>Job_Cards[[#This Row],[GST on Lobour]]+Job_Cards[[#This Row],[Total Labour]]+Job_Cards[[#This Row],[Part Value]]</f>
        <v>170</v>
      </c>
      <c r="Y1653" s="9"/>
      <c r="Z1653" s="11"/>
      <c r="AA1653" s="15">
        <f t="shared" si="171"/>
        <v>5</v>
      </c>
      <c r="AB1653" s="15">
        <f t="shared" si="172"/>
        <v>7</v>
      </c>
      <c r="AC1653" s="15">
        <f t="shared" si="173"/>
        <v>2026</v>
      </c>
    </row>
    <row r="1654" spans="1:29" x14ac:dyDescent="0.35">
      <c r="A1654" s="9"/>
      <c r="B1654" s="8">
        <v>46208</v>
      </c>
      <c r="C1654" s="9"/>
      <c r="D1654" s="9"/>
      <c r="E1654" s="9"/>
      <c r="F1654" s="9"/>
      <c r="G1654" s="64"/>
      <c r="H1654" s="65"/>
      <c r="I1654" s="65" t="str">
        <f>IF(Job_Cards[[#This Row],[Customer Name]]="",I1653,"")</f>
        <v>Paid</v>
      </c>
      <c r="J1654" s="22" t="s">
        <v>829</v>
      </c>
      <c r="K1654" s="67" t="str">
        <f>_xlfn.XLOOKUP(Job_Cards[[#This Row],[Part Code Issued]],'Inventory Check'!$A$3:$A$3000,'Inventory Check'!$B$3:$B$3000,"WRONG Code",0)</f>
        <v>SMALL</v>
      </c>
      <c r="L1654" s="22">
        <v>12</v>
      </c>
      <c r="M1654" s="27">
        <v>6</v>
      </c>
      <c r="N1654" s="69">
        <f t="shared" si="169"/>
        <v>72</v>
      </c>
      <c r="O1654" s="10"/>
      <c r="P1654" s="11"/>
      <c r="Q1654" s="11"/>
      <c r="R1654" s="11"/>
      <c r="S1654" s="11"/>
      <c r="T1654" s="23"/>
      <c r="U1654" s="71">
        <f t="shared" si="168"/>
        <v>0</v>
      </c>
      <c r="V1654" s="71">
        <f t="shared" si="170"/>
        <v>0</v>
      </c>
      <c r="W1654" s="9"/>
      <c r="X1654" s="69">
        <f>Job_Cards[[#This Row],[GST on Lobour]]+Job_Cards[[#This Row],[Total Labour]]+Job_Cards[[#This Row],[Part Value]]</f>
        <v>72</v>
      </c>
      <c r="Y1654" s="9"/>
      <c r="Z1654" s="11"/>
      <c r="AA1654" s="15">
        <f t="shared" si="171"/>
        <v>5</v>
      </c>
      <c r="AB1654" s="15">
        <f t="shared" si="172"/>
        <v>7</v>
      </c>
      <c r="AC1654" s="15">
        <f t="shared" si="173"/>
        <v>2026</v>
      </c>
    </row>
    <row r="1655" spans="1:29" x14ac:dyDescent="0.35">
      <c r="A1655" s="9"/>
      <c r="B1655" s="8">
        <v>46208</v>
      </c>
      <c r="C1655" s="9"/>
      <c r="D1655" s="9"/>
      <c r="E1655" s="9"/>
      <c r="F1655" s="9"/>
      <c r="G1655" s="64"/>
      <c r="H1655" s="65"/>
      <c r="I1655" s="65" t="str">
        <f>IF(Job_Cards[[#This Row],[Customer Name]]="",I1654,"")</f>
        <v>Paid</v>
      </c>
      <c r="J1655" s="22" t="s">
        <v>1119</v>
      </c>
      <c r="K1655" s="67" t="str">
        <f>_xlfn.XLOOKUP(Job_Cards[[#This Row],[Part Code Issued]],'Inventory Check'!$A$3:$A$3000,'Inventory Check'!$B$3:$B$3000,"WRONG Code",0)</f>
        <v>MECHENICAL SPRAY</v>
      </c>
      <c r="L1655" s="22">
        <v>2</v>
      </c>
      <c r="M1655" s="27">
        <v>160</v>
      </c>
      <c r="N1655" s="69">
        <f t="shared" si="169"/>
        <v>320</v>
      </c>
      <c r="O1655" s="10"/>
      <c r="P1655" s="11"/>
      <c r="Q1655" s="11"/>
      <c r="R1655" s="11"/>
      <c r="S1655" s="11"/>
      <c r="T1655" s="23"/>
      <c r="U1655" s="71">
        <f t="shared" si="168"/>
        <v>0</v>
      </c>
      <c r="V1655" s="71">
        <f t="shared" si="170"/>
        <v>0</v>
      </c>
      <c r="W1655" s="9"/>
      <c r="X1655" s="69">
        <f>Job_Cards[[#This Row],[GST on Lobour]]+Job_Cards[[#This Row],[Total Labour]]+Job_Cards[[#This Row],[Part Value]]</f>
        <v>320</v>
      </c>
      <c r="Y1655" s="9"/>
      <c r="Z1655" s="11"/>
      <c r="AA1655" s="15">
        <f t="shared" si="171"/>
        <v>5</v>
      </c>
      <c r="AB1655" s="15">
        <f t="shared" si="172"/>
        <v>7</v>
      </c>
      <c r="AC1655" s="15">
        <f t="shared" si="173"/>
        <v>2026</v>
      </c>
    </row>
    <row r="1656" spans="1:29" x14ac:dyDescent="0.35">
      <c r="A1656" s="9"/>
      <c r="B1656" s="8">
        <v>46208</v>
      </c>
      <c r="C1656" s="9"/>
      <c r="D1656" s="9"/>
      <c r="E1656" s="9"/>
      <c r="F1656" s="9"/>
      <c r="G1656" s="64"/>
      <c r="H1656" s="65"/>
      <c r="I1656" s="65" t="str">
        <f>IF(Job_Cards[[#This Row],[Customer Name]]="",I1655,"")</f>
        <v>Paid</v>
      </c>
      <c r="J1656" s="22" t="s">
        <v>172</v>
      </c>
      <c r="K1656" s="67" t="str">
        <f>_xlfn.XLOOKUP(Job_Cards[[#This Row],[Part Code Issued]],'Inventory Check'!$A$3:$A$3000,'Inventory Check'!$B$3:$B$3000,"WRONG Code",0)</f>
        <v>BRAKE PAD</v>
      </c>
      <c r="L1656" s="22">
        <v>1</v>
      </c>
      <c r="M1656" s="27">
        <v>2296</v>
      </c>
      <c r="N1656" s="69">
        <f t="shared" si="169"/>
        <v>2296</v>
      </c>
      <c r="O1656" s="10"/>
      <c r="P1656" s="11"/>
      <c r="Q1656" s="11"/>
      <c r="R1656" s="11"/>
      <c r="S1656" s="11"/>
      <c r="T1656" s="23"/>
      <c r="U1656" s="71">
        <f t="shared" si="168"/>
        <v>0</v>
      </c>
      <c r="V1656" s="71">
        <f t="shared" si="170"/>
        <v>0</v>
      </c>
      <c r="W1656" s="9"/>
      <c r="X1656" s="69">
        <f>Job_Cards[[#This Row],[GST on Lobour]]+Job_Cards[[#This Row],[Total Labour]]+Job_Cards[[#This Row],[Part Value]]</f>
        <v>2296</v>
      </c>
      <c r="Y1656" s="9"/>
      <c r="Z1656" s="11"/>
      <c r="AA1656" s="15">
        <f t="shared" si="171"/>
        <v>5</v>
      </c>
      <c r="AB1656" s="15">
        <f t="shared" si="172"/>
        <v>7</v>
      </c>
      <c r="AC1656" s="15">
        <f t="shared" si="173"/>
        <v>2026</v>
      </c>
    </row>
    <row r="1657" spans="1:29" x14ac:dyDescent="0.35">
      <c r="A1657" s="9"/>
      <c r="B1657" s="8">
        <v>46208</v>
      </c>
      <c r="C1657" s="9"/>
      <c r="D1657" s="9"/>
      <c r="E1657" s="9"/>
      <c r="F1657" s="9"/>
      <c r="G1657" s="64"/>
      <c r="H1657" s="65"/>
      <c r="I1657" s="65" t="str">
        <f>IF(Job_Cards[[#This Row],[Customer Name]]="",I1656,"")</f>
        <v>Paid</v>
      </c>
      <c r="J1657" s="22" t="s">
        <v>121</v>
      </c>
      <c r="K1657" s="67" t="str">
        <f>_xlfn.XLOOKUP(Job_Cards[[#This Row],[Part Code Issued]],'Inventory Check'!$A$3:$A$3000,'Inventory Check'!$B$3:$B$3000,"WRONG Code",0)</f>
        <v>Drag Link Assembly (Greaserless TALBROS)</v>
      </c>
      <c r="L1657" s="22">
        <v>1</v>
      </c>
      <c r="M1657" s="27">
        <v>1306</v>
      </c>
      <c r="N1657" s="69">
        <f t="shared" si="169"/>
        <v>1306</v>
      </c>
      <c r="O1657" s="10"/>
      <c r="P1657" s="11"/>
      <c r="Q1657" s="11"/>
      <c r="R1657" s="11"/>
      <c r="S1657" s="11"/>
      <c r="T1657" s="23"/>
      <c r="U1657" s="71">
        <f t="shared" si="168"/>
        <v>0</v>
      </c>
      <c r="V1657" s="71">
        <f t="shared" si="170"/>
        <v>0</v>
      </c>
      <c r="W1657" s="9"/>
      <c r="X1657" s="69">
        <f>Job_Cards[[#This Row],[GST on Lobour]]+Job_Cards[[#This Row],[Total Labour]]+Job_Cards[[#This Row],[Part Value]]</f>
        <v>1306</v>
      </c>
      <c r="Y1657" s="9"/>
      <c r="Z1657" s="11"/>
      <c r="AA1657" s="15">
        <f t="shared" si="171"/>
        <v>5</v>
      </c>
      <c r="AB1657" s="15">
        <f t="shared" si="172"/>
        <v>7</v>
      </c>
      <c r="AC1657" s="15">
        <f t="shared" si="173"/>
        <v>2026</v>
      </c>
    </row>
    <row r="1658" spans="1:29" x14ac:dyDescent="0.35">
      <c r="A1658" s="9"/>
      <c r="B1658" s="8">
        <v>46208</v>
      </c>
      <c r="C1658" s="9"/>
      <c r="D1658" s="9"/>
      <c r="E1658" s="9"/>
      <c r="F1658" s="9"/>
      <c r="G1658" s="64"/>
      <c r="H1658" s="65"/>
      <c r="I1658" s="65" t="str">
        <f>IF(Job_Cards[[#This Row],[Customer Name]]="",I1657,"")</f>
        <v>Paid</v>
      </c>
      <c r="J1658" s="22" t="s">
        <v>312</v>
      </c>
      <c r="K1658" s="67" t="str">
        <f>_xlfn.XLOOKUP(Job_Cards[[#This Row],[Part Code Issued]],'Inventory Check'!$A$3:$A$3000,'Inventory Check'!$B$3:$B$3000,"WRONG Code",0)</f>
        <v>Connecting Link (Judo DLX)</v>
      </c>
      <c r="L1658" s="22">
        <v>1</v>
      </c>
      <c r="M1658" s="27">
        <v>1259</v>
      </c>
      <c r="N1658" s="69">
        <f t="shared" si="169"/>
        <v>1259</v>
      </c>
      <c r="O1658" s="10"/>
      <c r="P1658" s="11"/>
      <c r="Q1658" s="11"/>
      <c r="R1658" s="11"/>
      <c r="S1658" s="11"/>
      <c r="T1658" s="23"/>
      <c r="U1658" s="71">
        <f t="shared" si="168"/>
        <v>0</v>
      </c>
      <c r="V1658" s="71">
        <f t="shared" si="170"/>
        <v>0</v>
      </c>
      <c r="W1658" s="9"/>
      <c r="X1658" s="69">
        <f>Job_Cards[[#This Row],[GST on Lobour]]+Job_Cards[[#This Row],[Total Labour]]+Job_Cards[[#This Row],[Part Value]]</f>
        <v>1259</v>
      </c>
      <c r="Y1658" s="9"/>
      <c r="Z1658" s="11"/>
      <c r="AA1658" s="15">
        <f t="shared" si="171"/>
        <v>5</v>
      </c>
      <c r="AB1658" s="15">
        <f t="shared" si="172"/>
        <v>7</v>
      </c>
      <c r="AC1658" s="15">
        <f t="shared" si="173"/>
        <v>2026</v>
      </c>
    </row>
    <row r="1659" spans="1:29" x14ac:dyDescent="0.35">
      <c r="A1659" s="9"/>
      <c r="B1659" s="8">
        <v>46208</v>
      </c>
      <c r="C1659" s="9"/>
      <c r="D1659" s="9"/>
      <c r="E1659" s="9"/>
      <c r="F1659" s="9"/>
      <c r="G1659" s="64"/>
      <c r="H1659" s="65"/>
      <c r="I1659" s="65" t="str">
        <f>IF(Job_Cards[[#This Row],[Customer Name]]="",I1658,"")</f>
        <v>Paid</v>
      </c>
      <c r="J1659" s="22" t="s">
        <v>120</v>
      </c>
      <c r="K1659" s="67" t="str">
        <f>_xlfn.XLOOKUP(Job_Cards[[#This Row],[Part Code Issued]],'Inventory Check'!$A$3:$A$3000,'Inventory Check'!$B$3:$B$3000,"WRONG Code",0)</f>
        <v>Track Rod Assly.  (Talbros-Greaserless)</v>
      </c>
      <c r="L1659" s="22">
        <v>2</v>
      </c>
      <c r="M1659" s="27">
        <v>1116</v>
      </c>
      <c r="N1659" s="69">
        <f t="shared" si="169"/>
        <v>2232</v>
      </c>
      <c r="O1659" s="10"/>
      <c r="P1659" s="11"/>
      <c r="Q1659" s="11"/>
      <c r="R1659" s="11"/>
      <c r="S1659" s="11"/>
      <c r="T1659" s="23"/>
      <c r="U1659" s="71">
        <f t="shared" si="168"/>
        <v>0</v>
      </c>
      <c r="V1659" s="71">
        <f t="shared" si="170"/>
        <v>0</v>
      </c>
      <c r="W1659" s="9"/>
      <c r="X1659" s="69">
        <f>Job_Cards[[#This Row],[GST on Lobour]]+Job_Cards[[#This Row],[Total Labour]]+Job_Cards[[#This Row],[Part Value]]</f>
        <v>2232</v>
      </c>
      <c r="Y1659" s="9"/>
      <c r="Z1659" s="11"/>
      <c r="AA1659" s="15">
        <f t="shared" si="171"/>
        <v>5</v>
      </c>
      <c r="AB1659" s="15">
        <f t="shared" si="172"/>
        <v>7</v>
      </c>
      <c r="AC1659" s="15">
        <f t="shared" si="173"/>
        <v>2026</v>
      </c>
    </row>
    <row r="1660" spans="1:29" x14ac:dyDescent="0.35">
      <c r="A1660" s="9"/>
      <c r="B1660" s="8">
        <v>46208</v>
      </c>
      <c r="C1660" s="9"/>
      <c r="D1660" s="9"/>
      <c r="E1660" s="9"/>
      <c r="F1660" s="9"/>
      <c r="G1660" s="64"/>
      <c r="H1660" s="65"/>
      <c r="I1660" s="65" t="str">
        <f>IF(Job_Cards[[#This Row],[Customer Name]]="",I1659,"")</f>
        <v>Paid</v>
      </c>
      <c r="J1660" s="105" t="s">
        <v>833</v>
      </c>
      <c r="K1660" s="67" t="str">
        <f>_xlfn.XLOOKUP(Job_Cards[[#This Row],[Part Code Issued]],'Inventory Check'!$A$3:$A$3000,'Inventory Check'!$B$3:$B$3000,"WRONG Code",0)</f>
        <v>SHOCKAR BUSH 19 NO.</v>
      </c>
      <c r="L1660" s="22">
        <v>2</v>
      </c>
      <c r="M1660" s="27">
        <v>80</v>
      </c>
      <c r="N1660" s="69">
        <f t="shared" si="169"/>
        <v>160</v>
      </c>
      <c r="O1660" s="10"/>
      <c r="P1660" s="11"/>
      <c r="Q1660" s="11"/>
      <c r="R1660" s="11"/>
      <c r="S1660" s="11"/>
      <c r="T1660" s="23"/>
      <c r="U1660" s="71">
        <f t="shared" ref="U1660:U1723" si="174">SUM(O1660:T1660)</f>
        <v>0</v>
      </c>
      <c r="V1660" s="71">
        <f t="shared" si="170"/>
        <v>0</v>
      </c>
      <c r="W1660" s="9"/>
      <c r="X1660" s="69">
        <f>Job_Cards[[#This Row],[GST on Lobour]]+Job_Cards[[#This Row],[Total Labour]]+Job_Cards[[#This Row],[Part Value]]</f>
        <v>160</v>
      </c>
      <c r="Y1660" s="9"/>
      <c r="Z1660" s="11"/>
      <c r="AA1660" s="15">
        <f t="shared" si="171"/>
        <v>5</v>
      </c>
      <c r="AB1660" s="15">
        <f t="shared" si="172"/>
        <v>7</v>
      </c>
      <c r="AC1660" s="15">
        <f t="shared" si="173"/>
        <v>2026</v>
      </c>
    </row>
    <row r="1661" spans="1:29" x14ac:dyDescent="0.35">
      <c r="A1661" s="9"/>
      <c r="B1661" s="8">
        <v>46208</v>
      </c>
      <c r="C1661" s="9"/>
      <c r="D1661" s="9"/>
      <c r="E1661" s="9"/>
      <c r="F1661" s="9"/>
      <c r="G1661" s="64"/>
      <c r="H1661" s="65"/>
      <c r="I1661" s="65" t="str">
        <f>IF(Job_Cards[[#This Row],[Customer Name]]="",I1660,"")</f>
        <v>Paid</v>
      </c>
      <c r="J1661" s="22" t="s">
        <v>557</v>
      </c>
      <c r="K1661" s="67" t="str">
        <f>_xlfn.XLOOKUP(Job_Cards[[#This Row],[Part Code Issued]],'Inventory Check'!$A$3:$A$3000,'Inventory Check'!$B$3:$B$3000,"WRONG Code",0)</f>
        <v>Brake Oil</v>
      </c>
      <c r="L1661" s="22">
        <v>4</v>
      </c>
      <c r="M1661" s="27">
        <v>149</v>
      </c>
      <c r="N1661" s="69">
        <f t="shared" ref="N1661:N1724" si="175">M1661*L1661</f>
        <v>596</v>
      </c>
      <c r="O1661" s="10"/>
      <c r="P1661" s="11"/>
      <c r="Q1661" s="11"/>
      <c r="R1661" s="11"/>
      <c r="S1661" s="11"/>
      <c r="T1661" s="23"/>
      <c r="U1661" s="71">
        <f t="shared" si="174"/>
        <v>0</v>
      </c>
      <c r="V1661" s="71">
        <f t="shared" ref="V1661:V1724" si="176">U1661*0.18</f>
        <v>0</v>
      </c>
      <c r="W1661" s="9"/>
      <c r="X1661" s="69">
        <f>Job_Cards[[#This Row],[GST on Lobour]]+Job_Cards[[#This Row],[Total Labour]]+Job_Cards[[#This Row],[Part Value]]</f>
        <v>596</v>
      </c>
      <c r="Y1661" s="9"/>
      <c r="Z1661" s="11"/>
      <c r="AA1661" s="15">
        <f t="shared" si="171"/>
        <v>5</v>
      </c>
      <c r="AB1661" s="15">
        <f t="shared" si="172"/>
        <v>7</v>
      </c>
      <c r="AC1661" s="15">
        <f t="shared" si="173"/>
        <v>2026</v>
      </c>
    </row>
    <row r="1662" spans="1:29" x14ac:dyDescent="0.35">
      <c r="A1662" s="9"/>
      <c r="B1662" s="8">
        <v>46208</v>
      </c>
      <c r="C1662" s="9"/>
      <c r="D1662" s="9"/>
      <c r="E1662" s="9"/>
      <c r="F1662" s="9"/>
      <c r="G1662" s="64"/>
      <c r="H1662" s="65"/>
      <c r="I1662" s="65" t="str">
        <f>IF(Job_Cards[[#This Row],[Customer Name]]="",I1661,"")</f>
        <v>Paid</v>
      </c>
      <c r="J1662" s="22" t="s">
        <v>137</v>
      </c>
      <c r="K1662" s="67" t="str">
        <f>_xlfn.XLOOKUP(Job_Cards[[#This Row],[Part Code Issued]],'Inventory Check'!$A$3:$A$3000,'Inventory Check'!$B$3:$B$3000,"WRONG Code",0)</f>
        <v>New type DOOR HANDLE RH</v>
      </c>
      <c r="L1662" s="22">
        <v>1</v>
      </c>
      <c r="M1662" s="27">
        <v>332</v>
      </c>
      <c r="N1662" s="69">
        <f t="shared" si="175"/>
        <v>332</v>
      </c>
      <c r="O1662" s="10"/>
      <c r="P1662" s="11"/>
      <c r="Q1662" s="11"/>
      <c r="R1662" s="11"/>
      <c r="S1662" s="11"/>
      <c r="T1662" s="23"/>
      <c r="U1662" s="71">
        <f t="shared" si="174"/>
        <v>0</v>
      </c>
      <c r="V1662" s="71">
        <f t="shared" si="176"/>
        <v>0</v>
      </c>
      <c r="W1662" s="9"/>
      <c r="X1662" s="69">
        <f>Job_Cards[[#This Row],[GST on Lobour]]+Job_Cards[[#This Row],[Total Labour]]+Job_Cards[[#This Row],[Part Value]]</f>
        <v>332</v>
      </c>
      <c r="Y1662" s="9"/>
      <c r="Z1662" s="11"/>
      <c r="AA1662" s="15">
        <f t="shared" si="171"/>
        <v>5</v>
      </c>
      <c r="AB1662" s="15">
        <f t="shared" si="172"/>
        <v>7</v>
      </c>
      <c r="AC1662" s="15">
        <f t="shared" si="173"/>
        <v>2026</v>
      </c>
    </row>
    <row r="1663" spans="1:29" x14ac:dyDescent="0.35">
      <c r="A1663" s="9"/>
      <c r="B1663" s="8">
        <v>46208</v>
      </c>
      <c r="C1663" s="9"/>
      <c r="D1663" s="9"/>
      <c r="E1663" s="9"/>
      <c r="F1663" s="9"/>
      <c r="G1663" s="64"/>
      <c r="H1663" s="65"/>
      <c r="I1663" s="65" t="str">
        <f>IF(Job_Cards[[#This Row],[Customer Name]]="",I1662,"")</f>
        <v>Paid</v>
      </c>
      <c r="J1663" s="22" t="s">
        <v>136</v>
      </c>
      <c r="K1663" s="67" t="str">
        <f>_xlfn.XLOOKUP(Job_Cards[[#This Row],[Part Code Issued]],'Inventory Check'!$A$3:$A$3000,'Inventory Check'!$B$3:$B$3000,"WRONG Code",0)</f>
        <v>New type DOOR HANDLE LH</v>
      </c>
      <c r="L1663" s="22">
        <v>1</v>
      </c>
      <c r="M1663" s="27">
        <v>332</v>
      </c>
      <c r="N1663" s="69">
        <f t="shared" si="175"/>
        <v>332</v>
      </c>
      <c r="O1663" s="10"/>
      <c r="P1663" s="11"/>
      <c r="Q1663" s="11"/>
      <c r="R1663" s="11"/>
      <c r="S1663" s="11"/>
      <c r="T1663" s="23"/>
      <c r="U1663" s="71">
        <f t="shared" si="174"/>
        <v>0</v>
      </c>
      <c r="V1663" s="71">
        <f t="shared" si="176"/>
        <v>0</v>
      </c>
      <c r="W1663" s="9"/>
      <c r="X1663" s="69">
        <f>Job_Cards[[#This Row],[GST on Lobour]]+Job_Cards[[#This Row],[Total Labour]]+Job_Cards[[#This Row],[Part Value]]</f>
        <v>332</v>
      </c>
      <c r="Y1663" s="9"/>
      <c r="Z1663" s="11"/>
      <c r="AA1663" s="15">
        <f t="shared" ref="AA1663:AA1726" si="177">DAY(B1663)</f>
        <v>5</v>
      </c>
      <c r="AB1663" s="15">
        <f t="shared" ref="AB1663:AB1726" si="178">MONTH(B1663)</f>
        <v>7</v>
      </c>
      <c r="AC1663" s="15">
        <f t="shared" ref="AC1663:AC1726" si="179">YEAR(B1663)</f>
        <v>2026</v>
      </c>
    </row>
    <row r="1664" spans="1:29" x14ac:dyDescent="0.35">
      <c r="A1664" s="9"/>
      <c r="B1664" s="8">
        <v>46208</v>
      </c>
      <c r="C1664" s="9"/>
      <c r="D1664" s="9"/>
      <c r="E1664" s="9"/>
      <c r="F1664" s="9"/>
      <c r="G1664" s="64"/>
      <c r="H1664" s="65"/>
      <c r="I1664" s="65" t="str">
        <f>IF(Job_Cards[[#This Row],[Customer Name]]="",I1663,"")</f>
        <v>Paid</v>
      </c>
      <c r="J1664" s="22" t="s">
        <v>134</v>
      </c>
      <c r="K1664" s="67" t="str">
        <f>_xlfn.XLOOKUP(Job_Cards[[#This Row],[Part Code Issued]],'Inventory Check'!$A$3:$A$3000,'Inventory Check'!$B$3:$B$3000,"WRONG Code",0)</f>
        <v>Wiper Blade</v>
      </c>
      <c r="L1664" s="22">
        <v>2</v>
      </c>
      <c r="M1664" s="27">
        <v>176</v>
      </c>
      <c r="N1664" s="69">
        <f t="shared" si="175"/>
        <v>352</v>
      </c>
      <c r="O1664" s="10"/>
      <c r="P1664" s="11"/>
      <c r="Q1664" s="11"/>
      <c r="R1664" s="11"/>
      <c r="S1664" s="11"/>
      <c r="T1664" s="23"/>
      <c r="U1664" s="71">
        <f t="shared" si="174"/>
        <v>0</v>
      </c>
      <c r="V1664" s="71">
        <f t="shared" si="176"/>
        <v>0</v>
      </c>
      <c r="W1664" s="9"/>
      <c r="X1664" s="69">
        <f>Job_Cards[[#This Row],[GST on Lobour]]+Job_Cards[[#This Row],[Total Labour]]+Job_Cards[[#This Row],[Part Value]]</f>
        <v>352</v>
      </c>
      <c r="Y1664" s="9"/>
      <c r="Z1664" s="11"/>
      <c r="AA1664" s="15">
        <f t="shared" si="177"/>
        <v>5</v>
      </c>
      <c r="AB1664" s="15">
        <f t="shared" si="178"/>
        <v>7</v>
      </c>
      <c r="AC1664" s="15">
        <f t="shared" si="179"/>
        <v>2026</v>
      </c>
    </row>
    <row r="1665" spans="1:29" x14ac:dyDescent="0.35">
      <c r="A1665" s="8">
        <v>46209</v>
      </c>
      <c r="B1665" s="8">
        <v>46209</v>
      </c>
      <c r="C1665" s="9">
        <v>232</v>
      </c>
      <c r="D1665" s="9" t="s">
        <v>1651</v>
      </c>
      <c r="E1665" s="9">
        <v>8922834478</v>
      </c>
      <c r="F1665" s="9"/>
      <c r="G1665" s="64"/>
      <c r="H1665" s="65"/>
      <c r="I1665" s="65" t="s">
        <v>751</v>
      </c>
      <c r="J1665" s="22" t="s">
        <v>298</v>
      </c>
      <c r="K1665" s="67" t="str">
        <f>_xlfn.XLOOKUP(Job_Cards[[#This Row],[Part Code Issued]],'Inventory Check'!$A$3:$A$3000,'Inventory Check'!$B$3:$B$3000,"WRONG Code",0)</f>
        <v>Wiper Motar</v>
      </c>
      <c r="L1665" s="22">
        <v>1</v>
      </c>
      <c r="M1665" s="27">
        <v>2134</v>
      </c>
      <c r="N1665" s="69">
        <f t="shared" si="175"/>
        <v>2134</v>
      </c>
      <c r="O1665" s="10"/>
      <c r="P1665" s="11"/>
      <c r="Q1665" s="11"/>
      <c r="R1665" s="11"/>
      <c r="S1665" s="11"/>
      <c r="T1665" s="23"/>
      <c r="U1665" s="71">
        <f t="shared" si="174"/>
        <v>0</v>
      </c>
      <c r="V1665" s="71">
        <f t="shared" si="176"/>
        <v>0</v>
      </c>
      <c r="W1665" s="9"/>
      <c r="X1665" s="69">
        <f>Job_Cards[[#This Row],[GST on Lobour]]+Job_Cards[[#This Row],[Total Labour]]+Job_Cards[[#This Row],[Part Value]]</f>
        <v>2134</v>
      </c>
      <c r="Y1665" s="9"/>
      <c r="Z1665" s="11"/>
      <c r="AA1665" s="15">
        <f t="shared" si="177"/>
        <v>6</v>
      </c>
      <c r="AB1665" s="15">
        <f t="shared" si="178"/>
        <v>7</v>
      </c>
      <c r="AC1665" s="15">
        <f t="shared" si="179"/>
        <v>2026</v>
      </c>
    </row>
    <row r="1666" spans="1:29" x14ac:dyDescent="0.35">
      <c r="A1666" s="8">
        <v>46209</v>
      </c>
      <c r="B1666" s="8">
        <v>46209</v>
      </c>
      <c r="C1666" s="9">
        <v>233</v>
      </c>
      <c r="D1666" s="9" t="s">
        <v>1451</v>
      </c>
      <c r="E1666" s="9">
        <v>8601453831</v>
      </c>
      <c r="F1666" s="9" t="s">
        <v>1652</v>
      </c>
      <c r="G1666" s="64" t="s">
        <v>56</v>
      </c>
      <c r="H1666" s="65" t="s">
        <v>65</v>
      </c>
      <c r="I1666" s="65" t="s">
        <v>27</v>
      </c>
      <c r="J1666" s="22" t="s">
        <v>157</v>
      </c>
      <c r="K1666" s="67" t="str">
        <f>_xlfn.XLOOKUP(Job_Cards[[#This Row],[Part Code Issued]],'Inventory Check'!$A$3:$A$3000,'Inventory Check'!$B$3:$B$3000,"WRONG Code",0)</f>
        <v>CLUTCH PRESSURE PLATE</v>
      </c>
      <c r="L1666" s="22">
        <v>1</v>
      </c>
      <c r="M1666" s="27">
        <v>9438</v>
      </c>
      <c r="N1666" s="69">
        <f t="shared" si="175"/>
        <v>9438</v>
      </c>
      <c r="O1666" s="10">
        <v>4500</v>
      </c>
      <c r="P1666" s="11"/>
      <c r="Q1666" s="11"/>
      <c r="R1666" s="11"/>
      <c r="S1666" s="11"/>
      <c r="T1666" s="23"/>
      <c r="U1666" s="71">
        <f t="shared" si="174"/>
        <v>4500</v>
      </c>
      <c r="V1666" s="71">
        <f t="shared" si="176"/>
        <v>810</v>
      </c>
      <c r="W1666" s="9"/>
      <c r="X1666" s="69">
        <f>Job_Cards[[#This Row],[GST on Lobour]]+Job_Cards[[#This Row],[Total Labour]]+Job_Cards[[#This Row],[Part Value]]</f>
        <v>14748</v>
      </c>
      <c r="Y1666" s="9"/>
      <c r="Z1666" s="11"/>
      <c r="AA1666" s="15">
        <f t="shared" si="177"/>
        <v>6</v>
      </c>
      <c r="AB1666" s="15">
        <f t="shared" si="178"/>
        <v>7</v>
      </c>
      <c r="AC1666" s="15">
        <f t="shared" si="179"/>
        <v>2026</v>
      </c>
    </row>
    <row r="1667" spans="1:29" x14ac:dyDescent="0.35">
      <c r="A1667" s="9"/>
      <c r="B1667" s="8">
        <v>46209</v>
      </c>
      <c r="C1667" s="9"/>
      <c r="D1667" s="9"/>
      <c r="E1667" s="9"/>
      <c r="F1667" s="9"/>
      <c r="G1667" s="64"/>
      <c r="H1667" s="65"/>
      <c r="I1667" s="65" t="str">
        <f>IF(Job_Cards[[#This Row],[Customer Name]]="",I1666,"")</f>
        <v>Paid</v>
      </c>
      <c r="J1667" s="22" t="s">
        <v>145</v>
      </c>
      <c r="K1667" s="67" t="str">
        <f>_xlfn.XLOOKUP(Job_Cards[[#This Row],[Part Code Issued]],'Inventory Check'!$A$3:$A$3000,'Inventory Check'!$B$3:$B$3000,"WRONG Code",0)</f>
        <v>CLUTCH PLATE (DIA 280 MM.)  T2 TD3250</v>
      </c>
      <c r="L1667" s="22">
        <v>1</v>
      </c>
      <c r="M1667" s="27">
        <v>7267</v>
      </c>
      <c r="N1667" s="69">
        <f t="shared" si="175"/>
        <v>7267</v>
      </c>
      <c r="O1667" s="10"/>
      <c r="P1667" s="11"/>
      <c r="Q1667" s="11"/>
      <c r="R1667" s="11"/>
      <c r="S1667" s="11"/>
      <c r="T1667" s="23"/>
      <c r="U1667" s="71">
        <f t="shared" si="174"/>
        <v>0</v>
      </c>
      <c r="V1667" s="71">
        <f t="shared" si="176"/>
        <v>0</v>
      </c>
      <c r="W1667" s="9"/>
      <c r="X1667" s="69">
        <f>Job_Cards[[#This Row],[GST on Lobour]]+Job_Cards[[#This Row],[Total Labour]]+Job_Cards[[#This Row],[Part Value]]</f>
        <v>7267</v>
      </c>
      <c r="Y1667" s="9"/>
      <c r="Z1667" s="11"/>
      <c r="AA1667" s="15">
        <f t="shared" si="177"/>
        <v>6</v>
      </c>
      <c r="AB1667" s="15">
        <f t="shared" si="178"/>
        <v>7</v>
      </c>
      <c r="AC1667" s="15">
        <f t="shared" si="179"/>
        <v>2026</v>
      </c>
    </row>
    <row r="1668" spans="1:29" x14ac:dyDescent="0.35">
      <c r="A1668" s="9"/>
      <c r="B1668" s="8">
        <v>46209</v>
      </c>
      <c r="C1668" s="9"/>
      <c r="D1668" s="9"/>
      <c r="E1668" s="9"/>
      <c r="F1668" s="9"/>
      <c r="G1668" s="64"/>
      <c r="H1668" s="65"/>
      <c r="I1668" s="65" t="str">
        <f>IF(Job_Cards[[#This Row],[Customer Name]]="",I1667,"")</f>
        <v>Paid</v>
      </c>
      <c r="J1668" s="22" t="s">
        <v>1647</v>
      </c>
      <c r="K1668" s="67" t="str">
        <f>_xlfn.XLOOKUP(Job_Cards[[#This Row],[Part Code Issued]],'Inventory Check'!$A$3:$A$3000,'Inventory Check'!$B$3:$B$3000,"WRONG Code",0)</f>
        <v>Clutch Release Bearing</v>
      </c>
      <c r="L1668" s="22">
        <v>1</v>
      </c>
      <c r="M1668" s="27">
        <v>1369</v>
      </c>
      <c r="N1668" s="69">
        <f t="shared" si="175"/>
        <v>1369</v>
      </c>
      <c r="O1668" s="10"/>
      <c r="P1668" s="11"/>
      <c r="Q1668" s="11"/>
      <c r="R1668" s="11"/>
      <c r="S1668" s="11"/>
      <c r="T1668" s="23"/>
      <c r="U1668" s="71">
        <f t="shared" si="174"/>
        <v>0</v>
      </c>
      <c r="V1668" s="71">
        <f t="shared" si="176"/>
        <v>0</v>
      </c>
      <c r="W1668" s="9"/>
      <c r="X1668" s="69">
        <f>Job_Cards[[#This Row],[GST on Lobour]]+Job_Cards[[#This Row],[Total Labour]]+Job_Cards[[#This Row],[Part Value]]</f>
        <v>1369</v>
      </c>
      <c r="Y1668" s="9"/>
      <c r="Z1668" s="11"/>
      <c r="AA1668" s="15">
        <f t="shared" si="177"/>
        <v>6</v>
      </c>
      <c r="AB1668" s="15">
        <f t="shared" si="178"/>
        <v>7</v>
      </c>
      <c r="AC1668" s="15">
        <f t="shared" si="179"/>
        <v>2026</v>
      </c>
    </row>
    <row r="1669" spans="1:29" x14ac:dyDescent="0.35">
      <c r="A1669" s="9"/>
      <c r="B1669" s="8">
        <v>46209</v>
      </c>
      <c r="C1669" s="9"/>
      <c r="D1669" s="9"/>
      <c r="E1669" s="9"/>
      <c r="F1669" s="9"/>
      <c r="G1669" s="64"/>
      <c r="H1669" s="65"/>
      <c r="I1669" s="65" t="str">
        <f>IF(Job_Cards[[#This Row],[Customer Name]]="",I1668,"")</f>
        <v>Paid</v>
      </c>
      <c r="J1669" s="22" t="s">
        <v>1649</v>
      </c>
      <c r="K1669" s="67" t="str">
        <f>_xlfn.XLOOKUP(Job_Cards[[#This Row],[Part Code Issued]],'Inventory Check'!$A$3:$A$3000,'Inventory Check'!$B$3:$B$3000,"WRONG Code",0)</f>
        <v>Deep Groove Ball Bearing T2</v>
      </c>
      <c r="L1669" s="22">
        <v>1</v>
      </c>
      <c r="M1669" s="27">
        <v>415</v>
      </c>
      <c r="N1669" s="69">
        <f t="shared" si="175"/>
        <v>415</v>
      </c>
      <c r="O1669" s="10"/>
      <c r="P1669" s="11"/>
      <c r="Q1669" s="11"/>
      <c r="R1669" s="11"/>
      <c r="S1669" s="11"/>
      <c r="T1669" s="23"/>
      <c r="U1669" s="71">
        <f t="shared" si="174"/>
        <v>0</v>
      </c>
      <c r="V1669" s="71">
        <f t="shared" si="176"/>
        <v>0</v>
      </c>
      <c r="W1669" s="9"/>
      <c r="X1669" s="69">
        <f>Job_Cards[[#This Row],[GST on Lobour]]+Job_Cards[[#This Row],[Total Labour]]+Job_Cards[[#This Row],[Part Value]]</f>
        <v>415</v>
      </c>
      <c r="Y1669" s="9"/>
      <c r="Z1669" s="11"/>
      <c r="AA1669" s="15">
        <f t="shared" si="177"/>
        <v>6</v>
      </c>
      <c r="AB1669" s="15">
        <f t="shared" si="178"/>
        <v>7</v>
      </c>
      <c r="AC1669" s="15">
        <f t="shared" si="179"/>
        <v>2026</v>
      </c>
    </row>
    <row r="1670" spans="1:29" x14ac:dyDescent="0.35">
      <c r="A1670" s="8">
        <v>46211</v>
      </c>
      <c r="B1670" s="8">
        <v>46211</v>
      </c>
      <c r="C1670" s="9">
        <v>234</v>
      </c>
      <c r="D1670" s="9" t="s">
        <v>1653</v>
      </c>
      <c r="E1670" s="9">
        <v>9670229672</v>
      </c>
      <c r="F1670" s="9"/>
      <c r="G1670" s="64"/>
      <c r="H1670" s="65"/>
      <c r="I1670" s="65" t="s">
        <v>751</v>
      </c>
      <c r="J1670" s="106" t="s">
        <v>365</v>
      </c>
      <c r="K1670" s="67" t="str">
        <f>_xlfn.XLOOKUP(Job_Cards[[#This Row],[Part Code Issued]],'Inventory Check'!$A$3:$A$3000,'Inventory Check'!$B$3:$B$3000,"WRONG Code",0)</f>
        <v>Gulf Force AdBlue (10)</v>
      </c>
      <c r="L1670" s="22">
        <v>2</v>
      </c>
      <c r="M1670" s="27">
        <v>990</v>
      </c>
      <c r="N1670" s="69">
        <f t="shared" si="175"/>
        <v>1980</v>
      </c>
      <c r="O1670" s="10"/>
      <c r="P1670" s="11"/>
      <c r="Q1670" s="11"/>
      <c r="R1670" s="11"/>
      <c r="S1670" s="11"/>
      <c r="T1670" s="23"/>
      <c r="U1670" s="71">
        <f t="shared" si="174"/>
        <v>0</v>
      </c>
      <c r="V1670" s="71">
        <f t="shared" si="176"/>
        <v>0</v>
      </c>
      <c r="W1670" s="9"/>
      <c r="X1670" s="69">
        <f>Job_Cards[[#This Row],[GST on Lobour]]+Job_Cards[[#This Row],[Total Labour]]+Job_Cards[[#This Row],[Part Value]]</f>
        <v>1980</v>
      </c>
      <c r="Y1670" s="9"/>
      <c r="Z1670" s="11"/>
      <c r="AA1670" s="15">
        <f t="shared" si="177"/>
        <v>8</v>
      </c>
      <c r="AB1670" s="15">
        <f t="shared" si="178"/>
        <v>7</v>
      </c>
      <c r="AC1670" s="15">
        <f t="shared" si="179"/>
        <v>2026</v>
      </c>
    </row>
    <row r="1671" spans="1:29" x14ac:dyDescent="0.35">
      <c r="A1671" s="8">
        <v>46211</v>
      </c>
      <c r="B1671" s="8">
        <v>46211</v>
      </c>
      <c r="C1671" s="9">
        <v>235</v>
      </c>
      <c r="D1671" s="9" t="s">
        <v>1654</v>
      </c>
      <c r="E1671" s="9">
        <v>9889515238</v>
      </c>
      <c r="F1671" s="9" t="s">
        <v>847</v>
      </c>
      <c r="G1671" s="64" t="s">
        <v>55</v>
      </c>
      <c r="H1671" s="65" t="s">
        <v>65</v>
      </c>
      <c r="I1671" s="65" t="s">
        <v>27</v>
      </c>
      <c r="J1671" s="22" t="s">
        <v>1002</v>
      </c>
      <c r="K1671" s="67" t="str">
        <f>_xlfn.XLOOKUP(Job_Cards[[#This Row],[Part Code Issued]],'Inventory Check'!$A$3:$A$3000,'Inventory Check'!$B$3:$B$3000,"WRONG Code",0)</f>
        <v>Gear Oil XP 80W90  HP 1Ltr</v>
      </c>
      <c r="L1671" s="22">
        <v>3</v>
      </c>
      <c r="M1671" s="27">
        <v>475</v>
      </c>
      <c r="N1671" s="69">
        <f t="shared" si="175"/>
        <v>1425</v>
      </c>
      <c r="O1671" s="10">
        <v>800</v>
      </c>
      <c r="P1671" s="11"/>
      <c r="Q1671" s="11"/>
      <c r="R1671" s="11"/>
      <c r="S1671" s="11"/>
      <c r="T1671" s="23"/>
      <c r="U1671" s="71">
        <f t="shared" si="174"/>
        <v>800</v>
      </c>
      <c r="V1671" s="71">
        <f t="shared" si="176"/>
        <v>144</v>
      </c>
      <c r="W1671" s="9"/>
      <c r="X1671" s="69">
        <f>Job_Cards[[#This Row],[GST on Lobour]]+Job_Cards[[#This Row],[Total Labour]]+Job_Cards[[#This Row],[Part Value]]</f>
        <v>2369</v>
      </c>
      <c r="Y1671" s="9"/>
      <c r="Z1671" s="11"/>
      <c r="AA1671" s="15">
        <f t="shared" si="177"/>
        <v>8</v>
      </c>
      <c r="AB1671" s="15">
        <f t="shared" si="178"/>
        <v>7</v>
      </c>
      <c r="AC1671" s="15">
        <f t="shared" si="179"/>
        <v>2026</v>
      </c>
    </row>
    <row r="1672" spans="1:29" x14ac:dyDescent="0.35">
      <c r="A1672" s="9"/>
      <c r="B1672" s="8">
        <v>46211</v>
      </c>
      <c r="C1672" s="9"/>
      <c r="D1672" s="9"/>
      <c r="E1672" s="9"/>
      <c r="F1672" s="9"/>
      <c r="G1672" s="64"/>
      <c r="H1672" s="65"/>
      <c r="I1672" s="65" t="str">
        <f>IF(Job_Cards[[#This Row],[Customer Name]]="",I1671,"")</f>
        <v>Paid</v>
      </c>
      <c r="J1672" s="140" t="s">
        <v>367</v>
      </c>
      <c r="K1672" s="67" t="str">
        <f>_xlfn.XLOOKUP(Job_Cards[[#This Row],[Part Code Issued]],'Inventory Check'!$A$3:$A$3000,'Inventory Check'!$B$3:$B$3000,"WRONG Code",0)</f>
        <v>Force Motors Antifreeze Coolant 1 L</v>
      </c>
      <c r="L1672" s="22">
        <v>1</v>
      </c>
      <c r="M1672" s="27">
        <v>325</v>
      </c>
      <c r="N1672" s="69">
        <f t="shared" si="175"/>
        <v>325</v>
      </c>
      <c r="O1672" s="10"/>
      <c r="P1672" s="11"/>
      <c r="Q1672" s="11"/>
      <c r="R1672" s="11"/>
      <c r="S1672" s="11"/>
      <c r="T1672" s="23"/>
      <c r="U1672" s="71">
        <f t="shared" si="174"/>
        <v>0</v>
      </c>
      <c r="V1672" s="71">
        <f t="shared" si="176"/>
        <v>0</v>
      </c>
      <c r="W1672" s="9"/>
      <c r="X1672" s="69">
        <f>Job_Cards[[#This Row],[GST on Lobour]]+Job_Cards[[#This Row],[Total Labour]]+Job_Cards[[#This Row],[Part Value]]</f>
        <v>325</v>
      </c>
      <c r="Y1672" s="9"/>
      <c r="Z1672" s="11"/>
      <c r="AA1672" s="15">
        <f t="shared" si="177"/>
        <v>8</v>
      </c>
      <c r="AB1672" s="15">
        <f t="shared" si="178"/>
        <v>7</v>
      </c>
      <c r="AC1672" s="15">
        <f t="shared" si="179"/>
        <v>2026</v>
      </c>
    </row>
    <row r="1673" spans="1:29" x14ac:dyDescent="0.35">
      <c r="A1673" s="9"/>
      <c r="B1673" s="8">
        <v>46211</v>
      </c>
      <c r="C1673" s="9"/>
      <c r="D1673" s="9"/>
      <c r="E1673" s="9"/>
      <c r="F1673" s="9"/>
      <c r="G1673" s="64"/>
      <c r="H1673" s="65"/>
      <c r="I1673" s="65" t="str">
        <f>IF(Job_Cards[[#This Row],[Customer Name]]="",I1672,"")</f>
        <v>Paid</v>
      </c>
      <c r="J1673" s="22" t="s">
        <v>1119</v>
      </c>
      <c r="K1673" s="67" t="str">
        <f>_xlfn.XLOOKUP(Job_Cards[[#This Row],[Part Code Issued]],'Inventory Check'!$A$3:$A$3000,'Inventory Check'!$B$3:$B$3000,"WRONG Code",0)</f>
        <v>MECHENICAL SPRAY</v>
      </c>
      <c r="L1673" s="22">
        <v>1</v>
      </c>
      <c r="M1673" s="27">
        <v>160</v>
      </c>
      <c r="N1673" s="69">
        <f t="shared" si="175"/>
        <v>160</v>
      </c>
      <c r="O1673" s="10"/>
      <c r="P1673" s="11"/>
      <c r="Q1673" s="11"/>
      <c r="R1673" s="11"/>
      <c r="S1673" s="11"/>
      <c r="T1673" s="23"/>
      <c r="U1673" s="71">
        <f t="shared" si="174"/>
        <v>0</v>
      </c>
      <c r="V1673" s="71">
        <f t="shared" si="176"/>
        <v>0</v>
      </c>
      <c r="W1673" s="9"/>
      <c r="X1673" s="69">
        <f>Job_Cards[[#This Row],[GST on Lobour]]+Job_Cards[[#This Row],[Total Labour]]+Job_Cards[[#This Row],[Part Value]]</f>
        <v>160</v>
      </c>
      <c r="Y1673" s="9"/>
      <c r="Z1673" s="11"/>
      <c r="AA1673" s="15">
        <f t="shared" si="177"/>
        <v>8</v>
      </c>
      <c r="AB1673" s="15">
        <f t="shared" si="178"/>
        <v>7</v>
      </c>
      <c r="AC1673" s="15">
        <f t="shared" si="179"/>
        <v>2026</v>
      </c>
    </row>
    <row r="1674" spans="1:29" x14ac:dyDescent="0.35">
      <c r="A1674" s="8">
        <v>46211</v>
      </c>
      <c r="B1674" s="8">
        <v>46211</v>
      </c>
      <c r="C1674" s="9">
        <v>236</v>
      </c>
      <c r="D1674" s="9" t="s">
        <v>1526</v>
      </c>
      <c r="E1674" s="9">
        <v>7844885410</v>
      </c>
      <c r="F1674" s="9"/>
      <c r="G1674" s="64" t="s">
        <v>57</v>
      </c>
      <c r="H1674" s="65" t="s">
        <v>65</v>
      </c>
      <c r="I1674" s="65" t="s">
        <v>48</v>
      </c>
      <c r="J1674" s="22" t="s">
        <v>366</v>
      </c>
      <c r="K1674" s="67" t="str">
        <f>_xlfn.XLOOKUP(Job_Cards[[#This Row],[Part Code Issued]],'Inventory Check'!$A$3:$A$3000,'Inventory Check'!$B$3:$B$3000,"WRONG Code",0)</f>
        <v>Gulf Force BS VI (6.5L)</v>
      </c>
      <c r="L1674" s="22">
        <v>1</v>
      </c>
      <c r="M1674" s="27">
        <v>3088</v>
      </c>
      <c r="N1674" s="69">
        <f t="shared" si="175"/>
        <v>3088</v>
      </c>
      <c r="O1674" s="10"/>
      <c r="P1674" s="11"/>
      <c r="Q1674" s="11"/>
      <c r="R1674" s="11"/>
      <c r="S1674" s="11"/>
      <c r="T1674" s="23"/>
      <c r="U1674" s="71">
        <f t="shared" si="174"/>
        <v>0</v>
      </c>
      <c r="V1674" s="71">
        <f t="shared" si="176"/>
        <v>0</v>
      </c>
      <c r="W1674" s="9"/>
      <c r="X1674" s="69">
        <f>Job_Cards[[#This Row],[GST on Lobour]]+Job_Cards[[#This Row],[Total Labour]]+Job_Cards[[#This Row],[Part Value]]</f>
        <v>3088</v>
      </c>
      <c r="Y1674" s="9"/>
      <c r="Z1674" s="11"/>
      <c r="AA1674" s="15">
        <f t="shared" si="177"/>
        <v>8</v>
      </c>
      <c r="AB1674" s="15">
        <f t="shared" si="178"/>
        <v>7</v>
      </c>
      <c r="AC1674" s="15">
        <f t="shared" si="179"/>
        <v>2026</v>
      </c>
    </row>
    <row r="1675" spans="1:29" x14ac:dyDescent="0.35">
      <c r="A1675" s="9"/>
      <c r="B1675" s="8">
        <v>46211</v>
      </c>
      <c r="C1675" s="9"/>
      <c r="D1675" s="9"/>
      <c r="E1675" s="9"/>
      <c r="F1675" s="9"/>
      <c r="G1675" s="64"/>
      <c r="H1675" s="65"/>
      <c r="I1675" s="65" t="str">
        <f>IF(Job_Cards[[#This Row],[Customer Name]]="",I1674,"")</f>
        <v>Free Service</v>
      </c>
      <c r="J1675" s="22" t="s">
        <v>90</v>
      </c>
      <c r="K1675" s="67" t="str">
        <f>_xlfn.XLOOKUP(Job_Cards[[#This Row],[Part Code Issued]],'Inventory Check'!$A$3:$A$3000,'Inventory Check'!$B$3:$B$3000,"WRONG Code",0)</f>
        <v>Oil Filter</v>
      </c>
      <c r="L1675" s="22">
        <v>1</v>
      </c>
      <c r="M1675" s="27">
        <v>359</v>
      </c>
      <c r="N1675" s="69">
        <f t="shared" si="175"/>
        <v>359</v>
      </c>
      <c r="O1675" s="10"/>
      <c r="P1675" s="11"/>
      <c r="Q1675" s="11"/>
      <c r="R1675" s="11"/>
      <c r="S1675" s="11"/>
      <c r="T1675" s="23"/>
      <c r="U1675" s="71">
        <f t="shared" si="174"/>
        <v>0</v>
      </c>
      <c r="V1675" s="71">
        <f t="shared" si="176"/>
        <v>0</v>
      </c>
      <c r="W1675" s="9"/>
      <c r="X1675" s="69">
        <f>Job_Cards[[#This Row],[GST on Lobour]]+Job_Cards[[#This Row],[Total Labour]]+Job_Cards[[#This Row],[Part Value]]</f>
        <v>359</v>
      </c>
      <c r="Y1675" s="9"/>
      <c r="Z1675" s="11"/>
      <c r="AA1675" s="15">
        <f t="shared" si="177"/>
        <v>8</v>
      </c>
      <c r="AB1675" s="15">
        <f t="shared" si="178"/>
        <v>7</v>
      </c>
      <c r="AC1675" s="15">
        <f t="shared" si="179"/>
        <v>2026</v>
      </c>
    </row>
    <row r="1676" spans="1:29" x14ac:dyDescent="0.35">
      <c r="A1676" s="8">
        <v>46211</v>
      </c>
      <c r="B1676" s="8">
        <v>46211</v>
      </c>
      <c r="C1676" s="9">
        <v>237</v>
      </c>
      <c r="D1676" s="9" t="s">
        <v>1656</v>
      </c>
      <c r="E1676" s="9">
        <v>9721447902</v>
      </c>
      <c r="F1676" s="9" t="s">
        <v>1655</v>
      </c>
      <c r="G1676" s="64" t="s">
        <v>57</v>
      </c>
      <c r="H1676" s="65" t="s">
        <v>65</v>
      </c>
      <c r="I1676" s="65" t="s">
        <v>27</v>
      </c>
      <c r="J1676" s="22" t="s">
        <v>1119</v>
      </c>
      <c r="K1676" s="67" t="str">
        <f>_xlfn.XLOOKUP(Job_Cards[[#This Row],[Part Code Issued]],'Inventory Check'!$A$3:$A$3000,'Inventory Check'!$B$3:$B$3000,"WRONG Code",0)</f>
        <v>MECHENICAL SPRAY</v>
      </c>
      <c r="L1676" s="22">
        <v>1</v>
      </c>
      <c r="M1676" s="27">
        <v>160</v>
      </c>
      <c r="N1676" s="69">
        <f t="shared" si="175"/>
        <v>160</v>
      </c>
      <c r="O1676" s="10">
        <v>1250</v>
      </c>
      <c r="P1676" s="11"/>
      <c r="Q1676" s="11">
        <v>20400</v>
      </c>
      <c r="R1676" s="11"/>
      <c r="S1676" s="11"/>
      <c r="T1676" s="23"/>
      <c r="U1676" s="71">
        <f t="shared" si="174"/>
        <v>21650</v>
      </c>
      <c r="V1676" s="71">
        <f t="shared" si="176"/>
        <v>3897</v>
      </c>
      <c r="W1676" s="9"/>
      <c r="X1676" s="69">
        <f>Job_Cards[[#This Row],[GST on Lobour]]+Job_Cards[[#This Row],[Total Labour]]+Job_Cards[[#This Row],[Part Value]]</f>
        <v>25707</v>
      </c>
      <c r="Y1676" s="9"/>
      <c r="Z1676" s="11"/>
      <c r="AA1676" s="15">
        <f t="shared" si="177"/>
        <v>8</v>
      </c>
      <c r="AB1676" s="15">
        <f t="shared" si="178"/>
        <v>7</v>
      </c>
      <c r="AC1676" s="15">
        <f t="shared" si="179"/>
        <v>2026</v>
      </c>
    </row>
    <row r="1677" spans="1:29" x14ac:dyDescent="0.35">
      <c r="A1677" s="9"/>
      <c r="B1677" s="8">
        <v>46211</v>
      </c>
      <c r="C1677" s="9"/>
      <c r="D1677" s="9"/>
      <c r="E1677" s="9"/>
      <c r="F1677" s="9"/>
      <c r="G1677" s="64"/>
      <c r="H1677" s="65"/>
      <c r="I1677" s="65" t="str">
        <f>IF(Job_Cards[[#This Row],[Customer Name]]="",I1676,"")</f>
        <v>Paid</v>
      </c>
      <c r="J1677" s="22" t="s">
        <v>98</v>
      </c>
      <c r="K1677" s="67" t="str">
        <f>_xlfn.XLOOKUP(Job_Cards[[#This Row],[Part Code Issued]],'Inventory Check'!$A$3:$A$3000,'Inventory Check'!$B$3:$B$3000,"WRONG Code",0)</f>
        <v>FUEL FILTER</v>
      </c>
      <c r="L1677" s="22">
        <v>1</v>
      </c>
      <c r="M1677" s="27">
        <v>711</v>
      </c>
      <c r="N1677" s="69">
        <f t="shared" si="175"/>
        <v>711</v>
      </c>
      <c r="O1677" s="10"/>
      <c r="P1677" s="11"/>
      <c r="Q1677" s="11"/>
      <c r="R1677" s="11"/>
      <c r="S1677" s="11"/>
      <c r="T1677" s="23"/>
      <c r="U1677" s="71">
        <f t="shared" si="174"/>
        <v>0</v>
      </c>
      <c r="V1677" s="71">
        <f t="shared" si="176"/>
        <v>0</v>
      </c>
      <c r="W1677" s="9"/>
      <c r="X1677" s="69">
        <f>Job_Cards[[#This Row],[GST on Lobour]]+Job_Cards[[#This Row],[Total Labour]]+Job_Cards[[#This Row],[Part Value]]</f>
        <v>711</v>
      </c>
      <c r="Y1677" s="9"/>
      <c r="Z1677" s="11"/>
      <c r="AA1677" s="15">
        <f t="shared" si="177"/>
        <v>8</v>
      </c>
      <c r="AB1677" s="15">
        <f t="shared" si="178"/>
        <v>7</v>
      </c>
      <c r="AC1677" s="15">
        <f t="shared" si="179"/>
        <v>2026</v>
      </c>
    </row>
    <row r="1678" spans="1:29" x14ac:dyDescent="0.35">
      <c r="A1678" s="9"/>
      <c r="B1678" s="8">
        <v>46211</v>
      </c>
      <c r="C1678" s="9"/>
      <c r="D1678" s="9"/>
      <c r="E1678" s="9"/>
      <c r="F1678" s="9"/>
      <c r="G1678" s="64"/>
      <c r="H1678" s="65"/>
      <c r="I1678" s="65" t="str">
        <f>IF(Job_Cards[[#This Row],[Customer Name]]="",I1677,"")</f>
        <v>Paid</v>
      </c>
      <c r="J1678" s="22" t="s">
        <v>97</v>
      </c>
      <c r="K1678" s="67" t="str">
        <f>_xlfn.XLOOKUP(Job_Cards[[#This Row],[Part Code Issued]],'Inventory Check'!$A$3:$A$3000,'Inventory Check'!$B$3:$B$3000,"WRONG Code",0)</f>
        <v>FUEL FILTER</v>
      </c>
      <c r="L1678" s="22">
        <v>1</v>
      </c>
      <c r="M1678" s="27">
        <v>1060</v>
      </c>
      <c r="N1678" s="69">
        <f t="shared" si="175"/>
        <v>1060</v>
      </c>
      <c r="O1678" s="10"/>
      <c r="P1678" s="11"/>
      <c r="Q1678" s="11"/>
      <c r="R1678" s="11"/>
      <c r="S1678" s="11"/>
      <c r="T1678" s="23"/>
      <c r="U1678" s="71">
        <f t="shared" si="174"/>
        <v>0</v>
      </c>
      <c r="V1678" s="71">
        <f t="shared" si="176"/>
        <v>0</v>
      </c>
      <c r="W1678" s="9"/>
      <c r="X1678" s="69">
        <f>Job_Cards[[#This Row],[GST on Lobour]]+Job_Cards[[#This Row],[Total Labour]]+Job_Cards[[#This Row],[Part Value]]</f>
        <v>1060</v>
      </c>
      <c r="Y1678" s="9"/>
      <c r="Z1678" s="11"/>
      <c r="AA1678" s="15">
        <f t="shared" si="177"/>
        <v>8</v>
      </c>
      <c r="AB1678" s="15">
        <f t="shared" si="178"/>
        <v>7</v>
      </c>
      <c r="AC1678" s="15">
        <f t="shared" si="179"/>
        <v>2026</v>
      </c>
    </row>
    <row r="1679" spans="1:29" x14ac:dyDescent="0.35">
      <c r="A1679" s="8">
        <v>46211</v>
      </c>
      <c r="B1679" s="8">
        <v>46211</v>
      </c>
      <c r="C1679" s="9">
        <v>238</v>
      </c>
      <c r="D1679" s="9" t="s">
        <v>1656</v>
      </c>
      <c r="E1679" s="9">
        <v>9721447902</v>
      </c>
      <c r="F1679" s="9" t="s">
        <v>1657</v>
      </c>
      <c r="G1679" s="64" t="s">
        <v>55</v>
      </c>
      <c r="H1679" s="65" t="s">
        <v>65</v>
      </c>
      <c r="I1679" s="65" t="s">
        <v>27</v>
      </c>
      <c r="J1679" s="22" t="s">
        <v>366</v>
      </c>
      <c r="K1679" s="67" t="str">
        <f>_xlfn.XLOOKUP(Job_Cards[[#This Row],[Part Code Issued]],'Inventory Check'!$A$3:$A$3000,'Inventory Check'!$B$3:$B$3000,"WRONG Code",0)</f>
        <v>Gulf Force BS VI (6.5L)</v>
      </c>
      <c r="L1679" s="22">
        <v>1</v>
      </c>
      <c r="M1679" s="27">
        <v>3088</v>
      </c>
      <c r="N1679" s="69">
        <f t="shared" si="175"/>
        <v>3088</v>
      </c>
      <c r="O1679" s="10">
        <v>900</v>
      </c>
      <c r="P1679" s="11"/>
      <c r="Q1679" s="11"/>
      <c r="R1679" s="11"/>
      <c r="S1679" s="11"/>
      <c r="T1679" s="23"/>
      <c r="U1679" s="71">
        <f t="shared" si="174"/>
        <v>900</v>
      </c>
      <c r="V1679" s="71">
        <f t="shared" si="176"/>
        <v>162</v>
      </c>
      <c r="W1679" s="9"/>
      <c r="X1679" s="69">
        <f>Job_Cards[[#This Row],[GST on Lobour]]+Job_Cards[[#This Row],[Total Labour]]+Job_Cards[[#This Row],[Part Value]]</f>
        <v>4150</v>
      </c>
      <c r="Y1679" s="9"/>
      <c r="Z1679" s="11"/>
      <c r="AA1679" s="15">
        <f t="shared" si="177"/>
        <v>8</v>
      </c>
      <c r="AB1679" s="15">
        <f t="shared" si="178"/>
        <v>7</v>
      </c>
      <c r="AC1679" s="15">
        <f t="shared" si="179"/>
        <v>2026</v>
      </c>
    </row>
    <row r="1680" spans="1:29" x14ac:dyDescent="0.35">
      <c r="A1680" s="9"/>
      <c r="B1680" s="8">
        <v>46211</v>
      </c>
      <c r="C1680" s="9"/>
      <c r="D1680" s="9"/>
      <c r="E1680" s="9"/>
      <c r="F1680" s="9"/>
      <c r="G1680" s="64"/>
      <c r="H1680" s="65"/>
      <c r="I1680" s="65" t="str">
        <f>IF(Job_Cards[[#This Row],[Customer Name]]="",I1679,"")</f>
        <v>Paid</v>
      </c>
      <c r="J1680" s="22" t="s">
        <v>90</v>
      </c>
      <c r="K1680" s="67" t="str">
        <f>_xlfn.XLOOKUP(Job_Cards[[#This Row],[Part Code Issued]],'Inventory Check'!$A$3:$A$3000,'Inventory Check'!$B$3:$B$3000,"WRONG Code",0)</f>
        <v>Oil Filter</v>
      </c>
      <c r="L1680" s="22">
        <v>1</v>
      </c>
      <c r="M1680" s="27">
        <v>359</v>
      </c>
      <c r="N1680" s="69">
        <f t="shared" si="175"/>
        <v>359</v>
      </c>
      <c r="O1680" s="10"/>
      <c r="P1680" s="11"/>
      <c r="Q1680" s="11"/>
      <c r="R1680" s="11"/>
      <c r="S1680" s="11"/>
      <c r="T1680" s="23"/>
      <c r="U1680" s="71">
        <f t="shared" si="174"/>
        <v>0</v>
      </c>
      <c r="V1680" s="71">
        <f t="shared" si="176"/>
        <v>0</v>
      </c>
      <c r="W1680" s="9"/>
      <c r="X1680" s="69">
        <f>Job_Cards[[#This Row],[GST on Lobour]]+Job_Cards[[#This Row],[Total Labour]]+Job_Cards[[#This Row],[Part Value]]</f>
        <v>359</v>
      </c>
      <c r="Y1680" s="9"/>
      <c r="Z1680" s="11"/>
      <c r="AA1680" s="15">
        <f t="shared" si="177"/>
        <v>8</v>
      </c>
      <c r="AB1680" s="15">
        <f t="shared" si="178"/>
        <v>7</v>
      </c>
      <c r="AC1680" s="15">
        <f t="shared" si="179"/>
        <v>2026</v>
      </c>
    </row>
    <row r="1681" spans="1:29" x14ac:dyDescent="0.35">
      <c r="A1681" s="9"/>
      <c r="B1681" s="8">
        <v>46211</v>
      </c>
      <c r="C1681" s="9"/>
      <c r="D1681" s="9"/>
      <c r="E1681" s="9"/>
      <c r="F1681" s="9"/>
      <c r="G1681" s="64"/>
      <c r="H1681" s="65"/>
      <c r="I1681" s="65" t="str">
        <f>IF(Job_Cards[[#This Row],[Customer Name]]="",I1680,"")</f>
        <v>Paid</v>
      </c>
      <c r="J1681" s="22" t="s">
        <v>91</v>
      </c>
      <c r="K1681" s="67" t="str">
        <f>_xlfn.XLOOKUP(Job_Cards[[#This Row],[Part Code Issued]],'Inventory Check'!$A$3:$A$3000,'Inventory Check'!$B$3:$B$3000,"WRONG Code",0)</f>
        <v>FUEL FILTER</v>
      </c>
      <c r="L1681" s="22">
        <v>1</v>
      </c>
      <c r="M1681" s="27">
        <v>1575</v>
      </c>
      <c r="N1681" s="69">
        <f t="shared" si="175"/>
        <v>1575</v>
      </c>
      <c r="O1681" s="10"/>
      <c r="P1681" s="11"/>
      <c r="Q1681" s="11"/>
      <c r="R1681" s="11"/>
      <c r="S1681" s="11"/>
      <c r="T1681" s="23"/>
      <c r="U1681" s="71">
        <f t="shared" si="174"/>
        <v>0</v>
      </c>
      <c r="V1681" s="71">
        <f t="shared" si="176"/>
        <v>0</v>
      </c>
      <c r="W1681" s="9"/>
      <c r="X1681" s="69">
        <f>Job_Cards[[#This Row],[GST on Lobour]]+Job_Cards[[#This Row],[Total Labour]]+Job_Cards[[#This Row],[Part Value]]</f>
        <v>1575</v>
      </c>
      <c r="Y1681" s="9"/>
      <c r="Z1681" s="11"/>
      <c r="AA1681" s="15">
        <f t="shared" si="177"/>
        <v>8</v>
      </c>
      <c r="AB1681" s="15">
        <f t="shared" si="178"/>
        <v>7</v>
      </c>
      <c r="AC1681" s="15">
        <f t="shared" si="179"/>
        <v>2026</v>
      </c>
    </row>
    <row r="1682" spans="1:29" x14ac:dyDescent="0.35">
      <c r="A1682" s="9"/>
      <c r="B1682" s="8">
        <v>46211</v>
      </c>
      <c r="C1682" s="9"/>
      <c r="D1682" s="9"/>
      <c r="E1682" s="9"/>
      <c r="F1682" s="9"/>
      <c r="G1682" s="64"/>
      <c r="H1682" s="65"/>
      <c r="I1682" s="65" t="str">
        <f>IF(Job_Cards[[#This Row],[Customer Name]]="",I1681,"")</f>
        <v>Paid</v>
      </c>
      <c r="J1682" s="105" t="s">
        <v>831</v>
      </c>
      <c r="K1682" s="67" t="str">
        <f>_xlfn.XLOOKUP(Job_Cards[[#This Row],[Part Code Issued]],'Inventory Check'!$A$3:$A$3000,'Inventory Check'!$B$3:$B$3000,"WRONG Code",0)</f>
        <v>BALANCING BUSH 19 NO.</v>
      </c>
      <c r="L1682" s="22">
        <v>2</v>
      </c>
      <c r="M1682" s="27">
        <v>80</v>
      </c>
      <c r="N1682" s="69">
        <f t="shared" si="175"/>
        <v>160</v>
      </c>
      <c r="O1682" s="10"/>
      <c r="P1682" s="11"/>
      <c r="Q1682" s="11"/>
      <c r="R1682" s="11"/>
      <c r="S1682" s="11"/>
      <c r="T1682" s="23"/>
      <c r="U1682" s="71">
        <f t="shared" si="174"/>
        <v>0</v>
      </c>
      <c r="V1682" s="71">
        <f t="shared" si="176"/>
        <v>0</v>
      </c>
      <c r="W1682" s="9"/>
      <c r="X1682" s="69">
        <f>Job_Cards[[#This Row],[GST on Lobour]]+Job_Cards[[#This Row],[Total Labour]]+Job_Cards[[#This Row],[Part Value]]</f>
        <v>160</v>
      </c>
      <c r="Y1682" s="9"/>
      <c r="Z1682" s="11"/>
      <c r="AA1682" s="15">
        <f t="shared" si="177"/>
        <v>8</v>
      </c>
      <c r="AB1682" s="15">
        <f t="shared" si="178"/>
        <v>7</v>
      </c>
      <c r="AC1682" s="15">
        <f t="shared" si="179"/>
        <v>2026</v>
      </c>
    </row>
    <row r="1683" spans="1:29" x14ac:dyDescent="0.35">
      <c r="A1683" s="9"/>
      <c r="B1683" s="8">
        <v>46211</v>
      </c>
      <c r="C1683" s="9"/>
      <c r="D1683" s="9"/>
      <c r="E1683" s="9"/>
      <c r="F1683" s="9"/>
      <c r="G1683" s="64"/>
      <c r="H1683" s="65"/>
      <c r="I1683" s="65" t="str">
        <f>IF(Job_Cards[[#This Row],[Customer Name]]="",I1682,"")</f>
        <v>Paid</v>
      </c>
      <c r="J1683" s="106" t="s">
        <v>365</v>
      </c>
      <c r="K1683" s="67" t="str">
        <f>_xlfn.XLOOKUP(Job_Cards[[#This Row],[Part Code Issued]],'Inventory Check'!$A$3:$A$3000,'Inventory Check'!$B$3:$B$3000,"WRONG Code",0)</f>
        <v>Gulf Force AdBlue (10)</v>
      </c>
      <c r="L1683" s="22">
        <v>1</v>
      </c>
      <c r="M1683" s="27">
        <v>990</v>
      </c>
      <c r="N1683" s="69">
        <f t="shared" si="175"/>
        <v>990</v>
      </c>
      <c r="O1683" s="10"/>
      <c r="P1683" s="11"/>
      <c r="Q1683" s="11"/>
      <c r="R1683" s="11"/>
      <c r="S1683" s="11"/>
      <c r="T1683" s="23"/>
      <c r="U1683" s="71">
        <f t="shared" si="174"/>
        <v>0</v>
      </c>
      <c r="V1683" s="71">
        <f t="shared" si="176"/>
        <v>0</v>
      </c>
      <c r="W1683" s="9"/>
      <c r="X1683" s="69">
        <f>Job_Cards[[#This Row],[GST on Lobour]]+Job_Cards[[#This Row],[Total Labour]]+Job_Cards[[#This Row],[Part Value]]</f>
        <v>990</v>
      </c>
      <c r="Y1683" s="9"/>
      <c r="Z1683" s="11"/>
      <c r="AA1683" s="15">
        <f t="shared" si="177"/>
        <v>8</v>
      </c>
      <c r="AB1683" s="15">
        <f t="shared" si="178"/>
        <v>7</v>
      </c>
      <c r="AC1683" s="15">
        <f t="shared" si="179"/>
        <v>2026</v>
      </c>
    </row>
    <row r="1684" spans="1:29" x14ac:dyDescent="0.35">
      <c r="A1684" s="9"/>
      <c r="B1684" s="8">
        <v>46211</v>
      </c>
      <c r="C1684" s="9"/>
      <c r="D1684" s="9"/>
      <c r="E1684" s="9"/>
      <c r="F1684" s="9"/>
      <c r="G1684" s="64"/>
      <c r="H1684" s="65"/>
      <c r="I1684" s="65" t="str">
        <f>IF(Job_Cards[[#This Row],[Customer Name]]="",I1683,"")</f>
        <v>Paid</v>
      </c>
      <c r="J1684" s="22" t="s">
        <v>318</v>
      </c>
      <c r="K1684" s="67" t="str">
        <f>_xlfn.XLOOKUP(Job_Cards[[#This Row],[Part Code Issued]],'Inventory Check'!$A$3:$A$3000,'Inventory Check'!$B$3:$B$3000,"WRONG Code",0)</f>
        <v>Wiper Blade Assembly (Trax RFR)</v>
      </c>
      <c r="L1684" s="22">
        <v>2</v>
      </c>
      <c r="M1684" s="27">
        <v>204</v>
      </c>
      <c r="N1684" s="69">
        <f t="shared" si="175"/>
        <v>408</v>
      </c>
      <c r="O1684" s="10"/>
      <c r="P1684" s="11"/>
      <c r="Q1684" s="11"/>
      <c r="R1684" s="11"/>
      <c r="S1684" s="11"/>
      <c r="T1684" s="23"/>
      <c r="U1684" s="71">
        <f t="shared" si="174"/>
        <v>0</v>
      </c>
      <c r="V1684" s="71">
        <f t="shared" si="176"/>
        <v>0</v>
      </c>
      <c r="W1684" s="9"/>
      <c r="X1684" s="69">
        <f>Job_Cards[[#This Row],[GST on Lobour]]+Job_Cards[[#This Row],[Total Labour]]+Job_Cards[[#This Row],[Part Value]]</f>
        <v>408</v>
      </c>
      <c r="Y1684" s="9"/>
      <c r="Z1684" s="11"/>
      <c r="AA1684" s="15">
        <f t="shared" si="177"/>
        <v>8</v>
      </c>
      <c r="AB1684" s="15">
        <f t="shared" si="178"/>
        <v>7</v>
      </c>
      <c r="AC1684" s="15">
        <f t="shared" si="179"/>
        <v>2026</v>
      </c>
    </row>
    <row r="1685" spans="1:29" x14ac:dyDescent="0.35">
      <c r="A1685" s="8">
        <v>46211</v>
      </c>
      <c r="B1685" s="8">
        <v>46211</v>
      </c>
      <c r="C1685" s="9">
        <v>239</v>
      </c>
      <c r="D1685" s="9" t="s">
        <v>1658</v>
      </c>
      <c r="E1685" s="9">
        <v>7842665540</v>
      </c>
      <c r="F1685" s="9" t="s">
        <v>1659</v>
      </c>
      <c r="G1685" s="64" t="s">
        <v>57</v>
      </c>
      <c r="H1685" s="65" t="s">
        <v>65</v>
      </c>
      <c r="I1685" s="65" t="s">
        <v>27</v>
      </c>
      <c r="J1685" s="22" t="s">
        <v>366</v>
      </c>
      <c r="K1685" s="67" t="str">
        <f>_xlfn.XLOOKUP(Job_Cards[[#This Row],[Part Code Issued]],'Inventory Check'!$A$3:$A$3000,'Inventory Check'!$B$3:$B$3000,"WRONG Code",0)</f>
        <v>Gulf Force BS VI (6.5L)</v>
      </c>
      <c r="L1685" s="22">
        <v>1</v>
      </c>
      <c r="M1685" s="27">
        <v>3088</v>
      </c>
      <c r="N1685" s="69">
        <f t="shared" si="175"/>
        <v>3088</v>
      </c>
      <c r="O1685" s="10">
        <v>750</v>
      </c>
      <c r="P1685" s="11"/>
      <c r="Q1685" s="11"/>
      <c r="R1685" s="11">
        <v>550</v>
      </c>
      <c r="S1685" s="11"/>
      <c r="T1685" s="23"/>
      <c r="U1685" s="71">
        <f t="shared" si="174"/>
        <v>1300</v>
      </c>
      <c r="V1685" s="71">
        <f t="shared" si="176"/>
        <v>234</v>
      </c>
      <c r="W1685" s="9"/>
      <c r="X1685" s="69">
        <f>Job_Cards[[#This Row],[GST on Lobour]]+Job_Cards[[#This Row],[Total Labour]]+Job_Cards[[#This Row],[Part Value]]</f>
        <v>4622</v>
      </c>
      <c r="Y1685" s="9"/>
      <c r="Z1685" s="11"/>
      <c r="AA1685" s="15">
        <f t="shared" si="177"/>
        <v>8</v>
      </c>
      <c r="AB1685" s="15">
        <f t="shared" si="178"/>
        <v>7</v>
      </c>
      <c r="AC1685" s="15">
        <f t="shared" si="179"/>
        <v>2026</v>
      </c>
    </row>
    <row r="1686" spans="1:29" x14ac:dyDescent="0.35">
      <c r="A1686" s="9"/>
      <c r="B1686" s="8">
        <v>46211</v>
      </c>
      <c r="C1686" s="9"/>
      <c r="D1686" s="9"/>
      <c r="E1686" s="9"/>
      <c r="F1686" s="9"/>
      <c r="G1686" s="64"/>
      <c r="H1686" s="65"/>
      <c r="I1686" s="65" t="str">
        <f>IF(Job_Cards[[#This Row],[Customer Name]]="",I1685,"")</f>
        <v>Paid</v>
      </c>
      <c r="J1686" s="22" t="s">
        <v>90</v>
      </c>
      <c r="K1686" s="67" t="str">
        <f>_xlfn.XLOOKUP(Job_Cards[[#This Row],[Part Code Issued]],'Inventory Check'!$A$3:$A$3000,'Inventory Check'!$B$3:$B$3000,"WRONG Code",0)</f>
        <v>Oil Filter</v>
      </c>
      <c r="L1686" s="22">
        <v>1</v>
      </c>
      <c r="M1686" s="27">
        <v>359</v>
      </c>
      <c r="N1686" s="69">
        <f t="shared" si="175"/>
        <v>359</v>
      </c>
      <c r="O1686" s="10"/>
      <c r="P1686" s="11"/>
      <c r="Q1686" s="11"/>
      <c r="R1686" s="11"/>
      <c r="S1686" s="11"/>
      <c r="T1686" s="23"/>
      <c r="U1686" s="71">
        <f t="shared" si="174"/>
        <v>0</v>
      </c>
      <c r="V1686" s="71">
        <f t="shared" si="176"/>
        <v>0</v>
      </c>
      <c r="W1686" s="9"/>
      <c r="X1686" s="69">
        <f>Job_Cards[[#This Row],[GST on Lobour]]+Job_Cards[[#This Row],[Total Labour]]+Job_Cards[[#This Row],[Part Value]]</f>
        <v>359</v>
      </c>
      <c r="Y1686" s="9"/>
      <c r="Z1686" s="11"/>
      <c r="AA1686" s="15">
        <f t="shared" si="177"/>
        <v>8</v>
      </c>
      <c r="AB1686" s="15">
        <f t="shared" si="178"/>
        <v>7</v>
      </c>
      <c r="AC1686" s="15">
        <f t="shared" si="179"/>
        <v>2026</v>
      </c>
    </row>
    <row r="1687" spans="1:29" x14ac:dyDescent="0.35">
      <c r="A1687" s="9"/>
      <c r="B1687" s="8">
        <v>46211</v>
      </c>
      <c r="C1687" s="9"/>
      <c r="D1687" s="9"/>
      <c r="E1687" s="9"/>
      <c r="F1687" s="9"/>
      <c r="G1687" s="64"/>
      <c r="H1687" s="65"/>
      <c r="I1687" s="65" t="str">
        <f>IF(Job_Cards[[#This Row],[Customer Name]]="",I1686,"")</f>
        <v>Paid</v>
      </c>
      <c r="J1687" s="22" t="s">
        <v>223</v>
      </c>
      <c r="K1687" s="67" t="str">
        <f>_xlfn.XLOOKUP(Job_Cards[[#This Row],[Part Code Issued]],'Inventory Check'!$A$3:$A$3000,'Inventory Check'!$B$3:$B$3000,"WRONG Code",0)</f>
        <v>AIR FILTER</v>
      </c>
      <c r="L1687" s="22">
        <v>1</v>
      </c>
      <c r="M1687" s="27">
        <v>994</v>
      </c>
      <c r="N1687" s="69">
        <f t="shared" si="175"/>
        <v>994</v>
      </c>
      <c r="O1687" s="10"/>
      <c r="P1687" s="11"/>
      <c r="Q1687" s="11"/>
      <c r="R1687" s="11"/>
      <c r="S1687" s="11"/>
      <c r="T1687" s="23"/>
      <c r="U1687" s="71">
        <f t="shared" si="174"/>
        <v>0</v>
      </c>
      <c r="V1687" s="71">
        <f t="shared" si="176"/>
        <v>0</v>
      </c>
      <c r="W1687" s="9"/>
      <c r="X1687" s="69">
        <f>Job_Cards[[#This Row],[GST on Lobour]]+Job_Cards[[#This Row],[Total Labour]]+Job_Cards[[#This Row],[Part Value]]</f>
        <v>994</v>
      </c>
      <c r="Y1687" s="9"/>
      <c r="Z1687" s="11"/>
      <c r="AA1687" s="15">
        <f t="shared" si="177"/>
        <v>8</v>
      </c>
      <c r="AB1687" s="15">
        <f t="shared" si="178"/>
        <v>7</v>
      </c>
      <c r="AC1687" s="15">
        <f t="shared" si="179"/>
        <v>2026</v>
      </c>
    </row>
    <row r="1688" spans="1:29" x14ac:dyDescent="0.35">
      <c r="A1688" s="9"/>
      <c r="B1688" s="8">
        <v>46211</v>
      </c>
      <c r="C1688" s="9"/>
      <c r="D1688" s="9"/>
      <c r="E1688" s="9"/>
      <c r="F1688" s="9"/>
      <c r="G1688" s="64"/>
      <c r="H1688" s="65"/>
      <c r="I1688" s="65" t="str">
        <f>IF(Job_Cards[[#This Row],[Customer Name]]="",I1687,"")</f>
        <v>Paid</v>
      </c>
      <c r="J1688" s="140" t="s">
        <v>367</v>
      </c>
      <c r="K1688" s="67" t="str">
        <f>_xlfn.XLOOKUP(Job_Cards[[#This Row],[Part Code Issued]],'Inventory Check'!$A$3:$A$3000,'Inventory Check'!$B$3:$B$3000,"WRONG Code",0)</f>
        <v>Force Motors Antifreeze Coolant 1 L</v>
      </c>
      <c r="L1688" s="22">
        <v>1</v>
      </c>
      <c r="M1688" s="27">
        <v>325</v>
      </c>
      <c r="N1688" s="69">
        <f t="shared" si="175"/>
        <v>325</v>
      </c>
      <c r="O1688" s="10"/>
      <c r="P1688" s="11"/>
      <c r="Q1688" s="11"/>
      <c r="R1688" s="11"/>
      <c r="S1688" s="11"/>
      <c r="T1688" s="23"/>
      <c r="U1688" s="71">
        <f t="shared" si="174"/>
        <v>0</v>
      </c>
      <c r="V1688" s="71">
        <f t="shared" si="176"/>
        <v>0</v>
      </c>
      <c r="W1688" s="9"/>
      <c r="X1688" s="69">
        <f>Job_Cards[[#This Row],[GST on Lobour]]+Job_Cards[[#This Row],[Total Labour]]+Job_Cards[[#This Row],[Part Value]]</f>
        <v>325</v>
      </c>
      <c r="Y1688" s="9"/>
      <c r="Z1688" s="11"/>
      <c r="AA1688" s="15">
        <f t="shared" si="177"/>
        <v>8</v>
      </c>
      <c r="AB1688" s="15">
        <f t="shared" si="178"/>
        <v>7</v>
      </c>
      <c r="AC1688" s="15">
        <f t="shared" si="179"/>
        <v>2026</v>
      </c>
    </row>
    <row r="1689" spans="1:29" x14ac:dyDescent="0.35">
      <c r="A1689" s="8">
        <v>46212</v>
      </c>
      <c r="B1689" s="8">
        <v>46212</v>
      </c>
      <c r="C1689" s="9">
        <v>240</v>
      </c>
      <c r="D1689" s="9" t="s">
        <v>1148</v>
      </c>
      <c r="E1689" s="9">
        <v>7266929994</v>
      </c>
      <c r="F1689" s="9" t="s">
        <v>1575</v>
      </c>
      <c r="G1689" s="64" t="s">
        <v>59</v>
      </c>
      <c r="H1689" s="65" t="s">
        <v>65</v>
      </c>
      <c r="I1689" s="65" t="s">
        <v>27</v>
      </c>
      <c r="J1689" s="22" t="s">
        <v>592</v>
      </c>
      <c r="K1689" s="67" t="str">
        <f>_xlfn.XLOOKUP(Job_Cards[[#This Row],[Part Code Issued]],'Inventory Check'!$A$3:$A$3000,'Inventory Check'!$B$3:$B$3000,"WRONG Code",0)</f>
        <v>Electronic Flasher T3</v>
      </c>
      <c r="L1689" s="22">
        <v>1</v>
      </c>
      <c r="M1689" s="27">
        <v>1617</v>
      </c>
      <c r="N1689" s="69">
        <f t="shared" si="175"/>
        <v>1617</v>
      </c>
      <c r="O1689" s="10">
        <v>200</v>
      </c>
      <c r="P1689" s="11"/>
      <c r="Q1689" s="11"/>
      <c r="R1689" s="11"/>
      <c r="S1689" s="11">
        <v>200</v>
      </c>
      <c r="T1689" s="23"/>
      <c r="U1689" s="71">
        <f t="shared" si="174"/>
        <v>400</v>
      </c>
      <c r="V1689" s="71">
        <f t="shared" si="176"/>
        <v>72</v>
      </c>
      <c r="W1689" s="9"/>
      <c r="X1689" s="69">
        <f>Job_Cards[[#This Row],[GST on Lobour]]+Job_Cards[[#This Row],[Total Labour]]+Job_Cards[[#This Row],[Part Value]]</f>
        <v>2089</v>
      </c>
      <c r="Y1689" s="9"/>
      <c r="Z1689" s="11"/>
      <c r="AA1689" s="15">
        <f t="shared" si="177"/>
        <v>9</v>
      </c>
      <c r="AB1689" s="15">
        <f t="shared" si="178"/>
        <v>7</v>
      </c>
      <c r="AC1689" s="15">
        <f t="shared" si="179"/>
        <v>2026</v>
      </c>
    </row>
    <row r="1690" spans="1:29" x14ac:dyDescent="0.35">
      <c r="A1690" s="8">
        <v>46213</v>
      </c>
      <c r="B1690" s="8">
        <v>46213</v>
      </c>
      <c r="C1690" s="9">
        <v>241</v>
      </c>
      <c r="D1690" s="9" t="s">
        <v>1313</v>
      </c>
      <c r="E1690" s="9"/>
      <c r="F1690" s="9" t="s">
        <v>1312</v>
      </c>
      <c r="G1690" s="64"/>
      <c r="H1690" s="65"/>
      <c r="I1690" s="65" t="s">
        <v>751</v>
      </c>
      <c r="J1690" s="106" t="s">
        <v>365</v>
      </c>
      <c r="K1690" s="67" t="str">
        <f>_xlfn.XLOOKUP(Job_Cards[[#This Row],[Part Code Issued]],'Inventory Check'!$A$3:$A$3000,'Inventory Check'!$B$3:$B$3000,"WRONG Code",0)</f>
        <v>Gulf Force AdBlue (10)</v>
      </c>
      <c r="L1690" s="22">
        <v>1</v>
      </c>
      <c r="M1690" s="27">
        <v>990</v>
      </c>
      <c r="N1690" s="69">
        <f t="shared" si="175"/>
        <v>990</v>
      </c>
      <c r="O1690" s="10"/>
      <c r="P1690" s="11"/>
      <c r="Q1690" s="11"/>
      <c r="R1690" s="11"/>
      <c r="S1690" s="11"/>
      <c r="T1690" s="23"/>
      <c r="U1690" s="71">
        <f t="shared" si="174"/>
        <v>0</v>
      </c>
      <c r="V1690" s="71">
        <f t="shared" si="176"/>
        <v>0</v>
      </c>
      <c r="W1690" s="9"/>
      <c r="X1690" s="69">
        <f>Job_Cards[[#This Row],[GST on Lobour]]+Job_Cards[[#This Row],[Total Labour]]+Job_Cards[[#This Row],[Part Value]]</f>
        <v>990</v>
      </c>
      <c r="Y1690" s="9"/>
      <c r="Z1690" s="11"/>
      <c r="AA1690" s="15">
        <f t="shared" si="177"/>
        <v>10</v>
      </c>
      <c r="AB1690" s="15">
        <f t="shared" si="178"/>
        <v>7</v>
      </c>
      <c r="AC1690" s="15">
        <f t="shared" si="179"/>
        <v>2026</v>
      </c>
    </row>
    <row r="1691" spans="1:29" x14ac:dyDescent="0.35">
      <c r="A1691" s="9"/>
      <c r="B1691" s="8">
        <v>46213</v>
      </c>
      <c r="C1691" s="9">
        <v>242</v>
      </c>
      <c r="D1691" s="9" t="s">
        <v>1662</v>
      </c>
      <c r="E1691" s="9"/>
      <c r="F1691" s="9"/>
      <c r="G1691" s="64"/>
      <c r="H1691" s="65"/>
      <c r="I1691" s="65" t="s">
        <v>751</v>
      </c>
      <c r="J1691" s="22" t="s">
        <v>594</v>
      </c>
      <c r="K1691" s="67" t="str">
        <f>_xlfn.XLOOKUP(Job_Cards[[#This Row],[Part Code Issued]],'Inventory Check'!$A$3:$A$3000,'Inventory Check'!$B$3:$B$3000,"WRONG Code",0)</f>
        <v>Fuel Tank Cap</v>
      </c>
      <c r="L1691" s="22">
        <v>1</v>
      </c>
      <c r="M1691" s="27">
        <v>410</v>
      </c>
      <c r="N1691" s="69">
        <f t="shared" si="175"/>
        <v>410</v>
      </c>
      <c r="O1691" s="10"/>
      <c r="P1691" s="11"/>
      <c r="Q1691" s="11"/>
      <c r="R1691" s="11"/>
      <c r="S1691" s="11"/>
      <c r="T1691" s="23"/>
      <c r="U1691" s="71">
        <f t="shared" si="174"/>
        <v>0</v>
      </c>
      <c r="V1691" s="71">
        <f t="shared" si="176"/>
        <v>0</v>
      </c>
      <c r="W1691" s="9"/>
      <c r="X1691" s="69">
        <f>Job_Cards[[#This Row],[GST on Lobour]]+Job_Cards[[#This Row],[Total Labour]]+Job_Cards[[#This Row],[Part Value]]</f>
        <v>410</v>
      </c>
      <c r="Y1691" s="9"/>
      <c r="Z1691" s="11"/>
      <c r="AA1691" s="15">
        <f t="shared" si="177"/>
        <v>10</v>
      </c>
      <c r="AB1691" s="15">
        <f t="shared" si="178"/>
        <v>7</v>
      </c>
      <c r="AC1691" s="15">
        <f t="shared" si="179"/>
        <v>2026</v>
      </c>
    </row>
    <row r="1692" spans="1:29" x14ac:dyDescent="0.35">
      <c r="A1692" s="9"/>
      <c r="B1692" s="8">
        <v>46213</v>
      </c>
      <c r="C1692" s="9">
        <v>243</v>
      </c>
      <c r="D1692" s="9" t="s">
        <v>1663</v>
      </c>
      <c r="E1692" s="9">
        <v>9506283957</v>
      </c>
      <c r="F1692" s="9" t="s">
        <v>627</v>
      </c>
      <c r="G1692" s="64"/>
      <c r="H1692" s="65"/>
      <c r="I1692" s="65" t="s">
        <v>751</v>
      </c>
      <c r="J1692" s="22" t="s">
        <v>308</v>
      </c>
      <c r="K1692" s="67" t="str">
        <f>_xlfn.XLOOKUP(Job_Cards[[#This Row],[Part Code Issued]],'Inventory Check'!$A$3:$A$3000,'Inventory Check'!$B$3:$B$3000,"WRONG Code",0)</f>
        <v>Gulf Force AdBlue (20 L)</v>
      </c>
      <c r="L1692" s="22">
        <v>1</v>
      </c>
      <c r="M1692" s="27">
        <v>1920</v>
      </c>
      <c r="N1692" s="69">
        <f t="shared" si="175"/>
        <v>1920</v>
      </c>
      <c r="O1692" s="10"/>
      <c r="P1692" s="11"/>
      <c r="Q1692" s="11"/>
      <c r="R1692" s="11"/>
      <c r="S1692" s="11"/>
      <c r="T1692" s="23"/>
      <c r="U1692" s="71">
        <f t="shared" si="174"/>
        <v>0</v>
      </c>
      <c r="V1692" s="71">
        <f t="shared" si="176"/>
        <v>0</v>
      </c>
      <c r="W1692" s="9"/>
      <c r="X1692" s="69">
        <f>Job_Cards[[#This Row],[GST on Lobour]]+Job_Cards[[#This Row],[Total Labour]]+Job_Cards[[#This Row],[Part Value]]</f>
        <v>1920</v>
      </c>
      <c r="Y1692" s="9"/>
      <c r="Z1692" s="11"/>
      <c r="AA1692" s="15">
        <f t="shared" si="177"/>
        <v>10</v>
      </c>
      <c r="AB1692" s="15">
        <f t="shared" si="178"/>
        <v>7</v>
      </c>
      <c r="AC1692" s="15">
        <f t="shared" si="179"/>
        <v>2026</v>
      </c>
    </row>
    <row r="1693" spans="1:29" x14ac:dyDescent="0.35">
      <c r="A1693" s="9"/>
      <c r="B1693" s="8">
        <v>46213</v>
      </c>
      <c r="C1693" s="9">
        <v>244</v>
      </c>
      <c r="D1693" s="9" t="s">
        <v>1362</v>
      </c>
      <c r="E1693" s="9">
        <v>9335032117</v>
      </c>
      <c r="F1693" s="9"/>
      <c r="G1693" s="64"/>
      <c r="H1693" s="65"/>
      <c r="I1693" s="65" t="s">
        <v>751</v>
      </c>
      <c r="J1693" s="22" t="s">
        <v>1103</v>
      </c>
      <c r="K1693" s="67" t="str">
        <f>_xlfn.XLOOKUP(Job_Cards[[#This Row],[Part Code Issued]],'Inventory Check'!$A$3:$A$3000,'Inventory Check'!$B$3:$B$3000,"WRONG Code",0)</f>
        <v>Gear Select Cable</v>
      </c>
      <c r="L1693" s="22">
        <v>1</v>
      </c>
      <c r="M1693" s="27">
        <v>993</v>
      </c>
      <c r="N1693" s="69">
        <f t="shared" si="175"/>
        <v>993</v>
      </c>
      <c r="O1693" s="10"/>
      <c r="P1693" s="11"/>
      <c r="Q1693" s="11"/>
      <c r="R1693" s="11"/>
      <c r="S1693" s="11"/>
      <c r="T1693" s="23"/>
      <c r="U1693" s="71">
        <f t="shared" si="174"/>
        <v>0</v>
      </c>
      <c r="V1693" s="71">
        <f t="shared" si="176"/>
        <v>0</v>
      </c>
      <c r="W1693" s="9"/>
      <c r="X1693" s="69">
        <f>Job_Cards[[#This Row],[GST on Lobour]]+Job_Cards[[#This Row],[Total Labour]]+Job_Cards[[#This Row],[Part Value]]</f>
        <v>993</v>
      </c>
      <c r="Y1693" s="9"/>
      <c r="Z1693" s="11"/>
      <c r="AA1693" s="15">
        <f t="shared" si="177"/>
        <v>10</v>
      </c>
      <c r="AB1693" s="15">
        <f t="shared" si="178"/>
        <v>7</v>
      </c>
      <c r="AC1693" s="15">
        <f t="shared" si="179"/>
        <v>2026</v>
      </c>
    </row>
    <row r="1694" spans="1:29" x14ac:dyDescent="0.35">
      <c r="A1694" s="9"/>
      <c r="B1694" s="8">
        <v>46213</v>
      </c>
      <c r="C1694" s="9"/>
      <c r="D1694" s="9"/>
      <c r="E1694" s="9"/>
      <c r="F1694" s="9"/>
      <c r="G1694" s="64"/>
      <c r="H1694" s="65"/>
      <c r="I1694" s="65" t="str">
        <f>IF(Job_Cards[[#This Row],[Customer Name]]="",I1693,"")</f>
        <v>Counter Sale</v>
      </c>
      <c r="J1694" s="22" t="s">
        <v>1099</v>
      </c>
      <c r="K1694" s="67" t="str">
        <f>_xlfn.XLOOKUP(Job_Cards[[#This Row],[Part Code Issued]],'Inventory Check'!$A$3:$A$3000,'Inventory Check'!$B$3:$B$3000,"WRONG Code",0)</f>
        <v>Gear Shift Cable</v>
      </c>
      <c r="L1694" s="22">
        <v>1</v>
      </c>
      <c r="M1694" s="27">
        <v>1109</v>
      </c>
      <c r="N1694" s="69">
        <f t="shared" si="175"/>
        <v>1109</v>
      </c>
      <c r="O1694" s="10"/>
      <c r="P1694" s="11"/>
      <c r="Q1694" s="11"/>
      <c r="R1694" s="11"/>
      <c r="S1694" s="11"/>
      <c r="T1694" s="23"/>
      <c r="U1694" s="71">
        <f t="shared" si="174"/>
        <v>0</v>
      </c>
      <c r="V1694" s="71">
        <f t="shared" si="176"/>
        <v>0</v>
      </c>
      <c r="W1694" s="9"/>
      <c r="X1694" s="69">
        <f>Job_Cards[[#This Row],[GST on Lobour]]+Job_Cards[[#This Row],[Total Labour]]+Job_Cards[[#This Row],[Part Value]]</f>
        <v>1109</v>
      </c>
      <c r="Y1694" s="9"/>
      <c r="Z1694" s="11"/>
      <c r="AA1694" s="15">
        <f t="shared" si="177"/>
        <v>10</v>
      </c>
      <c r="AB1694" s="15">
        <f t="shared" si="178"/>
        <v>7</v>
      </c>
      <c r="AC1694" s="15">
        <f t="shared" si="179"/>
        <v>2026</v>
      </c>
    </row>
    <row r="1695" spans="1:29" x14ac:dyDescent="0.35">
      <c r="A1695" s="8">
        <v>46215</v>
      </c>
      <c r="B1695" s="8">
        <v>46215</v>
      </c>
      <c r="C1695" s="9">
        <v>245</v>
      </c>
      <c r="D1695" s="9" t="s">
        <v>1664</v>
      </c>
      <c r="E1695" s="9">
        <v>9918900917</v>
      </c>
      <c r="F1695" s="9" t="s">
        <v>1665</v>
      </c>
      <c r="G1695" s="64" t="s">
        <v>57</v>
      </c>
      <c r="H1695" s="65" t="s">
        <v>65</v>
      </c>
      <c r="I1695" s="65" t="s">
        <v>27</v>
      </c>
      <c r="J1695" s="22" t="s">
        <v>366</v>
      </c>
      <c r="K1695" s="67" t="str">
        <f>_xlfn.XLOOKUP(Job_Cards[[#This Row],[Part Code Issued]],'Inventory Check'!$A$3:$A$3000,'Inventory Check'!$B$3:$B$3000,"WRONG Code",0)</f>
        <v>Gulf Force BS VI (6.5L)</v>
      </c>
      <c r="L1695" s="22">
        <v>1</v>
      </c>
      <c r="M1695" s="27">
        <v>3088</v>
      </c>
      <c r="N1695" s="69">
        <f t="shared" si="175"/>
        <v>3088</v>
      </c>
      <c r="O1695" s="10">
        <v>1050</v>
      </c>
      <c r="P1695" s="11"/>
      <c r="Q1695" s="11"/>
      <c r="R1695" s="11"/>
      <c r="S1695" s="11"/>
      <c r="T1695" s="23"/>
      <c r="U1695" s="71">
        <f t="shared" si="174"/>
        <v>1050</v>
      </c>
      <c r="V1695" s="71">
        <f t="shared" si="176"/>
        <v>189</v>
      </c>
      <c r="W1695" s="9"/>
      <c r="X1695" s="69">
        <f>Job_Cards[[#This Row],[GST on Lobour]]+Job_Cards[[#This Row],[Total Labour]]+Job_Cards[[#This Row],[Part Value]]</f>
        <v>4327</v>
      </c>
      <c r="Y1695" s="9"/>
      <c r="Z1695" s="11"/>
      <c r="AA1695" s="15">
        <f t="shared" si="177"/>
        <v>12</v>
      </c>
      <c r="AB1695" s="15">
        <f t="shared" si="178"/>
        <v>7</v>
      </c>
      <c r="AC1695" s="15">
        <f t="shared" si="179"/>
        <v>2026</v>
      </c>
    </row>
    <row r="1696" spans="1:29" x14ac:dyDescent="0.35">
      <c r="A1696" s="9"/>
      <c r="B1696" s="8">
        <v>46215</v>
      </c>
      <c r="C1696" s="9"/>
      <c r="D1696" s="9"/>
      <c r="E1696" s="9"/>
      <c r="F1696" s="9"/>
      <c r="G1696" s="64"/>
      <c r="H1696" s="65"/>
      <c r="I1696" s="65" t="str">
        <f>IF(Job_Cards[[#This Row],[Customer Name]]="",I1695,"")</f>
        <v>Paid</v>
      </c>
      <c r="J1696" s="22" t="s">
        <v>90</v>
      </c>
      <c r="K1696" s="67" t="str">
        <f>_xlfn.XLOOKUP(Job_Cards[[#This Row],[Part Code Issued]],'Inventory Check'!$A$3:$A$3000,'Inventory Check'!$B$3:$B$3000,"WRONG Code",0)</f>
        <v>Oil Filter</v>
      </c>
      <c r="L1696" s="22">
        <v>1</v>
      </c>
      <c r="M1696" s="27">
        <v>359</v>
      </c>
      <c r="N1696" s="69">
        <f t="shared" si="175"/>
        <v>359</v>
      </c>
      <c r="O1696" s="10"/>
      <c r="P1696" s="11"/>
      <c r="Q1696" s="11"/>
      <c r="R1696" s="11"/>
      <c r="S1696" s="11"/>
      <c r="T1696" s="23"/>
      <c r="U1696" s="71">
        <f t="shared" si="174"/>
        <v>0</v>
      </c>
      <c r="V1696" s="71">
        <f t="shared" si="176"/>
        <v>0</v>
      </c>
      <c r="W1696" s="9"/>
      <c r="X1696" s="69">
        <f>Job_Cards[[#This Row],[GST on Lobour]]+Job_Cards[[#This Row],[Total Labour]]+Job_Cards[[#This Row],[Part Value]]</f>
        <v>359</v>
      </c>
      <c r="Y1696" s="9"/>
      <c r="Z1696" s="11"/>
      <c r="AA1696" s="15">
        <f t="shared" si="177"/>
        <v>12</v>
      </c>
      <c r="AB1696" s="15">
        <f t="shared" si="178"/>
        <v>7</v>
      </c>
      <c r="AC1696" s="15">
        <f t="shared" si="179"/>
        <v>2026</v>
      </c>
    </row>
    <row r="1697" spans="1:29" x14ac:dyDescent="0.35">
      <c r="A1697" s="9"/>
      <c r="B1697" s="8">
        <v>46215</v>
      </c>
      <c r="C1697" s="9"/>
      <c r="D1697" s="9"/>
      <c r="E1697" s="9"/>
      <c r="F1697" s="9"/>
      <c r="G1697" s="64"/>
      <c r="H1697" s="65"/>
      <c r="I1697" s="65" t="str">
        <f>IF(Job_Cards[[#This Row],[Customer Name]]="",I1696,"")</f>
        <v>Paid</v>
      </c>
      <c r="J1697" s="22" t="s">
        <v>97</v>
      </c>
      <c r="K1697" s="67" t="str">
        <f>_xlfn.XLOOKUP(Job_Cards[[#This Row],[Part Code Issued]],'Inventory Check'!$A$3:$A$3000,'Inventory Check'!$B$3:$B$3000,"WRONG Code",0)</f>
        <v>FUEL FILTER</v>
      </c>
      <c r="L1697" s="22">
        <v>1</v>
      </c>
      <c r="M1697" s="27">
        <v>1060</v>
      </c>
      <c r="N1697" s="69">
        <f t="shared" si="175"/>
        <v>1060</v>
      </c>
      <c r="O1697" s="10"/>
      <c r="P1697" s="11"/>
      <c r="Q1697" s="11"/>
      <c r="R1697" s="11"/>
      <c r="S1697" s="11"/>
      <c r="T1697" s="23"/>
      <c r="U1697" s="71">
        <f t="shared" si="174"/>
        <v>0</v>
      </c>
      <c r="V1697" s="71">
        <f t="shared" si="176"/>
        <v>0</v>
      </c>
      <c r="W1697" s="9"/>
      <c r="X1697" s="69">
        <f>Job_Cards[[#This Row],[GST on Lobour]]+Job_Cards[[#This Row],[Total Labour]]+Job_Cards[[#This Row],[Part Value]]</f>
        <v>1060</v>
      </c>
      <c r="Y1697" s="9"/>
      <c r="Z1697" s="11"/>
      <c r="AA1697" s="15">
        <f t="shared" si="177"/>
        <v>12</v>
      </c>
      <c r="AB1697" s="15">
        <f t="shared" si="178"/>
        <v>7</v>
      </c>
      <c r="AC1697" s="15">
        <f t="shared" si="179"/>
        <v>2026</v>
      </c>
    </row>
    <row r="1698" spans="1:29" x14ac:dyDescent="0.35">
      <c r="A1698" s="9"/>
      <c r="B1698" s="8">
        <v>46215</v>
      </c>
      <c r="C1698" s="9"/>
      <c r="D1698" s="9"/>
      <c r="E1698" s="9"/>
      <c r="F1698" s="9"/>
      <c r="G1698" s="64"/>
      <c r="H1698" s="65"/>
      <c r="I1698" s="65" t="str">
        <f>IF(Job_Cards[[#This Row],[Customer Name]]="",I1697,"")</f>
        <v>Paid</v>
      </c>
      <c r="J1698" s="22" t="s">
        <v>98</v>
      </c>
      <c r="K1698" s="67" t="str">
        <f>_xlfn.XLOOKUP(Job_Cards[[#This Row],[Part Code Issued]],'Inventory Check'!$A$3:$A$3000,'Inventory Check'!$B$3:$B$3000,"WRONG Code",0)</f>
        <v>FUEL FILTER</v>
      </c>
      <c r="L1698" s="22">
        <v>1</v>
      </c>
      <c r="M1698" s="27">
        <v>711</v>
      </c>
      <c r="N1698" s="69">
        <f t="shared" si="175"/>
        <v>711</v>
      </c>
      <c r="O1698" s="10"/>
      <c r="P1698" s="11"/>
      <c r="Q1698" s="11"/>
      <c r="R1698" s="11"/>
      <c r="S1698" s="11"/>
      <c r="T1698" s="23"/>
      <c r="U1698" s="71">
        <f t="shared" si="174"/>
        <v>0</v>
      </c>
      <c r="V1698" s="71">
        <f t="shared" si="176"/>
        <v>0</v>
      </c>
      <c r="W1698" s="9"/>
      <c r="X1698" s="69">
        <f>Job_Cards[[#This Row],[GST on Lobour]]+Job_Cards[[#This Row],[Total Labour]]+Job_Cards[[#This Row],[Part Value]]</f>
        <v>711</v>
      </c>
      <c r="Y1698" s="9"/>
      <c r="Z1698" s="11"/>
      <c r="AA1698" s="15">
        <f t="shared" si="177"/>
        <v>12</v>
      </c>
      <c r="AB1698" s="15">
        <f t="shared" si="178"/>
        <v>7</v>
      </c>
      <c r="AC1698" s="15">
        <f t="shared" si="179"/>
        <v>2026</v>
      </c>
    </row>
    <row r="1699" spans="1:29" x14ac:dyDescent="0.35">
      <c r="A1699" s="9"/>
      <c r="B1699" s="8">
        <v>46215</v>
      </c>
      <c r="C1699" s="9"/>
      <c r="D1699" s="9"/>
      <c r="E1699" s="9"/>
      <c r="F1699" s="9"/>
      <c r="G1699" s="64"/>
      <c r="H1699" s="65"/>
      <c r="I1699" s="65" t="str">
        <f>IF(Job_Cards[[#This Row],[Customer Name]]="",I1698,"")</f>
        <v>Paid</v>
      </c>
      <c r="J1699" s="22" t="s">
        <v>223</v>
      </c>
      <c r="K1699" s="67" t="str">
        <f>_xlfn.XLOOKUP(Job_Cards[[#This Row],[Part Code Issued]],'Inventory Check'!$A$3:$A$3000,'Inventory Check'!$B$3:$B$3000,"WRONG Code",0)</f>
        <v>AIR FILTER</v>
      </c>
      <c r="L1699" s="22">
        <v>1</v>
      </c>
      <c r="M1699" s="27">
        <v>994</v>
      </c>
      <c r="N1699" s="69">
        <f t="shared" si="175"/>
        <v>994</v>
      </c>
      <c r="O1699" s="10"/>
      <c r="P1699" s="11"/>
      <c r="Q1699" s="11"/>
      <c r="R1699" s="11"/>
      <c r="S1699" s="11"/>
      <c r="T1699" s="23"/>
      <c r="U1699" s="71">
        <f t="shared" si="174"/>
        <v>0</v>
      </c>
      <c r="V1699" s="71">
        <f t="shared" si="176"/>
        <v>0</v>
      </c>
      <c r="W1699" s="9"/>
      <c r="X1699" s="69">
        <f>Job_Cards[[#This Row],[GST on Lobour]]+Job_Cards[[#This Row],[Total Labour]]+Job_Cards[[#This Row],[Part Value]]</f>
        <v>994</v>
      </c>
      <c r="Y1699" s="9"/>
      <c r="Z1699" s="11"/>
      <c r="AA1699" s="15">
        <f t="shared" si="177"/>
        <v>12</v>
      </c>
      <c r="AB1699" s="15">
        <f t="shared" si="178"/>
        <v>7</v>
      </c>
      <c r="AC1699" s="15">
        <f t="shared" si="179"/>
        <v>2026</v>
      </c>
    </row>
    <row r="1700" spans="1:29" x14ac:dyDescent="0.35">
      <c r="A1700" s="9"/>
      <c r="B1700" s="8">
        <v>46215</v>
      </c>
      <c r="C1700" s="9"/>
      <c r="D1700" s="9"/>
      <c r="E1700" s="9"/>
      <c r="F1700" s="9"/>
      <c r="G1700" s="64"/>
      <c r="H1700" s="65"/>
      <c r="I1700" s="65" t="str">
        <f>IF(Job_Cards[[#This Row],[Customer Name]]="",I1699,"")</f>
        <v>Paid</v>
      </c>
      <c r="J1700" s="22" t="s">
        <v>172</v>
      </c>
      <c r="K1700" s="67" t="str">
        <f>_xlfn.XLOOKUP(Job_Cards[[#This Row],[Part Code Issued]],'Inventory Check'!$A$3:$A$3000,'Inventory Check'!$B$3:$B$3000,"WRONG Code",0)</f>
        <v>BRAKE PAD</v>
      </c>
      <c r="L1700" s="22">
        <v>1</v>
      </c>
      <c r="M1700" s="27">
        <v>2296</v>
      </c>
      <c r="N1700" s="69">
        <f t="shared" si="175"/>
        <v>2296</v>
      </c>
      <c r="O1700" s="10"/>
      <c r="P1700" s="11"/>
      <c r="Q1700" s="11"/>
      <c r="R1700" s="11"/>
      <c r="S1700" s="11"/>
      <c r="T1700" s="23"/>
      <c r="U1700" s="71">
        <f t="shared" si="174"/>
        <v>0</v>
      </c>
      <c r="V1700" s="71">
        <f t="shared" si="176"/>
        <v>0</v>
      </c>
      <c r="W1700" s="9"/>
      <c r="X1700" s="69">
        <f>Job_Cards[[#This Row],[GST on Lobour]]+Job_Cards[[#This Row],[Total Labour]]+Job_Cards[[#This Row],[Part Value]]</f>
        <v>2296</v>
      </c>
      <c r="Y1700" s="9"/>
      <c r="Z1700" s="11"/>
      <c r="AA1700" s="15">
        <f t="shared" si="177"/>
        <v>12</v>
      </c>
      <c r="AB1700" s="15">
        <f t="shared" si="178"/>
        <v>7</v>
      </c>
      <c r="AC1700" s="15">
        <f t="shared" si="179"/>
        <v>2026</v>
      </c>
    </row>
    <row r="1701" spans="1:29" x14ac:dyDescent="0.35">
      <c r="A1701" s="9"/>
      <c r="B1701" s="8">
        <v>46215</v>
      </c>
      <c r="C1701" s="9"/>
      <c r="D1701" s="9"/>
      <c r="E1701" s="9"/>
      <c r="F1701" s="9"/>
      <c r="G1701" s="64"/>
      <c r="H1701" s="65"/>
      <c r="I1701" s="65" t="str">
        <f>IF(Job_Cards[[#This Row],[Customer Name]]="",I1700,"")</f>
        <v>Paid</v>
      </c>
      <c r="J1701" s="22" t="s">
        <v>140</v>
      </c>
      <c r="K1701" s="67" t="str">
        <f>_xlfn.XLOOKUP(Job_Cards[[#This Row],[Part Code Issued]],'Inventory Check'!$A$3:$A$3000,'Inventory Check'!$B$3:$B$3000,"WRONG Code",0)</f>
        <v>Latch assly with link RH ( side door)</v>
      </c>
      <c r="L1701" s="22">
        <v>1</v>
      </c>
      <c r="M1701" s="27">
        <v>336</v>
      </c>
      <c r="N1701" s="69">
        <f t="shared" si="175"/>
        <v>336</v>
      </c>
      <c r="O1701" s="10"/>
      <c r="P1701" s="11"/>
      <c r="Q1701" s="11"/>
      <c r="R1701" s="11"/>
      <c r="S1701" s="11"/>
      <c r="T1701" s="23"/>
      <c r="U1701" s="71">
        <f t="shared" si="174"/>
        <v>0</v>
      </c>
      <c r="V1701" s="71">
        <f t="shared" si="176"/>
        <v>0</v>
      </c>
      <c r="W1701" s="9"/>
      <c r="X1701" s="69">
        <f>Job_Cards[[#This Row],[GST on Lobour]]+Job_Cards[[#This Row],[Total Labour]]+Job_Cards[[#This Row],[Part Value]]</f>
        <v>336</v>
      </c>
      <c r="Y1701" s="9"/>
      <c r="Z1701" s="11"/>
      <c r="AA1701" s="15">
        <f t="shared" si="177"/>
        <v>12</v>
      </c>
      <c r="AB1701" s="15">
        <f t="shared" si="178"/>
        <v>7</v>
      </c>
      <c r="AC1701" s="15">
        <f t="shared" si="179"/>
        <v>2026</v>
      </c>
    </row>
    <row r="1702" spans="1:29" x14ac:dyDescent="0.35">
      <c r="A1702" s="8">
        <v>46215</v>
      </c>
      <c r="B1702" s="8">
        <v>46215</v>
      </c>
      <c r="C1702" s="9">
        <v>246</v>
      </c>
      <c r="D1702" s="9" t="s">
        <v>1524</v>
      </c>
      <c r="E1702" s="9">
        <v>9893503003</v>
      </c>
      <c r="F1702" s="9" t="s">
        <v>1525</v>
      </c>
      <c r="G1702" s="64" t="s">
        <v>57</v>
      </c>
      <c r="H1702" s="65" t="s">
        <v>65</v>
      </c>
      <c r="I1702" s="65" t="s">
        <v>27</v>
      </c>
      <c r="J1702" s="22" t="s">
        <v>464</v>
      </c>
      <c r="K1702" s="67" t="str">
        <f>_xlfn.XLOOKUP(Job_Cards[[#This Row],[Part Code Issued]],'Inventory Check'!$A$3:$A$3000,'Inventory Check'!$B$3:$B$3000,"WRONG Code",0)</f>
        <v>Reverse Light Switch</v>
      </c>
      <c r="L1702" s="22">
        <v>1</v>
      </c>
      <c r="M1702" s="27">
        <v>120</v>
      </c>
      <c r="N1702" s="69">
        <f t="shared" si="175"/>
        <v>120</v>
      </c>
      <c r="O1702" s="10"/>
      <c r="P1702" s="11">
        <v>200</v>
      </c>
      <c r="Q1702" s="11"/>
      <c r="R1702" s="11">
        <v>550</v>
      </c>
      <c r="S1702" s="11"/>
      <c r="T1702" s="23"/>
      <c r="U1702" s="71">
        <f t="shared" si="174"/>
        <v>750</v>
      </c>
      <c r="V1702" s="71">
        <f t="shared" si="176"/>
        <v>135</v>
      </c>
      <c r="W1702" s="9"/>
      <c r="X1702" s="69">
        <f>Job_Cards[[#This Row],[GST on Lobour]]+Job_Cards[[#This Row],[Total Labour]]+Job_Cards[[#This Row],[Part Value]]</f>
        <v>1005</v>
      </c>
      <c r="Y1702" s="9"/>
      <c r="Z1702" s="11"/>
      <c r="AA1702" s="15">
        <f t="shared" si="177"/>
        <v>12</v>
      </c>
      <c r="AB1702" s="15">
        <f t="shared" si="178"/>
        <v>7</v>
      </c>
      <c r="AC1702" s="15">
        <f t="shared" si="179"/>
        <v>2026</v>
      </c>
    </row>
    <row r="1703" spans="1:29" x14ac:dyDescent="0.35">
      <c r="A1703" s="8">
        <v>46215</v>
      </c>
      <c r="B1703" s="8">
        <v>46215</v>
      </c>
      <c r="C1703" s="9">
        <v>247</v>
      </c>
      <c r="D1703" s="9" t="s">
        <v>1543</v>
      </c>
      <c r="E1703" s="9">
        <v>9795765029</v>
      </c>
      <c r="F1703" s="9"/>
      <c r="G1703" s="64"/>
      <c r="H1703" s="65"/>
      <c r="I1703" s="65" t="s">
        <v>751</v>
      </c>
      <c r="J1703" s="22" t="s">
        <v>110</v>
      </c>
      <c r="K1703" s="67" t="str">
        <f>_xlfn.XLOOKUP(Job_Cards[[#This Row],[Part Code Issued]],'Inventory Check'!$A$3:$A$3000,'Inventory Check'!$B$3:$B$3000,"WRONG Code",0)</f>
        <v>Slave Cylinder with Push Rod</v>
      </c>
      <c r="L1703" s="22">
        <v>1</v>
      </c>
      <c r="M1703" s="27">
        <v>1300</v>
      </c>
      <c r="N1703" s="69">
        <f t="shared" si="175"/>
        <v>1300</v>
      </c>
      <c r="O1703" s="10"/>
      <c r="P1703" s="11"/>
      <c r="Q1703" s="11"/>
      <c r="R1703" s="11"/>
      <c r="S1703" s="11"/>
      <c r="T1703" s="23"/>
      <c r="U1703" s="71">
        <f t="shared" si="174"/>
        <v>0</v>
      </c>
      <c r="V1703" s="71">
        <f t="shared" si="176"/>
        <v>0</v>
      </c>
      <c r="W1703" s="9"/>
      <c r="X1703" s="69">
        <f>Job_Cards[[#This Row],[GST on Lobour]]+Job_Cards[[#This Row],[Total Labour]]+Job_Cards[[#This Row],[Part Value]]</f>
        <v>1300</v>
      </c>
      <c r="Y1703" s="9"/>
      <c r="Z1703" s="11"/>
      <c r="AA1703" s="15">
        <f t="shared" si="177"/>
        <v>12</v>
      </c>
      <c r="AB1703" s="15">
        <f t="shared" si="178"/>
        <v>7</v>
      </c>
      <c r="AC1703" s="15">
        <f t="shared" si="179"/>
        <v>2026</v>
      </c>
    </row>
    <row r="1704" spans="1:29" x14ac:dyDescent="0.35">
      <c r="A1704" s="8">
        <v>46215</v>
      </c>
      <c r="B1704" s="8">
        <v>46215</v>
      </c>
      <c r="C1704" s="9">
        <v>248</v>
      </c>
      <c r="D1704" s="9" t="s">
        <v>1666</v>
      </c>
      <c r="E1704" s="9"/>
      <c r="F1704" s="9" t="s">
        <v>1667</v>
      </c>
      <c r="G1704" s="64" t="s">
        <v>56</v>
      </c>
      <c r="H1704" s="65" t="s">
        <v>65</v>
      </c>
      <c r="I1704" s="65" t="s">
        <v>48</v>
      </c>
      <c r="J1704" s="22" t="s">
        <v>366</v>
      </c>
      <c r="K1704" s="67" t="str">
        <f>_xlfn.XLOOKUP(Job_Cards[[#This Row],[Part Code Issued]],'Inventory Check'!$A$3:$A$3000,'Inventory Check'!$B$3:$B$3000,"WRONG Code",0)</f>
        <v>Gulf Force BS VI (6.5L)</v>
      </c>
      <c r="L1704" s="22">
        <v>1</v>
      </c>
      <c r="M1704" s="27">
        <v>3088</v>
      </c>
      <c r="N1704" s="69">
        <f t="shared" si="175"/>
        <v>3088</v>
      </c>
      <c r="O1704" s="10"/>
      <c r="P1704" s="11"/>
      <c r="Q1704" s="11"/>
      <c r="R1704" s="11"/>
      <c r="S1704" s="11"/>
      <c r="T1704" s="23">
        <v>450</v>
      </c>
      <c r="U1704" s="71">
        <f t="shared" si="174"/>
        <v>450</v>
      </c>
      <c r="V1704" s="71">
        <f t="shared" si="176"/>
        <v>81</v>
      </c>
      <c r="W1704" s="9"/>
      <c r="X1704" s="69">
        <f>Job_Cards[[#This Row],[GST on Lobour]]+Job_Cards[[#This Row],[Total Labour]]+Job_Cards[[#This Row],[Part Value]]</f>
        <v>3619</v>
      </c>
      <c r="Y1704" s="9"/>
      <c r="Z1704" s="11"/>
      <c r="AA1704" s="15">
        <f t="shared" si="177"/>
        <v>12</v>
      </c>
      <c r="AB1704" s="15">
        <f t="shared" si="178"/>
        <v>7</v>
      </c>
      <c r="AC1704" s="15">
        <f t="shared" si="179"/>
        <v>2026</v>
      </c>
    </row>
    <row r="1705" spans="1:29" x14ac:dyDescent="0.35">
      <c r="A1705" s="9"/>
      <c r="B1705" s="8">
        <v>46215</v>
      </c>
      <c r="C1705" s="9"/>
      <c r="D1705" s="9"/>
      <c r="E1705" s="9"/>
      <c r="F1705" s="9"/>
      <c r="G1705" s="64"/>
      <c r="H1705" s="65"/>
      <c r="I1705" s="65" t="str">
        <f>IF(Job_Cards[[#This Row],[Customer Name]]="",I1704,"")</f>
        <v>Free Service</v>
      </c>
      <c r="J1705" s="22" t="s">
        <v>90</v>
      </c>
      <c r="K1705" s="67" t="str">
        <f>_xlfn.XLOOKUP(Job_Cards[[#This Row],[Part Code Issued]],'Inventory Check'!$A$3:$A$3000,'Inventory Check'!$B$3:$B$3000,"WRONG Code",0)</f>
        <v>Oil Filter</v>
      </c>
      <c r="L1705" s="22">
        <v>1</v>
      </c>
      <c r="M1705" s="27">
        <v>359</v>
      </c>
      <c r="N1705" s="69">
        <f t="shared" si="175"/>
        <v>359</v>
      </c>
      <c r="O1705" s="10"/>
      <c r="P1705" s="11"/>
      <c r="Q1705" s="11"/>
      <c r="R1705" s="11"/>
      <c r="S1705" s="11"/>
      <c r="T1705" s="23"/>
      <c r="U1705" s="71">
        <f t="shared" si="174"/>
        <v>0</v>
      </c>
      <c r="V1705" s="71">
        <f t="shared" si="176"/>
        <v>0</v>
      </c>
      <c r="W1705" s="9"/>
      <c r="X1705" s="69">
        <f>Job_Cards[[#This Row],[GST on Lobour]]+Job_Cards[[#This Row],[Total Labour]]+Job_Cards[[#This Row],[Part Value]]</f>
        <v>359</v>
      </c>
      <c r="Y1705" s="9"/>
      <c r="Z1705" s="11"/>
      <c r="AA1705" s="15">
        <f t="shared" si="177"/>
        <v>12</v>
      </c>
      <c r="AB1705" s="15">
        <f t="shared" si="178"/>
        <v>7</v>
      </c>
      <c r="AC1705" s="15">
        <f t="shared" si="179"/>
        <v>2026</v>
      </c>
    </row>
    <row r="1706" spans="1:29" x14ac:dyDescent="0.35">
      <c r="A1706" s="9"/>
      <c r="B1706" s="8">
        <v>46215</v>
      </c>
      <c r="C1706" s="9"/>
      <c r="D1706" s="9"/>
      <c r="E1706" s="9"/>
      <c r="F1706" s="9"/>
      <c r="G1706" s="64"/>
      <c r="H1706" s="65"/>
      <c r="I1706" s="65" t="str">
        <f>IF(Job_Cards[[#This Row],[Customer Name]]="",I1705,"")</f>
        <v>Free Service</v>
      </c>
      <c r="J1706" s="106" t="s">
        <v>365</v>
      </c>
      <c r="K1706" s="67" t="str">
        <f>_xlfn.XLOOKUP(Job_Cards[[#This Row],[Part Code Issued]],'Inventory Check'!$A$3:$A$3000,'Inventory Check'!$B$3:$B$3000,"WRONG Code",0)</f>
        <v>Gulf Force AdBlue (10)</v>
      </c>
      <c r="L1706" s="22">
        <v>1</v>
      </c>
      <c r="M1706" s="27">
        <v>990</v>
      </c>
      <c r="N1706" s="69">
        <f t="shared" si="175"/>
        <v>990</v>
      </c>
      <c r="O1706" s="10"/>
      <c r="P1706" s="11"/>
      <c r="Q1706" s="11"/>
      <c r="R1706" s="11"/>
      <c r="S1706" s="11"/>
      <c r="T1706" s="23"/>
      <c r="U1706" s="71">
        <f t="shared" si="174"/>
        <v>0</v>
      </c>
      <c r="V1706" s="71">
        <f t="shared" si="176"/>
        <v>0</v>
      </c>
      <c r="W1706" s="9"/>
      <c r="X1706" s="69">
        <f>Job_Cards[[#This Row],[GST on Lobour]]+Job_Cards[[#This Row],[Total Labour]]+Job_Cards[[#This Row],[Part Value]]</f>
        <v>990</v>
      </c>
      <c r="Y1706" s="9"/>
      <c r="Z1706" s="11"/>
      <c r="AA1706" s="15">
        <f t="shared" si="177"/>
        <v>12</v>
      </c>
      <c r="AB1706" s="15">
        <f t="shared" si="178"/>
        <v>7</v>
      </c>
      <c r="AC1706" s="15">
        <f t="shared" si="179"/>
        <v>2026</v>
      </c>
    </row>
    <row r="1707" spans="1:29" x14ac:dyDescent="0.35">
      <c r="A1707" s="8">
        <v>46215</v>
      </c>
      <c r="B1707" s="8">
        <v>46215</v>
      </c>
      <c r="C1707" s="9">
        <v>249</v>
      </c>
      <c r="D1707" s="9" t="s">
        <v>1668</v>
      </c>
      <c r="E1707" s="9"/>
      <c r="F1707" s="9"/>
      <c r="G1707" s="64"/>
      <c r="H1707" s="65"/>
      <c r="I1707" s="65" t="s">
        <v>751</v>
      </c>
      <c r="J1707" s="22" t="s">
        <v>308</v>
      </c>
      <c r="K1707" s="67" t="str">
        <f>_xlfn.XLOOKUP(Job_Cards[[#This Row],[Part Code Issued]],'Inventory Check'!$A$3:$A$3000,'Inventory Check'!$B$3:$B$3000,"WRONG Code",0)</f>
        <v>Gulf Force AdBlue (20 L)</v>
      </c>
      <c r="L1707" s="22">
        <v>1</v>
      </c>
      <c r="M1707" s="27">
        <v>1920</v>
      </c>
      <c r="N1707" s="69">
        <f t="shared" si="175"/>
        <v>1920</v>
      </c>
      <c r="O1707" s="10"/>
      <c r="P1707" s="11"/>
      <c r="Q1707" s="11"/>
      <c r="R1707" s="11"/>
      <c r="S1707" s="11"/>
      <c r="T1707" s="23"/>
      <c r="U1707" s="71">
        <f t="shared" si="174"/>
        <v>0</v>
      </c>
      <c r="V1707" s="71">
        <f t="shared" si="176"/>
        <v>0</v>
      </c>
      <c r="W1707" s="9"/>
      <c r="X1707" s="69">
        <f>Job_Cards[[#This Row],[GST on Lobour]]+Job_Cards[[#This Row],[Total Labour]]+Job_Cards[[#This Row],[Part Value]]</f>
        <v>1920</v>
      </c>
      <c r="Y1707" s="9"/>
      <c r="Z1707" s="11"/>
      <c r="AA1707" s="15">
        <f t="shared" si="177"/>
        <v>12</v>
      </c>
      <c r="AB1707" s="15">
        <f t="shared" si="178"/>
        <v>7</v>
      </c>
      <c r="AC1707" s="15">
        <f t="shared" si="179"/>
        <v>2026</v>
      </c>
    </row>
    <row r="1708" spans="1:29" x14ac:dyDescent="0.35">
      <c r="A1708" s="8">
        <v>46215</v>
      </c>
      <c r="B1708" s="8">
        <v>46215</v>
      </c>
      <c r="C1708" s="9">
        <v>250</v>
      </c>
      <c r="D1708" s="9" t="s">
        <v>560</v>
      </c>
      <c r="E1708" s="9">
        <v>9125902055</v>
      </c>
      <c r="F1708" s="9"/>
      <c r="G1708" s="64"/>
      <c r="H1708" s="65"/>
      <c r="I1708" s="65" t="s">
        <v>751</v>
      </c>
      <c r="J1708" s="22" t="s">
        <v>308</v>
      </c>
      <c r="K1708" s="67" t="str">
        <f>_xlfn.XLOOKUP(Job_Cards[[#This Row],[Part Code Issued]],'Inventory Check'!$A$3:$A$3000,'Inventory Check'!$B$3:$B$3000,"WRONG Code",0)</f>
        <v>Gulf Force AdBlue (20 L)</v>
      </c>
      <c r="L1708" s="22">
        <v>1</v>
      </c>
      <c r="M1708" s="27">
        <v>1920</v>
      </c>
      <c r="N1708" s="69">
        <f t="shared" si="175"/>
        <v>1920</v>
      </c>
      <c r="O1708" s="10"/>
      <c r="P1708" s="11"/>
      <c r="Q1708" s="11"/>
      <c r="R1708" s="11"/>
      <c r="S1708" s="11"/>
      <c r="T1708" s="23"/>
      <c r="U1708" s="71">
        <f t="shared" si="174"/>
        <v>0</v>
      </c>
      <c r="V1708" s="71">
        <f t="shared" si="176"/>
        <v>0</v>
      </c>
      <c r="W1708" s="9"/>
      <c r="X1708" s="69">
        <f>Job_Cards[[#This Row],[GST on Lobour]]+Job_Cards[[#This Row],[Total Labour]]+Job_Cards[[#This Row],[Part Value]]</f>
        <v>1920</v>
      </c>
      <c r="Y1708" s="9"/>
      <c r="Z1708" s="11"/>
      <c r="AA1708" s="15">
        <f t="shared" si="177"/>
        <v>12</v>
      </c>
      <c r="AB1708" s="15">
        <f t="shared" si="178"/>
        <v>7</v>
      </c>
      <c r="AC1708" s="15">
        <f t="shared" si="179"/>
        <v>2026</v>
      </c>
    </row>
    <row r="1709" spans="1:29" x14ac:dyDescent="0.35">
      <c r="A1709" s="8">
        <v>46215</v>
      </c>
      <c r="B1709" s="8">
        <v>46215</v>
      </c>
      <c r="C1709" s="9">
        <v>252</v>
      </c>
      <c r="D1709" s="9" t="s">
        <v>1670</v>
      </c>
      <c r="E1709" s="9"/>
      <c r="F1709" s="9"/>
      <c r="G1709" s="64"/>
      <c r="H1709" s="65"/>
      <c r="I1709" s="65" t="s">
        <v>751</v>
      </c>
      <c r="J1709" s="22" t="s">
        <v>1620</v>
      </c>
      <c r="K1709" s="67" t="str">
        <f>_xlfn.XLOOKUP(Job_Cards[[#This Row],[Part Code Issued]],'Inventory Check'!$A$3:$A$3000,'Inventory Check'!$B$3:$B$3000,"WRONG Code",0)</f>
        <v>Bonnet Opening Cable</v>
      </c>
      <c r="L1709" s="22">
        <v>1</v>
      </c>
      <c r="M1709" s="27">
        <v>216</v>
      </c>
      <c r="N1709" s="69">
        <f t="shared" si="175"/>
        <v>216</v>
      </c>
      <c r="O1709" s="10"/>
      <c r="P1709" s="11"/>
      <c r="Q1709" s="11"/>
      <c r="R1709" s="11"/>
      <c r="S1709" s="11"/>
      <c r="T1709" s="23"/>
      <c r="U1709" s="71">
        <f t="shared" si="174"/>
        <v>0</v>
      </c>
      <c r="V1709" s="71">
        <f t="shared" si="176"/>
        <v>0</v>
      </c>
      <c r="W1709" s="9"/>
      <c r="X1709" s="69">
        <f>Job_Cards[[#This Row],[GST on Lobour]]+Job_Cards[[#This Row],[Total Labour]]+Job_Cards[[#This Row],[Part Value]]</f>
        <v>216</v>
      </c>
      <c r="Y1709" s="9"/>
      <c r="Z1709" s="11"/>
      <c r="AA1709" s="15">
        <f t="shared" si="177"/>
        <v>12</v>
      </c>
      <c r="AB1709" s="15">
        <f t="shared" si="178"/>
        <v>7</v>
      </c>
      <c r="AC1709" s="15">
        <f t="shared" si="179"/>
        <v>2026</v>
      </c>
    </row>
    <row r="1710" spans="1:29" x14ac:dyDescent="0.35">
      <c r="A1710" s="8">
        <v>46215</v>
      </c>
      <c r="B1710" s="8">
        <v>46215</v>
      </c>
      <c r="C1710" s="9">
        <v>251</v>
      </c>
      <c r="D1710" s="9" t="s">
        <v>1671</v>
      </c>
      <c r="E1710" s="9">
        <v>8052791994</v>
      </c>
      <c r="F1710" s="9" t="s">
        <v>169</v>
      </c>
      <c r="G1710" s="64" t="s">
        <v>57</v>
      </c>
      <c r="H1710" s="65" t="s">
        <v>65</v>
      </c>
      <c r="I1710" s="65" t="s">
        <v>27</v>
      </c>
      <c r="J1710" s="22" t="s">
        <v>366</v>
      </c>
      <c r="K1710" s="67" t="str">
        <f>_xlfn.XLOOKUP(Job_Cards[[#This Row],[Part Code Issued]],'Inventory Check'!$A$3:$A$3000,'Inventory Check'!$B$3:$B$3000,"WRONG Code",0)</f>
        <v>Gulf Force BS VI (6.5L)</v>
      </c>
      <c r="L1710" s="22">
        <v>1</v>
      </c>
      <c r="M1710" s="27">
        <v>3088</v>
      </c>
      <c r="N1710" s="69">
        <f t="shared" si="175"/>
        <v>3088</v>
      </c>
      <c r="O1710" s="10">
        <v>750</v>
      </c>
      <c r="P1710" s="11"/>
      <c r="Q1710" s="11"/>
      <c r="R1710" s="11">
        <v>550</v>
      </c>
      <c r="S1710" s="11"/>
      <c r="T1710" s="23"/>
      <c r="U1710" s="71">
        <f t="shared" si="174"/>
        <v>1300</v>
      </c>
      <c r="V1710" s="71">
        <f t="shared" si="176"/>
        <v>234</v>
      </c>
      <c r="W1710" s="9"/>
      <c r="X1710" s="69">
        <f>Job_Cards[[#This Row],[GST on Lobour]]+Job_Cards[[#This Row],[Total Labour]]+Job_Cards[[#This Row],[Part Value]]</f>
        <v>4622</v>
      </c>
      <c r="Y1710" s="9"/>
      <c r="Z1710" s="11"/>
      <c r="AA1710" s="15">
        <f t="shared" si="177"/>
        <v>12</v>
      </c>
      <c r="AB1710" s="15">
        <f t="shared" si="178"/>
        <v>7</v>
      </c>
      <c r="AC1710" s="15">
        <f t="shared" si="179"/>
        <v>2026</v>
      </c>
    </row>
    <row r="1711" spans="1:29" x14ac:dyDescent="0.35">
      <c r="A1711" s="9"/>
      <c r="B1711" s="8">
        <v>46215</v>
      </c>
      <c r="C1711" s="9"/>
      <c r="D1711" s="9"/>
      <c r="E1711" s="9"/>
      <c r="F1711" s="9"/>
      <c r="G1711" s="64"/>
      <c r="H1711" s="65"/>
      <c r="I1711" s="65" t="str">
        <f>IF(Job_Cards[[#This Row],[Customer Name]]="",I1710,"")</f>
        <v>Paid</v>
      </c>
      <c r="J1711" s="22" t="s">
        <v>90</v>
      </c>
      <c r="K1711" s="67" t="str">
        <f>_xlfn.XLOOKUP(Job_Cards[[#This Row],[Part Code Issued]],'Inventory Check'!$A$3:$A$3000,'Inventory Check'!$B$3:$B$3000,"WRONG Code",0)</f>
        <v>Oil Filter</v>
      </c>
      <c r="L1711" s="22">
        <v>1</v>
      </c>
      <c r="M1711" s="27">
        <v>359</v>
      </c>
      <c r="N1711" s="69">
        <f t="shared" si="175"/>
        <v>359</v>
      </c>
      <c r="O1711" s="10"/>
      <c r="P1711" s="11"/>
      <c r="Q1711" s="11"/>
      <c r="R1711" s="11"/>
      <c r="S1711" s="11"/>
      <c r="T1711" s="23"/>
      <c r="U1711" s="71">
        <f t="shared" si="174"/>
        <v>0</v>
      </c>
      <c r="V1711" s="71">
        <f t="shared" si="176"/>
        <v>0</v>
      </c>
      <c r="W1711" s="9"/>
      <c r="X1711" s="69">
        <f>Job_Cards[[#This Row],[GST on Lobour]]+Job_Cards[[#This Row],[Total Labour]]+Job_Cards[[#This Row],[Part Value]]</f>
        <v>359</v>
      </c>
      <c r="Y1711" s="9"/>
      <c r="Z1711" s="11"/>
      <c r="AA1711" s="15">
        <f t="shared" si="177"/>
        <v>12</v>
      </c>
      <c r="AB1711" s="15">
        <f t="shared" si="178"/>
        <v>7</v>
      </c>
      <c r="AC1711" s="15">
        <f t="shared" si="179"/>
        <v>2026</v>
      </c>
    </row>
    <row r="1712" spans="1:29" x14ac:dyDescent="0.35">
      <c r="A1712" s="9"/>
      <c r="B1712" s="8">
        <v>46215</v>
      </c>
      <c r="C1712" s="9"/>
      <c r="D1712" s="9"/>
      <c r="E1712" s="9"/>
      <c r="F1712" s="9"/>
      <c r="G1712" s="64"/>
      <c r="H1712" s="65"/>
      <c r="I1712" s="65" t="str">
        <f>IF(Job_Cards[[#This Row],[Customer Name]]="",I1711,"")</f>
        <v>Paid</v>
      </c>
      <c r="J1712" s="22" t="s">
        <v>97</v>
      </c>
      <c r="K1712" s="67" t="str">
        <f>_xlfn.XLOOKUP(Job_Cards[[#This Row],[Part Code Issued]],'Inventory Check'!$A$3:$A$3000,'Inventory Check'!$B$3:$B$3000,"WRONG Code",0)</f>
        <v>FUEL FILTER</v>
      </c>
      <c r="L1712" s="22">
        <v>1</v>
      </c>
      <c r="M1712" s="27">
        <v>1060</v>
      </c>
      <c r="N1712" s="69">
        <f t="shared" si="175"/>
        <v>1060</v>
      </c>
      <c r="O1712" s="10"/>
      <c r="P1712" s="11"/>
      <c r="Q1712" s="11"/>
      <c r="R1712" s="11"/>
      <c r="S1712" s="11"/>
      <c r="T1712" s="23"/>
      <c r="U1712" s="71">
        <f t="shared" si="174"/>
        <v>0</v>
      </c>
      <c r="V1712" s="71">
        <f t="shared" si="176"/>
        <v>0</v>
      </c>
      <c r="W1712" s="9"/>
      <c r="X1712" s="69">
        <f>Job_Cards[[#This Row],[GST on Lobour]]+Job_Cards[[#This Row],[Total Labour]]+Job_Cards[[#This Row],[Part Value]]</f>
        <v>1060</v>
      </c>
      <c r="Y1712" s="9"/>
      <c r="Z1712" s="11"/>
      <c r="AA1712" s="15">
        <f t="shared" si="177"/>
        <v>12</v>
      </c>
      <c r="AB1712" s="15">
        <f t="shared" si="178"/>
        <v>7</v>
      </c>
      <c r="AC1712" s="15">
        <f t="shared" si="179"/>
        <v>2026</v>
      </c>
    </row>
    <row r="1713" spans="1:29" x14ac:dyDescent="0.35">
      <c r="A1713" s="9"/>
      <c r="B1713" s="8">
        <v>46215</v>
      </c>
      <c r="C1713" s="9"/>
      <c r="D1713" s="9"/>
      <c r="E1713" s="9"/>
      <c r="F1713" s="9"/>
      <c r="G1713" s="64"/>
      <c r="H1713" s="65"/>
      <c r="I1713" s="65" t="str">
        <f>IF(Job_Cards[[#This Row],[Customer Name]]="",I1712,"")</f>
        <v>Paid</v>
      </c>
      <c r="J1713" s="22" t="s">
        <v>98</v>
      </c>
      <c r="K1713" s="67" t="str">
        <f>_xlfn.XLOOKUP(Job_Cards[[#This Row],[Part Code Issued]],'Inventory Check'!$A$3:$A$3000,'Inventory Check'!$B$3:$B$3000,"WRONG Code",0)</f>
        <v>FUEL FILTER</v>
      </c>
      <c r="L1713" s="22">
        <v>1</v>
      </c>
      <c r="M1713" s="27">
        <v>711</v>
      </c>
      <c r="N1713" s="69">
        <f t="shared" si="175"/>
        <v>711</v>
      </c>
      <c r="O1713" s="10"/>
      <c r="P1713" s="11"/>
      <c r="Q1713" s="11"/>
      <c r="R1713" s="11"/>
      <c r="S1713" s="11"/>
      <c r="T1713" s="23"/>
      <c r="U1713" s="71">
        <f t="shared" si="174"/>
        <v>0</v>
      </c>
      <c r="V1713" s="71">
        <f t="shared" si="176"/>
        <v>0</v>
      </c>
      <c r="W1713" s="9"/>
      <c r="X1713" s="69">
        <f>Job_Cards[[#This Row],[GST on Lobour]]+Job_Cards[[#This Row],[Total Labour]]+Job_Cards[[#This Row],[Part Value]]</f>
        <v>711</v>
      </c>
      <c r="Y1713" s="9"/>
      <c r="Z1713" s="11"/>
      <c r="AA1713" s="15">
        <f t="shared" si="177"/>
        <v>12</v>
      </c>
      <c r="AB1713" s="15">
        <f t="shared" si="178"/>
        <v>7</v>
      </c>
      <c r="AC1713" s="15">
        <f t="shared" si="179"/>
        <v>2026</v>
      </c>
    </row>
    <row r="1714" spans="1:29" x14ac:dyDescent="0.35">
      <c r="A1714" s="9"/>
      <c r="B1714" s="8">
        <v>46215</v>
      </c>
      <c r="C1714" s="9"/>
      <c r="D1714" s="9"/>
      <c r="E1714" s="9"/>
      <c r="F1714" s="9"/>
      <c r="G1714" s="64"/>
      <c r="H1714" s="65"/>
      <c r="I1714" s="65" t="str">
        <f>IF(Job_Cards[[#This Row],[Customer Name]]="",I1713,"")</f>
        <v>Paid</v>
      </c>
      <c r="J1714" s="22" t="s">
        <v>223</v>
      </c>
      <c r="K1714" s="67" t="str">
        <f>_xlfn.XLOOKUP(Job_Cards[[#This Row],[Part Code Issued]],'Inventory Check'!$A$3:$A$3000,'Inventory Check'!$B$3:$B$3000,"WRONG Code",0)</f>
        <v>AIR FILTER</v>
      </c>
      <c r="L1714" s="22">
        <v>1</v>
      </c>
      <c r="M1714" s="27">
        <v>994</v>
      </c>
      <c r="N1714" s="69">
        <f t="shared" si="175"/>
        <v>994</v>
      </c>
      <c r="O1714" s="10"/>
      <c r="P1714" s="11"/>
      <c r="Q1714" s="11"/>
      <c r="R1714" s="11"/>
      <c r="S1714" s="11"/>
      <c r="T1714" s="23"/>
      <c r="U1714" s="71">
        <f t="shared" si="174"/>
        <v>0</v>
      </c>
      <c r="V1714" s="71">
        <f t="shared" si="176"/>
        <v>0</v>
      </c>
      <c r="W1714" s="9"/>
      <c r="X1714" s="69">
        <f>Job_Cards[[#This Row],[GST on Lobour]]+Job_Cards[[#This Row],[Total Labour]]+Job_Cards[[#This Row],[Part Value]]</f>
        <v>994</v>
      </c>
      <c r="Y1714" s="9"/>
      <c r="Z1714" s="11"/>
      <c r="AA1714" s="15">
        <f t="shared" si="177"/>
        <v>12</v>
      </c>
      <c r="AB1714" s="15">
        <f t="shared" si="178"/>
        <v>7</v>
      </c>
      <c r="AC1714" s="15">
        <f t="shared" si="179"/>
        <v>2026</v>
      </c>
    </row>
    <row r="1715" spans="1:29" x14ac:dyDescent="0.35">
      <c r="A1715" s="8">
        <v>46216</v>
      </c>
      <c r="B1715" s="8">
        <v>46216</v>
      </c>
      <c r="C1715" s="9">
        <v>253</v>
      </c>
      <c r="D1715" s="9" t="s">
        <v>1672</v>
      </c>
      <c r="E1715" s="9"/>
      <c r="F1715" s="9"/>
      <c r="G1715" s="64"/>
      <c r="H1715" s="65" t="s">
        <v>65</v>
      </c>
      <c r="I1715" s="65" t="s">
        <v>751</v>
      </c>
      <c r="J1715" s="106" t="s">
        <v>365</v>
      </c>
      <c r="K1715" s="67" t="str">
        <f>_xlfn.XLOOKUP(Job_Cards[[#This Row],[Part Code Issued]],'Inventory Check'!$A$3:$A$3000,'Inventory Check'!$B$3:$B$3000,"WRONG Code",0)</f>
        <v>Gulf Force AdBlue (10)</v>
      </c>
      <c r="L1715" s="22">
        <v>2</v>
      </c>
      <c r="M1715" s="27">
        <v>990</v>
      </c>
      <c r="N1715" s="69">
        <f t="shared" si="175"/>
        <v>1980</v>
      </c>
      <c r="O1715" s="10"/>
      <c r="P1715" s="11"/>
      <c r="Q1715" s="11"/>
      <c r="R1715" s="11"/>
      <c r="S1715" s="11"/>
      <c r="T1715" s="23"/>
      <c r="U1715" s="71">
        <f t="shared" si="174"/>
        <v>0</v>
      </c>
      <c r="V1715" s="71">
        <f t="shared" si="176"/>
        <v>0</v>
      </c>
      <c r="W1715" s="9"/>
      <c r="X1715" s="69">
        <f>Job_Cards[[#This Row],[GST on Lobour]]+Job_Cards[[#This Row],[Total Labour]]+Job_Cards[[#This Row],[Part Value]]</f>
        <v>1980</v>
      </c>
      <c r="Y1715" s="9"/>
      <c r="Z1715" s="11"/>
      <c r="AA1715" s="15">
        <f t="shared" si="177"/>
        <v>13</v>
      </c>
      <c r="AB1715" s="15">
        <f t="shared" si="178"/>
        <v>7</v>
      </c>
      <c r="AC1715" s="15">
        <f t="shared" si="179"/>
        <v>2026</v>
      </c>
    </row>
    <row r="1716" spans="1:29" x14ac:dyDescent="0.35">
      <c r="A1716" s="8">
        <v>46216</v>
      </c>
      <c r="B1716" s="8">
        <v>46216</v>
      </c>
      <c r="C1716" s="9">
        <v>254</v>
      </c>
      <c r="D1716" s="9" t="s">
        <v>1673</v>
      </c>
      <c r="E1716" s="9"/>
      <c r="F1716" s="9" t="s">
        <v>1674</v>
      </c>
      <c r="G1716" s="64" t="s">
        <v>55</v>
      </c>
      <c r="H1716" s="65" t="s">
        <v>65</v>
      </c>
      <c r="I1716" s="65" t="s">
        <v>27</v>
      </c>
      <c r="J1716" s="22" t="s">
        <v>375</v>
      </c>
      <c r="K1716" s="67" t="str">
        <f>_xlfn.XLOOKUP(Job_Cards[[#This Row],[Part Code Issued]],'Inventory Check'!$A$3:$A$3000,'Inventory Check'!$B$3:$B$3000,"WRONG Code",0)</f>
        <v>ELECTRICAL SPARY</v>
      </c>
      <c r="L1716" s="22">
        <v>1</v>
      </c>
      <c r="M1716" s="27">
        <v>190</v>
      </c>
      <c r="N1716" s="69">
        <f t="shared" si="175"/>
        <v>190</v>
      </c>
      <c r="O1716" s="10">
        <v>400</v>
      </c>
      <c r="P1716" s="11">
        <v>300</v>
      </c>
      <c r="Q1716" s="11"/>
      <c r="R1716" s="11"/>
      <c r="S1716" s="11"/>
      <c r="T1716" s="23"/>
      <c r="U1716" s="71">
        <f t="shared" si="174"/>
        <v>700</v>
      </c>
      <c r="V1716" s="71">
        <f t="shared" si="176"/>
        <v>126</v>
      </c>
      <c r="W1716" s="9"/>
      <c r="X1716" s="69">
        <f>Job_Cards[[#This Row],[GST on Lobour]]+Job_Cards[[#This Row],[Total Labour]]+Job_Cards[[#This Row],[Part Value]]</f>
        <v>1016</v>
      </c>
      <c r="Y1716" s="9"/>
      <c r="Z1716" s="11"/>
      <c r="AA1716" s="15">
        <f t="shared" si="177"/>
        <v>13</v>
      </c>
      <c r="AB1716" s="15">
        <f t="shared" si="178"/>
        <v>7</v>
      </c>
      <c r="AC1716" s="15">
        <f t="shared" si="179"/>
        <v>2026</v>
      </c>
    </row>
    <row r="1717" spans="1:29" x14ac:dyDescent="0.35">
      <c r="A1717" s="9"/>
      <c r="B1717" s="8">
        <v>46216</v>
      </c>
      <c r="C1717" s="9"/>
      <c r="D1717" s="9"/>
      <c r="E1717" s="9"/>
      <c r="F1717" s="9"/>
      <c r="G1717" s="64"/>
      <c r="H1717" s="65"/>
      <c r="I1717" s="65" t="str">
        <f>IF(Job_Cards[[#This Row],[Customer Name]]="",I1716,"")</f>
        <v>Paid</v>
      </c>
      <c r="J1717" s="22" t="s">
        <v>91</v>
      </c>
      <c r="K1717" s="67" t="str">
        <f>_xlfn.XLOOKUP(Job_Cards[[#This Row],[Part Code Issued]],'Inventory Check'!$A$3:$A$3000,'Inventory Check'!$B$3:$B$3000,"WRONG Code",0)</f>
        <v>FUEL FILTER</v>
      </c>
      <c r="L1717" s="22">
        <v>1</v>
      </c>
      <c r="M1717" s="27">
        <v>1575</v>
      </c>
      <c r="N1717" s="69">
        <f t="shared" si="175"/>
        <v>1575</v>
      </c>
      <c r="O1717" s="10"/>
      <c r="P1717" s="11"/>
      <c r="Q1717" s="11"/>
      <c r="R1717" s="11"/>
      <c r="S1717" s="11"/>
      <c r="T1717" s="23"/>
      <c r="U1717" s="71">
        <f t="shared" si="174"/>
        <v>0</v>
      </c>
      <c r="V1717" s="71">
        <f t="shared" si="176"/>
        <v>0</v>
      </c>
      <c r="W1717" s="9"/>
      <c r="X1717" s="69">
        <f>Job_Cards[[#This Row],[GST on Lobour]]+Job_Cards[[#This Row],[Total Labour]]+Job_Cards[[#This Row],[Part Value]]</f>
        <v>1575</v>
      </c>
      <c r="Y1717" s="9"/>
      <c r="Z1717" s="11"/>
      <c r="AA1717" s="15">
        <f t="shared" si="177"/>
        <v>13</v>
      </c>
      <c r="AB1717" s="15">
        <f t="shared" si="178"/>
        <v>7</v>
      </c>
      <c r="AC1717" s="15">
        <f t="shared" si="179"/>
        <v>2026</v>
      </c>
    </row>
    <row r="1718" spans="1:29" x14ac:dyDescent="0.35">
      <c r="A1718" s="8">
        <v>46216</v>
      </c>
      <c r="B1718" s="8">
        <v>46216</v>
      </c>
      <c r="C1718" s="9">
        <v>255</v>
      </c>
      <c r="D1718" s="9" t="s">
        <v>1506</v>
      </c>
      <c r="E1718" s="9">
        <v>6392664886</v>
      </c>
      <c r="F1718" s="9" t="s">
        <v>1322</v>
      </c>
      <c r="G1718" s="64" t="s">
        <v>57</v>
      </c>
      <c r="H1718" s="65" t="s">
        <v>65</v>
      </c>
      <c r="I1718" s="65" t="s">
        <v>27</v>
      </c>
      <c r="J1718" s="22" t="s">
        <v>499</v>
      </c>
      <c r="K1718" s="67" t="str">
        <f>_xlfn.XLOOKUP(Job_Cards[[#This Row],[Part Code Issued]],'Inventory Check'!$A$3:$A$3000,'Inventory Check'!$B$3:$B$3000,"WRONG Code",0)</f>
        <v>GASKET V-LAMP DIA185</v>
      </c>
      <c r="L1718" s="22">
        <v>2</v>
      </c>
      <c r="M1718" s="27">
        <v>495</v>
      </c>
      <c r="N1718" s="69">
        <f t="shared" si="175"/>
        <v>990</v>
      </c>
      <c r="O1718" s="10">
        <v>1550</v>
      </c>
      <c r="P1718" s="11"/>
      <c r="Q1718" s="11"/>
      <c r="R1718" s="11">
        <v>550</v>
      </c>
      <c r="S1718" s="11"/>
      <c r="T1718" s="23"/>
      <c r="U1718" s="71">
        <f t="shared" si="174"/>
        <v>2100</v>
      </c>
      <c r="V1718" s="71">
        <f t="shared" si="176"/>
        <v>378</v>
      </c>
      <c r="W1718" s="9"/>
      <c r="X1718" s="69">
        <f>Job_Cards[[#This Row],[GST on Lobour]]+Job_Cards[[#This Row],[Total Labour]]+Job_Cards[[#This Row],[Part Value]]</f>
        <v>3468</v>
      </c>
      <c r="Y1718" s="9"/>
      <c r="Z1718" s="11"/>
      <c r="AA1718" s="15">
        <f t="shared" si="177"/>
        <v>13</v>
      </c>
      <c r="AB1718" s="15">
        <f t="shared" si="178"/>
        <v>7</v>
      </c>
      <c r="AC1718" s="15">
        <f t="shared" si="179"/>
        <v>2026</v>
      </c>
    </row>
    <row r="1719" spans="1:29" x14ac:dyDescent="0.35">
      <c r="A1719" s="9"/>
      <c r="B1719" s="8">
        <v>46216</v>
      </c>
      <c r="C1719" s="9"/>
      <c r="D1719" s="9"/>
      <c r="E1719" s="9"/>
      <c r="F1719" s="9"/>
      <c r="G1719" s="64"/>
      <c r="H1719" s="65"/>
      <c r="I1719" s="65" t="str">
        <f>IF(Job_Cards[[#This Row],[Customer Name]]="",I1718,"")</f>
        <v>Paid</v>
      </c>
      <c r="J1719" s="22" t="s">
        <v>497</v>
      </c>
      <c r="K1719" s="67" t="str">
        <f>_xlfn.XLOOKUP(Job_Cards[[#This Row],[Part Code Issued]],'Inventory Check'!$A$3:$A$3000,'Inventory Check'!$B$3:$B$3000,"WRONG Code",0)</f>
        <v>GASKET V-LAMP DIA65</v>
      </c>
      <c r="L1719" s="22">
        <v>1</v>
      </c>
      <c r="M1719" s="27">
        <v>107</v>
      </c>
      <c r="N1719" s="69">
        <f t="shared" si="175"/>
        <v>107</v>
      </c>
      <c r="O1719" s="10"/>
      <c r="P1719" s="11"/>
      <c r="Q1719" s="11"/>
      <c r="R1719" s="11"/>
      <c r="S1719" s="11"/>
      <c r="T1719" s="23"/>
      <c r="U1719" s="71">
        <f t="shared" si="174"/>
        <v>0</v>
      </c>
      <c r="V1719" s="71">
        <f t="shared" si="176"/>
        <v>0</v>
      </c>
      <c r="W1719" s="9"/>
      <c r="X1719" s="69">
        <f>Job_Cards[[#This Row],[GST on Lobour]]+Job_Cards[[#This Row],[Total Labour]]+Job_Cards[[#This Row],[Part Value]]</f>
        <v>107</v>
      </c>
      <c r="Y1719" s="9"/>
      <c r="Z1719" s="11"/>
      <c r="AA1719" s="15">
        <f t="shared" si="177"/>
        <v>13</v>
      </c>
      <c r="AB1719" s="15">
        <f t="shared" si="178"/>
        <v>7</v>
      </c>
      <c r="AC1719" s="15">
        <f t="shared" si="179"/>
        <v>2026</v>
      </c>
    </row>
    <row r="1720" spans="1:29" x14ac:dyDescent="0.35">
      <c r="A1720" s="9"/>
      <c r="B1720" s="8">
        <v>46216</v>
      </c>
      <c r="C1720" s="9"/>
      <c r="D1720" s="9"/>
      <c r="E1720" s="9"/>
      <c r="F1720" s="9"/>
      <c r="G1720" s="64"/>
      <c r="H1720" s="65"/>
      <c r="I1720" s="65" t="str">
        <f>IF(Job_Cards[[#This Row],[Customer Name]]="",I1719,"")</f>
        <v>Paid</v>
      </c>
      <c r="J1720" s="22" t="s">
        <v>1119</v>
      </c>
      <c r="K1720" s="67" t="str">
        <f>_xlfn.XLOOKUP(Job_Cards[[#This Row],[Part Code Issued]],'Inventory Check'!$A$3:$A$3000,'Inventory Check'!$B$3:$B$3000,"WRONG Code",0)</f>
        <v>MECHENICAL SPRAY</v>
      </c>
      <c r="L1720" s="22">
        <v>1</v>
      </c>
      <c r="M1720" s="27">
        <v>160</v>
      </c>
      <c r="N1720" s="69">
        <f t="shared" si="175"/>
        <v>160</v>
      </c>
      <c r="O1720" s="10"/>
      <c r="P1720" s="11"/>
      <c r="Q1720" s="11"/>
      <c r="R1720" s="11"/>
      <c r="S1720" s="11"/>
      <c r="T1720" s="23"/>
      <c r="U1720" s="71">
        <f t="shared" si="174"/>
        <v>0</v>
      </c>
      <c r="V1720" s="71">
        <f t="shared" si="176"/>
        <v>0</v>
      </c>
      <c r="W1720" s="9"/>
      <c r="X1720" s="69">
        <f>Job_Cards[[#This Row],[GST on Lobour]]+Job_Cards[[#This Row],[Total Labour]]+Job_Cards[[#This Row],[Part Value]]</f>
        <v>160</v>
      </c>
      <c r="Y1720" s="9"/>
      <c r="Z1720" s="11"/>
      <c r="AA1720" s="15">
        <f t="shared" si="177"/>
        <v>13</v>
      </c>
      <c r="AB1720" s="15">
        <f t="shared" si="178"/>
        <v>7</v>
      </c>
      <c r="AC1720" s="15">
        <f t="shared" si="179"/>
        <v>2026</v>
      </c>
    </row>
    <row r="1721" spans="1:29" x14ac:dyDescent="0.35">
      <c r="A1721" s="9"/>
      <c r="B1721" s="8">
        <v>46216</v>
      </c>
      <c r="C1721" s="9"/>
      <c r="D1721" s="9"/>
      <c r="E1721" s="9"/>
      <c r="F1721" s="9"/>
      <c r="G1721" s="64"/>
      <c r="H1721" s="65"/>
      <c r="I1721" s="65" t="str">
        <f>IF(Job_Cards[[#This Row],[Customer Name]]="",I1720,"")</f>
        <v>Paid</v>
      </c>
      <c r="J1721" s="22" t="s">
        <v>308</v>
      </c>
      <c r="K1721" s="67" t="str">
        <f>_xlfn.XLOOKUP(Job_Cards[[#This Row],[Part Code Issued]],'Inventory Check'!$A$3:$A$3000,'Inventory Check'!$B$3:$B$3000,"WRONG Code",0)</f>
        <v>Gulf Force AdBlue (20 L)</v>
      </c>
      <c r="L1721" s="22">
        <v>1</v>
      </c>
      <c r="M1721" s="27">
        <v>1920</v>
      </c>
      <c r="N1721" s="69">
        <f t="shared" si="175"/>
        <v>1920</v>
      </c>
      <c r="O1721" s="10"/>
      <c r="P1721" s="11"/>
      <c r="Q1721" s="11"/>
      <c r="R1721" s="11"/>
      <c r="S1721" s="11"/>
      <c r="T1721" s="23"/>
      <c r="U1721" s="71">
        <f t="shared" si="174"/>
        <v>0</v>
      </c>
      <c r="V1721" s="71">
        <f t="shared" si="176"/>
        <v>0</v>
      </c>
      <c r="W1721" s="9"/>
      <c r="X1721" s="69">
        <f>Job_Cards[[#This Row],[GST on Lobour]]+Job_Cards[[#This Row],[Total Labour]]+Job_Cards[[#This Row],[Part Value]]</f>
        <v>1920</v>
      </c>
      <c r="Y1721" s="9"/>
      <c r="Z1721" s="11"/>
      <c r="AA1721" s="15">
        <f t="shared" si="177"/>
        <v>13</v>
      </c>
      <c r="AB1721" s="15">
        <f t="shared" si="178"/>
        <v>7</v>
      </c>
      <c r="AC1721" s="15">
        <f t="shared" si="179"/>
        <v>2026</v>
      </c>
    </row>
    <row r="1722" spans="1:29" x14ac:dyDescent="0.35">
      <c r="A1722" s="9"/>
      <c r="B1722" s="8">
        <v>46216</v>
      </c>
      <c r="C1722" s="9"/>
      <c r="D1722" s="9"/>
      <c r="E1722" s="9"/>
      <c r="F1722" s="9"/>
      <c r="G1722" s="64"/>
      <c r="H1722" s="65"/>
      <c r="I1722" s="65" t="str">
        <f>IF(Job_Cards[[#This Row],[Customer Name]]="",I1721,"")</f>
        <v>Paid</v>
      </c>
      <c r="J1722" s="106" t="s">
        <v>1531</v>
      </c>
      <c r="K1722" s="67" t="str">
        <f>_xlfn.XLOOKUP(Job_Cards[[#This Row],[Part Code Issued]],'Inventory Check'!$A$3:$A$3000,'Inventory Check'!$B$3:$B$3000,"WRONG Code",0)</f>
        <v>Plain Washer 17 No.</v>
      </c>
      <c r="L1722" s="22">
        <v>1</v>
      </c>
      <c r="M1722" s="27">
        <v>60</v>
      </c>
      <c r="N1722" s="69">
        <f t="shared" si="175"/>
        <v>60</v>
      </c>
      <c r="O1722" s="10"/>
      <c r="P1722" s="11"/>
      <c r="Q1722" s="11"/>
      <c r="R1722" s="11"/>
      <c r="S1722" s="11"/>
      <c r="T1722" s="23"/>
      <c r="U1722" s="71">
        <f t="shared" si="174"/>
        <v>0</v>
      </c>
      <c r="V1722" s="71">
        <f t="shared" si="176"/>
        <v>0</v>
      </c>
      <c r="W1722" s="9"/>
      <c r="X1722" s="69">
        <f>Job_Cards[[#This Row],[GST on Lobour]]+Job_Cards[[#This Row],[Total Labour]]+Job_Cards[[#This Row],[Part Value]]</f>
        <v>60</v>
      </c>
      <c r="Y1722" s="9"/>
      <c r="Z1722" s="11"/>
      <c r="AA1722" s="15">
        <f t="shared" si="177"/>
        <v>13</v>
      </c>
      <c r="AB1722" s="15">
        <f t="shared" si="178"/>
        <v>7</v>
      </c>
      <c r="AC1722" s="15">
        <f t="shared" si="179"/>
        <v>2026</v>
      </c>
    </row>
    <row r="1723" spans="1:29" x14ac:dyDescent="0.35">
      <c r="A1723" s="8">
        <v>46217</v>
      </c>
      <c r="B1723" s="8">
        <v>46217</v>
      </c>
      <c r="C1723" s="9">
        <v>256</v>
      </c>
      <c r="D1723" s="9" t="s">
        <v>1675</v>
      </c>
      <c r="E1723" s="9">
        <v>7065726573</v>
      </c>
      <c r="F1723" s="9" t="s">
        <v>1517</v>
      </c>
      <c r="G1723" s="64" t="s">
        <v>55</v>
      </c>
      <c r="H1723" s="65" t="s">
        <v>65</v>
      </c>
      <c r="I1723" s="65" t="s">
        <v>27</v>
      </c>
      <c r="J1723" s="22" t="s">
        <v>1692</v>
      </c>
      <c r="K1723" s="67" t="str">
        <f>_xlfn.XLOOKUP(Job_Cards[[#This Row],[Part Code Issued]],'Inventory Check'!$A$3:$A$3000,'Inventory Check'!$B$3:$B$3000,"WRONG Code",0)</f>
        <v>ACCELERATOR CABLE</v>
      </c>
      <c r="L1723" s="22">
        <v>1</v>
      </c>
      <c r="M1723" s="27">
        <v>110</v>
      </c>
      <c r="N1723" s="69">
        <f t="shared" si="175"/>
        <v>110</v>
      </c>
      <c r="O1723" s="10">
        <v>600</v>
      </c>
      <c r="P1723" s="11"/>
      <c r="Q1723" s="11"/>
      <c r="R1723" s="11"/>
      <c r="S1723" s="11"/>
      <c r="T1723" s="23"/>
      <c r="U1723" s="71">
        <f t="shared" si="174"/>
        <v>600</v>
      </c>
      <c r="V1723" s="71">
        <f t="shared" si="176"/>
        <v>108</v>
      </c>
      <c r="W1723" s="9"/>
      <c r="X1723" s="69">
        <f>Job_Cards[[#This Row],[GST on Lobour]]+Job_Cards[[#This Row],[Total Labour]]+Job_Cards[[#This Row],[Part Value]]</f>
        <v>818</v>
      </c>
      <c r="Y1723" s="9"/>
      <c r="Z1723" s="11"/>
      <c r="AA1723" s="15">
        <f t="shared" si="177"/>
        <v>14</v>
      </c>
      <c r="AB1723" s="15">
        <f t="shared" si="178"/>
        <v>7</v>
      </c>
      <c r="AC1723" s="15">
        <f t="shared" si="179"/>
        <v>2026</v>
      </c>
    </row>
    <row r="1724" spans="1:29" x14ac:dyDescent="0.35">
      <c r="A1724" s="9"/>
      <c r="B1724" s="8">
        <v>46217</v>
      </c>
      <c r="C1724" s="9"/>
      <c r="D1724" s="9"/>
      <c r="E1724" s="9"/>
      <c r="F1724" s="9"/>
      <c r="G1724" s="64"/>
      <c r="H1724" s="65"/>
      <c r="I1724" s="65" t="str">
        <f>IF(Job_Cards[[#This Row],[Customer Name]]="",I1723,"")</f>
        <v>Paid</v>
      </c>
      <c r="J1724" s="105" t="s">
        <v>831</v>
      </c>
      <c r="K1724" s="67" t="str">
        <f>_xlfn.XLOOKUP(Job_Cards[[#This Row],[Part Code Issued]],'Inventory Check'!$A$3:$A$3000,'Inventory Check'!$B$3:$B$3000,"WRONG Code",0)</f>
        <v>BALANCING BUSH 19 NO.</v>
      </c>
      <c r="L1724" s="22">
        <v>2</v>
      </c>
      <c r="M1724" s="27">
        <v>90</v>
      </c>
      <c r="N1724" s="69">
        <f t="shared" si="175"/>
        <v>180</v>
      </c>
      <c r="O1724" s="10"/>
      <c r="P1724" s="11"/>
      <c r="Q1724" s="11"/>
      <c r="R1724" s="11"/>
      <c r="S1724" s="11"/>
      <c r="T1724" s="23"/>
      <c r="U1724" s="71">
        <f t="shared" ref="U1724:U1787" si="180">SUM(O1724:T1724)</f>
        <v>0</v>
      </c>
      <c r="V1724" s="71">
        <f t="shared" si="176"/>
        <v>0</v>
      </c>
      <c r="W1724" s="9"/>
      <c r="X1724" s="69">
        <f>Job_Cards[[#This Row],[GST on Lobour]]+Job_Cards[[#This Row],[Total Labour]]+Job_Cards[[#This Row],[Part Value]]</f>
        <v>180</v>
      </c>
      <c r="Y1724" s="9"/>
      <c r="Z1724" s="11"/>
      <c r="AA1724" s="15">
        <f t="shared" si="177"/>
        <v>14</v>
      </c>
      <c r="AB1724" s="15">
        <f t="shared" si="178"/>
        <v>7</v>
      </c>
      <c r="AC1724" s="15">
        <f t="shared" si="179"/>
        <v>2026</v>
      </c>
    </row>
    <row r="1725" spans="1:29" x14ac:dyDescent="0.35">
      <c r="A1725" s="9"/>
      <c r="B1725" s="8">
        <v>46217</v>
      </c>
      <c r="C1725" s="9"/>
      <c r="D1725" s="9"/>
      <c r="E1725" s="9"/>
      <c r="F1725" s="9"/>
      <c r="G1725" s="64"/>
      <c r="H1725" s="65"/>
      <c r="I1725" s="65" t="str">
        <f>IF(Job_Cards[[#This Row],[Customer Name]]="",I1724,"")</f>
        <v>Paid</v>
      </c>
      <c r="J1725" s="22" t="s">
        <v>876</v>
      </c>
      <c r="K1725" s="67" t="str">
        <f>_xlfn.XLOOKUP(Job_Cards[[#This Row],[Part Code Issued]],'Inventory Check'!$A$3:$A$3000,'Inventory Check'!$B$3:$B$3000,"WRONG Code",0)</f>
        <v>Shocker Bolt With Nut</v>
      </c>
      <c r="L1725" s="22">
        <v>2</v>
      </c>
      <c r="M1725" s="27">
        <v>60</v>
      </c>
      <c r="N1725" s="69">
        <f t="shared" ref="N1725:N1788" si="181">M1725*L1725</f>
        <v>120</v>
      </c>
      <c r="O1725" s="10"/>
      <c r="P1725" s="11"/>
      <c r="Q1725" s="11"/>
      <c r="R1725" s="11"/>
      <c r="S1725" s="11"/>
      <c r="T1725" s="23"/>
      <c r="U1725" s="71">
        <f t="shared" si="180"/>
        <v>0</v>
      </c>
      <c r="V1725" s="71">
        <f t="shared" ref="V1725:V1788" si="182">U1725*0.18</f>
        <v>0</v>
      </c>
      <c r="W1725" s="9"/>
      <c r="X1725" s="69">
        <f>Job_Cards[[#This Row],[GST on Lobour]]+Job_Cards[[#This Row],[Total Labour]]+Job_Cards[[#This Row],[Part Value]]</f>
        <v>120</v>
      </c>
      <c r="Y1725" s="9"/>
      <c r="Z1725" s="11"/>
      <c r="AA1725" s="15">
        <f t="shared" si="177"/>
        <v>14</v>
      </c>
      <c r="AB1725" s="15">
        <f t="shared" si="178"/>
        <v>7</v>
      </c>
      <c r="AC1725" s="15">
        <f t="shared" si="179"/>
        <v>2026</v>
      </c>
    </row>
    <row r="1726" spans="1:29" x14ac:dyDescent="0.35">
      <c r="A1726" s="9"/>
      <c r="B1726" s="8">
        <v>46217</v>
      </c>
      <c r="C1726" s="9"/>
      <c r="D1726" s="9"/>
      <c r="E1726" s="9"/>
      <c r="F1726" s="9"/>
      <c r="G1726" s="64"/>
      <c r="H1726" s="65"/>
      <c r="I1726" s="65" t="str">
        <f>IF(Job_Cards[[#This Row],[Customer Name]]="",I1725,"")</f>
        <v>Paid</v>
      </c>
      <c r="J1726" s="22" t="s">
        <v>1508</v>
      </c>
      <c r="K1726" s="67" t="str">
        <f>_xlfn.XLOOKUP(Job_Cards[[#This Row],[Part Code Issued]],'Inventory Check'!$A$3:$A$3000,'Inventory Check'!$B$3:$B$3000,"WRONG Code",0)</f>
        <v>Gittak Washar</v>
      </c>
      <c r="L1726" s="22">
        <v>4</v>
      </c>
      <c r="M1726" s="27">
        <v>12</v>
      </c>
      <c r="N1726" s="69">
        <f t="shared" si="181"/>
        <v>48</v>
      </c>
      <c r="O1726" s="10"/>
      <c r="P1726" s="11"/>
      <c r="Q1726" s="11"/>
      <c r="R1726" s="11"/>
      <c r="S1726" s="11"/>
      <c r="T1726" s="23"/>
      <c r="U1726" s="71">
        <f t="shared" si="180"/>
        <v>0</v>
      </c>
      <c r="V1726" s="71">
        <f t="shared" si="182"/>
        <v>0</v>
      </c>
      <c r="W1726" s="9"/>
      <c r="X1726" s="69">
        <f>Job_Cards[[#This Row],[GST on Lobour]]+Job_Cards[[#This Row],[Total Labour]]+Job_Cards[[#This Row],[Part Value]]</f>
        <v>48</v>
      </c>
      <c r="Y1726" s="9"/>
      <c r="Z1726" s="11"/>
      <c r="AA1726" s="15">
        <f t="shared" si="177"/>
        <v>14</v>
      </c>
      <c r="AB1726" s="15">
        <f t="shared" si="178"/>
        <v>7</v>
      </c>
      <c r="AC1726" s="15">
        <f t="shared" si="179"/>
        <v>2026</v>
      </c>
    </row>
    <row r="1727" spans="1:29" x14ac:dyDescent="0.35">
      <c r="A1727" s="9"/>
      <c r="B1727" s="8">
        <v>46217</v>
      </c>
      <c r="C1727" s="9"/>
      <c r="D1727" s="9"/>
      <c r="E1727" s="9"/>
      <c r="F1727" s="9"/>
      <c r="G1727" s="64"/>
      <c r="H1727" s="65"/>
      <c r="I1727" s="65" t="str">
        <f>IF(Job_Cards[[#This Row],[Customer Name]]="",I1726,"")</f>
        <v>Paid</v>
      </c>
      <c r="J1727" s="106" t="s">
        <v>1530</v>
      </c>
      <c r="K1727" s="67" t="str">
        <f>_xlfn.XLOOKUP(Job_Cards[[#This Row],[Part Code Issued]],'Inventory Check'!$A$3:$A$3000,'Inventory Check'!$B$3:$B$3000,"WRONG Code",0)</f>
        <v>Plain Washer 19 No.</v>
      </c>
      <c r="L1727" s="22">
        <v>4</v>
      </c>
      <c r="M1727" s="27">
        <v>12</v>
      </c>
      <c r="N1727" s="69">
        <f t="shared" si="181"/>
        <v>48</v>
      </c>
      <c r="O1727" s="10"/>
      <c r="P1727" s="11"/>
      <c r="Q1727" s="11"/>
      <c r="R1727" s="11"/>
      <c r="S1727" s="11"/>
      <c r="T1727" s="23"/>
      <c r="U1727" s="71">
        <f t="shared" si="180"/>
        <v>0</v>
      </c>
      <c r="V1727" s="71">
        <f t="shared" si="182"/>
        <v>0</v>
      </c>
      <c r="W1727" s="9"/>
      <c r="X1727" s="69">
        <f>Job_Cards[[#This Row],[GST on Lobour]]+Job_Cards[[#This Row],[Total Labour]]+Job_Cards[[#This Row],[Part Value]]</f>
        <v>48</v>
      </c>
      <c r="Y1727" s="9"/>
      <c r="Z1727" s="11"/>
      <c r="AA1727" s="15">
        <f t="shared" ref="AA1727:AA1790" si="183">DAY(B1727)</f>
        <v>14</v>
      </c>
      <c r="AB1727" s="15">
        <f t="shared" ref="AB1727:AB1790" si="184">MONTH(B1727)</f>
        <v>7</v>
      </c>
      <c r="AC1727" s="15">
        <f t="shared" ref="AC1727:AC1790" si="185">YEAR(B1727)</f>
        <v>2026</v>
      </c>
    </row>
    <row r="1728" spans="1:29" x14ac:dyDescent="0.35">
      <c r="A1728" s="9"/>
      <c r="B1728" s="8">
        <v>46217</v>
      </c>
      <c r="C1728" s="9"/>
      <c r="D1728" s="9"/>
      <c r="E1728" s="9"/>
      <c r="F1728" s="9"/>
      <c r="G1728" s="64"/>
      <c r="H1728" s="65"/>
      <c r="I1728" s="65" t="str">
        <f>IF(Job_Cards[[#This Row],[Customer Name]]="",I1727,"")</f>
        <v>Paid</v>
      </c>
      <c r="J1728" s="22" t="s">
        <v>1676</v>
      </c>
      <c r="K1728" s="67" t="str">
        <f>_xlfn.XLOOKUP(Job_Cards[[#This Row],[Part Code Issued]],'Inventory Check'!$A$3:$A$3000,'Inventory Check'!$B$3:$B$3000,"WRONG Code",0)</f>
        <v>BALANCING BUSH 22 NO.</v>
      </c>
      <c r="L1728" s="22">
        <v>2</v>
      </c>
      <c r="M1728" s="27">
        <v>90</v>
      </c>
      <c r="N1728" s="69">
        <f t="shared" si="181"/>
        <v>180</v>
      </c>
      <c r="O1728" s="10"/>
      <c r="P1728" s="11"/>
      <c r="Q1728" s="11"/>
      <c r="R1728" s="11"/>
      <c r="S1728" s="11"/>
      <c r="T1728" s="23"/>
      <c r="U1728" s="71">
        <f t="shared" si="180"/>
        <v>0</v>
      </c>
      <c r="V1728" s="71">
        <f t="shared" si="182"/>
        <v>0</v>
      </c>
      <c r="W1728" s="9"/>
      <c r="X1728" s="69">
        <f>Job_Cards[[#This Row],[GST on Lobour]]+Job_Cards[[#This Row],[Total Labour]]+Job_Cards[[#This Row],[Part Value]]</f>
        <v>180</v>
      </c>
      <c r="Y1728" s="9"/>
      <c r="Z1728" s="11"/>
      <c r="AA1728" s="15">
        <f t="shared" si="183"/>
        <v>14</v>
      </c>
      <c r="AB1728" s="15">
        <f t="shared" si="184"/>
        <v>7</v>
      </c>
      <c r="AC1728" s="15">
        <f t="shared" si="185"/>
        <v>2026</v>
      </c>
    </row>
    <row r="1729" spans="1:29" x14ac:dyDescent="0.35">
      <c r="A1729" s="9"/>
      <c r="B1729" s="8">
        <v>46217</v>
      </c>
      <c r="C1729" s="9"/>
      <c r="D1729" s="9"/>
      <c r="E1729" s="9"/>
      <c r="F1729" s="9"/>
      <c r="G1729" s="64"/>
      <c r="H1729" s="65"/>
      <c r="I1729" s="65" t="str">
        <f>IF(Job_Cards[[#This Row],[Customer Name]]="",I1728,"")</f>
        <v>Paid</v>
      </c>
      <c r="J1729" s="22" t="s">
        <v>403</v>
      </c>
      <c r="K1729" s="67" t="str">
        <f>_xlfn.XLOOKUP(Job_Cards[[#This Row],[Part Code Issued]],'Inventory Check'!$A$3:$A$3000,'Inventory Check'!$B$3:$B$3000,"WRONG Code",0)</f>
        <v>RUBBER BUSH</v>
      </c>
      <c r="L1729" s="22">
        <v>2</v>
      </c>
      <c r="M1729" s="27">
        <v>65</v>
      </c>
      <c r="N1729" s="69">
        <f t="shared" si="181"/>
        <v>130</v>
      </c>
      <c r="O1729" s="10"/>
      <c r="P1729" s="11"/>
      <c r="Q1729" s="11"/>
      <c r="R1729" s="11"/>
      <c r="S1729" s="11"/>
      <c r="T1729" s="23"/>
      <c r="U1729" s="71">
        <f t="shared" si="180"/>
        <v>0</v>
      </c>
      <c r="V1729" s="71">
        <f t="shared" si="182"/>
        <v>0</v>
      </c>
      <c r="W1729" s="9"/>
      <c r="X1729" s="69">
        <f>Job_Cards[[#This Row],[GST on Lobour]]+Job_Cards[[#This Row],[Total Labour]]+Job_Cards[[#This Row],[Part Value]]</f>
        <v>130</v>
      </c>
      <c r="Y1729" s="9"/>
      <c r="Z1729" s="11"/>
      <c r="AA1729" s="15">
        <f t="shared" si="183"/>
        <v>14</v>
      </c>
      <c r="AB1729" s="15">
        <f t="shared" si="184"/>
        <v>7</v>
      </c>
      <c r="AC1729" s="15">
        <f t="shared" si="185"/>
        <v>2026</v>
      </c>
    </row>
    <row r="1730" spans="1:29" x14ac:dyDescent="0.35">
      <c r="A1730" s="9"/>
      <c r="B1730" s="8">
        <v>46217</v>
      </c>
      <c r="C1730" s="9"/>
      <c r="D1730" s="9"/>
      <c r="E1730" s="9"/>
      <c r="F1730" s="9"/>
      <c r="G1730" s="64"/>
      <c r="H1730" s="65"/>
      <c r="I1730" s="65" t="str">
        <f>IF(Job_Cards[[#This Row],[Customer Name]]="",I1729,"")</f>
        <v>Paid</v>
      </c>
      <c r="J1730" s="22" t="s">
        <v>1677</v>
      </c>
      <c r="K1730" s="67" t="str">
        <f>_xlfn.XLOOKUP(Job_Cards[[#This Row],[Part Code Issued]],'Inventory Check'!$A$3:$A$3000,'Inventory Check'!$B$3:$B$3000,"WRONG Code",0)</f>
        <v>Balance Rod Anti Roll Spring Front</v>
      </c>
      <c r="L1730" s="22">
        <v>1</v>
      </c>
      <c r="M1730" s="27">
        <v>2771</v>
      </c>
      <c r="N1730" s="69">
        <f t="shared" si="181"/>
        <v>2771</v>
      </c>
      <c r="O1730" s="10"/>
      <c r="P1730" s="11"/>
      <c r="Q1730" s="11"/>
      <c r="R1730" s="11"/>
      <c r="S1730" s="11"/>
      <c r="T1730" s="23"/>
      <c r="U1730" s="71">
        <f t="shared" si="180"/>
        <v>0</v>
      </c>
      <c r="V1730" s="71">
        <f t="shared" si="182"/>
        <v>0</v>
      </c>
      <c r="W1730" s="9"/>
      <c r="X1730" s="69">
        <f>Job_Cards[[#This Row],[GST on Lobour]]+Job_Cards[[#This Row],[Total Labour]]+Job_Cards[[#This Row],[Part Value]]</f>
        <v>2771</v>
      </c>
      <c r="Y1730" s="9"/>
      <c r="Z1730" s="11"/>
      <c r="AA1730" s="15">
        <f t="shared" si="183"/>
        <v>14</v>
      </c>
      <c r="AB1730" s="15">
        <f t="shared" si="184"/>
        <v>7</v>
      </c>
      <c r="AC1730" s="15">
        <f t="shared" si="185"/>
        <v>2026</v>
      </c>
    </row>
    <row r="1731" spans="1:29" x14ac:dyDescent="0.35">
      <c r="A1731" s="8">
        <v>46217</v>
      </c>
      <c r="B1731" s="8">
        <v>46217</v>
      </c>
      <c r="C1731" s="9">
        <v>257</v>
      </c>
      <c r="D1731" s="9" t="s">
        <v>1678</v>
      </c>
      <c r="E1731" s="9">
        <v>9580597871</v>
      </c>
      <c r="F1731" s="9"/>
      <c r="G1731" s="64"/>
      <c r="H1731" s="65" t="s">
        <v>65</v>
      </c>
      <c r="I1731" s="65" t="s">
        <v>751</v>
      </c>
      <c r="J1731" s="22" t="s">
        <v>308</v>
      </c>
      <c r="K1731" s="67" t="str">
        <f>_xlfn.XLOOKUP(Job_Cards[[#This Row],[Part Code Issued]],'Inventory Check'!$A$3:$A$3000,'Inventory Check'!$B$3:$B$3000,"WRONG Code",0)</f>
        <v>Gulf Force AdBlue (20 L)</v>
      </c>
      <c r="L1731" s="22">
        <v>1</v>
      </c>
      <c r="M1731" s="27">
        <v>1920</v>
      </c>
      <c r="N1731" s="69">
        <f t="shared" si="181"/>
        <v>1920</v>
      </c>
      <c r="O1731" s="10"/>
      <c r="P1731" s="11"/>
      <c r="Q1731" s="11"/>
      <c r="R1731" s="11"/>
      <c r="S1731" s="11"/>
      <c r="T1731" s="23"/>
      <c r="U1731" s="71">
        <f t="shared" si="180"/>
        <v>0</v>
      </c>
      <c r="V1731" s="71">
        <f t="shared" si="182"/>
        <v>0</v>
      </c>
      <c r="W1731" s="9"/>
      <c r="X1731" s="69">
        <f>Job_Cards[[#This Row],[GST on Lobour]]+Job_Cards[[#This Row],[Total Labour]]+Job_Cards[[#This Row],[Part Value]]</f>
        <v>1920</v>
      </c>
      <c r="Y1731" s="9"/>
      <c r="Z1731" s="11"/>
      <c r="AA1731" s="15">
        <f t="shared" si="183"/>
        <v>14</v>
      </c>
      <c r="AB1731" s="15">
        <f t="shared" si="184"/>
        <v>7</v>
      </c>
      <c r="AC1731" s="15">
        <f t="shared" si="185"/>
        <v>2026</v>
      </c>
    </row>
    <row r="1732" spans="1:29" x14ac:dyDescent="0.35">
      <c r="A1732" s="8">
        <v>46217</v>
      </c>
      <c r="B1732" s="8">
        <v>46217</v>
      </c>
      <c r="C1732" s="9">
        <v>258</v>
      </c>
      <c r="D1732" s="9" t="s">
        <v>1588</v>
      </c>
      <c r="E1732" s="9"/>
      <c r="F1732" s="9" t="s">
        <v>163</v>
      </c>
      <c r="G1732" s="64" t="s">
        <v>56</v>
      </c>
      <c r="H1732" s="65" t="s">
        <v>65</v>
      </c>
      <c r="I1732" s="65" t="s">
        <v>27</v>
      </c>
      <c r="J1732" s="22" t="s">
        <v>206</v>
      </c>
      <c r="K1732" s="67" t="str">
        <f>_xlfn.XLOOKUP(Job_Cards[[#This Row],[Part Code Issued]],'Inventory Check'!$A$3:$A$3000,'Inventory Check'!$B$3:$B$3000,"WRONG Code",0)</f>
        <v>Water Pump Assly With Drain Port</v>
      </c>
      <c r="L1732" s="22">
        <v>1</v>
      </c>
      <c r="M1732" s="27">
        <v>0</v>
      </c>
      <c r="N1732" s="69">
        <f t="shared" si="181"/>
        <v>0</v>
      </c>
      <c r="O1732" s="10">
        <v>1500</v>
      </c>
      <c r="P1732" s="11"/>
      <c r="Q1732" s="11"/>
      <c r="R1732" s="11"/>
      <c r="S1732" s="11"/>
      <c r="T1732" s="23"/>
      <c r="U1732" s="71">
        <f t="shared" si="180"/>
        <v>1500</v>
      </c>
      <c r="V1732" s="71">
        <f t="shared" si="182"/>
        <v>270</v>
      </c>
      <c r="W1732" s="9"/>
      <c r="X1732" s="69">
        <f>Job_Cards[[#This Row],[GST on Lobour]]+Job_Cards[[#This Row],[Total Labour]]+Job_Cards[[#This Row],[Part Value]]</f>
        <v>1770</v>
      </c>
      <c r="Y1732" s="9"/>
      <c r="Z1732" s="11"/>
      <c r="AA1732" s="15">
        <f t="shared" si="183"/>
        <v>14</v>
      </c>
      <c r="AB1732" s="15">
        <f t="shared" si="184"/>
        <v>7</v>
      </c>
      <c r="AC1732" s="15">
        <f t="shared" si="185"/>
        <v>2026</v>
      </c>
    </row>
    <row r="1733" spans="1:29" x14ac:dyDescent="0.35">
      <c r="A1733" s="9"/>
      <c r="B1733" s="8">
        <v>46217</v>
      </c>
      <c r="C1733" s="9"/>
      <c r="D1733" s="9"/>
      <c r="E1733" s="9"/>
      <c r="F1733" s="9"/>
      <c r="G1733" s="64"/>
      <c r="H1733" s="65"/>
      <c r="I1733" s="65" t="str">
        <f>IF(Job_Cards[[#This Row],[Customer Name]]="",I1732,"")</f>
        <v>Paid</v>
      </c>
      <c r="J1733" s="22" t="s">
        <v>457</v>
      </c>
      <c r="K1733" s="67" t="str">
        <f>_xlfn.XLOOKUP(Job_Cards[[#This Row],[Part Code Issued]],'Inventory Check'!$A$3:$A$3000,'Inventory Check'!$B$3:$B$3000,"WRONG Code",0)</f>
        <v>Anabond</v>
      </c>
      <c r="L1733" s="22">
        <v>1</v>
      </c>
      <c r="M1733" s="27">
        <v>110</v>
      </c>
      <c r="N1733" s="69">
        <f t="shared" si="181"/>
        <v>110</v>
      </c>
      <c r="O1733" s="10"/>
      <c r="P1733" s="11"/>
      <c r="Q1733" s="11"/>
      <c r="R1733" s="11"/>
      <c r="S1733" s="11"/>
      <c r="T1733" s="23"/>
      <c r="U1733" s="71">
        <f t="shared" si="180"/>
        <v>0</v>
      </c>
      <c r="V1733" s="71">
        <f t="shared" si="182"/>
        <v>0</v>
      </c>
      <c r="W1733" s="9"/>
      <c r="X1733" s="69">
        <f>Job_Cards[[#This Row],[GST on Lobour]]+Job_Cards[[#This Row],[Total Labour]]+Job_Cards[[#This Row],[Part Value]]</f>
        <v>110</v>
      </c>
      <c r="Y1733" s="9"/>
      <c r="Z1733" s="11"/>
      <c r="AA1733" s="15">
        <f t="shared" si="183"/>
        <v>14</v>
      </c>
      <c r="AB1733" s="15">
        <f t="shared" si="184"/>
        <v>7</v>
      </c>
      <c r="AC1733" s="15">
        <f t="shared" si="185"/>
        <v>2026</v>
      </c>
    </row>
    <row r="1734" spans="1:29" x14ac:dyDescent="0.35">
      <c r="A1734" s="9"/>
      <c r="B1734" s="8">
        <v>46217</v>
      </c>
      <c r="C1734" s="9"/>
      <c r="D1734" s="9"/>
      <c r="E1734" s="9"/>
      <c r="F1734" s="9"/>
      <c r="G1734" s="64"/>
      <c r="H1734" s="65"/>
      <c r="I1734" s="65" t="str">
        <f>IF(Job_Cards[[#This Row],[Customer Name]]="",I1733,"")</f>
        <v>Paid</v>
      </c>
      <c r="J1734" s="22" t="s">
        <v>861</v>
      </c>
      <c r="K1734" s="67" t="str">
        <f>_xlfn.XLOOKUP(Job_Cards[[#This Row],[Part Code Issued]],'Inventory Check'!$A$3:$A$3000,'Inventory Check'!$B$3:$B$3000,"WRONG Code",0)</f>
        <v>Gasket Water Pump</v>
      </c>
      <c r="L1734" s="22">
        <v>1</v>
      </c>
      <c r="M1734" s="27">
        <v>50</v>
      </c>
      <c r="N1734" s="69">
        <f t="shared" si="181"/>
        <v>50</v>
      </c>
      <c r="O1734" s="10"/>
      <c r="P1734" s="11"/>
      <c r="Q1734" s="11"/>
      <c r="R1734" s="11"/>
      <c r="S1734" s="11"/>
      <c r="T1734" s="23"/>
      <c r="U1734" s="71">
        <f t="shared" si="180"/>
        <v>0</v>
      </c>
      <c r="V1734" s="71">
        <f t="shared" si="182"/>
        <v>0</v>
      </c>
      <c r="W1734" s="9"/>
      <c r="X1734" s="69">
        <f>Job_Cards[[#This Row],[GST on Lobour]]+Job_Cards[[#This Row],[Total Labour]]+Job_Cards[[#This Row],[Part Value]]</f>
        <v>50</v>
      </c>
      <c r="Y1734" s="9"/>
      <c r="Z1734" s="11"/>
      <c r="AA1734" s="15">
        <f t="shared" si="183"/>
        <v>14</v>
      </c>
      <c r="AB1734" s="15">
        <f t="shared" si="184"/>
        <v>7</v>
      </c>
      <c r="AC1734" s="15">
        <f t="shared" si="185"/>
        <v>2026</v>
      </c>
    </row>
    <row r="1735" spans="1:29" x14ac:dyDescent="0.35">
      <c r="A1735" s="9"/>
      <c r="B1735" s="8">
        <v>46217</v>
      </c>
      <c r="C1735" s="9"/>
      <c r="D1735" s="9"/>
      <c r="E1735" s="9"/>
      <c r="F1735" s="9"/>
      <c r="G1735" s="64"/>
      <c r="H1735" s="65"/>
      <c r="I1735" s="65" t="str">
        <f>IF(Job_Cards[[#This Row],[Customer Name]]="",I1734,"")</f>
        <v>Paid</v>
      </c>
      <c r="J1735" s="22" t="s">
        <v>368</v>
      </c>
      <c r="K1735" s="67" t="str">
        <f>_xlfn.XLOOKUP(Job_Cards[[#This Row],[Part Code Issued]],'Inventory Check'!$A$3:$A$3000,'Inventory Check'!$B$3:$B$3000,"WRONG Code",0)</f>
        <v>Force Motors Antifreeze Coolant 5 L</v>
      </c>
      <c r="L1735" s="22">
        <v>2</v>
      </c>
      <c r="M1735" s="27">
        <v>1425</v>
      </c>
      <c r="N1735" s="69">
        <f t="shared" si="181"/>
        <v>2850</v>
      </c>
      <c r="O1735" s="10"/>
      <c r="P1735" s="11"/>
      <c r="Q1735" s="11"/>
      <c r="R1735" s="11"/>
      <c r="S1735" s="11"/>
      <c r="T1735" s="23"/>
      <c r="U1735" s="71">
        <f t="shared" si="180"/>
        <v>0</v>
      </c>
      <c r="V1735" s="71">
        <f t="shared" si="182"/>
        <v>0</v>
      </c>
      <c r="W1735" s="9"/>
      <c r="X1735" s="69">
        <f>Job_Cards[[#This Row],[GST on Lobour]]+Job_Cards[[#This Row],[Total Labour]]+Job_Cards[[#This Row],[Part Value]]</f>
        <v>2850</v>
      </c>
      <c r="Y1735" s="9"/>
      <c r="Z1735" s="11"/>
      <c r="AA1735" s="15">
        <f t="shared" si="183"/>
        <v>14</v>
      </c>
      <c r="AB1735" s="15">
        <f t="shared" si="184"/>
        <v>7</v>
      </c>
      <c r="AC1735" s="15">
        <f t="shared" si="185"/>
        <v>2026</v>
      </c>
    </row>
    <row r="1736" spans="1:29" x14ac:dyDescent="0.35">
      <c r="A1736" s="9"/>
      <c r="B1736" s="8">
        <v>46217</v>
      </c>
      <c r="C1736" s="9"/>
      <c r="D1736" s="9"/>
      <c r="E1736" s="9"/>
      <c r="F1736" s="9"/>
      <c r="G1736" s="64"/>
      <c r="H1736" s="65"/>
      <c r="I1736" s="65" t="str">
        <f>IF(Job_Cards[[#This Row],[Customer Name]]="",I1735,"")</f>
        <v>Paid</v>
      </c>
      <c r="J1736" s="22" t="s">
        <v>1491</v>
      </c>
      <c r="K1736" s="67" t="str">
        <f>_xlfn.XLOOKUP(Job_Cards[[#This Row],[Part Code Issued]],'Inventory Check'!$A$3:$A$3000,'Inventory Check'!$B$3:$B$3000,"WRONG Code",0)</f>
        <v>Cyplan Tape</v>
      </c>
      <c r="L1736" s="22">
        <v>1</v>
      </c>
      <c r="M1736" s="27">
        <v>30</v>
      </c>
      <c r="N1736" s="69">
        <f t="shared" si="181"/>
        <v>30</v>
      </c>
      <c r="O1736" s="10"/>
      <c r="P1736" s="11"/>
      <c r="Q1736" s="11"/>
      <c r="R1736" s="11"/>
      <c r="S1736" s="11"/>
      <c r="T1736" s="23"/>
      <c r="U1736" s="71">
        <f t="shared" si="180"/>
        <v>0</v>
      </c>
      <c r="V1736" s="71">
        <f t="shared" si="182"/>
        <v>0</v>
      </c>
      <c r="W1736" s="9"/>
      <c r="X1736" s="69">
        <f>Job_Cards[[#This Row],[GST on Lobour]]+Job_Cards[[#This Row],[Total Labour]]+Job_Cards[[#This Row],[Part Value]]</f>
        <v>30</v>
      </c>
      <c r="Y1736" s="9"/>
      <c r="Z1736" s="11"/>
      <c r="AA1736" s="15">
        <f t="shared" si="183"/>
        <v>14</v>
      </c>
      <c r="AB1736" s="15">
        <f t="shared" si="184"/>
        <v>7</v>
      </c>
      <c r="AC1736" s="15">
        <f t="shared" si="185"/>
        <v>2026</v>
      </c>
    </row>
    <row r="1737" spans="1:29" x14ac:dyDescent="0.35">
      <c r="A1737" s="9"/>
      <c r="B1737" s="8">
        <v>46217</v>
      </c>
      <c r="C1737" s="9"/>
      <c r="D1737" s="9"/>
      <c r="E1737" s="9"/>
      <c r="F1737" s="9"/>
      <c r="G1737" s="64"/>
      <c r="H1737" s="65"/>
      <c r="I1737" s="65" t="str">
        <f>IF(Job_Cards[[#This Row],[Customer Name]]="",I1736,"")</f>
        <v>Paid</v>
      </c>
      <c r="J1737" s="22" t="s">
        <v>367</v>
      </c>
      <c r="K1737" s="67" t="str">
        <f>_xlfn.XLOOKUP(Job_Cards[[#This Row],[Part Code Issued]],'Inventory Check'!$A$3:$A$3000,'Inventory Check'!$B$3:$B$3000,"WRONG Code",0)</f>
        <v>Force Motors Antifreeze Coolant 1 L</v>
      </c>
      <c r="L1737" s="22">
        <v>2</v>
      </c>
      <c r="M1737" s="27">
        <v>325</v>
      </c>
      <c r="N1737" s="69">
        <f t="shared" si="181"/>
        <v>650</v>
      </c>
      <c r="O1737" s="10"/>
      <c r="P1737" s="11"/>
      <c r="Q1737" s="11"/>
      <c r="R1737" s="11"/>
      <c r="S1737" s="11"/>
      <c r="T1737" s="23"/>
      <c r="U1737" s="71">
        <f t="shared" si="180"/>
        <v>0</v>
      </c>
      <c r="V1737" s="71">
        <f t="shared" si="182"/>
        <v>0</v>
      </c>
      <c r="W1737" s="9"/>
      <c r="X1737" s="69">
        <f>Job_Cards[[#This Row],[GST on Lobour]]+Job_Cards[[#This Row],[Total Labour]]+Job_Cards[[#This Row],[Part Value]]</f>
        <v>650</v>
      </c>
      <c r="Y1737" s="9"/>
      <c r="Z1737" s="11"/>
      <c r="AA1737" s="15">
        <f t="shared" si="183"/>
        <v>14</v>
      </c>
      <c r="AB1737" s="15">
        <f t="shared" si="184"/>
        <v>7</v>
      </c>
      <c r="AC1737" s="15">
        <f t="shared" si="185"/>
        <v>2026</v>
      </c>
    </row>
    <row r="1738" spans="1:29" x14ac:dyDescent="0.35">
      <c r="A1738" s="8">
        <v>46217</v>
      </c>
      <c r="B1738" s="8">
        <v>46217</v>
      </c>
      <c r="C1738" s="9">
        <v>259</v>
      </c>
      <c r="D1738" s="9" t="s">
        <v>1588</v>
      </c>
      <c r="E1738" s="9"/>
      <c r="F1738" s="9"/>
      <c r="G1738" s="64"/>
      <c r="H1738" s="65" t="s">
        <v>65</v>
      </c>
      <c r="I1738" s="65" t="s">
        <v>751</v>
      </c>
      <c r="J1738" s="22" t="s">
        <v>308</v>
      </c>
      <c r="K1738" s="67" t="str">
        <f>_xlfn.XLOOKUP(Job_Cards[[#This Row],[Part Code Issued]],'Inventory Check'!$A$3:$A$3000,'Inventory Check'!$B$3:$B$3000,"WRONG Code",0)</f>
        <v>Gulf Force AdBlue (20 L)</v>
      </c>
      <c r="L1738" s="22">
        <v>5</v>
      </c>
      <c r="M1738" s="27">
        <v>1920</v>
      </c>
      <c r="N1738" s="69">
        <f t="shared" si="181"/>
        <v>9600</v>
      </c>
      <c r="O1738" s="10"/>
      <c r="P1738" s="11"/>
      <c r="Q1738" s="11"/>
      <c r="R1738" s="11"/>
      <c r="S1738" s="11"/>
      <c r="T1738" s="23"/>
      <c r="U1738" s="71">
        <f t="shared" si="180"/>
        <v>0</v>
      </c>
      <c r="V1738" s="71">
        <f t="shared" si="182"/>
        <v>0</v>
      </c>
      <c r="W1738" s="9"/>
      <c r="X1738" s="69">
        <f>Job_Cards[[#This Row],[GST on Lobour]]+Job_Cards[[#This Row],[Total Labour]]+Job_Cards[[#This Row],[Part Value]]</f>
        <v>9600</v>
      </c>
      <c r="Y1738" s="9"/>
      <c r="Z1738" s="11"/>
      <c r="AA1738" s="15">
        <f t="shared" si="183"/>
        <v>14</v>
      </c>
      <c r="AB1738" s="15">
        <f t="shared" si="184"/>
        <v>7</v>
      </c>
      <c r="AC1738" s="15">
        <f t="shared" si="185"/>
        <v>2026</v>
      </c>
    </row>
    <row r="1739" spans="1:29" x14ac:dyDescent="0.35">
      <c r="A1739" s="8">
        <v>46217</v>
      </c>
      <c r="B1739" s="8">
        <v>46217</v>
      </c>
      <c r="C1739" s="9">
        <v>260</v>
      </c>
      <c r="D1739" s="9" t="s">
        <v>1679</v>
      </c>
      <c r="E1739" s="9"/>
      <c r="F1739" s="9" t="s">
        <v>1680</v>
      </c>
      <c r="G1739" s="64" t="s">
        <v>55</v>
      </c>
      <c r="H1739" s="65" t="s">
        <v>65</v>
      </c>
      <c r="I1739" s="65" t="s">
        <v>48</v>
      </c>
      <c r="J1739" s="22" t="s">
        <v>366</v>
      </c>
      <c r="K1739" s="67" t="str">
        <f>_xlfn.XLOOKUP(Job_Cards[[#This Row],[Part Code Issued]],'Inventory Check'!$A$3:$A$3000,'Inventory Check'!$B$3:$B$3000,"WRONG Code",0)</f>
        <v>Gulf Force BS VI (6.5L)</v>
      </c>
      <c r="L1739" s="22">
        <v>1</v>
      </c>
      <c r="M1739" s="27">
        <v>3088</v>
      </c>
      <c r="N1739" s="69">
        <f t="shared" si="181"/>
        <v>3088</v>
      </c>
      <c r="O1739" s="10"/>
      <c r="P1739" s="11"/>
      <c r="Q1739" s="11"/>
      <c r="R1739" s="11"/>
      <c r="S1739" s="11"/>
      <c r="T1739" s="23"/>
      <c r="U1739" s="71">
        <f t="shared" si="180"/>
        <v>0</v>
      </c>
      <c r="V1739" s="71">
        <f t="shared" si="182"/>
        <v>0</v>
      </c>
      <c r="W1739" s="9"/>
      <c r="X1739" s="69">
        <f>Job_Cards[[#This Row],[GST on Lobour]]+Job_Cards[[#This Row],[Total Labour]]+Job_Cards[[#This Row],[Part Value]]</f>
        <v>3088</v>
      </c>
      <c r="Y1739" s="9"/>
      <c r="Z1739" s="11"/>
      <c r="AA1739" s="15">
        <f t="shared" si="183"/>
        <v>14</v>
      </c>
      <c r="AB1739" s="15">
        <f t="shared" si="184"/>
        <v>7</v>
      </c>
      <c r="AC1739" s="15">
        <f t="shared" si="185"/>
        <v>2026</v>
      </c>
    </row>
    <row r="1740" spans="1:29" x14ac:dyDescent="0.35">
      <c r="A1740" s="9"/>
      <c r="B1740" s="8">
        <v>46217</v>
      </c>
      <c r="C1740" s="9"/>
      <c r="D1740" s="9"/>
      <c r="E1740" s="9"/>
      <c r="F1740" s="9"/>
      <c r="G1740" s="64"/>
      <c r="H1740" s="65"/>
      <c r="I1740" s="65" t="str">
        <f>IF(Job_Cards[[#This Row],[Customer Name]]="",I1739,"")</f>
        <v>Free Service</v>
      </c>
      <c r="J1740" s="22" t="s">
        <v>90</v>
      </c>
      <c r="K1740" s="67" t="str">
        <f>_xlfn.XLOOKUP(Job_Cards[[#This Row],[Part Code Issued]],'Inventory Check'!$A$3:$A$3000,'Inventory Check'!$B$3:$B$3000,"WRONG Code",0)</f>
        <v>Oil Filter</v>
      </c>
      <c r="L1740" s="22">
        <v>1</v>
      </c>
      <c r="M1740" s="27">
        <v>359</v>
      </c>
      <c r="N1740" s="69">
        <f t="shared" si="181"/>
        <v>359</v>
      </c>
      <c r="O1740" s="10"/>
      <c r="P1740" s="11"/>
      <c r="Q1740" s="11"/>
      <c r="R1740" s="11"/>
      <c r="S1740" s="11"/>
      <c r="T1740" s="23"/>
      <c r="U1740" s="71">
        <f t="shared" si="180"/>
        <v>0</v>
      </c>
      <c r="V1740" s="71">
        <f t="shared" si="182"/>
        <v>0</v>
      </c>
      <c r="W1740" s="9"/>
      <c r="X1740" s="69">
        <f>Job_Cards[[#This Row],[GST on Lobour]]+Job_Cards[[#This Row],[Total Labour]]+Job_Cards[[#This Row],[Part Value]]</f>
        <v>359</v>
      </c>
      <c r="Y1740" s="9"/>
      <c r="Z1740" s="11"/>
      <c r="AA1740" s="15">
        <f t="shared" si="183"/>
        <v>14</v>
      </c>
      <c r="AB1740" s="15">
        <f t="shared" si="184"/>
        <v>7</v>
      </c>
      <c r="AC1740" s="15">
        <f t="shared" si="185"/>
        <v>2026</v>
      </c>
    </row>
    <row r="1741" spans="1:29" x14ac:dyDescent="0.35">
      <c r="A1741" s="9"/>
      <c r="B1741" s="8">
        <v>46217</v>
      </c>
      <c r="C1741" s="9"/>
      <c r="D1741" s="9"/>
      <c r="E1741" s="9"/>
      <c r="F1741" s="9"/>
      <c r="G1741" s="64"/>
      <c r="H1741" s="65"/>
      <c r="I1741" s="65" t="str">
        <f>IF(Job_Cards[[#This Row],[Customer Name]]="",I1740,"")</f>
        <v>Free Service</v>
      </c>
      <c r="J1741" s="106" t="s">
        <v>365</v>
      </c>
      <c r="K1741" s="67" t="str">
        <f>_xlfn.XLOOKUP(Job_Cards[[#This Row],[Part Code Issued]],'Inventory Check'!$A$3:$A$3000,'Inventory Check'!$B$3:$B$3000,"WRONG Code",0)</f>
        <v>Gulf Force AdBlue (10)</v>
      </c>
      <c r="L1741" s="22">
        <v>1</v>
      </c>
      <c r="M1741" s="27">
        <v>990</v>
      </c>
      <c r="N1741" s="69">
        <f t="shared" si="181"/>
        <v>990</v>
      </c>
      <c r="O1741" s="10"/>
      <c r="P1741" s="11"/>
      <c r="Q1741" s="11"/>
      <c r="R1741" s="11"/>
      <c r="S1741" s="11"/>
      <c r="T1741" s="23"/>
      <c r="U1741" s="71">
        <f t="shared" si="180"/>
        <v>0</v>
      </c>
      <c r="V1741" s="71">
        <f t="shared" si="182"/>
        <v>0</v>
      </c>
      <c r="W1741" s="9"/>
      <c r="X1741" s="69">
        <f>Job_Cards[[#This Row],[GST on Lobour]]+Job_Cards[[#This Row],[Total Labour]]+Job_Cards[[#This Row],[Part Value]]</f>
        <v>990</v>
      </c>
      <c r="Y1741" s="9"/>
      <c r="Z1741" s="11"/>
      <c r="AA1741" s="15">
        <f t="shared" si="183"/>
        <v>14</v>
      </c>
      <c r="AB1741" s="15">
        <f t="shared" si="184"/>
        <v>7</v>
      </c>
      <c r="AC1741" s="15">
        <f t="shared" si="185"/>
        <v>2026</v>
      </c>
    </row>
    <row r="1742" spans="1:29" x14ac:dyDescent="0.35">
      <c r="A1742" s="8">
        <v>46218</v>
      </c>
      <c r="B1742" s="8">
        <v>46218</v>
      </c>
      <c r="C1742" s="9">
        <v>261</v>
      </c>
      <c r="D1742" s="9" t="s">
        <v>1684</v>
      </c>
      <c r="E1742" s="9">
        <v>8004372673</v>
      </c>
      <c r="F1742" s="9" t="s">
        <v>899</v>
      </c>
      <c r="G1742" s="64" t="s">
        <v>55</v>
      </c>
      <c r="H1742" s="65" t="s">
        <v>65</v>
      </c>
      <c r="I1742" s="65" t="s">
        <v>27</v>
      </c>
      <c r="J1742" s="22" t="s">
        <v>1240</v>
      </c>
      <c r="K1742" s="67" t="str">
        <f>_xlfn.XLOOKUP(Job_Cards[[#This Row],[Part Code Issued]],'Inventory Check'!$A$3:$A$3000,'Inventory Check'!$B$3:$B$3000,"WRONG Code",0)</f>
        <v>Bundy Tube 365 L.G.</v>
      </c>
      <c r="L1742" s="22">
        <v>1</v>
      </c>
      <c r="M1742" s="27">
        <v>120</v>
      </c>
      <c r="N1742" s="69">
        <f t="shared" si="181"/>
        <v>120</v>
      </c>
      <c r="O1742" s="10">
        <v>200</v>
      </c>
      <c r="P1742" s="11"/>
      <c r="Q1742" s="11"/>
      <c r="R1742" s="11"/>
      <c r="S1742" s="11"/>
      <c r="T1742" s="23"/>
      <c r="U1742" s="71">
        <f t="shared" si="180"/>
        <v>200</v>
      </c>
      <c r="V1742" s="71">
        <f t="shared" si="182"/>
        <v>36</v>
      </c>
      <c r="W1742" s="9"/>
      <c r="X1742" s="69">
        <f>Job_Cards[[#This Row],[GST on Lobour]]+Job_Cards[[#This Row],[Total Labour]]+Job_Cards[[#This Row],[Part Value]]</f>
        <v>356</v>
      </c>
      <c r="Y1742" s="9"/>
      <c r="Z1742" s="11"/>
      <c r="AA1742" s="15">
        <f t="shared" si="183"/>
        <v>15</v>
      </c>
      <c r="AB1742" s="15">
        <f t="shared" si="184"/>
        <v>7</v>
      </c>
      <c r="AC1742" s="15">
        <f t="shared" si="185"/>
        <v>2026</v>
      </c>
    </row>
    <row r="1743" spans="1:29" x14ac:dyDescent="0.35">
      <c r="A1743" s="8">
        <v>46218</v>
      </c>
      <c r="B1743" s="8">
        <v>46218</v>
      </c>
      <c r="C1743" s="9">
        <v>262</v>
      </c>
      <c r="D1743" s="9" t="s">
        <v>1526</v>
      </c>
      <c r="E1743" s="9">
        <v>8181817173</v>
      </c>
      <c r="F1743" s="9" t="s">
        <v>1685</v>
      </c>
      <c r="G1743" s="64" t="s">
        <v>55</v>
      </c>
      <c r="H1743" s="65" t="s">
        <v>65</v>
      </c>
      <c r="I1743" s="65" t="s">
        <v>27</v>
      </c>
      <c r="J1743" s="22">
        <v>0</v>
      </c>
      <c r="K1743" s="67" t="str">
        <f>_xlfn.XLOOKUP(Job_Cards[[#This Row],[Part Code Issued]],'Inventory Check'!$A$3:$A$3000,'Inventory Check'!$B$3:$B$3000,"WRONG Code",0)</f>
        <v>WRONG Code</v>
      </c>
      <c r="L1743" s="22"/>
      <c r="M1743" s="27"/>
      <c r="N1743" s="69">
        <f t="shared" si="181"/>
        <v>0</v>
      </c>
      <c r="O1743" s="10">
        <v>250</v>
      </c>
      <c r="P1743" s="11">
        <v>300</v>
      </c>
      <c r="Q1743" s="11"/>
      <c r="R1743" s="11"/>
      <c r="S1743" s="11"/>
      <c r="T1743" s="23"/>
      <c r="U1743" s="71">
        <f t="shared" si="180"/>
        <v>550</v>
      </c>
      <c r="V1743" s="71">
        <f t="shared" si="182"/>
        <v>99</v>
      </c>
      <c r="W1743" s="9"/>
      <c r="X1743" s="69">
        <f>Job_Cards[[#This Row],[GST on Lobour]]+Job_Cards[[#This Row],[Total Labour]]+Job_Cards[[#This Row],[Part Value]]</f>
        <v>649</v>
      </c>
      <c r="Y1743" s="9"/>
      <c r="Z1743" s="11"/>
      <c r="AA1743" s="15">
        <f t="shared" si="183"/>
        <v>15</v>
      </c>
      <c r="AB1743" s="15">
        <f t="shared" si="184"/>
        <v>7</v>
      </c>
      <c r="AC1743" s="15">
        <f t="shared" si="185"/>
        <v>2026</v>
      </c>
    </row>
    <row r="1744" spans="1:29" x14ac:dyDescent="0.35">
      <c r="A1744" s="8">
        <v>46218</v>
      </c>
      <c r="B1744" s="8">
        <v>46218</v>
      </c>
      <c r="C1744" s="9">
        <v>263</v>
      </c>
      <c r="D1744" s="9" t="s">
        <v>1686</v>
      </c>
      <c r="E1744" s="9">
        <v>9415201202</v>
      </c>
      <c r="F1744" s="9" t="s">
        <v>1151</v>
      </c>
      <c r="G1744" s="64" t="s">
        <v>55</v>
      </c>
      <c r="H1744" s="65" t="s">
        <v>65</v>
      </c>
      <c r="I1744" s="65" t="s">
        <v>27</v>
      </c>
      <c r="J1744" s="22" t="s">
        <v>1119</v>
      </c>
      <c r="K1744" s="67" t="str">
        <f>_xlfn.XLOOKUP(Job_Cards[[#This Row],[Part Code Issued]],'Inventory Check'!$A$3:$A$3000,'Inventory Check'!$B$3:$B$3000,"WRONG Code",0)</f>
        <v>MECHENICAL SPRAY</v>
      </c>
      <c r="L1744" s="22">
        <v>1</v>
      </c>
      <c r="M1744" s="27">
        <v>160</v>
      </c>
      <c r="N1744" s="69">
        <f t="shared" si="181"/>
        <v>160</v>
      </c>
      <c r="O1744" s="10">
        <v>800</v>
      </c>
      <c r="P1744" s="11"/>
      <c r="Q1744" s="11"/>
      <c r="R1744" s="11"/>
      <c r="S1744" s="11"/>
      <c r="T1744" s="23"/>
      <c r="U1744" s="71">
        <f t="shared" si="180"/>
        <v>800</v>
      </c>
      <c r="V1744" s="71">
        <f t="shared" si="182"/>
        <v>144</v>
      </c>
      <c r="W1744" s="9"/>
      <c r="X1744" s="69">
        <f>Job_Cards[[#This Row],[GST on Lobour]]+Job_Cards[[#This Row],[Total Labour]]+Job_Cards[[#This Row],[Part Value]]</f>
        <v>1104</v>
      </c>
      <c r="Y1744" s="9"/>
      <c r="Z1744" s="11"/>
      <c r="AA1744" s="15">
        <f t="shared" si="183"/>
        <v>15</v>
      </c>
      <c r="AB1744" s="15">
        <f t="shared" si="184"/>
        <v>7</v>
      </c>
      <c r="AC1744" s="15">
        <f t="shared" si="185"/>
        <v>2026</v>
      </c>
    </row>
    <row r="1745" spans="1:29" x14ac:dyDescent="0.35">
      <c r="A1745" s="9"/>
      <c r="B1745" s="8">
        <v>46218</v>
      </c>
      <c r="C1745" s="9"/>
      <c r="D1745" s="9"/>
      <c r="E1745" s="9"/>
      <c r="F1745" s="9"/>
      <c r="G1745" s="64"/>
      <c r="H1745" s="65"/>
      <c r="I1745" s="65" t="str">
        <f>IF(Job_Cards[[#This Row],[Customer Name]]="",I1744,"")</f>
        <v>Paid</v>
      </c>
      <c r="J1745" s="22" t="s">
        <v>367</v>
      </c>
      <c r="K1745" s="67" t="str">
        <f>_xlfn.XLOOKUP(Job_Cards[[#This Row],[Part Code Issued]],'Inventory Check'!$A$3:$A$3000,'Inventory Check'!$B$3:$B$3000,"WRONG Code",0)</f>
        <v>Force Motors Antifreeze Coolant 1 L</v>
      </c>
      <c r="L1745" s="22">
        <v>1</v>
      </c>
      <c r="M1745" s="27">
        <v>325</v>
      </c>
      <c r="N1745" s="69">
        <f t="shared" si="181"/>
        <v>325</v>
      </c>
      <c r="O1745" s="10"/>
      <c r="P1745" s="11"/>
      <c r="Q1745" s="11"/>
      <c r="R1745" s="11"/>
      <c r="S1745" s="11"/>
      <c r="T1745" s="23"/>
      <c r="U1745" s="71">
        <f t="shared" si="180"/>
        <v>0</v>
      </c>
      <c r="V1745" s="71">
        <f t="shared" si="182"/>
        <v>0</v>
      </c>
      <c r="W1745" s="9"/>
      <c r="X1745" s="69">
        <f>Job_Cards[[#This Row],[GST on Lobour]]+Job_Cards[[#This Row],[Total Labour]]+Job_Cards[[#This Row],[Part Value]]</f>
        <v>325</v>
      </c>
      <c r="Y1745" s="9"/>
      <c r="Z1745" s="11"/>
      <c r="AA1745" s="15">
        <f t="shared" si="183"/>
        <v>15</v>
      </c>
      <c r="AB1745" s="15">
        <f t="shared" si="184"/>
        <v>7</v>
      </c>
      <c r="AC1745" s="15">
        <f t="shared" si="185"/>
        <v>2026</v>
      </c>
    </row>
    <row r="1746" spans="1:29" x14ac:dyDescent="0.35">
      <c r="A1746" s="9"/>
      <c r="B1746" s="8">
        <v>46218</v>
      </c>
      <c r="C1746" s="9"/>
      <c r="D1746" s="9"/>
      <c r="E1746" s="9"/>
      <c r="F1746" s="9"/>
      <c r="G1746" s="64"/>
      <c r="H1746" s="65"/>
      <c r="I1746" s="65" t="str">
        <f>IF(Job_Cards[[#This Row],[Customer Name]]="",I1745,"")</f>
        <v>Paid</v>
      </c>
      <c r="J1746" s="22" t="s">
        <v>457</v>
      </c>
      <c r="K1746" s="67" t="str">
        <f>_xlfn.XLOOKUP(Job_Cards[[#This Row],[Part Code Issued]],'Inventory Check'!$A$3:$A$3000,'Inventory Check'!$B$3:$B$3000,"WRONG Code",0)</f>
        <v>Anabond</v>
      </c>
      <c r="L1746" s="22">
        <v>1</v>
      </c>
      <c r="M1746" s="27">
        <v>90</v>
      </c>
      <c r="N1746" s="69">
        <f t="shared" si="181"/>
        <v>90</v>
      </c>
      <c r="O1746" s="10"/>
      <c r="P1746" s="11"/>
      <c r="Q1746" s="11"/>
      <c r="R1746" s="11"/>
      <c r="S1746" s="11"/>
      <c r="T1746" s="23"/>
      <c r="U1746" s="71">
        <f t="shared" si="180"/>
        <v>0</v>
      </c>
      <c r="V1746" s="71">
        <f t="shared" si="182"/>
        <v>0</v>
      </c>
      <c r="W1746" s="9"/>
      <c r="X1746" s="69">
        <f>Job_Cards[[#This Row],[GST on Lobour]]+Job_Cards[[#This Row],[Total Labour]]+Job_Cards[[#This Row],[Part Value]]</f>
        <v>90</v>
      </c>
      <c r="Y1746" s="9"/>
      <c r="Z1746" s="11"/>
      <c r="AA1746" s="15">
        <f t="shared" si="183"/>
        <v>15</v>
      </c>
      <c r="AB1746" s="15">
        <f t="shared" si="184"/>
        <v>7</v>
      </c>
      <c r="AC1746" s="15">
        <f t="shared" si="185"/>
        <v>2026</v>
      </c>
    </row>
    <row r="1747" spans="1:29" x14ac:dyDescent="0.35">
      <c r="A1747" s="8">
        <v>46219</v>
      </c>
      <c r="B1747" s="8">
        <v>46219</v>
      </c>
      <c r="C1747" s="9">
        <v>264</v>
      </c>
      <c r="D1747" s="9" t="s">
        <v>1729</v>
      </c>
      <c r="E1747" s="9">
        <v>9532460881</v>
      </c>
      <c r="F1747" s="9" t="s">
        <v>1708</v>
      </c>
      <c r="G1747" s="64" t="s">
        <v>55</v>
      </c>
      <c r="H1747" s="65" t="s">
        <v>65</v>
      </c>
      <c r="I1747" s="65" t="s">
        <v>48</v>
      </c>
      <c r="J1747" s="22" t="s">
        <v>366</v>
      </c>
      <c r="K1747" s="67" t="str">
        <f>_xlfn.XLOOKUP(Job_Cards[[#This Row],[Part Code Issued]],'Inventory Check'!$A$3:$A$3000,'Inventory Check'!$B$3:$B$3000,"WRONG Code",0)</f>
        <v>Gulf Force BS VI (6.5L)</v>
      </c>
      <c r="L1747" s="22">
        <v>1</v>
      </c>
      <c r="M1747" s="27">
        <v>3088</v>
      </c>
      <c r="N1747" s="69">
        <f t="shared" si="181"/>
        <v>3088</v>
      </c>
      <c r="O1747" s="10"/>
      <c r="P1747" s="11"/>
      <c r="Q1747" s="11"/>
      <c r="R1747" s="11"/>
      <c r="S1747" s="11"/>
      <c r="T1747" s="23"/>
      <c r="U1747" s="71">
        <f t="shared" si="180"/>
        <v>0</v>
      </c>
      <c r="V1747" s="71">
        <f t="shared" si="182"/>
        <v>0</v>
      </c>
      <c r="W1747" s="9"/>
      <c r="X1747" s="69">
        <f>Job_Cards[[#This Row],[GST on Lobour]]+Job_Cards[[#This Row],[Total Labour]]+Job_Cards[[#This Row],[Part Value]]</f>
        <v>3088</v>
      </c>
      <c r="Y1747" s="9"/>
      <c r="Z1747" s="11"/>
      <c r="AA1747" s="15">
        <f t="shared" si="183"/>
        <v>16</v>
      </c>
      <c r="AB1747" s="15">
        <f t="shared" si="184"/>
        <v>7</v>
      </c>
      <c r="AC1747" s="15">
        <f t="shared" si="185"/>
        <v>2026</v>
      </c>
    </row>
    <row r="1748" spans="1:29" x14ac:dyDescent="0.35">
      <c r="A1748" s="9"/>
      <c r="B1748" s="8">
        <v>46219</v>
      </c>
      <c r="C1748" s="9"/>
      <c r="D1748" s="9"/>
      <c r="E1748" s="9"/>
      <c r="F1748" s="9"/>
      <c r="G1748" s="64"/>
      <c r="H1748" s="65"/>
      <c r="I1748" s="65" t="str">
        <f>IF(Job_Cards[[#This Row],[Customer Name]]="",I1747,"")</f>
        <v>Free Service</v>
      </c>
      <c r="J1748" s="22" t="s">
        <v>90</v>
      </c>
      <c r="K1748" s="67" t="str">
        <f>_xlfn.XLOOKUP(Job_Cards[[#This Row],[Part Code Issued]],'Inventory Check'!$A$3:$A$3000,'Inventory Check'!$B$3:$B$3000,"WRONG Code",0)</f>
        <v>Oil Filter</v>
      </c>
      <c r="L1748" s="22">
        <v>1</v>
      </c>
      <c r="M1748" s="27">
        <v>359</v>
      </c>
      <c r="N1748" s="69">
        <f t="shared" si="181"/>
        <v>359</v>
      </c>
      <c r="O1748" s="10"/>
      <c r="P1748" s="11"/>
      <c r="Q1748" s="11"/>
      <c r="R1748" s="11"/>
      <c r="S1748" s="11"/>
      <c r="T1748" s="23"/>
      <c r="U1748" s="71">
        <f t="shared" si="180"/>
        <v>0</v>
      </c>
      <c r="V1748" s="71">
        <f t="shared" si="182"/>
        <v>0</v>
      </c>
      <c r="W1748" s="9"/>
      <c r="X1748" s="69">
        <f>Job_Cards[[#This Row],[GST on Lobour]]+Job_Cards[[#This Row],[Total Labour]]+Job_Cards[[#This Row],[Part Value]]</f>
        <v>359</v>
      </c>
      <c r="Y1748" s="9"/>
      <c r="Z1748" s="11"/>
      <c r="AA1748" s="15">
        <f t="shared" si="183"/>
        <v>16</v>
      </c>
      <c r="AB1748" s="15">
        <f t="shared" si="184"/>
        <v>7</v>
      </c>
      <c r="AC1748" s="15">
        <f t="shared" si="185"/>
        <v>2026</v>
      </c>
    </row>
    <row r="1749" spans="1:29" x14ac:dyDescent="0.35">
      <c r="A1749" s="9"/>
      <c r="B1749" s="8">
        <v>46219</v>
      </c>
      <c r="C1749" s="9"/>
      <c r="D1749" s="9"/>
      <c r="E1749" s="9"/>
      <c r="F1749" s="9"/>
      <c r="G1749" s="64"/>
      <c r="H1749" s="65"/>
      <c r="I1749" s="65" t="str">
        <f>IF(Job_Cards[[#This Row],[Customer Name]]="",I1748,"")</f>
        <v>Free Service</v>
      </c>
      <c r="J1749" s="22" t="s">
        <v>367</v>
      </c>
      <c r="K1749" s="67" t="str">
        <f>_xlfn.XLOOKUP(Job_Cards[[#This Row],[Part Code Issued]],'Inventory Check'!$A$3:$A$3000,'Inventory Check'!$B$3:$B$3000,"WRONG Code",0)</f>
        <v>Force Motors Antifreeze Coolant 1 L</v>
      </c>
      <c r="L1749" s="22">
        <v>2</v>
      </c>
      <c r="M1749" s="27">
        <v>325</v>
      </c>
      <c r="N1749" s="69">
        <f t="shared" si="181"/>
        <v>650</v>
      </c>
      <c r="O1749" s="10"/>
      <c r="P1749" s="11"/>
      <c r="Q1749" s="11"/>
      <c r="R1749" s="11"/>
      <c r="S1749" s="11"/>
      <c r="T1749" s="23"/>
      <c r="U1749" s="71">
        <f t="shared" si="180"/>
        <v>0</v>
      </c>
      <c r="V1749" s="71">
        <f t="shared" si="182"/>
        <v>0</v>
      </c>
      <c r="W1749" s="9"/>
      <c r="X1749" s="69">
        <f>Job_Cards[[#This Row],[GST on Lobour]]+Job_Cards[[#This Row],[Total Labour]]+Job_Cards[[#This Row],[Part Value]]</f>
        <v>650</v>
      </c>
      <c r="Y1749" s="9"/>
      <c r="Z1749" s="11"/>
      <c r="AA1749" s="15">
        <f t="shared" si="183"/>
        <v>16</v>
      </c>
      <c r="AB1749" s="15">
        <f t="shared" si="184"/>
        <v>7</v>
      </c>
      <c r="AC1749" s="15">
        <f t="shared" si="185"/>
        <v>2026</v>
      </c>
    </row>
    <row r="1750" spans="1:29" x14ac:dyDescent="0.35">
      <c r="A1750" s="9"/>
      <c r="B1750" s="8">
        <v>46219</v>
      </c>
      <c r="C1750" s="9"/>
      <c r="D1750" s="9"/>
      <c r="E1750" s="9"/>
      <c r="F1750" s="9"/>
      <c r="G1750" s="64"/>
      <c r="H1750" s="65"/>
      <c r="I1750" s="65" t="str">
        <f>IF(Job_Cards[[#This Row],[Customer Name]]="",I1749,"")</f>
        <v>Free Service</v>
      </c>
      <c r="J1750" s="22" t="s">
        <v>557</v>
      </c>
      <c r="K1750" s="67" t="str">
        <f>_xlfn.XLOOKUP(Job_Cards[[#This Row],[Part Code Issued]],'Inventory Check'!$A$3:$A$3000,'Inventory Check'!$B$3:$B$3000,"WRONG Code",0)</f>
        <v>Brake Oil</v>
      </c>
      <c r="L1750" s="22">
        <v>1</v>
      </c>
      <c r="M1750" s="27">
        <v>149</v>
      </c>
      <c r="N1750" s="69">
        <f t="shared" si="181"/>
        <v>149</v>
      </c>
      <c r="O1750" s="10"/>
      <c r="P1750" s="11"/>
      <c r="Q1750" s="11"/>
      <c r="R1750" s="11"/>
      <c r="S1750" s="11"/>
      <c r="T1750" s="23"/>
      <c r="U1750" s="71">
        <f t="shared" si="180"/>
        <v>0</v>
      </c>
      <c r="V1750" s="71">
        <f t="shared" si="182"/>
        <v>0</v>
      </c>
      <c r="W1750" s="9"/>
      <c r="X1750" s="69">
        <f>Job_Cards[[#This Row],[GST on Lobour]]+Job_Cards[[#This Row],[Total Labour]]+Job_Cards[[#This Row],[Part Value]]</f>
        <v>149</v>
      </c>
      <c r="Y1750" s="9"/>
      <c r="Z1750" s="11"/>
      <c r="AA1750" s="15">
        <f t="shared" si="183"/>
        <v>16</v>
      </c>
      <c r="AB1750" s="15">
        <f t="shared" si="184"/>
        <v>7</v>
      </c>
      <c r="AC1750" s="15">
        <f t="shared" si="185"/>
        <v>2026</v>
      </c>
    </row>
    <row r="1751" spans="1:29" x14ac:dyDescent="0.35">
      <c r="A1751" s="8">
        <v>46219</v>
      </c>
      <c r="B1751" s="8">
        <v>46219</v>
      </c>
      <c r="C1751" s="9">
        <v>265</v>
      </c>
      <c r="D1751" s="9" t="s">
        <v>1709</v>
      </c>
      <c r="E1751" s="9">
        <v>8299583324</v>
      </c>
      <c r="F1751" s="9" t="s">
        <v>581</v>
      </c>
      <c r="G1751" s="64" t="s">
        <v>55</v>
      </c>
      <c r="H1751" s="65" t="s">
        <v>65</v>
      </c>
      <c r="I1751" s="65" t="s">
        <v>48</v>
      </c>
      <c r="J1751" s="22" t="s">
        <v>366</v>
      </c>
      <c r="K1751" s="67" t="str">
        <f>_xlfn.XLOOKUP(Job_Cards[[#This Row],[Part Code Issued]],'Inventory Check'!$A$3:$A$3000,'Inventory Check'!$B$3:$B$3000,"WRONG Code",0)</f>
        <v>Gulf Force BS VI (6.5L)</v>
      </c>
      <c r="L1751" s="22">
        <v>1</v>
      </c>
      <c r="M1751" s="27">
        <v>3088</v>
      </c>
      <c r="N1751" s="69">
        <f t="shared" si="181"/>
        <v>3088</v>
      </c>
      <c r="O1751" s="10"/>
      <c r="P1751" s="11"/>
      <c r="Q1751" s="11"/>
      <c r="R1751" s="11"/>
      <c r="S1751" s="11">
        <v>1350</v>
      </c>
      <c r="T1751" s="23"/>
      <c r="U1751" s="71">
        <f t="shared" si="180"/>
        <v>1350</v>
      </c>
      <c r="V1751" s="71">
        <f t="shared" si="182"/>
        <v>243</v>
      </c>
      <c r="W1751" s="9"/>
      <c r="X1751" s="69">
        <f>Job_Cards[[#This Row],[GST on Lobour]]+Job_Cards[[#This Row],[Total Labour]]+Job_Cards[[#This Row],[Part Value]]</f>
        <v>4681</v>
      </c>
      <c r="Y1751" s="9"/>
      <c r="Z1751" s="11"/>
      <c r="AA1751" s="15">
        <f t="shared" si="183"/>
        <v>16</v>
      </c>
      <c r="AB1751" s="15">
        <f t="shared" si="184"/>
        <v>7</v>
      </c>
      <c r="AC1751" s="15">
        <f t="shared" si="185"/>
        <v>2026</v>
      </c>
    </row>
    <row r="1752" spans="1:29" x14ac:dyDescent="0.35">
      <c r="A1752" s="9"/>
      <c r="B1752" s="8">
        <v>46219</v>
      </c>
      <c r="C1752" s="9"/>
      <c r="D1752" s="9"/>
      <c r="E1752" s="9"/>
      <c r="F1752" s="9"/>
      <c r="G1752" s="64"/>
      <c r="H1752" s="65"/>
      <c r="I1752" s="65" t="str">
        <f>IF(Job_Cards[[#This Row],[Customer Name]]="",I1751,"")</f>
        <v>Free Service</v>
      </c>
      <c r="J1752" s="22" t="s">
        <v>90</v>
      </c>
      <c r="K1752" s="67" t="str">
        <f>_xlfn.XLOOKUP(Job_Cards[[#This Row],[Part Code Issued]],'Inventory Check'!$A$3:$A$3000,'Inventory Check'!$B$3:$B$3000,"WRONG Code",0)</f>
        <v>Oil Filter</v>
      </c>
      <c r="L1752" s="22">
        <v>1</v>
      </c>
      <c r="M1752" s="27">
        <v>359</v>
      </c>
      <c r="N1752" s="69">
        <f t="shared" si="181"/>
        <v>359</v>
      </c>
      <c r="O1752" s="10"/>
      <c r="P1752" s="11"/>
      <c r="Q1752" s="11"/>
      <c r="R1752" s="11"/>
      <c r="S1752" s="11"/>
      <c r="T1752" s="23"/>
      <c r="U1752" s="71">
        <f t="shared" si="180"/>
        <v>0</v>
      </c>
      <c r="V1752" s="71">
        <f t="shared" si="182"/>
        <v>0</v>
      </c>
      <c r="W1752" s="9"/>
      <c r="X1752" s="69">
        <f>Job_Cards[[#This Row],[GST on Lobour]]+Job_Cards[[#This Row],[Total Labour]]+Job_Cards[[#This Row],[Part Value]]</f>
        <v>359</v>
      </c>
      <c r="Y1752" s="9"/>
      <c r="Z1752" s="11"/>
      <c r="AA1752" s="15">
        <f t="shared" si="183"/>
        <v>16</v>
      </c>
      <c r="AB1752" s="15">
        <f t="shared" si="184"/>
        <v>7</v>
      </c>
      <c r="AC1752" s="15">
        <f t="shared" si="185"/>
        <v>2026</v>
      </c>
    </row>
    <row r="1753" spans="1:29" x14ac:dyDescent="0.35">
      <c r="A1753" s="9"/>
      <c r="B1753" s="8">
        <v>46219</v>
      </c>
      <c r="C1753" s="9"/>
      <c r="D1753" s="9"/>
      <c r="E1753" s="9"/>
      <c r="F1753" s="9"/>
      <c r="G1753" s="64"/>
      <c r="H1753" s="65"/>
      <c r="I1753" s="65" t="str">
        <f>IF(Job_Cards[[#This Row],[Customer Name]]="",I1752,"")</f>
        <v>Free Service</v>
      </c>
      <c r="J1753" s="22" t="s">
        <v>91</v>
      </c>
      <c r="K1753" s="67" t="str">
        <f>_xlfn.XLOOKUP(Job_Cards[[#This Row],[Part Code Issued]],'Inventory Check'!$A$3:$A$3000,'Inventory Check'!$B$3:$B$3000,"WRONG Code",0)</f>
        <v>FUEL FILTER</v>
      </c>
      <c r="L1753" s="22">
        <v>1</v>
      </c>
      <c r="M1753" s="27">
        <v>1575</v>
      </c>
      <c r="N1753" s="69">
        <f t="shared" si="181"/>
        <v>1575</v>
      </c>
      <c r="O1753" s="10"/>
      <c r="P1753" s="11"/>
      <c r="Q1753" s="11"/>
      <c r="R1753" s="11"/>
      <c r="S1753" s="11"/>
      <c r="T1753" s="23"/>
      <c r="U1753" s="71">
        <f t="shared" si="180"/>
        <v>0</v>
      </c>
      <c r="V1753" s="71">
        <f t="shared" si="182"/>
        <v>0</v>
      </c>
      <c r="W1753" s="9"/>
      <c r="X1753" s="69">
        <f>Job_Cards[[#This Row],[GST on Lobour]]+Job_Cards[[#This Row],[Total Labour]]+Job_Cards[[#This Row],[Part Value]]</f>
        <v>1575</v>
      </c>
      <c r="Y1753" s="9"/>
      <c r="Z1753" s="11"/>
      <c r="AA1753" s="15">
        <f t="shared" si="183"/>
        <v>16</v>
      </c>
      <c r="AB1753" s="15">
        <f t="shared" si="184"/>
        <v>7</v>
      </c>
      <c r="AC1753" s="15">
        <f t="shared" si="185"/>
        <v>2026</v>
      </c>
    </row>
    <row r="1754" spans="1:29" x14ac:dyDescent="0.35">
      <c r="A1754" s="9"/>
      <c r="B1754" s="8">
        <v>46219</v>
      </c>
      <c r="C1754" s="9"/>
      <c r="D1754" s="9"/>
      <c r="E1754" s="9"/>
      <c r="F1754" s="9"/>
      <c r="G1754" s="64"/>
      <c r="H1754" s="65"/>
      <c r="I1754" s="65" t="str">
        <f>IF(Job_Cards[[#This Row],[Customer Name]]="",I1753,"")</f>
        <v>Free Service</v>
      </c>
      <c r="J1754" s="22" t="s">
        <v>92</v>
      </c>
      <c r="K1754" s="67" t="str">
        <f>_xlfn.XLOOKUP(Job_Cards[[#This Row],[Part Code Issued]],'Inventory Check'!$A$3:$A$3000,'Inventory Check'!$B$3:$B$3000,"WRONG Code",0)</f>
        <v>AIR FILTER</v>
      </c>
      <c r="L1754" s="22">
        <v>1</v>
      </c>
      <c r="M1754" s="27">
        <v>1388</v>
      </c>
      <c r="N1754" s="69">
        <f t="shared" si="181"/>
        <v>1388</v>
      </c>
      <c r="O1754" s="10"/>
      <c r="P1754" s="11"/>
      <c r="Q1754" s="11"/>
      <c r="R1754" s="11"/>
      <c r="S1754" s="11"/>
      <c r="T1754" s="23"/>
      <c r="U1754" s="71">
        <f t="shared" si="180"/>
        <v>0</v>
      </c>
      <c r="V1754" s="71">
        <f t="shared" si="182"/>
        <v>0</v>
      </c>
      <c r="W1754" s="9"/>
      <c r="X1754" s="69">
        <f>Job_Cards[[#This Row],[GST on Lobour]]+Job_Cards[[#This Row],[Total Labour]]+Job_Cards[[#This Row],[Part Value]]</f>
        <v>1388</v>
      </c>
      <c r="Y1754" s="9"/>
      <c r="Z1754" s="11"/>
      <c r="AA1754" s="15">
        <f t="shared" si="183"/>
        <v>16</v>
      </c>
      <c r="AB1754" s="15">
        <f t="shared" si="184"/>
        <v>7</v>
      </c>
      <c r="AC1754" s="15">
        <f t="shared" si="185"/>
        <v>2026</v>
      </c>
    </row>
    <row r="1755" spans="1:29" x14ac:dyDescent="0.35">
      <c r="A1755" s="8">
        <v>46219</v>
      </c>
      <c r="B1755" s="8">
        <v>46219</v>
      </c>
      <c r="C1755" s="9">
        <v>266</v>
      </c>
      <c r="D1755" s="9" t="s">
        <v>1588</v>
      </c>
      <c r="E1755" s="9"/>
      <c r="F1755" s="9" t="s">
        <v>68</v>
      </c>
      <c r="G1755" s="64" t="s">
        <v>55</v>
      </c>
      <c r="H1755" s="65" t="s">
        <v>65</v>
      </c>
      <c r="I1755" s="65" t="s">
        <v>27</v>
      </c>
      <c r="J1755" s="22" t="s">
        <v>557</v>
      </c>
      <c r="K1755" s="67" t="str">
        <f>_xlfn.XLOOKUP(Job_Cards[[#This Row],[Part Code Issued]],'Inventory Check'!$A$3:$A$3000,'Inventory Check'!$B$3:$B$3000,"WRONG Code",0)</f>
        <v>Brake Oil</v>
      </c>
      <c r="L1755" s="22">
        <v>3</v>
      </c>
      <c r="M1755" s="27">
        <v>149</v>
      </c>
      <c r="N1755" s="69">
        <f t="shared" si="181"/>
        <v>447</v>
      </c>
      <c r="O1755" s="10"/>
      <c r="P1755" s="11"/>
      <c r="Q1755" s="11"/>
      <c r="R1755" s="11">
        <v>550</v>
      </c>
      <c r="S1755" s="11"/>
      <c r="T1755" s="23"/>
      <c r="U1755" s="71">
        <f t="shared" si="180"/>
        <v>550</v>
      </c>
      <c r="V1755" s="71">
        <f t="shared" si="182"/>
        <v>99</v>
      </c>
      <c r="W1755" s="9"/>
      <c r="X1755" s="69">
        <f>Job_Cards[[#This Row],[GST on Lobour]]+Job_Cards[[#This Row],[Total Labour]]+Job_Cards[[#This Row],[Part Value]]</f>
        <v>1096</v>
      </c>
      <c r="Y1755" s="9"/>
      <c r="Z1755" s="11"/>
      <c r="AA1755" s="15">
        <f t="shared" si="183"/>
        <v>16</v>
      </c>
      <c r="AB1755" s="15">
        <f t="shared" si="184"/>
        <v>7</v>
      </c>
      <c r="AC1755" s="15">
        <f t="shared" si="185"/>
        <v>2026</v>
      </c>
    </row>
    <row r="1756" spans="1:29" x14ac:dyDescent="0.35">
      <c r="A1756" s="8">
        <v>46206</v>
      </c>
      <c r="B1756" s="8">
        <v>46206</v>
      </c>
      <c r="C1756" s="9" t="s">
        <v>1730</v>
      </c>
      <c r="D1756" s="9" t="s">
        <v>279</v>
      </c>
      <c r="E1756" s="9"/>
      <c r="F1756" s="9" t="s">
        <v>631</v>
      </c>
      <c r="G1756" s="64" t="s">
        <v>55</v>
      </c>
      <c r="H1756" s="65" t="s">
        <v>237</v>
      </c>
      <c r="I1756" s="65" t="s">
        <v>27</v>
      </c>
      <c r="J1756" s="22"/>
      <c r="K1756" s="67" t="str">
        <f>_xlfn.XLOOKUP(Job_Cards[[#This Row],[Part Code Issued]],'Inventory Check'!$A$3:$A$3000,'Inventory Check'!$B$3:$B$3000,"WRONG Code",0)</f>
        <v>WRONG Code</v>
      </c>
      <c r="L1756" s="22"/>
      <c r="M1756" s="27"/>
      <c r="N1756" s="69">
        <f t="shared" si="181"/>
        <v>0</v>
      </c>
      <c r="O1756" s="10"/>
      <c r="P1756" s="11"/>
      <c r="Q1756" s="11"/>
      <c r="R1756" s="11">
        <v>550</v>
      </c>
      <c r="S1756" s="11"/>
      <c r="T1756" s="23"/>
      <c r="U1756" s="71">
        <f t="shared" si="180"/>
        <v>550</v>
      </c>
      <c r="V1756" s="71">
        <f t="shared" si="182"/>
        <v>99</v>
      </c>
      <c r="W1756" s="9"/>
      <c r="X1756" s="69">
        <f>Job_Cards[[#This Row],[GST on Lobour]]+Job_Cards[[#This Row],[Total Labour]]+Job_Cards[[#This Row],[Part Value]]</f>
        <v>649</v>
      </c>
      <c r="Y1756" s="9"/>
      <c r="Z1756" s="11"/>
      <c r="AA1756" s="15">
        <f t="shared" si="183"/>
        <v>3</v>
      </c>
      <c r="AB1756" s="15">
        <f t="shared" si="184"/>
        <v>7</v>
      </c>
      <c r="AC1756" s="15">
        <f t="shared" si="185"/>
        <v>2026</v>
      </c>
    </row>
    <row r="1757" spans="1:29" x14ac:dyDescent="0.35">
      <c r="A1757" s="8">
        <v>46213</v>
      </c>
      <c r="B1757" s="8">
        <v>46213</v>
      </c>
      <c r="C1757" s="9" t="s">
        <v>1731</v>
      </c>
      <c r="D1757" s="9" t="s">
        <v>279</v>
      </c>
      <c r="E1757" s="9"/>
      <c r="F1757" s="9" t="s">
        <v>639</v>
      </c>
      <c r="G1757" s="64" t="s">
        <v>55</v>
      </c>
      <c r="H1757" s="65" t="s">
        <v>237</v>
      </c>
      <c r="I1757" s="65" t="s">
        <v>27</v>
      </c>
      <c r="J1757" s="22"/>
      <c r="K1757" s="67" t="str">
        <f>_xlfn.XLOOKUP(Job_Cards[[#This Row],[Part Code Issued]],'Inventory Check'!$A$3:$A$3000,'Inventory Check'!$B$3:$B$3000,"WRONG Code",0)</f>
        <v>WRONG Code</v>
      </c>
      <c r="L1757" s="22"/>
      <c r="M1757" s="27"/>
      <c r="N1757" s="69">
        <f t="shared" si="181"/>
        <v>0</v>
      </c>
      <c r="O1757" s="10"/>
      <c r="P1757" s="11"/>
      <c r="Q1757" s="11"/>
      <c r="R1757" s="11">
        <v>550</v>
      </c>
      <c r="S1757" s="11"/>
      <c r="T1757" s="23"/>
      <c r="U1757" s="71">
        <f t="shared" si="180"/>
        <v>550</v>
      </c>
      <c r="V1757" s="71">
        <f t="shared" si="182"/>
        <v>99</v>
      </c>
      <c r="W1757" s="9"/>
      <c r="X1757" s="69">
        <f>Job_Cards[[#This Row],[GST on Lobour]]+Job_Cards[[#This Row],[Total Labour]]+Job_Cards[[#This Row],[Part Value]]</f>
        <v>649</v>
      </c>
      <c r="Y1757" s="9"/>
      <c r="Z1757" s="11"/>
      <c r="AA1757" s="15">
        <f t="shared" si="183"/>
        <v>10</v>
      </c>
      <c r="AB1757" s="15">
        <f t="shared" si="184"/>
        <v>7</v>
      </c>
      <c r="AC1757" s="15">
        <f t="shared" si="185"/>
        <v>2026</v>
      </c>
    </row>
    <row r="1758" spans="1:29" x14ac:dyDescent="0.35">
      <c r="A1758" s="8">
        <v>46213</v>
      </c>
      <c r="B1758" s="8">
        <v>46213</v>
      </c>
      <c r="C1758" s="9" t="s">
        <v>1732</v>
      </c>
      <c r="D1758" s="9" t="s">
        <v>279</v>
      </c>
      <c r="E1758" s="9"/>
      <c r="F1758" s="9" t="s">
        <v>648</v>
      </c>
      <c r="G1758" s="64" t="s">
        <v>55</v>
      </c>
      <c r="H1758" s="65" t="s">
        <v>237</v>
      </c>
      <c r="I1758" s="65" t="s">
        <v>27</v>
      </c>
      <c r="J1758" s="22" t="s">
        <v>301</v>
      </c>
      <c r="K1758" s="67" t="str">
        <f>_xlfn.XLOOKUP(Job_Cards[[#This Row],[Part Code Issued]],'Inventory Check'!$A$3:$A$3000,'Inventory Check'!$B$3:$B$3000,"WRONG Code",0)</f>
        <v>CLUTCH SPRING</v>
      </c>
      <c r="L1758" s="22">
        <v>1</v>
      </c>
      <c r="M1758" s="27">
        <v>16</v>
      </c>
      <c r="N1758" s="69">
        <f t="shared" si="181"/>
        <v>16</v>
      </c>
      <c r="O1758" s="10">
        <v>200</v>
      </c>
      <c r="P1758" s="11"/>
      <c r="Q1758" s="11"/>
      <c r="R1758" s="11">
        <v>550</v>
      </c>
      <c r="S1758" s="11"/>
      <c r="T1758" s="23"/>
      <c r="U1758" s="71">
        <f t="shared" si="180"/>
        <v>750</v>
      </c>
      <c r="V1758" s="71">
        <f t="shared" si="182"/>
        <v>135</v>
      </c>
      <c r="W1758" s="9"/>
      <c r="X1758" s="69">
        <f>Job_Cards[[#This Row],[GST on Lobour]]+Job_Cards[[#This Row],[Total Labour]]+Job_Cards[[#This Row],[Part Value]]</f>
        <v>901</v>
      </c>
      <c r="Y1758" s="9"/>
      <c r="Z1758" s="11"/>
      <c r="AA1758" s="15">
        <f t="shared" si="183"/>
        <v>10</v>
      </c>
      <c r="AB1758" s="15">
        <f t="shared" si="184"/>
        <v>7</v>
      </c>
      <c r="AC1758" s="15">
        <f t="shared" si="185"/>
        <v>2026</v>
      </c>
    </row>
    <row r="1759" spans="1:29" x14ac:dyDescent="0.35">
      <c r="A1759" s="8">
        <v>46219</v>
      </c>
      <c r="B1759" s="8">
        <v>46219</v>
      </c>
      <c r="C1759" s="9" t="s">
        <v>1733</v>
      </c>
      <c r="D1759" s="9" t="s">
        <v>279</v>
      </c>
      <c r="E1759" s="9"/>
      <c r="F1759" s="9" t="s">
        <v>970</v>
      </c>
      <c r="G1759" s="64" t="s">
        <v>55</v>
      </c>
      <c r="H1759" s="65" t="s">
        <v>237</v>
      </c>
      <c r="I1759" s="65" t="s">
        <v>27</v>
      </c>
      <c r="J1759" s="22" t="s">
        <v>374</v>
      </c>
      <c r="K1759" s="67" t="str">
        <f>_xlfn.XLOOKUP(Job_Cards[[#This Row],[Part Code Issued]],'Inventory Check'!$A$3:$A$3000,'Inventory Check'!$B$3:$B$3000,"WRONG Code",0)</f>
        <v>Dosing Module</v>
      </c>
      <c r="L1759" s="22">
        <v>1</v>
      </c>
      <c r="M1759" s="27">
        <v>4282</v>
      </c>
      <c r="N1759" s="69">
        <f t="shared" si="181"/>
        <v>4282</v>
      </c>
      <c r="O1759" s="10"/>
      <c r="P1759" s="11">
        <v>450</v>
      </c>
      <c r="Q1759" s="11"/>
      <c r="R1759" s="11">
        <v>500</v>
      </c>
      <c r="S1759" s="11"/>
      <c r="T1759" s="23"/>
      <c r="U1759" s="71">
        <f t="shared" si="180"/>
        <v>950</v>
      </c>
      <c r="V1759" s="71">
        <f t="shared" si="182"/>
        <v>171</v>
      </c>
      <c r="W1759" s="9"/>
      <c r="X1759" s="69">
        <f>Job_Cards[[#This Row],[GST on Lobour]]+Job_Cards[[#This Row],[Total Labour]]+Job_Cards[[#This Row],[Part Value]]</f>
        <v>5403</v>
      </c>
      <c r="Y1759" s="9"/>
      <c r="Z1759" s="11"/>
      <c r="AA1759" s="15">
        <f t="shared" si="183"/>
        <v>16</v>
      </c>
      <c r="AB1759" s="15">
        <f t="shared" si="184"/>
        <v>7</v>
      </c>
      <c r="AC1759" s="15">
        <f t="shared" si="185"/>
        <v>2026</v>
      </c>
    </row>
    <row r="1760" spans="1:29" x14ac:dyDescent="0.35">
      <c r="A1760" s="8">
        <v>46220</v>
      </c>
      <c r="B1760" s="8">
        <v>46220</v>
      </c>
      <c r="C1760" s="9">
        <v>267</v>
      </c>
      <c r="D1760" s="9" t="s">
        <v>676</v>
      </c>
      <c r="E1760" s="9">
        <v>9555042626</v>
      </c>
      <c r="F1760" s="9" t="s">
        <v>791</v>
      </c>
      <c r="G1760" s="64" t="s">
        <v>55</v>
      </c>
      <c r="H1760" s="65" t="s">
        <v>65</v>
      </c>
      <c r="I1760" s="65" t="s">
        <v>27</v>
      </c>
      <c r="J1760" s="22" t="s">
        <v>1378</v>
      </c>
      <c r="K1760" s="67" t="str">
        <f>_xlfn.XLOOKUP(Job_Cards[[#This Row],[Part Code Issued]],'Inventory Check'!$A$3:$A$3000,'Inventory Check'!$B$3:$B$3000,"WRONG Code",0)</f>
        <v>Hose Clip 04 inch</v>
      </c>
      <c r="L1760" s="22">
        <v>1</v>
      </c>
      <c r="M1760" s="27">
        <v>126</v>
      </c>
      <c r="N1760" s="69">
        <f t="shared" si="181"/>
        <v>126</v>
      </c>
      <c r="O1760" s="10">
        <v>100</v>
      </c>
      <c r="P1760" s="11"/>
      <c r="Q1760" s="11"/>
      <c r="R1760" s="11">
        <v>550</v>
      </c>
      <c r="S1760" s="11"/>
      <c r="T1760" s="23"/>
      <c r="U1760" s="71">
        <f t="shared" si="180"/>
        <v>650</v>
      </c>
      <c r="V1760" s="71">
        <f t="shared" si="182"/>
        <v>117</v>
      </c>
      <c r="W1760" s="9"/>
      <c r="X1760" s="69">
        <f>Job_Cards[[#This Row],[GST on Lobour]]+Job_Cards[[#This Row],[Total Labour]]+Job_Cards[[#This Row],[Part Value]]</f>
        <v>893</v>
      </c>
      <c r="Y1760" s="9"/>
      <c r="Z1760" s="11"/>
      <c r="AA1760" s="15">
        <f t="shared" si="183"/>
        <v>17</v>
      </c>
      <c r="AB1760" s="15">
        <f t="shared" si="184"/>
        <v>7</v>
      </c>
      <c r="AC1760" s="15">
        <f t="shared" si="185"/>
        <v>2026</v>
      </c>
    </row>
    <row r="1761" spans="1:29" x14ac:dyDescent="0.35">
      <c r="A1761" s="8">
        <v>46220</v>
      </c>
      <c r="B1761" s="8">
        <v>46220</v>
      </c>
      <c r="C1761" s="9">
        <v>268</v>
      </c>
      <c r="D1761" s="9" t="s">
        <v>1686</v>
      </c>
      <c r="E1761" s="9">
        <v>8808075150</v>
      </c>
      <c r="F1761" s="9"/>
      <c r="G1761" s="64"/>
      <c r="H1761" s="65" t="s">
        <v>65</v>
      </c>
      <c r="I1761" s="65" t="s">
        <v>751</v>
      </c>
      <c r="J1761" s="22" t="s">
        <v>308</v>
      </c>
      <c r="K1761" s="67" t="str">
        <f>_xlfn.XLOOKUP(Job_Cards[[#This Row],[Part Code Issued]],'Inventory Check'!$A$3:$A$3000,'Inventory Check'!$B$3:$B$3000,"WRONG Code",0)</f>
        <v>Gulf Force AdBlue (20 L)</v>
      </c>
      <c r="L1761" s="22">
        <v>1</v>
      </c>
      <c r="M1761" s="27">
        <v>1920</v>
      </c>
      <c r="N1761" s="69">
        <f t="shared" si="181"/>
        <v>1920</v>
      </c>
      <c r="O1761" s="10"/>
      <c r="P1761" s="11"/>
      <c r="Q1761" s="11"/>
      <c r="R1761" s="11"/>
      <c r="S1761" s="11"/>
      <c r="T1761" s="23"/>
      <c r="U1761" s="71">
        <f t="shared" si="180"/>
        <v>0</v>
      </c>
      <c r="V1761" s="71">
        <f t="shared" si="182"/>
        <v>0</v>
      </c>
      <c r="W1761" s="9"/>
      <c r="X1761" s="69">
        <f>Job_Cards[[#This Row],[GST on Lobour]]+Job_Cards[[#This Row],[Total Labour]]+Job_Cards[[#This Row],[Part Value]]</f>
        <v>1920</v>
      </c>
      <c r="Y1761" s="9"/>
      <c r="Z1761" s="11"/>
      <c r="AA1761" s="15">
        <f t="shared" si="183"/>
        <v>17</v>
      </c>
      <c r="AB1761" s="15">
        <f t="shared" si="184"/>
        <v>7</v>
      </c>
      <c r="AC1761" s="15">
        <f t="shared" si="185"/>
        <v>2026</v>
      </c>
    </row>
    <row r="1762" spans="1:29" x14ac:dyDescent="0.35">
      <c r="A1762" s="8">
        <v>46220</v>
      </c>
      <c r="B1762" s="8">
        <v>46220</v>
      </c>
      <c r="C1762" s="9">
        <v>269</v>
      </c>
      <c r="D1762" s="9" t="s">
        <v>1526</v>
      </c>
      <c r="E1762" s="9"/>
      <c r="F1762" s="9"/>
      <c r="G1762" s="64"/>
      <c r="H1762" s="65" t="s">
        <v>65</v>
      </c>
      <c r="I1762" s="65" t="s">
        <v>751</v>
      </c>
      <c r="J1762" s="22" t="s">
        <v>1378</v>
      </c>
      <c r="K1762" s="67" t="str">
        <f>_xlfn.XLOOKUP(Job_Cards[[#This Row],[Part Code Issued]],'Inventory Check'!$A$3:$A$3000,'Inventory Check'!$B$3:$B$3000,"WRONG Code",0)</f>
        <v>Hose Clip 04 inch</v>
      </c>
      <c r="L1762" s="22">
        <v>2</v>
      </c>
      <c r="M1762" s="27">
        <v>110</v>
      </c>
      <c r="N1762" s="69">
        <f t="shared" si="181"/>
        <v>220</v>
      </c>
      <c r="O1762" s="10"/>
      <c r="P1762" s="11"/>
      <c r="Q1762" s="11"/>
      <c r="R1762" s="11"/>
      <c r="S1762" s="11"/>
      <c r="T1762" s="23"/>
      <c r="U1762" s="71">
        <f t="shared" si="180"/>
        <v>0</v>
      </c>
      <c r="V1762" s="71">
        <f t="shared" si="182"/>
        <v>0</v>
      </c>
      <c r="W1762" s="9"/>
      <c r="X1762" s="69">
        <f>Job_Cards[[#This Row],[GST on Lobour]]+Job_Cards[[#This Row],[Total Labour]]+Job_Cards[[#This Row],[Part Value]]</f>
        <v>220</v>
      </c>
      <c r="Y1762" s="9"/>
      <c r="Z1762" s="11"/>
      <c r="AA1762" s="15">
        <f t="shared" si="183"/>
        <v>17</v>
      </c>
      <c r="AB1762" s="15">
        <f t="shared" si="184"/>
        <v>7</v>
      </c>
      <c r="AC1762" s="15">
        <f t="shared" si="185"/>
        <v>2026</v>
      </c>
    </row>
    <row r="1763" spans="1:29" x14ac:dyDescent="0.35">
      <c r="A1763" s="9"/>
      <c r="B1763" s="9"/>
      <c r="C1763" s="9"/>
      <c r="D1763" s="9"/>
      <c r="E1763" s="9"/>
      <c r="F1763" s="9"/>
      <c r="G1763" s="64"/>
      <c r="H1763" s="65"/>
      <c r="I1763" s="65" t="str">
        <f>IF(Job_Cards[[#This Row],[Customer Name]]="",I1762,"")</f>
        <v>Counter Sale</v>
      </c>
      <c r="J1763" s="22"/>
      <c r="K1763" s="67" t="str">
        <f>_xlfn.XLOOKUP(Job_Cards[[#This Row],[Part Code Issued]],'Inventory Check'!$A$3:$A$3000,'Inventory Check'!$B$3:$B$3000,"WRONG Code",0)</f>
        <v>WRONG Code</v>
      </c>
      <c r="L1763" s="22"/>
      <c r="M1763" s="27"/>
      <c r="N1763" s="69">
        <f t="shared" si="181"/>
        <v>0</v>
      </c>
      <c r="O1763" s="10"/>
      <c r="P1763" s="11"/>
      <c r="Q1763" s="11"/>
      <c r="R1763" s="11"/>
      <c r="S1763" s="11"/>
      <c r="T1763" s="23"/>
      <c r="U1763" s="71">
        <f t="shared" si="180"/>
        <v>0</v>
      </c>
      <c r="V1763" s="71">
        <f t="shared" si="182"/>
        <v>0</v>
      </c>
      <c r="W1763" s="9"/>
      <c r="X1763" s="69">
        <f>Job_Cards[[#This Row],[GST on Lobour]]+Job_Cards[[#This Row],[Total Labour]]+Job_Cards[[#This Row],[Part Value]]</f>
        <v>0</v>
      </c>
      <c r="Y1763" s="9"/>
      <c r="Z1763" s="11"/>
      <c r="AA1763" s="15">
        <f t="shared" si="183"/>
        <v>0</v>
      </c>
      <c r="AB1763" s="15">
        <f t="shared" si="184"/>
        <v>1</v>
      </c>
      <c r="AC1763" s="15">
        <f t="shared" si="185"/>
        <v>1900</v>
      </c>
    </row>
    <row r="1764" spans="1:29" x14ac:dyDescent="0.35">
      <c r="A1764" s="9"/>
      <c r="B1764" s="9"/>
      <c r="C1764" s="9"/>
      <c r="D1764" s="9"/>
      <c r="E1764" s="9"/>
      <c r="F1764" s="9"/>
      <c r="G1764" s="64"/>
      <c r="H1764" s="65"/>
      <c r="I1764" s="65" t="str">
        <f>IF(Job_Cards[[#This Row],[Customer Name]]="",I1763,"")</f>
        <v>Counter Sale</v>
      </c>
      <c r="J1764" s="22"/>
      <c r="K1764" s="67" t="str">
        <f>_xlfn.XLOOKUP(Job_Cards[[#This Row],[Part Code Issued]],'Inventory Check'!$A$3:$A$3000,'Inventory Check'!$B$3:$B$3000,"WRONG Code",0)</f>
        <v>WRONG Code</v>
      </c>
      <c r="L1764" s="22"/>
      <c r="M1764" s="27"/>
      <c r="N1764" s="69">
        <f t="shared" si="181"/>
        <v>0</v>
      </c>
      <c r="O1764" s="10"/>
      <c r="P1764" s="11"/>
      <c r="Q1764" s="11"/>
      <c r="R1764" s="11"/>
      <c r="S1764" s="11"/>
      <c r="T1764" s="23"/>
      <c r="U1764" s="71">
        <f t="shared" si="180"/>
        <v>0</v>
      </c>
      <c r="V1764" s="71">
        <f t="shared" si="182"/>
        <v>0</v>
      </c>
      <c r="W1764" s="9"/>
      <c r="X1764" s="69">
        <f>Job_Cards[[#This Row],[GST on Lobour]]+Job_Cards[[#This Row],[Total Labour]]+Job_Cards[[#This Row],[Part Value]]</f>
        <v>0</v>
      </c>
      <c r="Y1764" s="9"/>
      <c r="Z1764" s="11"/>
      <c r="AA1764" s="15">
        <f t="shared" si="183"/>
        <v>0</v>
      </c>
      <c r="AB1764" s="15">
        <f t="shared" si="184"/>
        <v>1</v>
      </c>
      <c r="AC1764" s="15">
        <f t="shared" si="185"/>
        <v>1900</v>
      </c>
    </row>
    <row r="1765" spans="1:29" x14ac:dyDescent="0.35">
      <c r="A1765" s="9"/>
      <c r="B1765" s="9"/>
      <c r="C1765" s="9"/>
      <c r="D1765" s="9"/>
      <c r="E1765" s="9"/>
      <c r="F1765" s="9"/>
      <c r="G1765" s="64"/>
      <c r="H1765" s="65"/>
      <c r="I1765" s="65" t="str">
        <f>IF(Job_Cards[[#This Row],[Customer Name]]="",I1764,"")</f>
        <v>Counter Sale</v>
      </c>
      <c r="J1765" s="22"/>
      <c r="K1765" s="67" t="str">
        <f>_xlfn.XLOOKUP(Job_Cards[[#This Row],[Part Code Issued]],'Inventory Check'!$A$3:$A$3000,'Inventory Check'!$B$3:$B$3000,"WRONG Code",0)</f>
        <v>WRONG Code</v>
      </c>
      <c r="L1765" s="22"/>
      <c r="M1765" s="27"/>
      <c r="N1765" s="69">
        <f t="shared" si="181"/>
        <v>0</v>
      </c>
      <c r="O1765" s="10"/>
      <c r="P1765" s="11"/>
      <c r="Q1765" s="11"/>
      <c r="R1765" s="11"/>
      <c r="S1765" s="11"/>
      <c r="T1765" s="23"/>
      <c r="U1765" s="71">
        <f t="shared" si="180"/>
        <v>0</v>
      </c>
      <c r="V1765" s="71">
        <f t="shared" si="182"/>
        <v>0</v>
      </c>
      <c r="W1765" s="9"/>
      <c r="X1765" s="69">
        <f>Job_Cards[[#This Row],[GST on Lobour]]+Job_Cards[[#This Row],[Total Labour]]+Job_Cards[[#This Row],[Part Value]]</f>
        <v>0</v>
      </c>
      <c r="Y1765" s="9"/>
      <c r="Z1765" s="11"/>
      <c r="AA1765" s="15">
        <f t="shared" si="183"/>
        <v>0</v>
      </c>
      <c r="AB1765" s="15">
        <f t="shared" si="184"/>
        <v>1</v>
      </c>
      <c r="AC1765" s="15">
        <f t="shared" si="185"/>
        <v>1900</v>
      </c>
    </row>
    <row r="1766" spans="1:29" x14ac:dyDescent="0.35">
      <c r="A1766" s="9"/>
      <c r="B1766" s="9"/>
      <c r="C1766" s="9"/>
      <c r="D1766" s="9"/>
      <c r="E1766" s="9"/>
      <c r="F1766" s="9"/>
      <c r="G1766" s="64"/>
      <c r="H1766" s="65"/>
      <c r="I1766" s="65" t="str">
        <f>IF(Job_Cards[[#This Row],[Customer Name]]="",I1765,"")</f>
        <v>Counter Sale</v>
      </c>
      <c r="J1766" s="22"/>
      <c r="K1766" s="67" t="str">
        <f>_xlfn.XLOOKUP(Job_Cards[[#This Row],[Part Code Issued]],'Inventory Check'!$A$3:$A$3000,'Inventory Check'!$B$3:$B$3000,"WRONG Code",0)</f>
        <v>WRONG Code</v>
      </c>
      <c r="L1766" s="22"/>
      <c r="M1766" s="27"/>
      <c r="N1766" s="69">
        <f t="shared" si="181"/>
        <v>0</v>
      </c>
      <c r="O1766" s="10"/>
      <c r="P1766" s="11"/>
      <c r="Q1766" s="11"/>
      <c r="R1766" s="11"/>
      <c r="S1766" s="11"/>
      <c r="T1766" s="23"/>
      <c r="U1766" s="71">
        <f t="shared" si="180"/>
        <v>0</v>
      </c>
      <c r="V1766" s="71">
        <f t="shared" si="182"/>
        <v>0</v>
      </c>
      <c r="W1766" s="9"/>
      <c r="X1766" s="69">
        <f>Job_Cards[[#This Row],[GST on Lobour]]+Job_Cards[[#This Row],[Total Labour]]+Job_Cards[[#This Row],[Part Value]]</f>
        <v>0</v>
      </c>
      <c r="Y1766" s="9"/>
      <c r="Z1766" s="11"/>
      <c r="AA1766" s="15">
        <f t="shared" si="183"/>
        <v>0</v>
      </c>
      <c r="AB1766" s="15">
        <f t="shared" si="184"/>
        <v>1</v>
      </c>
      <c r="AC1766" s="15">
        <f t="shared" si="185"/>
        <v>1900</v>
      </c>
    </row>
    <row r="1767" spans="1:29" x14ac:dyDescent="0.35">
      <c r="A1767" s="9"/>
      <c r="B1767" s="9"/>
      <c r="C1767" s="9"/>
      <c r="D1767" s="9"/>
      <c r="E1767" s="9"/>
      <c r="F1767" s="9"/>
      <c r="G1767" s="64"/>
      <c r="H1767" s="65"/>
      <c r="I1767" s="65" t="str">
        <f>IF(Job_Cards[[#This Row],[Customer Name]]="",I1766,"")</f>
        <v>Counter Sale</v>
      </c>
      <c r="J1767" s="22"/>
      <c r="K1767" s="67" t="str">
        <f>_xlfn.XLOOKUP(Job_Cards[[#This Row],[Part Code Issued]],'Inventory Check'!$A$3:$A$3000,'Inventory Check'!$B$3:$B$3000,"WRONG Code",0)</f>
        <v>WRONG Code</v>
      </c>
      <c r="L1767" s="22"/>
      <c r="M1767" s="27"/>
      <c r="N1767" s="69">
        <f t="shared" si="181"/>
        <v>0</v>
      </c>
      <c r="O1767" s="10"/>
      <c r="P1767" s="11"/>
      <c r="Q1767" s="11"/>
      <c r="R1767" s="11"/>
      <c r="S1767" s="11"/>
      <c r="T1767" s="23"/>
      <c r="U1767" s="71">
        <f t="shared" si="180"/>
        <v>0</v>
      </c>
      <c r="V1767" s="71">
        <f t="shared" si="182"/>
        <v>0</v>
      </c>
      <c r="W1767" s="9"/>
      <c r="X1767" s="69">
        <f>Job_Cards[[#This Row],[GST on Lobour]]+Job_Cards[[#This Row],[Total Labour]]+Job_Cards[[#This Row],[Part Value]]</f>
        <v>0</v>
      </c>
      <c r="Y1767" s="9"/>
      <c r="Z1767" s="11"/>
      <c r="AA1767" s="15">
        <f t="shared" si="183"/>
        <v>0</v>
      </c>
      <c r="AB1767" s="15">
        <f t="shared" si="184"/>
        <v>1</v>
      </c>
      <c r="AC1767" s="15">
        <f t="shared" si="185"/>
        <v>1900</v>
      </c>
    </row>
    <row r="1768" spans="1:29" x14ac:dyDescent="0.35">
      <c r="A1768" s="9"/>
      <c r="B1768" s="9"/>
      <c r="C1768" s="9"/>
      <c r="D1768" s="9"/>
      <c r="E1768" s="9"/>
      <c r="F1768" s="9"/>
      <c r="G1768" s="64"/>
      <c r="H1768" s="65"/>
      <c r="I1768" s="65" t="str">
        <f>IF(Job_Cards[[#This Row],[Customer Name]]="",I1767,"")</f>
        <v>Counter Sale</v>
      </c>
      <c r="J1768" s="22"/>
      <c r="K1768" s="67" t="str">
        <f>_xlfn.XLOOKUP(Job_Cards[[#This Row],[Part Code Issued]],'Inventory Check'!$A$3:$A$3000,'Inventory Check'!$B$3:$B$3000,"WRONG Code",0)</f>
        <v>WRONG Code</v>
      </c>
      <c r="L1768" s="22"/>
      <c r="M1768" s="27"/>
      <c r="N1768" s="69">
        <f t="shared" si="181"/>
        <v>0</v>
      </c>
      <c r="O1768" s="10"/>
      <c r="P1768" s="11"/>
      <c r="Q1768" s="11"/>
      <c r="R1768" s="11"/>
      <c r="S1768" s="11"/>
      <c r="T1768" s="23"/>
      <c r="U1768" s="71">
        <f t="shared" si="180"/>
        <v>0</v>
      </c>
      <c r="V1768" s="71">
        <f t="shared" si="182"/>
        <v>0</v>
      </c>
      <c r="W1768" s="9"/>
      <c r="X1768" s="69">
        <f>Job_Cards[[#This Row],[GST on Lobour]]+Job_Cards[[#This Row],[Total Labour]]+Job_Cards[[#This Row],[Part Value]]</f>
        <v>0</v>
      </c>
      <c r="Y1768" s="9"/>
      <c r="Z1768" s="11"/>
      <c r="AA1768" s="15">
        <f t="shared" si="183"/>
        <v>0</v>
      </c>
      <c r="AB1768" s="15">
        <f t="shared" si="184"/>
        <v>1</v>
      </c>
      <c r="AC1768" s="15">
        <f t="shared" si="185"/>
        <v>1900</v>
      </c>
    </row>
    <row r="1769" spans="1:29" x14ac:dyDescent="0.35">
      <c r="A1769" s="9"/>
      <c r="B1769" s="9"/>
      <c r="C1769" s="9"/>
      <c r="D1769" s="9"/>
      <c r="E1769" s="9"/>
      <c r="F1769" s="9"/>
      <c r="G1769" s="64"/>
      <c r="H1769" s="65"/>
      <c r="I1769" s="65" t="str">
        <f>IF(Job_Cards[[#This Row],[Customer Name]]="",I1768,"")</f>
        <v>Counter Sale</v>
      </c>
      <c r="J1769" s="22"/>
      <c r="K1769" s="67" t="str">
        <f>_xlfn.XLOOKUP(Job_Cards[[#This Row],[Part Code Issued]],'Inventory Check'!$A$3:$A$3000,'Inventory Check'!$B$3:$B$3000,"WRONG Code",0)</f>
        <v>WRONG Code</v>
      </c>
      <c r="L1769" s="22"/>
      <c r="M1769" s="27"/>
      <c r="N1769" s="69">
        <f t="shared" si="181"/>
        <v>0</v>
      </c>
      <c r="O1769" s="10"/>
      <c r="P1769" s="11"/>
      <c r="Q1769" s="11"/>
      <c r="R1769" s="11"/>
      <c r="S1769" s="11"/>
      <c r="T1769" s="23"/>
      <c r="U1769" s="71">
        <f t="shared" si="180"/>
        <v>0</v>
      </c>
      <c r="V1769" s="71">
        <f t="shared" si="182"/>
        <v>0</v>
      </c>
      <c r="W1769" s="9"/>
      <c r="X1769" s="69">
        <f>Job_Cards[[#This Row],[GST on Lobour]]+Job_Cards[[#This Row],[Total Labour]]+Job_Cards[[#This Row],[Part Value]]</f>
        <v>0</v>
      </c>
      <c r="Y1769" s="9"/>
      <c r="Z1769" s="11"/>
      <c r="AA1769" s="15">
        <f t="shared" si="183"/>
        <v>0</v>
      </c>
      <c r="AB1769" s="15">
        <f t="shared" si="184"/>
        <v>1</v>
      </c>
      <c r="AC1769" s="15">
        <f t="shared" si="185"/>
        <v>1900</v>
      </c>
    </row>
    <row r="1770" spans="1:29" x14ac:dyDescent="0.35">
      <c r="A1770" s="9"/>
      <c r="B1770" s="9"/>
      <c r="C1770" s="9"/>
      <c r="D1770" s="9"/>
      <c r="E1770" s="9"/>
      <c r="F1770" s="9"/>
      <c r="G1770" s="64"/>
      <c r="H1770" s="65"/>
      <c r="I1770" s="65" t="str">
        <f>IF(Job_Cards[[#This Row],[Customer Name]]="",I1769,"")</f>
        <v>Counter Sale</v>
      </c>
      <c r="J1770" s="22"/>
      <c r="K1770" s="67" t="str">
        <f>_xlfn.XLOOKUP(Job_Cards[[#This Row],[Part Code Issued]],'Inventory Check'!$A$3:$A$3000,'Inventory Check'!$B$3:$B$3000,"WRONG Code",0)</f>
        <v>WRONG Code</v>
      </c>
      <c r="L1770" s="22"/>
      <c r="M1770" s="27"/>
      <c r="N1770" s="69">
        <f t="shared" si="181"/>
        <v>0</v>
      </c>
      <c r="O1770" s="10"/>
      <c r="P1770" s="11"/>
      <c r="Q1770" s="11"/>
      <c r="R1770" s="11"/>
      <c r="S1770" s="11"/>
      <c r="T1770" s="23"/>
      <c r="U1770" s="71">
        <f t="shared" si="180"/>
        <v>0</v>
      </c>
      <c r="V1770" s="71">
        <f t="shared" si="182"/>
        <v>0</v>
      </c>
      <c r="W1770" s="9"/>
      <c r="X1770" s="69">
        <f>Job_Cards[[#This Row],[GST on Lobour]]+Job_Cards[[#This Row],[Total Labour]]+Job_Cards[[#This Row],[Part Value]]</f>
        <v>0</v>
      </c>
      <c r="Y1770" s="9"/>
      <c r="Z1770" s="11"/>
      <c r="AA1770" s="15">
        <f t="shared" si="183"/>
        <v>0</v>
      </c>
      <c r="AB1770" s="15">
        <f t="shared" si="184"/>
        <v>1</v>
      </c>
      <c r="AC1770" s="15">
        <f t="shared" si="185"/>
        <v>1900</v>
      </c>
    </row>
    <row r="1771" spans="1:29" x14ac:dyDescent="0.35">
      <c r="A1771" s="9"/>
      <c r="B1771" s="9"/>
      <c r="C1771" s="9"/>
      <c r="D1771" s="9"/>
      <c r="E1771" s="9"/>
      <c r="F1771" s="9"/>
      <c r="G1771" s="64"/>
      <c r="H1771" s="65"/>
      <c r="I1771" s="65" t="str">
        <f>IF(Job_Cards[[#This Row],[Customer Name]]="",I1770,"")</f>
        <v>Counter Sale</v>
      </c>
      <c r="J1771" s="22"/>
      <c r="K1771" s="67" t="str">
        <f>_xlfn.XLOOKUP(Job_Cards[[#This Row],[Part Code Issued]],'Inventory Check'!$A$3:$A$3000,'Inventory Check'!$B$3:$B$3000,"WRONG Code",0)</f>
        <v>WRONG Code</v>
      </c>
      <c r="L1771" s="22"/>
      <c r="M1771" s="27"/>
      <c r="N1771" s="69">
        <f t="shared" si="181"/>
        <v>0</v>
      </c>
      <c r="O1771" s="10"/>
      <c r="P1771" s="11"/>
      <c r="Q1771" s="11"/>
      <c r="R1771" s="11"/>
      <c r="S1771" s="11"/>
      <c r="T1771" s="23"/>
      <c r="U1771" s="71">
        <f t="shared" si="180"/>
        <v>0</v>
      </c>
      <c r="V1771" s="71">
        <f t="shared" si="182"/>
        <v>0</v>
      </c>
      <c r="W1771" s="9"/>
      <c r="X1771" s="69">
        <f>Job_Cards[[#This Row],[GST on Lobour]]+Job_Cards[[#This Row],[Total Labour]]+Job_Cards[[#This Row],[Part Value]]</f>
        <v>0</v>
      </c>
      <c r="Y1771" s="9"/>
      <c r="Z1771" s="11"/>
      <c r="AA1771" s="15">
        <f t="shared" si="183"/>
        <v>0</v>
      </c>
      <c r="AB1771" s="15">
        <f t="shared" si="184"/>
        <v>1</v>
      </c>
      <c r="AC1771" s="15">
        <f t="shared" si="185"/>
        <v>1900</v>
      </c>
    </row>
    <row r="1772" spans="1:29" x14ac:dyDescent="0.35">
      <c r="A1772" s="9"/>
      <c r="B1772" s="9"/>
      <c r="C1772" s="9"/>
      <c r="D1772" s="9"/>
      <c r="E1772" s="9"/>
      <c r="F1772" s="9"/>
      <c r="G1772" s="64"/>
      <c r="H1772" s="65"/>
      <c r="I1772" s="65" t="str">
        <f>IF(Job_Cards[[#This Row],[Customer Name]]="",I1771,"")</f>
        <v>Counter Sale</v>
      </c>
      <c r="J1772" s="22"/>
      <c r="K1772" s="67" t="str">
        <f>_xlfn.XLOOKUP(Job_Cards[[#This Row],[Part Code Issued]],'Inventory Check'!$A$3:$A$3000,'Inventory Check'!$B$3:$B$3000,"WRONG Code",0)</f>
        <v>WRONG Code</v>
      </c>
      <c r="L1772" s="22"/>
      <c r="M1772" s="27"/>
      <c r="N1772" s="69">
        <f t="shared" si="181"/>
        <v>0</v>
      </c>
      <c r="O1772" s="10"/>
      <c r="P1772" s="11"/>
      <c r="Q1772" s="11"/>
      <c r="R1772" s="11"/>
      <c r="S1772" s="11"/>
      <c r="T1772" s="23"/>
      <c r="U1772" s="71">
        <f t="shared" si="180"/>
        <v>0</v>
      </c>
      <c r="V1772" s="71">
        <f t="shared" si="182"/>
        <v>0</v>
      </c>
      <c r="W1772" s="9"/>
      <c r="X1772" s="69">
        <f>Job_Cards[[#This Row],[GST on Lobour]]+Job_Cards[[#This Row],[Total Labour]]+Job_Cards[[#This Row],[Part Value]]</f>
        <v>0</v>
      </c>
      <c r="Y1772" s="9"/>
      <c r="Z1772" s="11"/>
      <c r="AA1772" s="15">
        <f t="shared" si="183"/>
        <v>0</v>
      </c>
      <c r="AB1772" s="15">
        <f t="shared" si="184"/>
        <v>1</v>
      </c>
      <c r="AC1772" s="15">
        <f t="shared" si="185"/>
        <v>1900</v>
      </c>
    </row>
    <row r="1773" spans="1:29" x14ac:dyDescent="0.35">
      <c r="A1773" s="9"/>
      <c r="B1773" s="9"/>
      <c r="C1773" s="9"/>
      <c r="D1773" s="9"/>
      <c r="E1773" s="9"/>
      <c r="F1773" s="9"/>
      <c r="G1773" s="64"/>
      <c r="H1773" s="65"/>
      <c r="I1773" s="65" t="str">
        <f>IF(Job_Cards[[#This Row],[Customer Name]]="",I1772,"")</f>
        <v>Counter Sale</v>
      </c>
      <c r="J1773" s="22"/>
      <c r="K1773" s="67" t="str">
        <f>_xlfn.XLOOKUP(Job_Cards[[#This Row],[Part Code Issued]],'Inventory Check'!$A$3:$A$3000,'Inventory Check'!$B$3:$B$3000,"WRONG Code",0)</f>
        <v>WRONG Code</v>
      </c>
      <c r="L1773" s="22"/>
      <c r="M1773" s="27"/>
      <c r="N1773" s="69">
        <f t="shared" si="181"/>
        <v>0</v>
      </c>
      <c r="O1773" s="10"/>
      <c r="P1773" s="11"/>
      <c r="Q1773" s="11"/>
      <c r="R1773" s="11"/>
      <c r="S1773" s="11"/>
      <c r="T1773" s="23"/>
      <c r="U1773" s="71">
        <f t="shared" si="180"/>
        <v>0</v>
      </c>
      <c r="V1773" s="71">
        <f t="shared" si="182"/>
        <v>0</v>
      </c>
      <c r="W1773" s="9"/>
      <c r="X1773" s="69">
        <f>Job_Cards[[#This Row],[GST on Lobour]]+Job_Cards[[#This Row],[Total Labour]]+Job_Cards[[#This Row],[Part Value]]</f>
        <v>0</v>
      </c>
      <c r="Y1773" s="9"/>
      <c r="Z1773" s="11"/>
      <c r="AA1773" s="15">
        <f t="shared" si="183"/>
        <v>0</v>
      </c>
      <c r="AB1773" s="15">
        <f t="shared" si="184"/>
        <v>1</v>
      </c>
      <c r="AC1773" s="15">
        <f t="shared" si="185"/>
        <v>1900</v>
      </c>
    </row>
    <row r="1774" spans="1:29" x14ac:dyDescent="0.35">
      <c r="A1774" s="9"/>
      <c r="B1774" s="9"/>
      <c r="C1774" s="9"/>
      <c r="D1774" s="9"/>
      <c r="E1774" s="9"/>
      <c r="F1774" s="9"/>
      <c r="G1774" s="64"/>
      <c r="H1774" s="65"/>
      <c r="I1774" s="65" t="str">
        <f>IF(Job_Cards[[#This Row],[Customer Name]]="",I1773,"")</f>
        <v>Counter Sale</v>
      </c>
      <c r="J1774" s="22"/>
      <c r="K1774" s="67" t="str">
        <f>_xlfn.XLOOKUP(Job_Cards[[#This Row],[Part Code Issued]],'Inventory Check'!$A$3:$A$3000,'Inventory Check'!$B$3:$B$3000,"WRONG Code",0)</f>
        <v>WRONG Code</v>
      </c>
      <c r="L1774" s="22"/>
      <c r="M1774" s="27"/>
      <c r="N1774" s="69">
        <f t="shared" si="181"/>
        <v>0</v>
      </c>
      <c r="O1774" s="10"/>
      <c r="P1774" s="11"/>
      <c r="Q1774" s="11"/>
      <c r="R1774" s="11"/>
      <c r="S1774" s="11"/>
      <c r="T1774" s="23"/>
      <c r="U1774" s="71">
        <f t="shared" si="180"/>
        <v>0</v>
      </c>
      <c r="V1774" s="71">
        <f t="shared" si="182"/>
        <v>0</v>
      </c>
      <c r="W1774" s="9"/>
      <c r="X1774" s="69">
        <f>Job_Cards[[#This Row],[GST on Lobour]]+Job_Cards[[#This Row],[Total Labour]]+Job_Cards[[#This Row],[Part Value]]</f>
        <v>0</v>
      </c>
      <c r="Y1774" s="9"/>
      <c r="Z1774" s="11"/>
      <c r="AA1774" s="15">
        <f t="shared" si="183"/>
        <v>0</v>
      </c>
      <c r="AB1774" s="15">
        <f t="shared" si="184"/>
        <v>1</v>
      </c>
      <c r="AC1774" s="15">
        <f t="shared" si="185"/>
        <v>1900</v>
      </c>
    </row>
    <row r="1775" spans="1:29" x14ac:dyDescent="0.35">
      <c r="A1775" s="9"/>
      <c r="B1775" s="9"/>
      <c r="C1775" s="9"/>
      <c r="D1775" s="9"/>
      <c r="E1775" s="9"/>
      <c r="F1775" s="9"/>
      <c r="G1775" s="64"/>
      <c r="H1775" s="65"/>
      <c r="I1775" s="65" t="str">
        <f>IF(Job_Cards[[#This Row],[Customer Name]]="",I1774,"")</f>
        <v>Counter Sale</v>
      </c>
      <c r="J1775" s="22"/>
      <c r="K1775" s="67" t="str">
        <f>_xlfn.XLOOKUP(Job_Cards[[#This Row],[Part Code Issued]],'Inventory Check'!$A$3:$A$3000,'Inventory Check'!$B$3:$B$3000,"WRONG Code",0)</f>
        <v>WRONG Code</v>
      </c>
      <c r="L1775" s="22"/>
      <c r="M1775" s="27"/>
      <c r="N1775" s="69">
        <f t="shared" si="181"/>
        <v>0</v>
      </c>
      <c r="O1775" s="10"/>
      <c r="P1775" s="11"/>
      <c r="Q1775" s="11"/>
      <c r="R1775" s="11"/>
      <c r="S1775" s="11"/>
      <c r="T1775" s="23"/>
      <c r="U1775" s="71">
        <f t="shared" si="180"/>
        <v>0</v>
      </c>
      <c r="V1775" s="71">
        <f t="shared" si="182"/>
        <v>0</v>
      </c>
      <c r="W1775" s="9"/>
      <c r="X1775" s="69">
        <f>Job_Cards[[#This Row],[GST on Lobour]]+Job_Cards[[#This Row],[Total Labour]]+Job_Cards[[#This Row],[Part Value]]</f>
        <v>0</v>
      </c>
      <c r="Y1775" s="9"/>
      <c r="Z1775" s="11"/>
      <c r="AA1775" s="15">
        <f t="shared" si="183"/>
        <v>0</v>
      </c>
      <c r="AB1775" s="15">
        <f t="shared" si="184"/>
        <v>1</v>
      </c>
      <c r="AC1775" s="15">
        <f t="shared" si="185"/>
        <v>1900</v>
      </c>
    </row>
    <row r="1776" spans="1:29" x14ac:dyDescent="0.35">
      <c r="A1776" s="9"/>
      <c r="B1776" s="9"/>
      <c r="C1776" s="9"/>
      <c r="D1776" s="9"/>
      <c r="E1776" s="9"/>
      <c r="F1776" s="9"/>
      <c r="G1776" s="64"/>
      <c r="H1776" s="65"/>
      <c r="I1776" s="65" t="str">
        <f>IF(Job_Cards[[#This Row],[Customer Name]]="",I1775,"")</f>
        <v>Counter Sale</v>
      </c>
      <c r="J1776" s="22"/>
      <c r="K1776" s="67" t="str">
        <f>_xlfn.XLOOKUP(Job_Cards[[#This Row],[Part Code Issued]],'Inventory Check'!$A$3:$A$3000,'Inventory Check'!$B$3:$B$3000,"WRONG Code",0)</f>
        <v>WRONG Code</v>
      </c>
      <c r="L1776" s="22"/>
      <c r="M1776" s="27"/>
      <c r="N1776" s="69">
        <f t="shared" si="181"/>
        <v>0</v>
      </c>
      <c r="O1776" s="10"/>
      <c r="P1776" s="11"/>
      <c r="Q1776" s="11"/>
      <c r="R1776" s="11"/>
      <c r="S1776" s="11"/>
      <c r="T1776" s="23"/>
      <c r="U1776" s="71">
        <f t="shared" si="180"/>
        <v>0</v>
      </c>
      <c r="V1776" s="71">
        <f t="shared" si="182"/>
        <v>0</v>
      </c>
      <c r="W1776" s="9"/>
      <c r="X1776" s="69">
        <f>Job_Cards[[#This Row],[GST on Lobour]]+Job_Cards[[#This Row],[Total Labour]]+Job_Cards[[#This Row],[Part Value]]</f>
        <v>0</v>
      </c>
      <c r="Y1776" s="9"/>
      <c r="Z1776" s="11"/>
      <c r="AA1776" s="15">
        <f t="shared" si="183"/>
        <v>0</v>
      </c>
      <c r="AB1776" s="15">
        <f t="shared" si="184"/>
        <v>1</v>
      </c>
      <c r="AC1776" s="15">
        <f t="shared" si="185"/>
        <v>1900</v>
      </c>
    </row>
    <row r="1777" spans="1:29" x14ac:dyDescent="0.35">
      <c r="A1777" s="9"/>
      <c r="B1777" s="9"/>
      <c r="C1777" s="9"/>
      <c r="D1777" s="9"/>
      <c r="E1777" s="9"/>
      <c r="F1777" s="9"/>
      <c r="G1777" s="64"/>
      <c r="H1777" s="65"/>
      <c r="I1777" s="65" t="str">
        <f>IF(Job_Cards[[#This Row],[Customer Name]]="",I1776,"")</f>
        <v>Counter Sale</v>
      </c>
      <c r="J1777" s="22"/>
      <c r="K1777" s="67" t="str">
        <f>_xlfn.XLOOKUP(Job_Cards[[#This Row],[Part Code Issued]],'Inventory Check'!$A$3:$A$3000,'Inventory Check'!$B$3:$B$3000,"WRONG Code",0)</f>
        <v>WRONG Code</v>
      </c>
      <c r="L1777" s="22"/>
      <c r="M1777" s="27"/>
      <c r="N1777" s="69">
        <f t="shared" si="181"/>
        <v>0</v>
      </c>
      <c r="O1777" s="10"/>
      <c r="P1777" s="11"/>
      <c r="Q1777" s="11"/>
      <c r="R1777" s="11"/>
      <c r="S1777" s="11"/>
      <c r="T1777" s="23"/>
      <c r="U1777" s="71">
        <f t="shared" si="180"/>
        <v>0</v>
      </c>
      <c r="V1777" s="71">
        <f t="shared" si="182"/>
        <v>0</v>
      </c>
      <c r="W1777" s="9"/>
      <c r="X1777" s="69">
        <f>Job_Cards[[#This Row],[GST on Lobour]]+Job_Cards[[#This Row],[Total Labour]]+Job_Cards[[#This Row],[Part Value]]</f>
        <v>0</v>
      </c>
      <c r="Y1777" s="9"/>
      <c r="Z1777" s="11"/>
      <c r="AA1777" s="15">
        <f t="shared" si="183"/>
        <v>0</v>
      </c>
      <c r="AB1777" s="15">
        <f t="shared" si="184"/>
        <v>1</v>
      </c>
      <c r="AC1777" s="15">
        <f t="shared" si="185"/>
        <v>1900</v>
      </c>
    </row>
    <row r="1778" spans="1:29" x14ac:dyDescent="0.35">
      <c r="A1778" s="9"/>
      <c r="B1778" s="9"/>
      <c r="C1778" s="9"/>
      <c r="D1778" s="9"/>
      <c r="E1778" s="9"/>
      <c r="F1778" s="9"/>
      <c r="G1778" s="64"/>
      <c r="H1778" s="65"/>
      <c r="I1778" s="65" t="str">
        <f>IF(Job_Cards[[#This Row],[Customer Name]]="",I1777,"")</f>
        <v>Counter Sale</v>
      </c>
      <c r="J1778" s="22"/>
      <c r="K1778" s="67" t="str">
        <f>_xlfn.XLOOKUP(Job_Cards[[#This Row],[Part Code Issued]],'Inventory Check'!$A$3:$A$3000,'Inventory Check'!$B$3:$B$3000,"WRONG Code",0)</f>
        <v>WRONG Code</v>
      </c>
      <c r="L1778" s="22"/>
      <c r="M1778" s="27"/>
      <c r="N1778" s="69">
        <f t="shared" si="181"/>
        <v>0</v>
      </c>
      <c r="O1778" s="10"/>
      <c r="P1778" s="11"/>
      <c r="Q1778" s="11"/>
      <c r="R1778" s="11"/>
      <c r="S1778" s="11"/>
      <c r="T1778" s="23"/>
      <c r="U1778" s="71">
        <f t="shared" si="180"/>
        <v>0</v>
      </c>
      <c r="V1778" s="71">
        <f t="shared" si="182"/>
        <v>0</v>
      </c>
      <c r="W1778" s="9"/>
      <c r="X1778" s="69">
        <f>Job_Cards[[#This Row],[GST on Lobour]]+Job_Cards[[#This Row],[Total Labour]]+Job_Cards[[#This Row],[Part Value]]</f>
        <v>0</v>
      </c>
      <c r="Y1778" s="9"/>
      <c r="Z1778" s="11"/>
      <c r="AA1778" s="15">
        <f t="shared" si="183"/>
        <v>0</v>
      </c>
      <c r="AB1778" s="15">
        <f t="shared" si="184"/>
        <v>1</v>
      </c>
      <c r="AC1778" s="15">
        <f t="shared" si="185"/>
        <v>1900</v>
      </c>
    </row>
    <row r="1779" spans="1:29" x14ac:dyDescent="0.35">
      <c r="A1779" s="9"/>
      <c r="B1779" s="9"/>
      <c r="C1779" s="9"/>
      <c r="D1779" s="9"/>
      <c r="E1779" s="9"/>
      <c r="F1779" s="9"/>
      <c r="G1779" s="64"/>
      <c r="H1779" s="65"/>
      <c r="I1779" s="65" t="str">
        <f>IF(Job_Cards[[#This Row],[Customer Name]]="",I1778,"")</f>
        <v>Counter Sale</v>
      </c>
      <c r="J1779" s="22"/>
      <c r="K1779" s="67" t="str">
        <f>_xlfn.XLOOKUP(Job_Cards[[#This Row],[Part Code Issued]],'Inventory Check'!$A$3:$A$3000,'Inventory Check'!$B$3:$B$3000,"WRONG Code",0)</f>
        <v>WRONG Code</v>
      </c>
      <c r="L1779" s="22"/>
      <c r="M1779" s="27"/>
      <c r="N1779" s="69">
        <f t="shared" si="181"/>
        <v>0</v>
      </c>
      <c r="O1779" s="10"/>
      <c r="P1779" s="11"/>
      <c r="Q1779" s="11"/>
      <c r="R1779" s="11"/>
      <c r="S1779" s="11"/>
      <c r="T1779" s="23"/>
      <c r="U1779" s="71">
        <f t="shared" si="180"/>
        <v>0</v>
      </c>
      <c r="V1779" s="71">
        <f t="shared" si="182"/>
        <v>0</v>
      </c>
      <c r="W1779" s="9"/>
      <c r="X1779" s="69">
        <f>Job_Cards[[#This Row],[GST on Lobour]]+Job_Cards[[#This Row],[Total Labour]]+Job_Cards[[#This Row],[Part Value]]</f>
        <v>0</v>
      </c>
      <c r="Y1779" s="9"/>
      <c r="Z1779" s="11"/>
      <c r="AA1779" s="15">
        <f t="shared" si="183"/>
        <v>0</v>
      </c>
      <c r="AB1779" s="15">
        <f t="shared" si="184"/>
        <v>1</v>
      </c>
      <c r="AC1779" s="15">
        <f t="shared" si="185"/>
        <v>1900</v>
      </c>
    </row>
    <row r="1780" spans="1:29" x14ac:dyDescent="0.35">
      <c r="A1780" s="9"/>
      <c r="B1780" s="9"/>
      <c r="C1780" s="9"/>
      <c r="D1780" s="9"/>
      <c r="E1780" s="9"/>
      <c r="F1780" s="9"/>
      <c r="G1780" s="64"/>
      <c r="H1780" s="65"/>
      <c r="I1780" s="65" t="str">
        <f>IF(Job_Cards[[#This Row],[Customer Name]]="",I1779,"")</f>
        <v>Counter Sale</v>
      </c>
      <c r="J1780" s="22"/>
      <c r="K1780" s="67" t="str">
        <f>_xlfn.XLOOKUP(Job_Cards[[#This Row],[Part Code Issued]],'Inventory Check'!$A$3:$A$3000,'Inventory Check'!$B$3:$B$3000,"WRONG Code",0)</f>
        <v>WRONG Code</v>
      </c>
      <c r="L1780" s="22"/>
      <c r="M1780" s="27"/>
      <c r="N1780" s="69">
        <f t="shared" si="181"/>
        <v>0</v>
      </c>
      <c r="O1780" s="10"/>
      <c r="P1780" s="11"/>
      <c r="Q1780" s="11"/>
      <c r="R1780" s="11"/>
      <c r="S1780" s="11"/>
      <c r="T1780" s="23"/>
      <c r="U1780" s="71">
        <f t="shared" si="180"/>
        <v>0</v>
      </c>
      <c r="V1780" s="71">
        <f t="shared" si="182"/>
        <v>0</v>
      </c>
      <c r="W1780" s="9"/>
      <c r="X1780" s="69">
        <f>Job_Cards[[#This Row],[GST on Lobour]]+Job_Cards[[#This Row],[Total Labour]]+Job_Cards[[#This Row],[Part Value]]</f>
        <v>0</v>
      </c>
      <c r="Y1780" s="9"/>
      <c r="Z1780" s="11"/>
      <c r="AA1780" s="15">
        <f t="shared" si="183"/>
        <v>0</v>
      </c>
      <c r="AB1780" s="15">
        <f t="shared" si="184"/>
        <v>1</v>
      </c>
      <c r="AC1780" s="15">
        <f t="shared" si="185"/>
        <v>1900</v>
      </c>
    </row>
    <row r="1781" spans="1:29" x14ac:dyDescent="0.35">
      <c r="A1781" s="9"/>
      <c r="B1781" s="9"/>
      <c r="C1781" s="9"/>
      <c r="D1781" s="9"/>
      <c r="E1781" s="9"/>
      <c r="F1781" s="9"/>
      <c r="G1781" s="64"/>
      <c r="H1781" s="65"/>
      <c r="I1781" s="65" t="str">
        <f>IF(Job_Cards[[#This Row],[Customer Name]]="",I1780,"")</f>
        <v>Counter Sale</v>
      </c>
      <c r="J1781" s="22"/>
      <c r="K1781" s="67" t="str">
        <f>_xlfn.XLOOKUP(Job_Cards[[#This Row],[Part Code Issued]],'Inventory Check'!$A$3:$A$3000,'Inventory Check'!$B$3:$B$3000,"WRONG Code",0)</f>
        <v>WRONG Code</v>
      </c>
      <c r="L1781" s="22"/>
      <c r="M1781" s="27"/>
      <c r="N1781" s="69">
        <f t="shared" si="181"/>
        <v>0</v>
      </c>
      <c r="O1781" s="10"/>
      <c r="P1781" s="11"/>
      <c r="Q1781" s="11"/>
      <c r="R1781" s="11"/>
      <c r="S1781" s="11"/>
      <c r="T1781" s="23"/>
      <c r="U1781" s="71">
        <f t="shared" si="180"/>
        <v>0</v>
      </c>
      <c r="V1781" s="71">
        <f t="shared" si="182"/>
        <v>0</v>
      </c>
      <c r="W1781" s="9"/>
      <c r="X1781" s="69">
        <f>Job_Cards[[#This Row],[GST on Lobour]]+Job_Cards[[#This Row],[Total Labour]]+Job_Cards[[#This Row],[Part Value]]</f>
        <v>0</v>
      </c>
      <c r="Y1781" s="9"/>
      <c r="Z1781" s="11"/>
      <c r="AA1781" s="15">
        <f t="shared" si="183"/>
        <v>0</v>
      </c>
      <c r="AB1781" s="15">
        <f t="shared" si="184"/>
        <v>1</v>
      </c>
      <c r="AC1781" s="15">
        <f t="shared" si="185"/>
        <v>1900</v>
      </c>
    </row>
    <row r="1782" spans="1:29" x14ac:dyDescent="0.35">
      <c r="A1782" s="9"/>
      <c r="B1782" s="9"/>
      <c r="C1782" s="9"/>
      <c r="D1782" s="9"/>
      <c r="E1782" s="9"/>
      <c r="F1782" s="9"/>
      <c r="G1782" s="64"/>
      <c r="H1782" s="65"/>
      <c r="I1782" s="65" t="str">
        <f>IF(Job_Cards[[#This Row],[Customer Name]]="",I1781,"")</f>
        <v>Counter Sale</v>
      </c>
      <c r="J1782" s="22"/>
      <c r="K1782" s="67" t="str">
        <f>_xlfn.XLOOKUP(Job_Cards[[#This Row],[Part Code Issued]],'Inventory Check'!$A$3:$A$3000,'Inventory Check'!$B$3:$B$3000,"WRONG Code",0)</f>
        <v>WRONG Code</v>
      </c>
      <c r="L1782" s="22"/>
      <c r="M1782" s="27"/>
      <c r="N1782" s="69">
        <f t="shared" si="181"/>
        <v>0</v>
      </c>
      <c r="O1782" s="10"/>
      <c r="P1782" s="11"/>
      <c r="Q1782" s="11"/>
      <c r="R1782" s="11"/>
      <c r="S1782" s="11"/>
      <c r="T1782" s="23"/>
      <c r="U1782" s="71">
        <f t="shared" si="180"/>
        <v>0</v>
      </c>
      <c r="V1782" s="71">
        <f t="shared" si="182"/>
        <v>0</v>
      </c>
      <c r="W1782" s="9"/>
      <c r="X1782" s="69">
        <f>Job_Cards[[#This Row],[GST on Lobour]]+Job_Cards[[#This Row],[Total Labour]]+Job_Cards[[#This Row],[Part Value]]</f>
        <v>0</v>
      </c>
      <c r="Y1782" s="9"/>
      <c r="Z1782" s="11"/>
      <c r="AA1782" s="15">
        <f t="shared" si="183"/>
        <v>0</v>
      </c>
      <c r="AB1782" s="15">
        <f t="shared" si="184"/>
        <v>1</v>
      </c>
      <c r="AC1782" s="15">
        <f t="shared" si="185"/>
        <v>1900</v>
      </c>
    </row>
    <row r="1783" spans="1:29" x14ac:dyDescent="0.35">
      <c r="A1783" s="9"/>
      <c r="B1783" s="9"/>
      <c r="C1783" s="9"/>
      <c r="D1783" s="9"/>
      <c r="E1783" s="9"/>
      <c r="F1783" s="9"/>
      <c r="G1783" s="64"/>
      <c r="H1783" s="65"/>
      <c r="I1783" s="65" t="str">
        <f>IF(Job_Cards[[#This Row],[Customer Name]]="",I1782,"")</f>
        <v>Counter Sale</v>
      </c>
      <c r="J1783" s="22"/>
      <c r="K1783" s="67" t="str">
        <f>_xlfn.XLOOKUP(Job_Cards[[#This Row],[Part Code Issued]],'Inventory Check'!$A$3:$A$3000,'Inventory Check'!$B$3:$B$3000,"WRONG Code",0)</f>
        <v>WRONG Code</v>
      </c>
      <c r="L1783" s="22"/>
      <c r="M1783" s="27"/>
      <c r="N1783" s="69">
        <f t="shared" si="181"/>
        <v>0</v>
      </c>
      <c r="O1783" s="10"/>
      <c r="P1783" s="11"/>
      <c r="Q1783" s="11"/>
      <c r="R1783" s="11"/>
      <c r="S1783" s="11"/>
      <c r="T1783" s="23"/>
      <c r="U1783" s="71">
        <f t="shared" si="180"/>
        <v>0</v>
      </c>
      <c r="V1783" s="71">
        <f t="shared" si="182"/>
        <v>0</v>
      </c>
      <c r="W1783" s="9"/>
      <c r="X1783" s="69">
        <f>Job_Cards[[#This Row],[GST on Lobour]]+Job_Cards[[#This Row],[Total Labour]]+Job_Cards[[#This Row],[Part Value]]</f>
        <v>0</v>
      </c>
      <c r="Y1783" s="9"/>
      <c r="Z1783" s="11"/>
      <c r="AA1783" s="15">
        <f t="shared" si="183"/>
        <v>0</v>
      </c>
      <c r="AB1783" s="15">
        <f t="shared" si="184"/>
        <v>1</v>
      </c>
      <c r="AC1783" s="15">
        <f t="shared" si="185"/>
        <v>1900</v>
      </c>
    </row>
    <row r="1784" spans="1:29" x14ac:dyDescent="0.35">
      <c r="A1784" s="9"/>
      <c r="B1784" s="9"/>
      <c r="C1784" s="9"/>
      <c r="D1784" s="9"/>
      <c r="E1784" s="9"/>
      <c r="F1784" s="9"/>
      <c r="G1784" s="64"/>
      <c r="H1784" s="65"/>
      <c r="I1784" s="65" t="str">
        <f>IF(Job_Cards[[#This Row],[Customer Name]]="",I1783,"")</f>
        <v>Counter Sale</v>
      </c>
      <c r="J1784" s="22"/>
      <c r="K1784" s="67" t="str">
        <f>_xlfn.XLOOKUP(Job_Cards[[#This Row],[Part Code Issued]],'Inventory Check'!$A$3:$A$3000,'Inventory Check'!$B$3:$B$3000,"WRONG Code",0)</f>
        <v>WRONG Code</v>
      </c>
      <c r="L1784" s="22"/>
      <c r="M1784" s="27"/>
      <c r="N1784" s="69">
        <f t="shared" si="181"/>
        <v>0</v>
      </c>
      <c r="O1784" s="10"/>
      <c r="P1784" s="11"/>
      <c r="Q1784" s="11"/>
      <c r="R1784" s="11"/>
      <c r="S1784" s="11"/>
      <c r="T1784" s="23"/>
      <c r="U1784" s="71">
        <f t="shared" si="180"/>
        <v>0</v>
      </c>
      <c r="V1784" s="71">
        <f t="shared" si="182"/>
        <v>0</v>
      </c>
      <c r="W1784" s="9"/>
      <c r="X1784" s="69">
        <f>Job_Cards[[#This Row],[GST on Lobour]]+Job_Cards[[#This Row],[Total Labour]]+Job_Cards[[#This Row],[Part Value]]</f>
        <v>0</v>
      </c>
      <c r="Y1784" s="9"/>
      <c r="Z1784" s="11"/>
      <c r="AA1784" s="15">
        <f t="shared" si="183"/>
        <v>0</v>
      </c>
      <c r="AB1784" s="15">
        <f t="shared" si="184"/>
        <v>1</v>
      </c>
      <c r="AC1784" s="15">
        <f t="shared" si="185"/>
        <v>1900</v>
      </c>
    </row>
    <row r="1785" spans="1:29" x14ac:dyDescent="0.35">
      <c r="A1785" s="9"/>
      <c r="B1785" s="9"/>
      <c r="C1785" s="9"/>
      <c r="D1785" s="9"/>
      <c r="E1785" s="9"/>
      <c r="F1785" s="9"/>
      <c r="G1785" s="64"/>
      <c r="H1785" s="65"/>
      <c r="I1785" s="65" t="str">
        <f>IF(Job_Cards[[#This Row],[Customer Name]]="",I1784,"")</f>
        <v>Counter Sale</v>
      </c>
      <c r="J1785" s="22"/>
      <c r="K1785" s="67" t="str">
        <f>_xlfn.XLOOKUP(Job_Cards[[#This Row],[Part Code Issued]],'Inventory Check'!$A$3:$A$3000,'Inventory Check'!$B$3:$B$3000,"WRONG Code",0)</f>
        <v>WRONG Code</v>
      </c>
      <c r="L1785" s="22"/>
      <c r="M1785" s="27"/>
      <c r="N1785" s="69">
        <f t="shared" si="181"/>
        <v>0</v>
      </c>
      <c r="O1785" s="10"/>
      <c r="P1785" s="11"/>
      <c r="Q1785" s="11"/>
      <c r="R1785" s="11"/>
      <c r="S1785" s="11"/>
      <c r="T1785" s="23"/>
      <c r="U1785" s="71">
        <f t="shared" si="180"/>
        <v>0</v>
      </c>
      <c r="V1785" s="71">
        <f t="shared" si="182"/>
        <v>0</v>
      </c>
      <c r="W1785" s="9"/>
      <c r="X1785" s="69">
        <f>Job_Cards[[#This Row],[GST on Lobour]]+Job_Cards[[#This Row],[Total Labour]]+Job_Cards[[#This Row],[Part Value]]</f>
        <v>0</v>
      </c>
      <c r="Y1785" s="9"/>
      <c r="Z1785" s="11"/>
      <c r="AA1785" s="15">
        <f t="shared" si="183"/>
        <v>0</v>
      </c>
      <c r="AB1785" s="15">
        <f t="shared" si="184"/>
        <v>1</v>
      </c>
      <c r="AC1785" s="15">
        <f t="shared" si="185"/>
        <v>1900</v>
      </c>
    </row>
    <row r="1786" spans="1:29" x14ac:dyDescent="0.35">
      <c r="A1786" s="9"/>
      <c r="B1786" s="9"/>
      <c r="C1786" s="9"/>
      <c r="D1786" s="9"/>
      <c r="E1786" s="9"/>
      <c r="F1786" s="9"/>
      <c r="G1786" s="64"/>
      <c r="H1786" s="65"/>
      <c r="I1786" s="65" t="str">
        <f>IF(Job_Cards[[#This Row],[Customer Name]]="",I1785,"")</f>
        <v>Counter Sale</v>
      </c>
      <c r="J1786" s="22"/>
      <c r="K1786" s="67" t="str">
        <f>_xlfn.XLOOKUP(Job_Cards[[#This Row],[Part Code Issued]],'Inventory Check'!$A$3:$A$3000,'Inventory Check'!$B$3:$B$3000,"WRONG Code",0)</f>
        <v>WRONG Code</v>
      </c>
      <c r="L1786" s="22"/>
      <c r="M1786" s="27"/>
      <c r="N1786" s="69">
        <f t="shared" si="181"/>
        <v>0</v>
      </c>
      <c r="O1786" s="10"/>
      <c r="P1786" s="11"/>
      <c r="Q1786" s="11"/>
      <c r="R1786" s="11"/>
      <c r="S1786" s="11"/>
      <c r="T1786" s="23"/>
      <c r="U1786" s="71">
        <f t="shared" si="180"/>
        <v>0</v>
      </c>
      <c r="V1786" s="71">
        <f t="shared" si="182"/>
        <v>0</v>
      </c>
      <c r="W1786" s="9"/>
      <c r="X1786" s="69">
        <f>Job_Cards[[#This Row],[GST on Lobour]]+Job_Cards[[#This Row],[Total Labour]]+Job_Cards[[#This Row],[Part Value]]</f>
        <v>0</v>
      </c>
      <c r="Y1786" s="9"/>
      <c r="Z1786" s="11"/>
      <c r="AA1786" s="15">
        <f t="shared" si="183"/>
        <v>0</v>
      </c>
      <c r="AB1786" s="15">
        <f t="shared" si="184"/>
        <v>1</v>
      </c>
      <c r="AC1786" s="15">
        <f t="shared" si="185"/>
        <v>1900</v>
      </c>
    </row>
    <row r="1787" spans="1:29" x14ac:dyDescent="0.35">
      <c r="A1787" s="9"/>
      <c r="B1787" s="9"/>
      <c r="C1787" s="9"/>
      <c r="D1787" s="9"/>
      <c r="E1787" s="9"/>
      <c r="F1787" s="9"/>
      <c r="G1787" s="64"/>
      <c r="H1787" s="65"/>
      <c r="I1787" s="65" t="str">
        <f>IF(Job_Cards[[#This Row],[Customer Name]]="",I1786,"")</f>
        <v>Counter Sale</v>
      </c>
      <c r="J1787" s="22"/>
      <c r="K1787" s="67" t="str">
        <f>_xlfn.XLOOKUP(Job_Cards[[#This Row],[Part Code Issued]],'Inventory Check'!$A$3:$A$3000,'Inventory Check'!$B$3:$B$3000,"WRONG Code",0)</f>
        <v>WRONG Code</v>
      </c>
      <c r="L1787" s="22"/>
      <c r="M1787" s="27"/>
      <c r="N1787" s="69">
        <f t="shared" si="181"/>
        <v>0</v>
      </c>
      <c r="O1787" s="10"/>
      <c r="P1787" s="11"/>
      <c r="Q1787" s="11"/>
      <c r="R1787" s="11"/>
      <c r="S1787" s="11"/>
      <c r="T1787" s="23"/>
      <c r="U1787" s="71">
        <f t="shared" si="180"/>
        <v>0</v>
      </c>
      <c r="V1787" s="71">
        <f t="shared" si="182"/>
        <v>0</v>
      </c>
      <c r="W1787" s="9"/>
      <c r="X1787" s="69">
        <f>Job_Cards[[#This Row],[GST on Lobour]]+Job_Cards[[#This Row],[Total Labour]]+Job_Cards[[#This Row],[Part Value]]</f>
        <v>0</v>
      </c>
      <c r="Y1787" s="9"/>
      <c r="Z1787" s="11"/>
      <c r="AA1787" s="15">
        <f t="shared" si="183"/>
        <v>0</v>
      </c>
      <c r="AB1787" s="15">
        <f t="shared" si="184"/>
        <v>1</v>
      </c>
      <c r="AC1787" s="15">
        <f t="shared" si="185"/>
        <v>1900</v>
      </c>
    </row>
    <row r="1788" spans="1:29" x14ac:dyDescent="0.35">
      <c r="A1788" s="9"/>
      <c r="B1788" s="9"/>
      <c r="C1788" s="9"/>
      <c r="D1788" s="9"/>
      <c r="E1788" s="9"/>
      <c r="F1788" s="9"/>
      <c r="G1788" s="64"/>
      <c r="H1788" s="65"/>
      <c r="I1788" s="65" t="str">
        <f>IF(Job_Cards[[#This Row],[Customer Name]]="",I1787,"")</f>
        <v>Counter Sale</v>
      </c>
      <c r="J1788" s="22"/>
      <c r="K1788" s="67" t="str">
        <f>_xlfn.XLOOKUP(Job_Cards[[#This Row],[Part Code Issued]],'Inventory Check'!$A$3:$A$3000,'Inventory Check'!$B$3:$B$3000,"WRONG Code",0)</f>
        <v>WRONG Code</v>
      </c>
      <c r="L1788" s="22"/>
      <c r="M1788" s="27"/>
      <c r="N1788" s="69">
        <f t="shared" si="181"/>
        <v>0</v>
      </c>
      <c r="O1788" s="10"/>
      <c r="P1788" s="11"/>
      <c r="Q1788" s="11"/>
      <c r="R1788" s="11"/>
      <c r="S1788" s="11"/>
      <c r="T1788" s="23"/>
      <c r="U1788" s="71">
        <f t="shared" ref="U1788:U1851" si="186">SUM(O1788:T1788)</f>
        <v>0</v>
      </c>
      <c r="V1788" s="71">
        <f t="shared" si="182"/>
        <v>0</v>
      </c>
      <c r="W1788" s="9"/>
      <c r="X1788" s="69">
        <f>Job_Cards[[#This Row],[GST on Lobour]]+Job_Cards[[#This Row],[Total Labour]]+Job_Cards[[#This Row],[Part Value]]</f>
        <v>0</v>
      </c>
      <c r="Y1788" s="9"/>
      <c r="Z1788" s="11"/>
      <c r="AA1788" s="15">
        <f t="shared" si="183"/>
        <v>0</v>
      </c>
      <c r="AB1788" s="15">
        <f t="shared" si="184"/>
        <v>1</v>
      </c>
      <c r="AC1788" s="15">
        <f t="shared" si="185"/>
        <v>1900</v>
      </c>
    </row>
    <row r="1789" spans="1:29" x14ac:dyDescent="0.35">
      <c r="A1789" s="9"/>
      <c r="B1789" s="9"/>
      <c r="C1789" s="9"/>
      <c r="D1789" s="9"/>
      <c r="E1789" s="9"/>
      <c r="F1789" s="9"/>
      <c r="G1789" s="64"/>
      <c r="H1789" s="65"/>
      <c r="I1789" s="65" t="str">
        <f>IF(Job_Cards[[#This Row],[Customer Name]]="",I1788,"")</f>
        <v>Counter Sale</v>
      </c>
      <c r="J1789" s="22"/>
      <c r="K1789" s="67" t="str">
        <f>_xlfn.XLOOKUP(Job_Cards[[#This Row],[Part Code Issued]],'Inventory Check'!$A$3:$A$3000,'Inventory Check'!$B$3:$B$3000,"WRONG Code",0)</f>
        <v>WRONG Code</v>
      </c>
      <c r="L1789" s="22"/>
      <c r="M1789" s="27"/>
      <c r="N1789" s="69">
        <f t="shared" ref="N1789:N1852" si="187">M1789*L1789</f>
        <v>0</v>
      </c>
      <c r="O1789" s="10"/>
      <c r="P1789" s="11"/>
      <c r="Q1789" s="11"/>
      <c r="R1789" s="11"/>
      <c r="S1789" s="11"/>
      <c r="T1789" s="23"/>
      <c r="U1789" s="71">
        <f t="shared" si="186"/>
        <v>0</v>
      </c>
      <c r="V1789" s="71">
        <f t="shared" ref="V1789:V1852" si="188">U1789*0.18</f>
        <v>0</v>
      </c>
      <c r="W1789" s="9"/>
      <c r="X1789" s="69">
        <f>Job_Cards[[#This Row],[GST on Lobour]]+Job_Cards[[#This Row],[Total Labour]]+Job_Cards[[#This Row],[Part Value]]</f>
        <v>0</v>
      </c>
      <c r="Y1789" s="9"/>
      <c r="Z1789" s="11"/>
      <c r="AA1789" s="15">
        <f t="shared" si="183"/>
        <v>0</v>
      </c>
      <c r="AB1789" s="15">
        <f t="shared" si="184"/>
        <v>1</v>
      </c>
      <c r="AC1789" s="15">
        <f t="shared" si="185"/>
        <v>1900</v>
      </c>
    </row>
    <row r="1790" spans="1:29" x14ac:dyDescent="0.35">
      <c r="A1790" s="9"/>
      <c r="B1790" s="9"/>
      <c r="C1790" s="9"/>
      <c r="D1790" s="9"/>
      <c r="E1790" s="9"/>
      <c r="F1790" s="9"/>
      <c r="G1790" s="64"/>
      <c r="H1790" s="65"/>
      <c r="I1790" s="65" t="str">
        <f>IF(Job_Cards[[#This Row],[Customer Name]]="",I1789,"")</f>
        <v>Counter Sale</v>
      </c>
      <c r="J1790" s="22"/>
      <c r="K1790" s="67" t="str">
        <f>_xlfn.XLOOKUP(Job_Cards[[#This Row],[Part Code Issued]],'Inventory Check'!$A$3:$A$3000,'Inventory Check'!$B$3:$B$3000,"WRONG Code",0)</f>
        <v>WRONG Code</v>
      </c>
      <c r="L1790" s="22"/>
      <c r="M1790" s="27"/>
      <c r="N1790" s="69">
        <f t="shared" si="187"/>
        <v>0</v>
      </c>
      <c r="O1790" s="10"/>
      <c r="P1790" s="11"/>
      <c r="Q1790" s="11"/>
      <c r="R1790" s="11"/>
      <c r="S1790" s="11"/>
      <c r="T1790" s="23"/>
      <c r="U1790" s="71">
        <f t="shared" si="186"/>
        <v>0</v>
      </c>
      <c r="V1790" s="71">
        <f t="shared" si="188"/>
        <v>0</v>
      </c>
      <c r="W1790" s="9"/>
      <c r="X1790" s="69">
        <f>Job_Cards[[#This Row],[GST on Lobour]]+Job_Cards[[#This Row],[Total Labour]]+Job_Cards[[#This Row],[Part Value]]</f>
        <v>0</v>
      </c>
      <c r="Y1790" s="9"/>
      <c r="Z1790" s="11"/>
      <c r="AA1790" s="15">
        <f t="shared" si="183"/>
        <v>0</v>
      </c>
      <c r="AB1790" s="15">
        <f t="shared" si="184"/>
        <v>1</v>
      </c>
      <c r="AC1790" s="15">
        <f t="shared" si="185"/>
        <v>1900</v>
      </c>
    </row>
    <row r="1791" spans="1:29" x14ac:dyDescent="0.35">
      <c r="A1791" s="9"/>
      <c r="B1791" s="9"/>
      <c r="C1791" s="9"/>
      <c r="D1791" s="9"/>
      <c r="E1791" s="9"/>
      <c r="F1791" s="9"/>
      <c r="G1791" s="64"/>
      <c r="H1791" s="65"/>
      <c r="I1791" s="65" t="str">
        <f>IF(Job_Cards[[#This Row],[Customer Name]]="",I1790,"")</f>
        <v>Counter Sale</v>
      </c>
      <c r="J1791" s="22"/>
      <c r="K1791" s="67" t="str">
        <f>_xlfn.XLOOKUP(Job_Cards[[#This Row],[Part Code Issued]],'Inventory Check'!$A$3:$A$3000,'Inventory Check'!$B$3:$B$3000,"WRONG Code",0)</f>
        <v>WRONG Code</v>
      </c>
      <c r="L1791" s="22"/>
      <c r="M1791" s="27"/>
      <c r="N1791" s="69">
        <f t="shared" si="187"/>
        <v>0</v>
      </c>
      <c r="O1791" s="10"/>
      <c r="P1791" s="11"/>
      <c r="Q1791" s="11"/>
      <c r="R1791" s="11"/>
      <c r="S1791" s="11"/>
      <c r="T1791" s="23"/>
      <c r="U1791" s="71">
        <f t="shared" si="186"/>
        <v>0</v>
      </c>
      <c r="V1791" s="71">
        <f t="shared" si="188"/>
        <v>0</v>
      </c>
      <c r="W1791" s="9"/>
      <c r="X1791" s="69">
        <f>Job_Cards[[#This Row],[GST on Lobour]]+Job_Cards[[#This Row],[Total Labour]]+Job_Cards[[#This Row],[Part Value]]</f>
        <v>0</v>
      </c>
      <c r="Y1791" s="9"/>
      <c r="Z1791" s="11"/>
      <c r="AA1791" s="15">
        <f t="shared" ref="AA1791:AA1854" si="189">DAY(B1791)</f>
        <v>0</v>
      </c>
      <c r="AB1791" s="15">
        <f t="shared" ref="AB1791:AB1854" si="190">MONTH(B1791)</f>
        <v>1</v>
      </c>
      <c r="AC1791" s="15">
        <f t="shared" ref="AC1791:AC1854" si="191">YEAR(B1791)</f>
        <v>1900</v>
      </c>
    </row>
    <row r="1792" spans="1:29" x14ac:dyDescent="0.35">
      <c r="A1792" s="9"/>
      <c r="B1792" s="9"/>
      <c r="C1792" s="9"/>
      <c r="D1792" s="9"/>
      <c r="E1792" s="9"/>
      <c r="F1792" s="9"/>
      <c r="G1792" s="64"/>
      <c r="H1792" s="65"/>
      <c r="I1792" s="65" t="str">
        <f>IF(Job_Cards[[#This Row],[Customer Name]]="",I1791,"")</f>
        <v>Counter Sale</v>
      </c>
      <c r="J1792" s="22"/>
      <c r="K1792" s="67" t="str">
        <f>_xlfn.XLOOKUP(Job_Cards[[#This Row],[Part Code Issued]],'Inventory Check'!$A$3:$A$3000,'Inventory Check'!$B$3:$B$3000,"WRONG Code",0)</f>
        <v>WRONG Code</v>
      </c>
      <c r="L1792" s="22"/>
      <c r="M1792" s="27"/>
      <c r="N1792" s="69">
        <f t="shared" si="187"/>
        <v>0</v>
      </c>
      <c r="O1792" s="10"/>
      <c r="P1792" s="11"/>
      <c r="Q1792" s="11"/>
      <c r="R1792" s="11"/>
      <c r="S1792" s="11"/>
      <c r="T1792" s="23"/>
      <c r="U1792" s="71">
        <f t="shared" si="186"/>
        <v>0</v>
      </c>
      <c r="V1792" s="71">
        <f t="shared" si="188"/>
        <v>0</v>
      </c>
      <c r="W1792" s="9"/>
      <c r="X1792" s="69">
        <f>Job_Cards[[#This Row],[GST on Lobour]]+Job_Cards[[#This Row],[Total Labour]]+Job_Cards[[#This Row],[Part Value]]</f>
        <v>0</v>
      </c>
      <c r="Y1792" s="9"/>
      <c r="Z1792" s="11"/>
      <c r="AA1792" s="15">
        <f t="shared" si="189"/>
        <v>0</v>
      </c>
      <c r="AB1792" s="15">
        <f t="shared" si="190"/>
        <v>1</v>
      </c>
      <c r="AC1792" s="15">
        <f t="shared" si="191"/>
        <v>1900</v>
      </c>
    </row>
    <row r="1793" spans="1:29" x14ac:dyDescent="0.35">
      <c r="A1793" s="9"/>
      <c r="B1793" s="9"/>
      <c r="C1793" s="9"/>
      <c r="D1793" s="9"/>
      <c r="E1793" s="9"/>
      <c r="F1793" s="9"/>
      <c r="G1793" s="64"/>
      <c r="H1793" s="65"/>
      <c r="I1793" s="65" t="str">
        <f>IF(Job_Cards[[#This Row],[Customer Name]]="",I1792,"")</f>
        <v>Counter Sale</v>
      </c>
      <c r="J1793" s="22"/>
      <c r="K1793" s="67" t="str">
        <f>_xlfn.XLOOKUP(Job_Cards[[#This Row],[Part Code Issued]],'Inventory Check'!$A$3:$A$3000,'Inventory Check'!$B$3:$B$3000,"WRONG Code",0)</f>
        <v>WRONG Code</v>
      </c>
      <c r="L1793" s="22"/>
      <c r="M1793" s="27"/>
      <c r="N1793" s="69">
        <f t="shared" si="187"/>
        <v>0</v>
      </c>
      <c r="O1793" s="10"/>
      <c r="P1793" s="11"/>
      <c r="Q1793" s="11"/>
      <c r="R1793" s="11"/>
      <c r="S1793" s="11"/>
      <c r="T1793" s="23"/>
      <c r="U1793" s="71">
        <f t="shared" si="186"/>
        <v>0</v>
      </c>
      <c r="V1793" s="71">
        <f t="shared" si="188"/>
        <v>0</v>
      </c>
      <c r="W1793" s="9"/>
      <c r="X1793" s="69">
        <f>Job_Cards[[#This Row],[GST on Lobour]]+Job_Cards[[#This Row],[Total Labour]]+Job_Cards[[#This Row],[Part Value]]</f>
        <v>0</v>
      </c>
      <c r="Y1793" s="9"/>
      <c r="Z1793" s="11"/>
      <c r="AA1793" s="15">
        <f t="shared" si="189"/>
        <v>0</v>
      </c>
      <c r="AB1793" s="15">
        <f t="shared" si="190"/>
        <v>1</v>
      </c>
      <c r="AC1793" s="15">
        <f t="shared" si="191"/>
        <v>1900</v>
      </c>
    </row>
    <row r="1794" spans="1:29" x14ac:dyDescent="0.35">
      <c r="A1794" s="9"/>
      <c r="B1794" s="9"/>
      <c r="C1794" s="9"/>
      <c r="D1794" s="9"/>
      <c r="E1794" s="9"/>
      <c r="F1794" s="9"/>
      <c r="G1794" s="64"/>
      <c r="H1794" s="65"/>
      <c r="I1794" s="65" t="str">
        <f>IF(Job_Cards[[#This Row],[Customer Name]]="",I1793,"")</f>
        <v>Counter Sale</v>
      </c>
      <c r="J1794" s="22"/>
      <c r="K1794" s="67" t="str">
        <f>_xlfn.XLOOKUP(Job_Cards[[#This Row],[Part Code Issued]],'Inventory Check'!$A$3:$A$3000,'Inventory Check'!$B$3:$B$3000,"WRONG Code",0)</f>
        <v>WRONG Code</v>
      </c>
      <c r="L1794" s="22"/>
      <c r="M1794" s="27"/>
      <c r="N1794" s="69">
        <f t="shared" si="187"/>
        <v>0</v>
      </c>
      <c r="O1794" s="10"/>
      <c r="P1794" s="11"/>
      <c r="Q1794" s="11"/>
      <c r="R1794" s="11"/>
      <c r="S1794" s="11"/>
      <c r="T1794" s="23"/>
      <c r="U1794" s="71">
        <f t="shared" si="186"/>
        <v>0</v>
      </c>
      <c r="V1794" s="71">
        <f t="shared" si="188"/>
        <v>0</v>
      </c>
      <c r="W1794" s="9"/>
      <c r="X1794" s="69">
        <f>Job_Cards[[#This Row],[GST on Lobour]]+Job_Cards[[#This Row],[Total Labour]]+Job_Cards[[#This Row],[Part Value]]</f>
        <v>0</v>
      </c>
      <c r="Y1794" s="9"/>
      <c r="Z1794" s="11"/>
      <c r="AA1794" s="15">
        <f t="shared" si="189"/>
        <v>0</v>
      </c>
      <c r="AB1794" s="15">
        <f t="shared" si="190"/>
        <v>1</v>
      </c>
      <c r="AC1794" s="15">
        <f t="shared" si="191"/>
        <v>1900</v>
      </c>
    </row>
    <row r="1795" spans="1:29" x14ac:dyDescent="0.35">
      <c r="A1795" s="9"/>
      <c r="B1795" s="9"/>
      <c r="C1795" s="9"/>
      <c r="D1795" s="9"/>
      <c r="E1795" s="9"/>
      <c r="F1795" s="9"/>
      <c r="G1795" s="64"/>
      <c r="H1795" s="65"/>
      <c r="I1795" s="65" t="str">
        <f>IF(Job_Cards[[#This Row],[Customer Name]]="",I1794,"")</f>
        <v>Counter Sale</v>
      </c>
      <c r="J1795" s="22"/>
      <c r="K1795" s="67" t="str">
        <f>_xlfn.XLOOKUP(Job_Cards[[#This Row],[Part Code Issued]],'Inventory Check'!$A$3:$A$3000,'Inventory Check'!$B$3:$B$3000,"WRONG Code",0)</f>
        <v>WRONG Code</v>
      </c>
      <c r="L1795" s="22"/>
      <c r="M1795" s="27"/>
      <c r="N1795" s="69">
        <f t="shared" si="187"/>
        <v>0</v>
      </c>
      <c r="O1795" s="10"/>
      <c r="P1795" s="11"/>
      <c r="Q1795" s="11"/>
      <c r="R1795" s="11"/>
      <c r="S1795" s="11"/>
      <c r="T1795" s="23"/>
      <c r="U1795" s="71">
        <f t="shared" si="186"/>
        <v>0</v>
      </c>
      <c r="V1795" s="71">
        <f t="shared" si="188"/>
        <v>0</v>
      </c>
      <c r="W1795" s="9"/>
      <c r="X1795" s="69">
        <f>Job_Cards[[#This Row],[GST on Lobour]]+Job_Cards[[#This Row],[Total Labour]]+Job_Cards[[#This Row],[Part Value]]</f>
        <v>0</v>
      </c>
      <c r="Y1795" s="9"/>
      <c r="Z1795" s="11"/>
      <c r="AA1795" s="15">
        <f t="shared" si="189"/>
        <v>0</v>
      </c>
      <c r="AB1795" s="15">
        <f t="shared" si="190"/>
        <v>1</v>
      </c>
      <c r="AC1795" s="15">
        <f t="shared" si="191"/>
        <v>1900</v>
      </c>
    </row>
    <row r="1796" spans="1:29" x14ac:dyDescent="0.35">
      <c r="A1796" s="9"/>
      <c r="B1796" s="9"/>
      <c r="C1796" s="9"/>
      <c r="D1796" s="9"/>
      <c r="E1796" s="9"/>
      <c r="F1796" s="9"/>
      <c r="G1796" s="64"/>
      <c r="H1796" s="65"/>
      <c r="I1796" s="65" t="str">
        <f>IF(Job_Cards[[#This Row],[Customer Name]]="",I1795,"")</f>
        <v>Counter Sale</v>
      </c>
      <c r="J1796" s="22"/>
      <c r="K1796" s="67" t="str">
        <f>_xlfn.XLOOKUP(Job_Cards[[#This Row],[Part Code Issued]],'Inventory Check'!$A$3:$A$3000,'Inventory Check'!$B$3:$B$3000,"WRONG Code",0)</f>
        <v>WRONG Code</v>
      </c>
      <c r="L1796" s="22"/>
      <c r="M1796" s="27"/>
      <c r="N1796" s="69">
        <f t="shared" si="187"/>
        <v>0</v>
      </c>
      <c r="O1796" s="10"/>
      <c r="P1796" s="11"/>
      <c r="Q1796" s="11"/>
      <c r="R1796" s="11"/>
      <c r="S1796" s="11"/>
      <c r="T1796" s="23"/>
      <c r="U1796" s="71">
        <f t="shared" si="186"/>
        <v>0</v>
      </c>
      <c r="V1796" s="71">
        <f t="shared" si="188"/>
        <v>0</v>
      </c>
      <c r="W1796" s="9"/>
      <c r="X1796" s="69">
        <f>Job_Cards[[#This Row],[GST on Lobour]]+Job_Cards[[#This Row],[Total Labour]]+Job_Cards[[#This Row],[Part Value]]</f>
        <v>0</v>
      </c>
      <c r="Y1796" s="9"/>
      <c r="Z1796" s="11"/>
      <c r="AA1796" s="15">
        <f t="shared" si="189"/>
        <v>0</v>
      </c>
      <c r="AB1796" s="15">
        <f t="shared" si="190"/>
        <v>1</v>
      </c>
      <c r="AC1796" s="15">
        <f t="shared" si="191"/>
        <v>1900</v>
      </c>
    </row>
    <row r="1797" spans="1:29" x14ac:dyDescent="0.35">
      <c r="A1797" s="9"/>
      <c r="B1797" s="9"/>
      <c r="C1797" s="9"/>
      <c r="D1797" s="9"/>
      <c r="E1797" s="9"/>
      <c r="F1797" s="9"/>
      <c r="G1797" s="64"/>
      <c r="H1797" s="65"/>
      <c r="I1797" s="65" t="str">
        <f>IF(Job_Cards[[#This Row],[Customer Name]]="",I1796,"")</f>
        <v>Counter Sale</v>
      </c>
      <c r="J1797" s="22"/>
      <c r="K1797" s="67" t="str">
        <f>_xlfn.XLOOKUP(Job_Cards[[#This Row],[Part Code Issued]],'Inventory Check'!$A$3:$A$3000,'Inventory Check'!$B$3:$B$3000,"WRONG Code",0)</f>
        <v>WRONG Code</v>
      </c>
      <c r="L1797" s="22"/>
      <c r="M1797" s="27"/>
      <c r="N1797" s="69">
        <f t="shared" si="187"/>
        <v>0</v>
      </c>
      <c r="O1797" s="10"/>
      <c r="P1797" s="11"/>
      <c r="Q1797" s="11"/>
      <c r="R1797" s="11"/>
      <c r="S1797" s="11"/>
      <c r="T1797" s="23"/>
      <c r="U1797" s="71">
        <f t="shared" si="186"/>
        <v>0</v>
      </c>
      <c r="V1797" s="71">
        <f t="shared" si="188"/>
        <v>0</v>
      </c>
      <c r="W1797" s="9"/>
      <c r="X1797" s="69">
        <f>Job_Cards[[#This Row],[GST on Lobour]]+Job_Cards[[#This Row],[Total Labour]]+Job_Cards[[#This Row],[Part Value]]</f>
        <v>0</v>
      </c>
      <c r="Y1797" s="9"/>
      <c r="Z1797" s="11"/>
      <c r="AA1797" s="15">
        <f t="shared" si="189"/>
        <v>0</v>
      </c>
      <c r="AB1797" s="15">
        <f t="shared" si="190"/>
        <v>1</v>
      </c>
      <c r="AC1797" s="15">
        <f t="shared" si="191"/>
        <v>1900</v>
      </c>
    </row>
    <row r="1798" spans="1:29" x14ac:dyDescent="0.35">
      <c r="A1798" s="9"/>
      <c r="B1798" s="9"/>
      <c r="C1798" s="9"/>
      <c r="D1798" s="9"/>
      <c r="E1798" s="9"/>
      <c r="F1798" s="9"/>
      <c r="G1798" s="64"/>
      <c r="H1798" s="65"/>
      <c r="I1798" s="65" t="str">
        <f>IF(Job_Cards[[#This Row],[Customer Name]]="",I1797,"")</f>
        <v>Counter Sale</v>
      </c>
      <c r="J1798" s="22"/>
      <c r="K1798" s="67" t="str">
        <f>_xlfn.XLOOKUP(Job_Cards[[#This Row],[Part Code Issued]],'Inventory Check'!$A$3:$A$3000,'Inventory Check'!$B$3:$B$3000,"WRONG Code",0)</f>
        <v>WRONG Code</v>
      </c>
      <c r="L1798" s="22"/>
      <c r="M1798" s="27"/>
      <c r="N1798" s="69">
        <f t="shared" si="187"/>
        <v>0</v>
      </c>
      <c r="O1798" s="10"/>
      <c r="P1798" s="11"/>
      <c r="Q1798" s="11"/>
      <c r="R1798" s="11"/>
      <c r="S1798" s="11"/>
      <c r="T1798" s="23"/>
      <c r="U1798" s="71">
        <f t="shared" si="186"/>
        <v>0</v>
      </c>
      <c r="V1798" s="71">
        <f t="shared" si="188"/>
        <v>0</v>
      </c>
      <c r="W1798" s="9"/>
      <c r="X1798" s="69">
        <f>Job_Cards[[#This Row],[GST on Lobour]]+Job_Cards[[#This Row],[Total Labour]]+Job_Cards[[#This Row],[Part Value]]</f>
        <v>0</v>
      </c>
      <c r="Y1798" s="9"/>
      <c r="Z1798" s="11"/>
      <c r="AA1798" s="15">
        <f t="shared" si="189"/>
        <v>0</v>
      </c>
      <c r="AB1798" s="15">
        <f t="shared" si="190"/>
        <v>1</v>
      </c>
      <c r="AC1798" s="15">
        <f t="shared" si="191"/>
        <v>1900</v>
      </c>
    </row>
    <row r="1799" spans="1:29" x14ac:dyDescent="0.35">
      <c r="A1799" s="9"/>
      <c r="B1799" s="9"/>
      <c r="C1799" s="9"/>
      <c r="D1799" s="9"/>
      <c r="E1799" s="9"/>
      <c r="F1799" s="9"/>
      <c r="G1799" s="64"/>
      <c r="H1799" s="65"/>
      <c r="I1799" s="65" t="str">
        <f>IF(Job_Cards[[#This Row],[Customer Name]]="",I1798,"")</f>
        <v>Counter Sale</v>
      </c>
      <c r="J1799" s="22"/>
      <c r="K1799" s="67" t="str">
        <f>_xlfn.XLOOKUP(Job_Cards[[#This Row],[Part Code Issued]],'Inventory Check'!$A$3:$A$3000,'Inventory Check'!$B$3:$B$3000,"WRONG Code",0)</f>
        <v>WRONG Code</v>
      </c>
      <c r="L1799" s="22"/>
      <c r="M1799" s="27"/>
      <c r="N1799" s="69">
        <f t="shared" si="187"/>
        <v>0</v>
      </c>
      <c r="O1799" s="10"/>
      <c r="P1799" s="11"/>
      <c r="Q1799" s="11"/>
      <c r="R1799" s="11"/>
      <c r="S1799" s="11"/>
      <c r="T1799" s="23"/>
      <c r="U1799" s="71">
        <f t="shared" si="186"/>
        <v>0</v>
      </c>
      <c r="V1799" s="71">
        <f t="shared" si="188"/>
        <v>0</v>
      </c>
      <c r="W1799" s="9"/>
      <c r="X1799" s="69">
        <f>Job_Cards[[#This Row],[GST on Lobour]]+Job_Cards[[#This Row],[Total Labour]]+Job_Cards[[#This Row],[Part Value]]</f>
        <v>0</v>
      </c>
      <c r="Y1799" s="9"/>
      <c r="Z1799" s="11"/>
      <c r="AA1799" s="15">
        <f t="shared" si="189"/>
        <v>0</v>
      </c>
      <c r="AB1799" s="15">
        <f t="shared" si="190"/>
        <v>1</v>
      </c>
      <c r="AC1799" s="15">
        <f t="shared" si="191"/>
        <v>1900</v>
      </c>
    </row>
    <row r="1800" spans="1:29" x14ac:dyDescent="0.35">
      <c r="A1800" s="9"/>
      <c r="B1800" s="9"/>
      <c r="C1800" s="9"/>
      <c r="D1800" s="9"/>
      <c r="E1800" s="9"/>
      <c r="F1800" s="9"/>
      <c r="G1800" s="64"/>
      <c r="H1800" s="65"/>
      <c r="I1800" s="65" t="str">
        <f>IF(Job_Cards[[#This Row],[Customer Name]]="",I1799,"")</f>
        <v>Counter Sale</v>
      </c>
      <c r="J1800" s="22"/>
      <c r="K1800" s="67" t="str">
        <f>_xlfn.XLOOKUP(Job_Cards[[#This Row],[Part Code Issued]],'Inventory Check'!$A$3:$A$3000,'Inventory Check'!$B$3:$B$3000,"WRONG Code",0)</f>
        <v>WRONG Code</v>
      </c>
      <c r="L1800" s="22"/>
      <c r="M1800" s="27"/>
      <c r="N1800" s="69">
        <f t="shared" si="187"/>
        <v>0</v>
      </c>
      <c r="O1800" s="10"/>
      <c r="P1800" s="11"/>
      <c r="Q1800" s="11"/>
      <c r="R1800" s="11"/>
      <c r="S1800" s="11"/>
      <c r="T1800" s="23"/>
      <c r="U1800" s="71">
        <f t="shared" si="186"/>
        <v>0</v>
      </c>
      <c r="V1800" s="71">
        <f t="shared" si="188"/>
        <v>0</v>
      </c>
      <c r="W1800" s="9"/>
      <c r="X1800" s="69">
        <f>Job_Cards[[#This Row],[GST on Lobour]]+Job_Cards[[#This Row],[Total Labour]]+Job_Cards[[#This Row],[Part Value]]</f>
        <v>0</v>
      </c>
      <c r="Y1800" s="9"/>
      <c r="Z1800" s="11"/>
      <c r="AA1800" s="15">
        <f t="shared" si="189"/>
        <v>0</v>
      </c>
      <c r="AB1800" s="15">
        <f t="shared" si="190"/>
        <v>1</v>
      </c>
      <c r="AC1800" s="15">
        <f t="shared" si="191"/>
        <v>1900</v>
      </c>
    </row>
    <row r="1801" spans="1:29" x14ac:dyDescent="0.35">
      <c r="A1801" s="9"/>
      <c r="B1801" s="9"/>
      <c r="C1801" s="9"/>
      <c r="D1801" s="9"/>
      <c r="E1801" s="9"/>
      <c r="F1801" s="9"/>
      <c r="G1801" s="64"/>
      <c r="H1801" s="65"/>
      <c r="I1801" s="65" t="str">
        <f>IF(Job_Cards[[#This Row],[Customer Name]]="",I1800,"")</f>
        <v>Counter Sale</v>
      </c>
      <c r="J1801" s="22"/>
      <c r="K1801" s="67" t="str">
        <f>_xlfn.XLOOKUP(Job_Cards[[#This Row],[Part Code Issued]],'Inventory Check'!$A$3:$A$3000,'Inventory Check'!$B$3:$B$3000,"WRONG Code",0)</f>
        <v>WRONG Code</v>
      </c>
      <c r="L1801" s="22"/>
      <c r="M1801" s="27"/>
      <c r="N1801" s="69">
        <f t="shared" si="187"/>
        <v>0</v>
      </c>
      <c r="O1801" s="10"/>
      <c r="P1801" s="11"/>
      <c r="Q1801" s="11"/>
      <c r="R1801" s="11"/>
      <c r="S1801" s="11"/>
      <c r="T1801" s="23"/>
      <c r="U1801" s="71">
        <f t="shared" si="186"/>
        <v>0</v>
      </c>
      <c r="V1801" s="71">
        <f t="shared" si="188"/>
        <v>0</v>
      </c>
      <c r="W1801" s="9"/>
      <c r="X1801" s="69">
        <f>Job_Cards[[#This Row],[GST on Lobour]]+Job_Cards[[#This Row],[Total Labour]]+Job_Cards[[#This Row],[Part Value]]</f>
        <v>0</v>
      </c>
      <c r="Y1801" s="9"/>
      <c r="Z1801" s="11"/>
      <c r="AA1801" s="15">
        <f t="shared" si="189"/>
        <v>0</v>
      </c>
      <c r="AB1801" s="15">
        <f t="shared" si="190"/>
        <v>1</v>
      </c>
      <c r="AC1801" s="15">
        <f t="shared" si="191"/>
        <v>1900</v>
      </c>
    </row>
    <row r="1802" spans="1:29" x14ac:dyDescent="0.35">
      <c r="A1802" s="9"/>
      <c r="B1802" s="9"/>
      <c r="C1802" s="9"/>
      <c r="D1802" s="9"/>
      <c r="E1802" s="9"/>
      <c r="F1802" s="9"/>
      <c r="G1802" s="64"/>
      <c r="H1802" s="65"/>
      <c r="I1802" s="65" t="str">
        <f>IF(Job_Cards[[#This Row],[Customer Name]]="",I1801,"")</f>
        <v>Counter Sale</v>
      </c>
      <c r="J1802" s="22"/>
      <c r="K1802" s="67" t="str">
        <f>_xlfn.XLOOKUP(Job_Cards[[#This Row],[Part Code Issued]],'Inventory Check'!$A$3:$A$3000,'Inventory Check'!$B$3:$B$3000,"WRONG Code",0)</f>
        <v>WRONG Code</v>
      </c>
      <c r="L1802" s="22"/>
      <c r="M1802" s="27"/>
      <c r="N1802" s="69">
        <f t="shared" si="187"/>
        <v>0</v>
      </c>
      <c r="O1802" s="10"/>
      <c r="P1802" s="11"/>
      <c r="Q1802" s="11"/>
      <c r="R1802" s="11"/>
      <c r="S1802" s="11"/>
      <c r="T1802" s="23"/>
      <c r="U1802" s="71">
        <f t="shared" si="186"/>
        <v>0</v>
      </c>
      <c r="V1802" s="71">
        <f t="shared" si="188"/>
        <v>0</v>
      </c>
      <c r="W1802" s="9"/>
      <c r="X1802" s="69">
        <f>Job_Cards[[#This Row],[GST on Lobour]]+Job_Cards[[#This Row],[Total Labour]]+Job_Cards[[#This Row],[Part Value]]</f>
        <v>0</v>
      </c>
      <c r="Y1802" s="9"/>
      <c r="Z1802" s="11"/>
      <c r="AA1802" s="15">
        <f t="shared" si="189"/>
        <v>0</v>
      </c>
      <c r="AB1802" s="15">
        <f t="shared" si="190"/>
        <v>1</v>
      </c>
      <c r="AC1802" s="15">
        <f t="shared" si="191"/>
        <v>1900</v>
      </c>
    </row>
    <row r="1803" spans="1:29" x14ac:dyDescent="0.35">
      <c r="A1803" s="9"/>
      <c r="B1803" s="9"/>
      <c r="C1803" s="9"/>
      <c r="D1803" s="9"/>
      <c r="E1803" s="9"/>
      <c r="F1803" s="9"/>
      <c r="G1803" s="64"/>
      <c r="H1803" s="65"/>
      <c r="I1803" s="65" t="str">
        <f>IF(Job_Cards[[#This Row],[Customer Name]]="",I1802,"")</f>
        <v>Counter Sale</v>
      </c>
      <c r="J1803" s="22"/>
      <c r="K1803" s="67" t="str">
        <f>_xlfn.XLOOKUP(Job_Cards[[#This Row],[Part Code Issued]],'Inventory Check'!$A$3:$A$3000,'Inventory Check'!$B$3:$B$3000,"WRONG Code",0)</f>
        <v>WRONG Code</v>
      </c>
      <c r="L1803" s="22"/>
      <c r="M1803" s="27"/>
      <c r="N1803" s="69">
        <f t="shared" si="187"/>
        <v>0</v>
      </c>
      <c r="O1803" s="10"/>
      <c r="P1803" s="11"/>
      <c r="Q1803" s="11"/>
      <c r="R1803" s="11"/>
      <c r="S1803" s="11"/>
      <c r="T1803" s="23"/>
      <c r="U1803" s="71">
        <f t="shared" si="186"/>
        <v>0</v>
      </c>
      <c r="V1803" s="71">
        <f t="shared" si="188"/>
        <v>0</v>
      </c>
      <c r="W1803" s="9"/>
      <c r="X1803" s="69">
        <f>Job_Cards[[#This Row],[GST on Lobour]]+Job_Cards[[#This Row],[Total Labour]]+Job_Cards[[#This Row],[Part Value]]</f>
        <v>0</v>
      </c>
      <c r="Y1803" s="9"/>
      <c r="Z1803" s="11"/>
      <c r="AA1803" s="15">
        <f t="shared" si="189"/>
        <v>0</v>
      </c>
      <c r="AB1803" s="15">
        <f t="shared" si="190"/>
        <v>1</v>
      </c>
      <c r="AC1803" s="15">
        <f t="shared" si="191"/>
        <v>1900</v>
      </c>
    </row>
    <row r="1804" spans="1:29" x14ac:dyDescent="0.35">
      <c r="A1804" s="9"/>
      <c r="B1804" s="9"/>
      <c r="C1804" s="9"/>
      <c r="D1804" s="9"/>
      <c r="E1804" s="9"/>
      <c r="F1804" s="9"/>
      <c r="G1804" s="64"/>
      <c r="H1804" s="65"/>
      <c r="I1804" s="65" t="str">
        <f>IF(Job_Cards[[#This Row],[Customer Name]]="",I1803,"")</f>
        <v>Counter Sale</v>
      </c>
      <c r="J1804" s="22"/>
      <c r="K1804" s="67" t="str">
        <f>_xlfn.XLOOKUP(Job_Cards[[#This Row],[Part Code Issued]],'Inventory Check'!$A$3:$A$3000,'Inventory Check'!$B$3:$B$3000,"WRONG Code",0)</f>
        <v>WRONG Code</v>
      </c>
      <c r="L1804" s="22"/>
      <c r="M1804" s="27"/>
      <c r="N1804" s="69">
        <f t="shared" si="187"/>
        <v>0</v>
      </c>
      <c r="O1804" s="10"/>
      <c r="P1804" s="11"/>
      <c r="Q1804" s="11"/>
      <c r="R1804" s="11"/>
      <c r="S1804" s="11"/>
      <c r="T1804" s="23"/>
      <c r="U1804" s="71">
        <f t="shared" si="186"/>
        <v>0</v>
      </c>
      <c r="V1804" s="71">
        <f t="shared" si="188"/>
        <v>0</v>
      </c>
      <c r="W1804" s="9"/>
      <c r="X1804" s="69">
        <f>Job_Cards[[#This Row],[GST on Lobour]]+Job_Cards[[#This Row],[Total Labour]]+Job_Cards[[#This Row],[Part Value]]</f>
        <v>0</v>
      </c>
      <c r="Y1804" s="9"/>
      <c r="Z1804" s="11"/>
      <c r="AA1804" s="15">
        <f t="shared" si="189"/>
        <v>0</v>
      </c>
      <c r="AB1804" s="15">
        <f t="shared" si="190"/>
        <v>1</v>
      </c>
      <c r="AC1804" s="15">
        <f t="shared" si="191"/>
        <v>1900</v>
      </c>
    </row>
    <row r="1805" spans="1:29" x14ac:dyDescent="0.35">
      <c r="A1805" s="9"/>
      <c r="B1805" s="9"/>
      <c r="C1805" s="9"/>
      <c r="D1805" s="9"/>
      <c r="E1805" s="9"/>
      <c r="F1805" s="9"/>
      <c r="G1805" s="64"/>
      <c r="H1805" s="65"/>
      <c r="I1805" s="65" t="str">
        <f>IF(Job_Cards[[#This Row],[Customer Name]]="",I1804,"")</f>
        <v>Counter Sale</v>
      </c>
      <c r="J1805" s="22"/>
      <c r="K1805" s="67" t="str">
        <f>_xlfn.XLOOKUP(Job_Cards[[#This Row],[Part Code Issued]],'Inventory Check'!$A$3:$A$3000,'Inventory Check'!$B$3:$B$3000,"WRONG Code",0)</f>
        <v>WRONG Code</v>
      </c>
      <c r="L1805" s="22"/>
      <c r="M1805" s="27"/>
      <c r="N1805" s="69">
        <f t="shared" si="187"/>
        <v>0</v>
      </c>
      <c r="O1805" s="10"/>
      <c r="P1805" s="11"/>
      <c r="Q1805" s="11"/>
      <c r="R1805" s="11"/>
      <c r="S1805" s="11"/>
      <c r="T1805" s="23"/>
      <c r="U1805" s="71">
        <f t="shared" si="186"/>
        <v>0</v>
      </c>
      <c r="V1805" s="71">
        <f t="shared" si="188"/>
        <v>0</v>
      </c>
      <c r="W1805" s="9"/>
      <c r="X1805" s="69">
        <f>Job_Cards[[#This Row],[GST on Lobour]]+Job_Cards[[#This Row],[Total Labour]]+Job_Cards[[#This Row],[Part Value]]</f>
        <v>0</v>
      </c>
      <c r="Y1805" s="9"/>
      <c r="Z1805" s="11"/>
      <c r="AA1805" s="15">
        <f t="shared" si="189"/>
        <v>0</v>
      </c>
      <c r="AB1805" s="15">
        <f t="shared" si="190"/>
        <v>1</v>
      </c>
      <c r="AC1805" s="15">
        <f t="shared" si="191"/>
        <v>1900</v>
      </c>
    </row>
    <row r="1806" spans="1:29" x14ac:dyDescent="0.35">
      <c r="A1806" s="9"/>
      <c r="B1806" s="9"/>
      <c r="C1806" s="9"/>
      <c r="D1806" s="9"/>
      <c r="E1806" s="9"/>
      <c r="F1806" s="9"/>
      <c r="G1806" s="64"/>
      <c r="H1806" s="65"/>
      <c r="I1806" s="65" t="str">
        <f>IF(Job_Cards[[#This Row],[Customer Name]]="",I1805,"")</f>
        <v>Counter Sale</v>
      </c>
      <c r="J1806" s="22"/>
      <c r="K1806" s="67" t="str">
        <f>_xlfn.XLOOKUP(Job_Cards[[#This Row],[Part Code Issued]],'Inventory Check'!$A$3:$A$3000,'Inventory Check'!$B$3:$B$3000,"WRONG Code",0)</f>
        <v>WRONG Code</v>
      </c>
      <c r="L1806" s="22"/>
      <c r="M1806" s="27"/>
      <c r="N1806" s="69">
        <f t="shared" si="187"/>
        <v>0</v>
      </c>
      <c r="O1806" s="10"/>
      <c r="P1806" s="11"/>
      <c r="Q1806" s="11"/>
      <c r="R1806" s="11"/>
      <c r="S1806" s="11"/>
      <c r="T1806" s="23"/>
      <c r="U1806" s="71">
        <f t="shared" si="186"/>
        <v>0</v>
      </c>
      <c r="V1806" s="71">
        <f t="shared" si="188"/>
        <v>0</v>
      </c>
      <c r="W1806" s="9"/>
      <c r="X1806" s="69">
        <f>Job_Cards[[#This Row],[GST on Lobour]]+Job_Cards[[#This Row],[Total Labour]]+Job_Cards[[#This Row],[Part Value]]</f>
        <v>0</v>
      </c>
      <c r="Y1806" s="9"/>
      <c r="Z1806" s="11"/>
      <c r="AA1806" s="15">
        <f t="shared" si="189"/>
        <v>0</v>
      </c>
      <c r="AB1806" s="15">
        <f t="shared" si="190"/>
        <v>1</v>
      </c>
      <c r="AC1806" s="15">
        <f t="shared" si="191"/>
        <v>1900</v>
      </c>
    </row>
    <row r="1807" spans="1:29" x14ac:dyDescent="0.35">
      <c r="A1807" s="9"/>
      <c r="B1807" s="9"/>
      <c r="C1807" s="9"/>
      <c r="D1807" s="9"/>
      <c r="E1807" s="9"/>
      <c r="F1807" s="9"/>
      <c r="G1807" s="64"/>
      <c r="H1807" s="65"/>
      <c r="I1807" s="65" t="str">
        <f>IF(Job_Cards[[#This Row],[Customer Name]]="",I1806,"")</f>
        <v>Counter Sale</v>
      </c>
      <c r="J1807" s="22"/>
      <c r="K1807" s="67" t="str">
        <f>_xlfn.XLOOKUP(Job_Cards[[#This Row],[Part Code Issued]],'Inventory Check'!$A$3:$A$3000,'Inventory Check'!$B$3:$B$3000,"WRONG Code",0)</f>
        <v>WRONG Code</v>
      </c>
      <c r="L1807" s="22"/>
      <c r="M1807" s="27"/>
      <c r="N1807" s="69">
        <f t="shared" si="187"/>
        <v>0</v>
      </c>
      <c r="O1807" s="10"/>
      <c r="P1807" s="11"/>
      <c r="Q1807" s="11"/>
      <c r="R1807" s="11"/>
      <c r="S1807" s="11"/>
      <c r="T1807" s="23"/>
      <c r="U1807" s="71">
        <f t="shared" si="186"/>
        <v>0</v>
      </c>
      <c r="V1807" s="71">
        <f t="shared" si="188"/>
        <v>0</v>
      </c>
      <c r="W1807" s="9"/>
      <c r="X1807" s="69">
        <f>Job_Cards[[#This Row],[GST on Lobour]]+Job_Cards[[#This Row],[Total Labour]]+Job_Cards[[#This Row],[Part Value]]</f>
        <v>0</v>
      </c>
      <c r="Y1807" s="9"/>
      <c r="Z1807" s="11"/>
      <c r="AA1807" s="15">
        <f t="shared" si="189"/>
        <v>0</v>
      </c>
      <c r="AB1807" s="15">
        <f t="shared" si="190"/>
        <v>1</v>
      </c>
      <c r="AC1807" s="15">
        <f t="shared" si="191"/>
        <v>1900</v>
      </c>
    </row>
    <row r="1808" spans="1:29" x14ac:dyDescent="0.35">
      <c r="A1808" s="9"/>
      <c r="B1808" s="9"/>
      <c r="C1808" s="9"/>
      <c r="D1808" s="9"/>
      <c r="E1808" s="9"/>
      <c r="F1808" s="9"/>
      <c r="G1808" s="64"/>
      <c r="H1808" s="65"/>
      <c r="I1808" s="65" t="str">
        <f>IF(Job_Cards[[#This Row],[Customer Name]]="",I1807,"")</f>
        <v>Counter Sale</v>
      </c>
      <c r="J1808" s="22"/>
      <c r="K1808" s="67" t="str">
        <f>_xlfn.XLOOKUP(Job_Cards[[#This Row],[Part Code Issued]],'Inventory Check'!$A$3:$A$3000,'Inventory Check'!$B$3:$B$3000,"WRONG Code",0)</f>
        <v>WRONG Code</v>
      </c>
      <c r="L1808" s="22"/>
      <c r="M1808" s="27"/>
      <c r="N1808" s="69">
        <f t="shared" si="187"/>
        <v>0</v>
      </c>
      <c r="O1808" s="10"/>
      <c r="P1808" s="11"/>
      <c r="Q1808" s="11"/>
      <c r="R1808" s="11"/>
      <c r="S1808" s="11"/>
      <c r="T1808" s="23"/>
      <c r="U1808" s="71">
        <f t="shared" si="186"/>
        <v>0</v>
      </c>
      <c r="V1808" s="71">
        <f t="shared" si="188"/>
        <v>0</v>
      </c>
      <c r="W1808" s="9"/>
      <c r="X1808" s="69">
        <f>Job_Cards[[#This Row],[GST on Lobour]]+Job_Cards[[#This Row],[Total Labour]]+Job_Cards[[#This Row],[Part Value]]</f>
        <v>0</v>
      </c>
      <c r="Y1808" s="9"/>
      <c r="Z1808" s="11"/>
      <c r="AA1808" s="15">
        <f t="shared" si="189"/>
        <v>0</v>
      </c>
      <c r="AB1808" s="15">
        <f t="shared" si="190"/>
        <v>1</v>
      </c>
      <c r="AC1808" s="15">
        <f t="shared" si="191"/>
        <v>1900</v>
      </c>
    </row>
    <row r="1809" spans="1:29" x14ac:dyDescent="0.35">
      <c r="A1809" s="9"/>
      <c r="B1809" s="9"/>
      <c r="C1809" s="9"/>
      <c r="D1809" s="9"/>
      <c r="E1809" s="9"/>
      <c r="F1809" s="9"/>
      <c r="G1809" s="64"/>
      <c r="H1809" s="65"/>
      <c r="I1809" s="65" t="str">
        <f>IF(Job_Cards[[#This Row],[Customer Name]]="",I1808,"")</f>
        <v>Counter Sale</v>
      </c>
      <c r="J1809" s="22"/>
      <c r="K1809" s="67" t="str">
        <f>_xlfn.XLOOKUP(Job_Cards[[#This Row],[Part Code Issued]],'Inventory Check'!$A$3:$A$3000,'Inventory Check'!$B$3:$B$3000,"WRONG Code",0)</f>
        <v>WRONG Code</v>
      </c>
      <c r="L1809" s="22"/>
      <c r="M1809" s="27"/>
      <c r="N1809" s="69">
        <f t="shared" si="187"/>
        <v>0</v>
      </c>
      <c r="O1809" s="10"/>
      <c r="P1809" s="11"/>
      <c r="Q1809" s="11"/>
      <c r="R1809" s="11"/>
      <c r="S1809" s="11"/>
      <c r="T1809" s="23"/>
      <c r="U1809" s="71">
        <f t="shared" si="186"/>
        <v>0</v>
      </c>
      <c r="V1809" s="71">
        <f t="shared" si="188"/>
        <v>0</v>
      </c>
      <c r="W1809" s="9"/>
      <c r="X1809" s="69">
        <f>Job_Cards[[#This Row],[GST on Lobour]]+Job_Cards[[#This Row],[Total Labour]]+Job_Cards[[#This Row],[Part Value]]</f>
        <v>0</v>
      </c>
      <c r="Y1809" s="9"/>
      <c r="Z1809" s="11"/>
      <c r="AA1809" s="15">
        <f t="shared" si="189"/>
        <v>0</v>
      </c>
      <c r="AB1809" s="15">
        <f t="shared" si="190"/>
        <v>1</v>
      </c>
      <c r="AC1809" s="15">
        <f t="shared" si="191"/>
        <v>1900</v>
      </c>
    </row>
    <row r="1810" spans="1:29" x14ac:dyDescent="0.35">
      <c r="A1810" s="9"/>
      <c r="B1810" s="9"/>
      <c r="C1810" s="9"/>
      <c r="D1810" s="9"/>
      <c r="E1810" s="9"/>
      <c r="F1810" s="9"/>
      <c r="G1810" s="64"/>
      <c r="H1810" s="65"/>
      <c r="I1810" s="65" t="str">
        <f>IF(Job_Cards[[#This Row],[Customer Name]]="",I1809,"")</f>
        <v>Counter Sale</v>
      </c>
      <c r="J1810" s="22"/>
      <c r="K1810" s="67" t="str">
        <f>_xlfn.XLOOKUP(Job_Cards[[#This Row],[Part Code Issued]],'Inventory Check'!$A$3:$A$3000,'Inventory Check'!$B$3:$B$3000,"WRONG Code",0)</f>
        <v>WRONG Code</v>
      </c>
      <c r="L1810" s="22"/>
      <c r="M1810" s="27"/>
      <c r="N1810" s="69">
        <f t="shared" si="187"/>
        <v>0</v>
      </c>
      <c r="O1810" s="10"/>
      <c r="P1810" s="11"/>
      <c r="Q1810" s="11"/>
      <c r="R1810" s="11"/>
      <c r="S1810" s="11"/>
      <c r="T1810" s="23"/>
      <c r="U1810" s="71">
        <f t="shared" si="186"/>
        <v>0</v>
      </c>
      <c r="V1810" s="71">
        <f t="shared" si="188"/>
        <v>0</v>
      </c>
      <c r="W1810" s="9"/>
      <c r="X1810" s="69">
        <f>Job_Cards[[#This Row],[GST on Lobour]]+Job_Cards[[#This Row],[Total Labour]]+Job_Cards[[#This Row],[Part Value]]</f>
        <v>0</v>
      </c>
      <c r="Y1810" s="9"/>
      <c r="Z1810" s="11"/>
      <c r="AA1810" s="15">
        <f t="shared" si="189"/>
        <v>0</v>
      </c>
      <c r="AB1810" s="15">
        <f t="shared" si="190"/>
        <v>1</v>
      </c>
      <c r="AC1810" s="15">
        <f t="shared" si="191"/>
        <v>1900</v>
      </c>
    </row>
    <row r="1811" spans="1:29" x14ac:dyDescent="0.35">
      <c r="A1811" s="9"/>
      <c r="B1811" s="9"/>
      <c r="C1811" s="9"/>
      <c r="D1811" s="9"/>
      <c r="E1811" s="9"/>
      <c r="F1811" s="9"/>
      <c r="G1811" s="64"/>
      <c r="H1811" s="65"/>
      <c r="I1811" s="65" t="str">
        <f>IF(Job_Cards[[#This Row],[Customer Name]]="",I1810,"")</f>
        <v>Counter Sale</v>
      </c>
      <c r="J1811" s="22"/>
      <c r="K1811" s="67" t="str">
        <f>_xlfn.XLOOKUP(Job_Cards[[#This Row],[Part Code Issued]],'Inventory Check'!$A$3:$A$3000,'Inventory Check'!$B$3:$B$3000,"WRONG Code",0)</f>
        <v>WRONG Code</v>
      </c>
      <c r="L1811" s="22"/>
      <c r="M1811" s="27"/>
      <c r="N1811" s="69">
        <f t="shared" si="187"/>
        <v>0</v>
      </c>
      <c r="O1811" s="10"/>
      <c r="P1811" s="11"/>
      <c r="Q1811" s="11"/>
      <c r="R1811" s="11"/>
      <c r="S1811" s="11"/>
      <c r="T1811" s="23"/>
      <c r="U1811" s="71">
        <f t="shared" si="186"/>
        <v>0</v>
      </c>
      <c r="V1811" s="71">
        <f t="shared" si="188"/>
        <v>0</v>
      </c>
      <c r="W1811" s="9"/>
      <c r="X1811" s="69">
        <f>Job_Cards[[#This Row],[GST on Lobour]]+Job_Cards[[#This Row],[Total Labour]]+Job_Cards[[#This Row],[Part Value]]</f>
        <v>0</v>
      </c>
      <c r="Y1811" s="9"/>
      <c r="Z1811" s="11"/>
      <c r="AA1811" s="15">
        <f t="shared" si="189"/>
        <v>0</v>
      </c>
      <c r="AB1811" s="15">
        <f t="shared" si="190"/>
        <v>1</v>
      </c>
      <c r="AC1811" s="15">
        <f t="shared" si="191"/>
        <v>1900</v>
      </c>
    </row>
    <row r="1812" spans="1:29" x14ac:dyDescent="0.35">
      <c r="A1812" s="9"/>
      <c r="B1812" s="9"/>
      <c r="C1812" s="9"/>
      <c r="D1812" s="9"/>
      <c r="E1812" s="9"/>
      <c r="F1812" s="9"/>
      <c r="G1812" s="64"/>
      <c r="H1812" s="65"/>
      <c r="I1812" s="65" t="str">
        <f>IF(Job_Cards[[#This Row],[Customer Name]]="",I1811,"")</f>
        <v>Counter Sale</v>
      </c>
      <c r="J1812" s="22"/>
      <c r="K1812" s="67" t="str">
        <f>_xlfn.XLOOKUP(Job_Cards[[#This Row],[Part Code Issued]],'Inventory Check'!$A$3:$A$3000,'Inventory Check'!$B$3:$B$3000,"WRONG Code",0)</f>
        <v>WRONG Code</v>
      </c>
      <c r="L1812" s="22"/>
      <c r="M1812" s="27"/>
      <c r="N1812" s="69">
        <f t="shared" si="187"/>
        <v>0</v>
      </c>
      <c r="O1812" s="10"/>
      <c r="P1812" s="11"/>
      <c r="Q1812" s="11"/>
      <c r="R1812" s="11"/>
      <c r="S1812" s="11"/>
      <c r="T1812" s="23"/>
      <c r="U1812" s="71">
        <f t="shared" si="186"/>
        <v>0</v>
      </c>
      <c r="V1812" s="71">
        <f t="shared" si="188"/>
        <v>0</v>
      </c>
      <c r="W1812" s="9"/>
      <c r="X1812" s="69">
        <f>Job_Cards[[#This Row],[GST on Lobour]]+Job_Cards[[#This Row],[Total Labour]]+Job_Cards[[#This Row],[Part Value]]</f>
        <v>0</v>
      </c>
      <c r="Y1812" s="9"/>
      <c r="Z1812" s="11"/>
      <c r="AA1812" s="15">
        <f t="shared" si="189"/>
        <v>0</v>
      </c>
      <c r="AB1812" s="15">
        <f t="shared" si="190"/>
        <v>1</v>
      </c>
      <c r="AC1812" s="15">
        <f t="shared" si="191"/>
        <v>1900</v>
      </c>
    </row>
    <row r="1813" spans="1:29" x14ac:dyDescent="0.35">
      <c r="A1813" s="9"/>
      <c r="B1813" s="9"/>
      <c r="C1813" s="9"/>
      <c r="D1813" s="9"/>
      <c r="E1813" s="9"/>
      <c r="F1813" s="9"/>
      <c r="G1813" s="64"/>
      <c r="H1813" s="65"/>
      <c r="I1813" s="65" t="str">
        <f>IF(Job_Cards[[#This Row],[Customer Name]]="",I1812,"")</f>
        <v>Counter Sale</v>
      </c>
      <c r="J1813" s="22"/>
      <c r="K1813" s="67" t="str">
        <f>_xlfn.XLOOKUP(Job_Cards[[#This Row],[Part Code Issued]],'Inventory Check'!$A$3:$A$3000,'Inventory Check'!$B$3:$B$3000,"WRONG Code",0)</f>
        <v>WRONG Code</v>
      </c>
      <c r="L1813" s="22"/>
      <c r="M1813" s="27"/>
      <c r="N1813" s="69">
        <f t="shared" si="187"/>
        <v>0</v>
      </c>
      <c r="O1813" s="10"/>
      <c r="P1813" s="11"/>
      <c r="Q1813" s="11"/>
      <c r="R1813" s="11"/>
      <c r="S1813" s="11"/>
      <c r="T1813" s="23"/>
      <c r="U1813" s="71">
        <f t="shared" si="186"/>
        <v>0</v>
      </c>
      <c r="V1813" s="71">
        <f t="shared" si="188"/>
        <v>0</v>
      </c>
      <c r="W1813" s="9"/>
      <c r="X1813" s="69">
        <f>Job_Cards[[#This Row],[GST on Lobour]]+Job_Cards[[#This Row],[Total Labour]]+Job_Cards[[#This Row],[Part Value]]</f>
        <v>0</v>
      </c>
      <c r="Y1813" s="9"/>
      <c r="Z1813" s="11"/>
      <c r="AA1813" s="15">
        <f t="shared" si="189"/>
        <v>0</v>
      </c>
      <c r="AB1813" s="15">
        <f t="shared" si="190"/>
        <v>1</v>
      </c>
      <c r="AC1813" s="15">
        <f t="shared" si="191"/>
        <v>1900</v>
      </c>
    </row>
    <row r="1814" spans="1:29" x14ac:dyDescent="0.35">
      <c r="A1814" s="9"/>
      <c r="B1814" s="9"/>
      <c r="C1814" s="9"/>
      <c r="D1814" s="9"/>
      <c r="E1814" s="9"/>
      <c r="F1814" s="9"/>
      <c r="G1814" s="64"/>
      <c r="H1814" s="65"/>
      <c r="I1814" s="65" t="str">
        <f>IF(Job_Cards[[#This Row],[Customer Name]]="",I1813,"")</f>
        <v>Counter Sale</v>
      </c>
      <c r="J1814" s="22"/>
      <c r="K1814" s="67" t="str">
        <f>_xlfn.XLOOKUP(Job_Cards[[#This Row],[Part Code Issued]],'Inventory Check'!$A$3:$A$3000,'Inventory Check'!$B$3:$B$3000,"WRONG Code",0)</f>
        <v>WRONG Code</v>
      </c>
      <c r="L1814" s="22"/>
      <c r="M1814" s="27"/>
      <c r="N1814" s="69">
        <f t="shared" si="187"/>
        <v>0</v>
      </c>
      <c r="O1814" s="10"/>
      <c r="P1814" s="11"/>
      <c r="Q1814" s="11"/>
      <c r="R1814" s="11"/>
      <c r="S1814" s="11"/>
      <c r="T1814" s="23"/>
      <c r="U1814" s="71">
        <f t="shared" si="186"/>
        <v>0</v>
      </c>
      <c r="V1814" s="71">
        <f t="shared" si="188"/>
        <v>0</v>
      </c>
      <c r="W1814" s="9"/>
      <c r="X1814" s="69">
        <f>Job_Cards[[#This Row],[GST on Lobour]]+Job_Cards[[#This Row],[Total Labour]]+Job_Cards[[#This Row],[Part Value]]</f>
        <v>0</v>
      </c>
      <c r="Y1814" s="9"/>
      <c r="Z1814" s="11"/>
      <c r="AA1814" s="15">
        <f t="shared" si="189"/>
        <v>0</v>
      </c>
      <c r="AB1814" s="15">
        <f t="shared" si="190"/>
        <v>1</v>
      </c>
      <c r="AC1814" s="15">
        <f t="shared" si="191"/>
        <v>1900</v>
      </c>
    </row>
    <row r="1815" spans="1:29" x14ac:dyDescent="0.35">
      <c r="A1815" s="9"/>
      <c r="B1815" s="9"/>
      <c r="C1815" s="9"/>
      <c r="D1815" s="9"/>
      <c r="E1815" s="9"/>
      <c r="F1815" s="9"/>
      <c r="G1815" s="64"/>
      <c r="H1815" s="65"/>
      <c r="I1815" s="65" t="str">
        <f>IF(Job_Cards[[#This Row],[Customer Name]]="",I1814,"")</f>
        <v>Counter Sale</v>
      </c>
      <c r="J1815" s="22"/>
      <c r="K1815" s="67" t="str">
        <f>_xlfn.XLOOKUP(Job_Cards[[#This Row],[Part Code Issued]],'Inventory Check'!$A$3:$A$3000,'Inventory Check'!$B$3:$B$3000,"WRONG Code",0)</f>
        <v>WRONG Code</v>
      </c>
      <c r="L1815" s="22"/>
      <c r="M1815" s="27"/>
      <c r="N1815" s="69">
        <f t="shared" si="187"/>
        <v>0</v>
      </c>
      <c r="O1815" s="10"/>
      <c r="P1815" s="11"/>
      <c r="Q1815" s="11"/>
      <c r="R1815" s="11"/>
      <c r="S1815" s="11"/>
      <c r="T1815" s="23"/>
      <c r="U1815" s="71">
        <f t="shared" si="186"/>
        <v>0</v>
      </c>
      <c r="V1815" s="71">
        <f t="shared" si="188"/>
        <v>0</v>
      </c>
      <c r="W1815" s="9"/>
      <c r="X1815" s="69">
        <f>Job_Cards[[#This Row],[GST on Lobour]]+Job_Cards[[#This Row],[Total Labour]]+Job_Cards[[#This Row],[Part Value]]</f>
        <v>0</v>
      </c>
      <c r="Y1815" s="9"/>
      <c r="Z1815" s="11"/>
      <c r="AA1815" s="15">
        <f t="shared" si="189"/>
        <v>0</v>
      </c>
      <c r="AB1815" s="15">
        <f t="shared" si="190"/>
        <v>1</v>
      </c>
      <c r="AC1815" s="15">
        <f t="shared" si="191"/>
        <v>1900</v>
      </c>
    </row>
    <row r="1816" spans="1:29" x14ac:dyDescent="0.35">
      <c r="A1816" s="9"/>
      <c r="B1816" s="9"/>
      <c r="C1816" s="9"/>
      <c r="D1816" s="9"/>
      <c r="E1816" s="9"/>
      <c r="F1816" s="9"/>
      <c r="G1816" s="64"/>
      <c r="H1816" s="65"/>
      <c r="I1816" s="65" t="str">
        <f>IF(Job_Cards[[#This Row],[Customer Name]]="",I1815,"")</f>
        <v>Counter Sale</v>
      </c>
      <c r="J1816" s="22"/>
      <c r="K1816" s="67" t="str">
        <f>_xlfn.XLOOKUP(Job_Cards[[#This Row],[Part Code Issued]],'Inventory Check'!$A$3:$A$3000,'Inventory Check'!$B$3:$B$3000,"WRONG Code",0)</f>
        <v>WRONG Code</v>
      </c>
      <c r="L1816" s="22"/>
      <c r="M1816" s="27"/>
      <c r="N1816" s="69">
        <f t="shared" si="187"/>
        <v>0</v>
      </c>
      <c r="O1816" s="10"/>
      <c r="P1816" s="11"/>
      <c r="Q1816" s="11"/>
      <c r="R1816" s="11"/>
      <c r="S1816" s="11"/>
      <c r="T1816" s="23"/>
      <c r="U1816" s="71">
        <f t="shared" si="186"/>
        <v>0</v>
      </c>
      <c r="V1816" s="71">
        <f t="shared" si="188"/>
        <v>0</v>
      </c>
      <c r="W1816" s="9"/>
      <c r="X1816" s="69">
        <f>Job_Cards[[#This Row],[GST on Lobour]]+Job_Cards[[#This Row],[Total Labour]]+Job_Cards[[#This Row],[Part Value]]</f>
        <v>0</v>
      </c>
      <c r="Y1816" s="9"/>
      <c r="Z1816" s="11"/>
      <c r="AA1816" s="15">
        <f t="shared" si="189"/>
        <v>0</v>
      </c>
      <c r="AB1816" s="15">
        <f t="shared" si="190"/>
        <v>1</v>
      </c>
      <c r="AC1816" s="15">
        <f t="shared" si="191"/>
        <v>1900</v>
      </c>
    </row>
    <row r="1817" spans="1:29" x14ac:dyDescent="0.35">
      <c r="A1817" s="9"/>
      <c r="B1817" s="9"/>
      <c r="C1817" s="9"/>
      <c r="D1817" s="9"/>
      <c r="E1817" s="9"/>
      <c r="F1817" s="9"/>
      <c r="G1817" s="64"/>
      <c r="H1817" s="65"/>
      <c r="I1817" s="65" t="str">
        <f>IF(Job_Cards[[#This Row],[Customer Name]]="",I1816,"")</f>
        <v>Counter Sale</v>
      </c>
      <c r="J1817" s="22"/>
      <c r="K1817" s="67" t="str">
        <f>_xlfn.XLOOKUP(Job_Cards[[#This Row],[Part Code Issued]],'Inventory Check'!$A$3:$A$3000,'Inventory Check'!$B$3:$B$3000,"WRONG Code",0)</f>
        <v>WRONG Code</v>
      </c>
      <c r="L1817" s="22"/>
      <c r="M1817" s="27"/>
      <c r="N1817" s="69">
        <f t="shared" si="187"/>
        <v>0</v>
      </c>
      <c r="O1817" s="10"/>
      <c r="P1817" s="11"/>
      <c r="Q1817" s="11"/>
      <c r="R1817" s="11"/>
      <c r="S1817" s="11"/>
      <c r="T1817" s="23"/>
      <c r="U1817" s="71">
        <f t="shared" si="186"/>
        <v>0</v>
      </c>
      <c r="V1817" s="71">
        <f t="shared" si="188"/>
        <v>0</v>
      </c>
      <c r="W1817" s="9"/>
      <c r="X1817" s="69">
        <f>Job_Cards[[#This Row],[GST on Lobour]]+Job_Cards[[#This Row],[Total Labour]]+Job_Cards[[#This Row],[Part Value]]</f>
        <v>0</v>
      </c>
      <c r="Y1817" s="9"/>
      <c r="Z1817" s="11"/>
      <c r="AA1817" s="15">
        <f t="shared" si="189"/>
        <v>0</v>
      </c>
      <c r="AB1817" s="15">
        <f t="shared" si="190"/>
        <v>1</v>
      </c>
      <c r="AC1817" s="15">
        <f t="shared" si="191"/>
        <v>1900</v>
      </c>
    </row>
    <row r="1818" spans="1:29" x14ac:dyDescent="0.35">
      <c r="A1818" s="9"/>
      <c r="B1818" s="9"/>
      <c r="C1818" s="9"/>
      <c r="D1818" s="9"/>
      <c r="E1818" s="9"/>
      <c r="F1818" s="9"/>
      <c r="G1818" s="64"/>
      <c r="H1818" s="65"/>
      <c r="I1818" s="65" t="str">
        <f>IF(Job_Cards[[#This Row],[Customer Name]]="",I1817,"")</f>
        <v>Counter Sale</v>
      </c>
      <c r="J1818" s="22"/>
      <c r="K1818" s="67" t="str">
        <f>_xlfn.XLOOKUP(Job_Cards[[#This Row],[Part Code Issued]],'Inventory Check'!$A$3:$A$3000,'Inventory Check'!$B$3:$B$3000,"WRONG Code",0)</f>
        <v>WRONG Code</v>
      </c>
      <c r="L1818" s="22"/>
      <c r="M1818" s="27"/>
      <c r="N1818" s="69">
        <f t="shared" si="187"/>
        <v>0</v>
      </c>
      <c r="O1818" s="10"/>
      <c r="P1818" s="11"/>
      <c r="Q1818" s="11"/>
      <c r="R1818" s="11"/>
      <c r="S1818" s="11"/>
      <c r="T1818" s="23"/>
      <c r="U1818" s="71">
        <f t="shared" si="186"/>
        <v>0</v>
      </c>
      <c r="V1818" s="71">
        <f t="shared" si="188"/>
        <v>0</v>
      </c>
      <c r="W1818" s="9"/>
      <c r="X1818" s="69">
        <f>Job_Cards[[#This Row],[GST on Lobour]]+Job_Cards[[#This Row],[Total Labour]]+Job_Cards[[#This Row],[Part Value]]</f>
        <v>0</v>
      </c>
      <c r="Y1818" s="9"/>
      <c r="Z1818" s="11"/>
      <c r="AA1818" s="15">
        <f t="shared" si="189"/>
        <v>0</v>
      </c>
      <c r="AB1818" s="15">
        <f t="shared" si="190"/>
        <v>1</v>
      </c>
      <c r="AC1818" s="15">
        <f t="shared" si="191"/>
        <v>1900</v>
      </c>
    </row>
    <row r="1819" spans="1:29" x14ac:dyDescent="0.35">
      <c r="A1819" s="9"/>
      <c r="B1819" s="9"/>
      <c r="C1819" s="9"/>
      <c r="D1819" s="9"/>
      <c r="E1819" s="9"/>
      <c r="F1819" s="9"/>
      <c r="G1819" s="64"/>
      <c r="H1819" s="65"/>
      <c r="I1819" s="65" t="str">
        <f>IF(Job_Cards[[#This Row],[Customer Name]]="",I1818,"")</f>
        <v>Counter Sale</v>
      </c>
      <c r="J1819" s="22"/>
      <c r="K1819" s="67" t="str">
        <f>_xlfn.XLOOKUP(Job_Cards[[#This Row],[Part Code Issued]],'Inventory Check'!$A$3:$A$3000,'Inventory Check'!$B$3:$B$3000,"WRONG Code",0)</f>
        <v>WRONG Code</v>
      </c>
      <c r="L1819" s="22"/>
      <c r="M1819" s="27"/>
      <c r="N1819" s="69">
        <f t="shared" si="187"/>
        <v>0</v>
      </c>
      <c r="O1819" s="10"/>
      <c r="P1819" s="11"/>
      <c r="Q1819" s="11"/>
      <c r="R1819" s="11"/>
      <c r="S1819" s="11"/>
      <c r="T1819" s="23"/>
      <c r="U1819" s="71">
        <f t="shared" si="186"/>
        <v>0</v>
      </c>
      <c r="V1819" s="71">
        <f t="shared" si="188"/>
        <v>0</v>
      </c>
      <c r="W1819" s="9"/>
      <c r="X1819" s="69">
        <f>Job_Cards[[#This Row],[GST on Lobour]]+Job_Cards[[#This Row],[Total Labour]]+Job_Cards[[#This Row],[Part Value]]</f>
        <v>0</v>
      </c>
      <c r="Y1819" s="9"/>
      <c r="Z1819" s="11"/>
      <c r="AA1819" s="15">
        <f t="shared" si="189"/>
        <v>0</v>
      </c>
      <c r="AB1819" s="15">
        <f t="shared" si="190"/>
        <v>1</v>
      </c>
      <c r="AC1819" s="15">
        <f t="shared" si="191"/>
        <v>1900</v>
      </c>
    </row>
    <row r="1820" spans="1:29" x14ac:dyDescent="0.35">
      <c r="A1820" s="9"/>
      <c r="B1820" s="9"/>
      <c r="C1820" s="9"/>
      <c r="D1820" s="9"/>
      <c r="E1820" s="9"/>
      <c r="F1820" s="9"/>
      <c r="G1820" s="64"/>
      <c r="H1820" s="65"/>
      <c r="I1820" s="65" t="str">
        <f>IF(Job_Cards[[#This Row],[Customer Name]]="",I1819,"")</f>
        <v>Counter Sale</v>
      </c>
      <c r="J1820" s="22"/>
      <c r="K1820" s="67" t="str">
        <f>_xlfn.XLOOKUP(Job_Cards[[#This Row],[Part Code Issued]],'Inventory Check'!$A$3:$A$3000,'Inventory Check'!$B$3:$B$3000,"WRONG Code",0)</f>
        <v>WRONG Code</v>
      </c>
      <c r="L1820" s="22"/>
      <c r="M1820" s="27"/>
      <c r="N1820" s="69">
        <f t="shared" si="187"/>
        <v>0</v>
      </c>
      <c r="O1820" s="10"/>
      <c r="P1820" s="11"/>
      <c r="Q1820" s="11"/>
      <c r="R1820" s="11"/>
      <c r="S1820" s="11"/>
      <c r="T1820" s="23"/>
      <c r="U1820" s="71">
        <f t="shared" si="186"/>
        <v>0</v>
      </c>
      <c r="V1820" s="71">
        <f t="shared" si="188"/>
        <v>0</v>
      </c>
      <c r="W1820" s="9"/>
      <c r="X1820" s="69">
        <f>Job_Cards[[#This Row],[GST on Lobour]]+Job_Cards[[#This Row],[Total Labour]]+Job_Cards[[#This Row],[Part Value]]</f>
        <v>0</v>
      </c>
      <c r="Y1820" s="9"/>
      <c r="Z1820" s="11"/>
      <c r="AA1820" s="15">
        <f t="shared" si="189"/>
        <v>0</v>
      </c>
      <c r="AB1820" s="15">
        <f t="shared" si="190"/>
        <v>1</v>
      </c>
      <c r="AC1820" s="15">
        <f t="shared" si="191"/>
        <v>1900</v>
      </c>
    </row>
    <row r="1821" spans="1:29" x14ac:dyDescent="0.35">
      <c r="A1821" s="9"/>
      <c r="B1821" s="9"/>
      <c r="C1821" s="9"/>
      <c r="D1821" s="9"/>
      <c r="E1821" s="9"/>
      <c r="F1821" s="9"/>
      <c r="G1821" s="64"/>
      <c r="H1821" s="65"/>
      <c r="I1821" s="65" t="str">
        <f>IF(Job_Cards[[#This Row],[Customer Name]]="",I1820,"")</f>
        <v>Counter Sale</v>
      </c>
      <c r="J1821" s="22"/>
      <c r="K1821" s="67" t="str">
        <f>_xlfn.XLOOKUP(Job_Cards[[#This Row],[Part Code Issued]],'Inventory Check'!$A$3:$A$3000,'Inventory Check'!$B$3:$B$3000,"WRONG Code",0)</f>
        <v>WRONG Code</v>
      </c>
      <c r="L1821" s="22"/>
      <c r="M1821" s="27"/>
      <c r="N1821" s="69">
        <f t="shared" si="187"/>
        <v>0</v>
      </c>
      <c r="O1821" s="10"/>
      <c r="P1821" s="11"/>
      <c r="Q1821" s="11"/>
      <c r="R1821" s="11"/>
      <c r="S1821" s="11"/>
      <c r="T1821" s="23"/>
      <c r="U1821" s="71">
        <f t="shared" si="186"/>
        <v>0</v>
      </c>
      <c r="V1821" s="71">
        <f t="shared" si="188"/>
        <v>0</v>
      </c>
      <c r="W1821" s="9"/>
      <c r="X1821" s="69">
        <f>Job_Cards[[#This Row],[GST on Lobour]]+Job_Cards[[#This Row],[Total Labour]]+Job_Cards[[#This Row],[Part Value]]</f>
        <v>0</v>
      </c>
      <c r="Y1821" s="9"/>
      <c r="Z1821" s="11"/>
      <c r="AA1821" s="15">
        <f t="shared" si="189"/>
        <v>0</v>
      </c>
      <c r="AB1821" s="15">
        <f t="shared" si="190"/>
        <v>1</v>
      </c>
      <c r="AC1821" s="15">
        <f t="shared" si="191"/>
        <v>1900</v>
      </c>
    </row>
    <row r="1822" spans="1:29" x14ac:dyDescent="0.35">
      <c r="A1822" s="9"/>
      <c r="B1822" s="9"/>
      <c r="C1822" s="9"/>
      <c r="D1822" s="9"/>
      <c r="E1822" s="9"/>
      <c r="F1822" s="9"/>
      <c r="G1822" s="64"/>
      <c r="H1822" s="65"/>
      <c r="I1822" s="65" t="str">
        <f>IF(Job_Cards[[#This Row],[Customer Name]]="",I1821,"")</f>
        <v>Counter Sale</v>
      </c>
      <c r="J1822" s="22"/>
      <c r="K1822" s="67" t="str">
        <f>_xlfn.XLOOKUP(Job_Cards[[#This Row],[Part Code Issued]],'Inventory Check'!$A$3:$A$3000,'Inventory Check'!$B$3:$B$3000,"WRONG Code",0)</f>
        <v>WRONG Code</v>
      </c>
      <c r="L1822" s="22"/>
      <c r="M1822" s="27"/>
      <c r="N1822" s="69">
        <f t="shared" si="187"/>
        <v>0</v>
      </c>
      <c r="O1822" s="10"/>
      <c r="P1822" s="11"/>
      <c r="Q1822" s="11"/>
      <c r="R1822" s="11"/>
      <c r="S1822" s="11"/>
      <c r="T1822" s="23"/>
      <c r="U1822" s="71">
        <f t="shared" si="186"/>
        <v>0</v>
      </c>
      <c r="V1822" s="71">
        <f t="shared" si="188"/>
        <v>0</v>
      </c>
      <c r="W1822" s="9"/>
      <c r="X1822" s="69">
        <f>Job_Cards[[#This Row],[GST on Lobour]]+Job_Cards[[#This Row],[Total Labour]]+Job_Cards[[#This Row],[Part Value]]</f>
        <v>0</v>
      </c>
      <c r="Y1822" s="9"/>
      <c r="Z1822" s="11"/>
      <c r="AA1822" s="15">
        <f t="shared" si="189"/>
        <v>0</v>
      </c>
      <c r="AB1822" s="15">
        <f t="shared" si="190"/>
        <v>1</v>
      </c>
      <c r="AC1822" s="15">
        <f t="shared" si="191"/>
        <v>1900</v>
      </c>
    </row>
    <row r="1823" spans="1:29" x14ac:dyDescent="0.35">
      <c r="A1823" s="9"/>
      <c r="B1823" s="9"/>
      <c r="C1823" s="9"/>
      <c r="D1823" s="9"/>
      <c r="E1823" s="9"/>
      <c r="F1823" s="9"/>
      <c r="G1823" s="64"/>
      <c r="H1823" s="65"/>
      <c r="I1823" s="65" t="str">
        <f>IF(Job_Cards[[#This Row],[Customer Name]]="",I1822,"")</f>
        <v>Counter Sale</v>
      </c>
      <c r="J1823" s="22"/>
      <c r="K1823" s="67" t="str">
        <f>_xlfn.XLOOKUP(Job_Cards[[#This Row],[Part Code Issued]],'Inventory Check'!$A$3:$A$3000,'Inventory Check'!$B$3:$B$3000,"WRONG Code",0)</f>
        <v>WRONG Code</v>
      </c>
      <c r="L1823" s="22"/>
      <c r="M1823" s="27"/>
      <c r="N1823" s="69">
        <f t="shared" si="187"/>
        <v>0</v>
      </c>
      <c r="O1823" s="10"/>
      <c r="P1823" s="11"/>
      <c r="Q1823" s="11"/>
      <c r="R1823" s="11"/>
      <c r="S1823" s="11"/>
      <c r="T1823" s="23"/>
      <c r="U1823" s="71">
        <f t="shared" si="186"/>
        <v>0</v>
      </c>
      <c r="V1823" s="71">
        <f t="shared" si="188"/>
        <v>0</v>
      </c>
      <c r="W1823" s="9"/>
      <c r="X1823" s="69">
        <f>Job_Cards[[#This Row],[GST on Lobour]]+Job_Cards[[#This Row],[Total Labour]]+Job_Cards[[#This Row],[Part Value]]</f>
        <v>0</v>
      </c>
      <c r="Y1823" s="9"/>
      <c r="Z1823" s="11"/>
      <c r="AA1823" s="15">
        <f t="shared" si="189"/>
        <v>0</v>
      </c>
      <c r="AB1823" s="15">
        <f t="shared" si="190"/>
        <v>1</v>
      </c>
      <c r="AC1823" s="15">
        <f t="shared" si="191"/>
        <v>1900</v>
      </c>
    </row>
    <row r="1824" spans="1:29" x14ac:dyDescent="0.35">
      <c r="A1824" s="9"/>
      <c r="B1824" s="9"/>
      <c r="C1824" s="9"/>
      <c r="D1824" s="9"/>
      <c r="E1824" s="9"/>
      <c r="F1824" s="9"/>
      <c r="G1824" s="64"/>
      <c r="H1824" s="65"/>
      <c r="I1824" s="65" t="str">
        <f>IF(Job_Cards[[#This Row],[Customer Name]]="",I1823,"")</f>
        <v>Counter Sale</v>
      </c>
      <c r="J1824" s="22"/>
      <c r="K1824" s="67" t="str">
        <f>_xlfn.XLOOKUP(Job_Cards[[#This Row],[Part Code Issued]],'Inventory Check'!$A$3:$A$3000,'Inventory Check'!$B$3:$B$3000,"WRONG Code",0)</f>
        <v>WRONG Code</v>
      </c>
      <c r="L1824" s="22"/>
      <c r="M1824" s="27"/>
      <c r="N1824" s="69">
        <f t="shared" si="187"/>
        <v>0</v>
      </c>
      <c r="O1824" s="10"/>
      <c r="P1824" s="11"/>
      <c r="Q1824" s="11"/>
      <c r="R1824" s="11"/>
      <c r="S1824" s="11"/>
      <c r="T1824" s="23"/>
      <c r="U1824" s="71">
        <f t="shared" si="186"/>
        <v>0</v>
      </c>
      <c r="V1824" s="71">
        <f t="shared" si="188"/>
        <v>0</v>
      </c>
      <c r="W1824" s="9"/>
      <c r="X1824" s="69">
        <f>Job_Cards[[#This Row],[GST on Lobour]]+Job_Cards[[#This Row],[Total Labour]]+Job_Cards[[#This Row],[Part Value]]</f>
        <v>0</v>
      </c>
      <c r="Y1824" s="9"/>
      <c r="Z1824" s="11"/>
      <c r="AA1824" s="15">
        <f t="shared" si="189"/>
        <v>0</v>
      </c>
      <c r="AB1824" s="15">
        <f t="shared" si="190"/>
        <v>1</v>
      </c>
      <c r="AC1824" s="15">
        <f t="shared" si="191"/>
        <v>1900</v>
      </c>
    </row>
    <row r="1825" spans="1:29" x14ac:dyDescent="0.35">
      <c r="A1825" s="9"/>
      <c r="B1825" s="9"/>
      <c r="C1825" s="9"/>
      <c r="D1825" s="9"/>
      <c r="E1825" s="9"/>
      <c r="F1825" s="9"/>
      <c r="G1825" s="64"/>
      <c r="H1825" s="65"/>
      <c r="I1825" s="65" t="str">
        <f>IF(Job_Cards[[#This Row],[Customer Name]]="",I1824,"")</f>
        <v>Counter Sale</v>
      </c>
      <c r="J1825" s="22"/>
      <c r="K1825" s="67" t="str">
        <f>_xlfn.XLOOKUP(Job_Cards[[#This Row],[Part Code Issued]],'Inventory Check'!$A$3:$A$3000,'Inventory Check'!$B$3:$B$3000,"WRONG Code",0)</f>
        <v>WRONG Code</v>
      </c>
      <c r="L1825" s="22"/>
      <c r="M1825" s="27"/>
      <c r="N1825" s="69">
        <f t="shared" si="187"/>
        <v>0</v>
      </c>
      <c r="O1825" s="10"/>
      <c r="P1825" s="11"/>
      <c r="Q1825" s="11"/>
      <c r="R1825" s="11"/>
      <c r="S1825" s="11"/>
      <c r="T1825" s="23"/>
      <c r="U1825" s="71">
        <f t="shared" si="186"/>
        <v>0</v>
      </c>
      <c r="V1825" s="71">
        <f t="shared" si="188"/>
        <v>0</v>
      </c>
      <c r="W1825" s="9"/>
      <c r="X1825" s="69">
        <f>Job_Cards[[#This Row],[GST on Lobour]]+Job_Cards[[#This Row],[Total Labour]]+Job_Cards[[#This Row],[Part Value]]</f>
        <v>0</v>
      </c>
      <c r="Y1825" s="9"/>
      <c r="Z1825" s="11"/>
      <c r="AA1825" s="15">
        <f t="shared" si="189"/>
        <v>0</v>
      </c>
      <c r="AB1825" s="15">
        <f t="shared" si="190"/>
        <v>1</v>
      </c>
      <c r="AC1825" s="15">
        <f t="shared" si="191"/>
        <v>1900</v>
      </c>
    </row>
    <row r="1826" spans="1:29" x14ac:dyDescent="0.35">
      <c r="A1826" s="9"/>
      <c r="B1826" s="9"/>
      <c r="C1826" s="9"/>
      <c r="D1826" s="9"/>
      <c r="E1826" s="9"/>
      <c r="F1826" s="9"/>
      <c r="G1826" s="64"/>
      <c r="H1826" s="65"/>
      <c r="I1826" s="65" t="str">
        <f>IF(Job_Cards[[#This Row],[Customer Name]]="",I1825,"")</f>
        <v>Counter Sale</v>
      </c>
      <c r="J1826" s="22"/>
      <c r="K1826" s="67" t="str">
        <f>_xlfn.XLOOKUP(Job_Cards[[#This Row],[Part Code Issued]],'Inventory Check'!$A$3:$A$3000,'Inventory Check'!$B$3:$B$3000,"WRONG Code",0)</f>
        <v>WRONG Code</v>
      </c>
      <c r="L1826" s="22"/>
      <c r="M1826" s="27"/>
      <c r="N1826" s="69">
        <f t="shared" si="187"/>
        <v>0</v>
      </c>
      <c r="O1826" s="10"/>
      <c r="P1826" s="11"/>
      <c r="Q1826" s="11"/>
      <c r="R1826" s="11"/>
      <c r="S1826" s="11"/>
      <c r="T1826" s="23"/>
      <c r="U1826" s="71">
        <f t="shared" si="186"/>
        <v>0</v>
      </c>
      <c r="V1826" s="71">
        <f t="shared" si="188"/>
        <v>0</v>
      </c>
      <c r="W1826" s="9"/>
      <c r="X1826" s="69">
        <f>Job_Cards[[#This Row],[GST on Lobour]]+Job_Cards[[#This Row],[Total Labour]]+Job_Cards[[#This Row],[Part Value]]</f>
        <v>0</v>
      </c>
      <c r="Y1826" s="9"/>
      <c r="Z1826" s="11"/>
      <c r="AA1826" s="15">
        <f t="shared" si="189"/>
        <v>0</v>
      </c>
      <c r="AB1826" s="15">
        <f t="shared" si="190"/>
        <v>1</v>
      </c>
      <c r="AC1826" s="15">
        <f t="shared" si="191"/>
        <v>1900</v>
      </c>
    </row>
    <row r="1827" spans="1:29" x14ac:dyDescent="0.35">
      <c r="A1827" s="9"/>
      <c r="B1827" s="9"/>
      <c r="C1827" s="9"/>
      <c r="D1827" s="9"/>
      <c r="E1827" s="9"/>
      <c r="F1827" s="9"/>
      <c r="G1827" s="64"/>
      <c r="H1827" s="65"/>
      <c r="I1827" s="65" t="str">
        <f>IF(Job_Cards[[#This Row],[Customer Name]]="",I1826,"")</f>
        <v>Counter Sale</v>
      </c>
      <c r="J1827" s="22"/>
      <c r="K1827" s="67" t="str">
        <f>_xlfn.XLOOKUP(Job_Cards[[#This Row],[Part Code Issued]],'Inventory Check'!$A$3:$A$3000,'Inventory Check'!$B$3:$B$3000,"WRONG Code",0)</f>
        <v>WRONG Code</v>
      </c>
      <c r="L1827" s="22"/>
      <c r="M1827" s="27"/>
      <c r="N1827" s="69">
        <f t="shared" si="187"/>
        <v>0</v>
      </c>
      <c r="O1827" s="10"/>
      <c r="P1827" s="11"/>
      <c r="Q1827" s="11"/>
      <c r="R1827" s="11"/>
      <c r="S1827" s="11"/>
      <c r="T1827" s="23"/>
      <c r="U1827" s="71">
        <f t="shared" si="186"/>
        <v>0</v>
      </c>
      <c r="V1827" s="71">
        <f t="shared" si="188"/>
        <v>0</v>
      </c>
      <c r="W1827" s="9"/>
      <c r="X1827" s="69">
        <f>Job_Cards[[#This Row],[GST on Lobour]]+Job_Cards[[#This Row],[Total Labour]]+Job_Cards[[#This Row],[Part Value]]</f>
        <v>0</v>
      </c>
      <c r="Y1827" s="9"/>
      <c r="Z1827" s="11"/>
      <c r="AA1827" s="15">
        <f t="shared" si="189"/>
        <v>0</v>
      </c>
      <c r="AB1827" s="15">
        <f t="shared" si="190"/>
        <v>1</v>
      </c>
      <c r="AC1827" s="15">
        <f t="shared" si="191"/>
        <v>1900</v>
      </c>
    </row>
    <row r="1828" spans="1:29" x14ac:dyDescent="0.35">
      <c r="A1828" s="9"/>
      <c r="B1828" s="9"/>
      <c r="C1828" s="9"/>
      <c r="D1828" s="9"/>
      <c r="E1828" s="9"/>
      <c r="F1828" s="9"/>
      <c r="G1828" s="64"/>
      <c r="H1828" s="65"/>
      <c r="I1828" s="65" t="str">
        <f>IF(Job_Cards[[#This Row],[Customer Name]]="",I1827,"")</f>
        <v>Counter Sale</v>
      </c>
      <c r="J1828" s="22"/>
      <c r="K1828" s="67" t="str">
        <f>_xlfn.XLOOKUP(Job_Cards[[#This Row],[Part Code Issued]],'Inventory Check'!$A$3:$A$3000,'Inventory Check'!$B$3:$B$3000,"WRONG Code",0)</f>
        <v>WRONG Code</v>
      </c>
      <c r="L1828" s="22"/>
      <c r="M1828" s="27"/>
      <c r="N1828" s="69">
        <f t="shared" si="187"/>
        <v>0</v>
      </c>
      <c r="O1828" s="10"/>
      <c r="P1828" s="11"/>
      <c r="Q1828" s="11"/>
      <c r="R1828" s="11"/>
      <c r="S1828" s="11"/>
      <c r="T1828" s="23"/>
      <c r="U1828" s="71">
        <f t="shared" si="186"/>
        <v>0</v>
      </c>
      <c r="V1828" s="71">
        <f t="shared" si="188"/>
        <v>0</v>
      </c>
      <c r="W1828" s="9"/>
      <c r="X1828" s="69">
        <f>Job_Cards[[#This Row],[GST on Lobour]]+Job_Cards[[#This Row],[Total Labour]]+Job_Cards[[#This Row],[Part Value]]</f>
        <v>0</v>
      </c>
      <c r="Y1828" s="9"/>
      <c r="Z1828" s="11"/>
      <c r="AA1828" s="15">
        <f t="shared" si="189"/>
        <v>0</v>
      </c>
      <c r="AB1828" s="15">
        <f t="shared" si="190"/>
        <v>1</v>
      </c>
      <c r="AC1828" s="15">
        <f t="shared" si="191"/>
        <v>1900</v>
      </c>
    </row>
    <row r="1829" spans="1:29" x14ac:dyDescent="0.35">
      <c r="A1829" s="9"/>
      <c r="B1829" s="9"/>
      <c r="C1829" s="9"/>
      <c r="D1829" s="9"/>
      <c r="E1829" s="9"/>
      <c r="F1829" s="9"/>
      <c r="G1829" s="64"/>
      <c r="H1829" s="65"/>
      <c r="I1829" s="65" t="str">
        <f>IF(Job_Cards[[#This Row],[Customer Name]]="",I1828,"")</f>
        <v>Counter Sale</v>
      </c>
      <c r="J1829" s="22"/>
      <c r="K1829" s="67" t="str">
        <f>_xlfn.XLOOKUP(Job_Cards[[#This Row],[Part Code Issued]],'Inventory Check'!$A$3:$A$3000,'Inventory Check'!$B$3:$B$3000,"WRONG Code",0)</f>
        <v>WRONG Code</v>
      </c>
      <c r="L1829" s="22"/>
      <c r="M1829" s="27"/>
      <c r="N1829" s="69">
        <f t="shared" si="187"/>
        <v>0</v>
      </c>
      <c r="O1829" s="10"/>
      <c r="P1829" s="11"/>
      <c r="Q1829" s="11"/>
      <c r="R1829" s="11"/>
      <c r="S1829" s="11"/>
      <c r="T1829" s="23"/>
      <c r="U1829" s="71">
        <f t="shared" si="186"/>
        <v>0</v>
      </c>
      <c r="V1829" s="71">
        <f t="shared" si="188"/>
        <v>0</v>
      </c>
      <c r="W1829" s="9"/>
      <c r="X1829" s="69">
        <f>Job_Cards[[#This Row],[GST on Lobour]]+Job_Cards[[#This Row],[Total Labour]]+Job_Cards[[#This Row],[Part Value]]</f>
        <v>0</v>
      </c>
      <c r="Y1829" s="9"/>
      <c r="Z1829" s="11"/>
      <c r="AA1829" s="15">
        <f t="shared" si="189"/>
        <v>0</v>
      </c>
      <c r="AB1829" s="15">
        <f t="shared" si="190"/>
        <v>1</v>
      </c>
      <c r="AC1829" s="15">
        <f t="shared" si="191"/>
        <v>1900</v>
      </c>
    </row>
    <row r="1830" spans="1:29" x14ac:dyDescent="0.35">
      <c r="A1830" s="9"/>
      <c r="B1830" s="9"/>
      <c r="C1830" s="9"/>
      <c r="D1830" s="9"/>
      <c r="E1830" s="9"/>
      <c r="F1830" s="9"/>
      <c r="G1830" s="64"/>
      <c r="H1830" s="65"/>
      <c r="I1830" s="65" t="str">
        <f>IF(Job_Cards[[#This Row],[Customer Name]]="",I1829,"")</f>
        <v>Counter Sale</v>
      </c>
      <c r="J1830" s="22"/>
      <c r="K1830" s="67" t="str">
        <f>_xlfn.XLOOKUP(Job_Cards[[#This Row],[Part Code Issued]],'Inventory Check'!$A$3:$A$3000,'Inventory Check'!$B$3:$B$3000,"WRONG Code",0)</f>
        <v>WRONG Code</v>
      </c>
      <c r="L1830" s="22"/>
      <c r="M1830" s="27"/>
      <c r="N1830" s="69">
        <f t="shared" si="187"/>
        <v>0</v>
      </c>
      <c r="O1830" s="10"/>
      <c r="P1830" s="11"/>
      <c r="Q1830" s="11"/>
      <c r="R1830" s="11"/>
      <c r="S1830" s="11"/>
      <c r="T1830" s="23"/>
      <c r="U1830" s="71">
        <f t="shared" si="186"/>
        <v>0</v>
      </c>
      <c r="V1830" s="71">
        <f t="shared" si="188"/>
        <v>0</v>
      </c>
      <c r="W1830" s="9"/>
      <c r="X1830" s="69">
        <f>Job_Cards[[#This Row],[GST on Lobour]]+Job_Cards[[#This Row],[Total Labour]]+Job_Cards[[#This Row],[Part Value]]</f>
        <v>0</v>
      </c>
      <c r="Y1830" s="9"/>
      <c r="Z1830" s="11"/>
      <c r="AA1830" s="15">
        <f t="shared" si="189"/>
        <v>0</v>
      </c>
      <c r="AB1830" s="15">
        <f t="shared" si="190"/>
        <v>1</v>
      </c>
      <c r="AC1830" s="15">
        <f t="shared" si="191"/>
        <v>1900</v>
      </c>
    </row>
    <row r="1831" spans="1:29" x14ac:dyDescent="0.35">
      <c r="A1831" s="9"/>
      <c r="B1831" s="9"/>
      <c r="C1831" s="9"/>
      <c r="D1831" s="9"/>
      <c r="E1831" s="9"/>
      <c r="F1831" s="9"/>
      <c r="G1831" s="64"/>
      <c r="H1831" s="65"/>
      <c r="I1831" s="65" t="str">
        <f>IF(Job_Cards[[#This Row],[Customer Name]]="",I1830,"")</f>
        <v>Counter Sale</v>
      </c>
      <c r="J1831" s="22"/>
      <c r="K1831" s="67" t="str">
        <f>_xlfn.XLOOKUP(Job_Cards[[#This Row],[Part Code Issued]],'Inventory Check'!$A$3:$A$3000,'Inventory Check'!$B$3:$B$3000,"WRONG Code",0)</f>
        <v>WRONG Code</v>
      </c>
      <c r="L1831" s="22"/>
      <c r="M1831" s="27"/>
      <c r="N1831" s="69">
        <f t="shared" si="187"/>
        <v>0</v>
      </c>
      <c r="O1831" s="10"/>
      <c r="P1831" s="11"/>
      <c r="Q1831" s="11"/>
      <c r="R1831" s="11"/>
      <c r="S1831" s="11"/>
      <c r="T1831" s="23"/>
      <c r="U1831" s="71">
        <f t="shared" si="186"/>
        <v>0</v>
      </c>
      <c r="V1831" s="71">
        <f t="shared" si="188"/>
        <v>0</v>
      </c>
      <c r="W1831" s="9"/>
      <c r="X1831" s="69">
        <f>Job_Cards[[#This Row],[GST on Lobour]]+Job_Cards[[#This Row],[Total Labour]]+Job_Cards[[#This Row],[Part Value]]</f>
        <v>0</v>
      </c>
      <c r="Y1831" s="9"/>
      <c r="Z1831" s="11"/>
      <c r="AA1831" s="15">
        <f t="shared" si="189"/>
        <v>0</v>
      </c>
      <c r="AB1831" s="15">
        <f t="shared" si="190"/>
        <v>1</v>
      </c>
      <c r="AC1831" s="15">
        <f t="shared" si="191"/>
        <v>1900</v>
      </c>
    </row>
    <row r="1832" spans="1:29" x14ac:dyDescent="0.35">
      <c r="A1832" s="9"/>
      <c r="B1832" s="9"/>
      <c r="C1832" s="9"/>
      <c r="D1832" s="9"/>
      <c r="E1832" s="9"/>
      <c r="F1832" s="9"/>
      <c r="G1832" s="64"/>
      <c r="H1832" s="65"/>
      <c r="I1832" s="65" t="str">
        <f>IF(Job_Cards[[#This Row],[Customer Name]]="",I1831,"")</f>
        <v>Counter Sale</v>
      </c>
      <c r="J1832" s="22"/>
      <c r="K1832" s="67" t="str">
        <f>_xlfn.XLOOKUP(Job_Cards[[#This Row],[Part Code Issued]],'Inventory Check'!$A$3:$A$3000,'Inventory Check'!$B$3:$B$3000,"WRONG Code",0)</f>
        <v>WRONG Code</v>
      </c>
      <c r="L1832" s="22"/>
      <c r="M1832" s="27"/>
      <c r="N1832" s="69">
        <f t="shared" si="187"/>
        <v>0</v>
      </c>
      <c r="O1832" s="10"/>
      <c r="P1832" s="11"/>
      <c r="Q1832" s="11"/>
      <c r="R1832" s="11"/>
      <c r="S1832" s="11"/>
      <c r="T1832" s="23"/>
      <c r="U1832" s="71">
        <f t="shared" si="186"/>
        <v>0</v>
      </c>
      <c r="V1832" s="71">
        <f t="shared" si="188"/>
        <v>0</v>
      </c>
      <c r="W1832" s="9"/>
      <c r="X1832" s="69">
        <f>Job_Cards[[#This Row],[GST on Lobour]]+Job_Cards[[#This Row],[Total Labour]]+Job_Cards[[#This Row],[Part Value]]</f>
        <v>0</v>
      </c>
      <c r="Y1832" s="9"/>
      <c r="Z1832" s="11"/>
      <c r="AA1832" s="15">
        <f t="shared" si="189"/>
        <v>0</v>
      </c>
      <c r="AB1832" s="15">
        <f t="shared" si="190"/>
        <v>1</v>
      </c>
      <c r="AC1832" s="15">
        <f t="shared" si="191"/>
        <v>1900</v>
      </c>
    </row>
    <row r="1833" spans="1:29" x14ac:dyDescent="0.35">
      <c r="A1833" s="9"/>
      <c r="B1833" s="9"/>
      <c r="C1833" s="9"/>
      <c r="D1833" s="9"/>
      <c r="E1833" s="9"/>
      <c r="F1833" s="9"/>
      <c r="G1833" s="64"/>
      <c r="H1833" s="65"/>
      <c r="I1833" s="65" t="str">
        <f>IF(Job_Cards[[#This Row],[Customer Name]]="",I1832,"")</f>
        <v>Counter Sale</v>
      </c>
      <c r="J1833" s="22"/>
      <c r="K1833" s="67" t="str">
        <f>_xlfn.XLOOKUP(Job_Cards[[#This Row],[Part Code Issued]],'Inventory Check'!$A$3:$A$3000,'Inventory Check'!$B$3:$B$3000,"WRONG Code",0)</f>
        <v>WRONG Code</v>
      </c>
      <c r="L1833" s="22"/>
      <c r="M1833" s="27"/>
      <c r="N1833" s="69">
        <f t="shared" si="187"/>
        <v>0</v>
      </c>
      <c r="O1833" s="10"/>
      <c r="P1833" s="11"/>
      <c r="Q1833" s="11"/>
      <c r="R1833" s="11"/>
      <c r="S1833" s="11"/>
      <c r="T1833" s="23"/>
      <c r="U1833" s="71">
        <f t="shared" si="186"/>
        <v>0</v>
      </c>
      <c r="V1833" s="71">
        <f t="shared" si="188"/>
        <v>0</v>
      </c>
      <c r="W1833" s="9"/>
      <c r="X1833" s="69">
        <f>Job_Cards[[#This Row],[GST on Lobour]]+Job_Cards[[#This Row],[Total Labour]]+Job_Cards[[#This Row],[Part Value]]</f>
        <v>0</v>
      </c>
      <c r="Y1833" s="9"/>
      <c r="Z1833" s="11"/>
      <c r="AA1833" s="15">
        <f t="shared" si="189"/>
        <v>0</v>
      </c>
      <c r="AB1833" s="15">
        <f t="shared" si="190"/>
        <v>1</v>
      </c>
      <c r="AC1833" s="15">
        <f t="shared" si="191"/>
        <v>1900</v>
      </c>
    </row>
    <row r="1834" spans="1:29" x14ac:dyDescent="0.35">
      <c r="A1834" s="9"/>
      <c r="B1834" s="9"/>
      <c r="C1834" s="9"/>
      <c r="D1834" s="9"/>
      <c r="E1834" s="9"/>
      <c r="F1834" s="9"/>
      <c r="G1834" s="64"/>
      <c r="H1834" s="65"/>
      <c r="I1834" s="65" t="str">
        <f>IF(Job_Cards[[#This Row],[Customer Name]]="",I1833,"")</f>
        <v>Counter Sale</v>
      </c>
      <c r="J1834" s="22"/>
      <c r="K1834" s="67" t="str">
        <f>_xlfn.XLOOKUP(Job_Cards[[#This Row],[Part Code Issued]],'Inventory Check'!$A$3:$A$3000,'Inventory Check'!$B$3:$B$3000,"WRONG Code",0)</f>
        <v>WRONG Code</v>
      </c>
      <c r="L1834" s="22"/>
      <c r="M1834" s="27"/>
      <c r="N1834" s="69">
        <f t="shared" si="187"/>
        <v>0</v>
      </c>
      <c r="O1834" s="10"/>
      <c r="P1834" s="11"/>
      <c r="Q1834" s="11"/>
      <c r="R1834" s="11"/>
      <c r="S1834" s="11"/>
      <c r="T1834" s="23"/>
      <c r="U1834" s="71">
        <f t="shared" si="186"/>
        <v>0</v>
      </c>
      <c r="V1834" s="71">
        <f t="shared" si="188"/>
        <v>0</v>
      </c>
      <c r="W1834" s="9"/>
      <c r="X1834" s="69">
        <f>Job_Cards[[#This Row],[GST on Lobour]]+Job_Cards[[#This Row],[Total Labour]]+Job_Cards[[#This Row],[Part Value]]</f>
        <v>0</v>
      </c>
      <c r="Y1834" s="9"/>
      <c r="Z1834" s="11"/>
      <c r="AA1834" s="15">
        <f t="shared" si="189"/>
        <v>0</v>
      </c>
      <c r="AB1834" s="15">
        <f t="shared" si="190"/>
        <v>1</v>
      </c>
      <c r="AC1834" s="15">
        <f t="shared" si="191"/>
        <v>1900</v>
      </c>
    </row>
    <row r="1835" spans="1:29" x14ac:dyDescent="0.35">
      <c r="A1835" s="9"/>
      <c r="B1835" s="9"/>
      <c r="C1835" s="9"/>
      <c r="D1835" s="9"/>
      <c r="E1835" s="9"/>
      <c r="F1835" s="9"/>
      <c r="G1835" s="64"/>
      <c r="H1835" s="65"/>
      <c r="I1835" s="65" t="str">
        <f>IF(Job_Cards[[#This Row],[Customer Name]]="",I1834,"")</f>
        <v>Counter Sale</v>
      </c>
      <c r="J1835" s="22"/>
      <c r="K1835" s="67" t="str">
        <f>_xlfn.XLOOKUP(Job_Cards[[#This Row],[Part Code Issued]],'Inventory Check'!$A$3:$A$3000,'Inventory Check'!$B$3:$B$3000,"WRONG Code",0)</f>
        <v>WRONG Code</v>
      </c>
      <c r="L1835" s="22"/>
      <c r="M1835" s="27"/>
      <c r="N1835" s="69">
        <f t="shared" si="187"/>
        <v>0</v>
      </c>
      <c r="O1835" s="10"/>
      <c r="P1835" s="11"/>
      <c r="Q1835" s="11"/>
      <c r="R1835" s="11"/>
      <c r="S1835" s="11"/>
      <c r="T1835" s="23"/>
      <c r="U1835" s="71">
        <f t="shared" si="186"/>
        <v>0</v>
      </c>
      <c r="V1835" s="71">
        <f t="shared" si="188"/>
        <v>0</v>
      </c>
      <c r="W1835" s="9"/>
      <c r="X1835" s="69">
        <f>Job_Cards[[#This Row],[GST on Lobour]]+Job_Cards[[#This Row],[Total Labour]]+Job_Cards[[#This Row],[Part Value]]</f>
        <v>0</v>
      </c>
      <c r="Y1835" s="9"/>
      <c r="Z1835" s="11"/>
      <c r="AA1835" s="15">
        <f t="shared" si="189"/>
        <v>0</v>
      </c>
      <c r="AB1835" s="15">
        <f t="shared" si="190"/>
        <v>1</v>
      </c>
      <c r="AC1835" s="15">
        <f t="shared" si="191"/>
        <v>1900</v>
      </c>
    </row>
    <row r="1836" spans="1:29" x14ac:dyDescent="0.35">
      <c r="A1836" s="9"/>
      <c r="B1836" s="9"/>
      <c r="C1836" s="9"/>
      <c r="D1836" s="9"/>
      <c r="E1836" s="9"/>
      <c r="F1836" s="9"/>
      <c r="G1836" s="64"/>
      <c r="H1836" s="65"/>
      <c r="I1836" s="65" t="str">
        <f>IF(Job_Cards[[#This Row],[Customer Name]]="",I1835,"")</f>
        <v>Counter Sale</v>
      </c>
      <c r="J1836" s="22"/>
      <c r="K1836" s="67" t="str">
        <f>_xlfn.XLOOKUP(Job_Cards[[#This Row],[Part Code Issued]],'Inventory Check'!$A$3:$A$3000,'Inventory Check'!$B$3:$B$3000,"WRONG Code",0)</f>
        <v>WRONG Code</v>
      </c>
      <c r="L1836" s="22"/>
      <c r="M1836" s="27"/>
      <c r="N1836" s="69">
        <f t="shared" si="187"/>
        <v>0</v>
      </c>
      <c r="O1836" s="10"/>
      <c r="P1836" s="11"/>
      <c r="Q1836" s="11"/>
      <c r="R1836" s="11"/>
      <c r="S1836" s="11"/>
      <c r="T1836" s="23"/>
      <c r="U1836" s="71">
        <f t="shared" si="186"/>
        <v>0</v>
      </c>
      <c r="V1836" s="71">
        <f t="shared" si="188"/>
        <v>0</v>
      </c>
      <c r="W1836" s="9"/>
      <c r="X1836" s="69">
        <f>Job_Cards[[#This Row],[GST on Lobour]]+Job_Cards[[#This Row],[Total Labour]]+Job_Cards[[#This Row],[Part Value]]</f>
        <v>0</v>
      </c>
      <c r="Y1836" s="9"/>
      <c r="Z1836" s="11"/>
      <c r="AA1836" s="15">
        <f t="shared" si="189"/>
        <v>0</v>
      </c>
      <c r="AB1836" s="15">
        <f t="shared" si="190"/>
        <v>1</v>
      </c>
      <c r="AC1836" s="15">
        <f t="shared" si="191"/>
        <v>1900</v>
      </c>
    </row>
    <row r="1837" spans="1:29" x14ac:dyDescent="0.35">
      <c r="A1837" s="9"/>
      <c r="B1837" s="9"/>
      <c r="C1837" s="9"/>
      <c r="D1837" s="9"/>
      <c r="E1837" s="9"/>
      <c r="F1837" s="9"/>
      <c r="G1837" s="64"/>
      <c r="H1837" s="65"/>
      <c r="I1837" s="65" t="str">
        <f>IF(Job_Cards[[#This Row],[Customer Name]]="",I1836,"")</f>
        <v>Counter Sale</v>
      </c>
      <c r="J1837" s="22"/>
      <c r="K1837" s="67" t="str">
        <f>_xlfn.XLOOKUP(Job_Cards[[#This Row],[Part Code Issued]],'Inventory Check'!$A$3:$A$3000,'Inventory Check'!$B$3:$B$3000,"WRONG Code",0)</f>
        <v>WRONG Code</v>
      </c>
      <c r="L1837" s="22"/>
      <c r="M1837" s="27"/>
      <c r="N1837" s="69">
        <f t="shared" si="187"/>
        <v>0</v>
      </c>
      <c r="O1837" s="10"/>
      <c r="P1837" s="11"/>
      <c r="Q1837" s="11"/>
      <c r="R1837" s="11"/>
      <c r="S1837" s="11"/>
      <c r="T1837" s="23"/>
      <c r="U1837" s="71">
        <f t="shared" si="186"/>
        <v>0</v>
      </c>
      <c r="V1837" s="71">
        <f t="shared" si="188"/>
        <v>0</v>
      </c>
      <c r="W1837" s="9"/>
      <c r="X1837" s="69">
        <f>Job_Cards[[#This Row],[GST on Lobour]]+Job_Cards[[#This Row],[Total Labour]]+Job_Cards[[#This Row],[Part Value]]</f>
        <v>0</v>
      </c>
      <c r="Y1837" s="9"/>
      <c r="Z1837" s="11"/>
      <c r="AA1837" s="15">
        <f t="shared" si="189"/>
        <v>0</v>
      </c>
      <c r="AB1837" s="15">
        <f t="shared" si="190"/>
        <v>1</v>
      </c>
      <c r="AC1837" s="15">
        <f t="shared" si="191"/>
        <v>1900</v>
      </c>
    </row>
    <row r="1838" spans="1:29" x14ac:dyDescent="0.35">
      <c r="A1838" s="9"/>
      <c r="B1838" s="9"/>
      <c r="C1838" s="9"/>
      <c r="D1838" s="9"/>
      <c r="E1838" s="9"/>
      <c r="F1838" s="9"/>
      <c r="G1838" s="64"/>
      <c r="H1838" s="65"/>
      <c r="I1838" s="65" t="str">
        <f>IF(Job_Cards[[#This Row],[Customer Name]]="",I1837,"")</f>
        <v>Counter Sale</v>
      </c>
      <c r="J1838" s="22"/>
      <c r="K1838" s="67" t="str">
        <f>_xlfn.XLOOKUP(Job_Cards[[#This Row],[Part Code Issued]],'Inventory Check'!$A$3:$A$3000,'Inventory Check'!$B$3:$B$3000,"WRONG Code",0)</f>
        <v>WRONG Code</v>
      </c>
      <c r="L1838" s="22"/>
      <c r="M1838" s="27"/>
      <c r="N1838" s="69">
        <f t="shared" si="187"/>
        <v>0</v>
      </c>
      <c r="O1838" s="10"/>
      <c r="P1838" s="11"/>
      <c r="Q1838" s="11"/>
      <c r="R1838" s="11"/>
      <c r="S1838" s="11"/>
      <c r="T1838" s="23"/>
      <c r="U1838" s="71">
        <f t="shared" si="186"/>
        <v>0</v>
      </c>
      <c r="V1838" s="71">
        <f t="shared" si="188"/>
        <v>0</v>
      </c>
      <c r="W1838" s="9"/>
      <c r="X1838" s="69">
        <f>Job_Cards[[#This Row],[GST on Lobour]]+Job_Cards[[#This Row],[Total Labour]]+Job_Cards[[#This Row],[Part Value]]</f>
        <v>0</v>
      </c>
      <c r="Y1838" s="9"/>
      <c r="Z1838" s="11"/>
      <c r="AA1838" s="15">
        <f t="shared" si="189"/>
        <v>0</v>
      </c>
      <c r="AB1838" s="15">
        <f t="shared" si="190"/>
        <v>1</v>
      </c>
      <c r="AC1838" s="15">
        <f t="shared" si="191"/>
        <v>1900</v>
      </c>
    </row>
    <row r="1839" spans="1:29" x14ac:dyDescent="0.35">
      <c r="A1839" s="9"/>
      <c r="B1839" s="9"/>
      <c r="C1839" s="9"/>
      <c r="D1839" s="9"/>
      <c r="E1839" s="9"/>
      <c r="F1839" s="9"/>
      <c r="G1839" s="64"/>
      <c r="H1839" s="65"/>
      <c r="I1839" s="65" t="str">
        <f>IF(Job_Cards[[#This Row],[Customer Name]]="",I1838,"")</f>
        <v>Counter Sale</v>
      </c>
      <c r="J1839" s="22"/>
      <c r="K1839" s="67" t="str">
        <f>_xlfn.XLOOKUP(Job_Cards[[#This Row],[Part Code Issued]],'Inventory Check'!$A$3:$A$3000,'Inventory Check'!$B$3:$B$3000,"WRONG Code",0)</f>
        <v>WRONG Code</v>
      </c>
      <c r="L1839" s="22"/>
      <c r="M1839" s="27"/>
      <c r="N1839" s="69">
        <f t="shared" si="187"/>
        <v>0</v>
      </c>
      <c r="O1839" s="10"/>
      <c r="P1839" s="11"/>
      <c r="Q1839" s="11"/>
      <c r="R1839" s="11"/>
      <c r="S1839" s="11"/>
      <c r="T1839" s="23"/>
      <c r="U1839" s="71">
        <f t="shared" si="186"/>
        <v>0</v>
      </c>
      <c r="V1839" s="71">
        <f t="shared" si="188"/>
        <v>0</v>
      </c>
      <c r="W1839" s="9"/>
      <c r="X1839" s="69">
        <f>Job_Cards[[#This Row],[GST on Lobour]]+Job_Cards[[#This Row],[Total Labour]]+Job_Cards[[#This Row],[Part Value]]</f>
        <v>0</v>
      </c>
      <c r="Y1839" s="9"/>
      <c r="Z1839" s="11"/>
      <c r="AA1839" s="15">
        <f t="shared" si="189"/>
        <v>0</v>
      </c>
      <c r="AB1839" s="15">
        <f t="shared" si="190"/>
        <v>1</v>
      </c>
      <c r="AC1839" s="15">
        <f t="shared" si="191"/>
        <v>1900</v>
      </c>
    </row>
    <row r="1840" spans="1:29" x14ac:dyDescent="0.35">
      <c r="A1840" s="9"/>
      <c r="B1840" s="9"/>
      <c r="C1840" s="9"/>
      <c r="D1840" s="9"/>
      <c r="E1840" s="9"/>
      <c r="F1840" s="9"/>
      <c r="G1840" s="64"/>
      <c r="H1840" s="65"/>
      <c r="I1840" s="65" t="str">
        <f>IF(Job_Cards[[#This Row],[Customer Name]]="",I1839,"")</f>
        <v>Counter Sale</v>
      </c>
      <c r="J1840" s="22"/>
      <c r="K1840" s="67" t="str">
        <f>_xlfn.XLOOKUP(Job_Cards[[#This Row],[Part Code Issued]],'Inventory Check'!$A$3:$A$3000,'Inventory Check'!$B$3:$B$3000,"WRONG Code",0)</f>
        <v>WRONG Code</v>
      </c>
      <c r="L1840" s="22"/>
      <c r="M1840" s="27"/>
      <c r="N1840" s="69">
        <f t="shared" si="187"/>
        <v>0</v>
      </c>
      <c r="O1840" s="10"/>
      <c r="P1840" s="11"/>
      <c r="Q1840" s="11"/>
      <c r="R1840" s="11"/>
      <c r="S1840" s="11"/>
      <c r="T1840" s="23"/>
      <c r="U1840" s="71">
        <f t="shared" si="186"/>
        <v>0</v>
      </c>
      <c r="V1840" s="71">
        <f t="shared" si="188"/>
        <v>0</v>
      </c>
      <c r="W1840" s="9"/>
      <c r="X1840" s="69">
        <f>Job_Cards[[#This Row],[GST on Lobour]]+Job_Cards[[#This Row],[Total Labour]]+Job_Cards[[#This Row],[Part Value]]</f>
        <v>0</v>
      </c>
      <c r="Y1840" s="9"/>
      <c r="Z1840" s="11"/>
      <c r="AA1840" s="15">
        <f t="shared" si="189"/>
        <v>0</v>
      </c>
      <c r="AB1840" s="15">
        <f t="shared" si="190"/>
        <v>1</v>
      </c>
      <c r="AC1840" s="15">
        <f t="shared" si="191"/>
        <v>1900</v>
      </c>
    </row>
    <row r="1841" spans="1:29" x14ac:dyDescent="0.35">
      <c r="A1841" s="9"/>
      <c r="B1841" s="9"/>
      <c r="C1841" s="9"/>
      <c r="D1841" s="9"/>
      <c r="E1841" s="9"/>
      <c r="F1841" s="9"/>
      <c r="G1841" s="64"/>
      <c r="H1841" s="65"/>
      <c r="I1841" s="65" t="str">
        <f>IF(Job_Cards[[#This Row],[Customer Name]]="",I1840,"")</f>
        <v>Counter Sale</v>
      </c>
      <c r="J1841" s="22"/>
      <c r="K1841" s="67" t="str">
        <f>_xlfn.XLOOKUP(Job_Cards[[#This Row],[Part Code Issued]],'Inventory Check'!$A$3:$A$3000,'Inventory Check'!$B$3:$B$3000,"WRONG Code",0)</f>
        <v>WRONG Code</v>
      </c>
      <c r="L1841" s="22"/>
      <c r="M1841" s="27"/>
      <c r="N1841" s="69">
        <f t="shared" si="187"/>
        <v>0</v>
      </c>
      <c r="O1841" s="10"/>
      <c r="P1841" s="11"/>
      <c r="Q1841" s="11"/>
      <c r="R1841" s="11"/>
      <c r="S1841" s="11"/>
      <c r="T1841" s="23"/>
      <c r="U1841" s="71">
        <f t="shared" si="186"/>
        <v>0</v>
      </c>
      <c r="V1841" s="71">
        <f t="shared" si="188"/>
        <v>0</v>
      </c>
      <c r="W1841" s="9"/>
      <c r="X1841" s="69">
        <f>Job_Cards[[#This Row],[GST on Lobour]]+Job_Cards[[#This Row],[Total Labour]]+Job_Cards[[#This Row],[Part Value]]</f>
        <v>0</v>
      </c>
      <c r="Y1841" s="9"/>
      <c r="Z1841" s="11"/>
      <c r="AA1841" s="15">
        <f t="shared" si="189"/>
        <v>0</v>
      </c>
      <c r="AB1841" s="15">
        <f t="shared" si="190"/>
        <v>1</v>
      </c>
      <c r="AC1841" s="15">
        <f t="shared" si="191"/>
        <v>1900</v>
      </c>
    </row>
    <row r="1842" spans="1:29" x14ac:dyDescent="0.35">
      <c r="A1842" s="9"/>
      <c r="B1842" s="9"/>
      <c r="C1842" s="9"/>
      <c r="D1842" s="9"/>
      <c r="E1842" s="9"/>
      <c r="F1842" s="9"/>
      <c r="G1842" s="64"/>
      <c r="H1842" s="65"/>
      <c r="I1842" s="65" t="str">
        <f>IF(Job_Cards[[#This Row],[Customer Name]]="",I1841,"")</f>
        <v>Counter Sale</v>
      </c>
      <c r="J1842" s="22"/>
      <c r="K1842" s="67" t="str">
        <f>_xlfn.XLOOKUP(Job_Cards[[#This Row],[Part Code Issued]],'Inventory Check'!$A$3:$A$3000,'Inventory Check'!$B$3:$B$3000,"WRONG Code",0)</f>
        <v>WRONG Code</v>
      </c>
      <c r="L1842" s="22"/>
      <c r="M1842" s="27"/>
      <c r="N1842" s="69">
        <f t="shared" si="187"/>
        <v>0</v>
      </c>
      <c r="O1842" s="10"/>
      <c r="P1842" s="11"/>
      <c r="Q1842" s="11"/>
      <c r="R1842" s="11"/>
      <c r="S1842" s="11"/>
      <c r="T1842" s="23"/>
      <c r="U1842" s="71">
        <f t="shared" si="186"/>
        <v>0</v>
      </c>
      <c r="V1842" s="71">
        <f t="shared" si="188"/>
        <v>0</v>
      </c>
      <c r="W1842" s="9"/>
      <c r="X1842" s="69">
        <f>Job_Cards[[#This Row],[GST on Lobour]]+Job_Cards[[#This Row],[Total Labour]]+Job_Cards[[#This Row],[Part Value]]</f>
        <v>0</v>
      </c>
      <c r="Y1842" s="9"/>
      <c r="Z1842" s="11"/>
      <c r="AA1842" s="15">
        <f t="shared" si="189"/>
        <v>0</v>
      </c>
      <c r="AB1842" s="15">
        <f t="shared" si="190"/>
        <v>1</v>
      </c>
      <c r="AC1842" s="15">
        <f t="shared" si="191"/>
        <v>1900</v>
      </c>
    </row>
    <row r="1843" spans="1:29" x14ac:dyDescent="0.35">
      <c r="A1843" s="9"/>
      <c r="B1843" s="9"/>
      <c r="C1843" s="9"/>
      <c r="D1843" s="9"/>
      <c r="E1843" s="9"/>
      <c r="F1843" s="9"/>
      <c r="G1843" s="64"/>
      <c r="H1843" s="65"/>
      <c r="I1843" s="65" t="str">
        <f>IF(Job_Cards[[#This Row],[Customer Name]]="",I1842,"")</f>
        <v>Counter Sale</v>
      </c>
      <c r="J1843" s="22"/>
      <c r="K1843" s="67" t="str">
        <f>_xlfn.XLOOKUP(Job_Cards[[#This Row],[Part Code Issued]],'Inventory Check'!$A$3:$A$3000,'Inventory Check'!$B$3:$B$3000,"WRONG Code",0)</f>
        <v>WRONG Code</v>
      </c>
      <c r="L1843" s="22"/>
      <c r="M1843" s="27"/>
      <c r="N1843" s="69">
        <f t="shared" si="187"/>
        <v>0</v>
      </c>
      <c r="O1843" s="10"/>
      <c r="P1843" s="11"/>
      <c r="Q1843" s="11"/>
      <c r="R1843" s="11"/>
      <c r="S1843" s="11"/>
      <c r="T1843" s="23"/>
      <c r="U1843" s="71">
        <f t="shared" si="186"/>
        <v>0</v>
      </c>
      <c r="V1843" s="71">
        <f t="shared" si="188"/>
        <v>0</v>
      </c>
      <c r="W1843" s="9"/>
      <c r="X1843" s="69">
        <f>Job_Cards[[#This Row],[GST on Lobour]]+Job_Cards[[#This Row],[Total Labour]]+Job_Cards[[#This Row],[Part Value]]</f>
        <v>0</v>
      </c>
      <c r="Y1843" s="9"/>
      <c r="Z1843" s="11"/>
      <c r="AA1843" s="15">
        <f t="shared" si="189"/>
        <v>0</v>
      </c>
      <c r="AB1843" s="15">
        <f t="shared" si="190"/>
        <v>1</v>
      </c>
      <c r="AC1843" s="15">
        <f t="shared" si="191"/>
        <v>1900</v>
      </c>
    </row>
    <row r="1844" spans="1:29" x14ac:dyDescent="0.35">
      <c r="A1844" s="9"/>
      <c r="B1844" s="9"/>
      <c r="C1844" s="9"/>
      <c r="D1844" s="9"/>
      <c r="E1844" s="9"/>
      <c r="F1844" s="9"/>
      <c r="G1844" s="64"/>
      <c r="H1844" s="65"/>
      <c r="I1844" s="65" t="str">
        <f>IF(Job_Cards[[#This Row],[Customer Name]]="",I1843,"")</f>
        <v>Counter Sale</v>
      </c>
      <c r="J1844" s="22"/>
      <c r="K1844" s="67" t="str">
        <f>_xlfn.XLOOKUP(Job_Cards[[#This Row],[Part Code Issued]],'Inventory Check'!$A$3:$A$3000,'Inventory Check'!$B$3:$B$3000,"WRONG Code",0)</f>
        <v>WRONG Code</v>
      </c>
      <c r="L1844" s="22"/>
      <c r="M1844" s="27"/>
      <c r="N1844" s="69">
        <f t="shared" si="187"/>
        <v>0</v>
      </c>
      <c r="O1844" s="10"/>
      <c r="P1844" s="11"/>
      <c r="Q1844" s="11"/>
      <c r="R1844" s="11"/>
      <c r="S1844" s="11"/>
      <c r="T1844" s="23"/>
      <c r="U1844" s="71">
        <f t="shared" si="186"/>
        <v>0</v>
      </c>
      <c r="V1844" s="71">
        <f t="shared" si="188"/>
        <v>0</v>
      </c>
      <c r="W1844" s="9"/>
      <c r="X1844" s="69">
        <f>Job_Cards[[#This Row],[GST on Lobour]]+Job_Cards[[#This Row],[Total Labour]]+Job_Cards[[#This Row],[Part Value]]</f>
        <v>0</v>
      </c>
      <c r="Y1844" s="9"/>
      <c r="Z1844" s="11"/>
      <c r="AA1844" s="15">
        <f t="shared" si="189"/>
        <v>0</v>
      </c>
      <c r="AB1844" s="15">
        <f t="shared" si="190"/>
        <v>1</v>
      </c>
      <c r="AC1844" s="15">
        <f t="shared" si="191"/>
        <v>1900</v>
      </c>
    </row>
    <row r="1845" spans="1:29" x14ac:dyDescent="0.35">
      <c r="A1845" s="9"/>
      <c r="B1845" s="9"/>
      <c r="C1845" s="9"/>
      <c r="D1845" s="9"/>
      <c r="E1845" s="9"/>
      <c r="F1845" s="9"/>
      <c r="G1845" s="64"/>
      <c r="H1845" s="65"/>
      <c r="I1845" s="65" t="str">
        <f>IF(Job_Cards[[#This Row],[Customer Name]]="",I1844,"")</f>
        <v>Counter Sale</v>
      </c>
      <c r="J1845" s="22"/>
      <c r="K1845" s="67" t="str">
        <f>_xlfn.XLOOKUP(Job_Cards[[#This Row],[Part Code Issued]],'Inventory Check'!$A$3:$A$3000,'Inventory Check'!$B$3:$B$3000,"WRONG Code",0)</f>
        <v>WRONG Code</v>
      </c>
      <c r="L1845" s="22"/>
      <c r="M1845" s="27"/>
      <c r="N1845" s="69">
        <f t="shared" si="187"/>
        <v>0</v>
      </c>
      <c r="O1845" s="10"/>
      <c r="P1845" s="11"/>
      <c r="Q1845" s="11"/>
      <c r="R1845" s="11"/>
      <c r="S1845" s="11"/>
      <c r="T1845" s="23"/>
      <c r="U1845" s="71">
        <f t="shared" si="186"/>
        <v>0</v>
      </c>
      <c r="V1845" s="71">
        <f t="shared" si="188"/>
        <v>0</v>
      </c>
      <c r="W1845" s="9"/>
      <c r="X1845" s="69">
        <f>Job_Cards[[#This Row],[GST on Lobour]]+Job_Cards[[#This Row],[Total Labour]]+Job_Cards[[#This Row],[Part Value]]</f>
        <v>0</v>
      </c>
      <c r="Y1845" s="9"/>
      <c r="Z1845" s="11"/>
      <c r="AA1845" s="15">
        <f t="shared" si="189"/>
        <v>0</v>
      </c>
      <c r="AB1845" s="15">
        <f t="shared" si="190"/>
        <v>1</v>
      </c>
      <c r="AC1845" s="15">
        <f t="shared" si="191"/>
        <v>1900</v>
      </c>
    </row>
    <row r="1846" spans="1:29" x14ac:dyDescent="0.35">
      <c r="A1846" s="9"/>
      <c r="B1846" s="9"/>
      <c r="C1846" s="9"/>
      <c r="D1846" s="9"/>
      <c r="E1846" s="9"/>
      <c r="F1846" s="9"/>
      <c r="G1846" s="64"/>
      <c r="H1846" s="65"/>
      <c r="I1846" s="65" t="str">
        <f>IF(Job_Cards[[#This Row],[Customer Name]]="",I1845,"")</f>
        <v>Counter Sale</v>
      </c>
      <c r="J1846" s="22"/>
      <c r="K1846" s="67" t="str">
        <f>_xlfn.XLOOKUP(Job_Cards[[#This Row],[Part Code Issued]],'Inventory Check'!$A$3:$A$3000,'Inventory Check'!$B$3:$B$3000,"WRONG Code",0)</f>
        <v>WRONG Code</v>
      </c>
      <c r="L1846" s="22"/>
      <c r="M1846" s="27"/>
      <c r="N1846" s="69">
        <f t="shared" si="187"/>
        <v>0</v>
      </c>
      <c r="O1846" s="10"/>
      <c r="P1846" s="11"/>
      <c r="Q1846" s="11"/>
      <c r="R1846" s="11"/>
      <c r="S1846" s="11"/>
      <c r="T1846" s="23"/>
      <c r="U1846" s="71">
        <f t="shared" si="186"/>
        <v>0</v>
      </c>
      <c r="V1846" s="71">
        <f t="shared" si="188"/>
        <v>0</v>
      </c>
      <c r="W1846" s="9"/>
      <c r="X1846" s="69">
        <f>Job_Cards[[#This Row],[GST on Lobour]]+Job_Cards[[#This Row],[Total Labour]]+Job_Cards[[#This Row],[Part Value]]</f>
        <v>0</v>
      </c>
      <c r="Y1846" s="9"/>
      <c r="Z1846" s="11"/>
      <c r="AA1846" s="15">
        <f t="shared" si="189"/>
        <v>0</v>
      </c>
      <c r="AB1846" s="15">
        <f t="shared" si="190"/>
        <v>1</v>
      </c>
      <c r="AC1846" s="15">
        <f t="shared" si="191"/>
        <v>1900</v>
      </c>
    </row>
    <row r="1847" spans="1:29" x14ac:dyDescent="0.35">
      <c r="A1847" s="9"/>
      <c r="B1847" s="9"/>
      <c r="C1847" s="9"/>
      <c r="D1847" s="9"/>
      <c r="E1847" s="9"/>
      <c r="F1847" s="9"/>
      <c r="G1847" s="64"/>
      <c r="H1847" s="65"/>
      <c r="I1847" s="65" t="str">
        <f>IF(Job_Cards[[#This Row],[Customer Name]]="",I1846,"")</f>
        <v>Counter Sale</v>
      </c>
      <c r="J1847" s="22"/>
      <c r="K1847" s="67" t="str">
        <f>_xlfn.XLOOKUP(Job_Cards[[#This Row],[Part Code Issued]],'Inventory Check'!$A$3:$A$3000,'Inventory Check'!$B$3:$B$3000,"WRONG Code",0)</f>
        <v>WRONG Code</v>
      </c>
      <c r="L1847" s="22"/>
      <c r="M1847" s="27"/>
      <c r="N1847" s="69">
        <f t="shared" si="187"/>
        <v>0</v>
      </c>
      <c r="O1847" s="10"/>
      <c r="P1847" s="11"/>
      <c r="Q1847" s="11"/>
      <c r="R1847" s="11"/>
      <c r="S1847" s="11"/>
      <c r="T1847" s="23"/>
      <c r="U1847" s="71">
        <f t="shared" si="186"/>
        <v>0</v>
      </c>
      <c r="V1847" s="71">
        <f t="shared" si="188"/>
        <v>0</v>
      </c>
      <c r="W1847" s="9"/>
      <c r="X1847" s="69">
        <f>Job_Cards[[#This Row],[GST on Lobour]]+Job_Cards[[#This Row],[Total Labour]]+Job_Cards[[#This Row],[Part Value]]</f>
        <v>0</v>
      </c>
      <c r="Y1847" s="9"/>
      <c r="Z1847" s="11"/>
      <c r="AA1847" s="15">
        <f t="shared" si="189"/>
        <v>0</v>
      </c>
      <c r="AB1847" s="15">
        <f t="shared" si="190"/>
        <v>1</v>
      </c>
      <c r="AC1847" s="15">
        <f t="shared" si="191"/>
        <v>1900</v>
      </c>
    </row>
    <row r="1848" spans="1:29" x14ac:dyDescent="0.35">
      <c r="A1848" s="9"/>
      <c r="B1848" s="9"/>
      <c r="C1848" s="9"/>
      <c r="D1848" s="9"/>
      <c r="E1848" s="9"/>
      <c r="F1848" s="9"/>
      <c r="G1848" s="64"/>
      <c r="H1848" s="65"/>
      <c r="I1848" s="65" t="str">
        <f>IF(Job_Cards[[#This Row],[Customer Name]]="",I1847,"")</f>
        <v>Counter Sale</v>
      </c>
      <c r="J1848" s="22"/>
      <c r="K1848" s="67" t="str">
        <f>_xlfn.XLOOKUP(Job_Cards[[#This Row],[Part Code Issued]],'Inventory Check'!$A$3:$A$3000,'Inventory Check'!$B$3:$B$3000,"WRONG Code",0)</f>
        <v>WRONG Code</v>
      </c>
      <c r="L1848" s="22"/>
      <c r="M1848" s="27"/>
      <c r="N1848" s="69">
        <f t="shared" si="187"/>
        <v>0</v>
      </c>
      <c r="O1848" s="10"/>
      <c r="P1848" s="11"/>
      <c r="Q1848" s="11"/>
      <c r="R1848" s="11"/>
      <c r="S1848" s="11"/>
      <c r="T1848" s="23"/>
      <c r="U1848" s="71">
        <f t="shared" si="186"/>
        <v>0</v>
      </c>
      <c r="V1848" s="71">
        <f t="shared" si="188"/>
        <v>0</v>
      </c>
      <c r="W1848" s="9"/>
      <c r="X1848" s="69">
        <f>Job_Cards[[#This Row],[GST on Lobour]]+Job_Cards[[#This Row],[Total Labour]]+Job_Cards[[#This Row],[Part Value]]</f>
        <v>0</v>
      </c>
      <c r="Y1848" s="9"/>
      <c r="Z1848" s="11"/>
      <c r="AA1848" s="15">
        <f t="shared" si="189"/>
        <v>0</v>
      </c>
      <c r="AB1848" s="15">
        <f t="shared" si="190"/>
        <v>1</v>
      </c>
      <c r="AC1848" s="15">
        <f t="shared" si="191"/>
        <v>1900</v>
      </c>
    </row>
    <row r="1849" spans="1:29" x14ac:dyDescent="0.35">
      <c r="A1849" s="9"/>
      <c r="B1849" s="9"/>
      <c r="C1849" s="9"/>
      <c r="D1849" s="9"/>
      <c r="E1849" s="9"/>
      <c r="F1849" s="9"/>
      <c r="G1849" s="64"/>
      <c r="H1849" s="65"/>
      <c r="I1849" s="65" t="str">
        <f>IF(Job_Cards[[#This Row],[Customer Name]]="",I1848,"")</f>
        <v>Counter Sale</v>
      </c>
      <c r="J1849" s="22"/>
      <c r="K1849" s="67" t="str">
        <f>_xlfn.XLOOKUP(Job_Cards[[#This Row],[Part Code Issued]],'Inventory Check'!$A$3:$A$3000,'Inventory Check'!$B$3:$B$3000,"WRONG Code",0)</f>
        <v>WRONG Code</v>
      </c>
      <c r="L1849" s="22"/>
      <c r="M1849" s="27"/>
      <c r="N1849" s="69">
        <f t="shared" si="187"/>
        <v>0</v>
      </c>
      <c r="O1849" s="10"/>
      <c r="P1849" s="11"/>
      <c r="Q1849" s="11"/>
      <c r="R1849" s="11"/>
      <c r="S1849" s="11"/>
      <c r="T1849" s="23"/>
      <c r="U1849" s="71">
        <f t="shared" si="186"/>
        <v>0</v>
      </c>
      <c r="V1849" s="71">
        <f t="shared" si="188"/>
        <v>0</v>
      </c>
      <c r="W1849" s="9"/>
      <c r="X1849" s="69">
        <f>Job_Cards[[#This Row],[GST on Lobour]]+Job_Cards[[#This Row],[Total Labour]]+Job_Cards[[#This Row],[Part Value]]</f>
        <v>0</v>
      </c>
      <c r="Y1849" s="9"/>
      <c r="Z1849" s="11"/>
      <c r="AA1849" s="15">
        <f t="shared" si="189"/>
        <v>0</v>
      </c>
      <c r="AB1849" s="15">
        <f t="shared" si="190"/>
        <v>1</v>
      </c>
      <c r="AC1849" s="15">
        <f t="shared" si="191"/>
        <v>1900</v>
      </c>
    </row>
    <row r="1850" spans="1:29" x14ac:dyDescent="0.35">
      <c r="A1850" s="9"/>
      <c r="B1850" s="9"/>
      <c r="C1850" s="9"/>
      <c r="D1850" s="9"/>
      <c r="E1850" s="9"/>
      <c r="F1850" s="9"/>
      <c r="G1850" s="64"/>
      <c r="H1850" s="65"/>
      <c r="I1850" s="65" t="str">
        <f>IF(Job_Cards[[#This Row],[Customer Name]]="",I1849,"")</f>
        <v>Counter Sale</v>
      </c>
      <c r="J1850" s="22"/>
      <c r="K1850" s="67" t="str">
        <f>_xlfn.XLOOKUP(Job_Cards[[#This Row],[Part Code Issued]],'Inventory Check'!$A$3:$A$3000,'Inventory Check'!$B$3:$B$3000,"WRONG Code",0)</f>
        <v>WRONG Code</v>
      </c>
      <c r="L1850" s="22"/>
      <c r="M1850" s="27"/>
      <c r="N1850" s="69">
        <f t="shared" si="187"/>
        <v>0</v>
      </c>
      <c r="O1850" s="10"/>
      <c r="P1850" s="11"/>
      <c r="Q1850" s="11"/>
      <c r="R1850" s="11"/>
      <c r="S1850" s="11"/>
      <c r="T1850" s="23"/>
      <c r="U1850" s="71">
        <f t="shared" si="186"/>
        <v>0</v>
      </c>
      <c r="V1850" s="71">
        <f t="shared" si="188"/>
        <v>0</v>
      </c>
      <c r="W1850" s="9"/>
      <c r="X1850" s="69">
        <f>Job_Cards[[#This Row],[GST on Lobour]]+Job_Cards[[#This Row],[Total Labour]]+Job_Cards[[#This Row],[Part Value]]</f>
        <v>0</v>
      </c>
      <c r="Y1850" s="9"/>
      <c r="Z1850" s="11"/>
      <c r="AA1850" s="15">
        <f t="shared" si="189"/>
        <v>0</v>
      </c>
      <c r="AB1850" s="15">
        <f t="shared" si="190"/>
        <v>1</v>
      </c>
      <c r="AC1850" s="15">
        <f t="shared" si="191"/>
        <v>1900</v>
      </c>
    </row>
    <row r="1851" spans="1:29" x14ac:dyDescent="0.35">
      <c r="A1851" s="9"/>
      <c r="B1851" s="9"/>
      <c r="C1851" s="9"/>
      <c r="D1851" s="9"/>
      <c r="E1851" s="9"/>
      <c r="F1851" s="9"/>
      <c r="G1851" s="64"/>
      <c r="H1851" s="65"/>
      <c r="I1851" s="65" t="str">
        <f>IF(Job_Cards[[#This Row],[Customer Name]]="",I1850,"")</f>
        <v>Counter Sale</v>
      </c>
      <c r="J1851" s="22"/>
      <c r="K1851" s="67" t="str">
        <f>_xlfn.XLOOKUP(Job_Cards[[#This Row],[Part Code Issued]],'Inventory Check'!$A$3:$A$3000,'Inventory Check'!$B$3:$B$3000,"WRONG Code",0)</f>
        <v>WRONG Code</v>
      </c>
      <c r="L1851" s="22"/>
      <c r="M1851" s="27"/>
      <c r="N1851" s="69">
        <f t="shared" si="187"/>
        <v>0</v>
      </c>
      <c r="O1851" s="10"/>
      <c r="P1851" s="11"/>
      <c r="Q1851" s="11"/>
      <c r="R1851" s="11"/>
      <c r="S1851" s="11"/>
      <c r="T1851" s="23"/>
      <c r="U1851" s="71">
        <f t="shared" si="186"/>
        <v>0</v>
      </c>
      <c r="V1851" s="71">
        <f t="shared" si="188"/>
        <v>0</v>
      </c>
      <c r="W1851" s="9"/>
      <c r="X1851" s="69">
        <f>Job_Cards[[#This Row],[GST on Lobour]]+Job_Cards[[#This Row],[Total Labour]]+Job_Cards[[#This Row],[Part Value]]</f>
        <v>0</v>
      </c>
      <c r="Y1851" s="9"/>
      <c r="Z1851" s="11"/>
      <c r="AA1851" s="15">
        <f t="shared" si="189"/>
        <v>0</v>
      </c>
      <c r="AB1851" s="15">
        <f t="shared" si="190"/>
        <v>1</v>
      </c>
      <c r="AC1851" s="15">
        <f t="shared" si="191"/>
        <v>1900</v>
      </c>
    </row>
    <row r="1852" spans="1:29" x14ac:dyDescent="0.35">
      <c r="A1852" s="9"/>
      <c r="B1852" s="9"/>
      <c r="C1852" s="9"/>
      <c r="D1852" s="9"/>
      <c r="E1852" s="9"/>
      <c r="F1852" s="9"/>
      <c r="G1852" s="64"/>
      <c r="H1852" s="65"/>
      <c r="I1852" s="65" t="str">
        <f>IF(Job_Cards[[#This Row],[Customer Name]]="",I1851,"")</f>
        <v>Counter Sale</v>
      </c>
      <c r="J1852" s="22"/>
      <c r="K1852" s="67" t="str">
        <f>_xlfn.XLOOKUP(Job_Cards[[#This Row],[Part Code Issued]],'Inventory Check'!$A$3:$A$3000,'Inventory Check'!$B$3:$B$3000,"WRONG Code",0)</f>
        <v>WRONG Code</v>
      </c>
      <c r="L1852" s="22"/>
      <c r="M1852" s="27"/>
      <c r="N1852" s="69">
        <f t="shared" si="187"/>
        <v>0</v>
      </c>
      <c r="O1852" s="10"/>
      <c r="P1852" s="11"/>
      <c r="Q1852" s="11"/>
      <c r="R1852" s="11"/>
      <c r="S1852" s="11"/>
      <c r="T1852" s="23"/>
      <c r="U1852" s="71">
        <f t="shared" ref="U1852:U1915" si="192">SUM(O1852:T1852)</f>
        <v>0</v>
      </c>
      <c r="V1852" s="71">
        <f t="shared" si="188"/>
        <v>0</v>
      </c>
      <c r="W1852" s="9"/>
      <c r="X1852" s="69">
        <f>Job_Cards[[#This Row],[GST on Lobour]]+Job_Cards[[#This Row],[Total Labour]]+Job_Cards[[#This Row],[Part Value]]</f>
        <v>0</v>
      </c>
      <c r="Y1852" s="9"/>
      <c r="Z1852" s="11"/>
      <c r="AA1852" s="15">
        <f t="shared" si="189"/>
        <v>0</v>
      </c>
      <c r="AB1852" s="15">
        <f t="shared" si="190"/>
        <v>1</v>
      </c>
      <c r="AC1852" s="15">
        <f t="shared" si="191"/>
        <v>1900</v>
      </c>
    </row>
    <row r="1853" spans="1:29" x14ac:dyDescent="0.35">
      <c r="A1853" s="9"/>
      <c r="B1853" s="9"/>
      <c r="C1853" s="9"/>
      <c r="D1853" s="9"/>
      <c r="E1853" s="9"/>
      <c r="F1853" s="9"/>
      <c r="G1853" s="64"/>
      <c r="H1853" s="65"/>
      <c r="I1853" s="65" t="str">
        <f>IF(Job_Cards[[#This Row],[Customer Name]]="",I1852,"")</f>
        <v>Counter Sale</v>
      </c>
      <c r="J1853" s="22"/>
      <c r="K1853" s="67" t="str">
        <f>_xlfn.XLOOKUP(Job_Cards[[#This Row],[Part Code Issued]],'Inventory Check'!$A$3:$A$3000,'Inventory Check'!$B$3:$B$3000,"WRONG Code",0)</f>
        <v>WRONG Code</v>
      </c>
      <c r="L1853" s="22"/>
      <c r="M1853" s="27"/>
      <c r="N1853" s="69">
        <f t="shared" ref="N1853:N1916" si="193">M1853*L1853</f>
        <v>0</v>
      </c>
      <c r="O1853" s="10"/>
      <c r="P1853" s="11"/>
      <c r="Q1853" s="11"/>
      <c r="R1853" s="11"/>
      <c r="S1853" s="11"/>
      <c r="T1853" s="23"/>
      <c r="U1853" s="71">
        <f t="shared" si="192"/>
        <v>0</v>
      </c>
      <c r="V1853" s="71">
        <f t="shared" ref="V1853:V1916" si="194">U1853*0.18</f>
        <v>0</v>
      </c>
      <c r="W1853" s="9"/>
      <c r="X1853" s="69">
        <f>Job_Cards[[#This Row],[GST on Lobour]]+Job_Cards[[#This Row],[Total Labour]]+Job_Cards[[#This Row],[Part Value]]</f>
        <v>0</v>
      </c>
      <c r="Y1853" s="9"/>
      <c r="Z1853" s="11"/>
      <c r="AA1853" s="15">
        <f t="shared" si="189"/>
        <v>0</v>
      </c>
      <c r="AB1853" s="15">
        <f t="shared" si="190"/>
        <v>1</v>
      </c>
      <c r="AC1853" s="15">
        <f t="shared" si="191"/>
        <v>1900</v>
      </c>
    </row>
    <row r="1854" spans="1:29" x14ac:dyDescent="0.35">
      <c r="A1854" s="9"/>
      <c r="B1854" s="9"/>
      <c r="C1854" s="9"/>
      <c r="D1854" s="9"/>
      <c r="E1854" s="9"/>
      <c r="F1854" s="9"/>
      <c r="G1854" s="64"/>
      <c r="H1854" s="65"/>
      <c r="I1854" s="65" t="str">
        <f>IF(Job_Cards[[#This Row],[Customer Name]]="",I1853,"")</f>
        <v>Counter Sale</v>
      </c>
      <c r="J1854" s="22"/>
      <c r="K1854" s="67" t="str">
        <f>_xlfn.XLOOKUP(Job_Cards[[#This Row],[Part Code Issued]],'Inventory Check'!$A$3:$A$3000,'Inventory Check'!$B$3:$B$3000,"WRONG Code",0)</f>
        <v>WRONG Code</v>
      </c>
      <c r="L1854" s="22"/>
      <c r="M1854" s="27"/>
      <c r="N1854" s="69">
        <f t="shared" si="193"/>
        <v>0</v>
      </c>
      <c r="O1854" s="10"/>
      <c r="P1854" s="11"/>
      <c r="Q1854" s="11"/>
      <c r="R1854" s="11"/>
      <c r="S1854" s="11"/>
      <c r="T1854" s="23"/>
      <c r="U1854" s="71">
        <f t="shared" si="192"/>
        <v>0</v>
      </c>
      <c r="V1854" s="71">
        <f t="shared" si="194"/>
        <v>0</v>
      </c>
      <c r="W1854" s="9"/>
      <c r="X1854" s="69">
        <f>Job_Cards[[#This Row],[GST on Lobour]]+Job_Cards[[#This Row],[Total Labour]]+Job_Cards[[#This Row],[Part Value]]</f>
        <v>0</v>
      </c>
      <c r="Y1854" s="9"/>
      <c r="Z1854" s="11"/>
      <c r="AA1854" s="15">
        <f t="shared" si="189"/>
        <v>0</v>
      </c>
      <c r="AB1854" s="15">
        <f t="shared" si="190"/>
        <v>1</v>
      </c>
      <c r="AC1854" s="15">
        <f t="shared" si="191"/>
        <v>1900</v>
      </c>
    </row>
    <row r="1855" spans="1:29" x14ac:dyDescent="0.35">
      <c r="A1855" s="9"/>
      <c r="B1855" s="9"/>
      <c r="C1855" s="9"/>
      <c r="D1855" s="9"/>
      <c r="E1855" s="9"/>
      <c r="F1855" s="9"/>
      <c r="G1855" s="64"/>
      <c r="H1855" s="65"/>
      <c r="I1855" s="65" t="str">
        <f>IF(Job_Cards[[#This Row],[Customer Name]]="",I1854,"")</f>
        <v>Counter Sale</v>
      </c>
      <c r="J1855" s="22"/>
      <c r="K1855" s="67" t="str">
        <f>_xlfn.XLOOKUP(Job_Cards[[#This Row],[Part Code Issued]],'Inventory Check'!$A$3:$A$3000,'Inventory Check'!$B$3:$B$3000,"WRONG Code",0)</f>
        <v>WRONG Code</v>
      </c>
      <c r="L1855" s="22"/>
      <c r="M1855" s="27"/>
      <c r="N1855" s="69">
        <f t="shared" si="193"/>
        <v>0</v>
      </c>
      <c r="O1855" s="10"/>
      <c r="P1855" s="11"/>
      <c r="Q1855" s="11"/>
      <c r="R1855" s="11"/>
      <c r="S1855" s="11"/>
      <c r="T1855" s="23"/>
      <c r="U1855" s="71">
        <f t="shared" si="192"/>
        <v>0</v>
      </c>
      <c r="V1855" s="71">
        <f t="shared" si="194"/>
        <v>0</v>
      </c>
      <c r="W1855" s="9"/>
      <c r="X1855" s="69">
        <f>Job_Cards[[#This Row],[GST on Lobour]]+Job_Cards[[#This Row],[Total Labour]]+Job_Cards[[#This Row],[Part Value]]</f>
        <v>0</v>
      </c>
      <c r="Y1855" s="9"/>
      <c r="Z1855" s="11"/>
      <c r="AA1855" s="15">
        <f t="shared" ref="AA1855:AA1918" si="195">DAY(B1855)</f>
        <v>0</v>
      </c>
      <c r="AB1855" s="15">
        <f t="shared" ref="AB1855:AB1918" si="196">MONTH(B1855)</f>
        <v>1</v>
      </c>
      <c r="AC1855" s="15">
        <f t="shared" ref="AC1855:AC1918" si="197">YEAR(B1855)</f>
        <v>1900</v>
      </c>
    </row>
    <row r="1856" spans="1:29" x14ac:dyDescent="0.35">
      <c r="A1856" s="9"/>
      <c r="B1856" s="9"/>
      <c r="C1856" s="9"/>
      <c r="D1856" s="9"/>
      <c r="E1856" s="9"/>
      <c r="F1856" s="9"/>
      <c r="G1856" s="64"/>
      <c r="H1856" s="65"/>
      <c r="I1856" s="65" t="str">
        <f>IF(Job_Cards[[#This Row],[Customer Name]]="",I1855,"")</f>
        <v>Counter Sale</v>
      </c>
      <c r="J1856" s="22"/>
      <c r="K1856" s="67" t="str">
        <f>_xlfn.XLOOKUP(Job_Cards[[#This Row],[Part Code Issued]],'Inventory Check'!$A$3:$A$3000,'Inventory Check'!$B$3:$B$3000,"WRONG Code",0)</f>
        <v>WRONG Code</v>
      </c>
      <c r="L1856" s="22"/>
      <c r="M1856" s="27"/>
      <c r="N1856" s="69">
        <f t="shared" si="193"/>
        <v>0</v>
      </c>
      <c r="O1856" s="10"/>
      <c r="P1856" s="11"/>
      <c r="Q1856" s="11"/>
      <c r="R1856" s="11"/>
      <c r="S1856" s="11"/>
      <c r="T1856" s="23"/>
      <c r="U1856" s="71">
        <f t="shared" si="192"/>
        <v>0</v>
      </c>
      <c r="V1856" s="71">
        <f t="shared" si="194"/>
        <v>0</v>
      </c>
      <c r="W1856" s="9"/>
      <c r="X1856" s="69">
        <f>Job_Cards[[#This Row],[GST on Lobour]]+Job_Cards[[#This Row],[Total Labour]]+Job_Cards[[#This Row],[Part Value]]</f>
        <v>0</v>
      </c>
      <c r="Y1856" s="9"/>
      <c r="Z1856" s="11"/>
      <c r="AA1856" s="15">
        <f t="shared" si="195"/>
        <v>0</v>
      </c>
      <c r="AB1856" s="15">
        <f t="shared" si="196"/>
        <v>1</v>
      </c>
      <c r="AC1856" s="15">
        <f t="shared" si="197"/>
        <v>1900</v>
      </c>
    </row>
    <row r="1857" spans="1:29" x14ac:dyDescent="0.35">
      <c r="A1857" s="9"/>
      <c r="B1857" s="9"/>
      <c r="C1857" s="9"/>
      <c r="D1857" s="9"/>
      <c r="E1857" s="9"/>
      <c r="F1857" s="9"/>
      <c r="G1857" s="64"/>
      <c r="H1857" s="65"/>
      <c r="I1857" s="65" t="str">
        <f>IF(Job_Cards[[#This Row],[Customer Name]]="",I1856,"")</f>
        <v>Counter Sale</v>
      </c>
      <c r="J1857" s="22"/>
      <c r="K1857" s="67" t="str">
        <f>_xlfn.XLOOKUP(Job_Cards[[#This Row],[Part Code Issued]],'Inventory Check'!$A$3:$A$3000,'Inventory Check'!$B$3:$B$3000,"WRONG Code",0)</f>
        <v>WRONG Code</v>
      </c>
      <c r="L1857" s="22"/>
      <c r="M1857" s="27"/>
      <c r="N1857" s="69">
        <f t="shared" si="193"/>
        <v>0</v>
      </c>
      <c r="O1857" s="10"/>
      <c r="P1857" s="11"/>
      <c r="Q1857" s="11"/>
      <c r="R1857" s="11"/>
      <c r="S1857" s="11"/>
      <c r="T1857" s="23"/>
      <c r="U1857" s="71">
        <f t="shared" si="192"/>
        <v>0</v>
      </c>
      <c r="V1857" s="71">
        <f t="shared" si="194"/>
        <v>0</v>
      </c>
      <c r="W1857" s="9"/>
      <c r="X1857" s="69">
        <f>Job_Cards[[#This Row],[GST on Lobour]]+Job_Cards[[#This Row],[Total Labour]]+Job_Cards[[#This Row],[Part Value]]</f>
        <v>0</v>
      </c>
      <c r="Y1857" s="9"/>
      <c r="Z1857" s="11"/>
      <c r="AA1857" s="15">
        <f t="shared" si="195"/>
        <v>0</v>
      </c>
      <c r="AB1857" s="15">
        <f t="shared" si="196"/>
        <v>1</v>
      </c>
      <c r="AC1857" s="15">
        <f t="shared" si="197"/>
        <v>1900</v>
      </c>
    </row>
    <row r="1858" spans="1:29" x14ac:dyDescent="0.35">
      <c r="A1858" s="9"/>
      <c r="B1858" s="9"/>
      <c r="C1858" s="9"/>
      <c r="D1858" s="9"/>
      <c r="E1858" s="9"/>
      <c r="F1858" s="9"/>
      <c r="G1858" s="64"/>
      <c r="H1858" s="65"/>
      <c r="I1858" s="65" t="str">
        <f>IF(Job_Cards[[#This Row],[Customer Name]]="",I1857,"")</f>
        <v>Counter Sale</v>
      </c>
      <c r="J1858" s="22"/>
      <c r="K1858" s="67" t="str">
        <f>_xlfn.XLOOKUP(Job_Cards[[#This Row],[Part Code Issued]],'Inventory Check'!$A$3:$A$3000,'Inventory Check'!$B$3:$B$3000,"WRONG Code",0)</f>
        <v>WRONG Code</v>
      </c>
      <c r="L1858" s="22"/>
      <c r="M1858" s="27"/>
      <c r="N1858" s="69">
        <f t="shared" si="193"/>
        <v>0</v>
      </c>
      <c r="O1858" s="10"/>
      <c r="P1858" s="11"/>
      <c r="Q1858" s="11"/>
      <c r="R1858" s="11"/>
      <c r="S1858" s="11"/>
      <c r="T1858" s="23"/>
      <c r="U1858" s="71">
        <f t="shared" si="192"/>
        <v>0</v>
      </c>
      <c r="V1858" s="71">
        <f t="shared" si="194"/>
        <v>0</v>
      </c>
      <c r="W1858" s="9"/>
      <c r="X1858" s="69">
        <f>Job_Cards[[#This Row],[GST on Lobour]]+Job_Cards[[#This Row],[Total Labour]]+Job_Cards[[#This Row],[Part Value]]</f>
        <v>0</v>
      </c>
      <c r="Y1858" s="9"/>
      <c r="Z1858" s="11"/>
      <c r="AA1858" s="15">
        <f t="shared" si="195"/>
        <v>0</v>
      </c>
      <c r="AB1858" s="15">
        <f t="shared" si="196"/>
        <v>1</v>
      </c>
      <c r="AC1858" s="15">
        <f t="shared" si="197"/>
        <v>1900</v>
      </c>
    </row>
    <row r="1859" spans="1:29" x14ac:dyDescent="0.35">
      <c r="A1859" s="9"/>
      <c r="B1859" s="9"/>
      <c r="C1859" s="9"/>
      <c r="D1859" s="9"/>
      <c r="E1859" s="9"/>
      <c r="F1859" s="9"/>
      <c r="G1859" s="64"/>
      <c r="H1859" s="65"/>
      <c r="I1859" s="65" t="str">
        <f>IF(Job_Cards[[#This Row],[Customer Name]]="",I1858,"")</f>
        <v>Counter Sale</v>
      </c>
      <c r="J1859" s="22"/>
      <c r="K1859" s="67" t="str">
        <f>_xlfn.XLOOKUP(Job_Cards[[#This Row],[Part Code Issued]],'Inventory Check'!$A$3:$A$3000,'Inventory Check'!$B$3:$B$3000,"WRONG Code",0)</f>
        <v>WRONG Code</v>
      </c>
      <c r="L1859" s="22"/>
      <c r="M1859" s="27"/>
      <c r="N1859" s="69">
        <f t="shared" si="193"/>
        <v>0</v>
      </c>
      <c r="O1859" s="10"/>
      <c r="P1859" s="11"/>
      <c r="Q1859" s="11"/>
      <c r="R1859" s="11"/>
      <c r="S1859" s="11"/>
      <c r="T1859" s="23"/>
      <c r="U1859" s="71">
        <f t="shared" si="192"/>
        <v>0</v>
      </c>
      <c r="V1859" s="71">
        <f t="shared" si="194"/>
        <v>0</v>
      </c>
      <c r="W1859" s="9"/>
      <c r="X1859" s="69">
        <f>Job_Cards[[#This Row],[GST on Lobour]]+Job_Cards[[#This Row],[Total Labour]]+Job_Cards[[#This Row],[Part Value]]</f>
        <v>0</v>
      </c>
      <c r="Y1859" s="9"/>
      <c r="Z1859" s="11"/>
      <c r="AA1859" s="15">
        <f t="shared" si="195"/>
        <v>0</v>
      </c>
      <c r="AB1859" s="15">
        <f t="shared" si="196"/>
        <v>1</v>
      </c>
      <c r="AC1859" s="15">
        <f t="shared" si="197"/>
        <v>1900</v>
      </c>
    </row>
    <row r="1860" spans="1:29" x14ac:dyDescent="0.35">
      <c r="A1860" s="9"/>
      <c r="B1860" s="9"/>
      <c r="C1860" s="9"/>
      <c r="D1860" s="9"/>
      <c r="E1860" s="9"/>
      <c r="F1860" s="9"/>
      <c r="G1860" s="64"/>
      <c r="H1860" s="65"/>
      <c r="I1860" s="65" t="str">
        <f>IF(Job_Cards[[#This Row],[Customer Name]]="",I1859,"")</f>
        <v>Counter Sale</v>
      </c>
      <c r="J1860" s="22"/>
      <c r="K1860" s="67" t="str">
        <f>_xlfn.XLOOKUP(Job_Cards[[#This Row],[Part Code Issued]],'Inventory Check'!$A$3:$A$3000,'Inventory Check'!$B$3:$B$3000,"WRONG Code",0)</f>
        <v>WRONG Code</v>
      </c>
      <c r="L1860" s="22"/>
      <c r="M1860" s="27"/>
      <c r="N1860" s="69">
        <f t="shared" si="193"/>
        <v>0</v>
      </c>
      <c r="O1860" s="10"/>
      <c r="P1860" s="11"/>
      <c r="Q1860" s="11"/>
      <c r="R1860" s="11"/>
      <c r="S1860" s="11"/>
      <c r="T1860" s="23"/>
      <c r="U1860" s="71">
        <f t="shared" si="192"/>
        <v>0</v>
      </c>
      <c r="V1860" s="71">
        <f t="shared" si="194"/>
        <v>0</v>
      </c>
      <c r="W1860" s="9"/>
      <c r="X1860" s="69">
        <f>Job_Cards[[#This Row],[GST on Lobour]]+Job_Cards[[#This Row],[Total Labour]]+Job_Cards[[#This Row],[Part Value]]</f>
        <v>0</v>
      </c>
      <c r="Y1860" s="9"/>
      <c r="Z1860" s="11"/>
      <c r="AA1860" s="15">
        <f t="shared" si="195"/>
        <v>0</v>
      </c>
      <c r="AB1860" s="15">
        <f t="shared" si="196"/>
        <v>1</v>
      </c>
      <c r="AC1860" s="15">
        <f t="shared" si="197"/>
        <v>1900</v>
      </c>
    </row>
    <row r="1861" spans="1:29" x14ac:dyDescent="0.35">
      <c r="A1861" s="9"/>
      <c r="B1861" s="9"/>
      <c r="C1861" s="9"/>
      <c r="D1861" s="9"/>
      <c r="E1861" s="9"/>
      <c r="F1861" s="9"/>
      <c r="G1861" s="64"/>
      <c r="H1861" s="65"/>
      <c r="I1861" s="65" t="str">
        <f>IF(Job_Cards[[#This Row],[Customer Name]]="",I1860,"")</f>
        <v>Counter Sale</v>
      </c>
      <c r="J1861" s="22"/>
      <c r="K1861" s="67" t="str">
        <f>_xlfn.XLOOKUP(Job_Cards[[#This Row],[Part Code Issued]],'Inventory Check'!$A$3:$A$3000,'Inventory Check'!$B$3:$B$3000,"WRONG Code",0)</f>
        <v>WRONG Code</v>
      </c>
      <c r="L1861" s="22"/>
      <c r="M1861" s="27"/>
      <c r="N1861" s="69">
        <f t="shared" si="193"/>
        <v>0</v>
      </c>
      <c r="O1861" s="10"/>
      <c r="P1861" s="11"/>
      <c r="Q1861" s="11"/>
      <c r="R1861" s="11"/>
      <c r="S1861" s="11"/>
      <c r="T1861" s="23"/>
      <c r="U1861" s="71">
        <f t="shared" si="192"/>
        <v>0</v>
      </c>
      <c r="V1861" s="71">
        <f t="shared" si="194"/>
        <v>0</v>
      </c>
      <c r="W1861" s="9"/>
      <c r="X1861" s="69">
        <f>Job_Cards[[#This Row],[GST on Lobour]]+Job_Cards[[#This Row],[Total Labour]]+Job_Cards[[#This Row],[Part Value]]</f>
        <v>0</v>
      </c>
      <c r="Y1861" s="9"/>
      <c r="Z1861" s="11"/>
      <c r="AA1861" s="15">
        <f t="shared" si="195"/>
        <v>0</v>
      </c>
      <c r="AB1861" s="15">
        <f t="shared" si="196"/>
        <v>1</v>
      </c>
      <c r="AC1861" s="15">
        <f t="shared" si="197"/>
        <v>1900</v>
      </c>
    </row>
    <row r="1862" spans="1:29" x14ac:dyDescent="0.35">
      <c r="A1862" s="9"/>
      <c r="B1862" s="9"/>
      <c r="C1862" s="9"/>
      <c r="D1862" s="9"/>
      <c r="E1862" s="9"/>
      <c r="F1862" s="9"/>
      <c r="G1862" s="64"/>
      <c r="H1862" s="65"/>
      <c r="I1862" s="65" t="str">
        <f>IF(Job_Cards[[#This Row],[Customer Name]]="",I1861,"")</f>
        <v>Counter Sale</v>
      </c>
      <c r="J1862" s="22"/>
      <c r="K1862" s="67" t="str">
        <f>_xlfn.XLOOKUP(Job_Cards[[#This Row],[Part Code Issued]],'Inventory Check'!$A$3:$A$3000,'Inventory Check'!$B$3:$B$3000,"WRONG Code",0)</f>
        <v>WRONG Code</v>
      </c>
      <c r="L1862" s="22"/>
      <c r="M1862" s="27"/>
      <c r="N1862" s="69">
        <f t="shared" si="193"/>
        <v>0</v>
      </c>
      <c r="O1862" s="10"/>
      <c r="P1862" s="11"/>
      <c r="Q1862" s="11"/>
      <c r="R1862" s="11"/>
      <c r="S1862" s="11"/>
      <c r="T1862" s="23"/>
      <c r="U1862" s="71">
        <f t="shared" si="192"/>
        <v>0</v>
      </c>
      <c r="V1862" s="71">
        <f t="shared" si="194"/>
        <v>0</v>
      </c>
      <c r="W1862" s="9"/>
      <c r="X1862" s="69">
        <f>Job_Cards[[#This Row],[GST on Lobour]]+Job_Cards[[#This Row],[Total Labour]]+Job_Cards[[#This Row],[Part Value]]</f>
        <v>0</v>
      </c>
      <c r="Y1862" s="9"/>
      <c r="Z1862" s="11"/>
      <c r="AA1862" s="15">
        <f t="shared" si="195"/>
        <v>0</v>
      </c>
      <c r="AB1862" s="15">
        <f t="shared" si="196"/>
        <v>1</v>
      </c>
      <c r="AC1862" s="15">
        <f t="shared" si="197"/>
        <v>1900</v>
      </c>
    </row>
    <row r="1863" spans="1:29" x14ac:dyDescent="0.35">
      <c r="A1863" s="9"/>
      <c r="B1863" s="9"/>
      <c r="C1863" s="9"/>
      <c r="D1863" s="9"/>
      <c r="E1863" s="9"/>
      <c r="F1863" s="9"/>
      <c r="G1863" s="64"/>
      <c r="H1863" s="65"/>
      <c r="I1863" s="65" t="str">
        <f>IF(Job_Cards[[#This Row],[Customer Name]]="",I1862,"")</f>
        <v>Counter Sale</v>
      </c>
      <c r="J1863" s="22"/>
      <c r="K1863" s="67" t="str">
        <f>_xlfn.XLOOKUP(Job_Cards[[#This Row],[Part Code Issued]],'Inventory Check'!$A$3:$A$3000,'Inventory Check'!$B$3:$B$3000,"WRONG Code",0)</f>
        <v>WRONG Code</v>
      </c>
      <c r="L1863" s="22"/>
      <c r="M1863" s="27"/>
      <c r="N1863" s="69">
        <f t="shared" si="193"/>
        <v>0</v>
      </c>
      <c r="O1863" s="10"/>
      <c r="P1863" s="11"/>
      <c r="Q1863" s="11"/>
      <c r="R1863" s="11"/>
      <c r="S1863" s="11"/>
      <c r="T1863" s="23"/>
      <c r="U1863" s="71">
        <f t="shared" si="192"/>
        <v>0</v>
      </c>
      <c r="V1863" s="71">
        <f t="shared" si="194"/>
        <v>0</v>
      </c>
      <c r="W1863" s="9"/>
      <c r="X1863" s="69">
        <f>Job_Cards[[#This Row],[GST on Lobour]]+Job_Cards[[#This Row],[Total Labour]]+Job_Cards[[#This Row],[Part Value]]</f>
        <v>0</v>
      </c>
      <c r="Y1863" s="9"/>
      <c r="Z1863" s="11"/>
      <c r="AA1863" s="15">
        <f t="shared" si="195"/>
        <v>0</v>
      </c>
      <c r="AB1863" s="15">
        <f t="shared" si="196"/>
        <v>1</v>
      </c>
      <c r="AC1863" s="15">
        <f t="shared" si="197"/>
        <v>1900</v>
      </c>
    </row>
    <row r="1864" spans="1:29" x14ac:dyDescent="0.35">
      <c r="A1864" s="9"/>
      <c r="B1864" s="9"/>
      <c r="C1864" s="9"/>
      <c r="D1864" s="9"/>
      <c r="E1864" s="9"/>
      <c r="F1864" s="9"/>
      <c r="G1864" s="64"/>
      <c r="H1864" s="65"/>
      <c r="I1864" s="65" t="str">
        <f>IF(Job_Cards[[#This Row],[Customer Name]]="",I1863,"")</f>
        <v>Counter Sale</v>
      </c>
      <c r="J1864" s="22"/>
      <c r="K1864" s="67" t="str">
        <f>_xlfn.XLOOKUP(Job_Cards[[#This Row],[Part Code Issued]],'Inventory Check'!$A$3:$A$3000,'Inventory Check'!$B$3:$B$3000,"WRONG Code",0)</f>
        <v>WRONG Code</v>
      </c>
      <c r="L1864" s="22"/>
      <c r="M1864" s="27"/>
      <c r="N1864" s="69">
        <f t="shared" si="193"/>
        <v>0</v>
      </c>
      <c r="O1864" s="10"/>
      <c r="P1864" s="11"/>
      <c r="Q1864" s="11"/>
      <c r="R1864" s="11"/>
      <c r="S1864" s="11"/>
      <c r="T1864" s="23"/>
      <c r="U1864" s="71">
        <f t="shared" si="192"/>
        <v>0</v>
      </c>
      <c r="V1864" s="71">
        <f t="shared" si="194"/>
        <v>0</v>
      </c>
      <c r="W1864" s="9"/>
      <c r="X1864" s="69">
        <f>Job_Cards[[#This Row],[GST on Lobour]]+Job_Cards[[#This Row],[Total Labour]]+Job_Cards[[#This Row],[Part Value]]</f>
        <v>0</v>
      </c>
      <c r="Y1864" s="9"/>
      <c r="Z1864" s="11"/>
      <c r="AA1864" s="15">
        <f t="shared" si="195"/>
        <v>0</v>
      </c>
      <c r="AB1864" s="15">
        <f t="shared" si="196"/>
        <v>1</v>
      </c>
      <c r="AC1864" s="15">
        <f t="shared" si="197"/>
        <v>1900</v>
      </c>
    </row>
    <row r="1865" spans="1:29" x14ac:dyDescent="0.35">
      <c r="A1865" s="9"/>
      <c r="B1865" s="9"/>
      <c r="C1865" s="9"/>
      <c r="D1865" s="9"/>
      <c r="E1865" s="9"/>
      <c r="F1865" s="9"/>
      <c r="G1865" s="64"/>
      <c r="H1865" s="65"/>
      <c r="I1865" s="65" t="str">
        <f>IF(Job_Cards[[#This Row],[Customer Name]]="",I1864,"")</f>
        <v>Counter Sale</v>
      </c>
      <c r="J1865" s="22"/>
      <c r="K1865" s="67" t="str">
        <f>_xlfn.XLOOKUP(Job_Cards[[#This Row],[Part Code Issued]],'Inventory Check'!$A$3:$A$3000,'Inventory Check'!$B$3:$B$3000,"WRONG Code",0)</f>
        <v>WRONG Code</v>
      </c>
      <c r="L1865" s="22"/>
      <c r="M1865" s="27"/>
      <c r="N1865" s="69">
        <f t="shared" si="193"/>
        <v>0</v>
      </c>
      <c r="O1865" s="10"/>
      <c r="P1865" s="11"/>
      <c r="Q1865" s="11"/>
      <c r="R1865" s="11"/>
      <c r="S1865" s="11"/>
      <c r="T1865" s="23"/>
      <c r="U1865" s="71">
        <f t="shared" si="192"/>
        <v>0</v>
      </c>
      <c r="V1865" s="71">
        <f t="shared" si="194"/>
        <v>0</v>
      </c>
      <c r="W1865" s="9"/>
      <c r="X1865" s="69">
        <f>Job_Cards[[#This Row],[GST on Lobour]]+Job_Cards[[#This Row],[Total Labour]]+Job_Cards[[#This Row],[Part Value]]</f>
        <v>0</v>
      </c>
      <c r="Y1865" s="9"/>
      <c r="Z1865" s="11"/>
      <c r="AA1865" s="15">
        <f t="shared" si="195"/>
        <v>0</v>
      </c>
      <c r="AB1865" s="15">
        <f t="shared" si="196"/>
        <v>1</v>
      </c>
      <c r="AC1865" s="15">
        <f t="shared" si="197"/>
        <v>1900</v>
      </c>
    </row>
    <row r="1866" spans="1:29" x14ac:dyDescent="0.35">
      <c r="A1866" s="9"/>
      <c r="B1866" s="9"/>
      <c r="C1866" s="9"/>
      <c r="D1866" s="9"/>
      <c r="E1866" s="9"/>
      <c r="F1866" s="9"/>
      <c r="G1866" s="64"/>
      <c r="H1866" s="65"/>
      <c r="I1866" s="65" t="str">
        <f>IF(Job_Cards[[#This Row],[Customer Name]]="",I1865,"")</f>
        <v>Counter Sale</v>
      </c>
      <c r="J1866" s="22"/>
      <c r="K1866" s="67" t="str">
        <f>_xlfn.XLOOKUP(Job_Cards[[#This Row],[Part Code Issued]],'Inventory Check'!$A$3:$A$3000,'Inventory Check'!$B$3:$B$3000,"WRONG Code",0)</f>
        <v>WRONG Code</v>
      </c>
      <c r="L1866" s="22"/>
      <c r="M1866" s="27"/>
      <c r="N1866" s="69">
        <f t="shared" si="193"/>
        <v>0</v>
      </c>
      <c r="O1866" s="10"/>
      <c r="P1866" s="11"/>
      <c r="Q1866" s="11"/>
      <c r="R1866" s="11"/>
      <c r="S1866" s="11"/>
      <c r="T1866" s="23"/>
      <c r="U1866" s="71">
        <f t="shared" si="192"/>
        <v>0</v>
      </c>
      <c r="V1866" s="71">
        <f t="shared" si="194"/>
        <v>0</v>
      </c>
      <c r="W1866" s="9"/>
      <c r="X1866" s="69">
        <f>Job_Cards[[#This Row],[GST on Lobour]]+Job_Cards[[#This Row],[Total Labour]]+Job_Cards[[#This Row],[Part Value]]</f>
        <v>0</v>
      </c>
      <c r="Y1866" s="9"/>
      <c r="Z1866" s="11"/>
      <c r="AA1866" s="15">
        <f t="shared" si="195"/>
        <v>0</v>
      </c>
      <c r="AB1866" s="15">
        <f t="shared" si="196"/>
        <v>1</v>
      </c>
      <c r="AC1866" s="15">
        <f t="shared" si="197"/>
        <v>1900</v>
      </c>
    </row>
    <row r="1867" spans="1:29" x14ac:dyDescent="0.35">
      <c r="A1867" s="9"/>
      <c r="B1867" s="9"/>
      <c r="C1867" s="9"/>
      <c r="D1867" s="9"/>
      <c r="E1867" s="9"/>
      <c r="F1867" s="9"/>
      <c r="G1867" s="64"/>
      <c r="H1867" s="65"/>
      <c r="I1867" s="65" t="str">
        <f>IF(Job_Cards[[#This Row],[Customer Name]]="",I1866,"")</f>
        <v>Counter Sale</v>
      </c>
      <c r="J1867" s="22"/>
      <c r="K1867" s="67" t="str">
        <f>_xlfn.XLOOKUP(Job_Cards[[#This Row],[Part Code Issued]],'Inventory Check'!$A$3:$A$3000,'Inventory Check'!$B$3:$B$3000,"WRONG Code",0)</f>
        <v>WRONG Code</v>
      </c>
      <c r="L1867" s="22"/>
      <c r="M1867" s="27"/>
      <c r="N1867" s="69">
        <f t="shared" si="193"/>
        <v>0</v>
      </c>
      <c r="O1867" s="10"/>
      <c r="P1867" s="11"/>
      <c r="Q1867" s="11"/>
      <c r="R1867" s="11"/>
      <c r="S1867" s="11"/>
      <c r="T1867" s="23"/>
      <c r="U1867" s="71">
        <f t="shared" si="192"/>
        <v>0</v>
      </c>
      <c r="V1867" s="71">
        <f t="shared" si="194"/>
        <v>0</v>
      </c>
      <c r="W1867" s="9"/>
      <c r="X1867" s="69">
        <f>Job_Cards[[#This Row],[GST on Lobour]]+Job_Cards[[#This Row],[Total Labour]]+Job_Cards[[#This Row],[Part Value]]</f>
        <v>0</v>
      </c>
      <c r="Y1867" s="9"/>
      <c r="Z1867" s="11"/>
      <c r="AA1867" s="15">
        <f t="shared" si="195"/>
        <v>0</v>
      </c>
      <c r="AB1867" s="15">
        <f t="shared" si="196"/>
        <v>1</v>
      </c>
      <c r="AC1867" s="15">
        <f t="shared" si="197"/>
        <v>1900</v>
      </c>
    </row>
    <row r="1868" spans="1:29" x14ac:dyDescent="0.35">
      <c r="A1868" s="9"/>
      <c r="B1868" s="9"/>
      <c r="C1868" s="9"/>
      <c r="D1868" s="9"/>
      <c r="E1868" s="9"/>
      <c r="F1868" s="9"/>
      <c r="G1868" s="64"/>
      <c r="H1868" s="65"/>
      <c r="I1868" s="65" t="str">
        <f>IF(Job_Cards[[#This Row],[Customer Name]]="",I1867,"")</f>
        <v>Counter Sale</v>
      </c>
      <c r="J1868" s="22"/>
      <c r="K1868" s="67" t="str">
        <f>_xlfn.XLOOKUP(Job_Cards[[#This Row],[Part Code Issued]],'Inventory Check'!$A$3:$A$3000,'Inventory Check'!$B$3:$B$3000,"WRONG Code",0)</f>
        <v>WRONG Code</v>
      </c>
      <c r="L1868" s="22"/>
      <c r="M1868" s="27"/>
      <c r="N1868" s="69">
        <f t="shared" si="193"/>
        <v>0</v>
      </c>
      <c r="O1868" s="10"/>
      <c r="P1868" s="11"/>
      <c r="Q1868" s="11"/>
      <c r="R1868" s="11"/>
      <c r="S1868" s="11"/>
      <c r="T1868" s="23"/>
      <c r="U1868" s="71">
        <f t="shared" si="192"/>
        <v>0</v>
      </c>
      <c r="V1868" s="71">
        <f t="shared" si="194"/>
        <v>0</v>
      </c>
      <c r="W1868" s="9"/>
      <c r="X1868" s="69">
        <f>Job_Cards[[#This Row],[GST on Lobour]]+Job_Cards[[#This Row],[Total Labour]]+Job_Cards[[#This Row],[Part Value]]</f>
        <v>0</v>
      </c>
      <c r="Y1868" s="9"/>
      <c r="Z1868" s="11"/>
      <c r="AA1868" s="15">
        <f t="shared" si="195"/>
        <v>0</v>
      </c>
      <c r="AB1868" s="15">
        <f t="shared" si="196"/>
        <v>1</v>
      </c>
      <c r="AC1868" s="15">
        <f t="shared" si="197"/>
        <v>1900</v>
      </c>
    </row>
    <row r="1869" spans="1:29" x14ac:dyDescent="0.35">
      <c r="A1869" s="9"/>
      <c r="B1869" s="9"/>
      <c r="C1869" s="9"/>
      <c r="D1869" s="9"/>
      <c r="E1869" s="9"/>
      <c r="F1869" s="9"/>
      <c r="G1869" s="64"/>
      <c r="H1869" s="65"/>
      <c r="I1869" s="65" t="str">
        <f>IF(Job_Cards[[#This Row],[Customer Name]]="",I1868,"")</f>
        <v>Counter Sale</v>
      </c>
      <c r="J1869" s="22"/>
      <c r="K1869" s="67" t="str">
        <f>_xlfn.XLOOKUP(Job_Cards[[#This Row],[Part Code Issued]],'Inventory Check'!$A$3:$A$3000,'Inventory Check'!$B$3:$B$3000,"WRONG Code",0)</f>
        <v>WRONG Code</v>
      </c>
      <c r="L1869" s="22"/>
      <c r="M1869" s="27"/>
      <c r="N1869" s="69">
        <f t="shared" si="193"/>
        <v>0</v>
      </c>
      <c r="O1869" s="10"/>
      <c r="P1869" s="11"/>
      <c r="Q1869" s="11"/>
      <c r="R1869" s="11"/>
      <c r="S1869" s="11"/>
      <c r="T1869" s="23"/>
      <c r="U1869" s="71">
        <f t="shared" si="192"/>
        <v>0</v>
      </c>
      <c r="V1869" s="71">
        <f t="shared" si="194"/>
        <v>0</v>
      </c>
      <c r="W1869" s="9"/>
      <c r="X1869" s="69">
        <f>Job_Cards[[#This Row],[GST on Lobour]]+Job_Cards[[#This Row],[Total Labour]]+Job_Cards[[#This Row],[Part Value]]</f>
        <v>0</v>
      </c>
      <c r="Y1869" s="9"/>
      <c r="Z1869" s="11"/>
      <c r="AA1869" s="15">
        <f t="shared" si="195"/>
        <v>0</v>
      </c>
      <c r="AB1869" s="15">
        <f t="shared" si="196"/>
        <v>1</v>
      </c>
      <c r="AC1869" s="15">
        <f t="shared" si="197"/>
        <v>1900</v>
      </c>
    </row>
    <row r="1870" spans="1:29" x14ac:dyDescent="0.35">
      <c r="A1870" s="9"/>
      <c r="B1870" s="9"/>
      <c r="C1870" s="9"/>
      <c r="D1870" s="9"/>
      <c r="E1870" s="9"/>
      <c r="F1870" s="9"/>
      <c r="G1870" s="64"/>
      <c r="H1870" s="65"/>
      <c r="I1870" s="65" t="str">
        <f>IF(Job_Cards[[#This Row],[Customer Name]]="",I1869,"")</f>
        <v>Counter Sale</v>
      </c>
      <c r="J1870" s="22"/>
      <c r="K1870" s="67" t="str">
        <f>_xlfn.XLOOKUP(Job_Cards[[#This Row],[Part Code Issued]],'Inventory Check'!$A$3:$A$3000,'Inventory Check'!$B$3:$B$3000,"WRONG Code",0)</f>
        <v>WRONG Code</v>
      </c>
      <c r="L1870" s="22"/>
      <c r="M1870" s="27"/>
      <c r="N1870" s="69">
        <f t="shared" si="193"/>
        <v>0</v>
      </c>
      <c r="O1870" s="10"/>
      <c r="P1870" s="11"/>
      <c r="Q1870" s="11"/>
      <c r="R1870" s="11"/>
      <c r="S1870" s="11"/>
      <c r="T1870" s="23"/>
      <c r="U1870" s="71">
        <f t="shared" si="192"/>
        <v>0</v>
      </c>
      <c r="V1870" s="71">
        <f t="shared" si="194"/>
        <v>0</v>
      </c>
      <c r="W1870" s="9"/>
      <c r="X1870" s="69">
        <f>Job_Cards[[#This Row],[GST on Lobour]]+Job_Cards[[#This Row],[Total Labour]]+Job_Cards[[#This Row],[Part Value]]</f>
        <v>0</v>
      </c>
      <c r="Y1870" s="9"/>
      <c r="Z1870" s="11"/>
      <c r="AA1870" s="15">
        <f t="shared" si="195"/>
        <v>0</v>
      </c>
      <c r="AB1870" s="15">
        <f t="shared" si="196"/>
        <v>1</v>
      </c>
      <c r="AC1870" s="15">
        <f t="shared" si="197"/>
        <v>1900</v>
      </c>
    </row>
    <row r="1871" spans="1:29" x14ac:dyDescent="0.35">
      <c r="A1871" s="9"/>
      <c r="B1871" s="9"/>
      <c r="C1871" s="9"/>
      <c r="D1871" s="9"/>
      <c r="E1871" s="9"/>
      <c r="F1871" s="9"/>
      <c r="G1871" s="64"/>
      <c r="H1871" s="65"/>
      <c r="I1871" s="65" t="str">
        <f>IF(Job_Cards[[#This Row],[Customer Name]]="",I1870,"")</f>
        <v>Counter Sale</v>
      </c>
      <c r="J1871" s="22"/>
      <c r="K1871" s="67" t="str">
        <f>_xlfn.XLOOKUP(Job_Cards[[#This Row],[Part Code Issued]],'Inventory Check'!$A$3:$A$3000,'Inventory Check'!$B$3:$B$3000,"WRONG Code",0)</f>
        <v>WRONG Code</v>
      </c>
      <c r="L1871" s="22"/>
      <c r="M1871" s="27"/>
      <c r="N1871" s="69">
        <f t="shared" si="193"/>
        <v>0</v>
      </c>
      <c r="O1871" s="10"/>
      <c r="P1871" s="11"/>
      <c r="Q1871" s="11"/>
      <c r="R1871" s="11"/>
      <c r="S1871" s="11"/>
      <c r="T1871" s="23"/>
      <c r="U1871" s="71">
        <f t="shared" si="192"/>
        <v>0</v>
      </c>
      <c r="V1871" s="71">
        <f t="shared" si="194"/>
        <v>0</v>
      </c>
      <c r="W1871" s="9"/>
      <c r="X1871" s="69">
        <f>Job_Cards[[#This Row],[GST on Lobour]]+Job_Cards[[#This Row],[Total Labour]]+Job_Cards[[#This Row],[Part Value]]</f>
        <v>0</v>
      </c>
      <c r="Y1871" s="9"/>
      <c r="Z1871" s="11"/>
      <c r="AA1871" s="15">
        <f t="shared" si="195"/>
        <v>0</v>
      </c>
      <c r="AB1871" s="15">
        <f t="shared" si="196"/>
        <v>1</v>
      </c>
      <c r="AC1871" s="15">
        <f t="shared" si="197"/>
        <v>1900</v>
      </c>
    </row>
    <row r="1872" spans="1:29" x14ac:dyDescent="0.35">
      <c r="A1872" s="9"/>
      <c r="B1872" s="9"/>
      <c r="C1872" s="9"/>
      <c r="D1872" s="9"/>
      <c r="E1872" s="9"/>
      <c r="F1872" s="9"/>
      <c r="G1872" s="64"/>
      <c r="H1872" s="65"/>
      <c r="I1872" s="65" t="str">
        <f>IF(Job_Cards[[#This Row],[Customer Name]]="",I1871,"")</f>
        <v>Counter Sale</v>
      </c>
      <c r="J1872" s="22"/>
      <c r="K1872" s="67" t="str">
        <f>_xlfn.XLOOKUP(Job_Cards[[#This Row],[Part Code Issued]],'Inventory Check'!$A$3:$A$3000,'Inventory Check'!$B$3:$B$3000,"WRONG Code",0)</f>
        <v>WRONG Code</v>
      </c>
      <c r="L1872" s="22"/>
      <c r="M1872" s="27"/>
      <c r="N1872" s="69">
        <f t="shared" si="193"/>
        <v>0</v>
      </c>
      <c r="O1872" s="10"/>
      <c r="P1872" s="11"/>
      <c r="Q1872" s="11"/>
      <c r="R1872" s="11"/>
      <c r="S1872" s="11"/>
      <c r="T1872" s="23"/>
      <c r="U1872" s="71">
        <f t="shared" si="192"/>
        <v>0</v>
      </c>
      <c r="V1872" s="71">
        <f t="shared" si="194"/>
        <v>0</v>
      </c>
      <c r="W1872" s="9"/>
      <c r="X1872" s="69">
        <f>Job_Cards[[#This Row],[GST on Lobour]]+Job_Cards[[#This Row],[Total Labour]]+Job_Cards[[#This Row],[Part Value]]</f>
        <v>0</v>
      </c>
      <c r="Y1872" s="9"/>
      <c r="Z1872" s="11"/>
      <c r="AA1872" s="15">
        <f t="shared" si="195"/>
        <v>0</v>
      </c>
      <c r="AB1872" s="15">
        <f t="shared" si="196"/>
        <v>1</v>
      </c>
      <c r="AC1872" s="15">
        <f t="shared" si="197"/>
        <v>1900</v>
      </c>
    </row>
    <row r="1873" spans="7:29" x14ac:dyDescent="0.35">
      <c r="G1873" s="64"/>
      <c r="H1873" s="65"/>
      <c r="I1873" s="65" t="str">
        <f>IF(Job_Cards[[#This Row],[Customer Name]]="",I1872,"")</f>
        <v>Counter Sale</v>
      </c>
      <c r="K1873" s="67" t="str">
        <f>_xlfn.XLOOKUP(Job_Cards[[#This Row],[Part Code Issued]],'Inventory Check'!$A$3:$A$3000,'Inventory Check'!$B$3:$B$3000,"WRONG Code",0)</f>
        <v>WRONG Code</v>
      </c>
      <c r="N1873" s="69">
        <f t="shared" si="193"/>
        <v>0</v>
      </c>
      <c r="U1873" s="71">
        <f t="shared" si="192"/>
        <v>0</v>
      </c>
      <c r="V1873" s="71">
        <f t="shared" si="194"/>
        <v>0</v>
      </c>
      <c r="X1873" s="69">
        <f>Job_Cards[[#This Row],[GST on Lobour]]+Job_Cards[[#This Row],[Total Labour]]+Job_Cards[[#This Row],[Part Value]]</f>
        <v>0</v>
      </c>
      <c r="AA1873" s="15">
        <f t="shared" si="195"/>
        <v>0</v>
      </c>
      <c r="AB1873" s="15">
        <f t="shared" si="196"/>
        <v>1</v>
      </c>
      <c r="AC1873" s="15">
        <f t="shared" si="197"/>
        <v>1900</v>
      </c>
    </row>
    <row r="1874" spans="7:29" x14ac:dyDescent="0.35">
      <c r="G1874" s="64"/>
      <c r="H1874" s="65"/>
      <c r="I1874" s="65" t="str">
        <f>IF(Job_Cards[[#This Row],[Customer Name]]="",I1873,"")</f>
        <v>Counter Sale</v>
      </c>
      <c r="K1874" s="67" t="str">
        <f>_xlfn.XLOOKUP(Job_Cards[[#This Row],[Part Code Issued]],'Inventory Check'!$A$3:$A$3000,'Inventory Check'!$B$3:$B$3000,"WRONG Code",0)</f>
        <v>WRONG Code</v>
      </c>
      <c r="N1874" s="69">
        <f t="shared" si="193"/>
        <v>0</v>
      </c>
      <c r="U1874" s="71">
        <f t="shared" si="192"/>
        <v>0</v>
      </c>
      <c r="V1874" s="71">
        <f t="shared" si="194"/>
        <v>0</v>
      </c>
      <c r="X1874" s="69">
        <f>Job_Cards[[#This Row],[GST on Lobour]]+Job_Cards[[#This Row],[Total Labour]]+Job_Cards[[#This Row],[Part Value]]</f>
        <v>0</v>
      </c>
      <c r="AA1874" s="15">
        <f t="shared" si="195"/>
        <v>0</v>
      </c>
      <c r="AB1874" s="15">
        <f t="shared" si="196"/>
        <v>1</v>
      </c>
      <c r="AC1874" s="15">
        <f t="shared" si="197"/>
        <v>1900</v>
      </c>
    </row>
    <row r="1875" spans="7:29" x14ac:dyDescent="0.35">
      <c r="G1875" s="64"/>
      <c r="H1875" s="65"/>
      <c r="I1875" s="65" t="str">
        <f>IF(Job_Cards[[#This Row],[Customer Name]]="",I1874,"")</f>
        <v>Counter Sale</v>
      </c>
      <c r="K1875" s="67" t="str">
        <f>_xlfn.XLOOKUP(Job_Cards[[#This Row],[Part Code Issued]],'Inventory Check'!$A$3:$A$3000,'Inventory Check'!$B$3:$B$3000,"WRONG Code",0)</f>
        <v>WRONG Code</v>
      </c>
      <c r="N1875" s="69">
        <f t="shared" si="193"/>
        <v>0</v>
      </c>
      <c r="U1875" s="71">
        <f t="shared" si="192"/>
        <v>0</v>
      </c>
      <c r="V1875" s="71">
        <f t="shared" si="194"/>
        <v>0</v>
      </c>
      <c r="X1875" s="69">
        <f>Job_Cards[[#This Row],[GST on Lobour]]+Job_Cards[[#This Row],[Total Labour]]+Job_Cards[[#This Row],[Part Value]]</f>
        <v>0</v>
      </c>
      <c r="AA1875" s="15">
        <f t="shared" si="195"/>
        <v>0</v>
      </c>
      <c r="AB1875" s="15">
        <f t="shared" si="196"/>
        <v>1</v>
      </c>
      <c r="AC1875" s="15">
        <f t="shared" si="197"/>
        <v>1900</v>
      </c>
    </row>
    <row r="1876" spans="7:29" x14ac:dyDescent="0.35">
      <c r="G1876" s="64"/>
      <c r="H1876" s="65"/>
      <c r="I1876" s="65" t="str">
        <f>IF(Job_Cards[[#This Row],[Customer Name]]="",I1875,"")</f>
        <v>Counter Sale</v>
      </c>
      <c r="K1876" s="67" t="str">
        <f>_xlfn.XLOOKUP(Job_Cards[[#This Row],[Part Code Issued]],'Inventory Check'!$A$3:$A$3000,'Inventory Check'!$B$3:$B$3000,"WRONG Code",0)</f>
        <v>WRONG Code</v>
      </c>
      <c r="N1876" s="69">
        <f t="shared" si="193"/>
        <v>0</v>
      </c>
      <c r="U1876" s="71">
        <f t="shared" si="192"/>
        <v>0</v>
      </c>
      <c r="V1876" s="71">
        <f t="shared" si="194"/>
        <v>0</v>
      </c>
      <c r="X1876" s="69">
        <f>Job_Cards[[#This Row],[GST on Lobour]]+Job_Cards[[#This Row],[Total Labour]]+Job_Cards[[#This Row],[Part Value]]</f>
        <v>0</v>
      </c>
      <c r="AA1876" s="15">
        <f t="shared" si="195"/>
        <v>0</v>
      </c>
      <c r="AB1876" s="15">
        <f t="shared" si="196"/>
        <v>1</v>
      </c>
      <c r="AC1876" s="15">
        <f t="shared" si="197"/>
        <v>1900</v>
      </c>
    </row>
    <row r="1877" spans="7:29" x14ac:dyDescent="0.35">
      <c r="G1877" s="64"/>
      <c r="H1877" s="65"/>
      <c r="I1877" s="65" t="str">
        <f>IF(Job_Cards[[#This Row],[Customer Name]]="",I1876,"")</f>
        <v>Counter Sale</v>
      </c>
      <c r="K1877" s="67" t="str">
        <f>_xlfn.XLOOKUP(Job_Cards[[#This Row],[Part Code Issued]],'Inventory Check'!$A$3:$A$3000,'Inventory Check'!$B$3:$B$3000,"WRONG Code",0)</f>
        <v>WRONG Code</v>
      </c>
      <c r="N1877" s="69">
        <f t="shared" si="193"/>
        <v>0</v>
      </c>
      <c r="U1877" s="71">
        <f t="shared" si="192"/>
        <v>0</v>
      </c>
      <c r="V1877" s="71">
        <f t="shared" si="194"/>
        <v>0</v>
      </c>
      <c r="X1877" s="69">
        <f>Job_Cards[[#This Row],[GST on Lobour]]+Job_Cards[[#This Row],[Total Labour]]+Job_Cards[[#This Row],[Part Value]]</f>
        <v>0</v>
      </c>
      <c r="AA1877" s="15">
        <f t="shared" si="195"/>
        <v>0</v>
      </c>
      <c r="AB1877" s="15">
        <f t="shared" si="196"/>
        <v>1</v>
      </c>
      <c r="AC1877" s="15">
        <f t="shared" si="197"/>
        <v>1900</v>
      </c>
    </row>
    <row r="1878" spans="7:29" x14ac:dyDescent="0.35">
      <c r="G1878" s="64"/>
      <c r="H1878" s="65"/>
      <c r="I1878" s="65" t="str">
        <f>IF(Job_Cards[[#This Row],[Customer Name]]="",I1877,"")</f>
        <v>Counter Sale</v>
      </c>
      <c r="K1878" s="67" t="str">
        <f>_xlfn.XLOOKUP(Job_Cards[[#This Row],[Part Code Issued]],'Inventory Check'!$A$3:$A$3000,'Inventory Check'!$B$3:$B$3000,"WRONG Code",0)</f>
        <v>WRONG Code</v>
      </c>
      <c r="N1878" s="69">
        <f t="shared" si="193"/>
        <v>0</v>
      </c>
      <c r="U1878" s="71">
        <f t="shared" si="192"/>
        <v>0</v>
      </c>
      <c r="V1878" s="71">
        <f t="shared" si="194"/>
        <v>0</v>
      </c>
      <c r="X1878" s="69">
        <f>Job_Cards[[#This Row],[GST on Lobour]]+Job_Cards[[#This Row],[Total Labour]]+Job_Cards[[#This Row],[Part Value]]</f>
        <v>0</v>
      </c>
      <c r="AA1878" s="15">
        <f t="shared" si="195"/>
        <v>0</v>
      </c>
      <c r="AB1878" s="15">
        <f t="shared" si="196"/>
        <v>1</v>
      </c>
      <c r="AC1878" s="15">
        <f t="shared" si="197"/>
        <v>1900</v>
      </c>
    </row>
    <row r="1879" spans="7:29" x14ac:dyDescent="0.35">
      <c r="G1879" s="64"/>
      <c r="H1879" s="65"/>
      <c r="I1879" s="65" t="str">
        <f>IF(Job_Cards[[#This Row],[Customer Name]]="",I1878,"")</f>
        <v>Counter Sale</v>
      </c>
      <c r="K1879" s="67" t="str">
        <f>_xlfn.XLOOKUP(Job_Cards[[#This Row],[Part Code Issued]],'Inventory Check'!$A$3:$A$3000,'Inventory Check'!$B$3:$B$3000,"WRONG Code",0)</f>
        <v>WRONG Code</v>
      </c>
      <c r="N1879" s="69">
        <f t="shared" si="193"/>
        <v>0</v>
      </c>
      <c r="U1879" s="71">
        <f t="shared" si="192"/>
        <v>0</v>
      </c>
      <c r="V1879" s="71">
        <f t="shared" si="194"/>
        <v>0</v>
      </c>
      <c r="X1879" s="69">
        <f>Job_Cards[[#This Row],[GST on Lobour]]+Job_Cards[[#This Row],[Total Labour]]+Job_Cards[[#This Row],[Part Value]]</f>
        <v>0</v>
      </c>
      <c r="AA1879" s="15">
        <f t="shared" si="195"/>
        <v>0</v>
      </c>
      <c r="AB1879" s="15">
        <f t="shared" si="196"/>
        <v>1</v>
      </c>
      <c r="AC1879" s="15">
        <f t="shared" si="197"/>
        <v>1900</v>
      </c>
    </row>
    <row r="1880" spans="7:29" x14ac:dyDescent="0.35">
      <c r="G1880" s="64"/>
      <c r="H1880" s="65"/>
      <c r="I1880" s="65" t="str">
        <f>IF(Job_Cards[[#This Row],[Customer Name]]="",I1879,"")</f>
        <v>Counter Sale</v>
      </c>
      <c r="K1880" s="67" t="str">
        <f>_xlfn.XLOOKUP(Job_Cards[[#This Row],[Part Code Issued]],'Inventory Check'!$A$3:$A$3000,'Inventory Check'!$B$3:$B$3000,"WRONG Code",0)</f>
        <v>WRONG Code</v>
      </c>
      <c r="N1880" s="69">
        <f t="shared" si="193"/>
        <v>0</v>
      </c>
      <c r="U1880" s="71">
        <f t="shared" si="192"/>
        <v>0</v>
      </c>
      <c r="V1880" s="71">
        <f t="shared" si="194"/>
        <v>0</v>
      </c>
      <c r="X1880" s="69">
        <f>Job_Cards[[#This Row],[GST on Lobour]]+Job_Cards[[#This Row],[Total Labour]]+Job_Cards[[#This Row],[Part Value]]</f>
        <v>0</v>
      </c>
      <c r="AA1880" s="15">
        <f t="shared" si="195"/>
        <v>0</v>
      </c>
      <c r="AB1880" s="15">
        <f t="shared" si="196"/>
        <v>1</v>
      </c>
      <c r="AC1880" s="15">
        <f t="shared" si="197"/>
        <v>1900</v>
      </c>
    </row>
    <row r="1881" spans="7:29" x14ac:dyDescent="0.35">
      <c r="G1881" s="64"/>
      <c r="H1881" s="65"/>
      <c r="I1881" s="65" t="str">
        <f>IF(Job_Cards[[#This Row],[Customer Name]]="",I1880,"")</f>
        <v>Counter Sale</v>
      </c>
      <c r="K1881" s="67" t="str">
        <f>_xlfn.XLOOKUP(Job_Cards[[#This Row],[Part Code Issued]],'Inventory Check'!$A$3:$A$3000,'Inventory Check'!$B$3:$B$3000,"WRONG Code",0)</f>
        <v>WRONG Code</v>
      </c>
      <c r="N1881" s="69">
        <f t="shared" si="193"/>
        <v>0</v>
      </c>
      <c r="U1881" s="71">
        <f t="shared" si="192"/>
        <v>0</v>
      </c>
      <c r="V1881" s="71">
        <f t="shared" si="194"/>
        <v>0</v>
      </c>
      <c r="X1881" s="69">
        <f>Job_Cards[[#This Row],[GST on Lobour]]+Job_Cards[[#This Row],[Total Labour]]+Job_Cards[[#This Row],[Part Value]]</f>
        <v>0</v>
      </c>
      <c r="AA1881" s="15">
        <f t="shared" si="195"/>
        <v>0</v>
      </c>
      <c r="AB1881" s="15">
        <f t="shared" si="196"/>
        <v>1</v>
      </c>
      <c r="AC1881" s="15">
        <f t="shared" si="197"/>
        <v>1900</v>
      </c>
    </row>
    <row r="1882" spans="7:29" x14ac:dyDescent="0.35">
      <c r="G1882" s="64"/>
      <c r="H1882" s="65"/>
      <c r="I1882" s="65" t="str">
        <f>IF(Job_Cards[[#This Row],[Customer Name]]="",I1881,"")</f>
        <v>Counter Sale</v>
      </c>
      <c r="K1882" s="67" t="str">
        <f>_xlfn.XLOOKUP(Job_Cards[[#This Row],[Part Code Issued]],'Inventory Check'!$A$3:$A$3000,'Inventory Check'!$B$3:$B$3000,"WRONG Code",0)</f>
        <v>WRONG Code</v>
      </c>
      <c r="N1882" s="69">
        <f t="shared" si="193"/>
        <v>0</v>
      </c>
      <c r="U1882" s="71">
        <f t="shared" si="192"/>
        <v>0</v>
      </c>
      <c r="V1882" s="71">
        <f t="shared" si="194"/>
        <v>0</v>
      </c>
      <c r="X1882" s="69">
        <f>Job_Cards[[#This Row],[GST on Lobour]]+Job_Cards[[#This Row],[Total Labour]]+Job_Cards[[#This Row],[Part Value]]</f>
        <v>0</v>
      </c>
      <c r="AA1882" s="15">
        <f t="shared" si="195"/>
        <v>0</v>
      </c>
      <c r="AB1882" s="15">
        <f t="shared" si="196"/>
        <v>1</v>
      </c>
      <c r="AC1882" s="15">
        <f t="shared" si="197"/>
        <v>1900</v>
      </c>
    </row>
    <row r="1883" spans="7:29" x14ac:dyDescent="0.35">
      <c r="G1883" s="64"/>
      <c r="H1883" s="65"/>
      <c r="I1883" s="65" t="str">
        <f>IF(Job_Cards[[#This Row],[Customer Name]]="",I1882,"")</f>
        <v>Counter Sale</v>
      </c>
      <c r="K1883" s="67" t="str">
        <f>_xlfn.XLOOKUP(Job_Cards[[#This Row],[Part Code Issued]],'Inventory Check'!$A$3:$A$3000,'Inventory Check'!$B$3:$B$3000,"WRONG Code",0)</f>
        <v>WRONG Code</v>
      </c>
      <c r="N1883" s="69">
        <f t="shared" si="193"/>
        <v>0</v>
      </c>
      <c r="U1883" s="71">
        <f t="shared" si="192"/>
        <v>0</v>
      </c>
      <c r="V1883" s="71">
        <f t="shared" si="194"/>
        <v>0</v>
      </c>
      <c r="X1883" s="69">
        <f>Job_Cards[[#This Row],[GST on Lobour]]+Job_Cards[[#This Row],[Total Labour]]+Job_Cards[[#This Row],[Part Value]]</f>
        <v>0</v>
      </c>
      <c r="AA1883" s="15">
        <f t="shared" si="195"/>
        <v>0</v>
      </c>
      <c r="AB1883" s="15">
        <f t="shared" si="196"/>
        <v>1</v>
      </c>
      <c r="AC1883" s="15">
        <f t="shared" si="197"/>
        <v>1900</v>
      </c>
    </row>
    <row r="1884" spans="7:29" x14ac:dyDescent="0.35">
      <c r="G1884" s="64"/>
      <c r="H1884" s="65"/>
      <c r="I1884" s="65" t="str">
        <f>IF(Job_Cards[[#This Row],[Customer Name]]="",I1883,"")</f>
        <v>Counter Sale</v>
      </c>
      <c r="K1884" s="67" t="str">
        <f>_xlfn.XLOOKUP(Job_Cards[[#This Row],[Part Code Issued]],'Inventory Check'!$A$3:$A$3000,'Inventory Check'!$B$3:$B$3000,"WRONG Code",0)</f>
        <v>WRONG Code</v>
      </c>
      <c r="N1884" s="69">
        <f t="shared" si="193"/>
        <v>0</v>
      </c>
      <c r="U1884" s="71">
        <f t="shared" si="192"/>
        <v>0</v>
      </c>
      <c r="V1884" s="71">
        <f t="shared" si="194"/>
        <v>0</v>
      </c>
      <c r="X1884" s="69">
        <f>Job_Cards[[#This Row],[GST on Lobour]]+Job_Cards[[#This Row],[Total Labour]]+Job_Cards[[#This Row],[Part Value]]</f>
        <v>0</v>
      </c>
      <c r="AA1884" s="15">
        <f t="shared" si="195"/>
        <v>0</v>
      </c>
      <c r="AB1884" s="15">
        <f t="shared" si="196"/>
        <v>1</v>
      </c>
      <c r="AC1884" s="15">
        <f t="shared" si="197"/>
        <v>1900</v>
      </c>
    </row>
    <row r="1885" spans="7:29" x14ac:dyDescent="0.35">
      <c r="G1885" s="64"/>
      <c r="H1885" s="65"/>
      <c r="I1885" s="65" t="str">
        <f>IF(Job_Cards[[#This Row],[Customer Name]]="",I1884,"")</f>
        <v>Counter Sale</v>
      </c>
      <c r="K1885" s="67" t="str">
        <f>_xlfn.XLOOKUP(Job_Cards[[#This Row],[Part Code Issued]],'Inventory Check'!$A$3:$A$3000,'Inventory Check'!$B$3:$B$3000,"WRONG Code",0)</f>
        <v>WRONG Code</v>
      </c>
      <c r="N1885" s="69">
        <f t="shared" si="193"/>
        <v>0</v>
      </c>
      <c r="U1885" s="71">
        <f t="shared" si="192"/>
        <v>0</v>
      </c>
      <c r="V1885" s="71">
        <f t="shared" si="194"/>
        <v>0</v>
      </c>
      <c r="X1885" s="69">
        <f>Job_Cards[[#This Row],[GST on Lobour]]+Job_Cards[[#This Row],[Total Labour]]+Job_Cards[[#This Row],[Part Value]]</f>
        <v>0</v>
      </c>
      <c r="AA1885" s="15">
        <f t="shared" si="195"/>
        <v>0</v>
      </c>
      <c r="AB1885" s="15">
        <f t="shared" si="196"/>
        <v>1</v>
      </c>
      <c r="AC1885" s="15">
        <f t="shared" si="197"/>
        <v>1900</v>
      </c>
    </row>
    <row r="1886" spans="7:29" x14ac:dyDescent="0.35">
      <c r="G1886" s="64"/>
      <c r="H1886" s="65"/>
      <c r="I1886" s="65" t="str">
        <f>IF(Job_Cards[[#This Row],[Customer Name]]="",I1885,"")</f>
        <v>Counter Sale</v>
      </c>
      <c r="K1886" s="67" t="str">
        <f>_xlfn.XLOOKUP(Job_Cards[[#This Row],[Part Code Issued]],'Inventory Check'!$A$3:$A$3000,'Inventory Check'!$B$3:$B$3000,"WRONG Code",0)</f>
        <v>WRONG Code</v>
      </c>
      <c r="N1886" s="69">
        <f t="shared" si="193"/>
        <v>0</v>
      </c>
      <c r="U1886" s="71">
        <f t="shared" si="192"/>
        <v>0</v>
      </c>
      <c r="V1886" s="71">
        <f t="shared" si="194"/>
        <v>0</v>
      </c>
      <c r="X1886" s="69">
        <f>Job_Cards[[#This Row],[GST on Lobour]]+Job_Cards[[#This Row],[Total Labour]]+Job_Cards[[#This Row],[Part Value]]</f>
        <v>0</v>
      </c>
      <c r="AA1886" s="15">
        <f t="shared" si="195"/>
        <v>0</v>
      </c>
      <c r="AB1886" s="15">
        <f t="shared" si="196"/>
        <v>1</v>
      </c>
      <c r="AC1886" s="15">
        <f t="shared" si="197"/>
        <v>1900</v>
      </c>
    </row>
    <row r="1887" spans="7:29" x14ac:dyDescent="0.35">
      <c r="G1887" s="64"/>
      <c r="H1887" s="65"/>
      <c r="I1887" s="65" t="str">
        <f>IF(Job_Cards[[#This Row],[Customer Name]]="",I1886,"")</f>
        <v>Counter Sale</v>
      </c>
      <c r="K1887" s="67" t="str">
        <f>_xlfn.XLOOKUP(Job_Cards[[#This Row],[Part Code Issued]],'Inventory Check'!$A$3:$A$3000,'Inventory Check'!$B$3:$B$3000,"WRONG Code",0)</f>
        <v>WRONG Code</v>
      </c>
      <c r="N1887" s="69">
        <f t="shared" si="193"/>
        <v>0</v>
      </c>
      <c r="U1887" s="71">
        <f t="shared" si="192"/>
        <v>0</v>
      </c>
      <c r="V1887" s="71">
        <f t="shared" si="194"/>
        <v>0</v>
      </c>
      <c r="X1887" s="69">
        <f>Job_Cards[[#This Row],[GST on Lobour]]+Job_Cards[[#This Row],[Total Labour]]+Job_Cards[[#This Row],[Part Value]]</f>
        <v>0</v>
      </c>
      <c r="AA1887" s="15">
        <f t="shared" si="195"/>
        <v>0</v>
      </c>
      <c r="AB1887" s="15">
        <f t="shared" si="196"/>
        <v>1</v>
      </c>
      <c r="AC1887" s="15">
        <f t="shared" si="197"/>
        <v>1900</v>
      </c>
    </row>
    <row r="1888" spans="7:29" x14ac:dyDescent="0.35">
      <c r="G1888" s="64"/>
      <c r="H1888" s="65"/>
      <c r="I1888" s="65" t="str">
        <f>IF(Job_Cards[[#This Row],[Customer Name]]="",I1887,"")</f>
        <v>Counter Sale</v>
      </c>
      <c r="K1888" s="67" t="str">
        <f>_xlfn.XLOOKUP(Job_Cards[[#This Row],[Part Code Issued]],'Inventory Check'!$A$3:$A$3000,'Inventory Check'!$B$3:$B$3000,"WRONG Code",0)</f>
        <v>WRONG Code</v>
      </c>
      <c r="N1888" s="69">
        <f t="shared" si="193"/>
        <v>0</v>
      </c>
      <c r="U1888" s="71">
        <f t="shared" si="192"/>
        <v>0</v>
      </c>
      <c r="V1888" s="71">
        <f t="shared" si="194"/>
        <v>0</v>
      </c>
      <c r="X1888" s="69">
        <f>Job_Cards[[#This Row],[GST on Lobour]]+Job_Cards[[#This Row],[Total Labour]]+Job_Cards[[#This Row],[Part Value]]</f>
        <v>0</v>
      </c>
      <c r="AA1888" s="15">
        <f t="shared" si="195"/>
        <v>0</v>
      </c>
      <c r="AB1888" s="15">
        <f t="shared" si="196"/>
        <v>1</v>
      </c>
      <c r="AC1888" s="15">
        <f t="shared" si="197"/>
        <v>1900</v>
      </c>
    </row>
    <row r="1889" spans="7:29" x14ac:dyDescent="0.35">
      <c r="G1889" s="64"/>
      <c r="H1889" s="65"/>
      <c r="I1889" s="65" t="str">
        <f>IF(Job_Cards[[#This Row],[Customer Name]]="",I1888,"")</f>
        <v>Counter Sale</v>
      </c>
      <c r="K1889" s="67" t="str">
        <f>_xlfn.XLOOKUP(Job_Cards[[#This Row],[Part Code Issued]],'Inventory Check'!$A$3:$A$3000,'Inventory Check'!$B$3:$B$3000,"WRONG Code",0)</f>
        <v>WRONG Code</v>
      </c>
      <c r="N1889" s="69">
        <f t="shared" si="193"/>
        <v>0</v>
      </c>
      <c r="U1889" s="71">
        <f t="shared" si="192"/>
        <v>0</v>
      </c>
      <c r="V1889" s="71">
        <f t="shared" si="194"/>
        <v>0</v>
      </c>
      <c r="X1889" s="69">
        <f>Job_Cards[[#This Row],[GST on Lobour]]+Job_Cards[[#This Row],[Total Labour]]+Job_Cards[[#This Row],[Part Value]]</f>
        <v>0</v>
      </c>
      <c r="AA1889" s="15">
        <f t="shared" si="195"/>
        <v>0</v>
      </c>
      <c r="AB1889" s="15">
        <f t="shared" si="196"/>
        <v>1</v>
      </c>
      <c r="AC1889" s="15">
        <f t="shared" si="197"/>
        <v>1900</v>
      </c>
    </row>
    <row r="1890" spans="7:29" x14ac:dyDescent="0.35">
      <c r="G1890" s="64"/>
      <c r="H1890" s="65"/>
      <c r="I1890" s="65" t="str">
        <f>IF(Job_Cards[[#This Row],[Customer Name]]="",I1889,"")</f>
        <v>Counter Sale</v>
      </c>
      <c r="K1890" s="67" t="str">
        <f>_xlfn.XLOOKUP(Job_Cards[[#This Row],[Part Code Issued]],'Inventory Check'!$A$3:$A$3000,'Inventory Check'!$B$3:$B$3000,"WRONG Code",0)</f>
        <v>WRONG Code</v>
      </c>
      <c r="N1890" s="69">
        <f t="shared" si="193"/>
        <v>0</v>
      </c>
      <c r="U1890" s="71">
        <f t="shared" si="192"/>
        <v>0</v>
      </c>
      <c r="V1890" s="71">
        <f t="shared" si="194"/>
        <v>0</v>
      </c>
      <c r="X1890" s="69">
        <f>Job_Cards[[#This Row],[GST on Lobour]]+Job_Cards[[#This Row],[Total Labour]]+Job_Cards[[#This Row],[Part Value]]</f>
        <v>0</v>
      </c>
      <c r="AA1890" s="15">
        <f t="shared" si="195"/>
        <v>0</v>
      </c>
      <c r="AB1890" s="15">
        <f t="shared" si="196"/>
        <v>1</v>
      </c>
      <c r="AC1890" s="15">
        <f t="shared" si="197"/>
        <v>1900</v>
      </c>
    </row>
    <row r="1891" spans="7:29" x14ac:dyDescent="0.35">
      <c r="G1891" s="64"/>
      <c r="H1891" s="65"/>
      <c r="I1891" s="65" t="str">
        <f>IF(Job_Cards[[#This Row],[Customer Name]]="",I1890,"")</f>
        <v>Counter Sale</v>
      </c>
      <c r="K1891" s="67" t="str">
        <f>_xlfn.XLOOKUP(Job_Cards[[#This Row],[Part Code Issued]],'Inventory Check'!$A$3:$A$3000,'Inventory Check'!$B$3:$B$3000,"WRONG Code",0)</f>
        <v>WRONG Code</v>
      </c>
      <c r="N1891" s="69">
        <f t="shared" si="193"/>
        <v>0</v>
      </c>
      <c r="U1891" s="71">
        <f t="shared" si="192"/>
        <v>0</v>
      </c>
      <c r="V1891" s="71">
        <f t="shared" si="194"/>
        <v>0</v>
      </c>
      <c r="X1891" s="69">
        <f>Job_Cards[[#This Row],[GST on Lobour]]+Job_Cards[[#This Row],[Total Labour]]+Job_Cards[[#This Row],[Part Value]]</f>
        <v>0</v>
      </c>
      <c r="AA1891" s="15">
        <f t="shared" si="195"/>
        <v>0</v>
      </c>
      <c r="AB1891" s="15">
        <f t="shared" si="196"/>
        <v>1</v>
      </c>
      <c r="AC1891" s="15">
        <f t="shared" si="197"/>
        <v>1900</v>
      </c>
    </row>
    <row r="1892" spans="7:29" x14ac:dyDescent="0.35">
      <c r="G1892" s="64"/>
      <c r="H1892" s="65"/>
      <c r="I1892" s="65" t="str">
        <f>IF(Job_Cards[[#This Row],[Customer Name]]="",I1891,"")</f>
        <v>Counter Sale</v>
      </c>
      <c r="K1892" s="67" t="str">
        <f>_xlfn.XLOOKUP(Job_Cards[[#This Row],[Part Code Issued]],'Inventory Check'!$A$3:$A$3000,'Inventory Check'!$B$3:$B$3000,"WRONG Code",0)</f>
        <v>WRONG Code</v>
      </c>
      <c r="N1892" s="69">
        <f t="shared" si="193"/>
        <v>0</v>
      </c>
      <c r="U1892" s="71">
        <f t="shared" si="192"/>
        <v>0</v>
      </c>
      <c r="V1892" s="71">
        <f t="shared" si="194"/>
        <v>0</v>
      </c>
      <c r="X1892" s="69">
        <f>Job_Cards[[#This Row],[GST on Lobour]]+Job_Cards[[#This Row],[Total Labour]]+Job_Cards[[#This Row],[Part Value]]</f>
        <v>0</v>
      </c>
      <c r="AA1892" s="15">
        <f t="shared" si="195"/>
        <v>0</v>
      </c>
      <c r="AB1892" s="15">
        <f t="shared" si="196"/>
        <v>1</v>
      </c>
      <c r="AC1892" s="15">
        <f t="shared" si="197"/>
        <v>1900</v>
      </c>
    </row>
    <row r="1893" spans="7:29" x14ac:dyDescent="0.35">
      <c r="G1893" s="64"/>
      <c r="H1893" s="65"/>
      <c r="I1893" s="65" t="str">
        <f>IF(Job_Cards[[#This Row],[Customer Name]]="",I1892,"")</f>
        <v>Counter Sale</v>
      </c>
      <c r="K1893" s="67" t="str">
        <f>_xlfn.XLOOKUP(Job_Cards[[#This Row],[Part Code Issued]],'Inventory Check'!$A$3:$A$3000,'Inventory Check'!$B$3:$B$3000,"WRONG Code",0)</f>
        <v>WRONG Code</v>
      </c>
      <c r="N1893" s="69">
        <f t="shared" si="193"/>
        <v>0</v>
      </c>
      <c r="U1893" s="71">
        <f t="shared" si="192"/>
        <v>0</v>
      </c>
      <c r="V1893" s="71">
        <f t="shared" si="194"/>
        <v>0</v>
      </c>
      <c r="X1893" s="69">
        <f>Job_Cards[[#This Row],[GST on Lobour]]+Job_Cards[[#This Row],[Total Labour]]+Job_Cards[[#This Row],[Part Value]]</f>
        <v>0</v>
      </c>
      <c r="AA1893" s="15">
        <f t="shared" si="195"/>
        <v>0</v>
      </c>
      <c r="AB1893" s="15">
        <f t="shared" si="196"/>
        <v>1</v>
      </c>
      <c r="AC1893" s="15">
        <f t="shared" si="197"/>
        <v>1900</v>
      </c>
    </row>
    <row r="1894" spans="7:29" x14ac:dyDescent="0.35">
      <c r="G1894" s="64"/>
      <c r="H1894" s="65"/>
      <c r="I1894" s="65" t="str">
        <f>IF(Job_Cards[[#This Row],[Customer Name]]="",I1893,"")</f>
        <v>Counter Sale</v>
      </c>
      <c r="K1894" s="67" t="str">
        <f>_xlfn.XLOOKUP(Job_Cards[[#This Row],[Part Code Issued]],'Inventory Check'!$A$3:$A$3000,'Inventory Check'!$B$3:$B$3000,"WRONG Code",0)</f>
        <v>WRONG Code</v>
      </c>
      <c r="N1894" s="69">
        <f t="shared" si="193"/>
        <v>0</v>
      </c>
      <c r="U1894" s="71">
        <f t="shared" si="192"/>
        <v>0</v>
      </c>
      <c r="V1894" s="71">
        <f t="shared" si="194"/>
        <v>0</v>
      </c>
      <c r="X1894" s="69">
        <f>Job_Cards[[#This Row],[GST on Lobour]]+Job_Cards[[#This Row],[Total Labour]]+Job_Cards[[#This Row],[Part Value]]</f>
        <v>0</v>
      </c>
      <c r="AA1894" s="15">
        <f t="shared" si="195"/>
        <v>0</v>
      </c>
      <c r="AB1894" s="15">
        <f t="shared" si="196"/>
        <v>1</v>
      </c>
      <c r="AC1894" s="15">
        <f t="shared" si="197"/>
        <v>1900</v>
      </c>
    </row>
    <row r="1895" spans="7:29" x14ac:dyDescent="0.35">
      <c r="G1895" s="64"/>
      <c r="H1895" s="65"/>
      <c r="I1895" s="65" t="str">
        <f>IF(Job_Cards[[#This Row],[Customer Name]]="",I1894,"")</f>
        <v>Counter Sale</v>
      </c>
      <c r="K1895" s="67" t="str">
        <f>_xlfn.XLOOKUP(Job_Cards[[#This Row],[Part Code Issued]],'Inventory Check'!$A$3:$A$3000,'Inventory Check'!$B$3:$B$3000,"WRONG Code",0)</f>
        <v>WRONG Code</v>
      </c>
      <c r="N1895" s="69">
        <f t="shared" si="193"/>
        <v>0</v>
      </c>
      <c r="U1895" s="71">
        <f t="shared" si="192"/>
        <v>0</v>
      </c>
      <c r="V1895" s="71">
        <f t="shared" si="194"/>
        <v>0</v>
      </c>
      <c r="X1895" s="69">
        <f>Job_Cards[[#This Row],[GST on Lobour]]+Job_Cards[[#This Row],[Total Labour]]+Job_Cards[[#This Row],[Part Value]]</f>
        <v>0</v>
      </c>
      <c r="AA1895" s="15">
        <f t="shared" si="195"/>
        <v>0</v>
      </c>
      <c r="AB1895" s="15">
        <f t="shared" si="196"/>
        <v>1</v>
      </c>
      <c r="AC1895" s="15">
        <f t="shared" si="197"/>
        <v>1900</v>
      </c>
    </row>
    <row r="1896" spans="7:29" x14ac:dyDescent="0.35">
      <c r="G1896" s="64"/>
      <c r="H1896" s="65"/>
      <c r="I1896" s="65" t="str">
        <f>IF(Job_Cards[[#This Row],[Customer Name]]="",I1895,"")</f>
        <v>Counter Sale</v>
      </c>
      <c r="K1896" s="67" t="str">
        <f>_xlfn.XLOOKUP(Job_Cards[[#This Row],[Part Code Issued]],'Inventory Check'!$A$3:$A$3000,'Inventory Check'!$B$3:$B$3000,"WRONG Code",0)</f>
        <v>WRONG Code</v>
      </c>
      <c r="N1896" s="69">
        <f t="shared" si="193"/>
        <v>0</v>
      </c>
      <c r="U1896" s="71">
        <f t="shared" si="192"/>
        <v>0</v>
      </c>
      <c r="V1896" s="71">
        <f t="shared" si="194"/>
        <v>0</v>
      </c>
      <c r="X1896" s="69">
        <f>Job_Cards[[#This Row],[GST on Lobour]]+Job_Cards[[#This Row],[Total Labour]]+Job_Cards[[#This Row],[Part Value]]</f>
        <v>0</v>
      </c>
      <c r="AA1896" s="15">
        <f t="shared" si="195"/>
        <v>0</v>
      </c>
      <c r="AB1896" s="15">
        <f t="shared" si="196"/>
        <v>1</v>
      </c>
      <c r="AC1896" s="15">
        <f t="shared" si="197"/>
        <v>1900</v>
      </c>
    </row>
    <row r="1897" spans="7:29" x14ac:dyDescent="0.35">
      <c r="G1897" s="64"/>
      <c r="H1897" s="65"/>
      <c r="I1897" s="65" t="str">
        <f>IF(Job_Cards[[#This Row],[Customer Name]]="",I1896,"")</f>
        <v>Counter Sale</v>
      </c>
      <c r="K1897" s="67" t="str">
        <f>_xlfn.XLOOKUP(Job_Cards[[#This Row],[Part Code Issued]],'Inventory Check'!$A$3:$A$3000,'Inventory Check'!$B$3:$B$3000,"WRONG Code",0)</f>
        <v>WRONG Code</v>
      </c>
      <c r="N1897" s="69">
        <f t="shared" si="193"/>
        <v>0</v>
      </c>
      <c r="U1897" s="71">
        <f t="shared" si="192"/>
        <v>0</v>
      </c>
      <c r="V1897" s="71">
        <f t="shared" si="194"/>
        <v>0</v>
      </c>
      <c r="X1897" s="69">
        <f>Job_Cards[[#This Row],[GST on Lobour]]+Job_Cards[[#This Row],[Total Labour]]+Job_Cards[[#This Row],[Part Value]]</f>
        <v>0</v>
      </c>
      <c r="AA1897" s="15">
        <f t="shared" si="195"/>
        <v>0</v>
      </c>
      <c r="AB1897" s="15">
        <f t="shared" si="196"/>
        <v>1</v>
      </c>
      <c r="AC1897" s="15">
        <f t="shared" si="197"/>
        <v>1900</v>
      </c>
    </row>
    <row r="1898" spans="7:29" x14ac:dyDescent="0.35">
      <c r="G1898" s="64"/>
      <c r="H1898" s="65"/>
      <c r="I1898" s="65" t="str">
        <f>IF(Job_Cards[[#This Row],[Customer Name]]="",I1897,"")</f>
        <v>Counter Sale</v>
      </c>
      <c r="K1898" s="67" t="str">
        <f>_xlfn.XLOOKUP(Job_Cards[[#This Row],[Part Code Issued]],'Inventory Check'!$A$3:$A$3000,'Inventory Check'!$B$3:$B$3000,"WRONG Code",0)</f>
        <v>WRONG Code</v>
      </c>
      <c r="N1898" s="69">
        <f t="shared" si="193"/>
        <v>0</v>
      </c>
      <c r="U1898" s="71">
        <f t="shared" si="192"/>
        <v>0</v>
      </c>
      <c r="V1898" s="71">
        <f t="shared" si="194"/>
        <v>0</v>
      </c>
      <c r="X1898" s="69">
        <f>Job_Cards[[#This Row],[GST on Lobour]]+Job_Cards[[#This Row],[Total Labour]]+Job_Cards[[#This Row],[Part Value]]</f>
        <v>0</v>
      </c>
      <c r="AA1898" s="15">
        <f t="shared" si="195"/>
        <v>0</v>
      </c>
      <c r="AB1898" s="15">
        <f t="shared" si="196"/>
        <v>1</v>
      </c>
      <c r="AC1898" s="15">
        <f t="shared" si="197"/>
        <v>1900</v>
      </c>
    </row>
    <row r="1899" spans="7:29" x14ac:dyDescent="0.35">
      <c r="G1899" s="64"/>
      <c r="H1899" s="65"/>
      <c r="I1899" s="65" t="str">
        <f>IF(Job_Cards[[#This Row],[Customer Name]]="",I1898,"")</f>
        <v>Counter Sale</v>
      </c>
      <c r="K1899" s="67" t="str">
        <f>_xlfn.XLOOKUP(Job_Cards[[#This Row],[Part Code Issued]],'Inventory Check'!$A$3:$A$3000,'Inventory Check'!$B$3:$B$3000,"WRONG Code",0)</f>
        <v>WRONG Code</v>
      </c>
      <c r="N1899" s="69">
        <f t="shared" si="193"/>
        <v>0</v>
      </c>
      <c r="U1899" s="71">
        <f t="shared" si="192"/>
        <v>0</v>
      </c>
      <c r="V1899" s="71">
        <f t="shared" si="194"/>
        <v>0</v>
      </c>
      <c r="X1899" s="69">
        <f>Job_Cards[[#This Row],[GST on Lobour]]+Job_Cards[[#This Row],[Total Labour]]+Job_Cards[[#This Row],[Part Value]]</f>
        <v>0</v>
      </c>
      <c r="AA1899" s="15">
        <f t="shared" si="195"/>
        <v>0</v>
      </c>
      <c r="AB1899" s="15">
        <f t="shared" si="196"/>
        <v>1</v>
      </c>
      <c r="AC1899" s="15">
        <f t="shared" si="197"/>
        <v>1900</v>
      </c>
    </row>
    <row r="1900" spans="7:29" x14ac:dyDescent="0.35">
      <c r="G1900" s="64"/>
      <c r="H1900" s="65"/>
      <c r="I1900" s="65" t="str">
        <f>IF(Job_Cards[[#This Row],[Customer Name]]="",I1899,"")</f>
        <v>Counter Sale</v>
      </c>
      <c r="K1900" s="67" t="str">
        <f>_xlfn.XLOOKUP(Job_Cards[[#This Row],[Part Code Issued]],'Inventory Check'!$A$3:$A$3000,'Inventory Check'!$B$3:$B$3000,"WRONG Code",0)</f>
        <v>WRONG Code</v>
      </c>
      <c r="N1900" s="69">
        <f t="shared" si="193"/>
        <v>0</v>
      </c>
      <c r="U1900" s="71">
        <f t="shared" si="192"/>
        <v>0</v>
      </c>
      <c r="V1900" s="71">
        <f t="shared" si="194"/>
        <v>0</v>
      </c>
      <c r="X1900" s="69">
        <f>Job_Cards[[#This Row],[GST on Lobour]]+Job_Cards[[#This Row],[Total Labour]]+Job_Cards[[#This Row],[Part Value]]</f>
        <v>0</v>
      </c>
      <c r="AA1900" s="15">
        <f t="shared" si="195"/>
        <v>0</v>
      </c>
      <c r="AB1900" s="15">
        <f t="shared" si="196"/>
        <v>1</v>
      </c>
      <c r="AC1900" s="15">
        <f t="shared" si="197"/>
        <v>1900</v>
      </c>
    </row>
    <row r="1901" spans="7:29" x14ac:dyDescent="0.35">
      <c r="G1901" s="64"/>
      <c r="H1901" s="65"/>
      <c r="I1901" s="65" t="str">
        <f>IF(Job_Cards[[#This Row],[Customer Name]]="",I1900,"")</f>
        <v>Counter Sale</v>
      </c>
      <c r="K1901" s="67" t="str">
        <f>_xlfn.XLOOKUP(Job_Cards[[#This Row],[Part Code Issued]],'Inventory Check'!$A$3:$A$3000,'Inventory Check'!$B$3:$B$3000,"WRONG Code",0)</f>
        <v>WRONG Code</v>
      </c>
      <c r="N1901" s="69">
        <f t="shared" si="193"/>
        <v>0</v>
      </c>
      <c r="U1901" s="71">
        <f t="shared" si="192"/>
        <v>0</v>
      </c>
      <c r="V1901" s="71">
        <f t="shared" si="194"/>
        <v>0</v>
      </c>
      <c r="X1901" s="69">
        <f>Job_Cards[[#This Row],[GST on Lobour]]+Job_Cards[[#This Row],[Total Labour]]+Job_Cards[[#This Row],[Part Value]]</f>
        <v>0</v>
      </c>
      <c r="AA1901" s="15">
        <f t="shared" si="195"/>
        <v>0</v>
      </c>
      <c r="AB1901" s="15">
        <f t="shared" si="196"/>
        <v>1</v>
      </c>
      <c r="AC1901" s="15">
        <f t="shared" si="197"/>
        <v>1900</v>
      </c>
    </row>
    <row r="1902" spans="7:29" x14ac:dyDescent="0.35">
      <c r="G1902" s="64"/>
      <c r="H1902" s="65"/>
      <c r="I1902" s="65" t="str">
        <f>IF(Job_Cards[[#This Row],[Customer Name]]="",I1901,"")</f>
        <v>Counter Sale</v>
      </c>
      <c r="K1902" s="67" t="str">
        <f>_xlfn.XLOOKUP(Job_Cards[[#This Row],[Part Code Issued]],'Inventory Check'!$A$3:$A$3000,'Inventory Check'!$B$3:$B$3000,"WRONG Code",0)</f>
        <v>WRONG Code</v>
      </c>
      <c r="N1902" s="69">
        <f t="shared" si="193"/>
        <v>0</v>
      </c>
      <c r="U1902" s="71">
        <f t="shared" si="192"/>
        <v>0</v>
      </c>
      <c r="V1902" s="71">
        <f t="shared" si="194"/>
        <v>0</v>
      </c>
      <c r="X1902" s="69">
        <f>Job_Cards[[#This Row],[GST on Lobour]]+Job_Cards[[#This Row],[Total Labour]]+Job_Cards[[#This Row],[Part Value]]</f>
        <v>0</v>
      </c>
      <c r="AA1902" s="15">
        <f t="shared" si="195"/>
        <v>0</v>
      </c>
      <c r="AB1902" s="15">
        <f t="shared" si="196"/>
        <v>1</v>
      </c>
      <c r="AC1902" s="15">
        <f t="shared" si="197"/>
        <v>1900</v>
      </c>
    </row>
    <row r="1903" spans="7:29" x14ac:dyDescent="0.35">
      <c r="G1903" s="64"/>
      <c r="H1903" s="65"/>
      <c r="I1903" s="65" t="str">
        <f>IF(Job_Cards[[#This Row],[Customer Name]]="",I1902,"")</f>
        <v>Counter Sale</v>
      </c>
      <c r="K1903" s="67" t="str">
        <f>_xlfn.XLOOKUP(Job_Cards[[#This Row],[Part Code Issued]],'Inventory Check'!$A$3:$A$3000,'Inventory Check'!$B$3:$B$3000,"WRONG Code",0)</f>
        <v>WRONG Code</v>
      </c>
      <c r="N1903" s="69">
        <f t="shared" si="193"/>
        <v>0</v>
      </c>
      <c r="U1903" s="71">
        <f t="shared" si="192"/>
        <v>0</v>
      </c>
      <c r="V1903" s="71">
        <f t="shared" si="194"/>
        <v>0</v>
      </c>
      <c r="X1903" s="69">
        <f>Job_Cards[[#This Row],[GST on Lobour]]+Job_Cards[[#This Row],[Total Labour]]+Job_Cards[[#This Row],[Part Value]]</f>
        <v>0</v>
      </c>
      <c r="AA1903" s="15">
        <f t="shared" si="195"/>
        <v>0</v>
      </c>
      <c r="AB1903" s="15">
        <f t="shared" si="196"/>
        <v>1</v>
      </c>
      <c r="AC1903" s="15">
        <f t="shared" si="197"/>
        <v>1900</v>
      </c>
    </row>
    <row r="1904" spans="7:29" x14ac:dyDescent="0.35">
      <c r="G1904" s="64"/>
      <c r="H1904" s="65"/>
      <c r="I1904" s="65" t="str">
        <f>IF(Job_Cards[[#This Row],[Customer Name]]="",I1903,"")</f>
        <v>Counter Sale</v>
      </c>
      <c r="K1904" s="67" t="str">
        <f>_xlfn.XLOOKUP(Job_Cards[[#This Row],[Part Code Issued]],'Inventory Check'!$A$3:$A$3000,'Inventory Check'!$B$3:$B$3000,"WRONG Code",0)</f>
        <v>WRONG Code</v>
      </c>
      <c r="N1904" s="69">
        <f t="shared" si="193"/>
        <v>0</v>
      </c>
      <c r="U1904" s="71">
        <f t="shared" si="192"/>
        <v>0</v>
      </c>
      <c r="V1904" s="71">
        <f t="shared" si="194"/>
        <v>0</v>
      </c>
      <c r="X1904" s="69">
        <f>Job_Cards[[#This Row],[GST on Lobour]]+Job_Cards[[#This Row],[Total Labour]]+Job_Cards[[#This Row],[Part Value]]</f>
        <v>0</v>
      </c>
      <c r="AA1904" s="15">
        <f t="shared" si="195"/>
        <v>0</v>
      </c>
      <c r="AB1904" s="15">
        <f t="shared" si="196"/>
        <v>1</v>
      </c>
      <c r="AC1904" s="15">
        <f t="shared" si="197"/>
        <v>1900</v>
      </c>
    </row>
    <row r="1905" spans="7:29" x14ac:dyDescent="0.35">
      <c r="G1905" s="64"/>
      <c r="H1905" s="65"/>
      <c r="I1905" s="65" t="str">
        <f>IF(Job_Cards[[#This Row],[Customer Name]]="",I1904,"")</f>
        <v>Counter Sale</v>
      </c>
      <c r="K1905" s="67" t="str">
        <f>_xlfn.XLOOKUP(Job_Cards[[#This Row],[Part Code Issued]],'Inventory Check'!$A$3:$A$3000,'Inventory Check'!$B$3:$B$3000,"WRONG Code",0)</f>
        <v>WRONG Code</v>
      </c>
      <c r="N1905" s="69">
        <f t="shared" si="193"/>
        <v>0</v>
      </c>
      <c r="U1905" s="71">
        <f t="shared" si="192"/>
        <v>0</v>
      </c>
      <c r="V1905" s="71">
        <f t="shared" si="194"/>
        <v>0</v>
      </c>
      <c r="X1905" s="69">
        <f>Job_Cards[[#This Row],[GST on Lobour]]+Job_Cards[[#This Row],[Total Labour]]+Job_Cards[[#This Row],[Part Value]]</f>
        <v>0</v>
      </c>
      <c r="AA1905" s="15">
        <f t="shared" si="195"/>
        <v>0</v>
      </c>
      <c r="AB1905" s="15">
        <f t="shared" si="196"/>
        <v>1</v>
      </c>
      <c r="AC1905" s="15">
        <f t="shared" si="197"/>
        <v>1900</v>
      </c>
    </row>
    <row r="1906" spans="7:29" x14ac:dyDescent="0.35">
      <c r="G1906" s="64"/>
      <c r="H1906" s="65"/>
      <c r="I1906" s="65" t="str">
        <f>IF(Job_Cards[[#This Row],[Customer Name]]="",I1905,"")</f>
        <v>Counter Sale</v>
      </c>
      <c r="K1906" s="67" t="str">
        <f>_xlfn.XLOOKUP(Job_Cards[[#This Row],[Part Code Issued]],'Inventory Check'!$A$3:$A$3000,'Inventory Check'!$B$3:$B$3000,"WRONG Code",0)</f>
        <v>WRONG Code</v>
      </c>
      <c r="N1906" s="69">
        <f t="shared" si="193"/>
        <v>0</v>
      </c>
      <c r="U1906" s="71">
        <f t="shared" si="192"/>
        <v>0</v>
      </c>
      <c r="V1906" s="71">
        <f t="shared" si="194"/>
        <v>0</v>
      </c>
      <c r="X1906" s="69">
        <f>Job_Cards[[#This Row],[GST on Lobour]]+Job_Cards[[#This Row],[Total Labour]]+Job_Cards[[#This Row],[Part Value]]</f>
        <v>0</v>
      </c>
      <c r="AA1906" s="15">
        <f t="shared" si="195"/>
        <v>0</v>
      </c>
      <c r="AB1906" s="15">
        <f t="shared" si="196"/>
        <v>1</v>
      </c>
      <c r="AC1906" s="15">
        <f t="shared" si="197"/>
        <v>1900</v>
      </c>
    </row>
    <row r="1907" spans="7:29" x14ac:dyDescent="0.35">
      <c r="G1907" s="64"/>
      <c r="H1907" s="65"/>
      <c r="I1907" s="65" t="str">
        <f>IF(Job_Cards[[#This Row],[Customer Name]]="",I1906,"")</f>
        <v>Counter Sale</v>
      </c>
      <c r="K1907" s="67" t="str">
        <f>_xlfn.XLOOKUP(Job_Cards[[#This Row],[Part Code Issued]],'Inventory Check'!$A$3:$A$3000,'Inventory Check'!$B$3:$B$3000,"WRONG Code",0)</f>
        <v>WRONG Code</v>
      </c>
      <c r="N1907" s="69">
        <f t="shared" si="193"/>
        <v>0</v>
      </c>
      <c r="U1907" s="71">
        <f t="shared" si="192"/>
        <v>0</v>
      </c>
      <c r="V1907" s="71">
        <f t="shared" si="194"/>
        <v>0</v>
      </c>
      <c r="X1907" s="69">
        <f>Job_Cards[[#This Row],[GST on Lobour]]+Job_Cards[[#This Row],[Total Labour]]+Job_Cards[[#This Row],[Part Value]]</f>
        <v>0</v>
      </c>
      <c r="AA1907" s="15">
        <f t="shared" si="195"/>
        <v>0</v>
      </c>
      <c r="AB1907" s="15">
        <f t="shared" si="196"/>
        <v>1</v>
      </c>
      <c r="AC1907" s="15">
        <f t="shared" si="197"/>
        <v>1900</v>
      </c>
    </row>
    <row r="1908" spans="7:29" x14ac:dyDescent="0.35">
      <c r="G1908" s="64"/>
      <c r="H1908" s="65"/>
      <c r="I1908" s="65" t="str">
        <f>IF(Job_Cards[[#This Row],[Customer Name]]="",I1907,"")</f>
        <v>Counter Sale</v>
      </c>
      <c r="K1908" s="67" t="str">
        <f>_xlfn.XLOOKUP(Job_Cards[[#This Row],[Part Code Issued]],'Inventory Check'!$A$3:$A$3000,'Inventory Check'!$B$3:$B$3000,"WRONG Code",0)</f>
        <v>WRONG Code</v>
      </c>
      <c r="N1908" s="69">
        <f t="shared" si="193"/>
        <v>0</v>
      </c>
      <c r="U1908" s="71">
        <f t="shared" si="192"/>
        <v>0</v>
      </c>
      <c r="V1908" s="71">
        <f t="shared" si="194"/>
        <v>0</v>
      </c>
      <c r="X1908" s="69">
        <f>Job_Cards[[#This Row],[GST on Lobour]]+Job_Cards[[#This Row],[Total Labour]]+Job_Cards[[#This Row],[Part Value]]</f>
        <v>0</v>
      </c>
      <c r="AA1908" s="15">
        <f t="shared" si="195"/>
        <v>0</v>
      </c>
      <c r="AB1908" s="15">
        <f t="shared" si="196"/>
        <v>1</v>
      </c>
      <c r="AC1908" s="15">
        <f t="shared" si="197"/>
        <v>1900</v>
      </c>
    </row>
    <row r="1909" spans="7:29" x14ac:dyDescent="0.35">
      <c r="G1909" s="64"/>
      <c r="H1909" s="65"/>
      <c r="I1909" s="65" t="str">
        <f>IF(Job_Cards[[#This Row],[Customer Name]]="",I1908,"")</f>
        <v>Counter Sale</v>
      </c>
      <c r="K1909" s="67" t="str">
        <f>_xlfn.XLOOKUP(Job_Cards[[#This Row],[Part Code Issued]],'Inventory Check'!$A$3:$A$3000,'Inventory Check'!$B$3:$B$3000,"WRONG Code",0)</f>
        <v>WRONG Code</v>
      </c>
      <c r="N1909" s="69">
        <f t="shared" si="193"/>
        <v>0</v>
      </c>
      <c r="U1909" s="71">
        <f t="shared" si="192"/>
        <v>0</v>
      </c>
      <c r="V1909" s="71">
        <f t="shared" si="194"/>
        <v>0</v>
      </c>
      <c r="X1909" s="69">
        <f>Job_Cards[[#This Row],[GST on Lobour]]+Job_Cards[[#This Row],[Total Labour]]+Job_Cards[[#This Row],[Part Value]]</f>
        <v>0</v>
      </c>
      <c r="AA1909" s="15">
        <f t="shared" si="195"/>
        <v>0</v>
      </c>
      <c r="AB1909" s="15">
        <f t="shared" si="196"/>
        <v>1</v>
      </c>
      <c r="AC1909" s="15">
        <f t="shared" si="197"/>
        <v>1900</v>
      </c>
    </row>
    <row r="1910" spans="7:29" x14ac:dyDescent="0.35">
      <c r="G1910" s="64"/>
      <c r="H1910" s="65"/>
      <c r="I1910" s="65" t="str">
        <f>IF(Job_Cards[[#This Row],[Customer Name]]="",I1909,"")</f>
        <v>Counter Sale</v>
      </c>
      <c r="K1910" s="67" t="str">
        <f>_xlfn.XLOOKUP(Job_Cards[[#This Row],[Part Code Issued]],'Inventory Check'!$A$3:$A$3000,'Inventory Check'!$B$3:$B$3000,"WRONG Code",0)</f>
        <v>WRONG Code</v>
      </c>
      <c r="N1910" s="69">
        <f t="shared" si="193"/>
        <v>0</v>
      </c>
      <c r="U1910" s="71">
        <f t="shared" si="192"/>
        <v>0</v>
      </c>
      <c r="V1910" s="71">
        <f t="shared" si="194"/>
        <v>0</v>
      </c>
      <c r="X1910" s="69">
        <f>Job_Cards[[#This Row],[GST on Lobour]]+Job_Cards[[#This Row],[Total Labour]]+Job_Cards[[#This Row],[Part Value]]</f>
        <v>0</v>
      </c>
      <c r="AA1910" s="15">
        <f t="shared" si="195"/>
        <v>0</v>
      </c>
      <c r="AB1910" s="15">
        <f t="shared" si="196"/>
        <v>1</v>
      </c>
      <c r="AC1910" s="15">
        <f t="shared" si="197"/>
        <v>1900</v>
      </c>
    </row>
    <row r="1911" spans="7:29" x14ac:dyDescent="0.35">
      <c r="G1911" s="64"/>
      <c r="H1911" s="65"/>
      <c r="I1911" s="65" t="str">
        <f>IF(Job_Cards[[#This Row],[Customer Name]]="",I1910,"")</f>
        <v>Counter Sale</v>
      </c>
      <c r="K1911" s="67" t="str">
        <f>_xlfn.XLOOKUP(Job_Cards[[#This Row],[Part Code Issued]],'Inventory Check'!$A$3:$A$3000,'Inventory Check'!$B$3:$B$3000,"WRONG Code",0)</f>
        <v>WRONG Code</v>
      </c>
      <c r="N1911" s="69">
        <f t="shared" si="193"/>
        <v>0</v>
      </c>
      <c r="U1911" s="71">
        <f t="shared" si="192"/>
        <v>0</v>
      </c>
      <c r="V1911" s="71">
        <f t="shared" si="194"/>
        <v>0</v>
      </c>
      <c r="X1911" s="69">
        <f>Job_Cards[[#This Row],[GST on Lobour]]+Job_Cards[[#This Row],[Total Labour]]+Job_Cards[[#This Row],[Part Value]]</f>
        <v>0</v>
      </c>
      <c r="AA1911" s="15">
        <f t="shared" si="195"/>
        <v>0</v>
      </c>
      <c r="AB1911" s="15">
        <f t="shared" si="196"/>
        <v>1</v>
      </c>
      <c r="AC1911" s="15">
        <f t="shared" si="197"/>
        <v>1900</v>
      </c>
    </row>
    <row r="1912" spans="7:29" x14ac:dyDescent="0.35">
      <c r="G1912" s="64"/>
      <c r="H1912" s="65"/>
      <c r="I1912" s="65" t="str">
        <f>IF(Job_Cards[[#This Row],[Customer Name]]="",I1911,"")</f>
        <v>Counter Sale</v>
      </c>
      <c r="K1912" s="67" t="str">
        <f>_xlfn.XLOOKUP(Job_Cards[[#This Row],[Part Code Issued]],'Inventory Check'!$A$3:$A$3000,'Inventory Check'!$B$3:$B$3000,"WRONG Code",0)</f>
        <v>WRONG Code</v>
      </c>
      <c r="N1912" s="69">
        <f t="shared" si="193"/>
        <v>0</v>
      </c>
      <c r="U1912" s="71">
        <f t="shared" si="192"/>
        <v>0</v>
      </c>
      <c r="V1912" s="71">
        <f t="shared" si="194"/>
        <v>0</v>
      </c>
      <c r="X1912" s="69">
        <f>Job_Cards[[#This Row],[GST on Lobour]]+Job_Cards[[#This Row],[Total Labour]]+Job_Cards[[#This Row],[Part Value]]</f>
        <v>0</v>
      </c>
      <c r="AA1912" s="15">
        <f t="shared" si="195"/>
        <v>0</v>
      </c>
      <c r="AB1912" s="15">
        <f t="shared" si="196"/>
        <v>1</v>
      </c>
      <c r="AC1912" s="15">
        <f t="shared" si="197"/>
        <v>1900</v>
      </c>
    </row>
    <row r="1913" spans="7:29" x14ac:dyDescent="0.35">
      <c r="G1913" s="64"/>
      <c r="H1913" s="65"/>
      <c r="I1913" s="65" t="str">
        <f>IF(Job_Cards[[#This Row],[Customer Name]]="",I1912,"")</f>
        <v>Counter Sale</v>
      </c>
      <c r="K1913" s="67" t="str">
        <f>_xlfn.XLOOKUP(Job_Cards[[#This Row],[Part Code Issued]],'Inventory Check'!$A$3:$A$3000,'Inventory Check'!$B$3:$B$3000,"WRONG Code",0)</f>
        <v>WRONG Code</v>
      </c>
      <c r="N1913" s="69">
        <f t="shared" si="193"/>
        <v>0</v>
      </c>
      <c r="U1913" s="71">
        <f t="shared" si="192"/>
        <v>0</v>
      </c>
      <c r="V1913" s="71">
        <f t="shared" si="194"/>
        <v>0</v>
      </c>
      <c r="X1913" s="69">
        <f>Job_Cards[[#This Row],[GST on Lobour]]+Job_Cards[[#This Row],[Total Labour]]+Job_Cards[[#This Row],[Part Value]]</f>
        <v>0</v>
      </c>
      <c r="AA1913" s="15">
        <f t="shared" si="195"/>
        <v>0</v>
      </c>
      <c r="AB1913" s="15">
        <f t="shared" si="196"/>
        <v>1</v>
      </c>
      <c r="AC1913" s="15">
        <f t="shared" si="197"/>
        <v>1900</v>
      </c>
    </row>
    <row r="1914" spans="7:29" x14ac:dyDescent="0.35">
      <c r="G1914" s="64"/>
      <c r="H1914" s="65"/>
      <c r="I1914" s="65" t="str">
        <f>IF(Job_Cards[[#This Row],[Customer Name]]="",I1913,"")</f>
        <v>Counter Sale</v>
      </c>
      <c r="K1914" s="67" t="str">
        <f>_xlfn.XLOOKUP(Job_Cards[[#This Row],[Part Code Issued]],'Inventory Check'!$A$3:$A$3000,'Inventory Check'!$B$3:$B$3000,"WRONG Code",0)</f>
        <v>WRONG Code</v>
      </c>
      <c r="N1914" s="69">
        <f t="shared" si="193"/>
        <v>0</v>
      </c>
      <c r="U1914" s="71">
        <f t="shared" si="192"/>
        <v>0</v>
      </c>
      <c r="V1914" s="71">
        <f t="shared" si="194"/>
        <v>0</v>
      </c>
      <c r="X1914" s="69">
        <f>Job_Cards[[#This Row],[GST on Lobour]]+Job_Cards[[#This Row],[Total Labour]]+Job_Cards[[#This Row],[Part Value]]</f>
        <v>0</v>
      </c>
      <c r="AA1914" s="15">
        <f t="shared" si="195"/>
        <v>0</v>
      </c>
      <c r="AB1914" s="15">
        <f t="shared" si="196"/>
        <v>1</v>
      </c>
      <c r="AC1914" s="15">
        <f t="shared" si="197"/>
        <v>1900</v>
      </c>
    </row>
    <row r="1915" spans="7:29" x14ac:dyDescent="0.35">
      <c r="G1915" s="64"/>
      <c r="H1915" s="65"/>
      <c r="I1915" s="65" t="str">
        <f>IF(Job_Cards[[#This Row],[Customer Name]]="",I1914,"")</f>
        <v>Counter Sale</v>
      </c>
      <c r="K1915" s="67" t="str">
        <f>_xlfn.XLOOKUP(Job_Cards[[#This Row],[Part Code Issued]],'Inventory Check'!$A$3:$A$3000,'Inventory Check'!$B$3:$B$3000,"WRONG Code",0)</f>
        <v>WRONG Code</v>
      </c>
      <c r="N1915" s="69">
        <f t="shared" si="193"/>
        <v>0</v>
      </c>
      <c r="U1915" s="71">
        <f t="shared" si="192"/>
        <v>0</v>
      </c>
      <c r="V1915" s="71">
        <f t="shared" si="194"/>
        <v>0</v>
      </c>
      <c r="X1915" s="69">
        <f>Job_Cards[[#This Row],[GST on Lobour]]+Job_Cards[[#This Row],[Total Labour]]+Job_Cards[[#This Row],[Part Value]]</f>
        <v>0</v>
      </c>
      <c r="AA1915" s="15">
        <f t="shared" si="195"/>
        <v>0</v>
      </c>
      <c r="AB1915" s="15">
        <f t="shared" si="196"/>
        <v>1</v>
      </c>
      <c r="AC1915" s="15">
        <f t="shared" si="197"/>
        <v>1900</v>
      </c>
    </row>
    <row r="1916" spans="7:29" x14ac:dyDescent="0.35">
      <c r="G1916" s="64"/>
      <c r="H1916" s="65"/>
      <c r="I1916" s="65" t="str">
        <f>IF(Job_Cards[[#This Row],[Customer Name]]="",I1915,"")</f>
        <v>Counter Sale</v>
      </c>
      <c r="K1916" s="67" t="str">
        <f>_xlfn.XLOOKUP(Job_Cards[[#This Row],[Part Code Issued]],'Inventory Check'!$A$3:$A$3000,'Inventory Check'!$B$3:$B$3000,"WRONG Code",0)</f>
        <v>WRONG Code</v>
      </c>
      <c r="N1916" s="69">
        <f t="shared" si="193"/>
        <v>0</v>
      </c>
      <c r="U1916" s="71">
        <f t="shared" ref="U1916:U1979" si="198">SUM(O1916:T1916)</f>
        <v>0</v>
      </c>
      <c r="V1916" s="71">
        <f t="shared" si="194"/>
        <v>0</v>
      </c>
      <c r="X1916" s="69">
        <f>Job_Cards[[#This Row],[GST on Lobour]]+Job_Cards[[#This Row],[Total Labour]]+Job_Cards[[#This Row],[Part Value]]</f>
        <v>0</v>
      </c>
      <c r="AA1916" s="15">
        <f t="shared" si="195"/>
        <v>0</v>
      </c>
      <c r="AB1916" s="15">
        <f t="shared" si="196"/>
        <v>1</v>
      </c>
      <c r="AC1916" s="15">
        <f t="shared" si="197"/>
        <v>1900</v>
      </c>
    </row>
    <row r="1917" spans="7:29" x14ac:dyDescent="0.35">
      <c r="G1917" s="64"/>
      <c r="H1917" s="65"/>
      <c r="I1917" s="65" t="str">
        <f>IF(Job_Cards[[#This Row],[Customer Name]]="",I1916,"")</f>
        <v>Counter Sale</v>
      </c>
      <c r="K1917" s="67" t="str">
        <f>_xlfn.XLOOKUP(Job_Cards[[#This Row],[Part Code Issued]],'Inventory Check'!$A$3:$A$3000,'Inventory Check'!$B$3:$B$3000,"WRONG Code",0)</f>
        <v>WRONG Code</v>
      </c>
      <c r="N1917" s="69">
        <f t="shared" ref="N1917:N1980" si="199">M1917*L1917</f>
        <v>0</v>
      </c>
      <c r="U1917" s="71">
        <f t="shared" si="198"/>
        <v>0</v>
      </c>
      <c r="V1917" s="71">
        <f t="shared" ref="V1917:V1980" si="200">U1917*0.18</f>
        <v>0</v>
      </c>
      <c r="X1917" s="69">
        <f>Job_Cards[[#This Row],[GST on Lobour]]+Job_Cards[[#This Row],[Total Labour]]+Job_Cards[[#This Row],[Part Value]]</f>
        <v>0</v>
      </c>
      <c r="AA1917" s="15">
        <f t="shared" si="195"/>
        <v>0</v>
      </c>
      <c r="AB1917" s="15">
        <f t="shared" si="196"/>
        <v>1</v>
      </c>
      <c r="AC1917" s="15">
        <f t="shared" si="197"/>
        <v>1900</v>
      </c>
    </row>
    <row r="1918" spans="7:29" x14ac:dyDescent="0.35">
      <c r="G1918" s="64"/>
      <c r="H1918" s="65"/>
      <c r="I1918" s="65" t="str">
        <f>IF(Job_Cards[[#This Row],[Customer Name]]="",I1917,"")</f>
        <v>Counter Sale</v>
      </c>
      <c r="K1918" s="67" t="str">
        <f>_xlfn.XLOOKUP(Job_Cards[[#This Row],[Part Code Issued]],'Inventory Check'!$A$3:$A$3000,'Inventory Check'!$B$3:$B$3000,"WRONG Code",0)</f>
        <v>WRONG Code</v>
      </c>
      <c r="N1918" s="69">
        <f t="shared" si="199"/>
        <v>0</v>
      </c>
      <c r="U1918" s="71">
        <f t="shared" si="198"/>
        <v>0</v>
      </c>
      <c r="V1918" s="71">
        <f t="shared" si="200"/>
        <v>0</v>
      </c>
      <c r="X1918" s="69">
        <f>Job_Cards[[#This Row],[GST on Lobour]]+Job_Cards[[#This Row],[Total Labour]]+Job_Cards[[#This Row],[Part Value]]</f>
        <v>0</v>
      </c>
      <c r="AA1918" s="15">
        <f t="shared" si="195"/>
        <v>0</v>
      </c>
      <c r="AB1918" s="15">
        <f t="shared" si="196"/>
        <v>1</v>
      </c>
      <c r="AC1918" s="15">
        <f t="shared" si="197"/>
        <v>1900</v>
      </c>
    </row>
    <row r="1919" spans="7:29" x14ac:dyDescent="0.35">
      <c r="G1919" s="64"/>
      <c r="H1919" s="65"/>
      <c r="I1919" s="65" t="str">
        <f>IF(Job_Cards[[#This Row],[Customer Name]]="",I1918,"")</f>
        <v>Counter Sale</v>
      </c>
      <c r="K1919" s="67" t="str">
        <f>_xlfn.XLOOKUP(Job_Cards[[#This Row],[Part Code Issued]],'Inventory Check'!$A$3:$A$3000,'Inventory Check'!$B$3:$B$3000,"WRONG Code",0)</f>
        <v>WRONG Code</v>
      </c>
      <c r="N1919" s="69">
        <f t="shared" si="199"/>
        <v>0</v>
      </c>
      <c r="U1919" s="71">
        <f t="shared" si="198"/>
        <v>0</v>
      </c>
      <c r="V1919" s="71">
        <f t="shared" si="200"/>
        <v>0</v>
      </c>
      <c r="X1919" s="69">
        <f>Job_Cards[[#This Row],[GST on Lobour]]+Job_Cards[[#This Row],[Total Labour]]+Job_Cards[[#This Row],[Part Value]]</f>
        <v>0</v>
      </c>
      <c r="AA1919" s="15">
        <f t="shared" ref="AA1919:AA1982" si="201">DAY(B1919)</f>
        <v>0</v>
      </c>
      <c r="AB1919" s="15">
        <f t="shared" ref="AB1919:AB1982" si="202">MONTH(B1919)</f>
        <v>1</v>
      </c>
      <c r="AC1919" s="15">
        <f t="shared" ref="AC1919:AC1982" si="203">YEAR(B1919)</f>
        <v>1900</v>
      </c>
    </row>
    <row r="1920" spans="7:29" x14ac:dyDescent="0.35">
      <c r="G1920" s="64"/>
      <c r="H1920" s="65"/>
      <c r="I1920" s="65" t="str">
        <f>IF(Job_Cards[[#This Row],[Customer Name]]="",I1919,"")</f>
        <v>Counter Sale</v>
      </c>
      <c r="K1920" s="67" t="str">
        <f>_xlfn.XLOOKUP(Job_Cards[[#This Row],[Part Code Issued]],'Inventory Check'!$A$3:$A$3000,'Inventory Check'!$B$3:$B$3000,"WRONG Code",0)</f>
        <v>WRONG Code</v>
      </c>
      <c r="N1920" s="69">
        <f t="shared" si="199"/>
        <v>0</v>
      </c>
      <c r="U1920" s="71">
        <f t="shared" si="198"/>
        <v>0</v>
      </c>
      <c r="V1920" s="71">
        <f t="shared" si="200"/>
        <v>0</v>
      </c>
      <c r="X1920" s="69">
        <f>Job_Cards[[#This Row],[GST on Lobour]]+Job_Cards[[#This Row],[Total Labour]]+Job_Cards[[#This Row],[Part Value]]</f>
        <v>0</v>
      </c>
      <c r="AA1920" s="15">
        <f t="shared" si="201"/>
        <v>0</v>
      </c>
      <c r="AB1920" s="15">
        <f t="shared" si="202"/>
        <v>1</v>
      </c>
      <c r="AC1920" s="15">
        <f t="shared" si="203"/>
        <v>1900</v>
      </c>
    </row>
    <row r="1921" spans="7:29" x14ac:dyDescent="0.35">
      <c r="G1921" s="64"/>
      <c r="H1921" s="65"/>
      <c r="I1921" s="65" t="str">
        <f>IF(Job_Cards[[#This Row],[Customer Name]]="",I1920,"")</f>
        <v>Counter Sale</v>
      </c>
      <c r="K1921" s="67" t="str">
        <f>_xlfn.XLOOKUP(Job_Cards[[#This Row],[Part Code Issued]],'Inventory Check'!$A$3:$A$3000,'Inventory Check'!$B$3:$B$3000,"WRONG Code",0)</f>
        <v>WRONG Code</v>
      </c>
      <c r="N1921" s="69">
        <f t="shared" si="199"/>
        <v>0</v>
      </c>
      <c r="U1921" s="71">
        <f t="shared" si="198"/>
        <v>0</v>
      </c>
      <c r="V1921" s="71">
        <f t="shared" si="200"/>
        <v>0</v>
      </c>
      <c r="X1921" s="69">
        <f>Job_Cards[[#This Row],[GST on Lobour]]+Job_Cards[[#This Row],[Total Labour]]+Job_Cards[[#This Row],[Part Value]]</f>
        <v>0</v>
      </c>
      <c r="AA1921" s="15">
        <f t="shared" si="201"/>
        <v>0</v>
      </c>
      <c r="AB1921" s="15">
        <f t="shared" si="202"/>
        <v>1</v>
      </c>
      <c r="AC1921" s="15">
        <f t="shared" si="203"/>
        <v>1900</v>
      </c>
    </row>
    <row r="1922" spans="7:29" x14ac:dyDescent="0.35">
      <c r="G1922" s="64"/>
      <c r="H1922" s="65"/>
      <c r="I1922" s="65" t="str">
        <f>IF(Job_Cards[[#This Row],[Customer Name]]="",I1921,"")</f>
        <v>Counter Sale</v>
      </c>
      <c r="K1922" s="67" t="str">
        <f>_xlfn.XLOOKUP(Job_Cards[[#This Row],[Part Code Issued]],'Inventory Check'!$A$3:$A$3000,'Inventory Check'!$B$3:$B$3000,"WRONG Code",0)</f>
        <v>WRONG Code</v>
      </c>
      <c r="N1922" s="69">
        <f t="shared" si="199"/>
        <v>0</v>
      </c>
      <c r="U1922" s="71">
        <f t="shared" si="198"/>
        <v>0</v>
      </c>
      <c r="V1922" s="71">
        <f t="shared" si="200"/>
        <v>0</v>
      </c>
      <c r="X1922" s="69">
        <f>Job_Cards[[#This Row],[GST on Lobour]]+Job_Cards[[#This Row],[Total Labour]]+Job_Cards[[#This Row],[Part Value]]</f>
        <v>0</v>
      </c>
      <c r="AA1922" s="15">
        <f t="shared" si="201"/>
        <v>0</v>
      </c>
      <c r="AB1922" s="15">
        <f t="shared" si="202"/>
        <v>1</v>
      </c>
      <c r="AC1922" s="15">
        <f t="shared" si="203"/>
        <v>1900</v>
      </c>
    </row>
    <row r="1923" spans="7:29" x14ac:dyDescent="0.35">
      <c r="G1923" s="64"/>
      <c r="H1923" s="65"/>
      <c r="I1923" s="65" t="str">
        <f>IF(Job_Cards[[#This Row],[Customer Name]]="",I1922,"")</f>
        <v>Counter Sale</v>
      </c>
      <c r="K1923" s="67" t="str">
        <f>_xlfn.XLOOKUP(Job_Cards[[#This Row],[Part Code Issued]],'Inventory Check'!$A$3:$A$3000,'Inventory Check'!$B$3:$B$3000,"WRONG Code",0)</f>
        <v>WRONG Code</v>
      </c>
      <c r="N1923" s="69">
        <f t="shared" si="199"/>
        <v>0</v>
      </c>
      <c r="U1923" s="71">
        <f t="shared" si="198"/>
        <v>0</v>
      </c>
      <c r="V1923" s="71">
        <f t="shared" si="200"/>
        <v>0</v>
      </c>
      <c r="X1923" s="69">
        <f>Job_Cards[[#This Row],[GST on Lobour]]+Job_Cards[[#This Row],[Total Labour]]+Job_Cards[[#This Row],[Part Value]]</f>
        <v>0</v>
      </c>
      <c r="AA1923" s="15">
        <f t="shared" si="201"/>
        <v>0</v>
      </c>
      <c r="AB1923" s="15">
        <f t="shared" si="202"/>
        <v>1</v>
      </c>
      <c r="AC1923" s="15">
        <f t="shared" si="203"/>
        <v>1900</v>
      </c>
    </row>
    <row r="1924" spans="7:29" x14ac:dyDescent="0.35">
      <c r="G1924" s="64"/>
      <c r="H1924" s="65"/>
      <c r="I1924" s="65" t="str">
        <f>IF(Job_Cards[[#This Row],[Customer Name]]="",I1923,"")</f>
        <v>Counter Sale</v>
      </c>
      <c r="K1924" s="67" t="str">
        <f>_xlfn.XLOOKUP(Job_Cards[[#This Row],[Part Code Issued]],'Inventory Check'!$A$3:$A$3000,'Inventory Check'!$B$3:$B$3000,"WRONG Code",0)</f>
        <v>WRONG Code</v>
      </c>
      <c r="N1924" s="69">
        <f t="shared" si="199"/>
        <v>0</v>
      </c>
      <c r="U1924" s="71">
        <f t="shared" si="198"/>
        <v>0</v>
      </c>
      <c r="V1924" s="71">
        <f t="shared" si="200"/>
        <v>0</v>
      </c>
      <c r="X1924" s="69">
        <f>Job_Cards[[#This Row],[GST on Lobour]]+Job_Cards[[#This Row],[Total Labour]]+Job_Cards[[#This Row],[Part Value]]</f>
        <v>0</v>
      </c>
      <c r="AA1924" s="15">
        <f t="shared" si="201"/>
        <v>0</v>
      </c>
      <c r="AB1924" s="15">
        <f t="shared" si="202"/>
        <v>1</v>
      </c>
      <c r="AC1924" s="15">
        <f t="shared" si="203"/>
        <v>1900</v>
      </c>
    </row>
    <row r="1925" spans="7:29" x14ac:dyDescent="0.35">
      <c r="G1925" s="64"/>
      <c r="H1925" s="65"/>
      <c r="I1925" s="65" t="str">
        <f>IF(Job_Cards[[#This Row],[Customer Name]]="",I1924,"")</f>
        <v>Counter Sale</v>
      </c>
      <c r="K1925" s="67" t="str">
        <f>_xlfn.XLOOKUP(Job_Cards[[#This Row],[Part Code Issued]],'Inventory Check'!$A$3:$A$3000,'Inventory Check'!$B$3:$B$3000,"WRONG Code",0)</f>
        <v>WRONG Code</v>
      </c>
      <c r="N1925" s="69">
        <f t="shared" si="199"/>
        <v>0</v>
      </c>
      <c r="U1925" s="71">
        <f t="shared" si="198"/>
        <v>0</v>
      </c>
      <c r="V1925" s="71">
        <f t="shared" si="200"/>
        <v>0</v>
      </c>
      <c r="X1925" s="69">
        <f>Job_Cards[[#This Row],[GST on Lobour]]+Job_Cards[[#This Row],[Total Labour]]+Job_Cards[[#This Row],[Part Value]]</f>
        <v>0</v>
      </c>
      <c r="AA1925" s="15">
        <f t="shared" si="201"/>
        <v>0</v>
      </c>
      <c r="AB1925" s="15">
        <f t="shared" si="202"/>
        <v>1</v>
      </c>
      <c r="AC1925" s="15">
        <f t="shared" si="203"/>
        <v>1900</v>
      </c>
    </row>
    <row r="1926" spans="7:29" x14ac:dyDescent="0.35">
      <c r="G1926" s="64"/>
      <c r="H1926" s="65"/>
      <c r="I1926" s="65" t="str">
        <f>IF(Job_Cards[[#This Row],[Customer Name]]="",I1925,"")</f>
        <v>Counter Sale</v>
      </c>
      <c r="K1926" s="67" t="str">
        <f>_xlfn.XLOOKUP(Job_Cards[[#This Row],[Part Code Issued]],'Inventory Check'!$A$3:$A$3000,'Inventory Check'!$B$3:$B$3000,"WRONG Code",0)</f>
        <v>WRONG Code</v>
      </c>
      <c r="N1926" s="69">
        <f t="shared" si="199"/>
        <v>0</v>
      </c>
      <c r="U1926" s="71">
        <f t="shared" si="198"/>
        <v>0</v>
      </c>
      <c r="V1926" s="71">
        <f t="shared" si="200"/>
        <v>0</v>
      </c>
      <c r="X1926" s="69">
        <f>Job_Cards[[#This Row],[GST on Lobour]]+Job_Cards[[#This Row],[Total Labour]]+Job_Cards[[#This Row],[Part Value]]</f>
        <v>0</v>
      </c>
      <c r="AA1926" s="15">
        <f t="shared" si="201"/>
        <v>0</v>
      </c>
      <c r="AB1926" s="15">
        <f t="shared" si="202"/>
        <v>1</v>
      </c>
      <c r="AC1926" s="15">
        <f t="shared" si="203"/>
        <v>1900</v>
      </c>
    </row>
    <row r="1927" spans="7:29" x14ac:dyDescent="0.35">
      <c r="G1927" s="64"/>
      <c r="H1927" s="65"/>
      <c r="I1927" s="65" t="str">
        <f>IF(Job_Cards[[#This Row],[Customer Name]]="",I1926,"")</f>
        <v>Counter Sale</v>
      </c>
      <c r="K1927" s="67" t="str">
        <f>_xlfn.XLOOKUP(Job_Cards[[#This Row],[Part Code Issued]],'Inventory Check'!$A$3:$A$3000,'Inventory Check'!$B$3:$B$3000,"WRONG Code",0)</f>
        <v>WRONG Code</v>
      </c>
      <c r="N1927" s="69">
        <f t="shared" si="199"/>
        <v>0</v>
      </c>
      <c r="U1927" s="71">
        <f t="shared" si="198"/>
        <v>0</v>
      </c>
      <c r="V1927" s="71">
        <f t="shared" si="200"/>
        <v>0</v>
      </c>
      <c r="X1927" s="69">
        <f>Job_Cards[[#This Row],[GST on Lobour]]+Job_Cards[[#This Row],[Total Labour]]+Job_Cards[[#This Row],[Part Value]]</f>
        <v>0</v>
      </c>
      <c r="AA1927" s="15">
        <f t="shared" si="201"/>
        <v>0</v>
      </c>
      <c r="AB1927" s="15">
        <f t="shared" si="202"/>
        <v>1</v>
      </c>
      <c r="AC1927" s="15">
        <f t="shared" si="203"/>
        <v>1900</v>
      </c>
    </row>
    <row r="1928" spans="7:29" x14ac:dyDescent="0.35">
      <c r="G1928" s="64"/>
      <c r="H1928" s="65"/>
      <c r="I1928" s="65" t="str">
        <f>IF(Job_Cards[[#This Row],[Customer Name]]="",I1927,"")</f>
        <v>Counter Sale</v>
      </c>
      <c r="K1928" s="67" t="str">
        <f>_xlfn.XLOOKUP(Job_Cards[[#This Row],[Part Code Issued]],'Inventory Check'!$A$3:$A$3000,'Inventory Check'!$B$3:$B$3000,"WRONG Code",0)</f>
        <v>WRONG Code</v>
      </c>
      <c r="N1928" s="69">
        <f t="shared" si="199"/>
        <v>0</v>
      </c>
      <c r="U1928" s="71">
        <f t="shared" si="198"/>
        <v>0</v>
      </c>
      <c r="V1928" s="71">
        <f t="shared" si="200"/>
        <v>0</v>
      </c>
      <c r="X1928" s="69">
        <f>Job_Cards[[#This Row],[GST on Lobour]]+Job_Cards[[#This Row],[Total Labour]]+Job_Cards[[#This Row],[Part Value]]</f>
        <v>0</v>
      </c>
      <c r="AA1928" s="15">
        <f t="shared" si="201"/>
        <v>0</v>
      </c>
      <c r="AB1928" s="15">
        <f t="shared" si="202"/>
        <v>1</v>
      </c>
      <c r="AC1928" s="15">
        <f t="shared" si="203"/>
        <v>1900</v>
      </c>
    </row>
    <row r="1929" spans="7:29" x14ac:dyDescent="0.35">
      <c r="G1929" s="64"/>
      <c r="H1929" s="65"/>
      <c r="I1929" s="65" t="str">
        <f>IF(Job_Cards[[#This Row],[Customer Name]]="",I1928,"")</f>
        <v>Counter Sale</v>
      </c>
      <c r="K1929" s="67" t="str">
        <f>_xlfn.XLOOKUP(Job_Cards[[#This Row],[Part Code Issued]],'Inventory Check'!$A$3:$A$3000,'Inventory Check'!$B$3:$B$3000,"WRONG Code",0)</f>
        <v>WRONG Code</v>
      </c>
      <c r="N1929" s="69">
        <f t="shared" si="199"/>
        <v>0</v>
      </c>
      <c r="U1929" s="71">
        <f t="shared" si="198"/>
        <v>0</v>
      </c>
      <c r="V1929" s="71">
        <f t="shared" si="200"/>
        <v>0</v>
      </c>
      <c r="X1929" s="69">
        <f>Job_Cards[[#This Row],[GST on Lobour]]+Job_Cards[[#This Row],[Total Labour]]+Job_Cards[[#This Row],[Part Value]]</f>
        <v>0</v>
      </c>
      <c r="AA1929" s="15">
        <f t="shared" si="201"/>
        <v>0</v>
      </c>
      <c r="AB1929" s="15">
        <f t="shared" si="202"/>
        <v>1</v>
      </c>
      <c r="AC1929" s="15">
        <f t="shared" si="203"/>
        <v>1900</v>
      </c>
    </row>
    <row r="1930" spans="7:29" x14ac:dyDescent="0.35">
      <c r="G1930" s="64"/>
      <c r="H1930" s="65"/>
      <c r="I1930" s="65" t="str">
        <f>IF(Job_Cards[[#This Row],[Customer Name]]="",I1929,"")</f>
        <v>Counter Sale</v>
      </c>
      <c r="K1930" s="67" t="str">
        <f>_xlfn.XLOOKUP(Job_Cards[[#This Row],[Part Code Issued]],'Inventory Check'!$A$3:$A$3000,'Inventory Check'!$B$3:$B$3000,"WRONG Code",0)</f>
        <v>WRONG Code</v>
      </c>
      <c r="N1930" s="69">
        <f t="shared" si="199"/>
        <v>0</v>
      </c>
      <c r="U1930" s="71">
        <f t="shared" si="198"/>
        <v>0</v>
      </c>
      <c r="V1930" s="71">
        <f t="shared" si="200"/>
        <v>0</v>
      </c>
      <c r="X1930" s="69">
        <f>Job_Cards[[#This Row],[GST on Lobour]]+Job_Cards[[#This Row],[Total Labour]]+Job_Cards[[#This Row],[Part Value]]</f>
        <v>0</v>
      </c>
      <c r="AA1930" s="15">
        <f t="shared" si="201"/>
        <v>0</v>
      </c>
      <c r="AB1930" s="15">
        <f t="shared" si="202"/>
        <v>1</v>
      </c>
      <c r="AC1930" s="15">
        <f t="shared" si="203"/>
        <v>1900</v>
      </c>
    </row>
    <row r="1931" spans="7:29" x14ac:dyDescent="0.35">
      <c r="G1931" s="64"/>
      <c r="H1931" s="65"/>
      <c r="I1931" s="65" t="str">
        <f>IF(Job_Cards[[#This Row],[Customer Name]]="",I1930,"")</f>
        <v>Counter Sale</v>
      </c>
      <c r="K1931" s="67" t="str">
        <f>_xlfn.XLOOKUP(Job_Cards[[#This Row],[Part Code Issued]],'Inventory Check'!$A$3:$A$3000,'Inventory Check'!$B$3:$B$3000,"WRONG Code",0)</f>
        <v>WRONG Code</v>
      </c>
      <c r="N1931" s="69">
        <f t="shared" si="199"/>
        <v>0</v>
      </c>
      <c r="U1931" s="71">
        <f t="shared" si="198"/>
        <v>0</v>
      </c>
      <c r="V1931" s="71">
        <f t="shared" si="200"/>
        <v>0</v>
      </c>
      <c r="X1931" s="69">
        <f>Job_Cards[[#This Row],[GST on Lobour]]+Job_Cards[[#This Row],[Total Labour]]+Job_Cards[[#This Row],[Part Value]]</f>
        <v>0</v>
      </c>
      <c r="AA1931" s="15">
        <f t="shared" si="201"/>
        <v>0</v>
      </c>
      <c r="AB1931" s="15">
        <f t="shared" si="202"/>
        <v>1</v>
      </c>
      <c r="AC1931" s="15">
        <f t="shared" si="203"/>
        <v>1900</v>
      </c>
    </row>
    <row r="1932" spans="7:29" x14ac:dyDescent="0.35">
      <c r="G1932" s="64"/>
      <c r="H1932" s="65"/>
      <c r="I1932" s="65" t="str">
        <f>IF(Job_Cards[[#This Row],[Customer Name]]="",I1931,"")</f>
        <v>Counter Sale</v>
      </c>
      <c r="K1932" s="67" t="str">
        <f>_xlfn.XLOOKUP(Job_Cards[[#This Row],[Part Code Issued]],'Inventory Check'!$A$3:$A$3000,'Inventory Check'!$B$3:$B$3000,"WRONG Code",0)</f>
        <v>WRONG Code</v>
      </c>
      <c r="N1932" s="69">
        <f t="shared" si="199"/>
        <v>0</v>
      </c>
      <c r="U1932" s="71">
        <f t="shared" si="198"/>
        <v>0</v>
      </c>
      <c r="V1932" s="71">
        <f t="shared" si="200"/>
        <v>0</v>
      </c>
      <c r="X1932" s="69">
        <f>Job_Cards[[#This Row],[GST on Lobour]]+Job_Cards[[#This Row],[Total Labour]]+Job_Cards[[#This Row],[Part Value]]</f>
        <v>0</v>
      </c>
      <c r="AA1932" s="15">
        <f t="shared" si="201"/>
        <v>0</v>
      </c>
      <c r="AB1932" s="15">
        <f t="shared" si="202"/>
        <v>1</v>
      </c>
      <c r="AC1932" s="15">
        <f t="shared" si="203"/>
        <v>1900</v>
      </c>
    </row>
    <row r="1933" spans="7:29" x14ac:dyDescent="0.35">
      <c r="G1933" s="64"/>
      <c r="H1933" s="65"/>
      <c r="I1933" s="65" t="str">
        <f>IF(Job_Cards[[#This Row],[Customer Name]]="",I1932,"")</f>
        <v>Counter Sale</v>
      </c>
      <c r="K1933" s="67" t="str">
        <f>_xlfn.XLOOKUP(Job_Cards[[#This Row],[Part Code Issued]],'Inventory Check'!$A$3:$A$3000,'Inventory Check'!$B$3:$B$3000,"WRONG Code",0)</f>
        <v>WRONG Code</v>
      </c>
      <c r="N1933" s="69">
        <f t="shared" si="199"/>
        <v>0</v>
      </c>
      <c r="U1933" s="71">
        <f t="shared" si="198"/>
        <v>0</v>
      </c>
      <c r="V1933" s="71">
        <f t="shared" si="200"/>
        <v>0</v>
      </c>
      <c r="X1933" s="69">
        <f>Job_Cards[[#This Row],[GST on Lobour]]+Job_Cards[[#This Row],[Total Labour]]+Job_Cards[[#This Row],[Part Value]]</f>
        <v>0</v>
      </c>
      <c r="AA1933" s="15">
        <f t="shared" si="201"/>
        <v>0</v>
      </c>
      <c r="AB1933" s="15">
        <f t="shared" si="202"/>
        <v>1</v>
      </c>
      <c r="AC1933" s="15">
        <f t="shared" si="203"/>
        <v>1900</v>
      </c>
    </row>
    <row r="1934" spans="7:29" x14ac:dyDescent="0.35">
      <c r="G1934" s="64"/>
      <c r="H1934" s="65"/>
      <c r="I1934" s="65" t="str">
        <f>IF(Job_Cards[[#This Row],[Customer Name]]="",I1933,"")</f>
        <v>Counter Sale</v>
      </c>
      <c r="K1934" s="67" t="str">
        <f>_xlfn.XLOOKUP(Job_Cards[[#This Row],[Part Code Issued]],'Inventory Check'!$A$3:$A$3000,'Inventory Check'!$B$3:$B$3000,"WRONG Code",0)</f>
        <v>WRONG Code</v>
      </c>
      <c r="N1934" s="69">
        <f t="shared" si="199"/>
        <v>0</v>
      </c>
      <c r="U1934" s="71">
        <f t="shared" si="198"/>
        <v>0</v>
      </c>
      <c r="V1934" s="71">
        <f t="shared" si="200"/>
        <v>0</v>
      </c>
      <c r="X1934" s="69">
        <f>Job_Cards[[#This Row],[GST on Lobour]]+Job_Cards[[#This Row],[Total Labour]]+Job_Cards[[#This Row],[Part Value]]</f>
        <v>0</v>
      </c>
      <c r="AA1934" s="15">
        <f t="shared" si="201"/>
        <v>0</v>
      </c>
      <c r="AB1934" s="15">
        <f t="shared" si="202"/>
        <v>1</v>
      </c>
      <c r="AC1934" s="15">
        <f t="shared" si="203"/>
        <v>1900</v>
      </c>
    </row>
    <row r="1935" spans="7:29" x14ac:dyDescent="0.35">
      <c r="G1935" s="64"/>
      <c r="H1935" s="65"/>
      <c r="I1935" s="65" t="str">
        <f>IF(Job_Cards[[#This Row],[Customer Name]]="",I1934,"")</f>
        <v>Counter Sale</v>
      </c>
      <c r="K1935" s="67" t="str">
        <f>_xlfn.XLOOKUP(Job_Cards[[#This Row],[Part Code Issued]],'Inventory Check'!$A$3:$A$3000,'Inventory Check'!$B$3:$B$3000,"WRONG Code",0)</f>
        <v>WRONG Code</v>
      </c>
      <c r="N1935" s="69">
        <f t="shared" si="199"/>
        <v>0</v>
      </c>
      <c r="U1935" s="71">
        <f t="shared" si="198"/>
        <v>0</v>
      </c>
      <c r="V1935" s="71">
        <f t="shared" si="200"/>
        <v>0</v>
      </c>
      <c r="X1935" s="69">
        <f>Job_Cards[[#This Row],[GST on Lobour]]+Job_Cards[[#This Row],[Total Labour]]+Job_Cards[[#This Row],[Part Value]]</f>
        <v>0</v>
      </c>
      <c r="AA1935" s="15">
        <f t="shared" si="201"/>
        <v>0</v>
      </c>
      <c r="AB1935" s="15">
        <f t="shared" si="202"/>
        <v>1</v>
      </c>
      <c r="AC1935" s="15">
        <f t="shared" si="203"/>
        <v>1900</v>
      </c>
    </row>
    <row r="1936" spans="7:29" x14ac:dyDescent="0.35">
      <c r="G1936" s="64"/>
      <c r="H1936" s="65"/>
      <c r="I1936" s="65" t="str">
        <f>IF(Job_Cards[[#This Row],[Customer Name]]="",I1935,"")</f>
        <v>Counter Sale</v>
      </c>
      <c r="K1936" s="67" t="str">
        <f>_xlfn.XLOOKUP(Job_Cards[[#This Row],[Part Code Issued]],'Inventory Check'!$A$3:$A$3000,'Inventory Check'!$B$3:$B$3000,"WRONG Code",0)</f>
        <v>WRONG Code</v>
      </c>
      <c r="N1936" s="69">
        <f t="shared" si="199"/>
        <v>0</v>
      </c>
      <c r="U1936" s="71">
        <f t="shared" si="198"/>
        <v>0</v>
      </c>
      <c r="V1936" s="71">
        <f t="shared" si="200"/>
        <v>0</v>
      </c>
      <c r="X1936" s="69">
        <f>Job_Cards[[#This Row],[GST on Lobour]]+Job_Cards[[#This Row],[Total Labour]]+Job_Cards[[#This Row],[Part Value]]</f>
        <v>0</v>
      </c>
      <c r="AA1936" s="15">
        <f t="shared" si="201"/>
        <v>0</v>
      </c>
      <c r="AB1936" s="15">
        <f t="shared" si="202"/>
        <v>1</v>
      </c>
      <c r="AC1936" s="15">
        <f t="shared" si="203"/>
        <v>1900</v>
      </c>
    </row>
    <row r="1937" spans="7:29" x14ac:dyDescent="0.35">
      <c r="G1937" s="64"/>
      <c r="H1937" s="65"/>
      <c r="I1937" s="65" t="str">
        <f>IF(Job_Cards[[#This Row],[Customer Name]]="",I1936,"")</f>
        <v>Counter Sale</v>
      </c>
      <c r="K1937" s="67" t="str">
        <f>_xlfn.XLOOKUP(Job_Cards[[#This Row],[Part Code Issued]],'Inventory Check'!$A$3:$A$3000,'Inventory Check'!$B$3:$B$3000,"WRONG Code",0)</f>
        <v>WRONG Code</v>
      </c>
      <c r="N1937" s="69">
        <f t="shared" si="199"/>
        <v>0</v>
      </c>
      <c r="U1937" s="71">
        <f t="shared" si="198"/>
        <v>0</v>
      </c>
      <c r="V1937" s="71">
        <f t="shared" si="200"/>
        <v>0</v>
      </c>
      <c r="X1937" s="69">
        <f>Job_Cards[[#This Row],[GST on Lobour]]+Job_Cards[[#This Row],[Total Labour]]+Job_Cards[[#This Row],[Part Value]]</f>
        <v>0</v>
      </c>
      <c r="AA1937" s="15">
        <f t="shared" si="201"/>
        <v>0</v>
      </c>
      <c r="AB1937" s="15">
        <f t="shared" si="202"/>
        <v>1</v>
      </c>
      <c r="AC1937" s="15">
        <f t="shared" si="203"/>
        <v>1900</v>
      </c>
    </row>
    <row r="1938" spans="7:29" x14ac:dyDescent="0.35">
      <c r="G1938" s="64"/>
      <c r="H1938" s="65"/>
      <c r="I1938" s="65" t="str">
        <f>IF(Job_Cards[[#This Row],[Customer Name]]="",I1937,"")</f>
        <v>Counter Sale</v>
      </c>
      <c r="K1938" s="67" t="str">
        <f>_xlfn.XLOOKUP(Job_Cards[[#This Row],[Part Code Issued]],'Inventory Check'!$A$3:$A$3000,'Inventory Check'!$B$3:$B$3000,"WRONG Code",0)</f>
        <v>WRONG Code</v>
      </c>
      <c r="N1938" s="69">
        <f t="shared" si="199"/>
        <v>0</v>
      </c>
      <c r="U1938" s="71">
        <f t="shared" si="198"/>
        <v>0</v>
      </c>
      <c r="V1938" s="71">
        <f t="shared" si="200"/>
        <v>0</v>
      </c>
      <c r="X1938" s="69">
        <f>Job_Cards[[#This Row],[GST on Lobour]]+Job_Cards[[#This Row],[Total Labour]]+Job_Cards[[#This Row],[Part Value]]</f>
        <v>0</v>
      </c>
      <c r="AA1938" s="15">
        <f t="shared" si="201"/>
        <v>0</v>
      </c>
      <c r="AB1938" s="15">
        <f t="shared" si="202"/>
        <v>1</v>
      </c>
      <c r="AC1938" s="15">
        <f t="shared" si="203"/>
        <v>1900</v>
      </c>
    </row>
    <row r="1939" spans="7:29" x14ac:dyDescent="0.35">
      <c r="G1939" s="64"/>
      <c r="H1939" s="65"/>
      <c r="I1939" s="65" t="str">
        <f>IF(Job_Cards[[#This Row],[Customer Name]]="",I1938,"")</f>
        <v>Counter Sale</v>
      </c>
      <c r="K1939" s="67" t="str">
        <f>_xlfn.XLOOKUP(Job_Cards[[#This Row],[Part Code Issued]],'Inventory Check'!$A$3:$A$3000,'Inventory Check'!$B$3:$B$3000,"WRONG Code",0)</f>
        <v>WRONG Code</v>
      </c>
      <c r="N1939" s="69">
        <f t="shared" si="199"/>
        <v>0</v>
      </c>
      <c r="U1939" s="71">
        <f t="shared" si="198"/>
        <v>0</v>
      </c>
      <c r="V1939" s="71">
        <f t="shared" si="200"/>
        <v>0</v>
      </c>
      <c r="X1939" s="69">
        <f>Job_Cards[[#This Row],[GST on Lobour]]+Job_Cards[[#This Row],[Total Labour]]+Job_Cards[[#This Row],[Part Value]]</f>
        <v>0</v>
      </c>
      <c r="AA1939" s="15">
        <f t="shared" si="201"/>
        <v>0</v>
      </c>
      <c r="AB1939" s="15">
        <f t="shared" si="202"/>
        <v>1</v>
      </c>
      <c r="AC1939" s="15">
        <f t="shared" si="203"/>
        <v>1900</v>
      </c>
    </row>
    <row r="1940" spans="7:29" x14ac:dyDescent="0.35">
      <c r="G1940" s="64"/>
      <c r="H1940" s="65"/>
      <c r="I1940" s="65" t="str">
        <f>IF(Job_Cards[[#This Row],[Customer Name]]="",I1939,"")</f>
        <v>Counter Sale</v>
      </c>
      <c r="K1940" s="67" t="str">
        <f>_xlfn.XLOOKUP(Job_Cards[[#This Row],[Part Code Issued]],'Inventory Check'!$A$3:$A$3000,'Inventory Check'!$B$3:$B$3000,"WRONG Code",0)</f>
        <v>WRONG Code</v>
      </c>
      <c r="N1940" s="69">
        <f t="shared" si="199"/>
        <v>0</v>
      </c>
      <c r="U1940" s="71">
        <f t="shared" si="198"/>
        <v>0</v>
      </c>
      <c r="V1940" s="71">
        <f t="shared" si="200"/>
        <v>0</v>
      </c>
      <c r="X1940" s="69">
        <f>Job_Cards[[#This Row],[GST on Lobour]]+Job_Cards[[#This Row],[Total Labour]]+Job_Cards[[#This Row],[Part Value]]</f>
        <v>0</v>
      </c>
      <c r="AA1940" s="15">
        <f t="shared" si="201"/>
        <v>0</v>
      </c>
      <c r="AB1940" s="15">
        <f t="shared" si="202"/>
        <v>1</v>
      </c>
      <c r="AC1940" s="15">
        <f t="shared" si="203"/>
        <v>1900</v>
      </c>
    </row>
    <row r="1941" spans="7:29" x14ac:dyDescent="0.35">
      <c r="G1941" s="64"/>
      <c r="H1941" s="65"/>
      <c r="I1941" s="65" t="str">
        <f>IF(Job_Cards[[#This Row],[Customer Name]]="",I1940,"")</f>
        <v>Counter Sale</v>
      </c>
      <c r="K1941" s="67" t="str">
        <f>_xlfn.XLOOKUP(Job_Cards[[#This Row],[Part Code Issued]],'Inventory Check'!$A$3:$A$3000,'Inventory Check'!$B$3:$B$3000,"WRONG Code",0)</f>
        <v>WRONG Code</v>
      </c>
      <c r="N1941" s="69">
        <f t="shared" si="199"/>
        <v>0</v>
      </c>
      <c r="U1941" s="71">
        <f t="shared" si="198"/>
        <v>0</v>
      </c>
      <c r="V1941" s="71">
        <f t="shared" si="200"/>
        <v>0</v>
      </c>
      <c r="X1941" s="69">
        <f>Job_Cards[[#This Row],[GST on Lobour]]+Job_Cards[[#This Row],[Total Labour]]+Job_Cards[[#This Row],[Part Value]]</f>
        <v>0</v>
      </c>
      <c r="AA1941" s="15">
        <f t="shared" si="201"/>
        <v>0</v>
      </c>
      <c r="AB1941" s="15">
        <f t="shared" si="202"/>
        <v>1</v>
      </c>
      <c r="AC1941" s="15">
        <f t="shared" si="203"/>
        <v>1900</v>
      </c>
    </row>
    <row r="1942" spans="7:29" x14ac:dyDescent="0.35">
      <c r="G1942" s="64"/>
      <c r="H1942" s="65"/>
      <c r="I1942" s="65" t="str">
        <f>IF(Job_Cards[[#This Row],[Customer Name]]="",I1941,"")</f>
        <v>Counter Sale</v>
      </c>
      <c r="K1942" s="67" t="str">
        <f>_xlfn.XLOOKUP(Job_Cards[[#This Row],[Part Code Issued]],'Inventory Check'!$A$3:$A$3000,'Inventory Check'!$B$3:$B$3000,"WRONG Code",0)</f>
        <v>WRONG Code</v>
      </c>
      <c r="N1942" s="69">
        <f t="shared" si="199"/>
        <v>0</v>
      </c>
      <c r="U1942" s="71">
        <f t="shared" si="198"/>
        <v>0</v>
      </c>
      <c r="V1942" s="71">
        <f t="shared" si="200"/>
        <v>0</v>
      </c>
      <c r="X1942" s="69">
        <f>Job_Cards[[#This Row],[GST on Lobour]]+Job_Cards[[#This Row],[Total Labour]]+Job_Cards[[#This Row],[Part Value]]</f>
        <v>0</v>
      </c>
      <c r="AA1942" s="15">
        <f t="shared" si="201"/>
        <v>0</v>
      </c>
      <c r="AB1942" s="15">
        <f t="shared" si="202"/>
        <v>1</v>
      </c>
      <c r="AC1942" s="15">
        <f t="shared" si="203"/>
        <v>1900</v>
      </c>
    </row>
    <row r="1943" spans="7:29" x14ac:dyDescent="0.35">
      <c r="G1943" s="64"/>
      <c r="H1943" s="65"/>
      <c r="I1943" s="65" t="str">
        <f>IF(Job_Cards[[#This Row],[Customer Name]]="",I1942,"")</f>
        <v>Counter Sale</v>
      </c>
      <c r="K1943" s="67" t="str">
        <f>_xlfn.XLOOKUP(Job_Cards[[#This Row],[Part Code Issued]],'Inventory Check'!$A$3:$A$3000,'Inventory Check'!$B$3:$B$3000,"WRONG Code",0)</f>
        <v>WRONG Code</v>
      </c>
      <c r="N1943" s="69">
        <f t="shared" si="199"/>
        <v>0</v>
      </c>
      <c r="U1943" s="71">
        <f t="shared" si="198"/>
        <v>0</v>
      </c>
      <c r="V1943" s="71">
        <f t="shared" si="200"/>
        <v>0</v>
      </c>
      <c r="X1943" s="69">
        <f>Job_Cards[[#This Row],[GST on Lobour]]+Job_Cards[[#This Row],[Total Labour]]+Job_Cards[[#This Row],[Part Value]]</f>
        <v>0</v>
      </c>
      <c r="AA1943" s="15">
        <f t="shared" si="201"/>
        <v>0</v>
      </c>
      <c r="AB1943" s="15">
        <f t="shared" si="202"/>
        <v>1</v>
      </c>
      <c r="AC1943" s="15">
        <f t="shared" si="203"/>
        <v>1900</v>
      </c>
    </row>
    <row r="1944" spans="7:29" x14ac:dyDescent="0.35">
      <c r="G1944" s="64"/>
      <c r="H1944" s="65"/>
      <c r="I1944" s="65" t="str">
        <f>IF(Job_Cards[[#This Row],[Customer Name]]="",I1943,"")</f>
        <v>Counter Sale</v>
      </c>
      <c r="K1944" s="67" t="str">
        <f>_xlfn.XLOOKUP(Job_Cards[[#This Row],[Part Code Issued]],'Inventory Check'!$A$3:$A$3000,'Inventory Check'!$B$3:$B$3000,"WRONG Code",0)</f>
        <v>WRONG Code</v>
      </c>
      <c r="N1944" s="69">
        <f t="shared" si="199"/>
        <v>0</v>
      </c>
      <c r="U1944" s="71">
        <f t="shared" si="198"/>
        <v>0</v>
      </c>
      <c r="V1944" s="71">
        <f t="shared" si="200"/>
        <v>0</v>
      </c>
      <c r="X1944" s="69">
        <f>Job_Cards[[#This Row],[GST on Lobour]]+Job_Cards[[#This Row],[Total Labour]]+Job_Cards[[#This Row],[Part Value]]</f>
        <v>0</v>
      </c>
      <c r="AA1944" s="15">
        <f t="shared" si="201"/>
        <v>0</v>
      </c>
      <c r="AB1944" s="15">
        <f t="shared" si="202"/>
        <v>1</v>
      </c>
      <c r="AC1944" s="15">
        <f t="shared" si="203"/>
        <v>1900</v>
      </c>
    </row>
    <row r="1945" spans="7:29" x14ac:dyDescent="0.35">
      <c r="G1945" s="64"/>
      <c r="H1945" s="65"/>
      <c r="I1945" s="65" t="str">
        <f>IF(Job_Cards[[#This Row],[Customer Name]]="",I1944,"")</f>
        <v>Counter Sale</v>
      </c>
      <c r="K1945" s="67" t="str">
        <f>_xlfn.XLOOKUP(Job_Cards[[#This Row],[Part Code Issued]],'Inventory Check'!$A$3:$A$3000,'Inventory Check'!$B$3:$B$3000,"WRONG Code",0)</f>
        <v>WRONG Code</v>
      </c>
      <c r="N1945" s="69">
        <f t="shared" si="199"/>
        <v>0</v>
      </c>
      <c r="U1945" s="71">
        <f t="shared" si="198"/>
        <v>0</v>
      </c>
      <c r="V1945" s="71">
        <f t="shared" si="200"/>
        <v>0</v>
      </c>
      <c r="X1945" s="69">
        <f>Job_Cards[[#This Row],[GST on Lobour]]+Job_Cards[[#This Row],[Total Labour]]+Job_Cards[[#This Row],[Part Value]]</f>
        <v>0</v>
      </c>
      <c r="AA1945" s="15">
        <f t="shared" si="201"/>
        <v>0</v>
      </c>
      <c r="AB1945" s="15">
        <f t="shared" si="202"/>
        <v>1</v>
      </c>
      <c r="AC1945" s="15">
        <f t="shared" si="203"/>
        <v>1900</v>
      </c>
    </row>
    <row r="1946" spans="7:29" x14ac:dyDescent="0.35">
      <c r="G1946" s="64"/>
      <c r="H1946" s="65"/>
      <c r="I1946" s="65" t="str">
        <f>IF(Job_Cards[[#This Row],[Customer Name]]="",I1945,"")</f>
        <v>Counter Sale</v>
      </c>
      <c r="K1946" s="67" t="str">
        <f>_xlfn.XLOOKUP(Job_Cards[[#This Row],[Part Code Issued]],'Inventory Check'!$A$3:$A$3000,'Inventory Check'!$B$3:$B$3000,"WRONG Code",0)</f>
        <v>WRONG Code</v>
      </c>
      <c r="N1946" s="69">
        <f t="shared" si="199"/>
        <v>0</v>
      </c>
      <c r="U1946" s="71">
        <f t="shared" si="198"/>
        <v>0</v>
      </c>
      <c r="V1946" s="71">
        <f t="shared" si="200"/>
        <v>0</v>
      </c>
      <c r="X1946" s="69">
        <f>Job_Cards[[#This Row],[GST on Lobour]]+Job_Cards[[#This Row],[Total Labour]]+Job_Cards[[#This Row],[Part Value]]</f>
        <v>0</v>
      </c>
      <c r="AA1946" s="15">
        <f t="shared" si="201"/>
        <v>0</v>
      </c>
      <c r="AB1946" s="15">
        <f t="shared" si="202"/>
        <v>1</v>
      </c>
      <c r="AC1946" s="15">
        <f t="shared" si="203"/>
        <v>1900</v>
      </c>
    </row>
    <row r="1947" spans="7:29" x14ac:dyDescent="0.35">
      <c r="G1947" s="64"/>
      <c r="H1947" s="65"/>
      <c r="I1947" s="65" t="str">
        <f>IF(Job_Cards[[#This Row],[Customer Name]]="",I1946,"")</f>
        <v>Counter Sale</v>
      </c>
      <c r="K1947" s="67" t="str">
        <f>_xlfn.XLOOKUP(Job_Cards[[#This Row],[Part Code Issued]],'Inventory Check'!$A$3:$A$3000,'Inventory Check'!$B$3:$B$3000,"WRONG Code",0)</f>
        <v>WRONG Code</v>
      </c>
      <c r="N1947" s="69">
        <f t="shared" si="199"/>
        <v>0</v>
      </c>
      <c r="U1947" s="71">
        <f t="shared" si="198"/>
        <v>0</v>
      </c>
      <c r="V1947" s="71">
        <f t="shared" si="200"/>
        <v>0</v>
      </c>
      <c r="X1947" s="69">
        <f>Job_Cards[[#This Row],[GST on Lobour]]+Job_Cards[[#This Row],[Total Labour]]+Job_Cards[[#This Row],[Part Value]]</f>
        <v>0</v>
      </c>
      <c r="AA1947" s="15">
        <f t="shared" si="201"/>
        <v>0</v>
      </c>
      <c r="AB1947" s="15">
        <f t="shared" si="202"/>
        <v>1</v>
      </c>
      <c r="AC1947" s="15">
        <f t="shared" si="203"/>
        <v>1900</v>
      </c>
    </row>
    <row r="1948" spans="7:29" x14ac:dyDescent="0.35">
      <c r="G1948" s="64"/>
      <c r="H1948" s="65"/>
      <c r="I1948" s="65" t="str">
        <f>IF(Job_Cards[[#This Row],[Customer Name]]="",I1947,"")</f>
        <v>Counter Sale</v>
      </c>
      <c r="K1948" s="67" t="str">
        <f>_xlfn.XLOOKUP(Job_Cards[[#This Row],[Part Code Issued]],'Inventory Check'!$A$3:$A$3000,'Inventory Check'!$B$3:$B$3000,"WRONG Code",0)</f>
        <v>WRONG Code</v>
      </c>
      <c r="N1948" s="69">
        <f t="shared" si="199"/>
        <v>0</v>
      </c>
      <c r="U1948" s="71">
        <f t="shared" si="198"/>
        <v>0</v>
      </c>
      <c r="V1948" s="71">
        <f t="shared" si="200"/>
        <v>0</v>
      </c>
      <c r="X1948" s="69">
        <f>Job_Cards[[#This Row],[GST on Lobour]]+Job_Cards[[#This Row],[Total Labour]]+Job_Cards[[#This Row],[Part Value]]</f>
        <v>0</v>
      </c>
      <c r="AA1948" s="15">
        <f t="shared" si="201"/>
        <v>0</v>
      </c>
      <c r="AB1948" s="15">
        <f t="shared" si="202"/>
        <v>1</v>
      </c>
      <c r="AC1948" s="15">
        <f t="shared" si="203"/>
        <v>1900</v>
      </c>
    </row>
    <row r="1949" spans="7:29" x14ac:dyDescent="0.35">
      <c r="G1949" s="64"/>
      <c r="H1949" s="65"/>
      <c r="I1949" s="65" t="str">
        <f>IF(Job_Cards[[#This Row],[Customer Name]]="",I1948,"")</f>
        <v>Counter Sale</v>
      </c>
      <c r="K1949" s="67" t="str">
        <f>_xlfn.XLOOKUP(Job_Cards[[#This Row],[Part Code Issued]],'Inventory Check'!$A$3:$A$3000,'Inventory Check'!$B$3:$B$3000,"WRONG Code",0)</f>
        <v>WRONG Code</v>
      </c>
      <c r="N1949" s="69">
        <f t="shared" si="199"/>
        <v>0</v>
      </c>
      <c r="U1949" s="71">
        <f t="shared" si="198"/>
        <v>0</v>
      </c>
      <c r="V1949" s="71">
        <f t="shared" si="200"/>
        <v>0</v>
      </c>
      <c r="X1949" s="69">
        <f>Job_Cards[[#This Row],[GST on Lobour]]+Job_Cards[[#This Row],[Total Labour]]+Job_Cards[[#This Row],[Part Value]]</f>
        <v>0</v>
      </c>
      <c r="AA1949" s="15">
        <f t="shared" si="201"/>
        <v>0</v>
      </c>
      <c r="AB1949" s="15">
        <f t="shared" si="202"/>
        <v>1</v>
      </c>
      <c r="AC1949" s="15">
        <f t="shared" si="203"/>
        <v>1900</v>
      </c>
    </row>
    <row r="1950" spans="7:29" x14ac:dyDescent="0.35">
      <c r="G1950" s="64"/>
      <c r="H1950" s="65"/>
      <c r="I1950" s="65" t="str">
        <f>IF(Job_Cards[[#This Row],[Customer Name]]="",I1949,"")</f>
        <v>Counter Sale</v>
      </c>
      <c r="K1950" s="67" t="str">
        <f>_xlfn.XLOOKUP(Job_Cards[[#This Row],[Part Code Issued]],'Inventory Check'!$A$3:$A$3000,'Inventory Check'!$B$3:$B$3000,"WRONG Code",0)</f>
        <v>WRONG Code</v>
      </c>
      <c r="N1950" s="69">
        <f t="shared" si="199"/>
        <v>0</v>
      </c>
      <c r="U1950" s="71">
        <f t="shared" si="198"/>
        <v>0</v>
      </c>
      <c r="V1950" s="71">
        <f t="shared" si="200"/>
        <v>0</v>
      </c>
      <c r="X1950" s="69">
        <f>Job_Cards[[#This Row],[GST on Lobour]]+Job_Cards[[#This Row],[Total Labour]]+Job_Cards[[#This Row],[Part Value]]</f>
        <v>0</v>
      </c>
      <c r="AA1950" s="15">
        <f t="shared" si="201"/>
        <v>0</v>
      </c>
      <c r="AB1950" s="15">
        <f t="shared" si="202"/>
        <v>1</v>
      </c>
      <c r="AC1950" s="15">
        <f t="shared" si="203"/>
        <v>1900</v>
      </c>
    </row>
    <row r="1951" spans="7:29" x14ac:dyDescent="0.35">
      <c r="G1951" s="64"/>
      <c r="H1951" s="65"/>
      <c r="I1951" s="65" t="str">
        <f>IF(Job_Cards[[#This Row],[Customer Name]]="",I1950,"")</f>
        <v>Counter Sale</v>
      </c>
      <c r="K1951" s="67" t="str">
        <f>_xlfn.XLOOKUP(Job_Cards[[#This Row],[Part Code Issued]],'Inventory Check'!$A$3:$A$3000,'Inventory Check'!$B$3:$B$3000,"WRONG Code",0)</f>
        <v>WRONG Code</v>
      </c>
      <c r="N1951" s="69">
        <f t="shared" si="199"/>
        <v>0</v>
      </c>
      <c r="U1951" s="71">
        <f t="shared" si="198"/>
        <v>0</v>
      </c>
      <c r="V1951" s="71">
        <f t="shared" si="200"/>
        <v>0</v>
      </c>
      <c r="X1951" s="69">
        <f>Job_Cards[[#This Row],[GST on Lobour]]+Job_Cards[[#This Row],[Total Labour]]+Job_Cards[[#This Row],[Part Value]]</f>
        <v>0</v>
      </c>
      <c r="AA1951" s="15">
        <f t="shared" si="201"/>
        <v>0</v>
      </c>
      <c r="AB1951" s="15">
        <f t="shared" si="202"/>
        <v>1</v>
      </c>
      <c r="AC1951" s="15">
        <f t="shared" si="203"/>
        <v>1900</v>
      </c>
    </row>
    <row r="1952" spans="7:29" x14ac:dyDescent="0.35">
      <c r="G1952" s="64"/>
      <c r="H1952" s="65"/>
      <c r="I1952" s="65" t="str">
        <f>IF(Job_Cards[[#This Row],[Customer Name]]="",I1951,"")</f>
        <v>Counter Sale</v>
      </c>
      <c r="K1952" s="67" t="str">
        <f>_xlfn.XLOOKUP(Job_Cards[[#This Row],[Part Code Issued]],'Inventory Check'!$A$3:$A$3000,'Inventory Check'!$B$3:$B$3000,"WRONG Code",0)</f>
        <v>WRONG Code</v>
      </c>
      <c r="N1952" s="69">
        <f t="shared" si="199"/>
        <v>0</v>
      </c>
      <c r="U1952" s="71">
        <f t="shared" si="198"/>
        <v>0</v>
      </c>
      <c r="V1952" s="71">
        <f t="shared" si="200"/>
        <v>0</v>
      </c>
      <c r="X1952" s="69">
        <f>Job_Cards[[#This Row],[GST on Lobour]]+Job_Cards[[#This Row],[Total Labour]]+Job_Cards[[#This Row],[Part Value]]</f>
        <v>0</v>
      </c>
      <c r="AA1952" s="15">
        <f t="shared" si="201"/>
        <v>0</v>
      </c>
      <c r="AB1952" s="15">
        <f t="shared" si="202"/>
        <v>1</v>
      </c>
      <c r="AC1952" s="15">
        <f t="shared" si="203"/>
        <v>1900</v>
      </c>
    </row>
    <row r="1953" spans="7:29" x14ac:dyDescent="0.35">
      <c r="G1953" s="64"/>
      <c r="H1953" s="65"/>
      <c r="I1953" s="65" t="str">
        <f>IF(Job_Cards[[#This Row],[Customer Name]]="",I1952,"")</f>
        <v>Counter Sale</v>
      </c>
      <c r="K1953" s="67" t="str">
        <f>_xlfn.XLOOKUP(Job_Cards[[#This Row],[Part Code Issued]],'Inventory Check'!$A$3:$A$3000,'Inventory Check'!$B$3:$B$3000,"WRONG Code",0)</f>
        <v>WRONG Code</v>
      </c>
      <c r="N1953" s="69">
        <f t="shared" si="199"/>
        <v>0</v>
      </c>
      <c r="U1953" s="71">
        <f t="shared" si="198"/>
        <v>0</v>
      </c>
      <c r="V1953" s="71">
        <f t="shared" si="200"/>
        <v>0</v>
      </c>
      <c r="X1953" s="69">
        <f>Job_Cards[[#This Row],[GST on Lobour]]+Job_Cards[[#This Row],[Total Labour]]+Job_Cards[[#This Row],[Part Value]]</f>
        <v>0</v>
      </c>
      <c r="AA1953" s="15">
        <f t="shared" si="201"/>
        <v>0</v>
      </c>
      <c r="AB1953" s="15">
        <f t="shared" si="202"/>
        <v>1</v>
      </c>
      <c r="AC1953" s="15">
        <f t="shared" si="203"/>
        <v>1900</v>
      </c>
    </row>
    <row r="1954" spans="7:29" x14ac:dyDescent="0.35">
      <c r="G1954" s="64"/>
      <c r="H1954" s="65"/>
      <c r="I1954" s="65" t="str">
        <f>IF(Job_Cards[[#This Row],[Customer Name]]="",I1953,"")</f>
        <v>Counter Sale</v>
      </c>
      <c r="K1954" s="67" t="str">
        <f>_xlfn.XLOOKUP(Job_Cards[[#This Row],[Part Code Issued]],'Inventory Check'!$A$3:$A$3000,'Inventory Check'!$B$3:$B$3000,"WRONG Code",0)</f>
        <v>WRONG Code</v>
      </c>
      <c r="N1954" s="69">
        <f t="shared" si="199"/>
        <v>0</v>
      </c>
      <c r="U1954" s="71">
        <f t="shared" si="198"/>
        <v>0</v>
      </c>
      <c r="V1954" s="71">
        <f t="shared" si="200"/>
        <v>0</v>
      </c>
      <c r="X1954" s="69">
        <f>Job_Cards[[#This Row],[GST on Lobour]]+Job_Cards[[#This Row],[Total Labour]]+Job_Cards[[#This Row],[Part Value]]</f>
        <v>0</v>
      </c>
      <c r="AA1954" s="15">
        <f t="shared" si="201"/>
        <v>0</v>
      </c>
      <c r="AB1954" s="15">
        <f t="shared" si="202"/>
        <v>1</v>
      </c>
      <c r="AC1954" s="15">
        <f t="shared" si="203"/>
        <v>1900</v>
      </c>
    </row>
    <row r="1955" spans="7:29" x14ac:dyDescent="0.35">
      <c r="G1955" s="64"/>
      <c r="H1955" s="65"/>
      <c r="I1955" s="65" t="str">
        <f>IF(Job_Cards[[#This Row],[Customer Name]]="",I1954,"")</f>
        <v>Counter Sale</v>
      </c>
      <c r="K1955" s="67" t="str">
        <f>_xlfn.XLOOKUP(Job_Cards[[#This Row],[Part Code Issued]],'Inventory Check'!$A$3:$A$3000,'Inventory Check'!$B$3:$B$3000,"WRONG Code",0)</f>
        <v>WRONG Code</v>
      </c>
      <c r="N1955" s="69">
        <f t="shared" si="199"/>
        <v>0</v>
      </c>
      <c r="U1955" s="71">
        <f t="shared" si="198"/>
        <v>0</v>
      </c>
      <c r="V1955" s="71">
        <f t="shared" si="200"/>
        <v>0</v>
      </c>
      <c r="X1955" s="69">
        <f>Job_Cards[[#This Row],[GST on Lobour]]+Job_Cards[[#This Row],[Total Labour]]+Job_Cards[[#This Row],[Part Value]]</f>
        <v>0</v>
      </c>
      <c r="AA1955" s="15">
        <f t="shared" si="201"/>
        <v>0</v>
      </c>
      <c r="AB1955" s="15">
        <f t="shared" si="202"/>
        <v>1</v>
      </c>
      <c r="AC1955" s="15">
        <f t="shared" si="203"/>
        <v>1900</v>
      </c>
    </row>
    <row r="1956" spans="7:29" x14ac:dyDescent="0.35">
      <c r="G1956" s="64"/>
      <c r="H1956" s="65"/>
      <c r="I1956" s="65" t="str">
        <f>IF(Job_Cards[[#This Row],[Customer Name]]="",I1955,"")</f>
        <v>Counter Sale</v>
      </c>
      <c r="K1956" s="67" t="str">
        <f>_xlfn.XLOOKUP(Job_Cards[[#This Row],[Part Code Issued]],'Inventory Check'!$A$3:$A$3000,'Inventory Check'!$B$3:$B$3000,"WRONG Code",0)</f>
        <v>WRONG Code</v>
      </c>
      <c r="N1956" s="69">
        <f t="shared" si="199"/>
        <v>0</v>
      </c>
      <c r="U1956" s="71">
        <f t="shared" si="198"/>
        <v>0</v>
      </c>
      <c r="V1956" s="71">
        <f t="shared" si="200"/>
        <v>0</v>
      </c>
      <c r="X1956" s="69">
        <f>Job_Cards[[#This Row],[GST on Lobour]]+Job_Cards[[#This Row],[Total Labour]]+Job_Cards[[#This Row],[Part Value]]</f>
        <v>0</v>
      </c>
      <c r="AA1956" s="15">
        <f t="shared" si="201"/>
        <v>0</v>
      </c>
      <c r="AB1956" s="15">
        <f t="shared" si="202"/>
        <v>1</v>
      </c>
      <c r="AC1956" s="15">
        <f t="shared" si="203"/>
        <v>1900</v>
      </c>
    </row>
    <row r="1957" spans="7:29" x14ac:dyDescent="0.35">
      <c r="G1957" s="64"/>
      <c r="H1957" s="65"/>
      <c r="I1957" s="65" t="str">
        <f>IF(Job_Cards[[#This Row],[Customer Name]]="",I1956,"")</f>
        <v>Counter Sale</v>
      </c>
      <c r="K1957" s="67" t="str">
        <f>_xlfn.XLOOKUP(Job_Cards[[#This Row],[Part Code Issued]],'Inventory Check'!$A$3:$A$3000,'Inventory Check'!$B$3:$B$3000,"WRONG Code",0)</f>
        <v>WRONG Code</v>
      </c>
      <c r="N1957" s="69">
        <f t="shared" si="199"/>
        <v>0</v>
      </c>
      <c r="U1957" s="71">
        <f t="shared" si="198"/>
        <v>0</v>
      </c>
      <c r="V1957" s="71">
        <f t="shared" si="200"/>
        <v>0</v>
      </c>
      <c r="X1957" s="69">
        <f>Job_Cards[[#This Row],[GST on Lobour]]+Job_Cards[[#This Row],[Total Labour]]+Job_Cards[[#This Row],[Part Value]]</f>
        <v>0</v>
      </c>
      <c r="AA1957" s="15">
        <f t="shared" si="201"/>
        <v>0</v>
      </c>
      <c r="AB1957" s="15">
        <f t="shared" si="202"/>
        <v>1</v>
      </c>
      <c r="AC1957" s="15">
        <f t="shared" si="203"/>
        <v>1900</v>
      </c>
    </row>
    <row r="1958" spans="7:29" x14ac:dyDescent="0.35">
      <c r="G1958" s="64"/>
      <c r="H1958" s="65"/>
      <c r="I1958" s="65" t="str">
        <f>IF(Job_Cards[[#This Row],[Customer Name]]="",I1957,"")</f>
        <v>Counter Sale</v>
      </c>
      <c r="K1958" s="67" t="str">
        <f>_xlfn.XLOOKUP(Job_Cards[[#This Row],[Part Code Issued]],'Inventory Check'!$A$3:$A$3000,'Inventory Check'!$B$3:$B$3000,"WRONG Code",0)</f>
        <v>WRONG Code</v>
      </c>
      <c r="N1958" s="69">
        <f t="shared" si="199"/>
        <v>0</v>
      </c>
      <c r="U1958" s="71">
        <f t="shared" si="198"/>
        <v>0</v>
      </c>
      <c r="V1958" s="71">
        <f t="shared" si="200"/>
        <v>0</v>
      </c>
      <c r="X1958" s="69">
        <f>Job_Cards[[#This Row],[GST on Lobour]]+Job_Cards[[#This Row],[Total Labour]]+Job_Cards[[#This Row],[Part Value]]</f>
        <v>0</v>
      </c>
      <c r="AA1958" s="15">
        <f t="shared" si="201"/>
        <v>0</v>
      </c>
      <c r="AB1958" s="15">
        <f t="shared" si="202"/>
        <v>1</v>
      </c>
      <c r="AC1958" s="15">
        <f t="shared" si="203"/>
        <v>1900</v>
      </c>
    </row>
    <row r="1959" spans="7:29" x14ac:dyDescent="0.35">
      <c r="G1959" s="64"/>
      <c r="H1959" s="65"/>
      <c r="I1959" s="65" t="str">
        <f>IF(Job_Cards[[#This Row],[Customer Name]]="",I1958,"")</f>
        <v>Counter Sale</v>
      </c>
      <c r="K1959" s="67" t="str">
        <f>_xlfn.XLOOKUP(Job_Cards[[#This Row],[Part Code Issued]],'Inventory Check'!$A$3:$A$3000,'Inventory Check'!$B$3:$B$3000,"WRONG Code",0)</f>
        <v>WRONG Code</v>
      </c>
      <c r="N1959" s="69">
        <f t="shared" si="199"/>
        <v>0</v>
      </c>
      <c r="U1959" s="71">
        <f t="shared" si="198"/>
        <v>0</v>
      </c>
      <c r="V1959" s="71">
        <f t="shared" si="200"/>
        <v>0</v>
      </c>
      <c r="X1959" s="69">
        <f>Job_Cards[[#This Row],[GST on Lobour]]+Job_Cards[[#This Row],[Total Labour]]+Job_Cards[[#This Row],[Part Value]]</f>
        <v>0</v>
      </c>
      <c r="AA1959" s="15">
        <f t="shared" si="201"/>
        <v>0</v>
      </c>
      <c r="AB1959" s="15">
        <f t="shared" si="202"/>
        <v>1</v>
      </c>
      <c r="AC1959" s="15">
        <f t="shared" si="203"/>
        <v>1900</v>
      </c>
    </row>
    <row r="1960" spans="7:29" x14ac:dyDescent="0.35">
      <c r="G1960" s="64"/>
      <c r="H1960" s="65"/>
      <c r="I1960" s="65" t="str">
        <f>IF(Job_Cards[[#This Row],[Customer Name]]="",I1959,"")</f>
        <v>Counter Sale</v>
      </c>
      <c r="K1960" s="67" t="str">
        <f>_xlfn.XLOOKUP(Job_Cards[[#This Row],[Part Code Issued]],'Inventory Check'!$A$3:$A$3000,'Inventory Check'!$B$3:$B$3000,"WRONG Code",0)</f>
        <v>WRONG Code</v>
      </c>
      <c r="N1960" s="69">
        <f t="shared" si="199"/>
        <v>0</v>
      </c>
      <c r="U1960" s="71">
        <f t="shared" si="198"/>
        <v>0</v>
      </c>
      <c r="V1960" s="71">
        <f t="shared" si="200"/>
        <v>0</v>
      </c>
      <c r="X1960" s="69">
        <f>Job_Cards[[#This Row],[GST on Lobour]]+Job_Cards[[#This Row],[Total Labour]]+Job_Cards[[#This Row],[Part Value]]</f>
        <v>0</v>
      </c>
      <c r="AA1960" s="15">
        <f t="shared" si="201"/>
        <v>0</v>
      </c>
      <c r="AB1960" s="15">
        <f t="shared" si="202"/>
        <v>1</v>
      </c>
      <c r="AC1960" s="15">
        <f t="shared" si="203"/>
        <v>1900</v>
      </c>
    </row>
    <row r="1961" spans="7:29" x14ac:dyDescent="0.35">
      <c r="G1961" s="64"/>
      <c r="H1961" s="65"/>
      <c r="I1961" s="65" t="str">
        <f>IF(Job_Cards[[#This Row],[Customer Name]]="",I1960,"")</f>
        <v>Counter Sale</v>
      </c>
      <c r="K1961" s="67" t="str">
        <f>_xlfn.XLOOKUP(Job_Cards[[#This Row],[Part Code Issued]],'Inventory Check'!$A$3:$A$3000,'Inventory Check'!$B$3:$B$3000,"WRONG Code",0)</f>
        <v>WRONG Code</v>
      </c>
      <c r="N1961" s="69">
        <f t="shared" si="199"/>
        <v>0</v>
      </c>
      <c r="U1961" s="71">
        <f t="shared" si="198"/>
        <v>0</v>
      </c>
      <c r="V1961" s="71">
        <f t="shared" si="200"/>
        <v>0</v>
      </c>
      <c r="X1961" s="69">
        <f>Job_Cards[[#This Row],[GST on Lobour]]+Job_Cards[[#This Row],[Total Labour]]+Job_Cards[[#This Row],[Part Value]]</f>
        <v>0</v>
      </c>
      <c r="AA1961" s="15">
        <f t="shared" si="201"/>
        <v>0</v>
      </c>
      <c r="AB1961" s="15">
        <f t="shared" si="202"/>
        <v>1</v>
      </c>
      <c r="AC1961" s="15">
        <f t="shared" si="203"/>
        <v>1900</v>
      </c>
    </row>
    <row r="1962" spans="7:29" x14ac:dyDescent="0.35">
      <c r="G1962" s="64"/>
      <c r="H1962" s="65"/>
      <c r="I1962" s="65" t="str">
        <f>IF(Job_Cards[[#This Row],[Customer Name]]="",I1961,"")</f>
        <v>Counter Sale</v>
      </c>
      <c r="K1962" s="67" t="str">
        <f>_xlfn.XLOOKUP(Job_Cards[[#This Row],[Part Code Issued]],'Inventory Check'!$A$3:$A$3000,'Inventory Check'!$B$3:$B$3000,"WRONG Code",0)</f>
        <v>WRONG Code</v>
      </c>
      <c r="N1962" s="69">
        <f t="shared" si="199"/>
        <v>0</v>
      </c>
      <c r="U1962" s="71">
        <f t="shared" si="198"/>
        <v>0</v>
      </c>
      <c r="V1962" s="71">
        <f t="shared" si="200"/>
        <v>0</v>
      </c>
      <c r="X1962" s="69">
        <f>Job_Cards[[#This Row],[GST on Lobour]]+Job_Cards[[#This Row],[Total Labour]]+Job_Cards[[#This Row],[Part Value]]</f>
        <v>0</v>
      </c>
      <c r="AA1962" s="15">
        <f t="shared" si="201"/>
        <v>0</v>
      </c>
      <c r="AB1962" s="15">
        <f t="shared" si="202"/>
        <v>1</v>
      </c>
      <c r="AC1962" s="15">
        <f t="shared" si="203"/>
        <v>1900</v>
      </c>
    </row>
    <row r="1963" spans="7:29" x14ac:dyDescent="0.35">
      <c r="G1963" s="64"/>
      <c r="H1963" s="65"/>
      <c r="I1963" s="65" t="str">
        <f>IF(Job_Cards[[#This Row],[Customer Name]]="",I1962,"")</f>
        <v>Counter Sale</v>
      </c>
      <c r="K1963" s="67" t="str">
        <f>_xlfn.XLOOKUP(Job_Cards[[#This Row],[Part Code Issued]],'Inventory Check'!$A$3:$A$3000,'Inventory Check'!$B$3:$B$3000,"WRONG Code",0)</f>
        <v>WRONG Code</v>
      </c>
      <c r="N1963" s="69">
        <f t="shared" si="199"/>
        <v>0</v>
      </c>
      <c r="U1963" s="71">
        <f t="shared" si="198"/>
        <v>0</v>
      </c>
      <c r="V1963" s="71">
        <f t="shared" si="200"/>
        <v>0</v>
      </c>
      <c r="X1963" s="69">
        <f>Job_Cards[[#This Row],[GST on Lobour]]+Job_Cards[[#This Row],[Total Labour]]+Job_Cards[[#This Row],[Part Value]]</f>
        <v>0</v>
      </c>
      <c r="AA1963" s="15">
        <f t="shared" si="201"/>
        <v>0</v>
      </c>
      <c r="AB1963" s="15">
        <f t="shared" si="202"/>
        <v>1</v>
      </c>
      <c r="AC1963" s="15">
        <f t="shared" si="203"/>
        <v>1900</v>
      </c>
    </row>
    <row r="1964" spans="7:29" x14ac:dyDescent="0.35">
      <c r="G1964" s="64"/>
      <c r="H1964" s="65"/>
      <c r="I1964" s="65" t="str">
        <f>IF(Job_Cards[[#This Row],[Customer Name]]="",I1963,"")</f>
        <v>Counter Sale</v>
      </c>
      <c r="K1964" s="67" t="str">
        <f>_xlfn.XLOOKUP(Job_Cards[[#This Row],[Part Code Issued]],'Inventory Check'!$A$3:$A$3000,'Inventory Check'!$B$3:$B$3000,"WRONG Code",0)</f>
        <v>WRONG Code</v>
      </c>
      <c r="N1964" s="69">
        <f t="shared" si="199"/>
        <v>0</v>
      </c>
      <c r="U1964" s="71">
        <f t="shared" si="198"/>
        <v>0</v>
      </c>
      <c r="V1964" s="71">
        <f t="shared" si="200"/>
        <v>0</v>
      </c>
      <c r="X1964" s="69">
        <f>Job_Cards[[#This Row],[GST on Lobour]]+Job_Cards[[#This Row],[Total Labour]]+Job_Cards[[#This Row],[Part Value]]</f>
        <v>0</v>
      </c>
      <c r="AA1964" s="15">
        <f t="shared" si="201"/>
        <v>0</v>
      </c>
      <c r="AB1964" s="15">
        <f t="shared" si="202"/>
        <v>1</v>
      </c>
      <c r="AC1964" s="15">
        <f t="shared" si="203"/>
        <v>1900</v>
      </c>
    </row>
    <row r="1965" spans="7:29" x14ac:dyDescent="0.35">
      <c r="G1965" s="64"/>
      <c r="H1965" s="65"/>
      <c r="I1965" s="65" t="str">
        <f>IF(Job_Cards[[#This Row],[Customer Name]]="",I1964,"")</f>
        <v>Counter Sale</v>
      </c>
      <c r="K1965" s="67" t="str">
        <f>_xlfn.XLOOKUP(Job_Cards[[#This Row],[Part Code Issued]],'Inventory Check'!$A$3:$A$3000,'Inventory Check'!$B$3:$B$3000,"WRONG Code",0)</f>
        <v>WRONG Code</v>
      </c>
      <c r="N1965" s="69">
        <f t="shared" si="199"/>
        <v>0</v>
      </c>
      <c r="U1965" s="71">
        <f t="shared" si="198"/>
        <v>0</v>
      </c>
      <c r="V1965" s="71">
        <f t="shared" si="200"/>
        <v>0</v>
      </c>
      <c r="X1965" s="69">
        <f>Job_Cards[[#This Row],[GST on Lobour]]+Job_Cards[[#This Row],[Total Labour]]+Job_Cards[[#This Row],[Part Value]]</f>
        <v>0</v>
      </c>
      <c r="AA1965" s="15">
        <f t="shared" si="201"/>
        <v>0</v>
      </c>
      <c r="AB1965" s="15">
        <f t="shared" si="202"/>
        <v>1</v>
      </c>
      <c r="AC1965" s="15">
        <f t="shared" si="203"/>
        <v>1900</v>
      </c>
    </row>
    <row r="1966" spans="7:29" x14ac:dyDescent="0.35">
      <c r="G1966" s="64"/>
      <c r="H1966" s="65"/>
      <c r="I1966" s="65" t="str">
        <f>IF(Job_Cards[[#This Row],[Customer Name]]="",I1965,"")</f>
        <v>Counter Sale</v>
      </c>
      <c r="K1966" s="67" t="str">
        <f>_xlfn.XLOOKUP(Job_Cards[[#This Row],[Part Code Issued]],'Inventory Check'!$A$3:$A$3000,'Inventory Check'!$B$3:$B$3000,"WRONG Code",0)</f>
        <v>WRONG Code</v>
      </c>
      <c r="N1966" s="69">
        <f t="shared" si="199"/>
        <v>0</v>
      </c>
      <c r="U1966" s="71">
        <f t="shared" si="198"/>
        <v>0</v>
      </c>
      <c r="V1966" s="71">
        <f t="shared" si="200"/>
        <v>0</v>
      </c>
      <c r="X1966" s="69">
        <f>Job_Cards[[#This Row],[GST on Lobour]]+Job_Cards[[#This Row],[Total Labour]]+Job_Cards[[#This Row],[Part Value]]</f>
        <v>0</v>
      </c>
      <c r="AA1966" s="15">
        <f t="shared" si="201"/>
        <v>0</v>
      </c>
      <c r="AB1966" s="15">
        <f t="shared" si="202"/>
        <v>1</v>
      </c>
      <c r="AC1966" s="15">
        <f t="shared" si="203"/>
        <v>1900</v>
      </c>
    </row>
    <row r="1967" spans="7:29" x14ac:dyDescent="0.35">
      <c r="G1967" s="64"/>
      <c r="H1967" s="65"/>
      <c r="I1967" s="65" t="str">
        <f>IF(Job_Cards[[#This Row],[Customer Name]]="",I1966,"")</f>
        <v>Counter Sale</v>
      </c>
      <c r="K1967" s="67" t="str">
        <f>_xlfn.XLOOKUP(Job_Cards[[#This Row],[Part Code Issued]],'Inventory Check'!$A$3:$A$3000,'Inventory Check'!$B$3:$B$3000,"WRONG Code",0)</f>
        <v>WRONG Code</v>
      </c>
      <c r="N1967" s="69">
        <f t="shared" si="199"/>
        <v>0</v>
      </c>
      <c r="U1967" s="71">
        <f t="shared" si="198"/>
        <v>0</v>
      </c>
      <c r="V1967" s="71">
        <f t="shared" si="200"/>
        <v>0</v>
      </c>
      <c r="X1967" s="69">
        <f>Job_Cards[[#This Row],[GST on Lobour]]+Job_Cards[[#This Row],[Total Labour]]+Job_Cards[[#This Row],[Part Value]]</f>
        <v>0</v>
      </c>
      <c r="AA1967" s="15">
        <f t="shared" si="201"/>
        <v>0</v>
      </c>
      <c r="AB1967" s="15">
        <f t="shared" si="202"/>
        <v>1</v>
      </c>
      <c r="AC1967" s="15">
        <f t="shared" si="203"/>
        <v>1900</v>
      </c>
    </row>
    <row r="1968" spans="7:29" x14ac:dyDescent="0.35">
      <c r="G1968" s="64"/>
      <c r="H1968" s="65"/>
      <c r="I1968" s="65" t="str">
        <f>IF(Job_Cards[[#This Row],[Customer Name]]="",I1967,"")</f>
        <v>Counter Sale</v>
      </c>
      <c r="K1968" s="67" t="str">
        <f>_xlfn.XLOOKUP(Job_Cards[[#This Row],[Part Code Issued]],'Inventory Check'!$A$3:$A$3000,'Inventory Check'!$B$3:$B$3000,"WRONG Code",0)</f>
        <v>WRONG Code</v>
      </c>
      <c r="N1968" s="69">
        <f t="shared" si="199"/>
        <v>0</v>
      </c>
      <c r="U1968" s="71">
        <f t="shared" si="198"/>
        <v>0</v>
      </c>
      <c r="V1968" s="71">
        <f t="shared" si="200"/>
        <v>0</v>
      </c>
      <c r="X1968" s="69">
        <f>Job_Cards[[#This Row],[GST on Lobour]]+Job_Cards[[#This Row],[Total Labour]]+Job_Cards[[#This Row],[Part Value]]</f>
        <v>0</v>
      </c>
      <c r="AA1968" s="15">
        <f t="shared" si="201"/>
        <v>0</v>
      </c>
      <c r="AB1968" s="15">
        <f t="shared" si="202"/>
        <v>1</v>
      </c>
      <c r="AC1968" s="15">
        <f t="shared" si="203"/>
        <v>1900</v>
      </c>
    </row>
    <row r="1969" spans="7:29" x14ac:dyDescent="0.35">
      <c r="G1969" s="64"/>
      <c r="H1969" s="65"/>
      <c r="I1969" s="65" t="str">
        <f>IF(Job_Cards[[#This Row],[Customer Name]]="",I1968,"")</f>
        <v>Counter Sale</v>
      </c>
      <c r="K1969" s="67" t="str">
        <f>_xlfn.XLOOKUP(Job_Cards[[#This Row],[Part Code Issued]],'Inventory Check'!$A$3:$A$3000,'Inventory Check'!$B$3:$B$3000,"WRONG Code",0)</f>
        <v>WRONG Code</v>
      </c>
      <c r="N1969" s="69">
        <f t="shared" si="199"/>
        <v>0</v>
      </c>
      <c r="U1969" s="71">
        <f t="shared" si="198"/>
        <v>0</v>
      </c>
      <c r="V1969" s="71">
        <f t="shared" si="200"/>
        <v>0</v>
      </c>
      <c r="X1969" s="69">
        <f>Job_Cards[[#This Row],[GST on Lobour]]+Job_Cards[[#This Row],[Total Labour]]+Job_Cards[[#This Row],[Part Value]]</f>
        <v>0</v>
      </c>
      <c r="AA1969" s="15">
        <f t="shared" si="201"/>
        <v>0</v>
      </c>
      <c r="AB1969" s="15">
        <f t="shared" si="202"/>
        <v>1</v>
      </c>
      <c r="AC1969" s="15">
        <f t="shared" si="203"/>
        <v>1900</v>
      </c>
    </row>
    <row r="1970" spans="7:29" x14ac:dyDescent="0.35">
      <c r="G1970" s="64"/>
      <c r="H1970" s="65"/>
      <c r="I1970" s="65" t="str">
        <f>IF(Job_Cards[[#This Row],[Customer Name]]="",I1969,"")</f>
        <v>Counter Sale</v>
      </c>
      <c r="K1970" s="67" t="str">
        <f>_xlfn.XLOOKUP(Job_Cards[[#This Row],[Part Code Issued]],'Inventory Check'!$A$3:$A$3000,'Inventory Check'!$B$3:$B$3000,"WRONG Code",0)</f>
        <v>WRONG Code</v>
      </c>
      <c r="N1970" s="69">
        <f t="shared" si="199"/>
        <v>0</v>
      </c>
      <c r="U1970" s="71">
        <f t="shared" si="198"/>
        <v>0</v>
      </c>
      <c r="V1970" s="71">
        <f t="shared" si="200"/>
        <v>0</v>
      </c>
      <c r="X1970" s="69">
        <f>Job_Cards[[#This Row],[GST on Lobour]]+Job_Cards[[#This Row],[Total Labour]]+Job_Cards[[#This Row],[Part Value]]</f>
        <v>0</v>
      </c>
      <c r="AA1970" s="15">
        <f t="shared" si="201"/>
        <v>0</v>
      </c>
      <c r="AB1970" s="15">
        <f t="shared" si="202"/>
        <v>1</v>
      </c>
      <c r="AC1970" s="15">
        <f t="shared" si="203"/>
        <v>1900</v>
      </c>
    </row>
    <row r="1971" spans="7:29" x14ac:dyDescent="0.35">
      <c r="G1971" s="64"/>
      <c r="H1971" s="65"/>
      <c r="I1971" s="65" t="str">
        <f>IF(Job_Cards[[#This Row],[Customer Name]]="",I1970,"")</f>
        <v>Counter Sale</v>
      </c>
      <c r="K1971" s="67" t="str">
        <f>_xlfn.XLOOKUP(Job_Cards[[#This Row],[Part Code Issued]],'Inventory Check'!$A$3:$A$3000,'Inventory Check'!$B$3:$B$3000,"WRONG Code",0)</f>
        <v>WRONG Code</v>
      </c>
      <c r="N1971" s="69">
        <f t="shared" si="199"/>
        <v>0</v>
      </c>
      <c r="U1971" s="71">
        <f t="shared" si="198"/>
        <v>0</v>
      </c>
      <c r="V1971" s="71">
        <f t="shared" si="200"/>
        <v>0</v>
      </c>
      <c r="X1971" s="69">
        <f>Job_Cards[[#This Row],[GST on Lobour]]+Job_Cards[[#This Row],[Total Labour]]+Job_Cards[[#This Row],[Part Value]]</f>
        <v>0</v>
      </c>
      <c r="AA1971" s="15">
        <f t="shared" si="201"/>
        <v>0</v>
      </c>
      <c r="AB1971" s="15">
        <f t="shared" si="202"/>
        <v>1</v>
      </c>
      <c r="AC1971" s="15">
        <f t="shared" si="203"/>
        <v>1900</v>
      </c>
    </row>
    <row r="1972" spans="7:29" x14ac:dyDescent="0.35">
      <c r="G1972" s="64"/>
      <c r="H1972" s="65"/>
      <c r="I1972" s="65" t="str">
        <f>IF(Job_Cards[[#This Row],[Customer Name]]="",I1971,"")</f>
        <v>Counter Sale</v>
      </c>
      <c r="K1972" s="67" t="str">
        <f>_xlfn.XLOOKUP(Job_Cards[[#This Row],[Part Code Issued]],'Inventory Check'!$A$3:$A$3000,'Inventory Check'!$B$3:$B$3000,"WRONG Code",0)</f>
        <v>WRONG Code</v>
      </c>
      <c r="N1972" s="69">
        <f t="shared" si="199"/>
        <v>0</v>
      </c>
      <c r="U1972" s="71">
        <f t="shared" si="198"/>
        <v>0</v>
      </c>
      <c r="V1972" s="71">
        <f t="shared" si="200"/>
        <v>0</v>
      </c>
      <c r="X1972" s="69">
        <f>Job_Cards[[#This Row],[GST on Lobour]]+Job_Cards[[#This Row],[Total Labour]]+Job_Cards[[#This Row],[Part Value]]</f>
        <v>0</v>
      </c>
      <c r="AA1972" s="15">
        <f t="shared" si="201"/>
        <v>0</v>
      </c>
      <c r="AB1972" s="15">
        <f t="shared" si="202"/>
        <v>1</v>
      </c>
      <c r="AC1972" s="15">
        <f t="shared" si="203"/>
        <v>1900</v>
      </c>
    </row>
    <row r="1973" spans="7:29" x14ac:dyDescent="0.35">
      <c r="G1973" s="64"/>
      <c r="H1973" s="65"/>
      <c r="I1973" s="65" t="str">
        <f>IF(Job_Cards[[#This Row],[Customer Name]]="",I1972,"")</f>
        <v>Counter Sale</v>
      </c>
      <c r="K1973" s="67" t="str">
        <f>_xlfn.XLOOKUP(Job_Cards[[#This Row],[Part Code Issued]],'Inventory Check'!$A$3:$A$3000,'Inventory Check'!$B$3:$B$3000,"WRONG Code",0)</f>
        <v>WRONG Code</v>
      </c>
      <c r="N1973" s="69">
        <f t="shared" si="199"/>
        <v>0</v>
      </c>
      <c r="U1973" s="71">
        <f t="shared" si="198"/>
        <v>0</v>
      </c>
      <c r="V1973" s="71">
        <f t="shared" si="200"/>
        <v>0</v>
      </c>
      <c r="X1973" s="69">
        <f>Job_Cards[[#This Row],[GST on Lobour]]+Job_Cards[[#This Row],[Total Labour]]+Job_Cards[[#This Row],[Part Value]]</f>
        <v>0</v>
      </c>
      <c r="AA1973" s="15">
        <f t="shared" si="201"/>
        <v>0</v>
      </c>
      <c r="AB1973" s="15">
        <f t="shared" si="202"/>
        <v>1</v>
      </c>
      <c r="AC1973" s="15">
        <f t="shared" si="203"/>
        <v>1900</v>
      </c>
    </row>
    <row r="1974" spans="7:29" x14ac:dyDescent="0.35">
      <c r="G1974" s="64"/>
      <c r="H1974" s="65"/>
      <c r="I1974" s="65" t="str">
        <f>IF(Job_Cards[[#This Row],[Customer Name]]="",I1973,"")</f>
        <v>Counter Sale</v>
      </c>
      <c r="K1974" s="67" t="str">
        <f>_xlfn.XLOOKUP(Job_Cards[[#This Row],[Part Code Issued]],'Inventory Check'!$A$3:$A$3000,'Inventory Check'!$B$3:$B$3000,"WRONG Code",0)</f>
        <v>WRONG Code</v>
      </c>
      <c r="N1974" s="69">
        <f t="shared" si="199"/>
        <v>0</v>
      </c>
      <c r="U1974" s="71">
        <f t="shared" si="198"/>
        <v>0</v>
      </c>
      <c r="V1974" s="71">
        <f t="shared" si="200"/>
        <v>0</v>
      </c>
      <c r="X1974" s="69">
        <f>Job_Cards[[#This Row],[GST on Lobour]]+Job_Cards[[#This Row],[Total Labour]]+Job_Cards[[#This Row],[Part Value]]</f>
        <v>0</v>
      </c>
      <c r="AA1974" s="15">
        <f t="shared" si="201"/>
        <v>0</v>
      </c>
      <c r="AB1974" s="15">
        <f t="shared" si="202"/>
        <v>1</v>
      </c>
      <c r="AC1974" s="15">
        <f t="shared" si="203"/>
        <v>1900</v>
      </c>
    </row>
    <row r="1975" spans="7:29" x14ac:dyDescent="0.35">
      <c r="G1975" s="64"/>
      <c r="H1975" s="65"/>
      <c r="I1975" s="65" t="str">
        <f>IF(Job_Cards[[#This Row],[Customer Name]]="",I1974,"")</f>
        <v>Counter Sale</v>
      </c>
      <c r="K1975" s="67" t="str">
        <f>_xlfn.XLOOKUP(Job_Cards[[#This Row],[Part Code Issued]],'Inventory Check'!$A$3:$A$3000,'Inventory Check'!$B$3:$B$3000,"WRONG Code",0)</f>
        <v>WRONG Code</v>
      </c>
      <c r="N1975" s="69">
        <f t="shared" si="199"/>
        <v>0</v>
      </c>
      <c r="U1975" s="71">
        <f t="shared" si="198"/>
        <v>0</v>
      </c>
      <c r="V1975" s="71">
        <f t="shared" si="200"/>
        <v>0</v>
      </c>
      <c r="X1975" s="69">
        <f>Job_Cards[[#This Row],[GST on Lobour]]+Job_Cards[[#This Row],[Total Labour]]+Job_Cards[[#This Row],[Part Value]]</f>
        <v>0</v>
      </c>
      <c r="AA1975" s="15">
        <f t="shared" si="201"/>
        <v>0</v>
      </c>
      <c r="AB1975" s="15">
        <f t="shared" si="202"/>
        <v>1</v>
      </c>
      <c r="AC1975" s="15">
        <f t="shared" si="203"/>
        <v>1900</v>
      </c>
    </row>
    <row r="1976" spans="7:29" x14ac:dyDescent="0.35">
      <c r="G1976" s="64"/>
      <c r="H1976" s="65"/>
      <c r="I1976" s="65" t="str">
        <f>IF(Job_Cards[[#This Row],[Customer Name]]="",I1975,"")</f>
        <v>Counter Sale</v>
      </c>
      <c r="K1976" s="67" t="str">
        <f>_xlfn.XLOOKUP(Job_Cards[[#This Row],[Part Code Issued]],'Inventory Check'!$A$3:$A$3000,'Inventory Check'!$B$3:$B$3000,"WRONG Code",0)</f>
        <v>WRONG Code</v>
      </c>
      <c r="N1976" s="69">
        <f t="shared" si="199"/>
        <v>0</v>
      </c>
      <c r="U1976" s="71">
        <f t="shared" si="198"/>
        <v>0</v>
      </c>
      <c r="V1976" s="71">
        <f t="shared" si="200"/>
        <v>0</v>
      </c>
      <c r="X1976" s="69">
        <f>Job_Cards[[#This Row],[GST on Lobour]]+Job_Cards[[#This Row],[Total Labour]]+Job_Cards[[#This Row],[Part Value]]</f>
        <v>0</v>
      </c>
      <c r="AA1976" s="15">
        <f t="shared" si="201"/>
        <v>0</v>
      </c>
      <c r="AB1976" s="15">
        <f t="shared" si="202"/>
        <v>1</v>
      </c>
      <c r="AC1976" s="15">
        <f t="shared" si="203"/>
        <v>1900</v>
      </c>
    </row>
    <row r="1977" spans="7:29" x14ac:dyDescent="0.35">
      <c r="G1977" s="64"/>
      <c r="H1977" s="65"/>
      <c r="I1977" s="65" t="str">
        <f>IF(Job_Cards[[#This Row],[Customer Name]]="",I1976,"")</f>
        <v>Counter Sale</v>
      </c>
      <c r="K1977" s="67" t="str">
        <f>_xlfn.XLOOKUP(Job_Cards[[#This Row],[Part Code Issued]],'Inventory Check'!$A$3:$A$3000,'Inventory Check'!$B$3:$B$3000,"WRONG Code",0)</f>
        <v>WRONG Code</v>
      </c>
      <c r="N1977" s="69">
        <f t="shared" si="199"/>
        <v>0</v>
      </c>
      <c r="U1977" s="71">
        <f t="shared" si="198"/>
        <v>0</v>
      </c>
      <c r="V1977" s="71">
        <f t="shared" si="200"/>
        <v>0</v>
      </c>
      <c r="X1977" s="69">
        <f>Job_Cards[[#This Row],[GST on Lobour]]+Job_Cards[[#This Row],[Total Labour]]+Job_Cards[[#This Row],[Part Value]]</f>
        <v>0</v>
      </c>
      <c r="AA1977" s="15">
        <f t="shared" si="201"/>
        <v>0</v>
      </c>
      <c r="AB1977" s="15">
        <f t="shared" si="202"/>
        <v>1</v>
      </c>
      <c r="AC1977" s="15">
        <f t="shared" si="203"/>
        <v>1900</v>
      </c>
    </row>
    <row r="1978" spans="7:29" x14ac:dyDescent="0.35">
      <c r="G1978" s="64"/>
      <c r="H1978" s="65"/>
      <c r="I1978" s="65" t="str">
        <f>IF(Job_Cards[[#This Row],[Customer Name]]="",I1977,"")</f>
        <v>Counter Sale</v>
      </c>
      <c r="K1978" s="67" t="str">
        <f>_xlfn.XLOOKUP(Job_Cards[[#This Row],[Part Code Issued]],'Inventory Check'!$A$3:$A$3000,'Inventory Check'!$B$3:$B$3000,"WRONG Code",0)</f>
        <v>WRONG Code</v>
      </c>
      <c r="N1978" s="69">
        <f t="shared" si="199"/>
        <v>0</v>
      </c>
      <c r="U1978" s="71">
        <f t="shared" si="198"/>
        <v>0</v>
      </c>
      <c r="V1978" s="71">
        <f t="shared" si="200"/>
        <v>0</v>
      </c>
      <c r="X1978" s="69">
        <f>Job_Cards[[#This Row],[GST on Lobour]]+Job_Cards[[#This Row],[Total Labour]]+Job_Cards[[#This Row],[Part Value]]</f>
        <v>0</v>
      </c>
      <c r="AA1978" s="15">
        <f t="shared" si="201"/>
        <v>0</v>
      </c>
      <c r="AB1978" s="15">
        <f t="shared" si="202"/>
        <v>1</v>
      </c>
      <c r="AC1978" s="15">
        <f t="shared" si="203"/>
        <v>1900</v>
      </c>
    </row>
    <row r="1979" spans="7:29" x14ac:dyDescent="0.35">
      <c r="G1979" s="64"/>
      <c r="H1979" s="65"/>
      <c r="I1979" s="65" t="str">
        <f>IF(Job_Cards[[#This Row],[Customer Name]]="",I1978,"")</f>
        <v>Counter Sale</v>
      </c>
      <c r="K1979" s="67" t="str">
        <f>_xlfn.XLOOKUP(Job_Cards[[#This Row],[Part Code Issued]],'Inventory Check'!$A$3:$A$3000,'Inventory Check'!$B$3:$B$3000,"WRONG Code",0)</f>
        <v>WRONG Code</v>
      </c>
      <c r="N1979" s="69">
        <f t="shared" si="199"/>
        <v>0</v>
      </c>
      <c r="U1979" s="71">
        <f t="shared" si="198"/>
        <v>0</v>
      </c>
      <c r="V1979" s="71">
        <f t="shared" si="200"/>
        <v>0</v>
      </c>
      <c r="X1979" s="69">
        <f>Job_Cards[[#This Row],[GST on Lobour]]+Job_Cards[[#This Row],[Total Labour]]+Job_Cards[[#This Row],[Part Value]]</f>
        <v>0</v>
      </c>
      <c r="AA1979" s="15">
        <f t="shared" si="201"/>
        <v>0</v>
      </c>
      <c r="AB1979" s="15">
        <f t="shared" si="202"/>
        <v>1</v>
      </c>
      <c r="AC1979" s="15">
        <f t="shared" si="203"/>
        <v>1900</v>
      </c>
    </row>
    <row r="1980" spans="7:29" x14ac:dyDescent="0.35">
      <c r="G1980" s="64"/>
      <c r="H1980" s="65"/>
      <c r="I1980" s="65" t="str">
        <f>IF(Job_Cards[[#This Row],[Customer Name]]="",I1979,"")</f>
        <v>Counter Sale</v>
      </c>
      <c r="K1980" s="67" t="str">
        <f>_xlfn.XLOOKUP(Job_Cards[[#This Row],[Part Code Issued]],'Inventory Check'!$A$3:$A$3000,'Inventory Check'!$B$3:$B$3000,"WRONG Code",0)</f>
        <v>WRONG Code</v>
      </c>
      <c r="N1980" s="69">
        <f t="shared" si="199"/>
        <v>0</v>
      </c>
      <c r="U1980" s="71">
        <f t="shared" ref="U1980:U2043" si="204">SUM(O1980:T1980)</f>
        <v>0</v>
      </c>
      <c r="V1980" s="71">
        <f t="shared" si="200"/>
        <v>0</v>
      </c>
      <c r="X1980" s="69">
        <f>Job_Cards[[#This Row],[GST on Lobour]]+Job_Cards[[#This Row],[Total Labour]]+Job_Cards[[#This Row],[Part Value]]</f>
        <v>0</v>
      </c>
      <c r="AA1980" s="15">
        <f t="shared" si="201"/>
        <v>0</v>
      </c>
      <c r="AB1980" s="15">
        <f t="shared" si="202"/>
        <v>1</v>
      </c>
      <c r="AC1980" s="15">
        <f t="shared" si="203"/>
        <v>1900</v>
      </c>
    </row>
    <row r="1981" spans="7:29" x14ac:dyDescent="0.35">
      <c r="G1981" s="64"/>
      <c r="H1981" s="65"/>
      <c r="I1981" s="65" t="str">
        <f>IF(Job_Cards[[#This Row],[Customer Name]]="",I1980,"")</f>
        <v>Counter Sale</v>
      </c>
      <c r="K1981" s="67" t="str">
        <f>_xlfn.XLOOKUP(Job_Cards[[#This Row],[Part Code Issued]],'Inventory Check'!$A$3:$A$3000,'Inventory Check'!$B$3:$B$3000,"WRONG Code",0)</f>
        <v>WRONG Code</v>
      </c>
      <c r="N1981" s="69">
        <f t="shared" ref="N1981:N2044" si="205">M1981*L1981</f>
        <v>0</v>
      </c>
      <c r="U1981" s="71">
        <f t="shared" si="204"/>
        <v>0</v>
      </c>
      <c r="V1981" s="71">
        <f t="shared" ref="V1981:V2044" si="206">U1981*0.18</f>
        <v>0</v>
      </c>
      <c r="X1981" s="69">
        <f>Job_Cards[[#This Row],[GST on Lobour]]+Job_Cards[[#This Row],[Total Labour]]+Job_Cards[[#This Row],[Part Value]]</f>
        <v>0</v>
      </c>
      <c r="AA1981" s="15">
        <f t="shared" si="201"/>
        <v>0</v>
      </c>
      <c r="AB1981" s="15">
        <f t="shared" si="202"/>
        <v>1</v>
      </c>
      <c r="AC1981" s="15">
        <f t="shared" si="203"/>
        <v>1900</v>
      </c>
    </row>
    <row r="1982" spans="7:29" x14ac:dyDescent="0.35">
      <c r="G1982" s="64"/>
      <c r="H1982" s="65"/>
      <c r="I1982" s="65" t="str">
        <f>IF(Job_Cards[[#This Row],[Customer Name]]="",I1981,"")</f>
        <v>Counter Sale</v>
      </c>
      <c r="K1982" s="67" t="str">
        <f>_xlfn.XLOOKUP(Job_Cards[[#This Row],[Part Code Issued]],'Inventory Check'!$A$3:$A$3000,'Inventory Check'!$B$3:$B$3000,"WRONG Code",0)</f>
        <v>WRONG Code</v>
      </c>
      <c r="N1982" s="69">
        <f t="shared" si="205"/>
        <v>0</v>
      </c>
      <c r="U1982" s="71">
        <f t="shared" si="204"/>
        <v>0</v>
      </c>
      <c r="V1982" s="71">
        <f t="shared" si="206"/>
        <v>0</v>
      </c>
      <c r="X1982" s="69">
        <f>Job_Cards[[#This Row],[GST on Lobour]]+Job_Cards[[#This Row],[Total Labour]]+Job_Cards[[#This Row],[Part Value]]</f>
        <v>0</v>
      </c>
      <c r="AA1982" s="15">
        <f t="shared" si="201"/>
        <v>0</v>
      </c>
      <c r="AB1982" s="15">
        <f t="shared" si="202"/>
        <v>1</v>
      </c>
      <c r="AC1982" s="15">
        <f t="shared" si="203"/>
        <v>1900</v>
      </c>
    </row>
    <row r="1983" spans="7:29" x14ac:dyDescent="0.35">
      <c r="G1983" s="64"/>
      <c r="H1983" s="65"/>
      <c r="I1983" s="65" t="str">
        <f>IF(Job_Cards[[#This Row],[Customer Name]]="",I1982,"")</f>
        <v>Counter Sale</v>
      </c>
      <c r="K1983" s="67" t="str">
        <f>_xlfn.XLOOKUP(Job_Cards[[#This Row],[Part Code Issued]],'Inventory Check'!$A$3:$A$3000,'Inventory Check'!$B$3:$B$3000,"WRONG Code",0)</f>
        <v>WRONG Code</v>
      </c>
      <c r="N1983" s="69">
        <f t="shared" si="205"/>
        <v>0</v>
      </c>
      <c r="U1983" s="71">
        <f t="shared" si="204"/>
        <v>0</v>
      </c>
      <c r="V1983" s="71">
        <f t="shared" si="206"/>
        <v>0</v>
      </c>
      <c r="X1983" s="69">
        <f>Job_Cards[[#This Row],[GST on Lobour]]+Job_Cards[[#This Row],[Total Labour]]+Job_Cards[[#This Row],[Part Value]]</f>
        <v>0</v>
      </c>
      <c r="AA1983" s="15">
        <f t="shared" ref="AA1983:AA2046" si="207">DAY(B1983)</f>
        <v>0</v>
      </c>
      <c r="AB1983" s="15">
        <f t="shared" ref="AB1983:AB2046" si="208">MONTH(B1983)</f>
        <v>1</v>
      </c>
      <c r="AC1983" s="15">
        <f t="shared" ref="AC1983:AC2046" si="209">YEAR(B1983)</f>
        <v>1900</v>
      </c>
    </row>
    <row r="1984" spans="7:29" x14ac:dyDescent="0.35">
      <c r="G1984" s="64"/>
      <c r="H1984" s="65"/>
      <c r="I1984" s="65" t="str">
        <f>IF(Job_Cards[[#This Row],[Customer Name]]="",I1983,"")</f>
        <v>Counter Sale</v>
      </c>
      <c r="K1984" s="67" t="str">
        <f>_xlfn.XLOOKUP(Job_Cards[[#This Row],[Part Code Issued]],'Inventory Check'!$A$3:$A$3000,'Inventory Check'!$B$3:$B$3000,"WRONG Code",0)</f>
        <v>WRONG Code</v>
      </c>
      <c r="N1984" s="69">
        <f t="shared" si="205"/>
        <v>0</v>
      </c>
      <c r="U1984" s="71">
        <f t="shared" si="204"/>
        <v>0</v>
      </c>
      <c r="V1984" s="71">
        <f t="shared" si="206"/>
        <v>0</v>
      </c>
      <c r="X1984" s="69">
        <f>Job_Cards[[#This Row],[GST on Lobour]]+Job_Cards[[#This Row],[Total Labour]]+Job_Cards[[#This Row],[Part Value]]</f>
        <v>0</v>
      </c>
      <c r="AA1984" s="15">
        <f t="shared" si="207"/>
        <v>0</v>
      </c>
      <c r="AB1984" s="15">
        <f t="shared" si="208"/>
        <v>1</v>
      </c>
      <c r="AC1984" s="15">
        <f t="shared" si="209"/>
        <v>1900</v>
      </c>
    </row>
    <row r="1985" spans="7:29" x14ac:dyDescent="0.35">
      <c r="G1985" s="64"/>
      <c r="H1985" s="65"/>
      <c r="I1985" s="65" t="str">
        <f>IF(Job_Cards[[#This Row],[Customer Name]]="",I1984,"")</f>
        <v>Counter Sale</v>
      </c>
      <c r="K1985" s="67" t="str">
        <f>_xlfn.XLOOKUP(Job_Cards[[#This Row],[Part Code Issued]],'Inventory Check'!$A$3:$A$3000,'Inventory Check'!$B$3:$B$3000,"WRONG Code",0)</f>
        <v>WRONG Code</v>
      </c>
      <c r="N1985" s="69">
        <f t="shared" si="205"/>
        <v>0</v>
      </c>
      <c r="U1985" s="71">
        <f t="shared" si="204"/>
        <v>0</v>
      </c>
      <c r="V1985" s="71">
        <f t="shared" si="206"/>
        <v>0</v>
      </c>
      <c r="X1985" s="69">
        <f>Job_Cards[[#This Row],[GST on Lobour]]+Job_Cards[[#This Row],[Total Labour]]+Job_Cards[[#This Row],[Part Value]]</f>
        <v>0</v>
      </c>
      <c r="AA1985" s="15">
        <f t="shared" si="207"/>
        <v>0</v>
      </c>
      <c r="AB1985" s="15">
        <f t="shared" si="208"/>
        <v>1</v>
      </c>
      <c r="AC1985" s="15">
        <f t="shared" si="209"/>
        <v>1900</v>
      </c>
    </row>
    <row r="1986" spans="7:29" x14ac:dyDescent="0.35">
      <c r="G1986" s="64"/>
      <c r="H1986" s="65"/>
      <c r="I1986" s="65" t="str">
        <f>IF(Job_Cards[[#This Row],[Customer Name]]="",I1985,"")</f>
        <v>Counter Sale</v>
      </c>
      <c r="K1986" s="67" t="str">
        <f>_xlfn.XLOOKUP(Job_Cards[[#This Row],[Part Code Issued]],'Inventory Check'!$A$3:$A$3000,'Inventory Check'!$B$3:$B$3000,"WRONG Code",0)</f>
        <v>WRONG Code</v>
      </c>
      <c r="N1986" s="69">
        <f t="shared" si="205"/>
        <v>0</v>
      </c>
      <c r="U1986" s="71">
        <f t="shared" si="204"/>
        <v>0</v>
      </c>
      <c r="V1986" s="71">
        <f t="shared" si="206"/>
        <v>0</v>
      </c>
      <c r="X1986" s="69">
        <f>Job_Cards[[#This Row],[GST on Lobour]]+Job_Cards[[#This Row],[Total Labour]]+Job_Cards[[#This Row],[Part Value]]</f>
        <v>0</v>
      </c>
      <c r="AA1986" s="15">
        <f t="shared" si="207"/>
        <v>0</v>
      </c>
      <c r="AB1986" s="15">
        <f t="shared" si="208"/>
        <v>1</v>
      </c>
      <c r="AC1986" s="15">
        <f t="shared" si="209"/>
        <v>1900</v>
      </c>
    </row>
    <row r="1987" spans="7:29" x14ac:dyDescent="0.35">
      <c r="G1987" s="64"/>
      <c r="H1987" s="65"/>
      <c r="I1987" s="65" t="str">
        <f>IF(Job_Cards[[#This Row],[Customer Name]]="",I1986,"")</f>
        <v>Counter Sale</v>
      </c>
      <c r="K1987" s="67" t="str">
        <f>_xlfn.XLOOKUP(Job_Cards[[#This Row],[Part Code Issued]],'Inventory Check'!$A$3:$A$3000,'Inventory Check'!$B$3:$B$3000,"WRONG Code",0)</f>
        <v>WRONG Code</v>
      </c>
      <c r="N1987" s="69">
        <f t="shared" si="205"/>
        <v>0</v>
      </c>
      <c r="U1987" s="71">
        <f t="shared" si="204"/>
        <v>0</v>
      </c>
      <c r="V1987" s="71">
        <f t="shared" si="206"/>
        <v>0</v>
      </c>
      <c r="X1987" s="69">
        <f>Job_Cards[[#This Row],[GST on Lobour]]+Job_Cards[[#This Row],[Total Labour]]+Job_Cards[[#This Row],[Part Value]]</f>
        <v>0</v>
      </c>
      <c r="AA1987" s="15">
        <f t="shared" si="207"/>
        <v>0</v>
      </c>
      <c r="AB1987" s="15">
        <f t="shared" si="208"/>
        <v>1</v>
      </c>
      <c r="AC1987" s="15">
        <f t="shared" si="209"/>
        <v>1900</v>
      </c>
    </row>
    <row r="1988" spans="7:29" x14ac:dyDescent="0.35">
      <c r="G1988" s="64"/>
      <c r="H1988" s="65"/>
      <c r="I1988" s="65" t="str">
        <f>IF(Job_Cards[[#This Row],[Customer Name]]="",I1987,"")</f>
        <v>Counter Sale</v>
      </c>
      <c r="K1988" s="67" t="str">
        <f>_xlfn.XLOOKUP(Job_Cards[[#This Row],[Part Code Issued]],'Inventory Check'!$A$3:$A$3000,'Inventory Check'!$B$3:$B$3000,"WRONG Code",0)</f>
        <v>WRONG Code</v>
      </c>
      <c r="N1988" s="69">
        <f t="shared" si="205"/>
        <v>0</v>
      </c>
      <c r="U1988" s="71">
        <f t="shared" si="204"/>
        <v>0</v>
      </c>
      <c r="V1988" s="71">
        <f t="shared" si="206"/>
        <v>0</v>
      </c>
      <c r="X1988" s="69">
        <f>Job_Cards[[#This Row],[GST on Lobour]]+Job_Cards[[#This Row],[Total Labour]]+Job_Cards[[#This Row],[Part Value]]</f>
        <v>0</v>
      </c>
      <c r="AA1988" s="15">
        <f t="shared" si="207"/>
        <v>0</v>
      </c>
      <c r="AB1988" s="15">
        <f t="shared" si="208"/>
        <v>1</v>
      </c>
      <c r="AC1988" s="15">
        <f t="shared" si="209"/>
        <v>1900</v>
      </c>
    </row>
    <row r="1989" spans="7:29" x14ac:dyDescent="0.35">
      <c r="G1989" s="64"/>
      <c r="H1989" s="65"/>
      <c r="I1989" s="65" t="str">
        <f>IF(Job_Cards[[#This Row],[Customer Name]]="",I1988,"")</f>
        <v>Counter Sale</v>
      </c>
      <c r="K1989" s="67" t="str">
        <f>_xlfn.XLOOKUP(Job_Cards[[#This Row],[Part Code Issued]],'Inventory Check'!$A$3:$A$3000,'Inventory Check'!$B$3:$B$3000,"WRONG Code",0)</f>
        <v>WRONG Code</v>
      </c>
      <c r="N1989" s="69">
        <f t="shared" si="205"/>
        <v>0</v>
      </c>
      <c r="U1989" s="71">
        <f t="shared" si="204"/>
        <v>0</v>
      </c>
      <c r="V1989" s="71">
        <f t="shared" si="206"/>
        <v>0</v>
      </c>
      <c r="X1989" s="69">
        <f>Job_Cards[[#This Row],[GST on Lobour]]+Job_Cards[[#This Row],[Total Labour]]+Job_Cards[[#This Row],[Part Value]]</f>
        <v>0</v>
      </c>
      <c r="AA1989" s="15">
        <f t="shared" si="207"/>
        <v>0</v>
      </c>
      <c r="AB1989" s="15">
        <f t="shared" si="208"/>
        <v>1</v>
      </c>
      <c r="AC1989" s="15">
        <f t="shared" si="209"/>
        <v>1900</v>
      </c>
    </row>
    <row r="1990" spans="7:29" x14ac:dyDescent="0.35">
      <c r="G1990" s="64"/>
      <c r="H1990" s="65"/>
      <c r="I1990" s="65" t="str">
        <f>IF(Job_Cards[[#This Row],[Customer Name]]="",I1989,"")</f>
        <v>Counter Sale</v>
      </c>
      <c r="K1990" s="67" t="str">
        <f>_xlfn.XLOOKUP(Job_Cards[[#This Row],[Part Code Issued]],'Inventory Check'!$A$3:$A$3000,'Inventory Check'!$B$3:$B$3000,"WRONG Code",0)</f>
        <v>WRONG Code</v>
      </c>
      <c r="N1990" s="69">
        <f t="shared" si="205"/>
        <v>0</v>
      </c>
      <c r="U1990" s="71">
        <f t="shared" si="204"/>
        <v>0</v>
      </c>
      <c r="V1990" s="71">
        <f t="shared" si="206"/>
        <v>0</v>
      </c>
      <c r="X1990" s="69">
        <f>Job_Cards[[#This Row],[GST on Lobour]]+Job_Cards[[#This Row],[Total Labour]]+Job_Cards[[#This Row],[Part Value]]</f>
        <v>0</v>
      </c>
      <c r="AA1990" s="15">
        <f t="shared" si="207"/>
        <v>0</v>
      </c>
      <c r="AB1990" s="15">
        <f t="shared" si="208"/>
        <v>1</v>
      </c>
      <c r="AC1990" s="15">
        <f t="shared" si="209"/>
        <v>1900</v>
      </c>
    </row>
    <row r="1991" spans="7:29" x14ac:dyDescent="0.35">
      <c r="G1991" s="64"/>
      <c r="H1991" s="65"/>
      <c r="I1991" s="65" t="str">
        <f>IF(Job_Cards[[#This Row],[Customer Name]]="",I1990,"")</f>
        <v>Counter Sale</v>
      </c>
      <c r="K1991" s="67" t="str">
        <f>_xlfn.XLOOKUP(Job_Cards[[#This Row],[Part Code Issued]],'Inventory Check'!$A$3:$A$3000,'Inventory Check'!$B$3:$B$3000,"WRONG Code",0)</f>
        <v>WRONG Code</v>
      </c>
      <c r="N1991" s="69">
        <f t="shared" si="205"/>
        <v>0</v>
      </c>
      <c r="U1991" s="71">
        <f t="shared" si="204"/>
        <v>0</v>
      </c>
      <c r="V1991" s="71">
        <f t="shared" si="206"/>
        <v>0</v>
      </c>
      <c r="X1991" s="69">
        <f>Job_Cards[[#This Row],[GST on Lobour]]+Job_Cards[[#This Row],[Total Labour]]+Job_Cards[[#This Row],[Part Value]]</f>
        <v>0</v>
      </c>
      <c r="AA1991" s="15">
        <f t="shared" si="207"/>
        <v>0</v>
      </c>
      <c r="AB1991" s="15">
        <f t="shared" si="208"/>
        <v>1</v>
      </c>
      <c r="AC1991" s="15">
        <f t="shared" si="209"/>
        <v>1900</v>
      </c>
    </row>
    <row r="1992" spans="7:29" x14ac:dyDescent="0.35">
      <c r="G1992" s="64"/>
      <c r="H1992" s="65"/>
      <c r="I1992" s="65" t="str">
        <f>IF(Job_Cards[[#This Row],[Customer Name]]="",I1991,"")</f>
        <v>Counter Sale</v>
      </c>
      <c r="K1992" s="67" t="str">
        <f>_xlfn.XLOOKUP(Job_Cards[[#This Row],[Part Code Issued]],'Inventory Check'!$A$3:$A$3000,'Inventory Check'!$B$3:$B$3000,"WRONG Code",0)</f>
        <v>WRONG Code</v>
      </c>
      <c r="N1992" s="69">
        <f t="shared" si="205"/>
        <v>0</v>
      </c>
      <c r="U1992" s="71">
        <f t="shared" si="204"/>
        <v>0</v>
      </c>
      <c r="V1992" s="71">
        <f t="shared" si="206"/>
        <v>0</v>
      </c>
      <c r="X1992" s="69">
        <f>Job_Cards[[#This Row],[GST on Lobour]]+Job_Cards[[#This Row],[Total Labour]]+Job_Cards[[#This Row],[Part Value]]</f>
        <v>0</v>
      </c>
      <c r="AA1992" s="15">
        <f t="shared" si="207"/>
        <v>0</v>
      </c>
      <c r="AB1992" s="15">
        <f t="shared" si="208"/>
        <v>1</v>
      </c>
      <c r="AC1992" s="15">
        <f t="shared" si="209"/>
        <v>1900</v>
      </c>
    </row>
    <row r="1993" spans="7:29" x14ac:dyDescent="0.35">
      <c r="G1993" s="64"/>
      <c r="H1993" s="65"/>
      <c r="I1993" s="65" t="str">
        <f>IF(Job_Cards[[#This Row],[Customer Name]]="",I1992,"")</f>
        <v>Counter Sale</v>
      </c>
      <c r="K1993" s="67" t="str">
        <f>_xlfn.XLOOKUP(Job_Cards[[#This Row],[Part Code Issued]],'Inventory Check'!$A$3:$A$3000,'Inventory Check'!$B$3:$B$3000,"WRONG Code",0)</f>
        <v>WRONG Code</v>
      </c>
      <c r="N1993" s="69">
        <f t="shared" si="205"/>
        <v>0</v>
      </c>
      <c r="U1993" s="71">
        <f t="shared" si="204"/>
        <v>0</v>
      </c>
      <c r="V1993" s="71">
        <f t="shared" si="206"/>
        <v>0</v>
      </c>
      <c r="X1993" s="69">
        <f>Job_Cards[[#This Row],[GST on Lobour]]+Job_Cards[[#This Row],[Total Labour]]+Job_Cards[[#This Row],[Part Value]]</f>
        <v>0</v>
      </c>
      <c r="AA1993" s="15">
        <f t="shared" si="207"/>
        <v>0</v>
      </c>
      <c r="AB1993" s="15">
        <f t="shared" si="208"/>
        <v>1</v>
      </c>
      <c r="AC1993" s="15">
        <f t="shared" si="209"/>
        <v>1900</v>
      </c>
    </row>
    <row r="1994" spans="7:29" x14ac:dyDescent="0.35">
      <c r="G1994" s="64"/>
      <c r="H1994" s="65"/>
      <c r="I1994" s="65" t="str">
        <f>IF(Job_Cards[[#This Row],[Customer Name]]="",I1993,"")</f>
        <v>Counter Sale</v>
      </c>
      <c r="K1994" s="67" t="str">
        <f>_xlfn.XLOOKUP(Job_Cards[[#This Row],[Part Code Issued]],'Inventory Check'!$A$3:$A$3000,'Inventory Check'!$B$3:$B$3000,"WRONG Code",0)</f>
        <v>WRONG Code</v>
      </c>
      <c r="N1994" s="69">
        <f t="shared" si="205"/>
        <v>0</v>
      </c>
      <c r="U1994" s="71">
        <f t="shared" si="204"/>
        <v>0</v>
      </c>
      <c r="V1994" s="71">
        <f t="shared" si="206"/>
        <v>0</v>
      </c>
      <c r="X1994" s="69">
        <f>Job_Cards[[#This Row],[GST on Lobour]]+Job_Cards[[#This Row],[Total Labour]]+Job_Cards[[#This Row],[Part Value]]</f>
        <v>0</v>
      </c>
      <c r="AA1994" s="15">
        <f t="shared" si="207"/>
        <v>0</v>
      </c>
      <c r="AB1994" s="15">
        <f t="shared" si="208"/>
        <v>1</v>
      </c>
      <c r="AC1994" s="15">
        <f t="shared" si="209"/>
        <v>1900</v>
      </c>
    </row>
    <row r="1995" spans="7:29" x14ac:dyDescent="0.35">
      <c r="G1995" s="64"/>
      <c r="H1995" s="65"/>
      <c r="I1995" s="65" t="str">
        <f>IF(Job_Cards[[#This Row],[Customer Name]]="",I1994,"")</f>
        <v>Counter Sale</v>
      </c>
      <c r="K1995" s="67" t="str">
        <f>_xlfn.XLOOKUP(Job_Cards[[#This Row],[Part Code Issued]],'Inventory Check'!$A$3:$A$3000,'Inventory Check'!$B$3:$B$3000,"WRONG Code",0)</f>
        <v>WRONG Code</v>
      </c>
      <c r="N1995" s="69">
        <f t="shared" si="205"/>
        <v>0</v>
      </c>
      <c r="U1995" s="71">
        <f t="shared" si="204"/>
        <v>0</v>
      </c>
      <c r="V1995" s="71">
        <f t="shared" si="206"/>
        <v>0</v>
      </c>
      <c r="X1995" s="69">
        <f>Job_Cards[[#This Row],[GST on Lobour]]+Job_Cards[[#This Row],[Total Labour]]+Job_Cards[[#This Row],[Part Value]]</f>
        <v>0</v>
      </c>
      <c r="AA1995" s="15">
        <f t="shared" si="207"/>
        <v>0</v>
      </c>
      <c r="AB1995" s="15">
        <f t="shared" si="208"/>
        <v>1</v>
      </c>
      <c r="AC1995" s="15">
        <f t="shared" si="209"/>
        <v>1900</v>
      </c>
    </row>
    <row r="1996" spans="7:29" x14ac:dyDescent="0.35">
      <c r="G1996" s="64"/>
      <c r="H1996" s="65"/>
      <c r="I1996" s="65" t="str">
        <f>IF(Job_Cards[[#This Row],[Customer Name]]="",I1995,"")</f>
        <v>Counter Sale</v>
      </c>
      <c r="K1996" s="67" t="str">
        <f>_xlfn.XLOOKUP(Job_Cards[[#This Row],[Part Code Issued]],'Inventory Check'!$A$3:$A$3000,'Inventory Check'!$B$3:$B$3000,"WRONG Code",0)</f>
        <v>WRONG Code</v>
      </c>
      <c r="N1996" s="69">
        <f t="shared" si="205"/>
        <v>0</v>
      </c>
      <c r="U1996" s="71">
        <f t="shared" si="204"/>
        <v>0</v>
      </c>
      <c r="V1996" s="71">
        <f t="shared" si="206"/>
        <v>0</v>
      </c>
      <c r="X1996" s="69">
        <f>Job_Cards[[#This Row],[GST on Lobour]]+Job_Cards[[#This Row],[Total Labour]]+Job_Cards[[#This Row],[Part Value]]</f>
        <v>0</v>
      </c>
      <c r="AA1996" s="15">
        <f t="shared" si="207"/>
        <v>0</v>
      </c>
      <c r="AB1996" s="15">
        <f t="shared" si="208"/>
        <v>1</v>
      </c>
      <c r="AC1996" s="15">
        <f t="shared" si="209"/>
        <v>1900</v>
      </c>
    </row>
    <row r="1997" spans="7:29" x14ac:dyDescent="0.35">
      <c r="G1997" s="64"/>
      <c r="H1997" s="65"/>
      <c r="I1997" s="65" t="str">
        <f>IF(Job_Cards[[#This Row],[Customer Name]]="",I1996,"")</f>
        <v>Counter Sale</v>
      </c>
      <c r="K1997" s="67" t="str">
        <f>_xlfn.XLOOKUP(Job_Cards[[#This Row],[Part Code Issued]],'Inventory Check'!$A$3:$A$3000,'Inventory Check'!$B$3:$B$3000,"WRONG Code",0)</f>
        <v>WRONG Code</v>
      </c>
      <c r="N1997" s="69">
        <f t="shared" si="205"/>
        <v>0</v>
      </c>
      <c r="U1997" s="71">
        <f t="shared" si="204"/>
        <v>0</v>
      </c>
      <c r="V1997" s="71">
        <f t="shared" si="206"/>
        <v>0</v>
      </c>
      <c r="X1997" s="69">
        <f>Job_Cards[[#This Row],[GST on Lobour]]+Job_Cards[[#This Row],[Total Labour]]+Job_Cards[[#This Row],[Part Value]]</f>
        <v>0</v>
      </c>
      <c r="AA1997" s="15">
        <f t="shared" si="207"/>
        <v>0</v>
      </c>
      <c r="AB1997" s="15">
        <f t="shared" si="208"/>
        <v>1</v>
      </c>
      <c r="AC1997" s="15">
        <f t="shared" si="209"/>
        <v>1900</v>
      </c>
    </row>
    <row r="1998" spans="7:29" x14ac:dyDescent="0.35">
      <c r="G1998" s="64"/>
      <c r="H1998" s="65"/>
      <c r="I1998" s="65" t="str">
        <f>IF(Job_Cards[[#This Row],[Customer Name]]="",I1997,"")</f>
        <v>Counter Sale</v>
      </c>
      <c r="K1998" s="67" t="str">
        <f>_xlfn.XLOOKUP(Job_Cards[[#This Row],[Part Code Issued]],'Inventory Check'!$A$3:$A$3000,'Inventory Check'!$B$3:$B$3000,"WRONG Code",0)</f>
        <v>WRONG Code</v>
      </c>
      <c r="N1998" s="69">
        <f t="shared" si="205"/>
        <v>0</v>
      </c>
      <c r="U1998" s="71">
        <f t="shared" si="204"/>
        <v>0</v>
      </c>
      <c r="V1998" s="71">
        <f t="shared" si="206"/>
        <v>0</v>
      </c>
      <c r="X1998" s="69">
        <f>Job_Cards[[#This Row],[GST on Lobour]]+Job_Cards[[#This Row],[Total Labour]]+Job_Cards[[#This Row],[Part Value]]</f>
        <v>0</v>
      </c>
      <c r="AA1998" s="15">
        <f t="shared" si="207"/>
        <v>0</v>
      </c>
      <c r="AB1998" s="15">
        <f t="shared" si="208"/>
        <v>1</v>
      </c>
      <c r="AC1998" s="15">
        <f t="shared" si="209"/>
        <v>1900</v>
      </c>
    </row>
    <row r="1999" spans="7:29" x14ac:dyDescent="0.35">
      <c r="G1999" s="64"/>
      <c r="H1999" s="65"/>
      <c r="I1999" s="65" t="str">
        <f>IF(Job_Cards[[#This Row],[Customer Name]]="",I1998,"")</f>
        <v>Counter Sale</v>
      </c>
      <c r="K1999" s="67" t="str">
        <f>_xlfn.XLOOKUP(Job_Cards[[#This Row],[Part Code Issued]],'Inventory Check'!$A$3:$A$3000,'Inventory Check'!$B$3:$B$3000,"WRONG Code",0)</f>
        <v>WRONG Code</v>
      </c>
      <c r="N1999" s="69">
        <f t="shared" si="205"/>
        <v>0</v>
      </c>
      <c r="U1999" s="71">
        <f t="shared" si="204"/>
        <v>0</v>
      </c>
      <c r="V1999" s="71">
        <f t="shared" si="206"/>
        <v>0</v>
      </c>
      <c r="X1999" s="69">
        <f>Job_Cards[[#This Row],[GST on Lobour]]+Job_Cards[[#This Row],[Total Labour]]+Job_Cards[[#This Row],[Part Value]]</f>
        <v>0</v>
      </c>
      <c r="AA1999" s="15">
        <f t="shared" si="207"/>
        <v>0</v>
      </c>
      <c r="AB1999" s="15">
        <f t="shared" si="208"/>
        <v>1</v>
      </c>
      <c r="AC1999" s="15">
        <f t="shared" si="209"/>
        <v>1900</v>
      </c>
    </row>
    <row r="2000" spans="7:29" x14ac:dyDescent="0.35">
      <c r="G2000" s="64"/>
      <c r="H2000" s="65"/>
      <c r="I2000" s="65" t="str">
        <f>IF(Job_Cards[[#This Row],[Customer Name]]="",I1999,"")</f>
        <v>Counter Sale</v>
      </c>
      <c r="K2000" s="67" t="str">
        <f>_xlfn.XLOOKUP(Job_Cards[[#This Row],[Part Code Issued]],'Inventory Check'!$A$3:$A$3000,'Inventory Check'!$B$3:$B$3000,"WRONG Code",0)</f>
        <v>WRONG Code</v>
      </c>
      <c r="N2000" s="69">
        <f t="shared" si="205"/>
        <v>0</v>
      </c>
      <c r="U2000" s="71">
        <f t="shared" si="204"/>
        <v>0</v>
      </c>
      <c r="V2000" s="71">
        <f t="shared" si="206"/>
        <v>0</v>
      </c>
      <c r="X2000" s="69">
        <f>Job_Cards[[#This Row],[GST on Lobour]]+Job_Cards[[#This Row],[Total Labour]]+Job_Cards[[#This Row],[Part Value]]</f>
        <v>0</v>
      </c>
      <c r="AA2000" s="15">
        <f t="shared" si="207"/>
        <v>0</v>
      </c>
      <c r="AB2000" s="15">
        <f t="shared" si="208"/>
        <v>1</v>
      </c>
      <c r="AC2000" s="15">
        <f t="shared" si="209"/>
        <v>1900</v>
      </c>
    </row>
    <row r="2001" spans="7:29" x14ac:dyDescent="0.35">
      <c r="G2001" s="64"/>
      <c r="H2001" s="65"/>
      <c r="I2001" s="65" t="str">
        <f>IF(Job_Cards[[#This Row],[Customer Name]]="",I2000,"")</f>
        <v>Counter Sale</v>
      </c>
      <c r="K2001" s="67" t="str">
        <f>_xlfn.XLOOKUP(Job_Cards[[#This Row],[Part Code Issued]],'Inventory Check'!$A$3:$A$3000,'Inventory Check'!$B$3:$B$3000,"WRONG Code",0)</f>
        <v>WRONG Code</v>
      </c>
      <c r="N2001" s="69">
        <f t="shared" si="205"/>
        <v>0</v>
      </c>
      <c r="U2001" s="71">
        <f t="shared" si="204"/>
        <v>0</v>
      </c>
      <c r="V2001" s="71">
        <f t="shared" si="206"/>
        <v>0</v>
      </c>
      <c r="X2001" s="69">
        <f>Job_Cards[[#This Row],[GST on Lobour]]+Job_Cards[[#This Row],[Total Labour]]+Job_Cards[[#This Row],[Part Value]]</f>
        <v>0</v>
      </c>
      <c r="AA2001" s="15">
        <f t="shared" si="207"/>
        <v>0</v>
      </c>
      <c r="AB2001" s="15">
        <f t="shared" si="208"/>
        <v>1</v>
      </c>
      <c r="AC2001" s="15">
        <f t="shared" si="209"/>
        <v>1900</v>
      </c>
    </row>
    <row r="2002" spans="7:29" x14ac:dyDescent="0.35">
      <c r="G2002" s="64"/>
      <c r="H2002" s="65"/>
      <c r="I2002" s="65" t="str">
        <f>IF(Job_Cards[[#This Row],[Customer Name]]="",I2001,"")</f>
        <v>Counter Sale</v>
      </c>
      <c r="K2002" s="67" t="str">
        <f>_xlfn.XLOOKUP(Job_Cards[[#This Row],[Part Code Issued]],'Inventory Check'!$A$3:$A$3000,'Inventory Check'!$B$3:$B$3000,"WRONG Code",0)</f>
        <v>WRONG Code</v>
      </c>
      <c r="N2002" s="69">
        <f t="shared" si="205"/>
        <v>0</v>
      </c>
      <c r="U2002" s="71">
        <f t="shared" si="204"/>
        <v>0</v>
      </c>
      <c r="V2002" s="71">
        <f t="shared" si="206"/>
        <v>0</v>
      </c>
      <c r="X2002" s="69">
        <f>Job_Cards[[#This Row],[GST on Lobour]]+Job_Cards[[#This Row],[Total Labour]]+Job_Cards[[#This Row],[Part Value]]</f>
        <v>0</v>
      </c>
      <c r="AA2002" s="15">
        <f t="shared" si="207"/>
        <v>0</v>
      </c>
      <c r="AB2002" s="15">
        <f t="shared" si="208"/>
        <v>1</v>
      </c>
      <c r="AC2002" s="15">
        <f t="shared" si="209"/>
        <v>1900</v>
      </c>
    </row>
    <row r="2003" spans="7:29" x14ac:dyDescent="0.35">
      <c r="G2003" s="64"/>
      <c r="H2003" s="65"/>
      <c r="I2003" s="65" t="str">
        <f>IF(Job_Cards[[#This Row],[Customer Name]]="",I2002,"")</f>
        <v>Counter Sale</v>
      </c>
      <c r="K2003" s="67" t="str">
        <f>_xlfn.XLOOKUP(Job_Cards[[#This Row],[Part Code Issued]],'Inventory Check'!$A$3:$A$3000,'Inventory Check'!$B$3:$B$3000,"WRONG Code",0)</f>
        <v>WRONG Code</v>
      </c>
      <c r="N2003" s="69">
        <f t="shared" si="205"/>
        <v>0</v>
      </c>
      <c r="U2003" s="71">
        <f t="shared" si="204"/>
        <v>0</v>
      </c>
      <c r="V2003" s="71">
        <f t="shared" si="206"/>
        <v>0</v>
      </c>
      <c r="X2003" s="69">
        <f>Job_Cards[[#This Row],[GST on Lobour]]+Job_Cards[[#This Row],[Total Labour]]+Job_Cards[[#This Row],[Part Value]]</f>
        <v>0</v>
      </c>
      <c r="AA2003" s="15">
        <f t="shared" si="207"/>
        <v>0</v>
      </c>
      <c r="AB2003" s="15">
        <f t="shared" si="208"/>
        <v>1</v>
      </c>
      <c r="AC2003" s="15">
        <f t="shared" si="209"/>
        <v>1900</v>
      </c>
    </row>
    <row r="2004" spans="7:29" x14ac:dyDescent="0.35">
      <c r="G2004" s="64"/>
      <c r="H2004" s="65"/>
      <c r="I2004" s="65" t="str">
        <f>IF(Job_Cards[[#This Row],[Customer Name]]="",I2003,"")</f>
        <v>Counter Sale</v>
      </c>
      <c r="K2004" s="67" t="str">
        <f>_xlfn.XLOOKUP(Job_Cards[[#This Row],[Part Code Issued]],'Inventory Check'!$A$3:$A$3000,'Inventory Check'!$B$3:$B$3000,"WRONG Code",0)</f>
        <v>WRONG Code</v>
      </c>
      <c r="N2004" s="69">
        <f t="shared" si="205"/>
        <v>0</v>
      </c>
      <c r="U2004" s="71">
        <f t="shared" si="204"/>
        <v>0</v>
      </c>
      <c r="V2004" s="71">
        <f t="shared" si="206"/>
        <v>0</v>
      </c>
      <c r="X2004" s="69">
        <f>Job_Cards[[#This Row],[GST on Lobour]]+Job_Cards[[#This Row],[Total Labour]]+Job_Cards[[#This Row],[Part Value]]</f>
        <v>0</v>
      </c>
      <c r="AA2004" s="15">
        <f t="shared" si="207"/>
        <v>0</v>
      </c>
      <c r="AB2004" s="15">
        <f t="shared" si="208"/>
        <v>1</v>
      </c>
      <c r="AC2004" s="15">
        <f t="shared" si="209"/>
        <v>1900</v>
      </c>
    </row>
    <row r="2005" spans="7:29" x14ac:dyDescent="0.35">
      <c r="G2005" s="64"/>
      <c r="H2005" s="65"/>
      <c r="I2005" s="65" t="str">
        <f>IF(Job_Cards[[#This Row],[Customer Name]]="",I2004,"")</f>
        <v>Counter Sale</v>
      </c>
      <c r="K2005" s="67" t="str">
        <f>_xlfn.XLOOKUP(Job_Cards[[#This Row],[Part Code Issued]],'Inventory Check'!$A$3:$A$3000,'Inventory Check'!$B$3:$B$3000,"WRONG Code",0)</f>
        <v>WRONG Code</v>
      </c>
      <c r="N2005" s="69">
        <f t="shared" si="205"/>
        <v>0</v>
      </c>
      <c r="U2005" s="71">
        <f t="shared" si="204"/>
        <v>0</v>
      </c>
      <c r="V2005" s="71">
        <f t="shared" si="206"/>
        <v>0</v>
      </c>
      <c r="X2005" s="69">
        <f>Job_Cards[[#This Row],[GST on Lobour]]+Job_Cards[[#This Row],[Total Labour]]+Job_Cards[[#This Row],[Part Value]]</f>
        <v>0</v>
      </c>
      <c r="AA2005" s="15">
        <f t="shared" si="207"/>
        <v>0</v>
      </c>
      <c r="AB2005" s="15">
        <f t="shared" si="208"/>
        <v>1</v>
      </c>
      <c r="AC2005" s="15">
        <f t="shared" si="209"/>
        <v>1900</v>
      </c>
    </row>
    <row r="2006" spans="7:29" x14ac:dyDescent="0.35">
      <c r="G2006" s="64"/>
      <c r="H2006" s="65"/>
      <c r="I2006" s="65" t="str">
        <f>IF(Job_Cards[[#This Row],[Customer Name]]="",I2005,"")</f>
        <v>Counter Sale</v>
      </c>
      <c r="K2006" s="67" t="str">
        <f>_xlfn.XLOOKUP(Job_Cards[[#This Row],[Part Code Issued]],'Inventory Check'!$A$3:$A$3000,'Inventory Check'!$B$3:$B$3000,"WRONG Code",0)</f>
        <v>WRONG Code</v>
      </c>
      <c r="N2006" s="69">
        <f t="shared" si="205"/>
        <v>0</v>
      </c>
      <c r="U2006" s="71">
        <f t="shared" si="204"/>
        <v>0</v>
      </c>
      <c r="V2006" s="71">
        <f t="shared" si="206"/>
        <v>0</v>
      </c>
      <c r="X2006" s="69">
        <f>Job_Cards[[#This Row],[GST on Lobour]]+Job_Cards[[#This Row],[Total Labour]]+Job_Cards[[#This Row],[Part Value]]</f>
        <v>0</v>
      </c>
      <c r="AA2006" s="15">
        <f t="shared" si="207"/>
        <v>0</v>
      </c>
      <c r="AB2006" s="15">
        <f t="shared" si="208"/>
        <v>1</v>
      </c>
      <c r="AC2006" s="15">
        <f t="shared" si="209"/>
        <v>1900</v>
      </c>
    </row>
    <row r="2007" spans="7:29" x14ac:dyDescent="0.35">
      <c r="G2007" s="64"/>
      <c r="H2007" s="65"/>
      <c r="I2007" s="65" t="str">
        <f>IF(Job_Cards[[#This Row],[Customer Name]]="",I2006,"")</f>
        <v>Counter Sale</v>
      </c>
      <c r="K2007" s="67" t="str">
        <f>_xlfn.XLOOKUP(Job_Cards[[#This Row],[Part Code Issued]],'Inventory Check'!$A$3:$A$3000,'Inventory Check'!$B$3:$B$3000,"WRONG Code",0)</f>
        <v>WRONG Code</v>
      </c>
      <c r="N2007" s="69">
        <f t="shared" si="205"/>
        <v>0</v>
      </c>
      <c r="U2007" s="71">
        <f t="shared" si="204"/>
        <v>0</v>
      </c>
      <c r="V2007" s="71">
        <f t="shared" si="206"/>
        <v>0</v>
      </c>
      <c r="X2007" s="69">
        <f>Job_Cards[[#This Row],[GST on Lobour]]+Job_Cards[[#This Row],[Total Labour]]+Job_Cards[[#This Row],[Part Value]]</f>
        <v>0</v>
      </c>
      <c r="AA2007" s="15">
        <f t="shared" si="207"/>
        <v>0</v>
      </c>
      <c r="AB2007" s="15">
        <f t="shared" si="208"/>
        <v>1</v>
      </c>
      <c r="AC2007" s="15">
        <f t="shared" si="209"/>
        <v>1900</v>
      </c>
    </row>
    <row r="2008" spans="7:29" x14ac:dyDescent="0.35">
      <c r="G2008" s="64"/>
      <c r="H2008" s="65"/>
      <c r="I2008" s="65" t="str">
        <f>IF(Job_Cards[[#This Row],[Customer Name]]="",I2007,"")</f>
        <v>Counter Sale</v>
      </c>
      <c r="K2008" s="67" t="str">
        <f>_xlfn.XLOOKUP(Job_Cards[[#This Row],[Part Code Issued]],'Inventory Check'!$A$3:$A$3000,'Inventory Check'!$B$3:$B$3000,"WRONG Code",0)</f>
        <v>WRONG Code</v>
      </c>
      <c r="N2008" s="69">
        <f t="shared" si="205"/>
        <v>0</v>
      </c>
      <c r="U2008" s="71">
        <f t="shared" si="204"/>
        <v>0</v>
      </c>
      <c r="V2008" s="71">
        <f t="shared" si="206"/>
        <v>0</v>
      </c>
      <c r="X2008" s="69">
        <f>Job_Cards[[#This Row],[GST on Lobour]]+Job_Cards[[#This Row],[Total Labour]]+Job_Cards[[#This Row],[Part Value]]</f>
        <v>0</v>
      </c>
      <c r="AA2008" s="15">
        <f t="shared" si="207"/>
        <v>0</v>
      </c>
      <c r="AB2008" s="15">
        <f t="shared" si="208"/>
        <v>1</v>
      </c>
      <c r="AC2008" s="15">
        <f t="shared" si="209"/>
        <v>1900</v>
      </c>
    </row>
    <row r="2009" spans="7:29" x14ac:dyDescent="0.35">
      <c r="G2009" s="64"/>
      <c r="H2009" s="65"/>
      <c r="I2009" s="65" t="str">
        <f>IF(Job_Cards[[#This Row],[Customer Name]]="",I2008,"")</f>
        <v>Counter Sale</v>
      </c>
      <c r="K2009" s="67" t="str">
        <f>_xlfn.XLOOKUP(Job_Cards[[#This Row],[Part Code Issued]],'Inventory Check'!$A$3:$A$3000,'Inventory Check'!$B$3:$B$3000,"WRONG Code",0)</f>
        <v>WRONG Code</v>
      </c>
      <c r="N2009" s="69">
        <f t="shared" si="205"/>
        <v>0</v>
      </c>
      <c r="U2009" s="71">
        <f t="shared" si="204"/>
        <v>0</v>
      </c>
      <c r="V2009" s="71">
        <f t="shared" si="206"/>
        <v>0</v>
      </c>
      <c r="X2009" s="69">
        <f>Job_Cards[[#This Row],[GST on Lobour]]+Job_Cards[[#This Row],[Total Labour]]+Job_Cards[[#This Row],[Part Value]]</f>
        <v>0</v>
      </c>
      <c r="AA2009" s="15">
        <f t="shared" si="207"/>
        <v>0</v>
      </c>
      <c r="AB2009" s="15">
        <f t="shared" si="208"/>
        <v>1</v>
      </c>
      <c r="AC2009" s="15">
        <f t="shared" si="209"/>
        <v>1900</v>
      </c>
    </row>
    <row r="2010" spans="7:29" x14ac:dyDescent="0.35">
      <c r="G2010" s="64"/>
      <c r="H2010" s="65"/>
      <c r="I2010" s="65" t="str">
        <f>IF(Job_Cards[[#This Row],[Customer Name]]="",I2009,"")</f>
        <v>Counter Sale</v>
      </c>
      <c r="K2010" s="67" t="str">
        <f>_xlfn.XLOOKUP(Job_Cards[[#This Row],[Part Code Issued]],'Inventory Check'!$A$3:$A$3000,'Inventory Check'!$B$3:$B$3000,"WRONG Code",0)</f>
        <v>WRONG Code</v>
      </c>
      <c r="N2010" s="69">
        <f t="shared" si="205"/>
        <v>0</v>
      </c>
      <c r="U2010" s="71">
        <f t="shared" si="204"/>
        <v>0</v>
      </c>
      <c r="V2010" s="71">
        <f t="shared" si="206"/>
        <v>0</v>
      </c>
      <c r="X2010" s="69">
        <f>Job_Cards[[#This Row],[GST on Lobour]]+Job_Cards[[#This Row],[Total Labour]]+Job_Cards[[#This Row],[Part Value]]</f>
        <v>0</v>
      </c>
      <c r="AA2010" s="15">
        <f t="shared" si="207"/>
        <v>0</v>
      </c>
      <c r="AB2010" s="15">
        <f t="shared" si="208"/>
        <v>1</v>
      </c>
      <c r="AC2010" s="15">
        <f t="shared" si="209"/>
        <v>1900</v>
      </c>
    </row>
    <row r="2011" spans="7:29" x14ac:dyDescent="0.35">
      <c r="G2011" s="64"/>
      <c r="H2011" s="65"/>
      <c r="I2011" s="65" t="str">
        <f>IF(Job_Cards[[#This Row],[Customer Name]]="",I2010,"")</f>
        <v>Counter Sale</v>
      </c>
      <c r="K2011" s="67" t="str">
        <f>_xlfn.XLOOKUP(Job_Cards[[#This Row],[Part Code Issued]],'Inventory Check'!$A$3:$A$3000,'Inventory Check'!$B$3:$B$3000,"WRONG Code",0)</f>
        <v>WRONG Code</v>
      </c>
      <c r="N2011" s="69">
        <f t="shared" si="205"/>
        <v>0</v>
      </c>
      <c r="U2011" s="71">
        <f t="shared" si="204"/>
        <v>0</v>
      </c>
      <c r="V2011" s="71">
        <f t="shared" si="206"/>
        <v>0</v>
      </c>
      <c r="X2011" s="69">
        <f>Job_Cards[[#This Row],[GST on Lobour]]+Job_Cards[[#This Row],[Total Labour]]+Job_Cards[[#This Row],[Part Value]]</f>
        <v>0</v>
      </c>
      <c r="AA2011" s="15">
        <f t="shared" si="207"/>
        <v>0</v>
      </c>
      <c r="AB2011" s="15">
        <f t="shared" si="208"/>
        <v>1</v>
      </c>
      <c r="AC2011" s="15">
        <f t="shared" si="209"/>
        <v>1900</v>
      </c>
    </row>
    <row r="2012" spans="7:29" x14ac:dyDescent="0.35">
      <c r="G2012" s="64"/>
      <c r="H2012" s="65"/>
      <c r="I2012" s="65" t="str">
        <f>IF(Job_Cards[[#This Row],[Customer Name]]="",I2011,"")</f>
        <v>Counter Sale</v>
      </c>
      <c r="K2012" s="67" t="str">
        <f>_xlfn.XLOOKUP(Job_Cards[[#This Row],[Part Code Issued]],'Inventory Check'!$A$3:$A$3000,'Inventory Check'!$B$3:$B$3000,"WRONG Code",0)</f>
        <v>WRONG Code</v>
      </c>
      <c r="N2012" s="69">
        <f t="shared" si="205"/>
        <v>0</v>
      </c>
      <c r="U2012" s="71">
        <f t="shared" si="204"/>
        <v>0</v>
      </c>
      <c r="V2012" s="71">
        <f t="shared" si="206"/>
        <v>0</v>
      </c>
      <c r="X2012" s="69">
        <f>Job_Cards[[#This Row],[GST on Lobour]]+Job_Cards[[#This Row],[Total Labour]]+Job_Cards[[#This Row],[Part Value]]</f>
        <v>0</v>
      </c>
      <c r="AA2012" s="15">
        <f t="shared" si="207"/>
        <v>0</v>
      </c>
      <c r="AB2012" s="15">
        <f t="shared" si="208"/>
        <v>1</v>
      </c>
      <c r="AC2012" s="15">
        <f t="shared" si="209"/>
        <v>1900</v>
      </c>
    </row>
    <row r="2013" spans="7:29" x14ac:dyDescent="0.35">
      <c r="G2013" s="64"/>
      <c r="H2013" s="65"/>
      <c r="I2013" s="65" t="str">
        <f>IF(Job_Cards[[#This Row],[Customer Name]]="",I2012,"")</f>
        <v>Counter Sale</v>
      </c>
      <c r="K2013" s="67" t="str">
        <f>_xlfn.XLOOKUP(Job_Cards[[#This Row],[Part Code Issued]],'Inventory Check'!$A$3:$A$3000,'Inventory Check'!$B$3:$B$3000,"WRONG Code",0)</f>
        <v>WRONG Code</v>
      </c>
      <c r="N2013" s="69">
        <f t="shared" si="205"/>
        <v>0</v>
      </c>
      <c r="U2013" s="71">
        <f t="shared" si="204"/>
        <v>0</v>
      </c>
      <c r="V2013" s="71">
        <f t="shared" si="206"/>
        <v>0</v>
      </c>
      <c r="X2013" s="69">
        <f>Job_Cards[[#This Row],[GST on Lobour]]+Job_Cards[[#This Row],[Total Labour]]+Job_Cards[[#This Row],[Part Value]]</f>
        <v>0</v>
      </c>
      <c r="AA2013" s="15">
        <f t="shared" si="207"/>
        <v>0</v>
      </c>
      <c r="AB2013" s="15">
        <f t="shared" si="208"/>
        <v>1</v>
      </c>
      <c r="AC2013" s="15">
        <f t="shared" si="209"/>
        <v>1900</v>
      </c>
    </row>
    <row r="2014" spans="7:29" x14ac:dyDescent="0.35">
      <c r="G2014" s="64"/>
      <c r="H2014" s="65"/>
      <c r="I2014" s="65" t="str">
        <f>IF(Job_Cards[[#This Row],[Customer Name]]="",I2013,"")</f>
        <v>Counter Sale</v>
      </c>
      <c r="K2014" s="67" t="str">
        <f>_xlfn.XLOOKUP(Job_Cards[[#This Row],[Part Code Issued]],'Inventory Check'!$A$3:$A$3000,'Inventory Check'!$B$3:$B$3000,"WRONG Code",0)</f>
        <v>WRONG Code</v>
      </c>
      <c r="N2014" s="69">
        <f t="shared" si="205"/>
        <v>0</v>
      </c>
      <c r="U2014" s="71">
        <f t="shared" si="204"/>
        <v>0</v>
      </c>
      <c r="V2014" s="71">
        <f t="shared" si="206"/>
        <v>0</v>
      </c>
      <c r="X2014" s="69">
        <f>Job_Cards[[#This Row],[GST on Lobour]]+Job_Cards[[#This Row],[Total Labour]]+Job_Cards[[#This Row],[Part Value]]</f>
        <v>0</v>
      </c>
      <c r="AA2014" s="15">
        <f t="shared" si="207"/>
        <v>0</v>
      </c>
      <c r="AB2014" s="15">
        <f t="shared" si="208"/>
        <v>1</v>
      </c>
      <c r="AC2014" s="15">
        <f t="shared" si="209"/>
        <v>1900</v>
      </c>
    </row>
    <row r="2015" spans="7:29" x14ac:dyDescent="0.35">
      <c r="G2015" s="64"/>
      <c r="H2015" s="65"/>
      <c r="I2015" s="65" t="str">
        <f>IF(Job_Cards[[#This Row],[Customer Name]]="",I2014,"")</f>
        <v>Counter Sale</v>
      </c>
      <c r="K2015" s="67" t="str">
        <f>_xlfn.XLOOKUP(Job_Cards[[#This Row],[Part Code Issued]],'Inventory Check'!$A$3:$A$3000,'Inventory Check'!$B$3:$B$3000,"WRONG Code",0)</f>
        <v>WRONG Code</v>
      </c>
      <c r="N2015" s="69">
        <f t="shared" si="205"/>
        <v>0</v>
      </c>
      <c r="U2015" s="71">
        <f t="shared" si="204"/>
        <v>0</v>
      </c>
      <c r="V2015" s="71">
        <f t="shared" si="206"/>
        <v>0</v>
      </c>
      <c r="X2015" s="69">
        <f>Job_Cards[[#This Row],[GST on Lobour]]+Job_Cards[[#This Row],[Total Labour]]+Job_Cards[[#This Row],[Part Value]]</f>
        <v>0</v>
      </c>
      <c r="AA2015" s="15">
        <f t="shared" si="207"/>
        <v>0</v>
      </c>
      <c r="AB2015" s="15">
        <f t="shared" si="208"/>
        <v>1</v>
      </c>
      <c r="AC2015" s="15">
        <f t="shared" si="209"/>
        <v>1900</v>
      </c>
    </row>
    <row r="2016" spans="7:29" x14ac:dyDescent="0.35">
      <c r="G2016" s="64"/>
      <c r="H2016" s="65"/>
      <c r="I2016" s="65" t="str">
        <f>IF(Job_Cards[[#This Row],[Customer Name]]="",I2015,"")</f>
        <v>Counter Sale</v>
      </c>
      <c r="K2016" s="67" t="str">
        <f>_xlfn.XLOOKUP(Job_Cards[[#This Row],[Part Code Issued]],'Inventory Check'!$A$3:$A$3000,'Inventory Check'!$B$3:$B$3000,"WRONG Code",0)</f>
        <v>WRONG Code</v>
      </c>
      <c r="N2016" s="69">
        <f t="shared" si="205"/>
        <v>0</v>
      </c>
      <c r="U2016" s="71">
        <f t="shared" si="204"/>
        <v>0</v>
      </c>
      <c r="V2016" s="71">
        <f t="shared" si="206"/>
        <v>0</v>
      </c>
      <c r="X2016" s="69">
        <f>Job_Cards[[#This Row],[GST on Lobour]]+Job_Cards[[#This Row],[Total Labour]]+Job_Cards[[#This Row],[Part Value]]</f>
        <v>0</v>
      </c>
      <c r="AA2016" s="15">
        <f t="shared" si="207"/>
        <v>0</v>
      </c>
      <c r="AB2016" s="15">
        <f t="shared" si="208"/>
        <v>1</v>
      </c>
      <c r="AC2016" s="15">
        <f t="shared" si="209"/>
        <v>1900</v>
      </c>
    </row>
    <row r="2017" spans="7:29" x14ac:dyDescent="0.35">
      <c r="G2017" s="64"/>
      <c r="H2017" s="65"/>
      <c r="I2017" s="65" t="str">
        <f>IF(Job_Cards[[#This Row],[Customer Name]]="",I2016,"")</f>
        <v>Counter Sale</v>
      </c>
      <c r="K2017" s="67" t="str">
        <f>_xlfn.XLOOKUP(Job_Cards[[#This Row],[Part Code Issued]],'Inventory Check'!$A$3:$A$3000,'Inventory Check'!$B$3:$B$3000,"WRONG Code",0)</f>
        <v>WRONG Code</v>
      </c>
      <c r="N2017" s="69">
        <f t="shared" si="205"/>
        <v>0</v>
      </c>
      <c r="U2017" s="71">
        <f t="shared" si="204"/>
        <v>0</v>
      </c>
      <c r="V2017" s="71">
        <f t="shared" si="206"/>
        <v>0</v>
      </c>
      <c r="X2017" s="69">
        <f>Job_Cards[[#This Row],[GST on Lobour]]+Job_Cards[[#This Row],[Total Labour]]+Job_Cards[[#This Row],[Part Value]]</f>
        <v>0</v>
      </c>
      <c r="AA2017" s="15">
        <f t="shared" si="207"/>
        <v>0</v>
      </c>
      <c r="AB2017" s="15">
        <f t="shared" si="208"/>
        <v>1</v>
      </c>
      <c r="AC2017" s="15">
        <f t="shared" si="209"/>
        <v>1900</v>
      </c>
    </row>
    <row r="2018" spans="7:29" x14ac:dyDescent="0.35">
      <c r="G2018" s="64"/>
      <c r="H2018" s="65"/>
      <c r="I2018" s="65" t="str">
        <f>IF(Job_Cards[[#This Row],[Customer Name]]="",I2017,"")</f>
        <v>Counter Sale</v>
      </c>
      <c r="K2018" s="67" t="str">
        <f>_xlfn.XLOOKUP(Job_Cards[[#This Row],[Part Code Issued]],'Inventory Check'!$A$3:$A$3000,'Inventory Check'!$B$3:$B$3000,"WRONG Code",0)</f>
        <v>WRONG Code</v>
      </c>
      <c r="N2018" s="69">
        <f t="shared" si="205"/>
        <v>0</v>
      </c>
      <c r="U2018" s="71">
        <f t="shared" si="204"/>
        <v>0</v>
      </c>
      <c r="V2018" s="71">
        <f t="shared" si="206"/>
        <v>0</v>
      </c>
      <c r="X2018" s="69">
        <f>Job_Cards[[#This Row],[GST on Lobour]]+Job_Cards[[#This Row],[Total Labour]]+Job_Cards[[#This Row],[Part Value]]</f>
        <v>0</v>
      </c>
      <c r="AA2018" s="15">
        <f t="shared" si="207"/>
        <v>0</v>
      </c>
      <c r="AB2018" s="15">
        <f t="shared" si="208"/>
        <v>1</v>
      </c>
      <c r="AC2018" s="15">
        <f t="shared" si="209"/>
        <v>1900</v>
      </c>
    </row>
    <row r="2019" spans="7:29" x14ac:dyDescent="0.35">
      <c r="G2019" s="64"/>
      <c r="H2019" s="65"/>
      <c r="I2019" s="65" t="str">
        <f>IF(Job_Cards[[#This Row],[Customer Name]]="",I2018,"")</f>
        <v>Counter Sale</v>
      </c>
      <c r="K2019" s="67" t="str">
        <f>_xlfn.XLOOKUP(Job_Cards[[#This Row],[Part Code Issued]],'Inventory Check'!$A$3:$A$3000,'Inventory Check'!$B$3:$B$3000,"WRONG Code",0)</f>
        <v>WRONG Code</v>
      </c>
      <c r="N2019" s="69">
        <f t="shared" si="205"/>
        <v>0</v>
      </c>
      <c r="U2019" s="71">
        <f t="shared" si="204"/>
        <v>0</v>
      </c>
      <c r="V2019" s="71">
        <f t="shared" si="206"/>
        <v>0</v>
      </c>
      <c r="X2019" s="69">
        <f>Job_Cards[[#This Row],[GST on Lobour]]+Job_Cards[[#This Row],[Total Labour]]+Job_Cards[[#This Row],[Part Value]]</f>
        <v>0</v>
      </c>
      <c r="AA2019" s="15">
        <f t="shared" si="207"/>
        <v>0</v>
      </c>
      <c r="AB2019" s="15">
        <f t="shared" si="208"/>
        <v>1</v>
      </c>
      <c r="AC2019" s="15">
        <f t="shared" si="209"/>
        <v>1900</v>
      </c>
    </row>
    <row r="2020" spans="7:29" x14ac:dyDescent="0.35">
      <c r="G2020" s="64"/>
      <c r="H2020" s="65"/>
      <c r="I2020" s="65" t="str">
        <f>IF(Job_Cards[[#This Row],[Customer Name]]="",I2019,"")</f>
        <v>Counter Sale</v>
      </c>
      <c r="K2020" s="67" t="str">
        <f>_xlfn.XLOOKUP(Job_Cards[[#This Row],[Part Code Issued]],'Inventory Check'!$A$3:$A$3000,'Inventory Check'!$B$3:$B$3000,"WRONG Code",0)</f>
        <v>WRONG Code</v>
      </c>
      <c r="N2020" s="69">
        <f t="shared" si="205"/>
        <v>0</v>
      </c>
      <c r="U2020" s="71">
        <f t="shared" si="204"/>
        <v>0</v>
      </c>
      <c r="V2020" s="71">
        <f t="shared" si="206"/>
        <v>0</v>
      </c>
      <c r="X2020" s="69">
        <f>Job_Cards[[#This Row],[GST on Lobour]]+Job_Cards[[#This Row],[Total Labour]]+Job_Cards[[#This Row],[Part Value]]</f>
        <v>0</v>
      </c>
      <c r="AA2020" s="15">
        <f t="shared" si="207"/>
        <v>0</v>
      </c>
      <c r="AB2020" s="15">
        <f t="shared" si="208"/>
        <v>1</v>
      </c>
      <c r="AC2020" s="15">
        <f t="shared" si="209"/>
        <v>1900</v>
      </c>
    </row>
    <row r="2021" spans="7:29" x14ac:dyDescent="0.35">
      <c r="G2021" s="64"/>
      <c r="H2021" s="65"/>
      <c r="I2021" s="65" t="str">
        <f>IF(Job_Cards[[#This Row],[Customer Name]]="",I2020,"")</f>
        <v>Counter Sale</v>
      </c>
      <c r="K2021" s="67" t="str">
        <f>_xlfn.XLOOKUP(Job_Cards[[#This Row],[Part Code Issued]],'Inventory Check'!$A$3:$A$3000,'Inventory Check'!$B$3:$B$3000,"WRONG Code",0)</f>
        <v>WRONG Code</v>
      </c>
      <c r="N2021" s="69">
        <f t="shared" si="205"/>
        <v>0</v>
      </c>
      <c r="U2021" s="71">
        <f t="shared" si="204"/>
        <v>0</v>
      </c>
      <c r="V2021" s="71">
        <f t="shared" si="206"/>
        <v>0</v>
      </c>
      <c r="X2021" s="69">
        <f>Job_Cards[[#This Row],[GST on Lobour]]+Job_Cards[[#This Row],[Total Labour]]+Job_Cards[[#This Row],[Part Value]]</f>
        <v>0</v>
      </c>
      <c r="AA2021" s="15">
        <f t="shared" si="207"/>
        <v>0</v>
      </c>
      <c r="AB2021" s="15">
        <f t="shared" si="208"/>
        <v>1</v>
      </c>
      <c r="AC2021" s="15">
        <f t="shared" si="209"/>
        <v>1900</v>
      </c>
    </row>
    <row r="2022" spans="7:29" x14ac:dyDescent="0.35">
      <c r="G2022" s="64"/>
      <c r="H2022" s="65"/>
      <c r="I2022" s="65" t="str">
        <f>IF(Job_Cards[[#This Row],[Customer Name]]="",I2021,"")</f>
        <v>Counter Sale</v>
      </c>
      <c r="K2022" s="67" t="str">
        <f>_xlfn.XLOOKUP(Job_Cards[[#This Row],[Part Code Issued]],'Inventory Check'!$A$3:$A$3000,'Inventory Check'!$B$3:$B$3000,"WRONG Code",0)</f>
        <v>WRONG Code</v>
      </c>
      <c r="N2022" s="69">
        <f t="shared" si="205"/>
        <v>0</v>
      </c>
      <c r="U2022" s="71">
        <f t="shared" si="204"/>
        <v>0</v>
      </c>
      <c r="V2022" s="71">
        <f t="shared" si="206"/>
        <v>0</v>
      </c>
      <c r="X2022" s="69">
        <f>Job_Cards[[#This Row],[GST on Lobour]]+Job_Cards[[#This Row],[Total Labour]]+Job_Cards[[#This Row],[Part Value]]</f>
        <v>0</v>
      </c>
      <c r="AA2022" s="15">
        <f t="shared" si="207"/>
        <v>0</v>
      </c>
      <c r="AB2022" s="15">
        <f t="shared" si="208"/>
        <v>1</v>
      </c>
      <c r="AC2022" s="15">
        <f t="shared" si="209"/>
        <v>1900</v>
      </c>
    </row>
    <row r="2023" spans="7:29" x14ac:dyDescent="0.35">
      <c r="G2023" s="64"/>
      <c r="H2023" s="65"/>
      <c r="I2023" s="65" t="str">
        <f>IF(Job_Cards[[#This Row],[Customer Name]]="",I2022,"")</f>
        <v>Counter Sale</v>
      </c>
      <c r="K2023" s="67" t="str">
        <f>_xlfn.XLOOKUP(Job_Cards[[#This Row],[Part Code Issued]],'Inventory Check'!$A$3:$A$3000,'Inventory Check'!$B$3:$B$3000,"WRONG Code",0)</f>
        <v>WRONG Code</v>
      </c>
      <c r="N2023" s="69">
        <f t="shared" si="205"/>
        <v>0</v>
      </c>
      <c r="U2023" s="71">
        <f t="shared" si="204"/>
        <v>0</v>
      </c>
      <c r="V2023" s="71">
        <f t="shared" si="206"/>
        <v>0</v>
      </c>
      <c r="X2023" s="69">
        <f>Job_Cards[[#This Row],[GST on Lobour]]+Job_Cards[[#This Row],[Total Labour]]+Job_Cards[[#This Row],[Part Value]]</f>
        <v>0</v>
      </c>
      <c r="AA2023" s="15">
        <f t="shared" si="207"/>
        <v>0</v>
      </c>
      <c r="AB2023" s="15">
        <f t="shared" si="208"/>
        <v>1</v>
      </c>
      <c r="AC2023" s="15">
        <f t="shared" si="209"/>
        <v>1900</v>
      </c>
    </row>
    <row r="2024" spans="7:29" x14ac:dyDescent="0.35">
      <c r="G2024" s="64"/>
      <c r="H2024" s="65"/>
      <c r="I2024" s="65" t="str">
        <f>IF(Job_Cards[[#This Row],[Customer Name]]="",I2023,"")</f>
        <v>Counter Sale</v>
      </c>
      <c r="K2024" s="67" t="str">
        <f>_xlfn.XLOOKUP(Job_Cards[[#This Row],[Part Code Issued]],'Inventory Check'!$A$3:$A$3000,'Inventory Check'!$B$3:$B$3000,"WRONG Code",0)</f>
        <v>WRONG Code</v>
      </c>
      <c r="N2024" s="69">
        <f t="shared" si="205"/>
        <v>0</v>
      </c>
      <c r="U2024" s="71">
        <f t="shared" si="204"/>
        <v>0</v>
      </c>
      <c r="V2024" s="71">
        <f t="shared" si="206"/>
        <v>0</v>
      </c>
      <c r="X2024" s="69">
        <f>Job_Cards[[#This Row],[GST on Lobour]]+Job_Cards[[#This Row],[Total Labour]]+Job_Cards[[#This Row],[Part Value]]</f>
        <v>0</v>
      </c>
      <c r="AA2024" s="15">
        <f t="shared" si="207"/>
        <v>0</v>
      </c>
      <c r="AB2024" s="15">
        <f t="shared" si="208"/>
        <v>1</v>
      </c>
      <c r="AC2024" s="15">
        <f t="shared" si="209"/>
        <v>1900</v>
      </c>
    </row>
    <row r="2025" spans="7:29" x14ac:dyDescent="0.35">
      <c r="G2025" s="64"/>
      <c r="H2025" s="65"/>
      <c r="I2025" s="65" t="str">
        <f>IF(Job_Cards[[#This Row],[Customer Name]]="",I2024,"")</f>
        <v>Counter Sale</v>
      </c>
      <c r="K2025" s="67" t="str">
        <f>_xlfn.XLOOKUP(Job_Cards[[#This Row],[Part Code Issued]],'Inventory Check'!$A$3:$A$3000,'Inventory Check'!$B$3:$B$3000,"WRONG Code",0)</f>
        <v>WRONG Code</v>
      </c>
      <c r="N2025" s="69">
        <f t="shared" si="205"/>
        <v>0</v>
      </c>
      <c r="U2025" s="71">
        <f t="shared" si="204"/>
        <v>0</v>
      </c>
      <c r="V2025" s="71">
        <f t="shared" si="206"/>
        <v>0</v>
      </c>
      <c r="X2025" s="69">
        <f>Job_Cards[[#This Row],[GST on Lobour]]+Job_Cards[[#This Row],[Total Labour]]+Job_Cards[[#This Row],[Part Value]]</f>
        <v>0</v>
      </c>
      <c r="AA2025" s="15">
        <f t="shared" si="207"/>
        <v>0</v>
      </c>
      <c r="AB2025" s="15">
        <f t="shared" si="208"/>
        <v>1</v>
      </c>
      <c r="AC2025" s="15">
        <f t="shared" si="209"/>
        <v>1900</v>
      </c>
    </row>
    <row r="2026" spans="7:29" x14ac:dyDescent="0.35">
      <c r="G2026" s="64"/>
      <c r="H2026" s="65"/>
      <c r="I2026" s="65" t="str">
        <f>IF(Job_Cards[[#This Row],[Customer Name]]="",I2025,"")</f>
        <v>Counter Sale</v>
      </c>
      <c r="K2026" s="67" t="str">
        <f>_xlfn.XLOOKUP(Job_Cards[[#This Row],[Part Code Issued]],'Inventory Check'!$A$3:$A$3000,'Inventory Check'!$B$3:$B$3000,"WRONG Code",0)</f>
        <v>WRONG Code</v>
      </c>
      <c r="N2026" s="69">
        <f t="shared" si="205"/>
        <v>0</v>
      </c>
      <c r="U2026" s="71">
        <f t="shared" si="204"/>
        <v>0</v>
      </c>
      <c r="V2026" s="71">
        <f t="shared" si="206"/>
        <v>0</v>
      </c>
      <c r="X2026" s="69">
        <f>Job_Cards[[#This Row],[GST on Lobour]]+Job_Cards[[#This Row],[Total Labour]]+Job_Cards[[#This Row],[Part Value]]</f>
        <v>0</v>
      </c>
      <c r="AA2026" s="15">
        <f t="shared" si="207"/>
        <v>0</v>
      </c>
      <c r="AB2026" s="15">
        <f t="shared" si="208"/>
        <v>1</v>
      </c>
      <c r="AC2026" s="15">
        <f t="shared" si="209"/>
        <v>1900</v>
      </c>
    </row>
    <row r="2027" spans="7:29" x14ac:dyDescent="0.35">
      <c r="G2027" s="64"/>
      <c r="H2027" s="65"/>
      <c r="I2027" s="65" t="str">
        <f>IF(Job_Cards[[#This Row],[Customer Name]]="",I2026,"")</f>
        <v>Counter Sale</v>
      </c>
      <c r="K2027" s="67" t="str">
        <f>_xlfn.XLOOKUP(Job_Cards[[#This Row],[Part Code Issued]],'Inventory Check'!$A$3:$A$3000,'Inventory Check'!$B$3:$B$3000,"WRONG Code",0)</f>
        <v>WRONG Code</v>
      </c>
      <c r="N2027" s="69">
        <f t="shared" si="205"/>
        <v>0</v>
      </c>
      <c r="U2027" s="71">
        <f t="shared" si="204"/>
        <v>0</v>
      </c>
      <c r="V2027" s="71">
        <f t="shared" si="206"/>
        <v>0</v>
      </c>
      <c r="X2027" s="69">
        <f>Job_Cards[[#This Row],[GST on Lobour]]+Job_Cards[[#This Row],[Total Labour]]+Job_Cards[[#This Row],[Part Value]]</f>
        <v>0</v>
      </c>
      <c r="AA2027" s="15">
        <f t="shared" si="207"/>
        <v>0</v>
      </c>
      <c r="AB2027" s="15">
        <f t="shared" si="208"/>
        <v>1</v>
      </c>
      <c r="AC2027" s="15">
        <f t="shared" si="209"/>
        <v>1900</v>
      </c>
    </row>
    <row r="2028" spans="7:29" x14ac:dyDescent="0.35">
      <c r="G2028" s="64"/>
      <c r="H2028" s="65"/>
      <c r="I2028" s="65" t="str">
        <f>IF(Job_Cards[[#This Row],[Customer Name]]="",I2027,"")</f>
        <v>Counter Sale</v>
      </c>
      <c r="K2028" s="67" t="str">
        <f>_xlfn.XLOOKUP(Job_Cards[[#This Row],[Part Code Issued]],'Inventory Check'!$A$3:$A$3000,'Inventory Check'!$B$3:$B$3000,"WRONG Code",0)</f>
        <v>WRONG Code</v>
      </c>
      <c r="N2028" s="69">
        <f t="shared" si="205"/>
        <v>0</v>
      </c>
      <c r="U2028" s="71">
        <f t="shared" si="204"/>
        <v>0</v>
      </c>
      <c r="V2028" s="71">
        <f t="shared" si="206"/>
        <v>0</v>
      </c>
      <c r="X2028" s="69">
        <f>Job_Cards[[#This Row],[GST on Lobour]]+Job_Cards[[#This Row],[Total Labour]]+Job_Cards[[#This Row],[Part Value]]</f>
        <v>0</v>
      </c>
      <c r="AA2028" s="15">
        <f t="shared" si="207"/>
        <v>0</v>
      </c>
      <c r="AB2028" s="15">
        <f t="shared" si="208"/>
        <v>1</v>
      </c>
      <c r="AC2028" s="15">
        <f t="shared" si="209"/>
        <v>1900</v>
      </c>
    </row>
    <row r="2029" spans="7:29" x14ac:dyDescent="0.35">
      <c r="G2029" s="64"/>
      <c r="H2029" s="65"/>
      <c r="I2029" s="65" t="str">
        <f>IF(Job_Cards[[#This Row],[Customer Name]]="",I2028,"")</f>
        <v>Counter Sale</v>
      </c>
      <c r="K2029" s="67" t="str">
        <f>_xlfn.XLOOKUP(Job_Cards[[#This Row],[Part Code Issued]],'Inventory Check'!$A$3:$A$3000,'Inventory Check'!$B$3:$B$3000,"WRONG Code",0)</f>
        <v>WRONG Code</v>
      </c>
      <c r="N2029" s="69">
        <f t="shared" si="205"/>
        <v>0</v>
      </c>
      <c r="U2029" s="71">
        <f t="shared" si="204"/>
        <v>0</v>
      </c>
      <c r="V2029" s="71">
        <f t="shared" si="206"/>
        <v>0</v>
      </c>
      <c r="X2029" s="69">
        <f>Job_Cards[[#This Row],[GST on Lobour]]+Job_Cards[[#This Row],[Total Labour]]+Job_Cards[[#This Row],[Part Value]]</f>
        <v>0</v>
      </c>
      <c r="AA2029" s="15">
        <f t="shared" si="207"/>
        <v>0</v>
      </c>
      <c r="AB2029" s="15">
        <f t="shared" si="208"/>
        <v>1</v>
      </c>
      <c r="AC2029" s="15">
        <f t="shared" si="209"/>
        <v>1900</v>
      </c>
    </row>
    <row r="2030" spans="7:29" x14ac:dyDescent="0.35">
      <c r="G2030" s="64"/>
      <c r="H2030" s="65"/>
      <c r="I2030" s="65" t="str">
        <f>IF(Job_Cards[[#This Row],[Customer Name]]="",I2029,"")</f>
        <v>Counter Sale</v>
      </c>
      <c r="K2030" s="67" t="str">
        <f>_xlfn.XLOOKUP(Job_Cards[[#This Row],[Part Code Issued]],'Inventory Check'!$A$3:$A$3000,'Inventory Check'!$B$3:$B$3000,"WRONG Code",0)</f>
        <v>WRONG Code</v>
      </c>
      <c r="N2030" s="69">
        <f t="shared" si="205"/>
        <v>0</v>
      </c>
      <c r="U2030" s="71">
        <f t="shared" si="204"/>
        <v>0</v>
      </c>
      <c r="V2030" s="71">
        <f t="shared" si="206"/>
        <v>0</v>
      </c>
      <c r="X2030" s="69">
        <f>Job_Cards[[#This Row],[GST on Lobour]]+Job_Cards[[#This Row],[Total Labour]]+Job_Cards[[#This Row],[Part Value]]</f>
        <v>0</v>
      </c>
      <c r="AA2030" s="15">
        <f t="shared" si="207"/>
        <v>0</v>
      </c>
      <c r="AB2030" s="15">
        <f t="shared" si="208"/>
        <v>1</v>
      </c>
      <c r="AC2030" s="15">
        <f t="shared" si="209"/>
        <v>1900</v>
      </c>
    </row>
    <row r="2031" spans="7:29" x14ac:dyDescent="0.35">
      <c r="G2031" s="64"/>
      <c r="H2031" s="65"/>
      <c r="I2031" s="65" t="str">
        <f>IF(Job_Cards[[#This Row],[Customer Name]]="",I2030,"")</f>
        <v>Counter Sale</v>
      </c>
      <c r="K2031" s="67" t="str">
        <f>_xlfn.XLOOKUP(Job_Cards[[#This Row],[Part Code Issued]],'Inventory Check'!$A$3:$A$3000,'Inventory Check'!$B$3:$B$3000,"WRONG Code",0)</f>
        <v>WRONG Code</v>
      </c>
      <c r="N2031" s="69">
        <f t="shared" si="205"/>
        <v>0</v>
      </c>
      <c r="U2031" s="71">
        <f t="shared" si="204"/>
        <v>0</v>
      </c>
      <c r="V2031" s="71">
        <f t="shared" si="206"/>
        <v>0</v>
      </c>
      <c r="X2031" s="69">
        <f>Job_Cards[[#This Row],[GST on Lobour]]+Job_Cards[[#This Row],[Total Labour]]+Job_Cards[[#This Row],[Part Value]]</f>
        <v>0</v>
      </c>
      <c r="AA2031" s="15">
        <f t="shared" si="207"/>
        <v>0</v>
      </c>
      <c r="AB2031" s="15">
        <f t="shared" si="208"/>
        <v>1</v>
      </c>
      <c r="AC2031" s="15">
        <f t="shared" si="209"/>
        <v>1900</v>
      </c>
    </row>
    <row r="2032" spans="7:29" x14ac:dyDescent="0.35">
      <c r="G2032" s="64"/>
      <c r="H2032" s="65"/>
      <c r="I2032" s="65" t="str">
        <f>IF(Job_Cards[[#This Row],[Customer Name]]="",I2031,"")</f>
        <v>Counter Sale</v>
      </c>
      <c r="K2032" s="67" t="str">
        <f>_xlfn.XLOOKUP(Job_Cards[[#This Row],[Part Code Issued]],'Inventory Check'!$A$3:$A$3000,'Inventory Check'!$B$3:$B$3000,"WRONG Code",0)</f>
        <v>WRONG Code</v>
      </c>
      <c r="N2032" s="69">
        <f t="shared" si="205"/>
        <v>0</v>
      </c>
      <c r="U2032" s="71">
        <f t="shared" si="204"/>
        <v>0</v>
      </c>
      <c r="V2032" s="71">
        <f t="shared" si="206"/>
        <v>0</v>
      </c>
      <c r="X2032" s="69">
        <f>Job_Cards[[#This Row],[GST on Lobour]]+Job_Cards[[#This Row],[Total Labour]]+Job_Cards[[#This Row],[Part Value]]</f>
        <v>0</v>
      </c>
      <c r="AA2032" s="15">
        <f t="shared" si="207"/>
        <v>0</v>
      </c>
      <c r="AB2032" s="15">
        <f t="shared" si="208"/>
        <v>1</v>
      </c>
      <c r="AC2032" s="15">
        <f t="shared" si="209"/>
        <v>1900</v>
      </c>
    </row>
    <row r="2033" spans="7:29" x14ac:dyDescent="0.35">
      <c r="G2033" s="64"/>
      <c r="H2033" s="65"/>
      <c r="I2033" s="65" t="str">
        <f>IF(Job_Cards[[#This Row],[Customer Name]]="",I2032,"")</f>
        <v>Counter Sale</v>
      </c>
      <c r="K2033" s="67" t="str">
        <f>_xlfn.XLOOKUP(Job_Cards[[#This Row],[Part Code Issued]],'Inventory Check'!$A$3:$A$3000,'Inventory Check'!$B$3:$B$3000,"WRONG Code",0)</f>
        <v>WRONG Code</v>
      </c>
      <c r="N2033" s="69">
        <f t="shared" si="205"/>
        <v>0</v>
      </c>
      <c r="U2033" s="71">
        <f t="shared" si="204"/>
        <v>0</v>
      </c>
      <c r="V2033" s="71">
        <f t="shared" si="206"/>
        <v>0</v>
      </c>
      <c r="X2033" s="69">
        <f>Job_Cards[[#This Row],[GST on Lobour]]+Job_Cards[[#This Row],[Total Labour]]+Job_Cards[[#This Row],[Part Value]]</f>
        <v>0</v>
      </c>
      <c r="AA2033" s="15">
        <f t="shared" si="207"/>
        <v>0</v>
      </c>
      <c r="AB2033" s="15">
        <f t="shared" si="208"/>
        <v>1</v>
      </c>
      <c r="AC2033" s="15">
        <f t="shared" si="209"/>
        <v>1900</v>
      </c>
    </row>
    <row r="2034" spans="7:29" x14ac:dyDescent="0.35">
      <c r="G2034" s="64"/>
      <c r="H2034" s="65"/>
      <c r="I2034" s="65" t="str">
        <f>IF(Job_Cards[[#This Row],[Customer Name]]="",I2033,"")</f>
        <v>Counter Sale</v>
      </c>
      <c r="K2034" s="67" t="str">
        <f>_xlfn.XLOOKUP(Job_Cards[[#This Row],[Part Code Issued]],'Inventory Check'!$A$3:$A$3000,'Inventory Check'!$B$3:$B$3000,"WRONG Code",0)</f>
        <v>WRONG Code</v>
      </c>
      <c r="N2034" s="69">
        <f t="shared" si="205"/>
        <v>0</v>
      </c>
      <c r="U2034" s="71">
        <f t="shared" si="204"/>
        <v>0</v>
      </c>
      <c r="V2034" s="71">
        <f t="shared" si="206"/>
        <v>0</v>
      </c>
      <c r="X2034" s="69">
        <f>Job_Cards[[#This Row],[GST on Lobour]]+Job_Cards[[#This Row],[Total Labour]]+Job_Cards[[#This Row],[Part Value]]</f>
        <v>0</v>
      </c>
      <c r="AA2034" s="15">
        <f t="shared" si="207"/>
        <v>0</v>
      </c>
      <c r="AB2034" s="15">
        <f t="shared" si="208"/>
        <v>1</v>
      </c>
      <c r="AC2034" s="15">
        <f t="shared" si="209"/>
        <v>1900</v>
      </c>
    </row>
    <row r="2035" spans="7:29" x14ac:dyDescent="0.35">
      <c r="G2035" s="64"/>
      <c r="H2035" s="65"/>
      <c r="I2035" s="65" t="str">
        <f>IF(Job_Cards[[#This Row],[Customer Name]]="",I2034,"")</f>
        <v>Counter Sale</v>
      </c>
      <c r="K2035" s="67" t="str">
        <f>_xlfn.XLOOKUP(Job_Cards[[#This Row],[Part Code Issued]],'Inventory Check'!$A$3:$A$3000,'Inventory Check'!$B$3:$B$3000,"WRONG Code",0)</f>
        <v>WRONG Code</v>
      </c>
      <c r="N2035" s="69">
        <f t="shared" si="205"/>
        <v>0</v>
      </c>
      <c r="U2035" s="71">
        <f t="shared" si="204"/>
        <v>0</v>
      </c>
      <c r="V2035" s="71">
        <f t="shared" si="206"/>
        <v>0</v>
      </c>
      <c r="X2035" s="69">
        <f>Job_Cards[[#This Row],[GST on Lobour]]+Job_Cards[[#This Row],[Total Labour]]+Job_Cards[[#This Row],[Part Value]]</f>
        <v>0</v>
      </c>
      <c r="AA2035" s="15">
        <f t="shared" si="207"/>
        <v>0</v>
      </c>
      <c r="AB2035" s="15">
        <f t="shared" si="208"/>
        <v>1</v>
      </c>
      <c r="AC2035" s="15">
        <f t="shared" si="209"/>
        <v>1900</v>
      </c>
    </row>
    <row r="2036" spans="7:29" x14ac:dyDescent="0.35">
      <c r="G2036" s="64"/>
      <c r="H2036" s="65"/>
      <c r="I2036" s="65" t="str">
        <f>IF(Job_Cards[[#This Row],[Customer Name]]="",I2035,"")</f>
        <v>Counter Sale</v>
      </c>
      <c r="K2036" s="67" t="str">
        <f>_xlfn.XLOOKUP(Job_Cards[[#This Row],[Part Code Issued]],'Inventory Check'!$A$3:$A$3000,'Inventory Check'!$B$3:$B$3000,"WRONG Code",0)</f>
        <v>WRONG Code</v>
      </c>
      <c r="N2036" s="69">
        <f t="shared" si="205"/>
        <v>0</v>
      </c>
      <c r="U2036" s="71">
        <f t="shared" si="204"/>
        <v>0</v>
      </c>
      <c r="V2036" s="71">
        <f t="shared" si="206"/>
        <v>0</v>
      </c>
      <c r="X2036" s="69">
        <f>Job_Cards[[#This Row],[GST on Lobour]]+Job_Cards[[#This Row],[Total Labour]]+Job_Cards[[#This Row],[Part Value]]</f>
        <v>0</v>
      </c>
      <c r="AA2036" s="15">
        <f t="shared" si="207"/>
        <v>0</v>
      </c>
      <c r="AB2036" s="15">
        <f t="shared" si="208"/>
        <v>1</v>
      </c>
      <c r="AC2036" s="15">
        <f t="shared" si="209"/>
        <v>1900</v>
      </c>
    </row>
    <row r="2037" spans="7:29" x14ac:dyDescent="0.35">
      <c r="G2037" s="64"/>
      <c r="H2037" s="65"/>
      <c r="I2037" s="65" t="str">
        <f>IF(Job_Cards[[#This Row],[Customer Name]]="",I2036,"")</f>
        <v>Counter Sale</v>
      </c>
      <c r="K2037" s="67" t="str">
        <f>_xlfn.XLOOKUP(Job_Cards[[#This Row],[Part Code Issued]],'Inventory Check'!$A$3:$A$3000,'Inventory Check'!$B$3:$B$3000,"WRONG Code",0)</f>
        <v>WRONG Code</v>
      </c>
      <c r="N2037" s="69">
        <f t="shared" si="205"/>
        <v>0</v>
      </c>
      <c r="U2037" s="71">
        <f t="shared" si="204"/>
        <v>0</v>
      </c>
      <c r="V2037" s="71">
        <f t="shared" si="206"/>
        <v>0</v>
      </c>
      <c r="X2037" s="69">
        <f>Job_Cards[[#This Row],[GST on Lobour]]+Job_Cards[[#This Row],[Total Labour]]+Job_Cards[[#This Row],[Part Value]]</f>
        <v>0</v>
      </c>
      <c r="AA2037" s="15">
        <f t="shared" si="207"/>
        <v>0</v>
      </c>
      <c r="AB2037" s="15">
        <f t="shared" si="208"/>
        <v>1</v>
      </c>
      <c r="AC2037" s="15">
        <f t="shared" si="209"/>
        <v>1900</v>
      </c>
    </row>
    <row r="2038" spans="7:29" x14ac:dyDescent="0.35">
      <c r="G2038" s="64"/>
      <c r="H2038" s="65"/>
      <c r="I2038" s="65" t="str">
        <f>IF(Job_Cards[[#This Row],[Customer Name]]="",I2037,"")</f>
        <v>Counter Sale</v>
      </c>
      <c r="K2038" s="67" t="str">
        <f>_xlfn.XLOOKUP(Job_Cards[[#This Row],[Part Code Issued]],'Inventory Check'!$A$3:$A$3000,'Inventory Check'!$B$3:$B$3000,"WRONG Code",0)</f>
        <v>WRONG Code</v>
      </c>
      <c r="N2038" s="69">
        <f t="shared" si="205"/>
        <v>0</v>
      </c>
      <c r="U2038" s="71">
        <f t="shared" si="204"/>
        <v>0</v>
      </c>
      <c r="V2038" s="71">
        <f t="shared" si="206"/>
        <v>0</v>
      </c>
      <c r="X2038" s="69">
        <f>Job_Cards[[#This Row],[GST on Lobour]]+Job_Cards[[#This Row],[Total Labour]]+Job_Cards[[#This Row],[Part Value]]</f>
        <v>0</v>
      </c>
      <c r="AA2038" s="15">
        <f t="shared" si="207"/>
        <v>0</v>
      </c>
      <c r="AB2038" s="15">
        <f t="shared" si="208"/>
        <v>1</v>
      </c>
      <c r="AC2038" s="15">
        <f t="shared" si="209"/>
        <v>1900</v>
      </c>
    </row>
    <row r="2039" spans="7:29" x14ac:dyDescent="0.35">
      <c r="G2039" s="64"/>
      <c r="H2039" s="65"/>
      <c r="I2039" s="65" t="str">
        <f>IF(Job_Cards[[#This Row],[Customer Name]]="",I2038,"")</f>
        <v>Counter Sale</v>
      </c>
      <c r="K2039" s="67" t="str">
        <f>_xlfn.XLOOKUP(Job_Cards[[#This Row],[Part Code Issued]],'Inventory Check'!$A$3:$A$3000,'Inventory Check'!$B$3:$B$3000,"WRONG Code",0)</f>
        <v>WRONG Code</v>
      </c>
      <c r="N2039" s="69">
        <f t="shared" si="205"/>
        <v>0</v>
      </c>
      <c r="U2039" s="71">
        <f t="shared" si="204"/>
        <v>0</v>
      </c>
      <c r="V2039" s="71">
        <f t="shared" si="206"/>
        <v>0</v>
      </c>
      <c r="X2039" s="69">
        <f>Job_Cards[[#This Row],[GST on Lobour]]+Job_Cards[[#This Row],[Total Labour]]+Job_Cards[[#This Row],[Part Value]]</f>
        <v>0</v>
      </c>
      <c r="AA2039" s="15">
        <f t="shared" si="207"/>
        <v>0</v>
      </c>
      <c r="AB2039" s="15">
        <f t="shared" si="208"/>
        <v>1</v>
      </c>
      <c r="AC2039" s="15">
        <f t="shared" si="209"/>
        <v>1900</v>
      </c>
    </row>
    <row r="2040" spans="7:29" x14ac:dyDescent="0.35">
      <c r="G2040" s="64"/>
      <c r="H2040" s="65"/>
      <c r="I2040" s="65" t="str">
        <f>IF(Job_Cards[[#This Row],[Customer Name]]="",I2039,"")</f>
        <v>Counter Sale</v>
      </c>
      <c r="K2040" s="67" t="str">
        <f>_xlfn.XLOOKUP(Job_Cards[[#This Row],[Part Code Issued]],'Inventory Check'!$A$3:$A$3000,'Inventory Check'!$B$3:$B$3000,"WRONG Code",0)</f>
        <v>WRONG Code</v>
      </c>
      <c r="N2040" s="69">
        <f t="shared" si="205"/>
        <v>0</v>
      </c>
      <c r="U2040" s="71">
        <f t="shared" si="204"/>
        <v>0</v>
      </c>
      <c r="V2040" s="71">
        <f t="shared" si="206"/>
        <v>0</v>
      </c>
      <c r="X2040" s="69">
        <f>Job_Cards[[#This Row],[GST on Lobour]]+Job_Cards[[#This Row],[Total Labour]]+Job_Cards[[#This Row],[Part Value]]</f>
        <v>0</v>
      </c>
      <c r="AA2040" s="15">
        <f t="shared" si="207"/>
        <v>0</v>
      </c>
      <c r="AB2040" s="15">
        <f t="shared" si="208"/>
        <v>1</v>
      </c>
      <c r="AC2040" s="15">
        <f t="shared" si="209"/>
        <v>1900</v>
      </c>
    </row>
    <row r="2041" spans="7:29" x14ac:dyDescent="0.35">
      <c r="G2041" s="64"/>
      <c r="H2041" s="65"/>
      <c r="I2041" s="65" t="str">
        <f>IF(Job_Cards[[#This Row],[Customer Name]]="",I2040,"")</f>
        <v>Counter Sale</v>
      </c>
      <c r="K2041" s="67" t="str">
        <f>_xlfn.XLOOKUP(Job_Cards[[#This Row],[Part Code Issued]],'Inventory Check'!$A$3:$A$3000,'Inventory Check'!$B$3:$B$3000,"WRONG Code",0)</f>
        <v>WRONG Code</v>
      </c>
      <c r="N2041" s="69">
        <f t="shared" si="205"/>
        <v>0</v>
      </c>
      <c r="U2041" s="71">
        <f t="shared" si="204"/>
        <v>0</v>
      </c>
      <c r="V2041" s="71">
        <f t="shared" si="206"/>
        <v>0</v>
      </c>
      <c r="X2041" s="69">
        <f>Job_Cards[[#This Row],[GST on Lobour]]+Job_Cards[[#This Row],[Total Labour]]+Job_Cards[[#This Row],[Part Value]]</f>
        <v>0</v>
      </c>
      <c r="AA2041" s="15">
        <f t="shared" si="207"/>
        <v>0</v>
      </c>
      <c r="AB2041" s="15">
        <f t="shared" si="208"/>
        <v>1</v>
      </c>
      <c r="AC2041" s="15">
        <f t="shared" si="209"/>
        <v>1900</v>
      </c>
    </row>
    <row r="2042" spans="7:29" x14ac:dyDescent="0.35">
      <c r="G2042" s="64"/>
      <c r="H2042" s="65"/>
      <c r="I2042" s="65" t="str">
        <f>IF(Job_Cards[[#This Row],[Customer Name]]="",I2041,"")</f>
        <v>Counter Sale</v>
      </c>
      <c r="K2042" s="67" t="str">
        <f>_xlfn.XLOOKUP(Job_Cards[[#This Row],[Part Code Issued]],'Inventory Check'!$A$3:$A$3000,'Inventory Check'!$B$3:$B$3000,"WRONG Code",0)</f>
        <v>WRONG Code</v>
      </c>
      <c r="N2042" s="69">
        <f t="shared" si="205"/>
        <v>0</v>
      </c>
      <c r="U2042" s="71">
        <f t="shared" si="204"/>
        <v>0</v>
      </c>
      <c r="V2042" s="71">
        <f t="shared" si="206"/>
        <v>0</v>
      </c>
      <c r="X2042" s="69">
        <f>Job_Cards[[#This Row],[GST on Lobour]]+Job_Cards[[#This Row],[Total Labour]]+Job_Cards[[#This Row],[Part Value]]</f>
        <v>0</v>
      </c>
      <c r="AA2042" s="15">
        <f t="shared" si="207"/>
        <v>0</v>
      </c>
      <c r="AB2042" s="15">
        <f t="shared" si="208"/>
        <v>1</v>
      </c>
      <c r="AC2042" s="15">
        <f t="shared" si="209"/>
        <v>1900</v>
      </c>
    </row>
    <row r="2043" spans="7:29" x14ac:dyDescent="0.35">
      <c r="G2043" s="64"/>
      <c r="H2043" s="65"/>
      <c r="I2043" s="65" t="str">
        <f>IF(Job_Cards[[#This Row],[Customer Name]]="",I2042,"")</f>
        <v>Counter Sale</v>
      </c>
      <c r="K2043" s="67" t="str">
        <f>_xlfn.XLOOKUP(Job_Cards[[#This Row],[Part Code Issued]],'Inventory Check'!$A$3:$A$3000,'Inventory Check'!$B$3:$B$3000,"WRONG Code",0)</f>
        <v>WRONG Code</v>
      </c>
      <c r="N2043" s="69">
        <f t="shared" si="205"/>
        <v>0</v>
      </c>
      <c r="U2043" s="71">
        <f t="shared" si="204"/>
        <v>0</v>
      </c>
      <c r="V2043" s="71">
        <f t="shared" si="206"/>
        <v>0</v>
      </c>
      <c r="X2043" s="69">
        <f>Job_Cards[[#This Row],[GST on Lobour]]+Job_Cards[[#This Row],[Total Labour]]+Job_Cards[[#This Row],[Part Value]]</f>
        <v>0</v>
      </c>
      <c r="AA2043" s="15">
        <f t="shared" si="207"/>
        <v>0</v>
      </c>
      <c r="AB2043" s="15">
        <f t="shared" si="208"/>
        <v>1</v>
      </c>
      <c r="AC2043" s="15">
        <f t="shared" si="209"/>
        <v>1900</v>
      </c>
    </row>
    <row r="2044" spans="7:29" x14ac:dyDescent="0.35">
      <c r="G2044" s="64"/>
      <c r="H2044" s="65"/>
      <c r="I2044" s="65" t="str">
        <f>IF(Job_Cards[[#This Row],[Customer Name]]="",I2043,"")</f>
        <v>Counter Sale</v>
      </c>
      <c r="K2044" s="67" t="str">
        <f>_xlfn.XLOOKUP(Job_Cards[[#This Row],[Part Code Issued]],'Inventory Check'!$A$3:$A$3000,'Inventory Check'!$B$3:$B$3000,"WRONG Code",0)</f>
        <v>WRONG Code</v>
      </c>
      <c r="N2044" s="69">
        <f t="shared" si="205"/>
        <v>0</v>
      </c>
      <c r="U2044" s="71">
        <f t="shared" ref="U2044:U2107" si="210">SUM(O2044:T2044)</f>
        <v>0</v>
      </c>
      <c r="V2044" s="71">
        <f t="shared" si="206"/>
        <v>0</v>
      </c>
      <c r="X2044" s="69">
        <f>Job_Cards[[#This Row],[GST on Lobour]]+Job_Cards[[#This Row],[Total Labour]]+Job_Cards[[#This Row],[Part Value]]</f>
        <v>0</v>
      </c>
      <c r="AA2044" s="15">
        <f t="shared" si="207"/>
        <v>0</v>
      </c>
      <c r="AB2044" s="15">
        <f t="shared" si="208"/>
        <v>1</v>
      </c>
      <c r="AC2044" s="15">
        <f t="shared" si="209"/>
        <v>1900</v>
      </c>
    </row>
    <row r="2045" spans="7:29" x14ac:dyDescent="0.35">
      <c r="G2045" s="64"/>
      <c r="H2045" s="65"/>
      <c r="I2045" s="65" t="str">
        <f>IF(Job_Cards[[#This Row],[Customer Name]]="",I2044,"")</f>
        <v>Counter Sale</v>
      </c>
      <c r="K2045" s="67" t="str">
        <f>_xlfn.XLOOKUP(Job_Cards[[#This Row],[Part Code Issued]],'Inventory Check'!$A$3:$A$3000,'Inventory Check'!$B$3:$B$3000,"WRONG Code",0)</f>
        <v>WRONG Code</v>
      </c>
      <c r="N2045" s="69">
        <f t="shared" ref="N2045:N2108" si="211">M2045*L2045</f>
        <v>0</v>
      </c>
      <c r="U2045" s="71">
        <f t="shared" si="210"/>
        <v>0</v>
      </c>
      <c r="V2045" s="71">
        <f t="shared" ref="V2045:V2108" si="212">U2045*0.18</f>
        <v>0</v>
      </c>
      <c r="X2045" s="69">
        <f>Job_Cards[[#This Row],[GST on Lobour]]+Job_Cards[[#This Row],[Total Labour]]+Job_Cards[[#This Row],[Part Value]]</f>
        <v>0</v>
      </c>
      <c r="AA2045" s="15">
        <f t="shared" si="207"/>
        <v>0</v>
      </c>
      <c r="AB2045" s="15">
        <f t="shared" si="208"/>
        <v>1</v>
      </c>
      <c r="AC2045" s="15">
        <f t="shared" si="209"/>
        <v>1900</v>
      </c>
    </row>
    <row r="2046" spans="7:29" x14ac:dyDescent="0.35">
      <c r="G2046" s="64"/>
      <c r="H2046" s="65"/>
      <c r="I2046" s="65" t="str">
        <f>IF(Job_Cards[[#This Row],[Customer Name]]="",I2045,"")</f>
        <v>Counter Sale</v>
      </c>
      <c r="K2046" s="67" t="str">
        <f>_xlfn.XLOOKUP(Job_Cards[[#This Row],[Part Code Issued]],'Inventory Check'!$A$3:$A$3000,'Inventory Check'!$B$3:$B$3000,"WRONG Code",0)</f>
        <v>WRONG Code</v>
      </c>
      <c r="N2046" s="69">
        <f t="shared" si="211"/>
        <v>0</v>
      </c>
      <c r="U2046" s="71">
        <f t="shared" si="210"/>
        <v>0</v>
      </c>
      <c r="V2046" s="71">
        <f t="shared" si="212"/>
        <v>0</v>
      </c>
      <c r="X2046" s="69">
        <f>Job_Cards[[#This Row],[GST on Lobour]]+Job_Cards[[#This Row],[Total Labour]]+Job_Cards[[#This Row],[Part Value]]</f>
        <v>0</v>
      </c>
      <c r="AA2046" s="15">
        <f t="shared" si="207"/>
        <v>0</v>
      </c>
      <c r="AB2046" s="15">
        <f t="shared" si="208"/>
        <v>1</v>
      </c>
      <c r="AC2046" s="15">
        <f t="shared" si="209"/>
        <v>1900</v>
      </c>
    </row>
    <row r="2047" spans="7:29" x14ac:dyDescent="0.35">
      <c r="G2047" s="64"/>
      <c r="H2047" s="65"/>
      <c r="I2047" s="65" t="str">
        <f>IF(Job_Cards[[#This Row],[Customer Name]]="",I2046,"")</f>
        <v>Counter Sale</v>
      </c>
      <c r="K2047" s="67" t="str">
        <f>_xlfn.XLOOKUP(Job_Cards[[#This Row],[Part Code Issued]],'Inventory Check'!$A$3:$A$3000,'Inventory Check'!$B$3:$B$3000,"WRONG Code",0)</f>
        <v>WRONG Code</v>
      </c>
      <c r="N2047" s="69">
        <f t="shared" si="211"/>
        <v>0</v>
      </c>
      <c r="U2047" s="71">
        <f t="shared" si="210"/>
        <v>0</v>
      </c>
      <c r="V2047" s="71">
        <f t="shared" si="212"/>
        <v>0</v>
      </c>
      <c r="X2047" s="69">
        <f>Job_Cards[[#This Row],[GST on Lobour]]+Job_Cards[[#This Row],[Total Labour]]+Job_Cards[[#This Row],[Part Value]]</f>
        <v>0</v>
      </c>
      <c r="AA2047" s="15">
        <f t="shared" ref="AA2047:AA2110" si="213">DAY(B2047)</f>
        <v>0</v>
      </c>
      <c r="AB2047" s="15">
        <f t="shared" ref="AB2047:AB2110" si="214">MONTH(B2047)</f>
        <v>1</v>
      </c>
      <c r="AC2047" s="15">
        <f t="shared" ref="AC2047:AC2110" si="215">YEAR(B2047)</f>
        <v>1900</v>
      </c>
    </row>
    <row r="2048" spans="7:29" x14ac:dyDescent="0.35">
      <c r="G2048" s="64"/>
      <c r="H2048" s="65"/>
      <c r="I2048" s="65" t="str">
        <f>IF(Job_Cards[[#This Row],[Customer Name]]="",I2047,"")</f>
        <v>Counter Sale</v>
      </c>
      <c r="K2048" s="67" t="str">
        <f>_xlfn.XLOOKUP(Job_Cards[[#This Row],[Part Code Issued]],'Inventory Check'!$A$3:$A$3000,'Inventory Check'!$B$3:$B$3000,"WRONG Code",0)</f>
        <v>WRONG Code</v>
      </c>
      <c r="N2048" s="69">
        <f t="shared" si="211"/>
        <v>0</v>
      </c>
      <c r="U2048" s="71">
        <f t="shared" si="210"/>
        <v>0</v>
      </c>
      <c r="V2048" s="71">
        <f t="shared" si="212"/>
        <v>0</v>
      </c>
      <c r="X2048" s="69">
        <f>Job_Cards[[#This Row],[GST on Lobour]]+Job_Cards[[#This Row],[Total Labour]]+Job_Cards[[#This Row],[Part Value]]</f>
        <v>0</v>
      </c>
      <c r="AA2048" s="15">
        <f t="shared" si="213"/>
        <v>0</v>
      </c>
      <c r="AB2048" s="15">
        <f t="shared" si="214"/>
        <v>1</v>
      </c>
      <c r="AC2048" s="15">
        <f t="shared" si="215"/>
        <v>1900</v>
      </c>
    </row>
    <row r="2049" spans="7:29" x14ac:dyDescent="0.35">
      <c r="G2049" s="64"/>
      <c r="H2049" s="65"/>
      <c r="I2049" s="65" t="str">
        <f>IF(Job_Cards[[#This Row],[Customer Name]]="",I2048,"")</f>
        <v>Counter Sale</v>
      </c>
      <c r="K2049" s="67" t="str">
        <f>_xlfn.XLOOKUP(Job_Cards[[#This Row],[Part Code Issued]],'Inventory Check'!$A$3:$A$3000,'Inventory Check'!$B$3:$B$3000,"WRONG Code",0)</f>
        <v>WRONG Code</v>
      </c>
      <c r="N2049" s="69">
        <f t="shared" si="211"/>
        <v>0</v>
      </c>
      <c r="U2049" s="71">
        <f t="shared" si="210"/>
        <v>0</v>
      </c>
      <c r="V2049" s="71">
        <f t="shared" si="212"/>
        <v>0</v>
      </c>
      <c r="X2049" s="69">
        <f>Job_Cards[[#This Row],[GST on Lobour]]+Job_Cards[[#This Row],[Total Labour]]+Job_Cards[[#This Row],[Part Value]]</f>
        <v>0</v>
      </c>
      <c r="AA2049" s="15">
        <f t="shared" si="213"/>
        <v>0</v>
      </c>
      <c r="AB2049" s="15">
        <f t="shared" si="214"/>
        <v>1</v>
      </c>
      <c r="AC2049" s="15">
        <f t="shared" si="215"/>
        <v>1900</v>
      </c>
    </row>
    <row r="2050" spans="7:29" x14ac:dyDescent="0.35">
      <c r="G2050" s="64"/>
      <c r="H2050" s="65"/>
      <c r="I2050" s="65" t="str">
        <f>IF(Job_Cards[[#This Row],[Customer Name]]="",I2049,"")</f>
        <v>Counter Sale</v>
      </c>
      <c r="K2050" s="67" t="str">
        <f>_xlfn.XLOOKUP(Job_Cards[[#This Row],[Part Code Issued]],'Inventory Check'!$A$3:$A$3000,'Inventory Check'!$B$3:$B$3000,"WRONG Code",0)</f>
        <v>WRONG Code</v>
      </c>
      <c r="N2050" s="69">
        <f t="shared" si="211"/>
        <v>0</v>
      </c>
      <c r="U2050" s="71">
        <f t="shared" si="210"/>
        <v>0</v>
      </c>
      <c r="V2050" s="71">
        <f t="shared" si="212"/>
        <v>0</v>
      </c>
      <c r="X2050" s="69">
        <f>Job_Cards[[#This Row],[GST on Lobour]]+Job_Cards[[#This Row],[Total Labour]]+Job_Cards[[#This Row],[Part Value]]</f>
        <v>0</v>
      </c>
      <c r="AA2050" s="15">
        <f t="shared" si="213"/>
        <v>0</v>
      </c>
      <c r="AB2050" s="15">
        <f t="shared" si="214"/>
        <v>1</v>
      </c>
      <c r="AC2050" s="15">
        <f t="shared" si="215"/>
        <v>1900</v>
      </c>
    </row>
    <row r="2051" spans="7:29" x14ac:dyDescent="0.35">
      <c r="G2051" s="64"/>
      <c r="H2051" s="65"/>
      <c r="I2051" s="65" t="str">
        <f>IF(Job_Cards[[#This Row],[Customer Name]]="",I2050,"")</f>
        <v>Counter Sale</v>
      </c>
      <c r="K2051" s="67" t="str">
        <f>_xlfn.XLOOKUP(Job_Cards[[#This Row],[Part Code Issued]],'Inventory Check'!$A$3:$A$3000,'Inventory Check'!$B$3:$B$3000,"WRONG Code",0)</f>
        <v>WRONG Code</v>
      </c>
      <c r="N2051" s="69">
        <f t="shared" si="211"/>
        <v>0</v>
      </c>
      <c r="U2051" s="71">
        <f t="shared" si="210"/>
        <v>0</v>
      </c>
      <c r="V2051" s="71">
        <f t="shared" si="212"/>
        <v>0</v>
      </c>
      <c r="X2051" s="69">
        <f>Job_Cards[[#This Row],[GST on Lobour]]+Job_Cards[[#This Row],[Total Labour]]+Job_Cards[[#This Row],[Part Value]]</f>
        <v>0</v>
      </c>
      <c r="AA2051" s="15">
        <f t="shared" si="213"/>
        <v>0</v>
      </c>
      <c r="AB2051" s="15">
        <f t="shared" si="214"/>
        <v>1</v>
      </c>
      <c r="AC2051" s="15">
        <f t="shared" si="215"/>
        <v>1900</v>
      </c>
    </row>
    <row r="2052" spans="7:29" x14ac:dyDescent="0.35">
      <c r="G2052" s="64"/>
      <c r="H2052" s="65"/>
      <c r="I2052" s="65" t="str">
        <f>IF(Job_Cards[[#This Row],[Customer Name]]="",I2051,"")</f>
        <v>Counter Sale</v>
      </c>
      <c r="K2052" s="67" t="str">
        <f>_xlfn.XLOOKUP(Job_Cards[[#This Row],[Part Code Issued]],'Inventory Check'!$A$3:$A$3000,'Inventory Check'!$B$3:$B$3000,"WRONG Code",0)</f>
        <v>WRONG Code</v>
      </c>
      <c r="N2052" s="69">
        <f t="shared" si="211"/>
        <v>0</v>
      </c>
      <c r="U2052" s="71">
        <f t="shared" si="210"/>
        <v>0</v>
      </c>
      <c r="V2052" s="71">
        <f t="shared" si="212"/>
        <v>0</v>
      </c>
      <c r="X2052" s="69">
        <f>Job_Cards[[#This Row],[GST on Lobour]]+Job_Cards[[#This Row],[Total Labour]]+Job_Cards[[#This Row],[Part Value]]</f>
        <v>0</v>
      </c>
      <c r="AA2052" s="15">
        <f t="shared" si="213"/>
        <v>0</v>
      </c>
      <c r="AB2052" s="15">
        <f t="shared" si="214"/>
        <v>1</v>
      </c>
      <c r="AC2052" s="15">
        <f t="shared" si="215"/>
        <v>1900</v>
      </c>
    </row>
    <row r="2053" spans="7:29" x14ac:dyDescent="0.35">
      <c r="G2053" s="64"/>
      <c r="H2053" s="65"/>
      <c r="I2053" s="65" t="str">
        <f>IF(Job_Cards[[#This Row],[Customer Name]]="",I2052,"")</f>
        <v>Counter Sale</v>
      </c>
      <c r="K2053" s="67" t="str">
        <f>_xlfn.XLOOKUP(Job_Cards[[#This Row],[Part Code Issued]],'Inventory Check'!$A$3:$A$3000,'Inventory Check'!$B$3:$B$3000,"WRONG Code",0)</f>
        <v>WRONG Code</v>
      </c>
      <c r="N2053" s="69">
        <f t="shared" si="211"/>
        <v>0</v>
      </c>
      <c r="U2053" s="71">
        <f t="shared" si="210"/>
        <v>0</v>
      </c>
      <c r="V2053" s="71">
        <f t="shared" si="212"/>
        <v>0</v>
      </c>
      <c r="X2053" s="69">
        <f>Job_Cards[[#This Row],[GST on Lobour]]+Job_Cards[[#This Row],[Total Labour]]+Job_Cards[[#This Row],[Part Value]]</f>
        <v>0</v>
      </c>
      <c r="AA2053" s="15">
        <f t="shared" si="213"/>
        <v>0</v>
      </c>
      <c r="AB2053" s="15">
        <f t="shared" si="214"/>
        <v>1</v>
      </c>
      <c r="AC2053" s="15">
        <f t="shared" si="215"/>
        <v>1900</v>
      </c>
    </row>
    <row r="2054" spans="7:29" x14ac:dyDescent="0.35">
      <c r="G2054" s="64"/>
      <c r="H2054" s="65"/>
      <c r="I2054" s="65" t="str">
        <f>IF(Job_Cards[[#This Row],[Customer Name]]="",I2053,"")</f>
        <v>Counter Sale</v>
      </c>
      <c r="K2054" s="67" t="str">
        <f>_xlfn.XLOOKUP(Job_Cards[[#This Row],[Part Code Issued]],'Inventory Check'!$A$3:$A$3000,'Inventory Check'!$B$3:$B$3000,"WRONG Code",0)</f>
        <v>WRONG Code</v>
      </c>
      <c r="N2054" s="69">
        <f t="shared" si="211"/>
        <v>0</v>
      </c>
      <c r="U2054" s="71">
        <f t="shared" si="210"/>
        <v>0</v>
      </c>
      <c r="V2054" s="71">
        <f t="shared" si="212"/>
        <v>0</v>
      </c>
      <c r="X2054" s="69">
        <f>Job_Cards[[#This Row],[GST on Lobour]]+Job_Cards[[#This Row],[Total Labour]]+Job_Cards[[#This Row],[Part Value]]</f>
        <v>0</v>
      </c>
      <c r="AA2054" s="15">
        <f t="shared" si="213"/>
        <v>0</v>
      </c>
      <c r="AB2054" s="15">
        <f t="shared" si="214"/>
        <v>1</v>
      </c>
      <c r="AC2054" s="15">
        <f t="shared" si="215"/>
        <v>1900</v>
      </c>
    </row>
    <row r="2055" spans="7:29" x14ac:dyDescent="0.35">
      <c r="G2055" s="64"/>
      <c r="H2055" s="65"/>
      <c r="I2055" s="65" t="str">
        <f>IF(Job_Cards[[#This Row],[Customer Name]]="",I2054,"")</f>
        <v>Counter Sale</v>
      </c>
      <c r="K2055" s="67" t="str">
        <f>_xlfn.XLOOKUP(Job_Cards[[#This Row],[Part Code Issued]],'Inventory Check'!$A$3:$A$3000,'Inventory Check'!$B$3:$B$3000,"WRONG Code",0)</f>
        <v>WRONG Code</v>
      </c>
      <c r="N2055" s="69">
        <f t="shared" si="211"/>
        <v>0</v>
      </c>
      <c r="U2055" s="71">
        <f t="shared" si="210"/>
        <v>0</v>
      </c>
      <c r="V2055" s="71">
        <f t="shared" si="212"/>
        <v>0</v>
      </c>
      <c r="X2055" s="69">
        <f>Job_Cards[[#This Row],[GST on Lobour]]+Job_Cards[[#This Row],[Total Labour]]+Job_Cards[[#This Row],[Part Value]]</f>
        <v>0</v>
      </c>
      <c r="AA2055" s="15">
        <f t="shared" si="213"/>
        <v>0</v>
      </c>
      <c r="AB2055" s="15">
        <f t="shared" si="214"/>
        <v>1</v>
      </c>
      <c r="AC2055" s="15">
        <f t="shared" si="215"/>
        <v>1900</v>
      </c>
    </row>
    <row r="2056" spans="7:29" x14ac:dyDescent="0.35">
      <c r="G2056" s="64"/>
      <c r="H2056" s="65"/>
      <c r="I2056" s="65" t="str">
        <f>IF(Job_Cards[[#This Row],[Customer Name]]="",I2055,"")</f>
        <v>Counter Sale</v>
      </c>
      <c r="K2056" s="67" t="str">
        <f>_xlfn.XLOOKUP(Job_Cards[[#This Row],[Part Code Issued]],'Inventory Check'!$A$3:$A$3000,'Inventory Check'!$B$3:$B$3000,"WRONG Code",0)</f>
        <v>WRONG Code</v>
      </c>
      <c r="N2056" s="69">
        <f t="shared" si="211"/>
        <v>0</v>
      </c>
      <c r="U2056" s="71">
        <f t="shared" si="210"/>
        <v>0</v>
      </c>
      <c r="V2056" s="71">
        <f t="shared" si="212"/>
        <v>0</v>
      </c>
      <c r="X2056" s="69">
        <f>Job_Cards[[#This Row],[GST on Lobour]]+Job_Cards[[#This Row],[Total Labour]]+Job_Cards[[#This Row],[Part Value]]</f>
        <v>0</v>
      </c>
      <c r="AA2056" s="15">
        <f t="shared" si="213"/>
        <v>0</v>
      </c>
      <c r="AB2056" s="15">
        <f t="shared" si="214"/>
        <v>1</v>
      </c>
      <c r="AC2056" s="15">
        <f t="shared" si="215"/>
        <v>1900</v>
      </c>
    </row>
    <row r="2057" spans="7:29" x14ac:dyDescent="0.35">
      <c r="G2057" s="64"/>
      <c r="H2057" s="65"/>
      <c r="I2057" s="65" t="str">
        <f>IF(Job_Cards[[#This Row],[Customer Name]]="",I2056,"")</f>
        <v>Counter Sale</v>
      </c>
      <c r="K2057" s="67" t="str">
        <f>_xlfn.XLOOKUP(Job_Cards[[#This Row],[Part Code Issued]],'Inventory Check'!$A$3:$A$3000,'Inventory Check'!$B$3:$B$3000,"WRONG Code",0)</f>
        <v>WRONG Code</v>
      </c>
      <c r="N2057" s="69">
        <f t="shared" si="211"/>
        <v>0</v>
      </c>
      <c r="U2057" s="71">
        <f t="shared" si="210"/>
        <v>0</v>
      </c>
      <c r="V2057" s="71">
        <f t="shared" si="212"/>
        <v>0</v>
      </c>
      <c r="X2057" s="69">
        <f>Job_Cards[[#This Row],[GST on Lobour]]+Job_Cards[[#This Row],[Total Labour]]+Job_Cards[[#This Row],[Part Value]]</f>
        <v>0</v>
      </c>
      <c r="AA2057" s="15">
        <f t="shared" si="213"/>
        <v>0</v>
      </c>
      <c r="AB2057" s="15">
        <f t="shared" si="214"/>
        <v>1</v>
      </c>
      <c r="AC2057" s="15">
        <f t="shared" si="215"/>
        <v>1900</v>
      </c>
    </row>
    <row r="2058" spans="7:29" x14ac:dyDescent="0.35">
      <c r="G2058" s="64"/>
      <c r="H2058" s="65"/>
      <c r="I2058" s="65" t="str">
        <f>IF(Job_Cards[[#This Row],[Customer Name]]="",I2057,"")</f>
        <v>Counter Sale</v>
      </c>
      <c r="K2058" s="67" t="str">
        <f>_xlfn.XLOOKUP(Job_Cards[[#This Row],[Part Code Issued]],'Inventory Check'!$A$3:$A$3000,'Inventory Check'!$B$3:$B$3000,"WRONG Code",0)</f>
        <v>WRONG Code</v>
      </c>
      <c r="N2058" s="69">
        <f t="shared" si="211"/>
        <v>0</v>
      </c>
      <c r="U2058" s="71">
        <f t="shared" si="210"/>
        <v>0</v>
      </c>
      <c r="V2058" s="71">
        <f t="shared" si="212"/>
        <v>0</v>
      </c>
      <c r="X2058" s="69">
        <f>Job_Cards[[#This Row],[GST on Lobour]]+Job_Cards[[#This Row],[Total Labour]]+Job_Cards[[#This Row],[Part Value]]</f>
        <v>0</v>
      </c>
      <c r="AA2058" s="15">
        <f t="shared" si="213"/>
        <v>0</v>
      </c>
      <c r="AB2058" s="15">
        <f t="shared" si="214"/>
        <v>1</v>
      </c>
      <c r="AC2058" s="15">
        <f t="shared" si="215"/>
        <v>1900</v>
      </c>
    </row>
    <row r="2059" spans="7:29" x14ac:dyDescent="0.35">
      <c r="G2059" s="64"/>
      <c r="H2059" s="65"/>
      <c r="I2059" s="65" t="str">
        <f>IF(Job_Cards[[#This Row],[Customer Name]]="",I2058,"")</f>
        <v>Counter Sale</v>
      </c>
      <c r="K2059" s="67" t="str">
        <f>_xlfn.XLOOKUP(Job_Cards[[#This Row],[Part Code Issued]],'Inventory Check'!$A$3:$A$3000,'Inventory Check'!$B$3:$B$3000,"WRONG Code",0)</f>
        <v>WRONG Code</v>
      </c>
      <c r="N2059" s="69">
        <f t="shared" si="211"/>
        <v>0</v>
      </c>
      <c r="U2059" s="71">
        <f t="shared" si="210"/>
        <v>0</v>
      </c>
      <c r="V2059" s="71">
        <f t="shared" si="212"/>
        <v>0</v>
      </c>
      <c r="X2059" s="69">
        <f>Job_Cards[[#This Row],[GST on Lobour]]+Job_Cards[[#This Row],[Total Labour]]+Job_Cards[[#This Row],[Part Value]]</f>
        <v>0</v>
      </c>
      <c r="AA2059" s="15">
        <f t="shared" si="213"/>
        <v>0</v>
      </c>
      <c r="AB2059" s="15">
        <f t="shared" si="214"/>
        <v>1</v>
      </c>
      <c r="AC2059" s="15">
        <f t="shared" si="215"/>
        <v>1900</v>
      </c>
    </row>
    <row r="2060" spans="7:29" x14ac:dyDescent="0.35">
      <c r="G2060" s="64"/>
      <c r="H2060" s="65"/>
      <c r="I2060" s="65" t="str">
        <f>IF(Job_Cards[[#This Row],[Customer Name]]="",I2059,"")</f>
        <v>Counter Sale</v>
      </c>
      <c r="K2060" s="67" t="str">
        <f>_xlfn.XLOOKUP(Job_Cards[[#This Row],[Part Code Issued]],'Inventory Check'!$A$3:$A$3000,'Inventory Check'!$B$3:$B$3000,"WRONG Code",0)</f>
        <v>WRONG Code</v>
      </c>
      <c r="N2060" s="69">
        <f t="shared" si="211"/>
        <v>0</v>
      </c>
      <c r="U2060" s="71">
        <f t="shared" si="210"/>
        <v>0</v>
      </c>
      <c r="V2060" s="71">
        <f t="shared" si="212"/>
        <v>0</v>
      </c>
      <c r="X2060" s="69">
        <f>Job_Cards[[#This Row],[GST on Lobour]]+Job_Cards[[#This Row],[Total Labour]]+Job_Cards[[#This Row],[Part Value]]</f>
        <v>0</v>
      </c>
      <c r="AA2060" s="15">
        <f t="shared" si="213"/>
        <v>0</v>
      </c>
      <c r="AB2060" s="15">
        <f t="shared" si="214"/>
        <v>1</v>
      </c>
      <c r="AC2060" s="15">
        <f t="shared" si="215"/>
        <v>1900</v>
      </c>
    </row>
    <row r="2061" spans="7:29" x14ac:dyDescent="0.35">
      <c r="G2061" s="64"/>
      <c r="H2061" s="65"/>
      <c r="I2061" s="65" t="str">
        <f>IF(Job_Cards[[#This Row],[Customer Name]]="",I2060,"")</f>
        <v>Counter Sale</v>
      </c>
      <c r="K2061" s="67" t="str">
        <f>_xlfn.XLOOKUP(Job_Cards[[#This Row],[Part Code Issued]],'Inventory Check'!$A$3:$A$3000,'Inventory Check'!$B$3:$B$3000,"WRONG Code",0)</f>
        <v>WRONG Code</v>
      </c>
      <c r="N2061" s="69">
        <f t="shared" si="211"/>
        <v>0</v>
      </c>
      <c r="U2061" s="71">
        <f t="shared" si="210"/>
        <v>0</v>
      </c>
      <c r="V2061" s="71">
        <f t="shared" si="212"/>
        <v>0</v>
      </c>
      <c r="X2061" s="69">
        <f>Job_Cards[[#This Row],[GST on Lobour]]+Job_Cards[[#This Row],[Total Labour]]+Job_Cards[[#This Row],[Part Value]]</f>
        <v>0</v>
      </c>
      <c r="AA2061" s="15">
        <f t="shared" si="213"/>
        <v>0</v>
      </c>
      <c r="AB2061" s="15">
        <f t="shared" si="214"/>
        <v>1</v>
      </c>
      <c r="AC2061" s="15">
        <f t="shared" si="215"/>
        <v>1900</v>
      </c>
    </row>
    <row r="2062" spans="7:29" x14ac:dyDescent="0.35">
      <c r="G2062" s="64"/>
      <c r="H2062" s="65"/>
      <c r="I2062" s="65" t="str">
        <f>IF(Job_Cards[[#This Row],[Customer Name]]="",I2061,"")</f>
        <v>Counter Sale</v>
      </c>
      <c r="K2062" s="67" t="str">
        <f>_xlfn.XLOOKUP(Job_Cards[[#This Row],[Part Code Issued]],'Inventory Check'!$A$3:$A$3000,'Inventory Check'!$B$3:$B$3000,"WRONG Code",0)</f>
        <v>WRONG Code</v>
      </c>
      <c r="N2062" s="69">
        <f t="shared" si="211"/>
        <v>0</v>
      </c>
      <c r="U2062" s="71">
        <f t="shared" si="210"/>
        <v>0</v>
      </c>
      <c r="V2062" s="71">
        <f t="shared" si="212"/>
        <v>0</v>
      </c>
      <c r="X2062" s="69">
        <f>Job_Cards[[#This Row],[GST on Lobour]]+Job_Cards[[#This Row],[Total Labour]]+Job_Cards[[#This Row],[Part Value]]</f>
        <v>0</v>
      </c>
      <c r="AA2062" s="15">
        <f t="shared" si="213"/>
        <v>0</v>
      </c>
      <c r="AB2062" s="15">
        <f t="shared" si="214"/>
        <v>1</v>
      </c>
      <c r="AC2062" s="15">
        <f t="shared" si="215"/>
        <v>1900</v>
      </c>
    </row>
    <row r="2063" spans="7:29" x14ac:dyDescent="0.35">
      <c r="G2063" s="64"/>
      <c r="H2063" s="65"/>
      <c r="I2063" s="65" t="str">
        <f>IF(Job_Cards[[#This Row],[Customer Name]]="",I2062,"")</f>
        <v>Counter Sale</v>
      </c>
      <c r="K2063" s="67" t="str">
        <f>_xlfn.XLOOKUP(Job_Cards[[#This Row],[Part Code Issued]],'Inventory Check'!$A$3:$A$3000,'Inventory Check'!$B$3:$B$3000,"WRONG Code",0)</f>
        <v>WRONG Code</v>
      </c>
      <c r="N2063" s="69">
        <f t="shared" si="211"/>
        <v>0</v>
      </c>
      <c r="U2063" s="71">
        <f t="shared" si="210"/>
        <v>0</v>
      </c>
      <c r="V2063" s="71">
        <f t="shared" si="212"/>
        <v>0</v>
      </c>
      <c r="X2063" s="69">
        <f>Job_Cards[[#This Row],[GST on Lobour]]+Job_Cards[[#This Row],[Total Labour]]+Job_Cards[[#This Row],[Part Value]]</f>
        <v>0</v>
      </c>
      <c r="AA2063" s="15">
        <f t="shared" si="213"/>
        <v>0</v>
      </c>
      <c r="AB2063" s="15">
        <f t="shared" si="214"/>
        <v>1</v>
      </c>
      <c r="AC2063" s="15">
        <f t="shared" si="215"/>
        <v>1900</v>
      </c>
    </row>
    <row r="2064" spans="7:29" x14ac:dyDescent="0.35">
      <c r="G2064" s="64"/>
      <c r="H2064" s="65"/>
      <c r="I2064" s="65" t="str">
        <f>IF(Job_Cards[[#This Row],[Customer Name]]="",I2063,"")</f>
        <v>Counter Sale</v>
      </c>
      <c r="K2064" s="67" t="str">
        <f>_xlfn.XLOOKUP(Job_Cards[[#This Row],[Part Code Issued]],'Inventory Check'!$A$3:$A$3000,'Inventory Check'!$B$3:$B$3000,"WRONG Code",0)</f>
        <v>WRONG Code</v>
      </c>
      <c r="N2064" s="69">
        <f t="shared" si="211"/>
        <v>0</v>
      </c>
      <c r="U2064" s="71">
        <f t="shared" si="210"/>
        <v>0</v>
      </c>
      <c r="V2064" s="71">
        <f t="shared" si="212"/>
        <v>0</v>
      </c>
      <c r="X2064" s="69">
        <f>Job_Cards[[#This Row],[GST on Lobour]]+Job_Cards[[#This Row],[Total Labour]]+Job_Cards[[#This Row],[Part Value]]</f>
        <v>0</v>
      </c>
      <c r="AA2064" s="15">
        <f t="shared" si="213"/>
        <v>0</v>
      </c>
      <c r="AB2064" s="15">
        <f t="shared" si="214"/>
        <v>1</v>
      </c>
      <c r="AC2064" s="15">
        <f t="shared" si="215"/>
        <v>1900</v>
      </c>
    </row>
    <row r="2065" spans="7:29" x14ac:dyDescent="0.35">
      <c r="G2065" s="64"/>
      <c r="H2065" s="65"/>
      <c r="I2065" s="65" t="str">
        <f>IF(Job_Cards[[#This Row],[Customer Name]]="",I2064,"")</f>
        <v>Counter Sale</v>
      </c>
      <c r="K2065" s="67" t="str">
        <f>_xlfn.XLOOKUP(Job_Cards[[#This Row],[Part Code Issued]],'Inventory Check'!$A$3:$A$3000,'Inventory Check'!$B$3:$B$3000,"WRONG Code",0)</f>
        <v>WRONG Code</v>
      </c>
      <c r="N2065" s="69">
        <f t="shared" si="211"/>
        <v>0</v>
      </c>
      <c r="U2065" s="71">
        <f t="shared" si="210"/>
        <v>0</v>
      </c>
      <c r="V2065" s="71">
        <f t="shared" si="212"/>
        <v>0</v>
      </c>
      <c r="X2065" s="69">
        <f>Job_Cards[[#This Row],[GST on Lobour]]+Job_Cards[[#This Row],[Total Labour]]+Job_Cards[[#This Row],[Part Value]]</f>
        <v>0</v>
      </c>
      <c r="AA2065" s="15">
        <f t="shared" si="213"/>
        <v>0</v>
      </c>
      <c r="AB2065" s="15">
        <f t="shared" si="214"/>
        <v>1</v>
      </c>
      <c r="AC2065" s="15">
        <f t="shared" si="215"/>
        <v>1900</v>
      </c>
    </row>
    <row r="2066" spans="7:29" x14ac:dyDescent="0.35">
      <c r="G2066" s="64"/>
      <c r="H2066" s="65"/>
      <c r="I2066" s="65" t="str">
        <f>IF(Job_Cards[[#This Row],[Customer Name]]="",I2065,"")</f>
        <v>Counter Sale</v>
      </c>
      <c r="K2066" s="67" t="str">
        <f>_xlfn.XLOOKUP(Job_Cards[[#This Row],[Part Code Issued]],'Inventory Check'!$A$3:$A$3000,'Inventory Check'!$B$3:$B$3000,"WRONG Code",0)</f>
        <v>WRONG Code</v>
      </c>
      <c r="N2066" s="69">
        <f t="shared" si="211"/>
        <v>0</v>
      </c>
      <c r="U2066" s="71">
        <f t="shared" si="210"/>
        <v>0</v>
      </c>
      <c r="V2066" s="71">
        <f t="shared" si="212"/>
        <v>0</v>
      </c>
      <c r="X2066" s="69">
        <f>Job_Cards[[#This Row],[GST on Lobour]]+Job_Cards[[#This Row],[Total Labour]]+Job_Cards[[#This Row],[Part Value]]</f>
        <v>0</v>
      </c>
      <c r="AA2066" s="15">
        <f t="shared" si="213"/>
        <v>0</v>
      </c>
      <c r="AB2066" s="15">
        <f t="shared" si="214"/>
        <v>1</v>
      </c>
      <c r="AC2066" s="15">
        <f t="shared" si="215"/>
        <v>1900</v>
      </c>
    </row>
    <row r="2067" spans="7:29" x14ac:dyDescent="0.35">
      <c r="G2067" s="64"/>
      <c r="H2067" s="65"/>
      <c r="I2067" s="65" t="str">
        <f>IF(Job_Cards[[#This Row],[Customer Name]]="",I2066,"")</f>
        <v>Counter Sale</v>
      </c>
      <c r="K2067" s="67" t="str">
        <f>_xlfn.XLOOKUP(Job_Cards[[#This Row],[Part Code Issued]],'Inventory Check'!$A$3:$A$3000,'Inventory Check'!$B$3:$B$3000,"WRONG Code",0)</f>
        <v>WRONG Code</v>
      </c>
      <c r="N2067" s="69">
        <f t="shared" si="211"/>
        <v>0</v>
      </c>
      <c r="U2067" s="71">
        <f t="shared" si="210"/>
        <v>0</v>
      </c>
      <c r="V2067" s="71">
        <f t="shared" si="212"/>
        <v>0</v>
      </c>
      <c r="X2067" s="69">
        <f>Job_Cards[[#This Row],[GST on Lobour]]+Job_Cards[[#This Row],[Total Labour]]+Job_Cards[[#This Row],[Part Value]]</f>
        <v>0</v>
      </c>
      <c r="AA2067" s="15">
        <f t="shared" si="213"/>
        <v>0</v>
      </c>
      <c r="AB2067" s="15">
        <f t="shared" si="214"/>
        <v>1</v>
      </c>
      <c r="AC2067" s="15">
        <f t="shared" si="215"/>
        <v>1900</v>
      </c>
    </row>
    <row r="2068" spans="7:29" x14ac:dyDescent="0.35">
      <c r="G2068" s="64"/>
      <c r="H2068" s="65"/>
      <c r="I2068" s="65" t="str">
        <f>IF(Job_Cards[[#This Row],[Customer Name]]="",I2067,"")</f>
        <v>Counter Sale</v>
      </c>
      <c r="K2068" s="67" t="str">
        <f>_xlfn.XLOOKUP(Job_Cards[[#This Row],[Part Code Issued]],'Inventory Check'!$A$3:$A$3000,'Inventory Check'!$B$3:$B$3000,"WRONG Code",0)</f>
        <v>WRONG Code</v>
      </c>
      <c r="N2068" s="69">
        <f t="shared" si="211"/>
        <v>0</v>
      </c>
      <c r="U2068" s="71">
        <f t="shared" si="210"/>
        <v>0</v>
      </c>
      <c r="V2068" s="71">
        <f t="shared" si="212"/>
        <v>0</v>
      </c>
      <c r="X2068" s="69">
        <f>Job_Cards[[#This Row],[GST on Lobour]]+Job_Cards[[#This Row],[Total Labour]]+Job_Cards[[#This Row],[Part Value]]</f>
        <v>0</v>
      </c>
      <c r="AA2068" s="15">
        <f t="shared" si="213"/>
        <v>0</v>
      </c>
      <c r="AB2068" s="15">
        <f t="shared" si="214"/>
        <v>1</v>
      </c>
      <c r="AC2068" s="15">
        <f t="shared" si="215"/>
        <v>1900</v>
      </c>
    </row>
    <row r="2069" spans="7:29" x14ac:dyDescent="0.35">
      <c r="G2069" s="64"/>
      <c r="H2069" s="65"/>
      <c r="I2069" s="65" t="str">
        <f>IF(Job_Cards[[#This Row],[Customer Name]]="",I2068,"")</f>
        <v>Counter Sale</v>
      </c>
      <c r="K2069" s="67" t="str">
        <f>_xlfn.XLOOKUP(Job_Cards[[#This Row],[Part Code Issued]],'Inventory Check'!$A$3:$A$3000,'Inventory Check'!$B$3:$B$3000,"WRONG Code",0)</f>
        <v>WRONG Code</v>
      </c>
      <c r="N2069" s="69">
        <f t="shared" si="211"/>
        <v>0</v>
      </c>
      <c r="U2069" s="71">
        <f t="shared" si="210"/>
        <v>0</v>
      </c>
      <c r="V2069" s="71">
        <f t="shared" si="212"/>
        <v>0</v>
      </c>
      <c r="X2069" s="69">
        <f>Job_Cards[[#This Row],[GST on Lobour]]+Job_Cards[[#This Row],[Total Labour]]+Job_Cards[[#This Row],[Part Value]]</f>
        <v>0</v>
      </c>
      <c r="AA2069" s="15">
        <f t="shared" si="213"/>
        <v>0</v>
      </c>
      <c r="AB2069" s="15">
        <f t="shared" si="214"/>
        <v>1</v>
      </c>
      <c r="AC2069" s="15">
        <f t="shared" si="215"/>
        <v>1900</v>
      </c>
    </row>
    <row r="2070" spans="7:29" x14ac:dyDescent="0.35">
      <c r="G2070" s="64"/>
      <c r="H2070" s="65"/>
      <c r="I2070" s="65" t="str">
        <f>IF(Job_Cards[[#This Row],[Customer Name]]="",I2069,"")</f>
        <v>Counter Sale</v>
      </c>
      <c r="K2070" s="67" t="str">
        <f>_xlfn.XLOOKUP(Job_Cards[[#This Row],[Part Code Issued]],'Inventory Check'!$A$3:$A$3000,'Inventory Check'!$B$3:$B$3000,"WRONG Code",0)</f>
        <v>WRONG Code</v>
      </c>
      <c r="N2070" s="69">
        <f t="shared" si="211"/>
        <v>0</v>
      </c>
      <c r="U2070" s="71">
        <f t="shared" si="210"/>
        <v>0</v>
      </c>
      <c r="V2070" s="71">
        <f t="shared" si="212"/>
        <v>0</v>
      </c>
      <c r="X2070" s="69">
        <f>Job_Cards[[#This Row],[GST on Lobour]]+Job_Cards[[#This Row],[Total Labour]]+Job_Cards[[#This Row],[Part Value]]</f>
        <v>0</v>
      </c>
      <c r="AA2070" s="15">
        <f t="shared" si="213"/>
        <v>0</v>
      </c>
      <c r="AB2070" s="15">
        <f t="shared" si="214"/>
        <v>1</v>
      </c>
      <c r="AC2070" s="15">
        <f t="shared" si="215"/>
        <v>1900</v>
      </c>
    </row>
    <row r="2071" spans="7:29" x14ac:dyDescent="0.35">
      <c r="G2071" s="64"/>
      <c r="H2071" s="65"/>
      <c r="I2071" s="65" t="str">
        <f>IF(Job_Cards[[#This Row],[Customer Name]]="",I2070,"")</f>
        <v>Counter Sale</v>
      </c>
      <c r="K2071" s="67" t="str">
        <f>_xlfn.XLOOKUP(Job_Cards[[#This Row],[Part Code Issued]],'Inventory Check'!$A$3:$A$3000,'Inventory Check'!$B$3:$B$3000,"WRONG Code",0)</f>
        <v>WRONG Code</v>
      </c>
      <c r="N2071" s="69">
        <f t="shared" si="211"/>
        <v>0</v>
      </c>
      <c r="U2071" s="71">
        <f t="shared" si="210"/>
        <v>0</v>
      </c>
      <c r="V2071" s="71">
        <f t="shared" si="212"/>
        <v>0</v>
      </c>
      <c r="X2071" s="69">
        <f>Job_Cards[[#This Row],[GST on Lobour]]+Job_Cards[[#This Row],[Total Labour]]+Job_Cards[[#This Row],[Part Value]]</f>
        <v>0</v>
      </c>
      <c r="AA2071" s="15">
        <f t="shared" si="213"/>
        <v>0</v>
      </c>
      <c r="AB2071" s="15">
        <f t="shared" si="214"/>
        <v>1</v>
      </c>
      <c r="AC2071" s="15">
        <f t="shared" si="215"/>
        <v>1900</v>
      </c>
    </row>
    <row r="2072" spans="7:29" x14ac:dyDescent="0.35">
      <c r="G2072" s="64"/>
      <c r="H2072" s="65"/>
      <c r="I2072" s="65" t="str">
        <f>IF(Job_Cards[[#This Row],[Customer Name]]="",I2071,"")</f>
        <v>Counter Sale</v>
      </c>
      <c r="K2072" s="67" t="str">
        <f>_xlfn.XLOOKUP(Job_Cards[[#This Row],[Part Code Issued]],'Inventory Check'!$A$3:$A$3000,'Inventory Check'!$B$3:$B$3000,"WRONG Code",0)</f>
        <v>WRONG Code</v>
      </c>
      <c r="N2072" s="69">
        <f t="shared" si="211"/>
        <v>0</v>
      </c>
      <c r="U2072" s="71">
        <f t="shared" si="210"/>
        <v>0</v>
      </c>
      <c r="V2072" s="71">
        <f t="shared" si="212"/>
        <v>0</v>
      </c>
      <c r="X2072" s="69">
        <f>Job_Cards[[#This Row],[GST on Lobour]]+Job_Cards[[#This Row],[Total Labour]]+Job_Cards[[#This Row],[Part Value]]</f>
        <v>0</v>
      </c>
      <c r="AA2072" s="15">
        <f t="shared" si="213"/>
        <v>0</v>
      </c>
      <c r="AB2072" s="15">
        <f t="shared" si="214"/>
        <v>1</v>
      </c>
      <c r="AC2072" s="15">
        <f t="shared" si="215"/>
        <v>1900</v>
      </c>
    </row>
    <row r="2073" spans="7:29" x14ac:dyDescent="0.35">
      <c r="G2073" s="64"/>
      <c r="H2073" s="65"/>
      <c r="I2073" s="65" t="str">
        <f>IF(Job_Cards[[#This Row],[Customer Name]]="",I2072,"")</f>
        <v>Counter Sale</v>
      </c>
      <c r="K2073" s="67" t="str">
        <f>_xlfn.XLOOKUP(Job_Cards[[#This Row],[Part Code Issued]],'Inventory Check'!$A$3:$A$3000,'Inventory Check'!$B$3:$B$3000,"WRONG Code",0)</f>
        <v>WRONG Code</v>
      </c>
      <c r="N2073" s="69">
        <f t="shared" si="211"/>
        <v>0</v>
      </c>
      <c r="U2073" s="71">
        <f t="shared" si="210"/>
        <v>0</v>
      </c>
      <c r="V2073" s="71">
        <f t="shared" si="212"/>
        <v>0</v>
      </c>
      <c r="X2073" s="69">
        <f>Job_Cards[[#This Row],[GST on Lobour]]+Job_Cards[[#This Row],[Total Labour]]+Job_Cards[[#This Row],[Part Value]]</f>
        <v>0</v>
      </c>
      <c r="AA2073" s="15">
        <f t="shared" si="213"/>
        <v>0</v>
      </c>
      <c r="AB2073" s="15">
        <f t="shared" si="214"/>
        <v>1</v>
      </c>
      <c r="AC2073" s="15">
        <f t="shared" si="215"/>
        <v>1900</v>
      </c>
    </row>
    <row r="2074" spans="7:29" x14ac:dyDescent="0.35">
      <c r="G2074" s="64"/>
      <c r="H2074" s="65"/>
      <c r="I2074" s="65" t="str">
        <f>IF(Job_Cards[[#This Row],[Customer Name]]="",I2073,"")</f>
        <v>Counter Sale</v>
      </c>
      <c r="K2074" s="67" t="str">
        <f>_xlfn.XLOOKUP(Job_Cards[[#This Row],[Part Code Issued]],'Inventory Check'!$A$3:$A$3000,'Inventory Check'!$B$3:$B$3000,"WRONG Code",0)</f>
        <v>WRONG Code</v>
      </c>
      <c r="N2074" s="69">
        <f t="shared" si="211"/>
        <v>0</v>
      </c>
      <c r="U2074" s="71">
        <f t="shared" si="210"/>
        <v>0</v>
      </c>
      <c r="V2074" s="71">
        <f t="shared" si="212"/>
        <v>0</v>
      </c>
      <c r="X2074" s="69">
        <f>Job_Cards[[#This Row],[GST on Lobour]]+Job_Cards[[#This Row],[Total Labour]]+Job_Cards[[#This Row],[Part Value]]</f>
        <v>0</v>
      </c>
      <c r="AA2074" s="15">
        <f t="shared" si="213"/>
        <v>0</v>
      </c>
      <c r="AB2074" s="15">
        <f t="shared" si="214"/>
        <v>1</v>
      </c>
      <c r="AC2074" s="15">
        <f t="shared" si="215"/>
        <v>1900</v>
      </c>
    </row>
    <row r="2075" spans="7:29" x14ac:dyDescent="0.35">
      <c r="G2075" s="64"/>
      <c r="H2075" s="65"/>
      <c r="I2075" s="65" t="str">
        <f>IF(Job_Cards[[#This Row],[Customer Name]]="",I2074,"")</f>
        <v>Counter Sale</v>
      </c>
      <c r="K2075" s="67" t="str">
        <f>_xlfn.XLOOKUP(Job_Cards[[#This Row],[Part Code Issued]],'Inventory Check'!$A$3:$A$3000,'Inventory Check'!$B$3:$B$3000,"WRONG Code",0)</f>
        <v>WRONG Code</v>
      </c>
      <c r="N2075" s="69">
        <f t="shared" si="211"/>
        <v>0</v>
      </c>
      <c r="U2075" s="71">
        <f t="shared" si="210"/>
        <v>0</v>
      </c>
      <c r="V2075" s="71">
        <f t="shared" si="212"/>
        <v>0</v>
      </c>
      <c r="X2075" s="69">
        <f>Job_Cards[[#This Row],[GST on Lobour]]+Job_Cards[[#This Row],[Total Labour]]+Job_Cards[[#This Row],[Part Value]]</f>
        <v>0</v>
      </c>
      <c r="AA2075" s="15">
        <f t="shared" si="213"/>
        <v>0</v>
      </c>
      <c r="AB2075" s="15">
        <f t="shared" si="214"/>
        <v>1</v>
      </c>
      <c r="AC2075" s="15">
        <f t="shared" si="215"/>
        <v>1900</v>
      </c>
    </row>
    <row r="2076" spans="7:29" x14ac:dyDescent="0.35">
      <c r="G2076" s="64"/>
      <c r="H2076" s="65"/>
      <c r="I2076" s="65" t="str">
        <f>IF(Job_Cards[[#This Row],[Customer Name]]="",I2075,"")</f>
        <v>Counter Sale</v>
      </c>
      <c r="K2076" s="67" t="str">
        <f>_xlfn.XLOOKUP(Job_Cards[[#This Row],[Part Code Issued]],'Inventory Check'!$A$3:$A$3000,'Inventory Check'!$B$3:$B$3000,"WRONG Code",0)</f>
        <v>WRONG Code</v>
      </c>
      <c r="N2076" s="69">
        <f t="shared" si="211"/>
        <v>0</v>
      </c>
      <c r="U2076" s="71">
        <f t="shared" si="210"/>
        <v>0</v>
      </c>
      <c r="V2076" s="71">
        <f t="shared" si="212"/>
        <v>0</v>
      </c>
      <c r="X2076" s="69">
        <f>Job_Cards[[#This Row],[GST on Lobour]]+Job_Cards[[#This Row],[Total Labour]]+Job_Cards[[#This Row],[Part Value]]</f>
        <v>0</v>
      </c>
      <c r="AA2076" s="15">
        <f t="shared" si="213"/>
        <v>0</v>
      </c>
      <c r="AB2076" s="15">
        <f t="shared" si="214"/>
        <v>1</v>
      </c>
      <c r="AC2076" s="15">
        <f t="shared" si="215"/>
        <v>1900</v>
      </c>
    </row>
    <row r="2077" spans="7:29" x14ac:dyDescent="0.35">
      <c r="G2077" s="64"/>
      <c r="H2077" s="65"/>
      <c r="I2077" s="65" t="str">
        <f>IF(Job_Cards[[#This Row],[Customer Name]]="",I2076,"")</f>
        <v>Counter Sale</v>
      </c>
      <c r="K2077" s="67" t="str">
        <f>_xlfn.XLOOKUP(Job_Cards[[#This Row],[Part Code Issued]],'Inventory Check'!$A$3:$A$3000,'Inventory Check'!$B$3:$B$3000,"WRONG Code",0)</f>
        <v>WRONG Code</v>
      </c>
      <c r="N2077" s="69">
        <f t="shared" si="211"/>
        <v>0</v>
      </c>
      <c r="U2077" s="71">
        <f t="shared" si="210"/>
        <v>0</v>
      </c>
      <c r="V2077" s="71">
        <f t="shared" si="212"/>
        <v>0</v>
      </c>
      <c r="X2077" s="69">
        <f>Job_Cards[[#This Row],[GST on Lobour]]+Job_Cards[[#This Row],[Total Labour]]+Job_Cards[[#This Row],[Part Value]]</f>
        <v>0</v>
      </c>
      <c r="AA2077" s="15">
        <f t="shared" si="213"/>
        <v>0</v>
      </c>
      <c r="AB2077" s="15">
        <f t="shared" si="214"/>
        <v>1</v>
      </c>
      <c r="AC2077" s="15">
        <f t="shared" si="215"/>
        <v>1900</v>
      </c>
    </row>
    <row r="2078" spans="7:29" x14ac:dyDescent="0.35">
      <c r="G2078" s="64"/>
      <c r="H2078" s="65"/>
      <c r="I2078" s="65" t="str">
        <f>IF(Job_Cards[[#This Row],[Customer Name]]="",I2077,"")</f>
        <v>Counter Sale</v>
      </c>
      <c r="K2078" s="67" t="str">
        <f>_xlfn.XLOOKUP(Job_Cards[[#This Row],[Part Code Issued]],'Inventory Check'!$A$3:$A$3000,'Inventory Check'!$B$3:$B$3000,"WRONG Code",0)</f>
        <v>WRONG Code</v>
      </c>
      <c r="N2078" s="69">
        <f t="shared" si="211"/>
        <v>0</v>
      </c>
      <c r="U2078" s="71">
        <f t="shared" si="210"/>
        <v>0</v>
      </c>
      <c r="V2078" s="71">
        <f t="shared" si="212"/>
        <v>0</v>
      </c>
      <c r="X2078" s="69">
        <f>Job_Cards[[#This Row],[GST on Lobour]]+Job_Cards[[#This Row],[Total Labour]]+Job_Cards[[#This Row],[Part Value]]</f>
        <v>0</v>
      </c>
      <c r="AA2078" s="15">
        <f t="shared" si="213"/>
        <v>0</v>
      </c>
      <c r="AB2078" s="15">
        <f t="shared" si="214"/>
        <v>1</v>
      </c>
      <c r="AC2078" s="15">
        <f t="shared" si="215"/>
        <v>1900</v>
      </c>
    </row>
    <row r="2079" spans="7:29" x14ac:dyDescent="0.35">
      <c r="G2079" s="64"/>
      <c r="H2079" s="65"/>
      <c r="I2079" s="65" t="str">
        <f>IF(Job_Cards[[#This Row],[Customer Name]]="",I2078,"")</f>
        <v>Counter Sale</v>
      </c>
      <c r="K2079" s="67" t="str">
        <f>_xlfn.XLOOKUP(Job_Cards[[#This Row],[Part Code Issued]],'Inventory Check'!$A$3:$A$3000,'Inventory Check'!$B$3:$B$3000,"WRONG Code",0)</f>
        <v>WRONG Code</v>
      </c>
      <c r="N2079" s="69">
        <f t="shared" si="211"/>
        <v>0</v>
      </c>
      <c r="U2079" s="71">
        <f t="shared" si="210"/>
        <v>0</v>
      </c>
      <c r="V2079" s="71">
        <f t="shared" si="212"/>
        <v>0</v>
      </c>
      <c r="X2079" s="69">
        <f>Job_Cards[[#This Row],[GST on Lobour]]+Job_Cards[[#This Row],[Total Labour]]+Job_Cards[[#This Row],[Part Value]]</f>
        <v>0</v>
      </c>
      <c r="AA2079" s="15">
        <f t="shared" si="213"/>
        <v>0</v>
      </c>
      <c r="AB2079" s="15">
        <f t="shared" si="214"/>
        <v>1</v>
      </c>
      <c r="AC2079" s="15">
        <f t="shared" si="215"/>
        <v>1900</v>
      </c>
    </row>
    <row r="2080" spans="7:29" x14ac:dyDescent="0.35">
      <c r="G2080" s="64"/>
      <c r="H2080" s="65"/>
      <c r="I2080" s="65" t="str">
        <f>IF(Job_Cards[[#This Row],[Customer Name]]="",I2079,"")</f>
        <v>Counter Sale</v>
      </c>
      <c r="K2080" s="67" t="str">
        <f>_xlfn.XLOOKUP(Job_Cards[[#This Row],[Part Code Issued]],'Inventory Check'!$A$3:$A$3000,'Inventory Check'!$B$3:$B$3000,"WRONG Code",0)</f>
        <v>WRONG Code</v>
      </c>
      <c r="N2080" s="69">
        <f t="shared" si="211"/>
        <v>0</v>
      </c>
      <c r="U2080" s="71">
        <f t="shared" si="210"/>
        <v>0</v>
      </c>
      <c r="V2080" s="71">
        <f t="shared" si="212"/>
        <v>0</v>
      </c>
      <c r="X2080" s="69">
        <f>Job_Cards[[#This Row],[GST on Lobour]]+Job_Cards[[#This Row],[Total Labour]]+Job_Cards[[#This Row],[Part Value]]</f>
        <v>0</v>
      </c>
      <c r="AA2080" s="15">
        <f t="shared" si="213"/>
        <v>0</v>
      </c>
      <c r="AB2080" s="15">
        <f t="shared" si="214"/>
        <v>1</v>
      </c>
      <c r="AC2080" s="15">
        <f t="shared" si="215"/>
        <v>1900</v>
      </c>
    </row>
    <row r="2081" spans="7:29" x14ac:dyDescent="0.35">
      <c r="G2081" s="64"/>
      <c r="H2081" s="65"/>
      <c r="I2081" s="65" t="str">
        <f>IF(Job_Cards[[#This Row],[Customer Name]]="",I2080,"")</f>
        <v>Counter Sale</v>
      </c>
      <c r="K2081" s="67" t="str">
        <f>_xlfn.XLOOKUP(Job_Cards[[#This Row],[Part Code Issued]],'Inventory Check'!$A$3:$A$3000,'Inventory Check'!$B$3:$B$3000,"WRONG Code",0)</f>
        <v>WRONG Code</v>
      </c>
      <c r="N2081" s="69">
        <f t="shared" si="211"/>
        <v>0</v>
      </c>
      <c r="U2081" s="71">
        <f t="shared" si="210"/>
        <v>0</v>
      </c>
      <c r="V2081" s="71">
        <f t="shared" si="212"/>
        <v>0</v>
      </c>
      <c r="X2081" s="69">
        <f>Job_Cards[[#This Row],[GST on Lobour]]+Job_Cards[[#This Row],[Total Labour]]+Job_Cards[[#This Row],[Part Value]]</f>
        <v>0</v>
      </c>
      <c r="AA2081" s="15">
        <f t="shared" si="213"/>
        <v>0</v>
      </c>
      <c r="AB2081" s="15">
        <f t="shared" si="214"/>
        <v>1</v>
      </c>
      <c r="AC2081" s="15">
        <f t="shared" si="215"/>
        <v>1900</v>
      </c>
    </row>
    <row r="2082" spans="7:29" x14ac:dyDescent="0.35">
      <c r="G2082" s="64"/>
      <c r="H2082" s="65"/>
      <c r="I2082" s="65" t="str">
        <f>IF(Job_Cards[[#This Row],[Customer Name]]="",I2081,"")</f>
        <v>Counter Sale</v>
      </c>
      <c r="K2082" s="67" t="str">
        <f>_xlfn.XLOOKUP(Job_Cards[[#This Row],[Part Code Issued]],'Inventory Check'!$A$3:$A$3000,'Inventory Check'!$B$3:$B$3000,"WRONG Code",0)</f>
        <v>WRONG Code</v>
      </c>
      <c r="N2082" s="69">
        <f t="shared" si="211"/>
        <v>0</v>
      </c>
      <c r="U2082" s="71">
        <f t="shared" si="210"/>
        <v>0</v>
      </c>
      <c r="V2082" s="71">
        <f t="shared" si="212"/>
        <v>0</v>
      </c>
      <c r="X2082" s="69">
        <f>Job_Cards[[#This Row],[GST on Lobour]]+Job_Cards[[#This Row],[Total Labour]]+Job_Cards[[#This Row],[Part Value]]</f>
        <v>0</v>
      </c>
      <c r="AA2082" s="15">
        <f t="shared" si="213"/>
        <v>0</v>
      </c>
      <c r="AB2082" s="15">
        <f t="shared" si="214"/>
        <v>1</v>
      </c>
      <c r="AC2082" s="15">
        <f t="shared" si="215"/>
        <v>1900</v>
      </c>
    </row>
    <row r="2083" spans="7:29" x14ac:dyDescent="0.35">
      <c r="G2083" s="64"/>
      <c r="H2083" s="65"/>
      <c r="I2083" s="65" t="str">
        <f>IF(Job_Cards[[#This Row],[Customer Name]]="",I2082,"")</f>
        <v>Counter Sale</v>
      </c>
      <c r="K2083" s="67" t="str">
        <f>_xlfn.XLOOKUP(Job_Cards[[#This Row],[Part Code Issued]],'Inventory Check'!$A$3:$A$3000,'Inventory Check'!$B$3:$B$3000,"WRONG Code",0)</f>
        <v>WRONG Code</v>
      </c>
      <c r="N2083" s="69">
        <f t="shared" si="211"/>
        <v>0</v>
      </c>
      <c r="U2083" s="71">
        <f t="shared" si="210"/>
        <v>0</v>
      </c>
      <c r="V2083" s="71">
        <f t="shared" si="212"/>
        <v>0</v>
      </c>
      <c r="X2083" s="69">
        <f>Job_Cards[[#This Row],[GST on Lobour]]+Job_Cards[[#This Row],[Total Labour]]+Job_Cards[[#This Row],[Part Value]]</f>
        <v>0</v>
      </c>
      <c r="AA2083" s="15">
        <f t="shared" si="213"/>
        <v>0</v>
      </c>
      <c r="AB2083" s="15">
        <f t="shared" si="214"/>
        <v>1</v>
      </c>
      <c r="AC2083" s="15">
        <f t="shared" si="215"/>
        <v>1900</v>
      </c>
    </row>
    <row r="2084" spans="7:29" x14ac:dyDescent="0.35">
      <c r="G2084" s="64"/>
      <c r="H2084" s="65"/>
      <c r="I2084" s="65" t="str">
        <f>IF(Job_Cards[[#This Row],[Customer Name]]="",I2083,"")</f>
        <v>Counter Sale</v>
      </c>
      <c r="K2084" s="67" t="str">
        <f>_xlfn.XLOOKUP(Job_Cards[[#This Row],[Part Code Issued]],'Inventory Check'!$A$3:$A$3000,'Inventory Check'!$B$3:$B$3000,"WRONG Code",0)</f>
        <v>WRONG Code</v>
      </c>
      <c r="N2084" s="69">
        <f t="shared" si="211"/>
        <v>0</v>
      </c>
      <c r="U2084" s="71">
        <f t="shared" si="210"/>
        <v>0</v>
      </c>
      <c r="V2084" s="71">
        <f t="shared" si="212"/>
        <v>0</v>
      </c>
      <c r="X2084" s="69">
        <f>Job_Cards[[#This Row],[GST on Lobour]]+Job_Cards[[#This Row],[Total Labour]]+Job_Cards[[#This Row],[Part Value]]</f>
        <v>0</v>
      </c>
      <c r="AA2084" s="15">
        <f t="shared" si="213"/>
        <v>0</v>
      </c>
      <c r="AB2084" s="15">
        <f t="shared" si="214"/>
        <v>1</v>
      </c>
      <c r="AC2084" s="15">
        <f t="shared" si="215"/>
        <v>1900</v>
      </c>
    </row>
    <row r="2085" spans="7:29" x14ac:dyDescent="0.35">
      <c r="G2085" s="64"/>
      <c r="H2085" s="65"/>
      <c r="I2085" s="65" t="str">
        <f>IF(Job_Cards[[#This Row],[Customer Name]]="",I2084,"")</f>
        <v>Counter Sale</v>
      </c>
      <c r="K2085" s="67" t="str">
        <f>_xlfn.XLOOKUP(Job_Cards[[#This Row],[Part Code Issued]],'Inventory Check'!$A$3:$A$3000,'Inventory Check'!$B$3:$B$3000,"WRONG Code",0)</f>
        <v>WRONG Code</v>
      </c>
      <c r="N2085" s="69">
        <f t="shared" si="211"/>
        <v>0</v>
      </c>
      <c r="U2085" s="71">
        <f t="shared" si="210"/>
        <v>0</v>
      </c>
      <c r="V2085" s="71">
        <f t="shared" si="212"/>
        <v>0</v>
      </c>
      <c r="X2085" s="69">
        <f>Job_Cards[[#This Row],[GST on Lobour]]+Job_Cards[[#This Row],[Total Labour]]+Job_Cards[[#This Row],[Part Value]]</f>
        <v>0</v>
      </c>
      <c r="AA2085" s="15">
        <f t="shared" si="213"/>
        <v>0</v>
      </c>
      <c r="AB2085" s="15">
        <f t="shared" si="214"/>
        <v>1</v>
      </c>
      <c r="AC2085" s="15">
        <f t="shared" si="215"/>
        <v>1900</v>
      </c>
    </row>
    <row r="2086" spans="7:29" x14ac:dyDescent="0.35">
      <c r="G2086" s="64"/>
      <c r="H2086" s="65"/>
      <c r="I2086" s="65" t="str">
        <f>IF(Job_Cards[[#This Row],[Customer Name]]="",I2085,"")</f>
        <v>Counter Sale</v>
      </c>
      <c r="K2086" s="67" t="str">
        <f>_xlfn.XLOOKUP(Job_Cards[[#This Row],[Part Code Issued]],'Inventory Check'!$A$3:$A$3000,'Inventory Check'!$B$3:$B$3000,"WRONG Code",0)</f>
        <v>WRONG Code</v>
      </c>
      <c r="N2086" s="69">
        <f t="shared" si="211"/>
        <v>0</v>
      </c>
      <c r="U2086" s="71">
        <f t="shared" si="210"/>
        <v>0</v>
      </c>
      <c r="V2086" s="71">
        <f t="shared" si="212"/>
        <v>0</v>
      </c>
      <c r="X2086" s="69">
        <f>Job_Cards[[#This Row],[GST on Lobour]]+Job_Cards[[#This Row],[Total Labour]]+Job_Cards[[#This Row],[Part Value]]</f>
        <v>0</v>
      </c>
      <c r="AA2086" s="15">
        <f t="shared" si="213"/>
        <v>0</v>
      </c>
      <c r="AB2086" s="15">
        <f t="shared" si="214"/>
        <v>1</v>
      </c>
      <c r="AC2086" s="15">
        <f t="shared" si="215"/>
        <v>1900</v>
      </c>
    </row>
    <row r="2087" spans="7:29" x14ac:dyDescent="0.35">
      <c r="G2087" s="64"/>
      <c r="H2087" s="65"/>
      <c r="I2087" s="65" t="str">
        <f>IF(Job_Cards[[#This Row],[Customer Name]]="",I2086,"")</f>
        <v>Counter Sale</v>
      </c>
      <c r="K2087" s="67" t="str">
        <f>_xlfn.XLOOKUP(Job_Cards[[#This Row],[Part Code Issued]],'Inventory Check'!$A$3:$A$3000,'Inventory Check'!$B$3:$B$3000,"WRONG Code",0)</f>
        <v>WRONG Code</v>
      </c>
      <c r="N2087" s="69">
        <f t="shared" si="211"/>
        <v>0</v>
      </c>
      <c r="U2087" s="71">
        <f t="shared" si="210"/>
        <v>0</v>
      </c>
      <c r="V2087" s="71">
        <f t="shared" si="212"/>
        <v>0</v>
      </c>
      <c r="X2087" s="69">
        <f>Job_Cards[[#This Row],[GST on Lobour]]+Job_Cards[[#This Row],[Total Labour]]+Job_Cards[[#This Row],[Part Value]]</f>
        <v>0</v>
      </c>
      <c r="AA2087" s="15">
        <f t="shared" si="213"/>
        <v>0</v>
      </c>
      <c r="AB2087" s="15">
        <f t="shared" si="214"/>
        <v>1</v>
      </c>
      <c r="AC2087" s="15">
        <f t="shared" si="215"/>
        <v>1900</v>
      </c>
    </row>
    <row r="2088" spans="7:29" x14ac:dyDescent="0.35">
      <c r="G2088" s="64"/>
      <c r="H2088" s="65"/>
      <c r="I2088" s="65" t="str">
        <f>IF(Job_Cards[[#This Row],[Customer Name]]="",I2087,"")</f>
        <v>Counter Sale</v>
      </c>
      <c r="K2088" s="67" t="str">
        <f>_xlfn.XLOOKUP(Job_Cards[[#This Row],[Part Code Issued]],'Inventory Check'!$A$3:$A$3000,'Inventory Check'!$B$3:$B$3000,"WRONG Code",0)</f>
        <v>WRONG Code</v>
      </c>
      <c r="N2088" s="69">
        <f t="shared" si="211"/>
        <v>0</v>
      </c>
      <c r="U2088" s="71">
        <f t="shared" si="210"/>
        <v>0</v>
      </c>
      <c r="V2088" s="71">
        <f t="shared" si="212"/>
        <v>0</v>
      </c>
      <c r="X2088" s="69">
        <f>Job_Cards[[#This Row],[GST on Lobour]]+Job_Cards[[#This Row],[Total Labour]]+Job_Cards[[#This Row],[Part Value]]</f>
        <v>0</v>
      </c>
      <c r="AA2088" s="15">
        <f t="shared" si="213"/>
        <v>0</v>
      </c>
      <c r="AB2088" s="15">
        <f t="shared" si="214"/>
        <v>1</v>
      </c>
      <c r="AC2088" s="15">
        <f t="shared" si="215"/>
        <v>1900</v>
      </c>
    </row>
    <row r="2089" spans="7:29" x14ac:dyDescent="0.35">
      <c r="G2089" s="64"/>
      <c r="H2089" s="65"/>
      <c r="I2089" s="65" t="str">
        <f>IF(Job_Cards[[#This Row],[Customer Name]]="",I2088,"")</f>
        <v>Counter Sale</v>
      </c>
      <c r="K2089" s="67" t="str">
        <f>_xlfn.XLOOKUP(Job_Cards[[#This Row],[Part Code Issued]],'Inventory Check'!$A$3:$A$3000,'Inventory Check'!$B$3:$B$3000,"WRONG Code",0)</f>
        <v>WRONG Code</v>
      </c>
      <c r="N2089" s="69">
        <f t="shared" si="211"/>
        <v>0</v>
      </c>
      <c r="U2089" s="71">
        <f t="shared" si="210"/>
        <v>0</v>
      </c>
      <c r="V2089" s="71">
        <f t="shared" si="212"/>
        <v>0</v>
      </c>
      <c r="X2089" s="69">
        <f>Job_Cards[[#This Row],[GST on Lobour]]+Job_Cards[[#This Row],[Total Labour]]+Job_Cards[[#This Row],[Part Value]]</f>
        <v>0</v>
      </c>
      <c r="AA2089" s="15">
        <f t="shared" si="213"/>
        <v>0</v>
      </c>
      <c r="AB2089" s="15">
        <f t="shared" si="214"/>
        <v>1</v>
      </c>
      <c r="AC2089" s="15">
        <f t="shared" si="215"/>
        <v>1900</v>
      </c>
    </row>
    <row r="2090" spans="7:29" x14ac:dyDescent="0.35">
      <c r="G2090" s="64"/>
      <c r="H2090" s="65"/>
      <c r="I2090" s="65" t="str">
        <f>IF(Job_Cards[[#This Row],[Customer Name]]="",I2089,"")</f>
        <v>Counter Sale</v>
      </c>
      <c r="K2090" s="67" t="str">
        <f>_xlfn.XLOOKUP(Job_Cards[[#This Row],[Part Code Issued]],'Inventory Check'!$A$3:$A$3000,'Inventory Check'!$B$3:$B$3000,"WRONG Code",0)</f>
        <v>WRONG Code</v>
      </c>
      <c r="N2090" s="69">
        <f t="shared" si="211"/>
        <v>0</v>
      </c>
      <c r="U2090" s="71">
        <f t="shared" si="210"/>
        <v>0</v>
      </c>
      <c r="V2090" s="71">
        <f t="shared" si="212"/>
        <v>0</v>
      </c>
      <c r="X2090" s="69">
        <f>Job_Cards[[#This Row],[GST on Lobour]]+Job_Cards[[#This Row],[Total Labour]]+Job_Cards[[#This Row],[Part Value]]</f>
        <v>0</v>
      </c>
      <c r="AA2090" s="15">
        <f t="shared" si="213"/>
        <v>0</v>
      </c>
      <c r="AB2090" s="15">
        <f t="shared" si="214"/>
        <v>1</v>
      </c>
      <c r="AC2090" s="15">
        <f t="shared" si="215"/>
        <v>1900</v>
      </c>
    </row>
    <row r="2091" spans="7:29" x14ac:dyDescent="0.35">
      <c r="G2091" s="64"/>
      <c r="H2091" s="65"/>
      <c r="I2091" s="65" t="str">
        <f>IF(Job_Cards[[#This Row],[Customer Name]]="",I2090,"")</f>
        <v>Counter Sale</v>
      </c>
      <c r="K2091" s="67" t="str">
        <f>_xlfn.XLOOKUP(Job_Cards[[#This Row],[Part Code Issued]],'Inventory Check'!$A$3:$A$3000,'Inventory Check'!$B$3:$B$3000,"WRONG Code",0)</f>
        <v>WRONG Code</v>
      </c>
      <c r="N2091" s="69">
        <f t="shared" si="211"/>
        <v>0</v>
      </c>
      <c r="U2091" s="71">
        <f t="shared" si="210"/>
        <v>0</v>
      </c>
      <c r="V2091" s="71">
        <f t="shared" si="212"/>
        <v>0</v>
      </c>
      <c r="X2091" s="69">
        <f>Job_Cards[[#This Row],[GST on Lobour]]+Job_Cards[[#This Row],[Total Labour]]+Job_Cards[[#This Row],[Part Value]]</f>
        <v>0</v>
      </c>
      <c r="AA2091" s="15">
        <f t="shared" si="213"/>
        <v>0</v>
      </c>
      <c r="AB2091" s="15">
        <f t="shared" si="214"/>
        <v>1</v>
      </c>
      <c r="AC2091" s="15">
        <f t="shared" si="215"/>
        <v>1900</v>
      </c>
    </row>
    <row r="2092" spans="7:29" x14ac:dyDescent="0.35">
      <c r="G2092" s="64"/>
      <c r="H2092" s="65"/>
      <c r="I2092" s="65" t="str">
        <f>IF(Job_Cards[[#This Row],[Customer Name]]="",I2091,"")</f>
        <v>Counter Sale</v>
      </c>
      <c r="K2092" s="67" t="str">
        <f>_xlfn.XLOOKUP(Job_Cards[[#This Row],[Part Code Issued]],'Inventory Check'!$A$3:$A$3000,'Inventory Check'!$B$3:$B$3000,"WRONG Code",0)</f>
        <v>WRONG Code</v>
      </c>
      <c r="N2092" s="69">
        <f t="shared" si="211"/>
        <v>0</v>
      </c>
      <c r="U2092" s="71">
        <f t="shared" si="210"/>
        <v>0</v>
      </c>
      <c r="V2092" s="71">
        <f t="shared" si="212"/>
        <v>0</v>
      </c>
      <c r="X2092" s="69">
        <f>Job_Cards[[#This Row],[GST on Lobour]]+Job_Cards[[#This Row],[Total Labour]]+Job_Cards[[#This Row],[Part Value]]</f>
        <v>0</v>
      </c>
      <c r="AA2092" s="15">
        <f t="shared" si="213"/>
        <v>0</v>
      </c>
      <c r="AB2092" s="15">
        <f t="shared" si="214"/>
        <v>1</v>
      </c>
      <c r="AC2092" s="15">
        <f t="shared" si="215"/>
        <v>1900</v>
      </c>
    </row>
    <row r="2093" spans="7:29" x14ac:dyDescent="0.35">
      <c r="G2093" s="64"/>
      <c r="H2093" s="65"/>
      <c r="I2093" s="65" t="str">
        <f>IF(Job_Cards[[#This Row],[Customer Name]]="",I2092,"")</f>
        <v>Counter Sale</v>
      </c>
      <c r="K2093" s="67" t="str">
        <f>_xlfn.XLOOKUP(Job_Cards[[#This Row],[Part Code Issued]],'Inventory Check'!$A$3:$A$3000,'Inventory Check'!$B$3:$B$3000,"WRONG Code",0)</f>
        <v>WRONG Code</v>
      </c>
      <c r="N2093" s="69">
        <f t="shared" si="211"/>
        <v>0</v>
      </c>
      <c r="U2093" s="71">
        <f t="shared" si="210"/>
        <v>0</v>
      </c>
      <c r="V2093" s="71">
        <f t="shared" si="212"/>
        <v>0</v>
      </c>
      <c r="X2093" s="69">
        <f>Job_Cards[[#This Row],[GST on Lobour]]+Job_Cards[[#This Row],[Total Labour]]+Job_Cards[[#This Row],[Part Value]]</f>
        <v>0</v>
      </c>
      <c r="AA2093" s="15">
        <f t="shared" si="213"/>
        <v>0</v>
      </c>
      <c r="AB2093" s="15">
        <f t="shared" si="214"/>
        <v>1</v>
      </c>
      <c r="AC2093" s="15">
        <f t="shared" si="215"/>
        <v>1900</v>
      </c>
    </row>
    <row r="2094" spans="7:29" x14ac:dyDescent="0.35">
      <c r="G2094" s="64"/>
      <c r="H2094" s="65"/>
      <c r="I2094" s="65" t="str">
        <f>IF(Job_Cards[[#This Row],[Customer Name]]="",I2093,"")</f>
        <v>Counter Sale</v>
      </c>
      <c r="K2094" s="67" t="str">
        <f>_xlfn.XLOOKUP(Job_Cards[[#This Row],[Part Code Issued]],'Inventory Check'!$A$3:$A$3000,'Inventory Check'!$B$3:$B$3000,"WRONG Code",0)</f>
        <v>WRONG Code</v>
      </c>
      <c r="N2094" s="69">
        <f t="shared" si="211"/>
        <v>0</v>
      </c>
      <c r="U2094" s="71">
        <f t="shared" si="210"/>
        <v>0</v>
      </c>
      <c r="V2094" s="71">
        <f t="shared" si="212"/>
        <v>0</v>
      </c>
      <c r="X2094" s="69">
        <f>Job_Cards[[#This Row],[GST on Lobour]]+Job_Cards[[#This Row],[Total Labour]]+Job_Cards[[#This Row],[Part Value]]</f>
        <v>0</v>
      </c>
      <c r="AA2094" s="15">
        <f t="shared" si="213"/>
        <v>0</v>
      </c>
      <c r="AB2094" s="15">
        <f t="shared" si="214"/>
        <v>1</v>
      </c>
      <c r="AC2094" s="15">
        <f t="shared" si="215"/>
        <v>1900</v>
      </c>
    </row>
    <row r="2095" spans="7:29" x14ac:dyDescent="0.35">
      <c r="G2095" s="64"/>
      <c r="H2095" s="65"/>
      <c r="I2095" s="65" t="str">
        <f>IF(Job_Cards[[#This Row],[Customer Name]]="",I2094,"")</f>
        <v>Counter Sale</v>
      </c>
      <c r="K2095" s="67" t="str">
        <f>_xlfn.XLOOKUP(Job_Cards[[#This Row],[Part Code Issued]],'Inventory Check'!$A$3:$A$3000,'Inventory Check'!$B$3:$B$3000,"WRONG Code",0)</f>
        <v>WRONG Code</v>
      </c>
      <c r="N2095" s="69">
        <f t="shared" si="211"/>
        <v>0</v>
      </c>
      <c r="U2095" s="71">
        <f t="shared" si="210"/>
        <v>0</v>
      </c>
      <c r="V2095" s="71">
        <f t="shared" si="212"/>
        <v>0</v>
      </c>
      <c r="X2095" s="69">
        <f>Job_Cards[[#This Row],[GST on Lobour]]+Job_Cards[[#This Row],[Total Labour]]+Job_Cards[[#This Row],[Part Value]]</f>
        <v>0</v>
      </c>
      <c r="AA2095" s="15">
        <f t="shared" si="213"/>
        <v>0</v>
      </c>
      <c r="AB2095" s="15">
        <f t="shared" si="214"/>
        <v>1</v>
      </c>
      <c r="AC2095" s="15">
        <f t="shared" si="215"/>
        <v>1900</v>
      </c>
    </row>
    <row r="2096" spans="7:29" x14ac:dyDescent="0.35">
      <c r="G2096" s="64"/>
      <c r="H2096" s="65"/>
      <c r="I2096" s="65" t="str">
        <f>IF(Job_Cards[[#This Row],[Customer Name]]="",I2095,"")</f>
        <v>Counter Sale</v>
      </c>
      <c r="K2096" s="67" t="str">
        <f>_xlfn.XLOOKUP(Job_Cards[[#This Row],[Part Code Issued]],'Inventory Check'!$A$3:$A$3000,'Inventory Check'!$B$3:$B$3000,"WRONG Code",0)</f>
        <v>WRONG Code</v>
      </c>
      <c r="N2096" s="69">
        <f t="shared" si="211"/>
        <v>0</v>
      </c>
      <c r="U2096" s="71">
        <f t="shared" si="210"/>
        <v>0</v>
      </c>
      <c r="V2096" s="71">
        <f t="shared" si="212"/>
        <v>0</v>
      </c>
      <c r="X2096" s="69">
        <f>Job_Cards[[#This Row],[GST on Lobour]]+Job_Cards[[#This Row],[Total Labour]]+Job_Cards[[#This Row],[Part Value]]</f>
        <v>0</v>
      </c>
      <c r="AA2096" s="15">
        <f t="shared" si="213"/>
        <v>0</v>
      </c>
      <c r="AB2096" s="15">
        <f t="shared" si="214"/>
        <v>1</v>
      </c>
      <c r="AC2096" s="15">
        <f t="shared" si="215"/>
        <v>1900</v>
      </c>
    </row>
    <row r="2097" spans="7:29" x14ac:dyDescent="0.35">
      <c r="G2097" s="64"/>
      <c r="H2097" s="65"/>
      <c r="I2097" s="65" t="str">
        <f>IF(Job_Cards[[#This Row],[Customer Name]]="",I2096,"")</f>
        <v>Counter Sale</v>
      </c>
      <c r="K2097" s="67" t="str">
        <f>_xlfn.XLOOKUP(Job_Cards[[#This Row],[Part Code Issued]],'Inventory Check'!$A$3:$A$3000,'Inventory Check'!$B$3:$B$3000,"WRONG Code",0)</f>
        <v>WRONG Code</v>
      </c>
      <c r="N2097" s="69">
        <f t="shared" si="211"/>
        <v>0</v>
      </c>
      <c r="U2097" s="71">
        <f t="shared" si="210"/>
        <v>0</v>
      </c>
      <c r="V2097" s="71">
        <f t="shared" si="212"/>
        <v>0</v>
      </c>
      <c r="X2097" s="69">
        <f>Job_Cards[[#This Row],[GST on Lobour]]+Job_Cards[[#This Row],[Total Labour]]+Job_Cards[[#This Row],[Part Value]]</f>
        <v>0</v>
      </c>
      <c r="AA2097" s="15">
        <f t="shared" si="213"/>
        <v>0</v>
      </c>
      <c r="AB2097" s="15">
        <f t="shared" si="214"/>
        <v>1</v>
      </c>
      <c r="AC2097" s="15">
        <f t="shared" si="215"/>
        <v>1900</v>
      </c>
    </row>
    <row r="2098" spans="7:29" x14ac:dyDescent="0.35">
      <c r="G2098" s="64"/>
      <c r="H2098" s="65"/>
      <c r="I2098" s="65" t="str">
        <f>IF(Job_Cards[[#This Row],[Customer Name]]="",I2097,"")</f>
        <v>Counter Sale</v>
      </c>
      <c r="K2098" s="67" t="str">
        <f>_xlfn.XLOOKUP(Job_Cards[[#This Row],[Part Code Issued]],'Inventory Check'!$A$3:$A$3000,'Inventory Check'!$B$3:$B$3000,"WRONG Code",0)</f>
        <v>WRONG Code</v>
      </c>
      <c r="N2098" s="69">
        <f t="shared" si="211"/>
        <v>0</v>
      </c>
      <c r="U2098" s="71">
        <f t="shared" si="210"/>
        <v>0</v>
      </c>
      <c r="V2098" s="71">
        <f t="shared" si="212"/>
        <v>0</v>
      </c>
      <c r="X2098" s="69">
        <f>Job_Cards[[#This Row],[GST on Lobour]]+Job_Cards[[#This Row],[Total Labour]]+Job_Cards[[#This Row],[Part Value]]</f>
        <v>0</v>
      </c>
      <c r="AA2098" s="15">
        <f t="shared" si="213"/>
        <v>0</v>
      </c>
      <c r="AB2098" s="15">
        <f t="shared" si="214"/>
        <v>1</v>
      </c>
      <c r="AC2098" s="15">
        <f t="shared" si="215"/>
        <v>1900</v>
      </c>
    </row>
    <row r="2099" spans="7:29" x14ac:dyDescent="0.35">
      <c r="G2099" s="64"/>
      <c r="H2099" s="65"/>
      <c r="I2099" s="65" t="str">
        <f>IF(Job_Cards[[#This Row],[Customer Name]]="",I2098,"")</f>
        <v>Counter Sale</v>
      </c>
      <c r="K2099" s="67" t="str">
        <f>_xlfn.XLOOKUP(Job_Cards[[#This Row],[Part Code Issued]],'Inventory Check'!$A$3:$A$3000,'Inventory Check'!$B$3:$B$3000,"WRONG Code",0)</f>
        <v>WRONG Code</v>
      </c>
      <c r="N2099" s="69">
        <f t="shared" si="211"/>
        <v>0</v>
      </c>
      <c r="U2099" s="71">
        <f t="shared" si="210"/>
        <v>0</v>
      </c>
      <c r="V2099" s="71">
        <f t="shared" si="212"/>
        <v>0</v>
      </c>
      <c r="X2099" s="69">
        <f>Job_Cards[[#This Row],[GST on Lobour]]+Job_Cards[[#This Row],[Total Labour]]+Job_Cards[[#This Row],[Part Value]]</f>
        <v>0</v>
      </c>
      <c r="AA2099" s="15">
        <f t="shared" si="213"/>
        <v>0</v>
      </c>
      <c r="AB2099" s="15">
        <f t="shared" si="214"/>
        <v>1</v>
      </c>
      <c r="AC2099" s="15">
        <f t="shared" si="215"/>
        <v>1900</v>
      </c>
    </row>
    <row r="2100" spans="7:29" x14ac:dyDescent="0.35">
      <c r="G2100" s="64"/>
      <c r="H2100" s="65"/>
      <c r="I2100" s="65" t="str">
        <f>IF(Job_Cards[[#This Row],[Customer Name]]="",I2099,"")</f>
        <v>Counter Sale</v>
      </c>
      <c r="K2100" s="67" t="str">
        <f>_xlfn.XLOOKUP(Job_Cards[[#This Row],[Part Code Issued]],'Inventory Check'!$A$3:$A$3000,'Inventory Check'!$B$3:$B$3000,"WRONG Code",0)</f>
        <v>WRONG Code</v>
      </c>
      <c r="N2100" s="69">
        <f t="shared" si="211"/>
        <v>0</v>
      </c>
      <c r="U2100" s="71">
        <f t="shared" si="210"/>
        <v>0</v>
      </c>
      <c r="V2100" s="71">
        <f t="shared" si="212"/>
        <v>0</v>
      </c>
      <c r="X2100" s="69">
        <f>Job_Cards[[#This Row],[GST on Lobour]]+Job_Cards[[#This Row],[Total Labour]]+Job_Cards[[#This Row],[Part Value]]</f>
        <v>0</v>
      </c>
      <c r="AA2100" s="15">
        <f t="shared" si="213"/>
        <v>0</v>
      </c>
      <c r="AB2100" s="15">
        <f t="shared" si="214"/>
        <v>1</v>
      </c>
      <c r="AC2100" s="15">
        <f t="shared" si="215"/>
        <v>1900</v>
      </c>
    </row>
    <row r="2101" spans="7:29" x14ac:dyDescent="0.35">
      <c r="G2101" s="64"/>
      <c r="H2101" s="65"/>
      <c r="I2101" s="65" t="str">
        <f>IF(Job_Cards[[#This Row],[Customer Name]]="",I2100,"")</f>
        <v>Counter Sale</v>
      </c>
      <c r="K2101" s="67" t="str">
        <f>_xlfn.XLOOKUP(Job_Cards[[#This Row],[Part Code Issued]],'Inventory Check'!$A$3:$A$3000,'Inventory Check'!$B$3:$B$3000,"WRONG Code",0)</f>
        <v>WRONG Code</v>
      </c>
      <c r="N2101" s="69">
        <f t="shared" si="211"/>
        <v>0</v>
      </c>
      <c r="U2101" s="71">
        <f t="shared" si="210"/>
        <v>0</v>
      </c>
      <c r="V2101" s="71">
        <f t="shared" si="212"/>
        <v>0</v>
      </c>
      <c r="X2101" s="69">
        <f>Job_Cards[[#This Row],[GST on Lobour]]+Job_Cards[[#This Row],[Total Labour]]+Job_Cards[[#This Row],[Part Value]]</f>
        <v>0</v>
      </c>
      <c r="AA2101" s="15">
        <f t="shared" si="213"/>
        <v>0</v>
      </c>
      <c r="AB2101" s="15">
        <f t="shared" si="214"/>
        <v>1</v>
      </c>
      <c r="AC2101" s="15">
        <f t="shared" si="215"/>
        <v>1900</v>
      </c>
    </row>
    <row r="2102" spans="7:29" x14ac:dyDescent="0.35">
      <c r="G2102" s="64"/>
      <c r="H2102" s="65"/>
      <c r="I2102" s="65" t="str">
        <f>IF(Job_Cards[[#This Row],[Customer Name]]="",I2101,"")</f>
        <v>Counter Sale</v>
      </c>
      <c r="K2102" s="67" t="str">
        <f>_xlfn.XLOOKUP(Job_Cards[[#This Row],[Part Code Issued]],'Inventory Check'!$A$3:$A$3000,'Inventory Check'!$B$3:$B$3000,"WRONG Code",0)</f>
        <v>WRONG Code</v>
      </c>
      <c r="N2102" s="69">
        <f t="shared" si="211"/>
        <v>0</v>
      </c>
      <c r="U2102" s="71">
        <f t="shared" si="210"/>
        <v>0</v>
      </c>
      <c r="V2102" s="71">
        <f t="shared" si="212"/>
        <v>0</v>
      </c>
      <c r="X2102" s="69">
        <f>Job_Cards[[#This Row],[GST on Lobour]]+Job_Cards[[#This Row],[Total Labour]]+Job_Cards[[#This Row],[Part Value]]</f>
        <v>0</v>
      </c>
      <c r="AA2102" s="15">
        <f t="shared" si="213"/>
        <v>0</v>
      </c>
      <c r="AB2102" s="15">
        <f t="shared" si="214"/>
        <v>1</v>
      </c>
      <c r="AC2102" s="15">
        <f t="shared" si="215"/>
        <v>1900</v>
      </c>
    </row>
    <row r="2103" spans="7:29" x14ac:dyDescent="0.35">
      <c r="G2103" s="64"/>
      <c r="H2103" s="65"/>
      <c r="I2103" s="65" t="str">
        <f>IF(Job_Cards[[#This Row],[Customer Name]]="",I2102,"")</f>
        <v>Counter Sale</v>
      </c>
      <c r="K2103" s="67" t="str">
        <f>_xlfn.XLOOKUP(Job_Cards[[#This Row],[Part Code Issued]],'Inventory Check'!$A$3:$A$3000,'Inventory Check'!$B$3:$B$3000,"WRONG Code",0)</f>
        <v>WRONG Code</v>
      </c>
      <c r="N2103" s="69">
        <f t="shared" si="211"/>
        <v>0</v>
      </c>
      <c r="U2103" s="71">
        <f t="shared" si="210"/>
        <v>0</v>
      </c>
      <c r="V2103" s="71">
        <f t="shared" si="212"/>
        <v>0</v>
      </c>
      <c r="X2103" s="69">
        <f>Job_Cards[[#This Row],[GST on Lobour]]+Job_Cards[[#This Row],[Total Labour]]+Job_Cards[[#This Row],[Part Value]]</f>
        <v>0</v>
      </c>
      <c r="AA2103" s="15">
        <f t="shared" si="213"/>
        <v>0</v>
      </c>
      <c r="AB2103" s="15">
        <f t="shared" si="214"/>
        <v>1</v>
      </c>
      <c r="AC2103" s="15">
        <f t="shared" si="215"/>
        <v>1900</v>
      </c>
    </row>
    <row r="2104" spans="7:29" x14ac:dyDescent="0.35">
      <c r="G2104" s="64"/>
      <c r="H2104" s="65"/>
      <c r="I2104" s="65" t="str">
        <f>IF(Job_Cards[[#This Row],[Customer Name]]="",I2103,"")</f>
        <v>Counter Sale</v>
      </c>
      <c r="K2104" s="67" t="str">
        <f>_xlfn.XLOOKUP(Job_Cards[[#This Row],[Part Code Issued]],'Inventory Check'!$A$3:$A$3000,'Inventory Check'!$B$3:$B$3000,"WRONG Code",0)</f>
        <v>WRONG Code</v>
      </c>
      <c r="N2104" s="69">
        <f t="shared" si="211"/>
        <v>0</v>
      </c>
      <c r="U2104" s="71">
        <f t="shared" si="210"/>
        <v>0</v>
      </c>
      <c r="V2104" s="71">
        <f t="shared" si="212"/>
        <v>0</v>
      </c>
      <c r="X2104" s="69">
        <f>Job_Cards[[#This Row],[GST on Lobour]]+Job_Cards[[#This Row],[Total Labour]]+Job_Cards[[#This Row],[Part Value]]</f>
        <v>0</v>
      </c>
      <c r="AA2104" s="15">
        <f t="shared" si="213"/>
        <v>0</v>
      </c>
      <c r="AB2104" s="15">
        <f t="shared" si="214"/>
        <v>1</v>
      </c>
      <c r="AC2104" s="15">
        <f t="shared" si="215"/>
        <v>1900</v>
      </c>
    </row>
    <row r="2105" spans="7:29" x14ac:dyDescent="0.35">
      <c r="G2105" s="64"/>
      <c r="H2105" s="65"/>
      <c r="I2105" s="65" t="str">
        <f>IF(Job_Cards[[#This Row],[Customer Name]]="",I2104,"")</f>
        <v>Counter Sale</v>
      </c>
      <c r="K2105" s="67" t="str">
        <f>_xlfn.XLOOKUP(Job_Cards[[#This Row],[Part Code Issued]],'Inventory Check'!$A$3:$A$3000,'Inventory Check'!$B$3:$B$3000,"WRONG Code",0)</f>
        <v>WRONG Code</v>
      </c>
      <c r="N2105" s="69">
        <f t="shared" si="211"/>
        <v>0</v>
      </c>
      <c r="U2105" s="71">
        <f t="shared" si="210"/>
        <v>0</v>
      </c>
      <c r="V2105" s="71">
        <f t="shared" si="212"/>
        <v>0</v>
      </c>
      <c r="X2105" s="69">
        <f>Job_Cards[[#This Row],[GST on Lobour]]+Job_Cards[[#This Row],[Total Labour]]+Job_Cards[[#This Row],[Part Value]]</f>
        <v>0</v>
      </c>
      <c r="AA2105" s="15">
        <f t="shared" si="213"/>
        <v>0</v>
      </c>
      <c r="AB2105" s="15">
        <f t="shared" si="214"/>
        <v>1</v>
      </c>
      <c r="AC2105" s="15">
        <f t="shared" si="215"/>
        <v>1900</v>
      </c>
    </row>
    <row r="2106" spans="7:29" x14ac:dyDescent="0.35">
      <c r="G2106" s="64"/>
      <c r="H2106" s="65"/>
      <c r="I2106" s="65" t="str">
        <f>IF(Job_Cards[[#This Row],[Customer Name]]="",I2105,"")</f>
        <v>Counter Sale</v>
      </c>
      <c r="K2106" s="67" t="str">
        <f>_xlfn.XLOOKUP(Job_Cards[[#This Row],[Part Code Issued]],'Inventory Check'!$A$3:$A$3000,'Inventory Check'!$B$3:$B$3000,"WRONG Code",0)</f>
        <v>WRONG Code</v>
      </c>
      <c r="N2106" s="69">
        <f t="shared" si="211"/>
        <v>0</v>
      </c>
      <c r="U2106" s="71">
        <f t="shared" si="210"/>
        <v>0</v>
      </c>
      <c r="V2106" s="71">
        <f t="shared" si="212"/>
        <v>0</v>
      </c>
      <c r="X2106" s="69">
        <f>Job_Cards[[#This Row],[GST on Lobour]]+Job_Cards[[#This Row],[Total Labour]]+Job_Cards[[#This Row],[Part Value]]</f>
        <v>0</v>
      </c>
      <c r="AA2106" s="15">
        <f t="shared" si="213"/>
        <v>0</v>
      </c>
      <c r="AB2106" s="15">
        <f t="shared" si="214"/>
        <v>1</v>
      </c>
      <c r="AC2106" s="15">
        <f t="shared" si="215"/>
        <v>1900</v>
      </c>
    </row>
    <row r="2107" spans="7:29" x14ac:dyDescent="0.35">
      <c r="G2107" s="64"/>
      <c r="H2107" s="65"/>
      <c r="I2107" s="65" t="str">
        <f>IF(Job_Cards[[#This Row],[Customer Name]]="",I2106,"")</f>
        <v>Counter Sale</v>
      </c>
      <c r="K2107" s="67" t="str">
        <f>_xlfn.XLOOKUP(Job_Cards[[#This Row],[Part Code Issued]],'Inventory Check'!$A$3:$A$3000,'Inventory Check'!$B$3:$B$3000,"WRONG Code",0)</f>
        <v>WRONG Code</v>
      </c>
      <c r="N2107" s="69">
        <f t="shared" si="211"/>
        <v>0</v>
      </c>
      <c r="U2107" s="71">
        <f t="shared" si="210"/>
        <v>0</v>
      </c>
      <c r="V2107" s="71">
        <f t="shared" si="212"/>
        <v>0</v>
      </c>
      <c r="X2107" s="69">
        <f>Job_Cards[[#This Row],[GST on Lobour]]+Job_Cards[[#This Row],[Total Labour]]+Job_Cards[[#This Row],[Part Value]]</f>
        <v>0</v>
      </c>
      <c r="AA2107" s="15">
        <f t="shared" si="213"/>
        <v>0</v>
      </c>
      <c r="AB2107" s="15">
        <f t="shared" si="214"/>
        <v>1</v>
      </c>
      <c r="AC2107" s="15">
        <f t="shared" si="215"/>
        <v>1900</v>
      </c>
    </row>
    <row r="2108" spans="7:29" x14ac:dyDescent="0.35">
      <c r="G2108" s="64"/>
      <c r="H2108" s="65"/>
      <c r="I2108" s="65" t="str">
        <f>IF(Job_Cards[[#This Row],[Customer Name]]="",I2107,"")</f>
        <v>Counter Sale</v>
      </c>
      <c r="K2108" s="67" t="str">
        <f>_xlfn.XLOOKUP(Job_Cards[[#This Row],[Part Code Issued]],'Inventory Check'!$A$3:$A$3000,'Inventory Check'!$B$3:$B$3000,"WRONG Code",0)</f>
        <v>WRONG Code</v>
      </c>
      <c r="N2108" s="69">
        <f t="shared" si="211"/>
        <v>0</v>
      </c>
      <c r="U2108" s="71">
        <f t="shared" ref="U2108:U2171" si="216">SUM(O2108:T2108)</f>
        <v>0</v>
      </c>
      <c r="V2108" s="71">
        <f t="shared" si="212"/>
        <v>0</v>
      </c>
      <c r="X2108" s="69">
        <f>Job_Cards[[#This Row],[GST on Lobour]]+Job_Cards[[#This Row],[Total Labour]]+Job_Cards[[#This Row],[Part Value]]</f>
        <v>0</v>
      </c>
      <c r="AA2108" s="15">
        <f t="shared" si="213"/>
        <v>0</v>
      </c>
      <c r="AB2108" s="15">
        <f t="shared" si="214"/>
        <v>1</v>
      </c>
      <c r="AC2108" s="15">
        <f t="shared" si="215"/>
        <v>1900</v>
      </c>
    </row>
    <row r="2109" spans="7:29" x14ac:dyDescent="0.35">
      <c r="G2109" s="64"/>
      <c r="H2109" s="65"/>
      <c r="I2109" s="65" t="str">
        <f>IF(Job_Cards[[#This Row],[Customer Name]]="",I2108,"")</f>
        <v>Counter Sale</v>
      </c>
      <c r="K2109" s="67" t="str">
        <f>_xlfn.XLOOKUP(Job_Cards[[#This Row],[Part Code Issued]],'Inventory Check'!$A$3:$A$3000,'Inventory Check'!$B$3:$B$3000,"WRONG Code",0)</f>
        <v>WRONG Code</v>
      </c>
      <c r="N2109" s="69">
        <f t="shared" ref="N2109:N2172" si="217">M2109*L2109</f>
        <v>0</v>
      </c>
      <c r="U2109" s="71">
        <f t="shared" si="216"/>
        <v>0</v>
      </c>
      <c r="V2109" s="71">
        <f t="shared" ref="V2109:V2172" si="218">U2109*0.18</f>
        <v>0</v>
      </c>
      <c r="X2109" s="69">
        <f>Job_Cards[[#This Row],[GST on Lobour]]+Job_Cards[[#This Row],[Total Labour]]+Job_Cards[[#This Row],[Part Value]]</f>
        <v>0</v>
      </c>
      <c r="AA2109" s="15">
        <f t="shared" si="213"/>
        <v>0</v>
      </c>
      <c r="AB2109" s="15">
        <f t="shared" si="214"/>
        <v>1</v>
      </c>
      <c r="AC2109" s="15">
        <f t="shared" si="215"/>
        <v>1900</v>
      </c>
    </row>
    <row r="2110" spans="7:29" x14ac:dyDescent="0.35">
      <c r="G2110" s="64"/>
      <c r="H2110" s="65"/>
      <c r="I2110" s="65" t="str">
        <f>IF(Job_Cards[[#This Row],[Customer Name]]="",I2109,"")</f>
        <v>Counter Sale</v>
      </c>
      <c r="K2110" s="67" t="str">
        <f>_xlfn.XLOOKUP(Job_Cards[[#This Row],[Part Code Issued]],'Inventory Check'!$A$3:$A$3000,'Inventory Check'!$B$3:$B$3000,"WRONG Code",0)</f>
        <v>WRONG Code</v>
      </c>
      <c r="N2110" s="69">
        <f t="shared" si="217"/>
        <v>0</v>
      </c>
      <c r="U2110" s="71">
        <f t="shared" si="216"/>
        <v>0</v>
      </c>
      <c r="V2110" s="71">
        <f t="shared" si="218"/>
        <v>0</v>
      </c>
      <c r="X2110" s="69">
        <f>Job_Cards[[#This Row],[GST on Lobour]]+Job_Cards[[#This Row],[Total Labour]]+Job_Cards[[#This Row],[Part Value]]</f>
        <v>0</v>
      </c>
      <c r="AA2110" s="15">
        <f t="shared" si="213"/>
        <v>0</v>
      </c>
      <c r="AB2110" s="15">
        <f t="shared" si="214"/>
        <v>1</v>
      </c>
      <c r="AC2110" s="15">
        <f t="shared" si="215"/>
        <v>1900</v>
      </c>
    </row>
    <row r="2111" spans="7:29" x14ac:dyDescent="0.35">
      <c r="G2111" s="64"/>
      <c r="H2111" s="65"/>
      <c r="I2111" s="65" t="str">
        <f>IF(Job_Cards[[#This Row],[Customer Name]]="",I2110,"")</f>
        <v>Counter Sale</v>
      </c>
      <c r="K2111" s="67" t="str">
        <f>_xlfn.XLOOKUP(Job_Cards[[#This Row],[Part Code Issued]],'Inventory Check'!$A$3:$A$3000,'Inventory Check'!$B$3:$B$3000,"WRONG Code",0)</f>
        <v>WRONG Code</v>
      </c>
      <c r="N2111" s="69">
        <f t="shared" si="217"/>
        <v>0</v>
      </c>
      <c r="U2111" s="71">
        <f t="shared" si="216"/>
        <v>0</v>
      </c>
      <c r="V2111" s="71">
        <f t="shared" si="218"/>
        <v>0</v>
      </c>
      <c r="X2111" s="69">
        <f>Job_Cards[[#This Row],[GST on Lobour]]+Job_Cards[[#This Row],[Total Labour]]+Job_Cards[[#This Row],[Part Value]]</f>
        <v>0</v>
      </c>
      <c r="AA2111" s="15">
        <f t="shared" ref="AA2111:AA2174" si="219">DAY(B2111)</f>
        <v>0</v>
      </c>
      <c r="AB2111" s="15">
        <f t="shared" ref="AB2111:AB2174" si="220">MONTH(B2111)</f>
        <v>1</v>
      </c>
      <c r="AC2111" s="15">
        <f t="shared" ref="AC2111:AC2174" si="221">YEAR(B2111)</f>
        <v>1900</v>
      </c>
    </row>
    <row r="2112" spans="7:29" x14ac:dyDescent="0.35">
      <c r="G2112" s="64"/>
      <c r="H2112" s="65"/>
      <c r="I2112" s="65" t="str">
        <f>IF(Job_Cards[[#This Row],[Customer Name]]="",I2111,"")</f>
        <v>Counter Sale</v>
      </c>
      <c r="K2112" s="67" t="str">
        <f>_xlfn.XLOOKUP(Job_Cards[[#This Row],[Part Code Issued]],'Inventory Check'!$A$3:$A$3000,'Inventory Check'!$B$3:$B$3000,"WRONG Code",0)</f>
        <v>WRONG Code</v>
      </c>
      <c r="N2112" s="69">
        <f t="shared" si="217"/>
        <v>0</v>
      </c>
      <c r="U2112" s="71">
        <f t="shared" si="216"/>
        <v>0</v>
      </c>
      <c r="V2112" s="71">
        <f t="shared" si="218"/>
        <v>0</v>
      </c>
      <c r="X2112" s="69">
        <f>Job_Cards[[#This Row],[GST on Lobour]]+Job_Cards[[#This Row],[Total Labour]]+Job_Cards[[#This Row],[Part Value]]</f>
        <v>0</v>
      </c>
      <c r="AA2112" s="15">
        <f t="shared" si="219"/>
        <v>0</v>
      </c>
      <c r="AB2112" s="15">
        <f t="shared" si="220"/>
        <v>1</v>
      </c>
      <c r="AC2112" s="15">
        <f t="shared" si="221"/>
        <v>1900</v>
      </c>
    </row>
    <row r="2113" spans="7:29" x14ac:dyDescent="0.35">
      <c r="G2113" s="64"/>
      <c r="H2113" s="65"/>
      <c r="I2113" s="65" t="str">
        <f>IF(Job_Cards[[#This Row],[Customer Name]]="",I2112,"")</f>
        <v>Counter Sale</v>
      </c>
      <c r="K2113" s="67" t="str">
        <f>_xlfn.XLOOKUP(Job_Cards[[#This Row],[Part Code Issued]],'Inventory Check'!$A$3:$A$3000,'Inventory Check'!$B$3:$B$3000,"WRONG Code",0)</f>
        <v>WRONG Code</v>
      </c>
      <c r="N2113" s="69">
        <f t="shared" si="217"/>
        <v>0</v>
      </c>
      <c r="U2113" s="71">
        <f t="shared" si="216"/>
        <v>0</v>
      </c>
      <c r="V2113" s="71">
        <f t="shared" si="218"/>
        <v>0</v>
      </c>
      <c r="X2113" s="69">
        <f>Job_Cards[[#This Row],[GST on Lobour]]+Job_Cards[[#This Row],[Total Labour]]+Job_Cards[[#This Row],[Part Value]]</f>
        <v>0</v>
      </c>
      <c r="AA2113" s="15">
        <f t="shared" si="219"/>
        <v>0</v>
      </c>
      <c r="AB2113" s="15">
        <f t="shared" si="220"/>
        <v>1</v>
      </c>
      <c r="AC2113" s="15">
        <f t="shared" si="221"/>
        <v>1900</v>
      </c>
    </row>
    <row r="2114" spans="7:29" x14ac:dyDescent="0.35">
      <c r="G2114" s="64"/>
      <c r="H2114" s="65"/>
      <c r="I2114" s="65" t="str">
        <f>IF(Job_Cards[[#This Row],[Customer Name]]="",I2113,"")</f>
        <v>Counter Sale</v>
      </c>
      <c r="K2114" s="67" t="str">
        <f>_xlfn.XLOOKUP(Job_Cards[[#This Row],[Part Code Issued]],'Inventory Check'!$A$3:$A$3000,'Inventory Check'!$B$3:$B$3000,"WRONG Code",0)</f>
        <v>WRONG Code</v>
      </c>
      <c r="N2114" s="69">
        <f t="shared" si="217"/>
        <v>0</v>
      </c>
      <c r="U2114" s="71">
        <f t="shared" si="216"/>
        <v>0</v>
      </c>
      <c r="V2114" s="71">
        <f t="shared" si="218"/>
        <v>0</v>
      </c>
      <c r="X2114" s="69">
        <f>Job_Cards[[#This Row],[GST on Lobour]]+Job_Cards[[#This Row],[Total Labour]]+Job_Cards[[#This Row],[Part Value]]</f>
        <v>0</v>
      </c>
      <c r="AA2114" s="15">
        <f t="shared" si="219"/>
        <v>0</v>
      </c>
      <c r="AB2114" s="15">
        <f t="shared" si="220"/>
        <v>1</v>
      </c>
      <c r="AC2114" s="15">
        <f t="shared" si="221"/>
        <v>1900</v>
      </c>
    </row>
    <row r="2115" spans="7:29" x14ac:dyDescent="0.35">
      <c r="G2115" s="64"/>
      <c r="H2115" s="65"/>
      <c r="I2115" s="65" t="str">
        <f>IF(Job_Cards[[#This Row],[Customer Name]]="",I2114,"")</f>
        <v>Counter Sale</v>
      </c>
      <c r="K2115" s="67" t="str">
        <f>_xlfn.XLOOKUP(Job_Cards[[#This Row],[Part Code Issued]],'Inventory Check'!$A$3:$A$3000,'Inventory Check'!$B$3:$B$3000,"WRONG Code",0)</f>
        <v>WRONG Code</v>
      </c>
      <c r="N2115" s="69">
        <f t="shared" si="217"/>
        <v>0</v>
      </c>
      <c r="U2115" s="71">
        <f t="shared" si="216"/>
        <v>0</v>
      </c>
      <c r="V2115" s="71">
        <f t="shared" si="218"/>
        <v>0</v>
      </c>
      <c r="X2115" s="69">
        <f>Job_Cards[[#This Row],[GST on Lobour]]+Job_Cards[[#This Row],[Total Labour]]+Job_Cards[[#This Row],[Part Value]]</f>
        <v>0</v>
      </c>
      <c r="AA2115" s="15">
        <f t="shared" si="219"/>
        <v>0</v>
      </c>
      <c r="AB2115" s="15">
        <f t="shared" si="220"/>
        <v>1</v>
      </c>
      <c r="AC2115" s="15">
        <f t="shared" si="221"/>
        <v>1900</v>
      </c>
    </row>
    <row r="2116" spans="7:29" x14ac:dyDescent="0.35">
      <c r="G2116" s="64"/>
      <c r="H2116" s="65"/>
      <c r="I2116" s="65" t="str">
        <f>IF(Job_Cards[[#This Row],[Customer Name]]="",I2115,"")</f>
        <v>Counter Sale</v>
      </c>
      <c r="K2116" s="67" t="str">
        <f>_xlfn.XLOOKUP(Job_Cards[[#This Row],[Part Code Issued]],'Inventory Check'!$A$3:$A$3000,'Inventory Check'!$B$3:$B$3000,"WRONG Code",0)</f>
        <v>WRONG Code</v>
      </c>
      <c r="N2116" s="69">
        <f t="shared" si="217"/>
        <v>0</v>
      </c>
      <c r="U2116" s="71">
        <f t="shared" si="216"/>
        <v>0</v>
      </c>
      <c r="V2116" s="71">
        <f t="shared" si="218"/>
        <v>0</v>
      </c>
      <c r="X2116" s="69">
        <f>Job_Cards[[#This Row],[GST on Lobour]]+Job_Cards[[#This Row],[Total Labour]]+Job_Cards[[#This Row],[Part Value]]</f>
        <v>0</v>
      </c>
      <c r="AA2116" s="15">
        <f t="shared" si="219"/>
        <v>0</v>
      </c>
      <c r="AB2116" s="15">
        <f t="shared" si="220"/>
        <v>1</v>
      </c>
      <c r="AC2116" s="15">
        <f t="shared" si="221"/>
        <v>1900</v>
      </c>
    </row>
    <row r="2117" spans="7:29" x14ac:dyDescent="0.35">
      <c r="G2117" s="64"/>
      <c r="H2117" s="65"/>
      <c r="I2117" s="65" t="str">
        <f>IF(Job_Cards[[#This Row],[Customer Name]]="",I2116,"")</f>
        <v>Counter Sale</v>
      </c>
      <c r="K2117" s="67" t="str">
        <f>_xlfn.XLOOKUP(Job_Cards[[#This Row],[Part Code Issued]],'Inventory Check'!$A$3:$A$3000,'Inventory Check'!$B$3:$B$3000,"WRONG Code",0)</f>
        <v>WRONG Code</v>
      </c>
      <c r="N2117" s="69">
        <f t="shared" si="217"/>
        <v>0</v>
      </c>
      <c r="U2117" s="71">
        <f t="shared" si="216"/>
        <v>0</v>
      </c>
      <c r="V2117" s="71">
        <f t="shared" si="218"/>
        <v>0</v>
      </c>
      <c r="X2117" s="69">
        <f>Job_Cards[[#This Row],[GST on Lobour]]+Job_Cards[[#This Row],[Total Labour]]+Job_Cards[[#This Row],[Part Value]]</f>
        <v>0</v>
      </c>
      <c r="AA2117" s="15">
        <f t="shared" si="219"/>
        <v>0</v>
      </c>
      <c r="AB2117" s="15">
        <f t="shared" si="220"/>
        <v>1</v>
      </c>
      <c r="AC2117" s="15">
        <f t="shared" si="221"/>
        <v>1900</v>
      </c>
    </row>
    <row r="2118" spans="7:29" x14ac:dyDescent="0.35">
      <c r="G2118" s="64"/>
      <c r="H2118" s="65"/>
      <c r="I2118" s="65" t="str">
        <f>IF(Job_Cards[[#This Row],[Customer Name]]="",I2117,"")</f>
        <v>Counter Sale</v>
      </c>
      <c r="K2118" s="67" t="str">
        <f>_xlfn.XLOOKUP(Job_Cards[[#This Row],[Part Code Issued]],'Inventory Check'!$A$3:$A$3000,'Inventory Check'!$B$3:$B$3000,"WRONG Code",0)</f>
        <v>WRONG Code</v>
      </c>
      <c r="N2118" s="69">
        <f t="shared" si="217"/>
        <v>0</v>
      </c>
      <c r="U2118" s="71">
        <f t="shared" si="216"/>
        <v>0</v>
      </c>
      <c r="V2118" s="71">
        <f t="shared" si="218"/>
        <v>0</v>
      </c>
      <c r="X2118" s="69">
        <f>Job_Cards[[#This Row],[GST on Lobour]]+Job_Cards[[#This Row],[Total Labour]]+Job_Cards[[#This Row],[Part Value]]</f>
        <v>0</v>
      </c>
      <c r="AA2118" s="15">
        <f t="shared" si="219"/>
        <v>0</v>
      </c>
      <c r="AB2118" s="15">
        <f t="shared" si="220"/>
        <v>1</v>
      </c>
      <c r="AC2118" s="15">
        <f t="shared" si="221"/>
        <v>1900</v>
      </c>
    </row>
    <row r="2119" spans="7:29" x14ac:dyDescent="0.35">
      <c r="G2119" s="64"/>
      <c r="H2119" s="65"/>
      <c r="I2119" s="65" t="str">
        <f>IF(Job_Cards[[#This Row],[Customer Name]]="",I2118,"")</f>
        <v>Counter Sale</v>
      </c>
      <c r="K2119" s="67" t="str">
        <f>_xlfn.XLOOKUP(Job_Cards[[#This Row],[Part Code Issued]],'Inventory Check'!$A$3:$A$3000,'Inventory Check'!$B$3:$B$3000,"WRONG Code",0)</f>
        <v>WRONG Code</v>
      </c>
      <c r="N2119" s="69">
        <f t="shared" si="217"/>
        <v>0</v>
      </c>
      <c r="U2119" s="71">
        <f t="shared" si="216"/>
        <v>0</v>
      </c>
      <c r="V2119" s="71">
        <f t="shared" si="218"/>
        <v>0</v>
      </c>
      <c r="X2119" s="69">
        <f>Job_Cards[[#This Row],[GST on Lobour]]+Job_Cards[[#This Row],[Total Labour]]+Job_Cards[[#This Row],[Part Value]]</f>
        <v>0</v>
      </c>
      <c r="AA2119" s="15">
        <f t="shared" si="219"/>
        <v>0</v>
      </c>
      <c r="AB2119" s="15">
        <f t="shared" si="220"/>
        <v>1</v>
      </c>
      <c r="AC2119" s="15">
        <f t="shared" si="221"/>
        <v>1900</v>
      </c>
    </row>
    <row r="2120" spans="7:29" x14ac:dyDescent="0.35">
      <c r="G2120" s="64"/>
      <c r="H2120" s="65"/>
      <c r="I2120" s="65" t="str">
        <f>IF(Job_Cards[[#This Row],[Customer Name]]="",I2119,"")</f>
        <v>Counter Sale</v>
      </c>
      <c r="K2120" s="67" t="str">
        <f>_xlfn.XLOOKUP(Job_Cards[[#This Row],[Part Code Issued]],'Inventory Check'!$A$3:$A$3000,'Inventory Check'!$B$3:$B$3000,"WRONG Code",0)</f>
        <v>WRONG Code</v>
      </c>
      <c r="N2120" s="69">
        <f t="shared" si="217"/>
        <v>0</v>
      </c>
      <c r="U2120" s="71">
        <f t="shared" si="216"/>
        <v>0</v>
      </c>
      <c r="V2120" s="71">
        <f t="shared" si="218"/>
        <v>0</v>
      </c>
      <c r="X2120" s="69">
        <f>Job_Cards[[#This Row],[GST on Lobour]]+Job_Cards[[#This Row],[Total Labour]]+Job_Cards[[#This Row],[Part Value]]</f>
        <v>0</v>
      </c>
      <c r="AA2120" s="15">
        <f t="shared" si="219"/>
        <v>0</v>
      </c>
      <c r="AB2120" s="15">
        <f t="shared" si="220"/>
        <v>1</v>
      </c>
      <c r="AC2120" s="15">
        <f t="shared" si="221"/>
        <v>1900</v>
      </c>
    </row>
    <row r="2121" spans="7:29" x14ac:dyDescent="0.35">
      <c r="G2121" s="64"/>
      <c r="H2121" s="65"/>
      <c r="I2121" s="65" t="str">
        <f>IF(Job_Cards[[#This Row],[Customer Name]]="",I2120,"")</f>
        <v>Counter Sale</v>
      </c>
      <c r="K2121" s="67" t="str">
        <f>_xlfn.XLOOKUP(Job_Cards[[#This Row],[Part Code Issued]],'Inventory Check'!$A$3:$A$3000,'Inventory Check'!$B$3:$B$3000,"WRONG Code",0)</f>
        <v>WRONG Code</v>
      </c>
      <c r="N2121" s="69">
        <f t="shared" si="217"/>
        <v>0</v>
      </c>
      <c r="U2121" s="71">
        <f t="shared" si="216"/>
        <v>0</v>
      </c>
      <c r="V2121" s="71">
        <f t="shared" si="218"/>
        <v>0</v>
      </c>
      <c r="X2121" s="69">
        <f>Job_Cards[[#This Row],[GST on Lobour]]+Job_Cards[[#This Row],[Total Labour]]+Job_Cards[[#This Row],[Part Value]]</f>
        <v>0</v>
      </c>
      <c r="AA2121" s="15">
        <f t="shared" si="219"/>
        <v>0</v>
      </c>
      <c r="AB2121" s="15">
        <f t="shared" si="220"/>
        <v>1</v>
      </c>
      <c r="AC2121" s="15">
        <f t="shared" si="221"/>
        <v>1900</v>
      </c>
    </row>
    <row r="2122" spans="7:29" x14ac:dyDescent="0.35">
      <c r="G2122" s="64"/>
      <c r="H2122" s="65"/>
      <c r="I2122" s="65" t="str">
        <f>IF(Job_Cards[[#This Row],[Customer Name]]="",I2121,"")</f>
        <v>Counter Sale</v>
      </c>
      <c r="K2122" s="67" t="str">
        <f>_xlfn.XLOOKUP(Job_Cards[[#This Row],[Part Code Issued]],'Inventory Check'!$A$3:$A$3000,'Inventory Check'!$B$3:$B$3000,"WRONG Code",0)</f>
        <v>WRONG Code</v>
      </c>
      <c r="N2122" s="69">
        <f t="shared" si="217"/>
        <v>0</v>
      </c>
      <c r="U2122" s="71">
        <f t="shared" si="216"/>
        <v>0</v>
      </c>
      <c r="V2122" s="71">
        <f t="shared" si="218"/>
        <v>0</v>
      </c>
      <c r="X2122" s="69">
        <f>Job_Cards[[#This Row],[GST on Lobour]]+Job_Cards[[#This Row],[Total Labour]]+Job_Cards[[#This Row],[Part Value]]</f>
        <v>0</v>
      </c>
      <c r="AA2122" s="15">
        <f t="shared" si="219"/>
        <v>0</v>
      </c>
      <c r="AB2122" s="15">
        <f t="shared" si="220"/>
        <v>1</v>
      </c>
      <c r="AC2122" s="15">
        <f t="shared" si="221"/>
        <v>1900</v>
      </c>
    </row>
    <row r="2123" spans="7:29" x14ac:dyDescent="0.35">
      <c r="G2123" s="64"/>
      <c r="H2123" s="65"/>
      <c r="I2123" s="65" t="str">
        <f>IF(Job_Cards[[#This Row],[Customer Name]]="",I2122,"")</f>
        <v>Counter Sale</v>
      </c>
      <c r="K2123" s="67" t="str">
        <f>_xlfn.XLOOKUP(Job_Cards[[#This Row],[Part Code Issued]],'Inventory Check'!$A$3:$A$3000,'Inventory Check'!$B$3:$B$3000,"WRONG Code",0)</f>
        <v>WRONG Code</v>
      </c>
      <c r="N2123" s="69">
        <f t="shared" si="217"/>
        <v>0</v>
      </c>
      <c r="U2123" s="71">
        <f t="shared" si="216"/>
        <v>0</v>
      </c>
      <c r="V2123" s="71">
        <f t="shared" si="218"/>
        <v>0</v>
      </c>
      <c r="X2123" s="69">
        <f>Job_Cards[[#This Row],[GST on Lobour]]+Job_Cards[[#This Row],[Total Labour]]+Job_Cards[[#This Row],[Part Value]]</f>
        <v>0</v>
      </c>
      <c r="AA2123" s="15">
        <f t="shared" si="219"/>
        <v>0</v>
      </c>
      <c r="AB2123" s="15">
        <f t="shared" si="220"/>
        <v>1</v>
      </c>
      <c r="AC2123" s="15">
        <f t="shared" si="221"/>
        <v>1900</v>
      </c>
    </row>
    <row r="2124" spans="7:29" x14ac:dyDescent="0.35">
      <c r="G2124" s="64"/>
      <c r="H2124" s="65"/>
      <c r="I2124" s="65" t="str">
        <f>IF(Job_Cards[[#This Row],[Customer Name]]="",I2123,"")</f>
        <v>Counter Sale</v>
      </c>
      <c r="K2124" s="67" t="str">
        <f>_xlfn.XLOOKUP(Job_Cards[[#This Row],[Part Code Issued]],'Inventory Check'!$A$3:$A$3000,'Inventory Check'!$B$3:$B$3000,"WRONG Code",0)</f>
        <v>WRONG Code</v>
      </c>
      <c r="N2124" s="69">
        <f t="shared" si="217"/>
        <v>0</v>
      </c>
      <c r="U2124" s="71">
        <f t="shared" si="216"/>
        <v>0</v>
      </c>
      <c r="V2124" s="71">
        <f t="shared" si="218"/>
        <v>0</v>
      </c>
      <c r="X2124" s="69">
        <f>Job_Cards[[#This Row],[GST on Lobour]]+Job_Cards[[#This Row],[Total Labour]]+Job_Cards[[#This Row],[Part Value]]</f>
        <v>0</v>
      </c>
      <c r="AA2124" s="15">
        <f t="shared" si="219"/>
        <v>0</v>
      </c>
      <c r="AB2124" s="15">
        <f t="shared" si="220"/>
        <v>1</v>
      </c>
      <c r="AC2124" s="15">
        <f t="shared" si="221"/>
        <v>1900</v>
      </c>
    </row>
    <row r="2125" spans="7:29" x14ac:dyDescent="0.35">
      <c r="G2125" s="64"/>
      <c r="H2125" s="65"/>
      <c r="I2125" s="65" t="str">
        <f>IF(Job_Cards[[#This Row],[Customer Name]]="",I2124,"")</f>
        <v>Counter Sale</v>
      </c>
      <c r="K2125" s="67" t="str">
        <f>_xlfn.XLOOKUP(Job_Cards[[#This Row],[Part Code Issued]],'Inventory Check'!$A$3:$A$3000,'Inventory Check'!$B$3:$B$3000,"WRONG Code",0)</f>
        <v>WRONG Code</v>
      </c>
      <c r="N2125" s="69">
        <f t="shared" si="217"/>
        <v>0</v>
      </c>
      <c r="U2125" s="71">
        <f t="shared" si="216"/>
        <v>0</v>
      </c>
      <c r="V2125" s="71">
        <f t="shared" si="218"/>
        <v>0</v>
      </c>
      <c r="X2125" s="69">
        <f>Job_Cards[[#This Row],[GST on Lobour]]+Job_Cards[[#This Row],[Total Labour]]+Job_Cards[[#This Row],[Part Value]]</f>
        <v>0</v>
      </c>
      <c r="AA2125" s="15">
        <f t="shared" si="219"/>
        <v>0</v>
      </c>
      <c r="AB2125" s="15">
        <f t="shared" si="220"/>
        <v>1</v>
      </c>
      <c r="AC2125" s="15">
        <f t="shared" si="221"/>
        <v>1900</v>
      </c>
    </row>
    <row r="2126" spans="7:29" x14ac:dyDescent="0.35">
      <c r="G2126" s="64"/>
      <c r="H2126" s="65"/>
      <c r="I2126" s="65" t="str">
        <f>IF(Job_Cards[[#This Row],[Customer Name]]="",I2125,"")</f>
        <v>Counter Sale</v>
      </c>
      <c r="K2126" s="67" t="str">
        <f>_xlfn.XLOOKUP(Job_Cards[[#This Row],[Part Code Issued]],'Inventory Check'!$A$3:$A$3000,'Inventory Check'!$B$3:$B$3000,"WRONG Code",0)</f>
        <v>WRONG Code</v>
      </c>
      <c r="N2126" s="69">
        <f t="shared" si="217"/>
        <v>0</v>
      </c>
      <c r="U2126" s="71">
        <f t="shared" si="216"/>
        <v>0</v>
      </c>
      <c r="V2126" s="71">
        <f t="shared" si="218"/>
        <v>0</v>
      </c>
      <c r="X2126" s="69">
        <f>Job_Cards[[#This Row],[GST on Lobour]]+Job_Cards[[#This Row],[Total Labour]]+Job_Cards[[#This Row],[Part Value]]</f>
        <v>0</v>
      </c>
      <c r="AA2126" s="15">
        <f t="shared" si="219"/>
        <v>0</v>
      </c>
      <c r="AB2126" s="15">
        <f t="shared" si="220"/>
        <v>1</v>
      </c>
      <c r="AC2126" s="15">
        <f t="shared" si="221"/>
        <v>1900</v>
      </c>
    </row>
    <row r="2127" spans="7:29" x14ac:dyDescent="0.35">
      <c r="G2127" s="64"/>
      <c r="H2127" s="65"/>
      <c r="I2127" s="65" t="str">
        <f>IF(Job_Cards[[#This Row],[Customer Name]]="",I2126,"")</f>
        <v>Counter Sale</v>
      </c>
      <c r="K2127" s="67" t="str">
        <f>_xlfn.XLOOKUP(Job_Cards[[#This Row],[Part Code Issued]],'Inventory Check'!$A$3:$A$3000,'Inventory Check'!$B$3:$B$3000,"WRONG Code",0)</f>
        <v>WRONG Code</v>
      </c>
      <c r="N2127" s="69">
        <f t="shared" si="217"/>
        <v>0</v>
      </c>
      <c r="U2127" s="71">
        <f t="shared" si="216"/>
        <v>0</v>
      </c>
      <c r="V2127" s="71">
        <f t="shared" si="218"/>
        <v>0</v>
      </c>
      <c r="X2127" s="69">
        <f>Job_Cards[[#This Row],[GST on Lobour]]+Job_Cards[[#This Row],[Total Labour]]+Job_Cards[[#This Row],[Part Value]]</f>
        <v>0</v>
      </c>
      <c r="AA2127" s="15">
        <f t="shared" si="219"/>
        <v>0</v>
      </c>
      <c r="AB2127" s="15">
        <f t="shared" si="220"/>
        <v>1</v>
      </c>
      <c r="AC2127" s="15">
        <f t="shared" si="221"/>
        <v>1900</v>
      </c>
    </row>
    <row r="2128" spans="7:29" x14ac:dyDescent="0.35">
      <c r="G2128" s="64"/>
      <c r="H2128" s="65"/>
      <c r="I2128" s="65" t="str">
        <f>IF(Job_Cards[[#This Row],[Customer Name]]="",I2127,"")</f>
        <v>Counter Sale</v>
      </c>
      <c r="K2128" s="67" t="str">
        <f>_xlfn.XLOOKUP(Job_Cards[[#This Row],[Part Code Issued]],'Inventory Check'!$A$3:$A$3000,'Inventory Check'!$B$3:$B$3000,"WRONG Code",0)</f>
        <v>WRONG Code</v>
      </c>
      <c r="N2128" s="69">
        <f t="shared" si="217"/>
        <v>0</v>
      </c>
      <c r="U2128" s="71">
        <f t="shared" si="216"/>
        <v>0</v>
      </c>
      <c r="V2128" s="71">
        <f t="shared" si="218"/>
        <v>0</v>
      </c>
      <c r="X2128" s="69">
        <f>Job_Cards[[#This Row],[GST on Lobour]]+Job_Cards[[#This Row],[Total Labour]]+Job_Cards[[#This Row],[Part Value]]</f>
        <v>0</v>
      </c>
      <c r="AA2128" s="15">
        <f t="shared" si="219"/>
        <v>0</v>
      </c>
      <c r="AB2128" s="15">
        <f t="shared" si="220"/>
        <v>1</v>
      </c>
      <c r="AC2128" s="15">
        <f t="shared" si="221"/>
        <v>1900</v>
      </c>
    </row>
    <row r="2129" spans="7:29" x14ac:dyDescent="0.35">
      <c r="G2129" s="64"/>
      <c r="H2129" s="65"/>
      <c r="I2129" s="65" t="str">
        <f>IF(Job_Cards[[#This Row],[Customer Name]]="",I2128,"")</f>
        <v>Counter Sale</v>
      </c>
      <c r="K2129" s="67" t="str">
        <f>_xlfn.XLOOKUP(Job_Cards[[#This Row],[Part Code Issued]],'Inventory Check'!$A$3:$A$3000,'Inventory Check'!$B$3:$B$3000,"WRONG Code",0)</f>
        <v>WRONG Code</v>
      </c>
      <c r="N2129" s="69">
        <f t="shared" si="217"/>
        <v>0</v>
      </c>
      <c r="U2129" s="71">
        <f t="shared" si="216"/>
        <v>0</v>
      </c>
      <c r="V2129" s="71">
        <f t="shared" si="218"/>
        <v>0</v>
      </c>
      <c r="X2129" s="69">
        <f>Job_Cards[[#This Row],[GST on Lobour]]+Job_Cards[[#This Row],[Total Labour]]+Job_Cards[[#This Row],[Part Value]]</f>
        <v>0</v>
      </c>
      <c r="AA2129" s="15">
        <f t="shared" si="219"/>
        <v>0</v>
      </c>
      <c r="AB2129" s="15">
        <f t="shared" si="220"/>
        <v>1</v>
      </c>
      <c r="AC2129" s="15">
        <f t="shared" si="221"/>
        <v>1900</v>
      </c>
    </row>
    <row r="2130" spans="7:29" x14ac:dyDescent="0.35">
      <c r="G2130" s="64"/>
      <c r="H2130" s="65"/>
      <c r="I2130" s="65" t="str">
        <f>IF(Job_Cards[[#This Row],[Customer Name]]="",I2129,"")</f>
        <v>Counter Sale</v>
      </c>
      <c r="K2130" s="67" t="str">
        <f>_xlfn.XLOOKUP(Job_Cards[[#This Row],[Part Code Issued]],'Inventory Check'!$A$3:$A$3000,'Inventory Check'!$B$3:$B$3000,"WRONG Code",0)</f>
        <v>WRONG Code</v>
      </c>
      <c r="N2130" s="69">
        <f t="shared" si="217"/>
        <v>0</v>
      </c>
      <c r="U2130" s="71">
        <f t="shared" si="216"/>
        <v>0</v>
      </c>
      <c r="V2130" s="71">
        <f t="shared" si="218"/>
        <v>0</v>
      </c>
      <c r="X2130" s="69">
        <f>Job_Cards[[#This Row],[GST on Lobour]]+Job_Cards[[#This Row],[Total Labour]]+Job_Cards[[#This Row],[Part Value]]</f>
        <v>0</v>
      </c>
      <c r="AA2130" s="15">
        <f t="shared" si="219"/>
        <v>0</v>
      </c>
      <c r="AB2130" s="15">
        <f t="shared" si="220"/>
        <v>1</v>
      </c>
      <c r="AC2130" s="15">
        <f t="shared" si="221"/>
        <v>1900</v>
      </c>
    </row>
    <row r="2131" spans="7:29" x14ac:dyDescent="0.35">
      <c r="G2131" s="64"/>
      <c r="H2131" s="65"/>
      <c r="I2131" s="65" t="str">
        <f>IF(Job_Cards[[#This Row],[Customer Name]]="",I2130,"")</f>
        <v>Counter Sale</v>
      </c>
      <c r="K2131" s="67" t="str">
        <f>_xlfn.XLOOKUP(Job_Cards[[#This Row],[Part Code Issued]],'Inventory Check'!$A$3:$A$3000,'Inventory Check'!$B$3:$B$3000,"WRONG Code",0)</f>
        <v>WRONG Code</v>
      </c>
      <c r="N2131" s="69">
        <f t="shared" si="217"/>
        <v>0</v>
      </c>
      <c r="U2131" s="71">
        <f t="shared" si="216"/>
        <v>0</v>
      </c>
      <c r="V2131" s="71">
        <f t="shared" si="218"/>
        <v>0</v>
      </c>
      <c r="X2131" s="69">
        <f>Job_Cards[[#This Row],[GST on Lobour]]+Job_Cards[[#This Row],[Total Labour]]+Job_Cards[[#This Row],[Part Value]]</f>
        <v>0</v>
      </c>
      <c r="AA2131" s="15">
        <f t="shared" si="219"/>
        <v>0</v>
      </c>
      <c r="AB2131" s="15">
        <f t="shared" si="220"/>
        <v>1</v>
      </c>
      <c r="AC2131" s="15">
        <f t="shared" si="221"/>
        <v>1900</v>
      </c>
    </row>
    <row r="2132" spans="7:29" x14ac:dyDescent="0.35">
      <c r="G2132" s="64"/>
      <c r="H2132" s="65"/>
      <c r="I2132" s="65" t="str">
        <f>IF(Job_Cards[[#This Row],[Customer Name]]="",I2131,"")</f>
        <v>Counter Sale</v>
      </c>
      <c r="K2132" s="67" t="str">
        <f>_xlfn.XLOOKUP(Job_Cards[[#This Row],[Part Code Issued]],'Inventory Check'!$A$3:$A$3000,'Inventory Check'!$B$3:$B$3000,"WRONG Code",0)</f>
        <v>WRONG Code</v>
      </c>
      <c r="N2132" s="69">
        <f t="shared" si="217"/>
        <v>0</v>
      </c>
      <c r="U2132" s="71">
        <f t="shared" si="216"/>
        <v>0</v>
      </c>
      <c r="V2132" s="71">
        <f t="shared" si="218"/>
        <v>0</v>
      </c>
      <c r="X2132" s="69">
        <f>Job_Cards[[#This Row],[GST on Lobour]]+Job_Cards[[#This Row],[Total Labour]]+Job_Cards[[#This Row],[Part Value]]</f>
        <v>0</v>
      </c>
      <c r="AA2132" s="15">
        <f t="shared" si="219"/>
        <v>0</v>
      </c>
      <c r="AB2132" s="15">
        <f t="shared" si="220"/>
        <v>1</v>
      </c>
      <c r="AC2132" s="15">
        <f t="shared" si="221"/>
        <v>1900</v>
      </c>
    </row>
    <row r="2133" spans="7:29" x14ac:dyDescent="0.35">
      <c r="G2133" s="64"/>
      <c r="H2133" s="65"/>
      <c r="I2133" s="65" t="str">
        <f>IF(Job_Cards[[#This Row],[Customer Name]]="",I2132,"")</f>
        <v>Counter Sale</v>
      </c>
      <c r="K2133" s="67" t="str">
        <f>_xlfn.XLOOKUP(Job_Cards[[#This Row],[Part Code Issued]],'Inventory Check'!$A$3:$A$3000,'Inventory Check'!$B$3:$B$3000,"WRONG Code",0)</f>
        <v>WRONG Code</v>
      </c>
      <c r="N2133" s="69">
        <f t="shared" si="217"/>
        <v>0</v>
      </c>
      <c r="U2133" s="71">
        <f t="shared" si="216"/>
        <v>0</v>
      </c>
      <c r="V2133" s="71">
        <f t="shared" si="218"/>
        <v>0</v>
      </c>
      <c r="X2133" s="69">
        <f>Job_Cards[[#This Row],[GST on Lobour]]+Job_Cards[[#This Row],[Total Labour]]+Job_Cards[[#This Row],[Part Value]]</f>
        <v>0</v>
      </c>
      <c r="AA2133" s="15">
        <f t="shared" si="219"/>
        <v>0</v>
      </c>
      <c r="AB2133" s="15">
        <f t="shared" si="220"/>
        <v>1</v>
      </c>
      <c r="AC2133" s="15">
        <f t="shared" si="221"/>
        <v>1900</v>
      </c>
    </row>
    <row r="2134" spans="7:29" x14ac:dyDescent="0.35">
      <c r="G2134" s="64"/>
      <c r="H2134" s="65"/>
      <c r="I2134" s="65" t="str">
        <f>IF(Job_Cards[[#This Row],[Customer Name]]="",I2133,"")</f>
        <v>Counter Sale</v>
      </c>
      <c r="K2134" s="67" t="str">
        <f>_xlfn.XLOOKUP(Job_Cards[[#This Row],[Part Code Issued]],'Inventory Check'!$A$3:$A$3000,'Inventory Check'!$B$3:$B$3000,"WRONG Code",0)</f>
        <v>WRONG Code</v>
      </c>
      <c r="N2134" s="69">
        <f t="shared" si="217"/>
        <v>0</v>
      </c>
      <c r="U2134" s="71">
        <f t="shared" si="216"/>
        <v>0</v>
      </c>
      <c r="V2134" s="71">
        <f t="shared" si="218"/>
        <v>0</v>
      </c>
      <c r="X2134" s="69">
        <f>Job_Cards[[#This Row],[GST on Lobour]]+Job_Cards[[#This Row],[Total Labour]]+Job_Cards[[#This Row],[Part Value]]</f>
        <v>0</v>
      </c>
      <c r="AA2134" s="15">
        <f t="shared" si="219"/>
        <v>0</v>
      </c>
      <c r="AB2134" s="15">
        <f t="shared" si="220"/>
        <v>1</v>
      </c>
      <c r="AC2134" s="15">
        <f t="shared" si="221"/>
        <v>1900</v>
      </c>
    </row>
    <row r="2135" spans="7:29" x14ac:dyDescent="0.35">
      <c r="G2135" s="64"/>
      <c r="H2135" s="65"/>
      <c r="I2135" s="65" t="str">
        <f>IF(Job_Cards[[#This Row],[Customer Name]]="",I2134,"")</f>
        <v>Counter Sale</v>
      </c>
      <c r="K2135" s="67" t="str">
        <f>_xlfn.XLOOKUP(Job_Cards[[#This Row],[Part Code Issued]],'Inventory Check'!$A$3:$A$3000,'Inventory Check'!$B$3:$B$3000,"WRONG Code",0)</f>
        <v>WRONG Code</v>
      </c>
      <c r="N2135" s="69">
        <f t="shared" si="217"/>
        <v>0</v>
      </c>
      <c r="U2135" s="71">
        <f t="shared" si="216"/>
        <v>0</v>
      </c>
      <c r="V2135" s="71">
        <f t="shared" si="218"/>
        <v>0</v>
      </c>
      <c r="X2135" s="69">
        <f>Job_Cards[[#This Row],[GST on Lobour]]+Job_Cards[[#This Row],[Total Labour]]+Job_Cards[[#This Row],[Part Value]]</f>
        <v>0</v>
      </c>
      <c r="AA2135" s="15">
        <f t="shared" si="219"/>
        <v>0</v>
      </c>
      <c r="AB2135" s="15">
        <f t="shared" si="220"/>
        <v>1</v>
      </c>
      <c r="AC2135" s="15">
        <f t="shared" si="221"/>
        <v>1900</v>
      </c>
    </row>
    <row r="2136" spans="7:29" x14ac:dyDescent="0.35">
      <c r="G2136" s="64"/>
      <c r="H2136" s="65"/>
      <c r="I2136" s="65" t="str">
        <f>IF(Job_Cards[[#This Row],[Customer Name]]="",I2135,"")</f>
        <v>Counter Sale</v>
      </c>
      <c r="K2136" s="67" t="str">
        <f>_xlfn.XLOOKUP(Job_Cards[[#This Row],[Part Code Issued]],'Inventory Check'!$A$3:$A$3000,'Inventory Check'!$B$3:$B$3000,"WRONG Code",0)</f>
        <v>WRONG Code</v>
      </c>
      <c r="N2136" s="69">
        <f t="shared" si="217"/>
        <v>0</v>
      </c>
      <c r="U2136" s="71">
        <f t="shared" si="216"/>
        <v>0</v>
      </c>
      <c r="V2136" s="71">
        <f t="shared" si="218"/>
        <v>0</v>
      </c>
      <c r="X2136" s="69">
        <f>Job_Cards[[#This Row],[GST on Lobour]]+Job_Cards[[#This Row],[Total Labour]]+Job_Cards[[#This Row],[Part Value]]</f>
        <v>0</v>
      </c>
      <c r="AA2136" s="15">
        <f t="shared" si="219"/>
        <v>0</v>
      </c>
      <c r="AB2136" s="15">
        <f t="shared" si="220"/>
        <v>1</v>
      </c>
      <c r="AC2136" s="15">
        <f t="shared" si="221"/>
        <v>1900</v>
      </c>
    </row>
    <row r="2137" spans="7:29" x14ac:dyDescent="0.35">
      <c r="G2137" s="64"/>
      <c r="H2137" s="65"/>
      <c r="I2137" s="65" t="str">
        <f>IF(Job_Cards[[#This Row],[Customer Name]]="",I2136,"")</f>
        <v>Counter Sale</v>
      </c>
      <c r="K2137" s="67" t="str">
        <f>_xlfn.XLOOKUP(Job_Cards[[#This Row],[Part Code Issued]],'Inventory Check'!$A$3:$A$3000,'Inventory Check'!$B$3:$B$3000,"WRONG Code",0)</f>
        <v>WRONG Code</v>
      </c>
      <c r="N2137" s="69">
        <f t="shared" si="217"/>
        <v>0</v>
      </c>
      <c r="U2137" s="71">
        <f t="shared" si="216"/>
        <v>0</v>
      </c>
      <c r="V2137" s="71">
        <f t="shared" si="218"/>
        <v>0</v>
      </c>
      <c r="X2137" s="69">
        <f>Job_Cards[[#This Row],[GST on Lobour]]+Job_Cards[[#This Row],[Total Labour]]+Job_Cards[[#This Row],[Part Value]]</f>
        <v>0</v>
      </c>
      <c r="AA2137" s="15">
        <f t="shared" si="219"/>
        <v>0</v>
      </c>
      <c r="AB2137" s="15">
        <f t="shared" si="220"/>
        <v>1</v>
      </c>
      <c r="AC2137" s="15">
        <f t="shared" si="221"/>
        <v>1900</v>
      </c>
    </row>
    <row r="2138" spans="7:29" x14ac:dyDescent="0.35">
      <c r="G2138" s="64"/>
      <c r="H2138" s="65"/>
      <c r="I2138" s="65" t="str">
        <f>IF(Job_Cards[[#This Row],[Customer Name]]="",I2137,"")</f>
        <v>Counter Sale</v>
      </c>
      <c r="K2138" s="67" t="str">
        <f>_xlfn.XLOOKUP(Job_Cards[[#This Row],[Part Code Issued]],'Inventory Check'!$A$3:$A$3000,'Inventory Check'!$B$3:$B$3000,"WRONG Code",0)</f>
        <v>WRONG Code</v>
      </c>
      <c r="N2138" s="69">
        <f t="shared" si="217"/>
        <v>0</v>
      </c>
      <c r="U2138" s="71">
        <f t="shared" si="216"/>
        <v>0</v>
      </c>
      <c r="V2138" s="71">
        <f t="shared" si="218"/>
        <v>0</v>
      </c>
      <c r="X2138" s="69">
        <f>Job_Cards[[#This Row],[GST on Lobour]]+Job_Cards[[#This Row],[Total Labour]]+Job_Cards[[#This Row],[Part Value]]</f>
        <v>0</v>
      </c>
      <c r="AA2138" s="15">
        <f t="shared" si="219"/>
        <v>0</v>
      </c>
      <c r="AB2138" s="15">
        <f t="shared" si="220"/>
        <v>1</v>
      </c>
      <c r="AC2138" s="15">
        <f t="shared" si="221"/>
        <v>1900</v>
      </c>
    </row>
    <row r="2139" spans="7:29" x14ac:dyDescent="0.35">
      <c r="G2139" s="64"/>
      <c r="H2139" s="65"/>
      <c r="I2139" s="65" t="str">
        <f>IF(Job_Cards[[#This Row],[Customer Name]]="",I2138,"")</f>
        <v>Counter Sale</v>
      </c>
      <c r="K2139" s="67" t="str">
        <f>_xlfn.XLOOKUP(Job_Cards[[#This Row],[Part Code Issued]],'Inventory Check'!$A$3:$A$3000,'Inventory Check'!$B$3:$B$3000,"WRONG Code",0)</f>
        <v>WRONG Code</v>
      </c>
      <c r="N2139" s="69">
        <f t="shared" si="217"/>
        <v>0</v>
      </c>
      <c r="U2139" s="71">
        <f t="shared" si="216"/>
        <v>0</v>
      </c>
      <c r="V2139" s="71">
        <f t="shared" si="218"/>
        <v>0</v>
      </c>
      <c r="X2139" s="69">
        <f>Job_Cards[[#This Row],[GST on Lobour]]+Job_Cards[[#This Row],[Total Labour]]+Job_Cards[[#This Row],[Part Value]]</f>
        <v>0</v>
      </c>
      <c r="AA2139" s="15">
        <f t="shared" si="219"/>
        <v>0</v>
      </c>
      <c r="AB2139" s="15">
        <f t="shared" si="220"/>
        <v>1</v>
      </c>
      <c r="AC2139" s="15">
        <f t="shared" si="221"/>
        <v>1900</v>
      </c>
    </row>
    <row r="2140" spans="7:29" x14ac:dyDescent="0.35">
      <c r="G2140" s="64"/>
      <c r="H2140" s="65"/>
      <c r="I2140" s="65" t="str">
        <f>IF(Job_Cards[[#This Row],[Customer Name]]="",I2139,"")</f>
        <v>Counter Sale</v>
      </c>
      <c r="K2140" s="67" t="str">
        <f>_xlfn.XLOOKUP(Job_Cards[[#This Row],[Part Code Issued]],'Inventory Check'!$A$3:$A$3000,'Inventory Check'!$B$3:$B$3000,"WRONG Code",0)</f>
        <v>WRONG Code</v>
      </c>
      <c r="N2140" s="69">
        <f t="shared" si="217"/>
        <v>0</v>
      </c>
      <c r="U2140" s="71">
        <f t="shared" si="216"/>
        <v>0</v>
      </c>
      <c r="V2140" s="71">
        <f t="shared" si="218"/>
        <v>0</v>
      </c>
      <c r="X2140" s="69">
        <f>Job_Cards[[#This Row],[GST on Lobour]]+Job_Cards[[#This Row],[Total Labour]]+Job_Cards[[#This Row],[Part Value]]</f>
        <v>0</v>
      </c>
      <c r="AA2140" s="15">
        <f t="shared" si="219"/>
        <v>0</v>
      </c>
      <c r="AB2140" s="15">
        <f t="shared" si="220"/>
        <v>1</v>
      </c>
      <c r="AC2140" s="15">
        <f t="shared" si="221"/>
        <v>1900</v>
      </c>
    </row>
    <row r="2141" spans="7:29" x14ac:dyDescent="0.35">
      <c r="G2141" s="64"/>
      <c r="H2141" s="65"/>
      <c r="I2141" s="65" t="str">
        <f>IF(Job_Cards[[#This Row],[Customer Name]]="",I2140,"")</f>
        <v>Counter Sale</v>
      </c>
      <c r="K2141" s="67" t="str">
        <f>_xlfn.XLOOKUP(Job_Cards[[#This Row],[Part Code Issued]],'Inventory Check'!$A$3:$A$3000,'Inventory Check'!$B$3:$B$3000,"WRONG Code",0)</f>
        <v>WRONG Code</v>
      </c>
      <c r="N2141" s="69">
        <f t="shared" si="217"/>
        <v>0</v>
      </c>
      <c r="U2141" s="71">
        <f t="shared" si="216"/>
        <v>0</v>
      </c>
      <c r="V2141" s="71">
        <f t="shared" si="218"/>
        <v>0</v>
      </c>
      <c r="X2141" s="69">
        <f>Job_Cards[[#This Row],[GST on Lobour]]+Job_Cards[[#This Row],[Total Labour]]+Job_Cards[[#This Row],[Part Value]]</f>
        <v>0</v>
      </c>
      <c r="AA2141" s="15">
        <f t="shared" si="219"/>
        <v>0</v>
      </c>
      <c r="AB2141" s="15">
        <f t="shared" si="220"/>
        <v>1</v>
      </c>
      <c r="AC2141" s="15">
        <f t="shared" si="221"/>
        <v>1900</v>
      </c>
    </row>
    <row r="2142" spans="7:29" x14ac:dyDescent="0.35">
      <c r="G2142" s="64"/>
      <c r="H2142" s="65"/>
      <c r="I2142" s="65" t="str">
        <f>IF(Job_Cards[[#This Row],[Customer Name]]="",I2141,"")</f>
        <v>Counter Sale</v>
      </c>
      <c r="K2142" s="67" t="str">
        <f>_xlfn.XLOOKUP(Job_Cards[[#This Row],[Part Code Issued]],'Inventory Check'!$A$3:$A$3000,'Inventory Check'!$B$3:$B$3000,"WRONG Code",0)</f>
        <v>WRONG Code</v>
      </c>
      <c r="N2142" s="69">
        <f t="shared" si="217"/>
        <v>0</v>
      </c>
      <c r="U2142" s="71">
        <f t="shared" si="216"/>
        <v>0</v>
      </c>
      <c r="V2142" s="71">
        <f t="shared" si="218"/>
        <v>0</v>
      </c>
      <c r="X2142" s="69">
        <f>Job_Cards[[#This Row],[GST on Lobour]]+Job_Cards[[#This Row],[Total Labour]]+Job_Cards[[#This Row],[Part Value]]</f>
        <v>0</v>
      </c>
      <c r="AA2142" s="15">
        <f t="shared" si="219"/>
        <v>0</v>
      </c>
      <c r="AB2142" s="15">
        <f t="shared" si="220"/>
        <v>1</v>
      </c>
      <c r="AC2142" s="15">
        <f t="shared" si="221"/>
        <v>1900</v>
      </c>
    </row>
    <row r="2143" spans="7:29" x14ac:dyDescent="0.35">
      <c r="G2143" s="64"/>
      <c r="H2143" s="65"/>
      <c r="I2143" s="65" t="str">
        <f>IF(Job_Cards[[#This Row],[Customer Name]]="",I2142,"")</f>
        <v>Counter Sale</v>
      </c>
      <c r="K2143" s="67" t="str">
        <f>_xlfn.XLOOKUP(Job_Cards[[#This Row],[Part Code Issued]],'Inventory Check'!$A$3:$A$3000,'Inventory Check'!$B$3:$B$3000,"WRONG Code",0)</f>
        <v>WRONG Code</v>
      </c>
      <c r="N2143" s="69">
        <f t="shared" si="217"/>
        <v>0</v>
      </c>
      <c r="U2143" s="71">
        <f t="shared" si="216"/>
        <v>0</v>
      </c>
      <c r="V2143" s="71">
        <f t="shared" si="218"/>
        <v>0</v>
      </c>
      <c r="X2143" s="69">
        <f>Job_Cards[[#This Row],[GST on Lobour]]+Job_Cards[[#This Row],[Total Labour]]+Job_Cards[[#This Row],[Part Value]]</f>
        <v>0</v>
      </c>
      <c r="AA2143" s="15">
        <f t="shared" si="219"/>
        <v>0</v>
      </c>
      <c r="AB2143" s="15">
        <f t="shared" si="220"/>
        <v>1</v>
      </c>
      <c r="AC2143" s="15">
        <f t="shared" si="221"/>
        <v>1900</v>
      </c>
    </row>
    <row r="2144" spans="7:29" x14ac:dyDescent="0.35">
      <c r="G2144" s="64"/>
      <c r="H2144" s="65"/>
      <c r="I2144" s="65" t="str">
        <f>IF(Job_Cards[[#This Row],[Customer Name]]="",I2143,"")</f>
        <v>Counter Sale</v>
      </c>
      <c r="K2144" s="67" t="str">
        <f>_xlfn.XLOOKUP(Job_Cards[[#This Row],[Part Code Issued]],'Inventory Check'!$A$3:$A$3000,'Inventory Check'!$B$3:$B$3000,"WRONG Code",0)</f>
        <v>WRONG Code</v>
      </c>
      <c r="N2144" s="69">
        <f t="shared" si="217"/>
        <v>0</v>
      </c>
      <c r="U2144" s="71">
        <f t="shared" si="216"/>
        <v>0</v>
      </c>
      <c r="V2144" s="71">
        <f t="shared" si="218"/>
        <v>0</v>
      </c>
      <c r="X2144" s="69">
        <f>Job_Cards[[#This Row],[GST on Lobour]]+Job_Cards[[#This Row],[Total Labour]]+Job_Cards[[#This Row],[Part Value]]</f>
        <v>0</v>
      </c>
      <c r="AA2144" s="15">
        <f t="shared" si="219"/>
        <v>0</v>
      </c>
      <c r="AB2144" s="15">
        <f t="shared" si="220"/>
        <v>1</v>
      </c>
      <c r="AC2144" s="15">
        <f t="shared" si="221"/>
        <v>1900</v>
      </c>
    </row>
    <row r="2145" spans="7:29" x14ac:dyDescent="0.35">
      <c r="G2145" s="64"/>
      <c r="H2145" s="65"/>
      <c r="I2145" s="65" t="str">
        <f>IF(Job_Cards[[#This Row],[Customer Name]]="",I2144,"")</f>
        <v>Counter Sale</v>
      </c>
      <c r="K2145" s="67" t="str">
        <f>_xlfn.XLOOKUP(Job_Cards[[#This Row],[Part Code Issued]],'Inventory Check'!$A$3:$A$3000,'Inventory Check'!$B$3:$B$3000,"WRONG Code",0)</f>
        <v>WRONG Code</v>
      </c>
      <c r="N2145" s="69">
        <f t="shared" si="217"/>
        <v>0</v>
      </c>
      <c r="U2145" s="71">
        <f t="shared" si="216"/>
        <v>0</v>
      </c>
      <c r="V2145" s="71">
        <f t="shared" si="218"/>
        <v>0</v>
      </c>
      <c r="X2145" s="69">
        <f>Job_Cards[[#This Row],[GST on Lobour]]+Job_Cards[[#This Row],[Total Labour]]+Job_Cards[[#This Row],[Part Value]]</f>
        <v>0</v>
      </c>
      <c r="AA2145" s="15">
        <f t="shared" si="219"/>
        <v>0</v>
      </c>
      <c r="AB2145" s="15">
        <f t="shared" si="220"/>
        <v>1</v>
      </c>
      <c r="AC2145" s="15">
        <f t="shared" si="221"/>
        <v>1900</v>
      </c>
    </row>
    <row r="2146" spans="7:29" x14ac:dyDescent="0.35">
      <c r="G2146" s="64"/>
      <c r="H2146" s="65"/>
      <c r="I2146" s="65" t="str">
        <f>IF(Job_Cards[[#This Row],[Customer Name]]="",I2145,"")</f>
        <v>Counter Sale</v>
      </c>
      <c r="K2146" s="67" t="str">
        <f>_xlfn.XLOOKUP(Job_Cards[[#This Row],[Part Code Issued]],'Inventory Check'!$A$3:$A$3000,'Inventory Check'!$B$3:$B$3000,"WRONG Code",0)</f>
        <v>WRONG Code</v>
      </c>
      <c r="N2146" s="69">
        <f t="shared" si="217"/>
        <v>0</v>
      </c>
      <c r="U2146" s="71">
        <f t="shared" si="216"/>
        <v>0</v>
      </c>
      <c r="V2146" s="71">
        <f t="shared" si="218"/>
        <v>0</v>
      </c>
      <c r="X2146" s="69">
        <f>Job_Cards[[#This Row],[GST on Lobour]]+Job_Cards[[#This Row],[Total Labour]]+Job_Cards[[#This Row],[Part Value]]</f>
        <v>0</v>
      </c>
      <c r="AA2146" s="15">
        <f t="shared" si="219"/>
        <v>0</v>
      </c>
      <c r="AB2146" s="15">
        <f t="shared" si="220"/>
        <v>1</v>
      </c>
      <c r="AC2146" s="15">
        <f t="shared" si="221"/>
        <v>1900</v>
      </c>
    </row>
    <row r="2147" spans="7:29" x14ac:dyDescent="0.35">
      <c r="G2147" s="64"/>
      <c r="H2147" s="65"/>
      <c r="I2147" s="65" t="str">
        <f>IF(Job_Cards[[#This Row],[Customer Name]]="",I2146,"")</f>
        <v>Counter Sale</v>
      </c>
      <c r="K2147" s="67" t="str">
        <f>_xlfn.XLOOKUP(Job_Cards[[#This Row],[Part Code Issued]],'Inventory Check'!$A$3:$A$3000,'Inventory Check'!$B$3:$B$3000,"WRONG Code",0)</f>
        <v>WRONG Code</v>
      </c>
      <c r="N2147" s="69">
        <f t="shared" si="217"/>
        <v>0</v>
      </c>
      <c r="U2147" s="71">
        <f t="shared" si="216"/>
        <v>0</v>
      </c>
      <c r="V2147" s="71">
        <f t="shared" si="218"/>
        <v>0</v>
      </c>
      <c r="X2147" s="69">
        <f>Job_Cards[[#This Row],[GST on Lobour]]+Job_Cards[[#This Row],[Total Labour]]+Job_Cards[[#This Row],[Part Value]]</f>
        <v>0</v>
      </c>
      <c r="AA2147" s="15">
        <f t="shared" si="219"/>
        <v>0</v>
      </c>
      <c r="AB2147" s="15">
        <f t="shared" si="220"/>
        <v>1</v>
      </c>
      <c r="AC2147" s="15">
        <f t="shared" si="221"/>
        <v>1900</v>
      </c>
    </row>
    <row r="2148" spans="7:29" x14ac:dyDescent="0.35">
      <c r="G2148" s="64"/>
      <c r="H2148" s="65"/>
      <c r="I2148" s="65" t="str">
        <f>IF(Job_Cards[[#This Row],[Customer Name]]="",I2147,"")</f>
        <v>Counter Sale</v>
      </c>
      <c r="K2148" s="67" t="str">
        <f>_xlfn.XLOOKUP(Job_Cards[[#This Row],[Part Code Issued]],'Inventory Check'!$A$3:$A$3000,'Inventory Check'!$B$3:$B$3000,"WRONG Code",0)</f>
        <v>WRONG Code</v>
      </c>
      <c r="N2148" s="69">
        <f t="shared" si="217"/>
        <v>0</v>
      </c>
      <c r="U2148" s="71">
        <f t="shared" si="216"/>
        <v>0</v>
      </c>
      <c r="V2148" s="71">
        <f t="shared" si="218"/>
        <v>0</v>
      </c>
      <c r="X2148" s="69">
        <f>Job_Cards[[#This Row],[GST on Lobour]]+Job_Cards[[#This Row],[Total Labour]]+Job_Cards[[#This Row],[Part Value]]</f>
        <v>0</v>
      </c>
      <c r="AA2148" s="15">
        <f t="shared" si="219"/>
        <v>0</v>
      </c>
      <c r="AB2148" s="15">
        <f t="shared" si="220"/>
        <v>1</v>
      </c>
      <c r="AC2148" s="15">
        <f t="shared" si="221"/>
        <v>1900</v>
      </c>
    </row>
    <row r="2149" spans="7:29" x14ac:dyDescent="0.35">
      <c r="G2149" s="64"/>
      <c r="H2149" s="65"/>
      <c r="I2149" s="65" t="str">
        <f>IF(Job_Cards[[#This Row],[Customer Name]]="",I2148,"")</f>
        <v>Counter Sale</v>
      </c>
      <c r="K2149" s="67" t="str">
        <f>_xlfn.XLOOKUP(Job_Cards[[#This Row],[Part Code Issued]],'Inventory Check'!$A$3:$A$3000,'Inventory Check'!$B$3:$B$3000,"WRONG Code",0)</f>
        <v>WRONG Code</v>
      </c>
      <c r="N2149" s="69">
        <f t="shared" si="217"/>
        <v>0</v>
      </c>
      <c r="U2149" s="71">
        <f t="shared" si="216"/>
        <v>0</v>
      </c>
      <c r="V2149" s="71">
        <f t="shared" si="218"/>
        <v>0</v>
      </c>
      <c r="X2149" s="69">
        <f>Job_Cards[[#This Row],[GST on Lobour]]+Job_Cards[[#This Row],[Total Labour]]+Job_Cards[[#This Row],[Part Value]]</f>
        <v>0</v>
      </c>
      <c r="AA2149" s="15">
        <f t="shared" si="219"/>
        <v>0</v>
      </c>
      <c r="AB2149" s="15">
        <f t="shared" si="220"/>
        <v>1</v>
      </c>
      <c r="AC2149" s="15">
        <f t="shared" si="221"/>
        <v>1900</v>
      </c>
    </row>
    <row r="2150" spans="7:29" x14ac:dyDescent="0.35">
      <c r="G2150" s="64"/>
      <c r="H2150" s="65"/>
      <c r="I2150" s="65" t="str">
        <f>IF(Job_Cards[[#This Row],[Customer Name]]="",I2149,"")</f>
        <v>Counter Sale</v>
      </c>
      <c r="K2150" s="67" t="str">
        <f>_xlfn.XLOOKUP(Job_Cards[[#This Row],[Part Code Issued]],'Inventory Check'!$A$3:$A$3000,'Inventory Check'!$B$3:$B$3000,"WRONG Code",0)</f>
        <v>WRONG Code</v>
      </c>
      <c r="N2150" s="69">
        <f t="shared" si="217"/>
        <v>0</v>
      </c>
      <c r="U2150" s="71">
        <f t="shared" si="216"/>
        <v>0</v>
      </c>
      <c r="V2150" s="71">
        <f t="shared" si="218"/>
        <v>0</v>
      </c>
      <c r="X2150" s="69">
        <f>Job_Cards[[#This Row],[GST on Lobour]]+Job_Cards[[#This Row],[Total Labour]]+Job_Cards[[#This Row],[Part Value]]</f>
        <v>0</v>
      </c>
      <c r="AA2150" s="15">
        <f t="shared" si="219"/>
        <v>0</v>
      </c>
      <c r="AB2150" s="15">
        <f t="shared" si="220"/>
        <v>1</v>
      </c>
      <c r="AC2150" s="15">
        <f t="shared" si="221"/>
        <v>1900</v>
      </c>
    </row>
    <row r="2151" spans="7:29" x14ac:dyDescent="0.35">
      <c r="G2151" s="64"/>
      <c r="H2151" s="65"/>
      <c r="I2151" s="65" t="str">
        <f>IF(Job_Cards[[#This Row],[Customer Name]]="",I2150,"")</f>
        <v>Counter Sale</v>
      </c>
      <c r="K2151" s="67" t="str">
        <f>_xlfn.XLOOKUP(Job_Cards[[#This Row],[Part Code Issued]],'Inventory Check'!$A$3:$A$3000,'Inventory Check'!$B$3:$B$3000,"WRONG Code",0)</f>
        <v>WRONG Code</v>
      </c>
      <c r="N2151" s="69">
        <f t="shared" si="217"/>
        <v>0</v>
      </c>
      <c r="U2151" s="71">
        <f t="shared" si="216"/>
        <v>0</v>
      </c>
      <c r="V2151" s="71">
        <f t="shared" si="218"/>
        <v>0</v>
      </c>
      <c r="X2151" s="69">
        <f>Job_Cards[[#This Row],[GST on Lobour]]+Job_Cards[[#This Row],[Total Labour]]+Job_Cards[[#This Row],[Part Value]]</f>
        <v>0</v>
      </c>
      <c r="AA2151" s="15">
        <f t="shared" si="219"/>
        <v>0</v>
      </c>
      <c r="AB2151" s="15">
        <f t="shared" si="220"/>
        <v>1</v>
      </c>
      <c r="AC2151" s="15">
        <f t="shared" si="221"/>
        <v>1900</v>
      </c>
    </row>
    <row r="2152" spans="7:29" x14ac:dyDescent="0.35">
      <c r="G2152" s="64"/>
      <c r="H2152" s="65"/>
      <c r="I2152" s="65" t="str">
        <f>IF(Job_Cards[[#This Row],[Customer Name]]="",I2151,"")</f>
        <v>Counter Sale</v>
      </c>
      <c r="K2152" s="67" t="str">
        <f>_xlfn.XLOOKUP(Job_Cards[[#This Row],[Part Code Issued]],'Inventory Check'!$A$3:$A$3000,'Inventory Check'!$B$3:$B$3000,"WRONG Code",0)</f>
        <v>WRONG Code</v>
      </c>
      <c r="N2152" s="69">
        <f t="shared" si="217"/>
        <v>0</v>
      </c>
      <c r="U2152" s="71">
        <f t="shared" si="216"/>
        <v>0</v>
      </c>
      <c r="V2152" s="71">
        <f t="shared" si="218"/>
        <v>0</v>
      </c>
      <c r="X2152" s="69">
        <f>Job_Cards[[#This Row],[GST on Lobour]]+Job_Cards[[#This Row],[Total Labour]]+Job_Cards[[#This Row],[Part Value]]</f>
        <v>0</v>
      </c>
      <c r="AA2152" s="15">
        <f t="shared" si="219"/>
        <v>0</v>
      </c>
      <c r="AB2152" s="15">
        <f t="shared" si="220"/>
        <v>1</v>
      </c>
      <c r="AC2152" s="15">
        <f t="shared" si="221"/>
        <v>1900</v>
      </c>
    </row>
    <row r="2153" spans="7:29" x14ac:dyDescent="0.35">
      <c r="G2153" s="64"/>
      <c r="H2153" s="65"/>
      <c r="I2153" s="65" t="str">
        <f>IF(Job_Cards[[#This Row],[Customer Name]]="",I2152,"")</f>
        <v>Counter Sale</v>
      </c>
      <c r="K2153" s="67" t="str">
        <f>_xlfn.XLOOKUP(Job_Cards[[#This Row],[Part Code Issued]],'Inventory Check'!$A$3:$A$3000,'Inventory Check'!$B$3:$B$3000,"WRONG Code",0)</f>
        <v>WRONG Code</v>
      </c>
      <c r="N2153" s="69">
        <f t="shared" si="217"/>
        <v>0</v>
      </c>
      <c r="U2153" s="71">
        <f t="shared" si="216"/>
        <v>0</v>
      </c>
      <c r="V2153" s="71">
        <f t="shared" si="218"/>
        <v>0</v>
      </c>
      <c r="X2153" s="69">
        <f>Job_Cards[[#This Row],[GST on Lobour]]+Job_Cards[[#This Row],[Total Labour]]+Job_Cards[[#This Row],[Part Value]]</f>
        <v>0</v>
      </c>
      <c r="AA2153" s="15">
        <f t="shared" si="219"/>
        <v>0</v>
      </c>
      <c r="AB2153" s="15">
        <f t="shared" si="220"/>
        <v>1</v>
      </c>
      <c r="AC2153" s="15">
        <f t="shared" si="221"/>
        <v>1900</v>
      </c>
    </row>
    <row r="2154" spans="7:29" x14ac:dyDescent="0.35">
      <c r="G2154" s="64"/>
      <c r="H2154" s="65"/>
      <c r="I2154" s="65" t="str">
        <f>IF(Job_Cards[[#This Row],[Customer Name]]="",I2153,"")</f>
        <v>Counter Sale</v>
      </c>
      <c r="K2154" s="67" t="str">
        <f>_xlfn.XLOOKUP(Job_Cards[[#This Row],[Part Code Issued]],'Inventory Check'!$A$3:$A$3000,'Inventory Check'!$B$3:$B$3000,"WRONG Code",0)</f>
        <v>WRONG Code</v>
      </c>
      <c r="N2154" s="69">
        <f t="shared" si="217"/>
        <v>0</v>
      </c>
      <c r="U2154" s="71">
        <f t="shared" si="216"/>
        <v>0</v>
      </c>
      <c r="V2154" s="71">
        <f t="shared" si="218"/>
        <v>0</v>
      </c>
      <c r="X2154" s="69">
        <f>Job_Cards[[#This Row],[GST on Lobour]]+Job_Cards[[#This Row],[Total Labour]]+Job_Cards[[#This Row],[Part Value]]</f>
        <v>0</v>
      </c>
      <c r="AA2154" s="15">
        <f t="shared" si="219"/>
        <v>0</v>
      </c>
      <c r="AB2154" s="15">
        <f t="shared" si="220"/>
        <v>1</v>
      </c>
      <c r="AC2154" s="15">
        <f t="shared" si="221"/>
        <v>1900</v>
      </c>
    </row>
    <row r="2155" spans="7:29" x14ac:dyDescent="0.35">
      <c r="G2155" s="64"/>
      <c r="H2155" s="65"/>
      <c r="I2155" s="65" t="str">
        <f>IF(Job_Cards[[#This Row],[Customer Name]]="",I2154,"")</f>
        <v>Counter Sale</v>
      </c>
      <c r="K2155" s="67" t="str">
        <f>_xlfn.XLOOKUP(Job_Cards[[#This Row],[Part Code Issued]],'Inventory Check'!$A$3:$A$3000,'Inventory Check'!$B$3:$B$3000,"WRONG Code",0)</f>
        <v>WRONG Code</v>
      </c>
      <c r="N2155" s="69">
        <f t="shared" si="217"/>
        <v>0</v>
      </c>
      <c r="U2155" s="71">
        <f t="shared" si="216"/>
        <v>0</v>
      </c>
      <c r="V2155" s="71">
        <f t="shared" si="218"/>
        <v>0</v>
      </c>
      <c r="X2155" s="69">
        <f>Job_Cards[[#This Row],[GST on Lobour]]+Job_Cards[[#This Row],[Total Labour]]+Job_Cards[[#This Row],[Part Value]]</f>
        <v>0</v>
      </c>
      <c r="AA2155" s="15">
        <f t="shared" si="219"/>
        <v>0</v>
      </c>
      <c r="AB2155" s="15">
        <f t="shared" si="220"/>
        <v>1</v>
      </c>
      <c r="AC2155" s="15">
        <f t="shared" si="221"/>
        <v>1900</v>
      </c>
    </row>
    <row r="2156" spans="7:29" x14ac:dyDescent="0.35">
      <c r="G2156" s="64"/>
      <c r="H2156" s="65"/>
      <c r="I2156" s="65" t="str">
        <f>IF(Job_Cards[[#This Row],[Customer Name]]="",I2155,"")</f>
        <v>Counter Sale</v>
      </c>
      <c r="K2156" s="67" t="str">
        <f>_xlfn.XLOOKUP(Job_Cards[[#This Row],[Part Code Issued]],'Inventory Check'!$A$3:$A$3000,'Inventory Check'!$B$3:$B$3000,"WRONG Code",0)</f>
        <v>WRONG Code</v>
      </c>
      <c r="N2156" s="69">
        <f t="shared" si="217"/>
        <v>0</v>
      </c>
      <c r="U2156" s="71">
        <f t="shared" si="216"/>
        <v>0</v>
      </c>
      <c r="V2156" s="71">
        <f t="shared" si="218"/>
        <v>0</v>
      </c>
      <c r="X2156" s="69">
        <f>Job_Cards[[#This Row],[GST on Lobour]]+Job_Cards[[#This Row],[Total Labour]]+Job_Cards[[#This Row],[Part Value]]</f>
        <v>0</v>
      </c>
      <c r="AA2156" s="15">
        <f t="shared" si="219"/>
        <v>0</v>
      </c>
      <c r="AB2156" s="15">
        <f t="shared" si="220"/>
        <v>1</v>
      </c>
      <c r="AC2156" s="15">
        <f t="shared" si="221"/>
        <v>1900</v>
      </c>
    </row>
    <row r="2157" spans="7:29" x14ac:dyDescent="0.35">
      <c r="G2157" s="64"/>
      <c r="H2157" s="65"/>
      <c r="I2157" s="65" t="str">
        <f>IF(Job_Cards[[#This Row],[Customer Name]]="",I2156,"")</f>
        <v>Counter Sale</v>
      </c>
      <c r="K2157" s="67" t="str">
        <f>_xlfn.XLOOKUP(Job_Cards[[#This Row],[Part Code Issued]],'Inventory Check'!$A$3:$A$3000,'Inventory Check'!$B$3:$B$3000,"WRONG Code",0)</f>
        <v>WRONG Code</v>
      </c>
      <c r="N2157" s="69">
        <f t="shared" si="217"/>
        <v>0</v>
      </c>
      <c r="U2157" s="71">
        <f t="shared" si="216"/>
        <v>0</v>
      </c>
      <c r="V2157" s="71">
        <f t="shared" si="218"/>
        <v>0</v>
      </c>
      <c r="X2157" s="69">
        <f>Job_Cards[[#This Row],[GST on Lobour]]+Job_Cards[[#This Row],[Total Labour]]+Job_Cards[[#This Row],[Part Value]]</f>
        <v>0</v>
      </c>
      <c r="AA2157" s="15">
        <f t="shared" si="219"/>
        <v>0</v>
      </c>
      <c r="AB2157" s="15">
        <f t="shared" si="220"/>
        <v>1</v>
      </c>
      <c r="AC2157" s="15">
        <f t="shared" si="221"/>
        <v>1900</v>
      </c>
    </row>
    <row r="2158" spans="7:29" x14ac:dyDescent="0.35">
      <c r="G2158" s="64"/>
      <c r="H2158" s="65"/>
      <c r="I2158" s="65" t="str">
        <f>IF(Job_Cards[[#This Row],[Customer Name]]="",I2157,"")</f>
        <v>Counter Sale</v>
      </c>
      <c r="K2158" s="67" t="str">
        <f>_xlfn.XLOOKUP(Job_Cards[[#This Row],[Part Code Issued]],'Inventory Check'!$A$3:$A$3000,'Inventory Check'!$B$3:$B$3000,"WRONG Code",0)</f>
        <v>WRONG Code</v>
      </c>
      <c r="N2158" s="69">
        <f t="shared" si="217"/>
        <v>0</v>
      </c>
      <c r="U2158" s="71">
        <f t="shared" si="216"/>
        <v>0</v>
      </c>
      <c r="V2158" s="71">
        <f t="shared" si="218"/>
        <v>0</v>
      </c>
      <c r="X2158" s="69">
        <f>Job_Cards[[#This Row],[GST on Lobour]]+Job_Cards[[#This Row],[Total Labour]]+Job_Cards[[#This Row],[Part Value]]</f>
        <v>0</v>
      </c>
      <c r="AA2158" s="15">
        <f t="shared" si="219"/>
        <v>0</v>
      </c>
      <c r="AB2158" s="15">
        <f t="shared" si="220"/>
        <v>1</v>
      </c>
      <c r="AC2158" s="15">
        <f t="shared" si="221"/>
        <v>1900</v>
      </c>
    </row>
    <row r="2159" spans="7:29" x14ac:dyDescent="0.35">
      <c r="G2159" s="64"/>
      <c r="H2159" s="65"/>
      <c r="I2159" s="65" t="str">
        <f>IF(Job_Cards[[#This Row],[Customer Name]]="",I2158,"")</f>
        <v>Counter Sale</v>
      </c>
      <c r="K2159" s="67" t="str">
        <f>_xlfn.XLOOKUP(Job_Cards[[#This Row],[Part Code Issued]],'Inventory Check'!$A$3:$A$3000,'Inventory Check'!$B$3:$B$3000,"WRONG Code",0)</f>
        <v>WRONG Code</v>
      </c>
      <c r="N2159" s="69">
        <f t="shared" si="217"/>
        <v>0</v>
      </c>
      <c r="U2159" s="71">
        <f t="shared" si="216"/>
        <v>0</v>
      </c>
      <c r="V2159" s="71">
        <f t="shared" si="218"/>
        <v>0</v>
      </c>
      <c r="X2159" s="69">
        <f>Job_Cards[[#This Row],[GST on Lobour]]+Job_Cards[[#This Row],[Total Labour]]+Job_Cards[[#This Row],[Part Value]]</f>
        <v>0</v>
      </c>
      <c r="AA2159" s="15">
        <f t="shared" si="219"/>
        <v>0</v>
      </c>
      <c r="AB2159" s="15">
        <f t="shared" si="220"/>
        <v>1</v>
      </c>
      <c r="AC2159" s="15">
        <f t="shared" si="221"/>
        <v>1900</v>
      </c>
    </row>
    <row r="2160" spans="7:29" x14ac:dyDescent="0.35">
      <c r="G2160" s="64"/>
      <c r="H2160" s="65"/>
      <c r="I2160" s="65" t="str">
        <f>IF(Job_Cards[[#This Row],[Customer Name]]="",I2159,"")</f>
        <v>Counter Sale</v>
      </c>
      <c r="K2160" s="67" t="str">
        <f>_xlfn.XLOOKUP(Job_Cards[[#This Row],[Part Code Issued]],'Inventory Check'!$A$3:$A$3000,'Inventory Check'!$B$3:$B$3000,"WRONG Code",0)</f>
        <v>WRONG Code</v>
      </c>
      <c r="N2160" s="69">
        <f t="shared" si="217"/>
        <v>0</v>
      </c>
      <c r="U2160" s="71">
        <f t="shared" si="216"/>
        <v>0</v>
      </c>
      <c r="V2160" s="71">
        <f t="shared" si="218"/>
        <v>0</v>
      </c>
      <c r="X2160" s="69">
        <f>Job_Cards[[#This Row],[GST on Lobour]]+Job_Cards[[#This Row],[Total Labour]]+Job_Cards[[#This Row],[Part Value]]</f>
        <v>0</v>
      </c>
      <c r="AA2160" s="15">
        <f t="shared" si="219"/>
        <v>0</v>
      </c>
      <c r="AB2160" s="15">
        <f t="shared" si="220"/>
        <v>1</v>
      </c>
      <c r="AC2160" s="15">
        <f t="shared" si="221"/>
        <v>1900</v>
      </c>
    </row>
    <row r="2161" spans="7:29" x14ac:dyDescent="0.35">
      <c r="G2161" s="64"/>
      <c r="H2161" s="65"/>
      <c r="I2161" s="65" t="str">
        <f>IF(Job_Cards[[#This Row],[Customer Name]]="",I2160,"")</f>
        <v>Counter Sale</v>
      </c>
      <c r="K2161" s="67" t="str">
        <f>_xlfn.XLOOKUP(Job_Cards[[#This Row],[Part Code Issued]],'Inventory Check'!$A$3:$A$3000,'Inventory Check'!$B$3:$B$3000,"WRONG Code",0)</f>
        <v>WRONG Code</v>
      </c>
      <c r="N2161" s="69">
        <f t="shared" si="217"/>
        <v>0</v>
      </c>
      <c r="U2161" s="71">
        <f t="shared" si="216"/>
        <v>0</v>
      </c>
      <c r="V2161" s="71">
        <f t="shared" si="218"/>
        <v>0</v>
      </c>
      <c r="X2161" s="69">
        <f>Job_Cards[[#This Row],[GST on Lobour]]+Job_Cards[[#This Row],[Total Labour]]+Job_Cards[[#This Row],[Part Value]]</f>
        <v>0</v>
      </c>
      <c r="AA2161" s="15">
        <f t="shared" si="219"/>
        <v>0</v>
      </c>
      <c r="AB2161" s="15">
        <f t="shared" si="220"/>
        <v>1</v>
      </c>
      <c r="AC2161" s="15">
        <f t="shared" si="221"/>
        <v>1900</v>
      </c>
    </row>
    <row r="2162" spans="7:29" x14ac:dyDescent="0.35">
      <c r="G2162" s="64"/>
      <c r="H2162" s="65"/>
      <c r="I2162" s="65" t="str">
        <f>IF(Job_Cards[[#This Row],[Customer Name]]="",I2161,"")</f>
        <v>Counter Sale</v>
      </c>
      <c r="K2162" s="67" t="str">
        <f>_xlfn.XLOOKUP(Job_Cards[[#This Row],[Part Code Issued]],'Inventory Check'!$A$3:$A$3000,'Inventory Check'!$B$3:$B$3000,"WRONG Code",0)</f>
        <v>WRONG Code</v>
      </c>
      <c r="N2162" s="69">
        <f t="shared" si="217"/>
        <v>0</v>
      </c>
      <c r="U2162" s="71">
        <f t="shared" si="216"/>
        <v>0</v>
      </c>
      <c r="V2162" s="71">
        <f t="shared" si="218"/>
        <v>0</v>
      </c>
      <c r="X2162" s="69">
        <f>Job_Cards[[#This Row],[GST on Lobour]]+Job_Cards[[#This Row],[Total Labour]]+Job_Cards[[#This Row],[Part Value]]</f>
        <v>0</v>
      </c>
      <c r="AA2162" s="15">
        <f t="shared" si="219"/>
        <v>0</v>
      </c>
      <c r="AB2162" s="15">
        <f t="shared" si="220"/>
        <v>1</v>
      </c>
      <c r="AC2162" s="15">
        <f t="shared" si="221"/>
        <v>1900</v>
      </c>
    </row>
    <row r="2163" spans="7:29" x14ac:dyDescent="0.35">
      <c r="G2163" s="64"/>
      <c r="H2163" s="65"/>
      <c r="I2163" s="65" t="str">
        <f>IF(Job_Cards[[#This Row],[Customer Name]]="",I2162,"")</f>
        <v>Counter Sale</v>
      </c>
      <c r="K2163" s="67" t="str">
        <f>_xlfn.XLOOKUP(Job_Cards[[#This Row],[Part Code Issued]],'Inventory Check'!$A$3:$A$3000,'Inventory Check'!$B$3:$B$3000,"WRONG Code",0)</f>
        <v>WRONG Code</v>
      </c>
      <c r="N2163" s="69">
        <f t="shared" si="217"/>
        <v>0</v>
      </c>
      <c r="U2163" s="71">
        <f t="shared" si="216"/>
        <v>0</v>
      </c>
      <c r="V2163" s="71">
        <f t="shared" si="218"/>
        <v>0</v>
      </c>
      <c r="X2163" s="69">
        <f>Job_Cards[[#This Row],[GST on Lobour]]+Job_Cards[[#This Row],[Total Labour]]+Job_Cards[[#This Row],[Part Value]]</f>
        <v>0</v>
      </c>
      <c r="AA2163" s="15">
        <f t="shared" si="219"/>
        <v>0</v>
      </c>
      <c r="AB2163" s="15">
        <f t="shared" si="220"/>
        <v>1</v>
      </c>
      <c r="AC2163" s="15">
        <f t="shared" si="221"/>
        <v>1900</v>
      </c>
    </row>
    <row r="2164" spans="7:29" x14ac:dyDescent="0.35">
      <c r="G2164" s="64"/>
      <c r="H2164" s="65"/>
      <c r="I2164" s="65" t="str">
        <f>IF(Job_Cards[[#This Row],[Customer Name]]="",I2163,"")</f>
        <v>Counter Sale</v>
      </c>
      <c r="K2164" s="67" t="str">
        <f>_xlfn.XLOOKUP(Job_Cards[[#This Row],[Part Code Issued]],'Inventory Check'!$A$3:$A$3000,'Inventory Check'!$B$3:$B$3000,"WRONG Code",0)</f>
        <v>WRONG Code</v>
      </c>
      <c r="N2164" s="69">
        <f t="shared" si="217"/>
        <v>0</v>
      </c>
      <c r="U2164" s="71">
        <f t="shared" si="216"/>
        <v>0</v>
      </c>
      <c r="V2164" s="71">
        <f t="shared" si="218"/>
        <v>0</v>
      </c>
      <c r="X2164" s="69">
        <f>Job_Cards[[#This Row],[GST on Lobour]]+Job_Cards[[#This Row],[Total Labour]]+Job_Cards[[#This Row],[Part Value]]</f>
        <v>0</v>
      </c>
      <c r="AA2164" s="15">
        <f t="shared" si="219"/>
        <v>0</v>
      </c>
      <c r="AB2164" s="15">
        <f t="shared" si="220"/>
        <v>1</v>
      </c>
      <c r="AC2164" s="15">
        <f t="shared" si="221"/>
        <v>1900</v>
      </c>
    </row>
    <row r="2165" spans="7:29" x14ac:dyDescent="0.35">
      <c r="G2165" s="64"/>
      <c r="H2165" s="65"/>
      <c r="I2165" s="65" t="str">
        <f>IF(Job_Cards[[#This Row],[Customer Name]]="",I2164,"")</f>
        <v>Counter Sale</v>
      </c>
      <c r="K2165" s="67" t="str">
        <f>_xlfn.XLOOKUP(Job_Cards[[#This Row],[Part Code Issued]],'Inventory Check'!$A$3:$A$3000,'Inventory Check'!$B$3:$B$3000,"WRONG Code",0)</f>
        <v>WRONG Code</v>
      </c>
      <c r="N2165" s="69">
        <f t="shared" si="217"/>
        <v>0</v>
      </c>
      <c r="U2165" s="71">
        <f t="shared" si="216"/>
        <v>0</v>
      </c>
      <c r="V2165" s="71">
        <f t="shared" si="218"/>
        <v>0</v>
      </c>
      <c r="X2165" s="69">
        <f>Job_Cards[[#This Row],[GST on Lobour]]+Job_Cards[[#This Row],[Total Labour]]+Job_Cards[[#This Row],[Part Value]]</f>
        <v>0</v>
      </c>
      <c r="AA2165" s="15">
        <f t="shared" si="219"/>
        <v>0</v>
      </c>
      <c r="AB2165" s="15">
        <f t="shared" si="220"/>
        <v>1</v>
      </c>
      <c r="AC2165" s="15">
        <f t="shared" si="221"/>
        <v>1900</v>
      </c>
    </row>
    <row r="2166" spans="7:29" x14ac:dyDescent="0.35">
      <c r="G2166" s="64"/>
      <c r="H2166" s="65"/>
      <c r="I2166" s="65" t="str">
        <f>IF(Job_Cards[[#This Row],[Customer Name]]="",I2165,"")</f>
        <v>Counter Sale</v>
      </c>
      <c r="K2166" s="67" t="str">
        <f>_xlfn.XLOOKUP(Job_Cards[[#This Row],[Part Code Issued]],'Inventory Check'!$A$3:$A$3000,'Inventory Check'!$B$3:$B$3000,"WRONG Code",0)</f>
        <v>WRONG Code</v>
      </c>
      <c r="N2166" s="69">
        <f t="shared" si="217"/>
        <v>0</v>
      </c>
      <c r="U2166" s="71">
        <f t="shared" si="216"/>
        <v>0</v>
      </c>
      <c r="V2166" s="71">
        <f t="shared" si="218"/>
        <v>0</v>
      </c>
      <c r="X2166" s="69">
        <f>Job_Cards[[#This Row],[GST on Lobour]]+Job_Cards[[#This Row],[Total Labour]]+Job_Cards[[#This Row],[Part Value]]</f>
        <v>0</v>
      </c>
      <c r="AA2166" s="15">
        <f t="shared" si="219"/>
        <v>0</v>
      </c>
      <c r="AB2166" s="15">
        <f t="shared" si="220"/>
        <v>1</v>
      </c>
      <c r="AC2166" s="15">
        <f t="shared" si="221"/>
        <v>1900</v>
      </c>
    </row>
    <row r="2167" spans="7:29" x14ac:dyDescent="0.35">
      <c r="G2167" s="64"/>
      <c r="H2167" s="65"/>
      <c r="I2167" s="65" t="str">
        <f>IF(Job_Cards[[#This Row],[Customer Name]]="",I2166,"")</f>
        <v>Counter Sale</v>
      </c>
      <c r="K2167" s="67" t="str">
        <f>_xlfn.XLOOKUP(Job_Cards[[#This Row],[Part Code Issued]],'Inventory Check'!$A$3:$A$3000,'Inventory Check'!$B$3:$B$3000,"WRONG Code",0)</f>
        <v>WRONG Code</v>
      </c>
      <c r="N2167" s="69">
        <f t="shared" si="217"/>
        <v>0</v>
      </c>
      <c r="U2167" s="71">
        <f t="shared" si="216"/>
        <v>0</v>
      </c>
      <c r="V2167" s="71">
        <f t="shared" si="218"/>
        <v>0</v>
      </c>
      <c r="X2167" s="69">
        <f>Job_Cards[[#This Row],[GST on Lobour]]+Job_Cards[[#This Row],[Total Labour]]+Job_Cards[[#This Row],[Part Value]]</f>
        <v>0</v>
      </c>
      <c r="AA2167" s="15">
        <f t="shared" si="219"/>
        <v>0</v>
      </c>
      <c r="AB2167" s="15">
        <f t="shared" si="220"/>
        <v>1</v>
      </c>
      <c r="AC2167" s="15">
        <f t="shared" si="221"/>
        <v>1900</v>
      </c>
    </row>
    <row r="2168" spans="7:29" x14ac:dyDescent="0.35">
      <c r="G2168" s="64"/>
      <c r="H2168" s="65"/>
      <c r="I2168" s="65" t="str">
        <f>IF(Job_Cards[[#This Row],[Customer Name]]="",I2167,"")</f>
        <v>Counter Sale</v>
      </c>
      <c r="K2168" s="67" t="str">
        <f>_xlfn.XLOOKUP(Job_Cards[[#This Row],[Part Code Issued]],'Inventory Check'!$A$3:$A$3000,'Inventory Check'!$B$3:$B$3000,"WRONG Code",0)</f>
        <v>WRONG Code</v>
      </c>
      <c r="N2168" s="69">
        <f t="shared" si="217"/>
        <v>0</v>
      </c>
      <c r="U2168" s="71">
        <f t="shared" si="216"/>
        <v>0</v>
      </c>
      <c r="V2168" s="71">
        <f t="shared" si="218"/>
        <v>0</v>
      </c>
      <c r="X2168" s="69">
        <f>Job_Cards[[#This Row],[GST on Lobour]]+Job_Cards[[#This Row],[Total Labour]]+Job_Cards[[#This Row],[Part Value]]</f>
        <v>0</v>
      </c>
      <c r="AA2168" s="15">
        <f t="shared" si="219"/>
        <v>0</v>
      </c>
      <c r="AB2168" s="15">
        <f t="shared" si="220"/>
        <v>1</v>
      </c>
      <c r="AC2168" s="15">
        <f t="shared" si="221"/>
        <v>1900</v>
      </c>
    </row>
    <row r="2169" spans="7:29" x14ac:dyDescent="0.35">
      <c r="G2169" s="64"/>
      <c r="H2169" s="65"/>
      <c r="I2169" s="65" t="str">
        <f>IF(Job_Cards[[#This Row],[Customer Name]]="",I2168,"")</f>
        <v>Counter Sale</v>
      </c>
      <c r="K2169" s="67" t="str">
        <f>_xlfn.XLOOKUP(Job_Cards[[#This Row],[Part Code Issued]],'Inventory Check'!$A$3:$A$3000,'Inventory Check'!$B$3:$B$3000,"WRONG Code",0)</f>
        <v>WRONG Code</v>
      </c>
      <c r="N2169" s="69">
        <f t="shared" si="217"/>
        <v>0</v>
      </c>
      <c r="U2169" s="71">
        <f t="shared" si="216"/>
        <v>0</v>
      </c>
      <c r="V2169" s="71">
        <f t="shared" si="218"/>
        <v>0</v>
      </c>
      <c r="X2169" s="69">
        <f>Job_Cards[[#This Row],[GST on Lobour]]+Job_Cards[[#This Row],[Total Labour]]+Job_Cards[[#This Row],[Part Value]]</f>
        <v>0</v>
      </c>
      <c r="AA2169" s="15">
        <f t="shared" si="219"/>
        <v>0</v>
      </c>
      <c r="AB2169" s="15">
        <f t="shared" si="220"/>
        <v>1</v>
      </c>
      <c r="AC2169" s="15">
        <f t="shared" si="221"/>
        <v>1900</v>
      </c>
    </row>
    <row r="2170" spans="7:29" x14ac:dyDescent="0.35">
      <c r="G2170" s="64"/>
      <c r="H2170" s="65"/>
      <c r="I2170" s="65" t="str">
        <f>IF(Job_Cards[[#This Row],[Customer Name]]="",I2169,"")</f>
        <v>Counter Sale</v>
      </c>
      <c r="K2170" s="67" t="str">
        <f>_xlfn.XLOOKUP(Job_Cards[[#This Row],[Part Code Issued]],'Inventory Check'!$A$3:$A$3000,'Inventory Check'!$B$3:$B$3000,"WRONG Code",0)</f>
        <v>WRONG Code</v>
      </c>
      <c r="N2170" s="69">
        <f t="shared" si="217"/>
        <v>0</v>
      </c>
      <c r="U2170" s="71">
        <f t="shared" si="216"/>
        <v>0</v>
      </c>
      <c r="V2170" s="71">
        <f t="shared" si="218"/>
        <v>0</v>
      </c>
      <c r="X2170" s="69">
        <f>Job_Cards[[#This Row],[GST on Lobour]]+Job_Cards[[#This Row],[Total Labour]]+Job_Cards[[#This Row],[Part Value]]</f>
        <v>0</v>
      </c>
      <c r="AA2170" s="15">
        <f t="shared" si="219"/>
        <v>0</v>
      </c>
      <c r="AB2170" s="15">
        <f t="shared" si="220"/>
        <v>1</v>
      </c>
      <c r="AC2170" s="15">
        <f t="shared" si="221"/>
        <v>1900</v>
      </c>
    </row>
    <row r="2171" spans="7:29" x14ac:dyDescent="0.35">
      <c r="G2171" s="64"/>
      <c r="H2171" s="65"/>
      <c r="I2171" s="65" t="str">
        <f>IF(Job_Cards[[#This Row],[Customer Name]]="",I2170,"")</f>
        <v>Counter Sale</v>
      </c>
      <c r="K2171" s="67" t="str">
        <f>_xlfn.XLOOKUP(Job_Cards[[#This Row],[Part Code Issued]],'Inventory Check'!$A$3:$A$3000,'Inventory Check'!$B$3:$B$3000,"WRONG Code",0)</f>
        <v>WRONG Code</v>
      </c>
      <c r="N2171" s="69">
        <f t="shared" si="217"/>
        <v>0</v>
      </c>
      <c r="U2171" s="71">
        <f t="shared" si="216"/>
        <v>0</v>
      </c>
      <c r="V2171" s="71">
        <f t="shared" si="218"/>
        <v>0</v>
      </c>
      <c r="X2171" s="69">
        <f>Job_Cards[[#This Row],[GST on Lobour]]+Job_Cards[[#This Row],[Total Labour]]+Job_Cards[[#This Row],[Part Value]]</f>
        <v>0</v>
      </c>
      <c r="AA2171" s="15">
        <f t="shared" si="219"/>
        <v>0</v>
      </c>
      <c r="AB2171" s="15">
        <f t="shared" si="220"/>
        <v>1</v>
      </c>
      <c r="AC2171" s="15">
        <f t="shared" si="221"/>
        <v>1900</v>
      </c>
    </row>
    <row r="2172" spans="7:29" x14ac:dyDescent="0.35">
      <c r="G2172" s="64"/>
      <c r="H2172" s="65"/>
      <c r="I2172" s="65" t="str">
        <f>IF(Job_Cards[[#This Row],[Customer Name]]="",I2171,"")</f>
        <v>Counter Sale</v>
      </c>
      <c r="K2172" s="67" t="str">
        <f>_xlfn.XLOOKUP(Job_Cards[[#This Row],[Part Code Issued]],'Inventory Check'!$A$3:$A$3000,'Inventory Check'!$B$3:$B$3000,"WRONG Code",0)</f>
        <v>WRONG Code</v>
      </c>
      <c r="N2172" s="69">
        <f t="shared" si="217"/>
        <v>0</v>
      </c>
      <c r="U2172" s="71">
        <f t="shared" ref="U2172:U2235" si="222">SUM(O2172:T2172)</f>
        <v>0</v>
      </c>
      <c r="V2172" s="71">
        <f t="shared" si="218"/>
        <v>0</v>
      </c>
      <c r="X2172" s="69">
        <f>Job_Cards[[#This Row],[GST on Lobour]]+Job_Cards[[#This Row],[Total Labour]]+Job_Cards[[#This Row],[Part Value]]</f>
        <v>0</v>
      </c>
      <c r="AA2172" s="15">
        <f t="shared" si="219"/>
        <v>0</v>
      </c>
      <c r="AB2172" s="15">
        <f t="shared" si="220"/>
        <v>1</v>
      </c>
      <c r="AC2172" s="15">
        <f t="shared" si="221"/>
        <v>1900</v>
      </c>
    </row>
    <row r="2173" spans="7:29" x14ac:dyDescent="0.35">
      <c r="G2173" s="64"/>
      <c r="H2173" s="65"/>
      <c r="I2173" s="65" t="str">
        <f>IF(Job_Cards[[#This Row],[Customer Name]]="",I2172,"")</f>
        <v>Counter Sale</v>
      </c>
      <c r="K2173" s="67" t="str">
        <f>_xlfn.XLOOKUP(Job_Cards[[#This Row],[Part Code Issued]],'Inventory Check'!$A$3:$A$3000,'Inventory Check'!$B$3:$B$3000,"WRONG Code",0)</f>
        <v>WRONG Code</v>
      </c>
      <c r="N2173" s="69">
        <f t="shared" ref="N2173:N2236" si="223">M2173*L2173</f>
        <v>0</v>
      </c>
      <c r="U2173" s="71">
        <f t="shared" si="222"/>
        <v>0</v>
      </c>
      <c r="V2173" s="71">
        <f t="shared" ref="V2173:V2236" si="224">U2173*0.18</f>
        <v>0</v>
      </c>
      <c r="X2173" s="69">
        <f>Job_Cards[[#This Row],[GST on Lobour]]+Job_Cards[[#This Row],[Total Labour]]+Job_Cards[[#This Row],[Part Value]]</f>
        <v>0</v>
      </c>
      <c r="AA2173" s="15">
        <f t="shared" si="219"/>
        <v>0</v>
      </c>
      <c r="AB2173" s="15">
        <f t="shared" si="220"/>
        <v>1</v>
      </c>
      <c r="AC2173" s="15">
        <f t="shared" si="221"/>
        <v>1900</v>
      </c>
    </row>
    <row r="2174" spans="7:29" x14ac:dyDescent="0.35">
      <c r="G2174" s="64"/>
      <c r="H2174" s="65"/>
      <c r="I2174" s="65" t="str">
        <f>IF(Job_Cards[[#This Row],[Customer Name]]="",I2173,"")</f>
        <v>Counter Sale</v>
      </c>
      <c r="K2174" s="67" t="str">
        <f>_xlfn.XLOOKUP(Job_Cards[[#This Row],[Part Code Issued]],'Inventory Check'!$A$3:$A$3000,'Inventory Check'!$B$3:$B$3000,"WRONG Code",0)</f>
        <v>WRONG Code</v>
      </c>
      <c r="N2174" s="69">
        <f t="shared" si="223"/>
        <v>0</v>
      </c>
      <c r="U2174" s="71">
        <f t="shared" si="222"/>
        <v>0</v>
      </c>
      <c r="V2174" s="71">
        <f t="shared" si="224"/>
        <v>0</v>
      </c>
      <c r="X2174" s="69">
        <f>Job_Cards[[#This Row],[GST on Lobour]]+Job_Cards[[#This Row],[Total Labour]]+Job_Cards[[#This Row],[Part Value]]</f>
        <v>0</v>
      </c>
      <c r="AA2174" s="15">
        <f t="shared" si="219"/>
        <v>0</v>
      </c>
      <c r="AB2174" s="15">
        <f t="shared" si="220"/>
        <v>1</v>
      </c>
      <c r="AC2174" s="15">
        <f t="shared" si="221"/>
        <v>1900</v>
      </c>
    </row>
    <row r="2175" spans="7:29" x14ac:dyDescent="0.35">
      <c r="G2175" s="64"/>
      <c r="H2175" s="65"/>
      <c r="I2175" s="65" t="str">
        <f>IF(Job_Cards[[#This Row],[Customer Name]]="",I2174,"")</f>
        <v>Counter Sale</v>
      </c>
      <c r="K2175" s="67" t="str">
        <f>_xlfn.XLOOKUP(Job_Cards[[#This Row],[Part Code Issued]],'Inventory Check'!$A$3:$A$3000,'Inventory Check'!$B$3:$B$3000,"WRONG Code",0)</f>
        <v>WRONG Code</v>
      </c>
      <c r="N2175" s="69">
        <f t="shared" si="223"/>
        <v>0</v>
      </c>
      <c r="U2175" s="71">
        <f t="shared" si="222"/>
        <v>0</v>
      </c>
      <c r="V2175" s="71">
        <f t="shared" si="224"/>
        <v>0</v>
      </c>
      <c r="X2175" s="69">
        <f>Job_Cards[[#This Row],[GST on Lobour]]+Job_Cards[[#This Row],[Total Labour]]+Job_Cards[[#This Row],[Part Value]]</f>
        <v>0</v>
      </c>
      <c r="AA2175" s="15">
        <f t="shared" ref="AA2175:AA2238" si="225">DAY(B2175)</f>
        <v>0</v>
      </c>
      <c r="AB2175" s="15">
        <f t="shared" ref="AB2175:AB2238" si="226">MONTH(B2175)</f>
        <v>1</v>
      </c>
      <c r="AC2175" s="15">
        <f t="shared" ref="AC2175:AC2238" si="227">YEAR(B2175)</f>
        <v>1900</v>
      </c>
    </row>
    <row r="2176" spans="7:29" x14ac:dyDescent="0.35">
      <c r="G2176" s="64"/>
      <c r="H2176" s="65"/>
      <c r="I2176" s="65" t="str">
        <f>IF(Job_Cards[[#This Row],[Customer Name]]="",I2175,"")</f>
        <v>Counter Sale</v>
      </c>
      <c r="K2176" s="67" t="str">
        <f>_xlfn.XLOOKUP(Job_Cards[[#This Row],[Part Code Issued]],'Inventory Check'!$A$3:$A$3000,'Inventory Check'!$B$3:$B$3000,"WRONG Code",0)</f>
        <v>WRONG Code</v>
      </c>
      <c r="N2176" s="69">
        <f t="shared" si="223"/>
        <v>0</v>
      </c>
      <c r="U2176" s="71">
        <f t="shared" si="222"/>
        <v>0</v>
      </c>
      <c r="V2176" s="71">
        <f t="shared" si="224"/>
        <v>0</v>
      </c>
      <c r="X2176" s="69">
        <f>Job_Cards[[#This Row],[GST on Lobour]]+Job_Cards[[#This Row],[Total Labour]]+Job_Cards[[#This Row],[Part Value]]</f>
        <v>0</v>
      </c>
      <c r="AA2176" s="15">
        <f t="shared" si="225"/>
        <v>0</v>
      </c>
      <c r="AB2176" s="15">
        <f t="shared" si="226"/>
        <v>1</v>
      </c>
      <c r="AC2176" s="15">
        <f t="shared" si="227"/>
        <v>1900</v>
      </c>
    </row>
    <row r="2177" spans="7:29" x14ac:dyDescent="0.35">
      <c r="G2177" s="64"/>
      <c r="H2177" s="65"/>
      <c r="I2177" s="65" t="str">
        <f>IF(Job_Cards[[#This Row],[Customer Name]]="",I2176,"")</f>
        <v>Counter Sale</v>
      </c>
      <c r="K2177" s="67" t="str">
        <f>_xlfn.XLOOKUP(Job_Cards[[#This Row],[Part Code Issued]],'Inventory Check'!$A$3:$A$3000,'Inventory Check'!$B$3:$B$3000,"WRONG Code",0)</f>
        <v>WRONG Code</v>
      </c>
      <c r="N2177" s="69">
        <f t="shared" si="223"/>
        <v>0</v>
      </c>
      <c r="U2177" s="71">
        <f t="shared" si="222"/>
        <v>0</v>
      </c>
      <c r="V2177" s="71">
        <f t="shared" si="224"/>
        <v>0</v>
      </c>
      <c r="X2177" s="69">
        <f>Job_Cards[[#This Row],[GST on Lobour]]+Job_Cards[[#This Row],[Total Labour]]+Job_Cards[[#This Row],[Part Value]]</f>
        <v>0</v>
      </c>
      <c r="AA2177" s="15">
        <f t="shared" si="225"/>
        <v>0</v>
      </c>
      <c r="AB2177" s="15">
        <f t="shared" si="226"/>
        <v>1</v>
      </c>
      <c r="AC2177" s="15">
        <f t="shared" si="227"/>
        <v>1900</v>
      </c>
    </row>
    <row r="2178" spans="7:29" x14ac:dyDescent="0.35">
      <c r="G2178" s="64"/>
      <c r="H2178" s="65"/>
      <c r="I2178" s="65" t="str">
        <f>IF(Job_Cards[[#This Row],[Customer Name]]="",I2177,"")</f>
        <v>Counter Sale</v>
      </c>
      <c r="K2178" s="67" t="str">
        <f>_xlfn.XLOOKUP(Job_Cards[[#This Row],[Part Code Issued]],'Inventory Check'!$A$3:$A$3000,'Inventory Check'!$B$3:$B$3000,"WRONG Code",0)</f>
        <v>WRONG Code</v>
      </c>
      <c r="N2178" s="69">
        <f t="shared" si="223"/>
        <v>0</v>
      </c>
      <c r="U2178" s="71">
        <f t="shared" si="222"/>
        <v>0</v>
      </c>
      <c r="V2178" s="71">
        <f t="shared" si="224"/>
        <v>0</v>
      </c>
      <c r="X2178" s="69">
        <f>Job_Cards[[#This Row],[GST on Lobour]]+Job_Cards[[#This Row],[Total Labour]]+Job_Cards[[#This Row],[Part Value]]</f>
        <v>0</v>
      </c>
      <c r="AA2178" s="15">
        <f t="shared" si="225"/>
        <v>0</v>
      </c>
      <c r="AB2178" s="15">
        <f t="shared" si="226"/>
        <v>1</v>
      </c>
      <c r="AC2178" s="15">
        <f t="shared" si="227"/>
        <v>1900</v>
      </c>
    </row>
    <row r="2179" spans="7:29" x14ac:dyDescent="0.35">
      <c r="G2179" s="64"/>
      <c r="H2179" s="65"/>
      <c r="I2179" s="65" t="str">
        <f>IF(Job_Cards[[#This Row],[Customer Name]]="",I2178,"")</f>
        <v>Counter Sale</v>
      </c>
      <c r="K2179" s="67" t="str">
        <f>_xlfn.XLOOKUP(Job_Cards[[#This Row],[Part Code Issued]],'Inventory Check'!$A$3:$A$3000,'Inventory Check'!$B$3:$B$3000,"WRONG Code",0)</f>
        <v>WRONG Code</v>
      </c>
      <c r="N2179" s="69">
        <f t="shared" si="223"/>
        <v>0</v>
      </c>
      <c r="U2179" s="71">
        <f t="shared" si="222"/>
        <v>0</v>
      </c>
      <c r="V2179" s="71">
        <f t="shared" si="224"/>
        <v>0</v>
      </c>
      <c r="X2179" s="69">
        <f>Job_Cards[[#This Row],[GST on Lobour]]+Job_Cards[[#This Row],[Total Labour]]+Job_Cards[[#This Row],[Part Value]]</f>
        <v>0</v>
      </c>
      <c r="AA2179" s="15">
        <f t="shared" si="225"/>
        <v>0</v>
      </c>
      <c r="AB2179" s="15">
        <f t="shared" si="226"/>
        <v>1</v>
      </c>
      <c r="AC2179" s="15">
        <f t="shared" si="227"/>
        <v>1900</v>
      </c>
    </row>
    <row r="2180" spans="7:29" x14ac:dyDescent="0.35">
      <c r="G2180" s="64"/>
      <c r="H2180" s="65"/>
      <c r="I2180" s="65" t="str">
        <f>IF(Job_Cards[[#This Row],[Customer Name]]="",I2179,"")</f>
        <v>Counter Sale</v>
      </c>
      <c r="K2180" s="67" t="str">
        <f>_xlfn.XLOOKUP(Job_Cards[[#This Row],[Part Code Issued]],'Inventory Check'!$A$3:$A$3000,'Inventory Check'!$B$3:$B$3000,"WRONG Code",0)</f>
        <v>WRONG Code</v>
      </c>
      <c r="N2180" s="69">
        <f t="shared" si="223"/>
        <v>0</v>
      </c>
      <c r="U2180" s="71">
        <f t="shared" si="222"/>
        <v>0</v>
      </c>
      <c r="V2180" s="71">
        <f t="shared" si="224"/>
        <v>0</v>
      </c>
      <c r="X2180" s="69">
        <f>Job_Cards[[#This Row],[GST on Lobour]]+Job_Cards[[#This Row],[Total Labour]]+Job_Cards[[#This Row],[Part Value]]</f>
        <v>0</v>
      </c>
      <c r="AA2180" s="15">
        <f t="shared" si="225"/>
        <v>0</v>
      </c>
      <c r="AB2180" s="15">
        <f t="shared" si="226"/>
        <v>1</v>
      </c>
      <c r="AC2180" s="15">
        <f t="shared" si="227"/>
        <v>1900</v>
      </c>
    </row>
    <row r="2181" spans="7:29" x14ac:dyDescent="0.35">
      <c r="G2181" s="64"/>
      <c r="H2181" s="65"/>
      <c r="I2181" s="65" t="str">
        <f>IF(Job_Cards[[#This Row],[Customer Name]]="",I2180,"")</f>
        <v>Counter Sale</v>
      </c>
      <c r="K2181" s="67" t="str">
        <f>_xlfn.XLOOKUP(Job_Cards[[#This Row],[Part Code Issued]],'Inventory Check'!$A$3:$A$3000,'Inventory Check'!$B$3:$B$3000,"WRONG Code",0)</f>
        <v>WRONG Code</v>
      </c>
      <c r="N2181" s="69">
        <f t="shared" si="223"/>
        <v>0</v>
      </c>
      <c r="U2181" s="71">
        <f t="shared" si="222"/>
        <v>0</v>
      </c>
      <c r="V2181" s="71">
        <f t="shared" si="224"/>
        <v>0</v>
      </c>
      <c r="X2181" s="69">
        <f>Job_Cards[[#This Row],[GST on Lobour]]+Job_Cards[[#This Row],[Total Labour]]+Job_Cards[[#This Row],[Part Value]]</f>
        <v>0</v>
      </c>
      <c r="AA2181" s="15">
        <f t="shared" si="225"/>
        <v>0</v>
      </c>
      <c r="AB2181" s="15">
        <f t="shared" si="226"/>
        <v>1</v>
      </c>
      <c r="AC2181" s="15">
        <f t="shared" si="227"/>
        <v>1900</v>
      </c>
    </row>
    <row r="2182" spans="7:29" x14ac:dyDescent="0.35">
      <c r="G2182" s="64"/>
      <c r="H2182" s="65"/>
      <c r="I2182" s="65" t="str">
        <f>IF(Job_Cards[[#This Row],[Customer Name]]="",I2181,"")</f>
        <v>Counter Sale</v>
      </c>
      <c r="K2182" s="67" t="str">
        <f>_xlfn.XLOOKUP(Job_Cards[[#This Row],[Part Code Issued]],'Inventory Check'!$A$3:$A$3000,'Inventory Check'!$B$3:$B$3000,"WRONG Code",0)</f>
        <v>WRONG Code</v>
      </c>
      <c r="N2182" s="69">
        <f t="shared" si="223"/>
        <v>0</v>
      </c>
      <c r="U2182" s="71">
        <f t="shared" si="222"/>
        <v>0</v>
      </c>
      <c r="V2182" s="71">
        <f t="shared" si="224"/>
        <v>0</v>
      </c>
      <c r="X2182" s="69">
        <f>Job_Cards[[#This Row],[GST on Lobour]]+Job_Cards[[#This Row],[Total Labour]]+Job_Cards[[#This Row],[Part Value]]</f>
        <v>0</v>
      </c>
      <c r="AA2182" s="15">
        <f t="shared" si="225"/>
        <v>0</v>
      </c>
      <c r="AB2182" s="15">
        <f t="shared" si="226"/>
        <v>1</v>
      </c>
      <c r="AC2182" s="15">
        <f t="shared" si="227"/>
        <v>1900</v>
      </c>
    </row>
    <row r="2183" spans="7:29" x14ac:dyDescent="0.35">
      <c r="G2183" s="64"/>
      <c r="H2183" s="65"/>
      <c r="I2183" s="65" t="str">
        <f>IF(Job_Cards[[#This Row],[Customer Name]]="",I2182,"")</f>
        <v>Counter Sale</v>
      </c>
      <c r="K2183" s="67" t="str">
        <f>_xlfn.XLOOKUP(Job_Cards[[#This Row],[Part Code Issued]],'Inventory Check'!$A$3:$A$3000,'Inventory Check'!$B$3:$B$3000,"WRONG Code",0)</f>
        <v>WRONG Code</v>
      </c>
      <c r="N2183" s="69">
        <f t="shared" si="223"/>
        <v>0</v>
      </c>
      <c r="U2183" s="71">
        <f t="shared" si="222"/>
        <v>0</v>
      </c>
      <c r="V2183" s="71">
        <f t="shared" si="224"/>
        <v>0</v>
      </c>
      <c r="X2183" s="69">
        <f>Job_Cards[[#This Row],[GST on Lobour]]+Job_Cards[[#This Row],[Total Labour]]+Job_Cards[[#This Row],[Part Value]]</f>
        <v>0</v>
      </c>
      <c r="AA2183" s="15">
        <f t="shared" si="225"/>
        <v>0</v>
      </c>
      <c r="AB2183" s="15">
        <f t="shared" si="226"/>
        <v>1</v>
      </c>
      <c r="AC2183" s="15">
        <f t="shared" si="227"/>
        <v>1900</v>
      </c>
    </row>
    <row r="2184" spans="7:29" x14ac:dyDescent="0.35">
      <c r="G2184" s="64"/>
      <c r="H2184" s="65"/>
      <c r="I2184" s="65" t="str">
        <f>IF(Job_Cards[[#This Row],[Customer Name]]="",I2183,"")</f>
        <v>Counter Sale</v>
      </c>
      <c r="K2184" s="67" t="str">
        <f>_xlfn.XLOOKUP(Job_Cards[[#This Row],[Part Code Issued]],'Inventory Check'!$A$3:$A$3000,'Inventory Check'!$B$3:$B$3000,"WRONG Code",0)</f>
        <v>WRONG Code</v>
      </c>
      <c r="N2184" s="69">
        <f t="shared" si="223"/>
        <v>0</v>
      </c>
      <c r="U2184" s="71">
        <f t="shared" si="222"/>
        <v>0</v>
      </c>
      <c r="V2184" s="71">
        <f t="shared" si="224"/>
        <v>0</v>
      </c>
      <c r="X2184" s="69">
        <f>Job_Cards[[#This Row],[GST on Lobour]]+Job_Cards[[#This Row],[Total Labour]]+Job_Cards[[#This Row],[Part Value]]</f>
        <v>0</v>
      </c>
      <c r="AA2184" s="15">
        <f t="shared" si="225"/>
        <v>0</v>
      </c>
      <c r="AB2184" s="15">
        <f t="shared" si="226"/>
        <v>1</v>
      </c>
      <c r="AC2184" s="15">
        <f t="shared" si="227"/>
        <v>1900</v>
      </c>
    </row>
    <row r="2185" spans="7:29" x14ac:dyDescent="0.35">
      <c r="G2185" s="64"/>
      <c r="H2185" s="65"/>
      <c r="I2185" s="65" t="str">
        <f>IF(Job_Cards[[#This Row],[Customer Name]]="",I2184,"")</f>
        <v>Counter Sale</v>
      </c>
      <c r="K2185" s="67" t="str">
        <f>_xlfn.XLOOKUP(Job_Cards[[#This Row],[Part Code Issued]],'Inventory Check'!$A$3:$A$3000,'Inventory Check'!$B$3:$B$3000,"WRONG Code",0)</f>
        <v>WRONG Code</v>
      </c>
      <c r="N2185" s="69">
        <f t="shared" si="223"/>
        <v>0</v>
      </c>
      <c r="U2185" s="71">
        <f t="shared" si="222"/>
        <v>0</v>
      </c>
      <c r="V2185" s="71">
        <f t="shared" si="224"/>
        <v>0</v>
      </c>
      <c r="X2185" s="69">
        <f>Job_Cards[[#This Row],[GST on Lobour]]+Job_Cards[[#This Row],[Total Labour]]+Job_Cards[[#This Row],[Part Value]]</f>
        <v>0</v>
      </c>
      <c r="AA2185" s="15">
        <f t="shared" si="225"/>
        <v>0</v>
      </c>
      <c r="AB2185" s="15">
        <f t="shared" si="226"/>
        <v>1</v>
      </c>
      <c r="AC2185" s="15">
        <f t="shared" si="227"/>
        <v>1900</v>
      </c>
    </row>
    <row r="2186" spans="7:29" x14ac:dyDescent="0.35">
      <c r="G2186" s="64"/>
      <c r="H2186" s="65"/>
      <c r="I2186" s="65" t="str">
        <f>IF(Job_Cards[[#This Row],[Customer Name]]="",I2185,"")</f>
        <v>Counter Sale</v>
      </c>
      <c r="K2186" s="67" t="str">
        <f>_xlfn.XLOOKUP(Job_Cards[[#This Row],[Part Code Issued]],'Inventory Check'!$A$3:$A$3000,'Inventory Check'!$B$3:$B$3000,"WRONG Code",0)</f>
        <v>WRONG Code</v>
      </c>
      <c r="N2186" s="69">
        <f t="shared" si="223"/>
        <v>0</v>
      </c>
      <c r="U2186" s="71">
        <f t="shared" si="222"/>
        <v>0</v>
      </c>
      <c r="V2186" s="71">
        <f t="shared" si="224"/>
        <v>0</v>
      </c>
      <c r="X2186" s="69">
        <f>Job_Cards[[#This Row],[GST on Lobour]]+Job_Cards[[#This Row],[Total Labour]]+Job_Cards[[#This Row],[Part Value]]</f>
        <v>0</v>
      </c>
      <c r="AA2186" s="15">
        <f t="shared" si="225"/>
        <v>0</v>
      </c>
      <c r="AB2186" s="15">
        <f t="shared" si="226"/>
        <v>1</v>
      </c>
      <c r="AC2186" s="15">
        <f t="shared" si="227"/>
        <v>1900</v>
      </c>
    </row>
    <row r="2187" spans="7:29" x14ac:dyDescent="0.35">
      <c r="G2187" s="64"/>
      <c r="H2187" s="65"/>
      <c r="I2187" s="65" t="str">
        <f>IF(Job_Cards[[#This Row],[Customer Name]]="",I2186,"")</f>
        <v>Counter Sale</v>
      </c>
      <c r="K2187" s="67" t="str">
        <f>_xlfn.XLOOKUP(Job_Cards[[#This Row],[Part Code Issued]],'Inventory Check'!$A$3:$A$3000,'Inventory Check'!$B$3:$B$3000,"WRONG Code",0)</f>
        <v>WRONG Code</v>
      </c>
      <c r="N2187" s="69">
        <f t="shared" si="223"/>
        <v>0</v>
      </c>
      <c r="U2187" s="71">
        <f t="shared" si="222"/>
        <v>0</v>
      </c>
      <c r="V2187" s="71">
        <f t="shared" si="224"/>
        <v>0</v>
      </c>
      <c r="X2187" s="69">
        <f>Job_Cards[[#This Row],[GST on Lobour]]+Job_Cards[[#This Row],[Total Labour]]+Job_Cards[[#This Row],[Part Value]]</f>
        <v>0</v>
      </c>
      <c r="AA2187" s="15">
        <f t="shared" si="225"/>
        <v>0</v>
      </c>
      <c r="AB2187" s="15">
        <f t="shared" si="226"/>
        <v>1</v>
      </c>
      <c r="AC2187" s="15">
        <f t="shared" si="227"/>
        <v>1900</v>
      </c>
    </row>
    <row r="2188" spans="7:29" x14ac:dyDescent="0.35">
      <c r="G2188" s="64"/>
      <c r="H2188" s="65"/>
      <c r="I2188" s="65" t="str">
        <f>IF(Job_Cards[[#This Row],[Customer Name]]="",I2187,"")</f>
        <v>Counter Sale</v>
      </c>
      <c r="K2188" s="67" t="str">
        <f>_xlfn.XLOOKUP(Job_Cards[[#This Row],[Part Code Issued]],'Inventory Check'!$A$3:$A$3000,'Inventory Check'!$B$3:$B$3000,"WRONG Code",0)</f>
        <v>WRONG Code</v>
      </c>
      <c r="N2188" s="69">
        <f t="shared" si="223"/>
        <v>0</v>
      </c>
      <c r="U2188" s="71">
        <f t="shared" si="222"/>
        <v>0</v>
      </c>
      <c r="V2188" s="71">
        <f t="shared" si="224"/>
        <v>0</v>
      </c>
      <c r="X2188" s="69">
        <f>Job_Cards[[#This Row],[GST on Lobour]]+Job_Cards[[#This Row],[Total Labour]]+Job_Cards[[#This Row],[Part Value]]</f>
        <v>0</v>
      </c>
      <c r="AA2188" s="15">
        <f t="shared" si="225"/>
        <v>0</v>
      </c>
      <c r="AB2188" s="15">
        <f t="shared" si="226"/>
        <v>1</v>
      </c>
      <c r="AC2188" s="15">
        <f t="shared" si="227"/>
        <v>1900</v>
      </c>
    </row>
    <row r="2189" spans="7:29" x14ac:dyDescent="0.35">
      <c r="G2189" s="64"/>
      <c r="H2189" s="65"/>
      <c r="I2189" s="65" t="str">
        <f>IF(Job_Cards[[#This Row],[Customer Name]]="",I2188,"")</f>
        <v>Counter Sale</v>
      </c>
      <c r="K2189" s="67" t="str">
        <f>_xlfn.XLOOKUP(Job_Cards[[#This Row],[Part Code Issued]],'Inventory Check'!$A$3:$A$3000,'Inventory Check'!$B$3:$B$3000,"WRONG Code",0)</f>
        <v>WRONG Code</v>
      </c>
      <c r="N2189" s="69">
        <f t="shared" si="223"/>
        <v>0</v>
      </c>
      <c r="U2189" s="71">
        <f t="shared" si="222"/>
        <v>0</v>
      </c>
      <c r="V2189" s="71">
        <f t="shared" si="224"/>
        <v>0</v>
      </c>
      <c r="X2189" s="69">
        <f>Job_Cards[[#This Row],[GST on Lobour]]+Job_Cards[[#This Row],[Total Labour]]+Job_Cards[[#This Row],[Part Value]]</f>
        <v>0</v>
      </c>
      <c r="AA2189" s="15">
        <f t="shared" si="225"/>
        <v>0</v>
      </c>
      <c r="AB2189" s="15">
        <f t="shared" si="226"/>
        <v>1</v>
      </c>
      <c r="AC2189" s="15">
        <f t="shared" si="227"/>
        <v>1900</v>
      </c>
    </row>
    <row r="2190" spans="7:29" x14ac:dyDescent="0.35">
      <c r="G2190" s="64"/>
      <c r="H2190" s="65"/>
      <c r="I2190" s="65" t="str">
        <f>IF(Job_Cards[[#This Row],[Customer Name]]="",I2189,"")</f>
        <v>Counter Sale</v>
      </c>
      <c r="K2190" s="67" t="str">
        <f>_xlfn.XLOOKUP(Job_Cards[[#This Row],[Part Code Issued]],'Inventory Check'!$A$3:$A$3000,'Inventory Check'!$B$3:$B$3000,"WRONG Code",0)</f>
        <v>WRONG Code</v>
      </c>
      <c r="N2190" s="69">
        <f t="shared" si="223"/>
        <v>0</v>
      </c>
      <c r="U2190" s="71">
        <f t="shared" si="222"/>
        <v>0</v>
      </c>
      <c r="V2190" s="71">
        <f t="shared" si="224"/>
        <v>0</v>
      </c>
      <c r="X2190" s="69">
        <f>Job_Cards[[#This Row],[GST on Lobour]]+Job_Cards[[#This Row],[Total Labour]]+Job_Cards[[#This Row],[Part Value]]</f>
        <v>0</v>
      </c>
      <c r="AA2190" s="15">
        <f t="shared" si="225"/>
        <v>0</v>
      </c>
      <c r="AB2190" s="15">
        <f t="shared" si="226"/>
        <v>1</v>
      </c>
      <c r="AC2190" s="15">
        <f t="shared" si="227"/>
        <v>1900</v>
      </c>
    </row>
    <row r="2191" spans="7:29" x14ac:dyDescent="0.35">
      <c r="G2191" s="64"/>
      <c r="H2191" s="65"/>
      <c r="I2191" s="65" t="str">
        <f>IF(Job_Cards[[#This Row],[Customer Name]]="",I2190,"")</f>
        <v>Counter Sale</v>
      </c>
      <c r="K2191" s="67" t="str">
        <f>_xlfn.XLOOKUP(Job_Cards[[#This Row],[Part Code Issued]],'Inventory Check'!$A$3:$A$3000,'Inventory Check'!$B$3:$B$3000,"WRONG Code",0)</f>
        <v>WRONG Code</v>
      </c>
      <c r="N2191" s="69">
        <f t="shared" si="223"/>
        <v>0</v>
      </c>
      <c r="U2191" s="71">
        <f t="shared" si="222"/>
        <v>0</v>
      </c>
      <c r="V2191" s="71">
        <f t="shared" si="224"/>
        <v>0</v>
      </c>
      <c r="X2191" s="69">
        <f>Job_Cards[[#This Row],[GST on Lobour]]+Job_Cards[[#This Row],[Total Labour]]+Job_Cards[[#This Row],[Part Value]]</f>
        <v>0</v>
      </c>
      <c r="AA2191" s="15">
        <f t="shared" si="225"/>
        <v>0</v>
      </c>
      <c r="AB2191" s="15">
        <f t="shared" si="226"/>
        <v>1</v>
      </c>
      <c r="AC2191" s="15">
        <f t="shared" si="227"/>
        <v>1900</v>
      </c>
    </row>
    <row r="2192" spans="7:29" x14ac:dyDescent="0.35">
      <c r="G2192" s="64"/>
      <c r="H2192" s="65"/>
      <c r="I2192" s="65" t="str">
        <f>IF(Job_Cards[[#This Row],[Customer Name]]="",I2191,"")</f>
        <v>Counter Sale</v>
      </c>
      <c r="K2192" s="67" t="str">
        <f>_xlfn.XLOOKUP(Job_Cards[[#This Row],[Part Code Issued]],'Inventory Check'!$A$3:$A$3000,'Inventory Check'!$B$3:$B$3000,"WRONG Code",0)</f>
        <v>WRONG Code</v>
      </c>
      <c r="N2192" s="69">
        <f t="shared" si="223"/>
        <v>0</v>
      </c>
      <c r="U2192" s="71">
        <f t="shared" si="222"/>
        <v>0</v>
      </c>
      <c r="V2192" s="71">
        <f t="shared" si="224"/>
        <v>0</v>
      </c>
      <c r="X2192" s="69">
        <f>Job_Cards[[#This Row],[GST on Lobour]]+Job_Cards[[#This Row],[Total Labour]]+Job_Cards[[#This Row],[Part Value]]</f>
        <v>0</v>
      </c>
      <c r="AA2192" s="15">
        <f t="shared" si="225"/>
        <v>0</v>
      </c>
      <c r="AB2192" s="15">
        <f t="shared" si="226"/>
        <v>1</v>
      </c>
      <c r="AC2192" s="15">
        <f t="shared" si="227"/>
        <v>1900</v>
      </c>
    </row>
    <row r="2193" spans="7:29" x14ac:dyDescent="0.35">
      <c r="G2193" s="64"/>
      <c r="H2193" s="65"/>
      <c r="I2193" s="65" t="str">
        <f>IF(Job_Cards[[#This Row],[Customer Name]]="",I2192,"")</f>
        <v>Counter Sale</v>
      </c>
      <c r="K2193" s="67" t="str">
        <f>_xlfn.XLOOKUP(Job_Cards[[#This Row],[Part Code Issued]],'Inventory Check'!$A$3:$A$3000,'Inventory Check'!$B$3:$B$3000,"WRONG Code",0)</f>
        <v>WRONG Code</v>
      </c>
      <c r="N2193" s="69">
        <f t="shared" si="223"/>
        <v>0</v>
      </c>
      <c r="U2193" s="71">
        <f t="shared" si="222"/>
        <v>0</v>
      </c>
      <c r="V2193" s="71">
        <f t="shared" si="224"/>
        <v>0</v>
      </c>
      <c r="X2193" s="69">
        <f>Job_Cards[[#This Row],[GST on Lobour]]+Job_Cards[[#This Row],[Total Labour]]+Job_Cards[[#This Row],[Part Value]]</f>
        <v>0</v>
      </c>
      <c r="AA2193" s="15">
        <f t="shared" si="225"/>
        <v>0</v>
      </c>
      <c r="AB2193" s="15">
        <f t="shared" si="226"/>
        <v>1</v>
      </c>
      <c r="AC2193" s="15">
        <f t="shared" si="227"/>
        <v>1900</v>
      </c>
    </row>
    <row r="2194" spans="7:29" x14ac:dyDescent="0.35">
      <c r="G2194" s="64"/>
      <c r="H2194" s="65"/>
      <c r="I2194" s="65" t="str">
        <f>IF(Job_Cards[[#This Row],[Customer Name]]="",I2193,"")</f>
        <v>Counter Sale</v>
      </c>
      <c r="K2194" s="67" t="str">
        <f>_xlfn.XLOOKUP(Job_Cards[[#This Row],[Part Code Issued]],'Inventory Check'!$A$3:$A$3000,'Inventory Check'!$B$3:$B$3000,"WRONG Code",0)</f>
        <v>WRONG Code</v>
      </c>
      <c r="N2194" s="69">
        <f t="shared" si="223"/>
        <v>0</v>
      </c>
      <c r="U2194" s="71">
        <f t="shared" si="222"/>
        <v>0</v>
      </c>
      <c r="V2194" s="71">
        <f t="shared" si="224"/>
        <v>0</v>
      </c>
      <c r="X2194" s="69">
        <f>Job_Cards[[#This Row],[GST on Lobour]]+Job_Cards[[#This Row],[Total Labour]]+Job_Cards[[#This Row],[Part Value]]</f>
        <v>0</v>
      </c>
      <c r="AA2194" s="15">
        <f t="shared" si="225"/>
        <v>0</v>
      </c>
      <c r="AB2194" s="15">
        <f t="shared" si="226"/>
        <v>1</v>
      </c>
      <c r="AC2194" s="15">
        <f t="shared" si="227"/>
        <v>1900</v>
      </c>
    </row>
    <row r="2195" spans="7:29" x14ac:dyDescent="0.35">
      <c r="G2195" s="64"/>
      <c r="H2195" s="65"/>
      <c r="I2195" s="65" t="str">
        <f>IF(Job_Cards[[#This Row],[Customer Name]]="",I2194,"")</f>
        <v>Counter Sale</v>
      </c>
      <c r="K2195" s="67" t="str">
        <f>_xlfn.XLOOKUP(Job_Cards[[#This Row],[Part Code Issued]],'Inventory Check'!$A$3:$A$3000,'Inventory Check'!$B$3:$B$3000,"WRONG Code",0)</f>
        <v>WRONG Code</v>
      </c>
      <c r="N2195" s="69">
        <f t="shared" si="223"/>
        <v>0</v>
      </c>
      <c r="U2195" s="71">
        <f t="shared" si="222"/>
        <v>0</v>
      </c>
      <c r="V2195" s="71">
        <f t="shared" si="224"/>
        <v>0</v>
      </c>
      <c r="X2195" s="69">
        <f>Job_Cards[[#This Row],[GST on Lobour]]+Job_Cards[[#This Row],[Total Labour]]+Job_Cards[[#This Row],[Part Value]]</f>
        <v>0</v>
      </c>
      <c r="AA2195" s="15">
        <f t="shared" si="225"/>
        <v>0</v>
      </c>
      <c r="AB2195" s="15">
        <f t="shared" si="226"/>
        <v>1</v>
      </c>
      <c r="AC2195" s="15">
        <f t="shared" si="227"/>
        <v>1900</v>
      </c>
    </row>
    <row r="2196" spans="7:29" x14ac:dyDescent="0.35">
      <c r="G2196" s="64"/>
      <c r="H2196" s="65"/>
      <c r="I2196" s="65" t="str">
        <f>IF(Job_Cards[[#This Row],[Customer Name]]="",I2195,"")</f>
        <v>Counter Sale</v>
      </c>
      <c r="K2196" s="67" t="str">
        <f>_xlfn.XLOOKUP(Job_Cards[[#This Row],[Part Code Issued]],'Inventory Check'!$A$3:$A$3000,'Inventory Check'!$B$3:$B$3000,"WRONG Code",0)</f>
        <v>WRONG Code</v>
      </c>
      <c r="N2196" s="69">
        <f t="shared" si="223"/>
        <v>0</v>
      </c>
      <c r="U2196" s="71">
        <f t="shared" si="222"/>
        <v>0</v>
      </c>
      <c r="V2196" s="71">
        <f t="shared" si="224"/>
        <v>0</v>
      </c>
      <c r="X2196" s="69">
        <f>Job_Cards[[#This Row],[GST on Lobour]]+Job_Cards[[#This Row],[Total Labour]]+Job_Cards[[#This Row],[Part Value]]</f>
        <v>0</v>
      </c>
      <c r="AA2196" s="15">
        <f t="shared" si="225"/>
        <v>0</v>
      </c>
      <c r="AB2196" s="15">
        <f t="shared" si="226"/>
        <v>1</v>
      </c>
      <c r="AC2196" s="15">
        <f t="shared" si="227"/>
        <v>1900</v>
      </c>
    </row>
    <row r="2197" spans="7:29" x14ac:dyDescent="0.35">
      <c r="G2197" s="64"/>
      <c r="H2197" s="65"/>
      <c r="I2197" s="65" t="str">
        <f>IF(Job_Cards[[#This Row],[Customer Name]]="",I2196,"")</f>
        <v>Counter Sale</v>
      </c>
      <c r="K2197" s="67" t="str">
        <f>_xlfn.XLOOKUP(Job_Cards[[#This Row],[Part Code Issued]],'Inventory Check'!$A$3:$A$3000,'Inventory Check'!$B$3:$B$3000,"WRONG Code",0)</f>
        <v>WRONG Code</v>
      </c>
      <c r="N2197" s="69">
        <f t="shared" si="223"/>
        <v>0</v>
      </c>
      <c r="U2197" s="71">
        <f t="shared" si="222"/>
        <v>0</v>
      </c>
      <c r="V2197" s="71">
        <f t="shared" si="224"/>
        <v>0</v>
      </c>
      <c r="X2197" s="69">
        <f>Job_Cards[[#This Row],[GST on Lobour]]+Job_Cards[[#This Row],[Total Labour]]+Job_Cards[[#This Row],[Part Value]]</f>
        <v>0</v>
      </c>
      <c r="AA2197" s="15">
        <f t="shared" si="225"/>
        <v>0</v>
      </c>
      <c r="AB2197" s="15">
        <f t="shared" si="226"/>
        <v>1</v>
      </c>
      <c r="AC2197" s="15">
        <f t="shared" si="227"/>
        <v>1900</v>
      </c>
    </row>
    <row r="2198" spans="7:29" x14ac:dyDescent="0.35">
      <c r="G2198" s="64"/>
      <c r="H2198" s="65"/>
      <c r="I2198" s="65" t="str">
        <f>IF(Job_Cards[[#This Row],[Customer Name]]="",I2197,"")</f>
        <v>Counter Sale</v>
      </c>
      <c r="K2198" s="67" t="str">
        <f>_xlfn.XLOOKUP(Job_Cards[[#This Row],[Part Code Issued]],'Inventory Check'!$A$3:$A$3000,'Inventory Check'!$B$3:$B$3000,"WRONG Code",0)</f>
        <v>WRONG Code</v>
      </c>
      <c r="N2198" s="69">
        <f t="shared" si="223"/>
        <v>0</v>
      </c>
      <c r="U2198" s="71">
        <f t="shared" si="222"/>
        <v>0</v>
      </c>
      <c r="V2198" s="71">
        <f t="shared" si="224"/>
        <v>0</v>
      </c>
      <c r="X2198" s="69">
        <f>Job_Cards[[#This Row],[GST on Lobour]]+Job_Cards[[#This Row],[Total Labour]]+Job_Cards[[#This Row],[Part Value]]</f>
        <v>0</v>
      </c>
      <c r="AA2198" s="15">
        <f t="shared" si="225"/>
        <v>0</v>
      </c>
      <c r="AB2198" s="15">
        <f t="shared" si="226"/>
        <v>1</v>
      </c>
      <c r="AC2198" s="15">
        <f t="shared" si="227"/>
        <v>1900</v>
      </c>
    </row>
    <row r="2199" spans="7:29" x14ac:dyDescent="0.35">
      <c r="G2199" s="64"/>
      <c r="H2199" s="65"/>
      <c r="I2199" s="65" t="str">
        <f>IF(Job_Cards[[#This Row],[Customer Name]]="",I2198,"")</f>
        <v>Counter Sale</v>
      </c>
      <c r="K2199" s="67" t="str">
        <f>_xlfn.XLOOKUP(Job_Cards[[#This Row],[Part Code Issued]],'Inventory Check'!$A$3:$A$3000,'Inventory Check'!$B$3:$B$3000,"WRONG Code",0)</f>
        <v>WRONG Code</v>
      </c>
      <c r="N2199" s="69">
        <f t="shared" si="223"/>
        <v>0</v>
      </c>
      <c r="U2199" s="71">
        <f t="shared" si="222"/>
        <v>0</v>
      </c>
      <c r="V2199" s="71">
        <f t="shared" si="224"/>
        <v>0</v>
      </c>
      <c r="X2199" s="69">
        <f>Job_Cards[[#This Row],[GST on Lobour]]+Job_Cards[[#This Row],[Total Labour]]+Job_Cards[[#This Row],[Part Value]]</f>
        <v>0</v>
      </c>
      <c r="AA2199" s="15">
        <f t="shared" si="225"/>
        <v>0</v>
      </c>
      <c r="AB2199" s="15">
        <f t="shared" si="226"/>
        <v>1</v>
      </c>
      <c r="AC2199" s="15">
        <f t="shared" si="227"/>
        <v>1900</v>
      </c>
    </row>
    <row r="2200" spans="7:29" x14ac:dyDescent="0.35">
      <c r="G2200" s="64"/>
      <c r="H2200" s="65"/>
      <c r="I2200" s="65" t="str">
        <f>IF(Job_Cards[[#This Row],[Customer Name]]="",I2199,"")</f>
        <v>Counter Sale</v>
      </c>
      <c r="K2200" s="67" t="str">
        <f>_xlfn.XLOOKUP(Job_Cards[[#This Row],[Part Code Issued]],'Inventory Check'!$A$3:$A$3000,'Inventory Check'!$B$3:$B$3000,"WRONG Code",0)</f>
        <v>WRONG Code</v>
      </c>
      <c r="N2200" s="69">
        <f t="shared" si="223"/>
        <v>0</v>
      </c>
      <c r="U2200" s="71">
        <f t="shared" si="222"/>
        <v>0</v>
      </c>
      <c r="V2200" s="71">
        <f t="shared" si="224"/>
        <v>0</v>
      </c>
      <c r="X2200" s="69">
        <f>Job_Cards[[#This Row],[GST on Lobour]]+Job_Cards[[#This Row],[Total Labour]]+Job_Cards[[#This Row],[Part Value]]</f>
        <v>0</v>
      </c>
      <c r="AA2200" s="15">
        <f t="shared" si="225"/>
        <v>0</v>
      </c>
      <c r="AB2200" s="15">
        <f t="shared" si="226"/>
        <v>1</v>
      </c>
      <c r="AC2200" s="15">
        <f t="shared" si="227"/>
        <v>1900</v>
      </c>
    </row>
    <row r="2201" spans="7:29" x14ac:dyDescent="0.35">
      <c r="G2201" s="64"/>
      <c r="H2201" s="65"/>
      <c r="I2201" s="65" t="str">
        <f>IF(Job_Cards[[#This Row],[Customer Name]]="",I2200,"")</f>
        <v>Counter Sale</v>
      </c>
      <c r="K2201" s="67" t="str">
        <f>_xlfn.XLOOKUP(Job_Cards[[#This Row],[Part Code Issued]],'Inventory Check'!$A$3:$A$3000,'Inventory Check'!$B$3:$B$3000,"WRONG Code",0)</f>
        <v>WRONG Code</v>
      </c>
      <c r="N2201" s="69">
        <f t="shared" si="223"/>
        <v>0</v>
      </c>
      <c r="U2201" s="71">
        <f t="shared" si="222"/>
        <v>0</v>
      </c>
      <c r="V2201" s="71">
        <f t="shared" si="224"/>
        <v>0</v>
      </c>
      <c r="X2201" s="69">
        <f>Job_Cards[[#This Row],[GST on Lobour]]+Job_Cards[[#This Row],[Total Labour]]+Job_Cards[[#This Row],[Part Value]]</f>
        <v>0</v>
      </c>
      <c r="AA2201" s="15">
        <f t="shared" si="225"/>
        <v>0</v>
      </c>
      <c r="AB2201" s="15">
        <f t="shared" si="226"/>
        <v>1</v>
      </c>
      <c r="AC2201" s="15">
        <f t="shared" si="227"/>
        <v>1900</v>
      </c>
    </row>
    <row r="2202" spans="7:29" x14ac:dyDescent="0.35">
      <c r="G2202" s="64"/>
      <c r="H2202" s="65"/>
      <c r="I2202" s="65" t="str">
        <f>IF(Job_Cards[[#This Row],[Customer Name]]="",I2201,"")</f>
        <v>Counter Sale</v>
      </c>
      <c r="K2202" s="67" t="str">
        <f>_xlfn.XLOOKUP(Job_Cards[[#This Row],[Part Code Issued]],'Inventory Check'!$A$3:$A$3000,'Inventory Check'!$B$3:$B$3000,"WRONG Code",0)</f>
        <v>WRONG Code</v>
      </c>
      <c r="N2202" s="69">
        <f t="shared" si="223"/>
        <v>0</v>
      </c>
      <c r="U2202" s="71">
        <f t="shared" si="222"/>
        <v>0</v>
      </c>
      <c r="V2202" s="71">
        <f t="shared" si="224"/>
        <v>0</v>
      </c>
      <c r="X2202" s="69">
        <f>Job_Cards[[#This Row],[GST on Lobour]]+Job_Cards[[#This Row],[Total Labour]]+Job_Cards[[#This Row],[Part Value]]</f>
        <v>0</v>
      </c>
      <c r="AA2202" s="15">
        <f t="shared" si="225"/>
        <v>0</v>
      </c>
      <c r="AB2202" s="15">
        <f t="shared" si="226"/>
        <v>1</v>
      </c>
      <c r="AC2202" s="15">
        <f t="shared" si="227"/>
        <v>1900</v>
      </c>
    </row>
    <row r="2203" spans="7:29" x14ac:dyDescent="0.35">
      <c r="G2203" s="64"/>
      <c r="H2203" s="65"/>
      <c r="I2203" s="65" t="str">
        <f>IF(Job_Cards[[#This Row],[Customer Name]]="",I2202,"")</f>
        <v>Counter Sale</v>
      </c>
      <c r="K2203" s="67" t="str">
        <f>_xlfn.XLOOKUP(Job_Cards[[#This Row],[Part Code Issued]],'Inventory Check'!$A$3:$A$3000,'Inventory Check'!$B$3:$B$3000,"WRONG Code",0)</f>
        <v>WRONG Code</v>
      </c>
      <c r="N2203" s="69">
        <f t="shared" si="223"/>
        <v>0</v>
      </c>
      <c r="U2203" s="71">
        <f t="shared" si="222"/>
        <v>0</v>
      </c>
      <c r="V2203" s="71">
        <f t="shared" si="224"/>
        <v>0</v>
      </c>
      <c r="X2203" s="69">
        <f>Job_Cards[[#This Row],[GST on Lobour]]+Job_Cards[[#This Row],[Total Labour]]+Job_Cards[[#This Row],[Part Value]]</f>
        <v>0</v>
      </c>
      <c r="AA2203" s="15">
        <f t="shared" si="225"/>
        <v>0</v>
      </c>
      <c r="AB2203" s="15">
        <f t="shared" si="226"/>
        <v>1</v>
      </c>
      <c r="AC2203" s="15">
        <f t="shared" si="227"/>
        <v>1900</v>
      </c>
    </row>
    <row r="2204" spans="7:29" x14ac:dyDescent="0.35">
      <c r="G2204" s="64"/>
      <c r="H2204" s="65"/>
      <c r="I2204" s="65" t="str">
        <f>IF(Job_Cards[[#This Row],[Customer Name]]="",I2203,"")</f>
        <v>Counter Sale</v>
      </c>
      <c r="K2204" s="67" t="str">
        <f>_xlfn.XLOOKUP(Job_Cards[[#This Row],[Part Code Issued]],'Inventory Check'!$A$3:$A$3000,'Inventory Check'!$B$3:$B$3000,"WRONG Code",0)</f>
        <v>WRONG Code</v>
      </c>
      <c r="N2204" s="69">
        <f t="shared" si="223"/>
        <v>0</v>
      </c>
      <c r="U2204" s="71">
        <f t="shared" si="222"/>
        <v>0</v>
      </c>
      <c r="V2204" s="71">
        <f t="shared" si="224"/>
        <v>0</v>
      </c>
      <c r="X2204" s="69">
        <f>Job_Cards[[#This Row],[GST on Lobour]]+Job_Cards[[#This Row],[Total Labour]]+Job_Cards[[#This Row],[Part Value]]</f>
        <v>0</v>
      </c>
      <c r="AA2204" s="15">
        <f t="shared" si="225"/>
        <v>0</v>
      </c>
      <c r="AB2204" s="15">
        <f t="shared" si="226"/>
        <v>1</v>
      </c>
      <c r="AC2204" s="15">
        <f t="shared" si="227"/>
        <v>1900</v>
      </c>
    </row>
    <row r="2205" spans="7:29" x14ac:dyDescent="0.35">
      <c r="G2205" s="64"/>
      <c r="H2205" s="65"/>
      <c r="I2205" s="65" t="str">
        <f>IF(Job_Cards[[#This Row],[Customer Name]]="",I2204,"")</f>
        <v>Counter Sale</v>
      </c>
      <c r="K2205" s="67" t="str">
        <f>_xlfn.XLOOKUP(Job_Cards[[#This Row],[Part Code Issued]],'Inventory Check'!$A$3:$A$3000,'Inventory Check'!$B$3:$B$3000,"WRONG Code",0)</f>
        <v>WRONG Code</v>
      </c>
      <c r="N2205" s="69">
        <f t="shared" si="223"/>
        <v>0</v>
      </c>
      <c r="U2205" s="71">
        <f t="shared" si="222"/>
        <v>0</v>
      </c>
      <c r="V2205" s="71">
        <f t="shared" si="224"/>
        <v>0</v>
      </c>
      <c r="X2205" s="69">
        <f>Job_Cards[[#This Row],[GST on Lobour]]+Job_Cards[[#This Row],[Total Labour]]+Job_Cards[[#This Row],[Part Value]]</f>
        <v>0</v>
      </c>
      <c r="AA2205" s="15">
        <f t="shared" si="225"/>
        <v>0</v>
      </c>
      <c r="AB2205" s="15">
        <f t="shared" si="226"/>
        <v>1</v>
      </c>
      <c r="AC2205" s="15">
        <f t="shared" si="227"/>
        <v>1900</v>
      </c>
    </row>
    <row r="2206" spans="7:29" x14ac:dyDescent="0.35">
      <c r="G2206" s="64"/>
      <c r="H2206" s="65"/>
      <c r="I2206" s="65" t="str">
        <f>IF(Job_Cards[[#This Row],[Customer Name]]="",I2205,"")</f>
        <v>Counter Sale</v>
      </c>
      <c r="K2206" s="67" t="str">
        <f>_xlfn.XLOOKUP(Job_Cards[[#This Row],[Part Code Issued]],'Inventory Check'!$A$3:$A$3000,'Inventory Check'!$B$3:$B$3000,"WRONG Code",0)</f>
        <v>WRONG Code</v>
      </c>
      <c r="N2206" s="69">
        <f t="shared" si="223"/>
        <v>0</v>
      </c>
      <c r="U2206" s="71">
        <f t="shared" si="222"/>
        <v>0</v>
      </c>
      <c r="V2206" s="71">
        <f t="shared" si="224"/>
        <v>0</v>
      </c>
      <c r="X2206" s="69">
        <f>Job_Cards[[#This Row],[GST on Lobour]]+Job_Cards[[#This Row],[Total Labour]]+Job_Cards[[#This Row],[Part Value]]</f>
        <v>0</v>
      </c>
      <c r="AA2206" s="15">
        <f t="shared" si="225"/>
        <v>0</v>
      </c>
      <c r="AB2206" s="15">
        <f t="shared" si="226"/>
        <v>1</v>
      </c>
      <c r="AC2206" s="15">
        <f t="shared" si="227"/>
        <v>1900</v>
      </c>
    </row>
    <row r="2207" spans="7:29" x14ac:dyDescent="0.35">
      <c r="G2207" s="64"/>
      <c r="H2207" s="65"/>
      <c r="I2207" s="65" t="str">
        <f>IF(Job_Cards[[#This Row],[Customer Name]]="",I2206,"")</f>
        <v>Counter Sale</v>
      </c>
      <c r="K2207" s="67" t="str">
        <f>_xlfn.XLOOKUP(Job_Cards[[#This Row],[Part Code Issued]],'Inventory Check'!$A$3:$A$3000,'Inventory Check'!$B$3:$B$3000,"WRONG Code",0)</f>
        <v>WRONG Code</v>
      </c>
      <c r="N2207" s="69">
        <f t="shared" si="223"/>
        <v>0</v>
      </c>
      <c r="U2207" s="71">
        <f t="shared" si="222"/>
        <v>0</v>
      </c>
      <c r="V2207" s="71">
        <f t="shared" si="224"/>
        <v>0</v>
      </c>
      <c r="X2207" s="69">
        <f>Job_Cards[[#This Row],[GST on Lobour]]+Job_Cards[[#This Row],[Total Labour]]+Job_Cards[[#This Row],[Part Value]]</f>
        <v>0</v>
      </c>
      <c r="AA2207" s="15">
        <f t="shared" si="225"/>
        <v>0</v>
      </c>
      <c r="AB2207" s="15">
        <f t="shared" si="226"/>
        <v>1</v>
      </c>
      <c r="AC2207" s="15">
        <f t="shared" si="227"/>
        <v>1900</v>
      </c>
    </row>
    <row r="2208" spans="7:29" x14ac:dyDescent="0.35">
      <c r="G2208" s="64"/>
      <c r="H2208" s="65"/>
      <c r="I2208" s="65" t="str">
        <f>IF(Job_Cards[[#This Row],[Customer Name]]="",I2207,"")</f>
        <v>Counter Sale</v>
      </c>
      <c r="K2208" s="67" t="str">
        <f>_xlfn.XLOOKUP(Job_Cards[[#This Row],[Part Code Issued]],'Inventory Check'!$A$3:$A$3000,'Inventory Check'!$B$3:$B$3000,"WRONG Code",0)</f>
        <v>WRONG Code</v>
      </c>
      <c r="N2208" s="69">
        <f t="shared" si="223"/>
        <v>0</v>
      </c>
      <c r="U2208" s="71">
        <f t="shared" si="222"/>
        <v>0</v>
      </c>
      <c r="V2208" s="71">
        <f t="shared" si="224"/>
        <v>0</v>
      </c>
      <c r="X2208" s="69">
        <f>Job_Cards[[#This Row],[GST on Lobour]]+Job_Cards[[#This Row],[Total Labour]]+Job_Cards[[#This Row],[Part Value]]</f>
        <v>0</v>
      </c>
      <c r="AA2208" s="15">
        <f t="shared" si="225"/>
        <v>0</v>
      </c>
      <c r="AB2208" s="15">
        <f t="shared" si="226"/>
        <v>1</v>
      </c>
      <c r="AC2208" s="15">
        <f t="shared" si="227"/>
        <v>1900</v>
      </c>
    </row>
    <row r="2209" spans="7:29" x14ac:dyDescent="0.35">
      <c r="G2209" s="64"/>
      <c r="H2209" s="65"/>
      <c r="I2209" s="65" t="str">
        <f>IF(Job_Cards[[#This Row],[Customer Name]]="",I2208,"")</f>
        <v>Counter Sale</v>
      </c>
      <c r="K2209" s="67" t="str">
        <f>_xlfn.XLOOKUP(Job_Cards[[#This Row],[Part Code Issued]],'Inventory Check'!$A$3:$A$3000,'Inventory Check'!$B$3:$B$3000,"WRONG Code",0)</f>
        <v>WRONG Code</v>
      </c>
      <c r="N2209" s="69">
        <f t="shared" si="223"/>
        <v>0</v>
      </c>
      <c r="U2209" s="71">
        <f t="shared" si="222"/>
        <v>0</v>
      </c>
      <c r="V2209" s="71">
        <f t="shared" si="224"/>
        <v>0</v>
      </c>
      <c r="X2209" s="69">
        <f>Job_Cards[[#This Row],[GST on Lobour]]+Job_Cards[[#This Row],[Total Labour]]+Job_Cards[[#This Row],[Part Value]]</f>
        <v>0</v>
      </c>
      <c r="AA2209" s="15">
        <f t="shared" si="225"/>
        <v>0</v>
      </c>
      <c r="AB2209" s="15">
        <f t="shared" si="226"/>
        <v>1</v>
      </c>
      <c r="AC2209" s="15">
        <f t="shared" si="227"/>
        <v>1900</v>
      </c>
    </row>
    <row r="2210" spans="7:29" x14ac:dyDescent="0.35">
      <c r="G2210" s="64"/>
      <c r="H2210" s="65"/>
      <c r="I2210" s="65" t="str">
        <f>IF(Job_Cards[[#This Row],[Customer Name]]="",I2209,"")</f>
        <v>Counter Sale</v>
      </c>
      <c r="K2210" s="67" t="str">
        <f>_xlfn.XLOOKUP(Job_Cards[[#This Row],[Part Code Issued]],'Inventory Check'!$A$3:$A$3000,'Inventory Check'!$B$3:$B$3000,"WRONG Code",0)</f>
        <v>WRONG Code</v>
      </c>
      <c r="N2210" s="69">
        <f t="shared" si="223"/>
        <v>0</v>
      </c>
      <c r="U2210" s="71">
        <f t="shared" si="222"/>
        <v>0</v>
      </c>
      <c r="V2210" s="71">
        <f t="shared" si="224"/>
        <v>0</v>
      </c>
      <c r="X2210" s="69">
        <f>Job_Cards[[#This Row],[GST on Lobour]]+Job_Cards[[#This Row],[Total Labour]]+Job_Cards[[#This Row],[Part Value]]</f>
        <v>0</v>
      </c>
      <c r="AA2210" s="15">
        <f t="shared" si="225"/>
        <v>0</v>
      </c>
      <c r="AB2210" s="15">
        <f t="shared" si="226"/>
        <v>1</v>
      </c>
      <c r="AC2210" s="15">
        <f t="shared" si="227"/>
        <v>1900</v>
      </c>
    </row>
    <row r="2211" spans="7:29" x14ac:dyDescent="0.35">
      <c r="G2211" s="64"/>
      <c r="H2211" s="65"/>
      <c r="I2211" s="65" t="str">
        <f>IF(Job_Cards[[#This Row],[Customer Name]]="",I2210,"")</f>
        <v>Counter Sale</v>
      </c>
      <c r="K2211" s="67" t="str">
        <f>_xlfn.XLOOKUP(Job_Cards[[#This Row],[Part Code Issued]],'Inventory Check'!$A$3:$A$3000,'Inventory Check'!$B$3:$B$3000,"WRONG Code",0)</f>
        <v>WRONG Code</v>
      </c>
      <c r="N2211" s="69">
        <f t="shared" si="223"/>
        <v>0</v>
      </c>
      <c r="U2211" s="71">
        <f t="shared" si="222"/>
        <v>0</v>
      </c>
      <c r="V2211" s="71">
        <f t="shared" si="224"/>
        <v>0</v>
      </c>
      <c r="X2211" s="69">
        <f>Job_Cards[[#This Row],[GST on Lobour]]+Job_Cards[[#This Row],[Total Labour]]+Job_Cards[[#This Row],[Part Value]]</f>
        <v>0</v>
      </c>
      <c r="AA2211" s="15">
        <f t="shared" si="225"/>
        <v>0</v>
      </c>
      <c r="AB2211" s="15">
        <f t="shared" si="226"/>
        <v>1</v>
      </c>
      <c r="AC2211" s="15">
        <f t="shared" si="227"/>
        <v>1900</v>
      </c>
    </row>
    <row r="2212" spans="7:29" x14ac:dyDescent="0.35">
      <c r="G2212" s="64"/>
      <c r="H2212" s="65"/>
      <c r="I2212" s="65" t="str">
        <f>IF(Job_Cards[[#This Row],[Customer Name]]="",I2211,"")</f>
        <v>Counter Sale</v>
      </c>
      <c r="K2212" s="67" t="str">
        <f>_xlfn.XLOOKUP(Job_Cards[[#This Row],[Part Code Issued]],'Inventory Check'!$A$3:$A$3000,'Inventory Check'!$B$3:$B$3000,"WRONG Code",0)</f>
        <v>WRONG Code</v>
      </c>
      <c r="N2212" s="69">
        <f t="shared" si="223"/>
        <v>0</v>
      </c>
      <c r="U2212" s="71">
        <f t="shared" si="222"/>
        <v>0</v>
      </c>
      <c r="V2212" s="71">
        <f t="shared" si="224"/>
        <v>0</v>
      </c>
      <c r="X2212" s="69">
        <f>Job_Cards[[#This Row],[GST on Lobour]]+Job_Cards[[#This Row],[Total Labour]]+Job_Cards[[#This Row],[Part Value]]</f>
        <v>0</v>
      </c>
      <c r="AA2212" s="15">
        <f t="shared" si="225"/>
        <v>0</v>
      </c>
      <c r="AB2212" s="15">
        <f t="shared" si="226"/>
        <v>1</v>
      </c>
      <c r="AC2212" s="15">
        <f t="shared" si="227"/>
        <v>1900</v>
      </c>
    </row>
    <row r="2213" spans="7:29" x14ac:dyDescent="0.35">
      <c r="G2213" s="64"/>
      <c r="H2213" s="65"/>
      <c r="I2213" s="65" t="str">
        <f>IF(Job_Cards[[#This Row],[Customer Name]]="",I2212,"")</f>
        <v>Counter Sale</v>
      </c>
      <c r="K2213" s="67" t="str">
        <f>_xlfn.XLOOKUP(Job_Cards[[#This Row],[Part Code Issued]],'Inventory Check'!$A$3:$A$3000,'Inventory Check'!$B$3:$B$3000,"WRONG Code",0)</f>
        <v>WRONG Code</v>
      </c>
      <c r="N2213" s="69">
        <f t="shared" si="223"/>
        <v>0</v>
      </c>
      <c r="U2213" s="71">
        <f t="shared" si="222"/>
        <v>0</v>
      </c>
      <c r="V2213" s="71">
        <f t="shared" si="224"/>
        <v>0</v>
      </c>
      <c r="X2213" s="69">
        <f>Job_Cards[[#This Row],[GST on Lobour]]+Job_Cards[[#This Row],[Total Labour]]+Job_Cards[[#This Row],[Part Value]]</f>
        <v>0</v>
      </c>
      <c r="AA2213" s="15">
        <f t="shared" si="225"/>
        <v>0</v>
      </c>
      <c r="AB2213" s="15">
        <f t="shared" si="226"/>
        <v>1</v>
      </c>
      <c r="AC2213" s="15">
        <f t="shared" si="227"/>
        <v>1900</v>
      </c>
    </row>
    <row r="2214" spans="7:29" x14ac:dyDescent="0.35">
      <c r="G2214" s="64"/>
      <c r="H2214" s="65"/>
      <c r="I2214" s="65" t="str">
        <f>IF(Job_Cards[[#This Row],[Customer Name]]="",I2213,"")</f>
        <v>Counter Sale</v>
      </c>
      <c r="K2214" s="67" t="str">
        <f>_xlfn.XLOOKUP(Job_Cards[[#This Row],[Part Code Issued]],'Inventory Check'!$A$3:$A$3000,'Inventory Check'!$B$3:$B$3000,"WRONG Code",0)</f>
        <v>WRONG Code</v>
      </c>
      <c r="N2214" s="69">
        <f t="shared" si="223"/>
        <v>0</v>
      </c>
      <c r="U2214" s="71">
        <f t="shared" si="222"/>
        <v>0</v>
      </c>
      <c r="V2214" s="71">
        <f t="shared" si="224"/>
        <v>0</v>
      </c>
      <c r="X2214" s="69">
        <f>Job_Cards[[#This Row],[GST on Lobour]]+Job_Cards[[#This Row],[Total Labour]]+Job_Cards[[#This Row],[Part Value]]</f>
        <v>0</v>
      </c>
      <c r="AA2214" s="15">
        <f t="shared" si="225"/>
        <v>0</v>
      </c>
      <c r="AB2214" s="15">
        <f t="shared" si="226"/>
        <v>1</v>
      </c>
      <c r="AC2214" s="15">
        <f t="shared" si="227"/>
        <v>1900</v>
      </c>
    </row>
    <row r="2215" spans="7:29" x14ac:dyDescent="0.35">
      <c r="G2215" s="64"/>
      <c r="H2215" s="65"/>
      <c r="I2215" s="65" t="str">
        <f>IF(Job_Cards[[#This Row],[Customer Name]]="",I2214,"")</f>
        <v>Counter Sale</v>
      </c>
      <c r="K2215" s="67" t="str">
        <f>_xlfn.XLOOKUP(Job_Cards[[#This Row],[Part Code Issued]],'Inventory Check'!$A$3:$A$3000,'Inventory Check'!$B$3:$B$3000,"WRONG Code",0)</f>
        <v>WRONG Code</v>
      </c>
      <c r="N2215" s="69">
        <f t="shared" si="223"/>
        <v>0</v>
      </c>
      <c r="U2215" s="71">
        <f t="shared" si="222"/>
        <v>0</v>
      </c>
      <c r="V2215" s="71">
        <f t="shared" si="224"/>
        <v>0</v>
      </c>
      <c r="X2215" s="69">
        <f>Job_Cards[[#This Row],[GST on Lobour]]+Job_Cards[[#This Row],[Total Labour]]+Job_Cards[[#This Row],[Part Value]]</f>
        <v>0</v>
      </c>
      <c r="AA2215" s="15">
        <f t="shared" si="225"/>
        <v>0</v>
      </c>
      <c r="AB2215" s="15">
        <f t="shared" si="226"/>
        <v>1</v>
      </c>
      <c r="AC2215" s="15">
        <f t="shared" si="227"/>
        <v>1900</v>
      </c>
    </row>
    <row r="2216" spans="7:29" x14ac:dyDescent="0.35">
      <c r="G2216" s="64"/>
      <c r="H2216" s="65"/>
      <c r="I2216" s="65" t="str">
        <f>IF(Job_Cards[[#This Row],[Customer Name]]="",I2215,"")</f>
        <v>Counter Sale</v>
      </c>
      <c r="K2216" s="67" t="str">
        <f>_xlfn.XLOOKUP(Job_Cards[[#This Row],[Part Code Issued]],'Inventory Check'!$A$3:$A$3000,'Inventory Check'!$B$3:$B$3000,"WRONG Code",0)</f>
        <v>WRONG Code</v>
      </c>
      <c r="N2216" s="69">
        <f t="shared" si="223"/>
        <v>0</v>
      </c>
      <c r="U2216" s="71">
        <f t="shared" si="222"/>
        <v>0</v>
      </c>
      <c r="V2216" s="71">
        <f t="shared" si="224"/>
        <v>0</v>
      </c>
      <c r="X2216" s="69">
        <f>Job_Cards[[#This Row],[GST on Lobour]]+Job_Cards[[#This Row],[Total Labour]]+Job_Cards[[#This Row],[Part Value]]</f>
        <v>0</v>
      </c>
      <c r="AA2216" s="15">
        <f t="shared" si="225"/>
        <v>0</v>
      </c>
      <c r="AB2216" s="15">
        <f t="shared" si="226"/>
        <v>1</v>
      </c>
      <c r="AC2216" s="15">
        <f t="shared" si="227"/>
        <v>1900</v>
      </c>
    </row>
    <row r="2217" spans="7:29" x14ac:dyDescent="0.35">
      <c r="G2217" s="64"/>
      <c r="H2217" s="65"/>
      <c r="I2217" s="65" t="str">
        <f>IF(Job_Cards[[#This Row],[Customer Name]]="",I2216,"")</f>
        <v>Counter Sale</v>
      </c>
      <c r="K2217" s="67" t="str">
        <f>_xlfn.XLOOKUP(Job_Cards[[#This Row],[Part Code Issued]],'Inventory Check'!$A$3:$A$3000,'Inventory Check'!$B$3:$B$3000,"WRONG Code",0)</f>
        <v>WRONG Code</v>
      </c>
      <c r="N2217" s="69">
        <f t="shared" si="223"/>
        <v>0</v>
      </c>
      <c r="U2217" s="71">
        <f t="shared" si="222"/>
        <v>0</v>
      </c>
      <c r="V2217" s="71">
        <f t="shared" si="224"/>
        <v>0</v>
      </c>
      <c r="X2217" s="69">
        <f>Job_Cards[[#This Row],[GST on Lobour]]+Job_Cards[[#This Row],[Total Labour]]+Job_Cards[[#This Row],[Part Value]]</f>
        <v>0</v>
      </c>
      <c r="AA2217" s="15">
        <f t="shared" si="225"/>
        <v>0</v>
      </c>
      <c r="AB2217" s="15">
        <f t="shared" si="226"/>
        <v>1</v>
      </c>
      <c r="AC2217" s="15">
        <f t="shared" si="227"/>
        <v>1900</v>
      </c>
    </row>
    <row r="2218" spans="7:29" x14ac:dyDescent="0.35">
      <c r="G2218" s="64"/>
      <c r="H2218" s="65"/>
      <c r="I2218" s="65" t="str">
        <f>IF(Job_Cards[[#This Row],[Customer Name]]="",I2217,"")</f>
        <v>Counter Sale</v>
      </c>
      <c r="K2218" s="67" t="str">
        <f>_xlfn.XLOOKUP(Job_Cards[[#This Row],[Part Code Issued]],'Inventory Check'!$A$3:$A$3000,'Inventory Check'!$B$3:$B$3000,"WRONG Code",0)</f>
        <v>WRONG Code</v>
      </c>
      <c r="N2218" s="69">
        <f t="shared" si="223"/>
        <v>0</v>
      </c>
      <c r="U2218" s="71">
        <f t="shared" si="222"/>
        <v>0</v>
      </c>
      <c r="V2218" s="71">
        <f t="shared" si="224"/>
        <v>0</v>
      </c>
      <c r="X2218" s="69">
        <f>Job_Cards[[#This Row],[GST on Lobour]]+Job_Cards[[#This Row],[Total Labour]]+Job_Cards[[#This Row],[Part Value]]</f>
        <v>0</v>
      </c>
      <c r="AA2218" s="15">
        <f t="shared" si="225"/>
        <v>0</v>
      </c>
      <c r="AB2218" s="15">
        <f t="shared" si="226"/>
        <v>1</v>
      </c>
      <c r="AC2218" s="15">
        <f t="shared" si="227"/>
        <v>1900</v>
      </c>
    </row>
    <row r="2219" spans="7:29" x14ac:dyDescent="0.35">
      <c r="G2219" s="64"/>
      <c r="H2219" s="65"/>
      <c r="I2219" s="65" t="str">
        <f>IF(Job_Cards[[#This Row],[Customer Name]]="",I2218,"")</f>
        <v>Counter Sale</v>
      </c>
      <c r="K2219" s="67" t="str">
        <f>_xlfn.XLOOKUP(Job_Cards[[#This Row],[Part Code Issued]],'Inventory Check'!$A$3:$A$3000,'Inventory Check'!$B$3:$B$3000,"WRONG Code",0)</f>
        <v>WRONG Code</v>
      </c>
      <c r="N2219" s="69">
        <f t="shared" si="223"/>
        <v>0</v>
      </c>
      <c r="U2219" s="71">
        <f t="shared" si="222"/>
        <v>0</v>
      </c>
      <c r="V2219" s="71">
        <f t="shared" si="224"/>
        <v>0</v>
      </c>
      <c r="X2219" s="69">
        <f>Job_Cards[[#This Row],[GST on Lobour]]+Job_Cards[[#This Row],[Total Labour]]+Job_Cards[[#This Row],[Part Value]]</f>
        <v>0</v>
      </c>
      <c r="AA2219" s="15">
        <f t="shared" si="225"/>
        <v>0</v>
      </c>
      <c r="AB2219" s="15">
        <f t="shared" si="226"/>
        <v>1</v>
      </c>
      <c r="AC2219" s="15">
        <f t="shared" si="227"/>
        <v>1900</v>
      </c>
    </row>
    <row r="2220" spans="7:29" x14ac:dyDescent="0.35">
      <c r="G2220" s="64"/>
      <c r="H2220" s="65"/>
      <c r="I2220" s="65" t="str">
        <f>IF(Job_Cards[[#This Row],[Customer Name]]="",I2219,"")</f>
        <v>Counter Sale</v>
      </c>
      <c r="K2220" s="67" t="str">
        <f>_xlfn.XLOOKUP(Job_Cards[[#This Row],[Part Code Issued]],'Inventory Check'!$A$3:$A$3000,'Inventory Check'!$B$3:$B$3000,"WRONG Code",0)</f>
        <v>WRONG Code</v>
      </c>
      <c r="N2220" s="69">
        <f t="shared" si="223"/>
        <v>0</v>
      </c>
      <c r="U2220" s="71">
        <f t="shared" si="222"/>
        <v>0</v>
      </c>
      <c r="V2220" s="71">
        <f t="shared" si="224"/>
        <v>0</v>
      </c>
      <c r="X2220" s="69">
        <f>Job_Cards[[#This Row],[GST on Lobour]]+Job_Cards[[#This Row],[Total Labour]]+Job_Cards[[#This Row],[Part Value]]</f>
        <v>0</v>
      </c>
      <c r="AA2220" s="15">
        <f t="shared" si="225"/>
        <v>0</v>
      </c>
      <c r="AB2220" s="15">
        <f t="shared" si="226"/>
        <v>1</v>
      </c>
      <c r="AC2220" s="15">
        <f t="shared" si="227"/>
        <v>1900</v>
      </c>
    </row>
    <row r="2221" spans="7:29" x14ac:dyDescent="0.35">
      <c r="G2221" s="64"/>
      <c r="H2221" s="65"/>
      <c r="I2221" s="65" t="str">
        <f>IF(Job_Cards[[#This Row],[Customer Name]]="",I2220,"")</f>
        <v>Counter Sale</v>
      </c>
      <c r="K2221" s="67" t="str">
        <f>_xlfn.XLOOKUP(Job_Cards[[#This Row],[Part Code Issued]],'Inventory Check'!$A$3:$A$3000,'Inventory Check'!$B$3:$B$3000,"WRONG Code",0)</f>
        <v>WRONG Code</v>
      </c>
      <c r="N2221" s="69">
        <f t="shared" si="223"/>
        <v>0</v>
      </c>
      <c r="U2221" s="71">
        <f t="shared" si="222"/>
        <v>0</v>
      </c>
      <c r="V2221" s="71">
        <f t="shared" si="224"/>
        <v>0</v>
      </c>
      <c r="X2221" s="69">
        <f>Job_Cards[[#This Row],[GST on Lobour]]+Job_Cards[[#This Row],[Total Labour]]+Job_Cards[[#This Row],[Part Value]]</f>
        <v>0</v>
      </c>
      <c r="AA2221" s="15">
        <f t="shared" si="225"/>
        <v>0</v>
      </c>
      <c r="AB2221" s="15">
        <f t="shared" si="226"/>
        <v>1</v>
      </c>
      <c r="AC2221" s="15">
        <f t="shared" si="227"/>
        <v>1900</v>
      </c>
    </row>
    <row r="2222" spans="7:29" x14ac:dyDescent="0.35">
      <c r="G2222" s="64"/>
      <c r="H2222" s="65"/>
      <c r="I2222" s="65" t="str">
        <f>IF(Job_Cards[[#This Row],[Customer Name]]="",I2221,"")</f>
        <v>Counter Sale</v>
      </c>
      <c r="K2222" s="67" t="str">
        <f>_xlfn.XLOOKUP(Job_Cards[[#This Row],[Part Code Issued]],'Inventory Check'!$A$3:$A$3000,'Inventory Check'!$B$3:$B$3000,"WRONG Code",0)</f>
        <v>WRONG Code</v>
      </c>
      <c r="N2222" s="69">
        <f t="shared" si="223"/>
        <v>0</v>
      </c>
      <c r="U2222" s="71">
        <f t="shared" si="222"/>
        <v>0</v>
      </c>
      <c r="V2222" s="71">
        <f t="shared" si="224"/>
        <v>0</v>
      </c>
      <c r="X2222" s="69">
        <f>Job_Cards[[#This Row],[GST on Lobour]]+Job_Cards[[#This Row],[Total Labour]]+Job_Cards[[#This Row],[Part Value]]</f>
        <v>0</v>
      </c>
      <c r="AA2222" s="15">
        <f t="shared" si="225"/>
        <v>0</v>
      </c>
      <c r="AB2222" s="15">
        <f t="shared" si="226"/>
        <v>1</v>
      </c>
      <c r="AC2222" s="15">
        <f t="shared" si="227"/>
        <v>1900</v>
      </c>
    </row>
    <row r="2223" spans="7:29" x14ac:dyDescent="0.35">
      <c r="G2223" s="64"/>
      <c r="H2223" s="65"/>
      <c r="I2223" s="65" t="str">
        <f>IF(Job_Cards[[#This Row],[Customer Name]]="",I2222,"")</f>
        <v>Counter Sale</v>
      </c>
      <c r="K2223" s="67" t="str">
        <f>_xlfn.XLOOKUP(Job_Cards[[#This Row],[Part Code Issued]],'Inventory Check'!$A$3:$A$3000,'Inventory Check'!$B$3:$B$3000,"WRONG Code",0)</f>
        <v>WRONG Code</v>
      </c>
      <c r="N2223" s="69">
        <f t="shared" si="223"/>
        <v>0</v>
      </c>
      <c r="U2223" s="71">
        <f t="shared" si="222"/>
        <v>0</v>
      </c>
      <c r="V2223" s="71">
        <f t="shared" si="224"/>
        <v>0</v>
      </c>
      <c r="X2223" s="69">
        <f>Job_Cards[[#This Row],[GST on Lobour]]+Job_Cards[[#This Row],[Total Labour]]+Job_Cards[[#This Row],[Part Value]]</f>
        <v>0</v>
      </c>
      <c r="AA2223" s="15">
        <f t="shared" si="225"/>
        <v>0</v>
      </c>
      <c r="AB2223" s="15">
        <f t="shared" si="226"/>
        <v>1</v>
      </c>
      <c r="AC2223" s="15">
        <f t="shared" si="227"/>
        <v>1900</v>
      </c>
    </row>
    <row r="2224" spans="7:29" x14ac:dyDescent="0.35">
      <c r="G2224" s="64"/>
      <c r="H2224" s="65"/>
      <c r="I2224" s="65" t="str">
        <f>IF(Job_Cards[[#This Row],[Customer Name]]="",I2223,"")</f>
        <v>Counter Sale</v>
      </c>
      <c r="K2224" s="67" t="str">
        <f>_xlfn.XLOOKUP(Job_Cards[[#This Row],[Part Code Issued]],'Inventory Check'!$A$3:$A$3000,'Inventory Check'!$B$3:$B$3000,"WRONG Code",0)</f>
        <v>WRONG Code</v>
      </c>
      <c r="N2224" s="69">
        <f t="shared" si="223"/>
        <v>0</v>
      </c>
      <c r="U2224" s="71">
        <f t="shared" si="222"/>
        <v>0</v>
      </c>
      <c r="V2224" s="71">
        <f t="shared" si="224"/>
        <v>0</v>
      </c>
      <c r="X2224" s="69">
        <f>Job_Cards[[#This Row],[GST on Lobour]]+Job_Cards[[#This Row],[Total Labour]]+Job_Cards[[#This Row],[Part Value]]</f>
        <v>0</v>
      </c>
      <c r="AA2224" s="15">
        <f t="shared" si="225"/>
        <v>0</v>
      </c>
      <c r="AB2224" s="15">
        <f t="shared" si="226"/>
        <v>1</v>
      </c>
      <c r="AC2224" s="15">
        <f t="shared" si="227"/>
        <v>1900</v>
      </c>
    </row>
    <row r="2225" spans="7:29" x14ac:dyDescent="0.35">
      <c r="G2225" s="64"/>
      <c r="H2225" s="65"/>
      <c r="I2225" s="65" t="str">
        <f>IF(Job_Cards[[#This Row],[Customer Name]]="",I2224,"")</f>
        <v>Counter Sale</v>
      </c>
      <c r="K2225" s="67" t="str">
        <f>_xlfn.XLOOKUP(Job_Cards[[#This Row],[Part Code Issued]],'Inventory Check'!$A$3:$A$3000,'Inventory Check'!$B$3:$B$3000,"WRONG Code",0)</f>
        <v>WRONG Code</v>
      </c>
      <c r="N2225" s="69">
        <f t="shared" si="223"/>
        <v>0</v>
      </c>
      <c r="U2225" s="71">
        <f t="shared" si="222"/>
        <v>0</v>
      </c>
      <c r="V2225" s="71">
        <f t="shared" si="224"/>
        <v>0</v>
      </c>
      <c r="X2225" s="69">
        <f>Job_Cards[[#This Row],[GST on Lobour]]+Job_Cards[[#This Row],[Total Labour]]+Job_Cards[[#This Row],[Part Value]]</f>
        <v>0</v>
      </c>
      <c r="AA2225" s="15">
        <f t="shared" si="225"/>
        <v>0</v>
      </c>
      <c r="AB2225" s="15">
        <f t="shared" si="226"/>
        <v>1</v>
      </c>
      <c r="AC2225" s="15">
        <f t="shared" si="227"/>
        <v>1900</v>
      </c>
    </row>
    <row r="2226" spans="7:29" x14ac:dyDescent="0.35">
      <c r="G2226" s="64"/>
      <c r="H2226" s="65"/>
      <c r="I2226" s="65" t="str">
        <f>IF(Job_Cards[[#This Row],[Customer Name]]="",I2225,"")</f>
        <v>Counter Sale</v>
      </c>
      <c r="K2226" s="67" t="str">
        <f>_xlfn.XLOOKUP(Job_Cards[[#This Row],[Part Code Issued]],'Inventory Check'!$A$3:$A$3000,'Inventory Check'!$B$3:$B$3000,"WRONG Code",0)</f>
        <v>WRONG Code</v>
      </c>
      <c r="N2226" s="69">
        <f t="shared" si="223"/>
        <v>0</v>
      </c>
      <c r="U2226" s="71">
        <f t="shared" si="222"/>
        <v>0</v>
      </c>
      <c r="V2226" s="71">
        <f t="shared" si="224"/>
        <v>0</v>
      </c>
      <c r="X2226" s="69">
        <f>Job_Cards[[#This Row],[GST on Lobour]]+Job_Cards[[#This Row],[Total Labour]]+Job_Cards[[#This Row],[Part Value]]</f>
        <v>0</v>
      </c>
      <c r="AA2226" s="15">
        <f t="shared" si="225"/>
        <v>0</v>
      </c>
      <c r="AB2226" s="15">
        <f t="shared" si="226"/>
        <v>1</v>
      </c>
      <c r="AC2226" s="15">
        <f t="shared" si="227"/>
        <v>1900</v>
      </c>
    </row>
    <row r="2227" spans="7:29" x14ac:dyDescent="0.35">
      <c r="G2227" s="64"/>
      <c r="H2227" s="65"/>
      <c r="I2227" s="65" t="str">
        <f>IF(Job_Cards[[#This Row],[Customer Name]]="",I2226,"")</f>
        <v>Counter Sale</v>
      </c>
      <c r="K2227" s="67" t="str">
        <f>_xlfn.XLOOKUP(Job_Cards[[#This Row],[Part Code Issued]],'Inventory Check'!$A$3:$A$3000,'Inventory Check'!$B$3:$B$3000,"WRONG Code",0)</f>
        <v>WRONG Code</v>
      </c>
      <c r="N2227" s="69">
        <f t="shared" si="223"/>
        <v>0</v>
      </c>
      <c r="U2227" s="71">
        <f t="shared" si="222"/>
        <v>0</v>
      </c>
      <c r="V2227" s="71">
        <f t="shared" si="224"/>
        <v>0</v>
      </c>
      <c r="X2227" s="69">
        <f>Job_Cards[[#This Row],[GST on Lobour]]+Job_Cards[[#This Row],[Total Labour]]+Job_Cards[[#This Row],[Part Value]]</f>
        <v>0</v>
      </c>
      <c r="AA2227" s="15">
        <f t="shared" si="225"/>
        <v>0</v>
      </c>
      <c r="AB2227" s="15">
        <f t="shared" si="226"/>
        <v>1</v>
      </c>
      <c r="AC2227" s="15">
        <f t="shared" si="227"/>
        <v>1900</v>
      </c>
    </row>
    <row r="2228" spans="7:29" x14ac:dyDescent="0.35">
      <c r="G2228" s="64"/>
      <c r="H2228" s="65"/>
      <c r="I2228" s="65" t="str">
        <f>IF(Job_Cards[[#This Row],[Customer Name]]="",I2227,"")</f>
        <v>Counter Sale</v>
      </c>
      <c r="K2228" s="67" t="str">
        <f>_xlfn.XLOOKUP(Job_Cards[[#This Row],[Part Code Issued]],'Inventory Check'!$A$3:$A$3000,'Inventory Check'!$B$3:$B$3000,"WRONG Code",0)</f>
        <v>WRONG Code</v>
      </c>
      <c r="N2228" s="69">
        <f t="shared" si="223"/>
        <v>0</v>
      </c>
      <c r="U2228" s="71">
        <f t="shared" si="222"/>
        <v>0</v>
      </c>
      <c r="V2228" s="71">
        <f t="shared" si="224"/>
        <v>0</v>
      </c>
      <c r="X2228" s="69">
        <f>Job_Cards[[#This Row],[GST on Lobour]]+Job_Cards[[#This Row],[Total Labour]]+Job_Cards[[#This Row],[Part Value]]</f>
        <v>0</v>
      </c>
      <c r="AA2228" s="15">
        <f t="shared" si="225"/>
        <v>0</v>
      </c>
      <c r="AB2228" s="15">
        <f t="shared" si="226"/>
        <v>1</v>
      </c>
      <c r="AC2228" s="15">
        <f t="shared" si="227"/>
        <v>1900</v>
      </c>
    </row>
    <row r="2229" spans="7:29" x14ac:dyDescent="0.35">
      <c r="G2229" s="64"/>
      <c r="H2229" s="65"/>
      <c r="I2229" s="65" t="str">
        <f>IF(Job_Cards[[#This Row],[Customer Name]]="",I2228,"")</f>
        <v>Counter Sale</v>
      </c>
      <c r="K2229" s="67" t="str">
        <f>_xlfn.XLOOKUP(Job_Cards[[#This Row],[Part Code Issued]],'Inventory Check'!$A$3:$A$3000,'Inventory Check'!$B$3:$B$3000,"WRONG Code",0)</f>
        <v>WRONG Code</v>
      </c>
      <c r="N2229" s="69">
        <f t="shared" si="223"/>
        <v>0</v>
      </c>
      <c r="U2229" s="71">
        <f t="shared" si="222"/>
        <v>0</v>
      </c>
      <c r="V2229" s="71">
        <f t="shared" si="224"/>
        <v>0</v>
      </c>
      <c r="X2229" s="69">
        <f>Job_Cards[[#This Row],[GST on Lobour]]+Job_Cards[[#This Row],[Total Labour]]+Job_Cards[[#This Row],[Part Value]]</f>
        <v>0</v>
      </c>
      <c r="AA2229" s="15">
        <f t="shared" si="225"/>
        <v>0</v>
      </c>
      <c r="AB2229" s="15">
        <f t="shared" si="226"/>
        <v>1</v>
      </c>
      <c r="AC2229" s="15">
        <f t="shared" si="227"/>
        <v>1900</v>
      </c>
    </row>
    <row r="2230" spans="7:29" x14ac:dyDescent="0.35">
      <c r="G2230" s="64"/>
      <c r="H2230" s="65"/>
      <c r="I2230" s="65" t="str">
        <f>IF(Job_Cards[[#This Row],[Customer Name]]="",I2229,"")</f>
        <v>Counter Sale</v>
      </c>
      <c r="K2230" s="67" t="str">
        <f>_xlfn.XLOOKUP(Job_Cards[[#This Row],[Part Code Issued]],'Inventory Check'!$A$3:$A$3000,'Inventory Check'!$B$3:$B$3000,"WRONG Code",0)</f>
        <v>WRONG Code</v>
      </c>
      <c r="N2230" s="69">
        <f t="shared" si="223"/>
        <v>0</v>
      </c>
      <c r="U2230" s="71">
        <f t="shared" si="222"/>
        <v>0</v>
      </c>
      <c r="V2230" s="71">
        <f t="shared" si="224"/>
        <v>0</v>
      </c>
      <c r="X2230" s="69">
        <f>Job_Cards[[#This Row],[GST on Lobour]]+Job_Cards[[#This Row],[Total Labour]]+Job_Cards[[#This Row],[Part Value]]</f>
        <v>0</v>
      </c>
      <c r="AA2230" s="15">
        <f t="shared" si="225"/>
        <v>0</v>
      </c>
      <c r="AB2230" s="15">
        <f t="shared" si="226"/>
        <v>1</v>
      </c>
      <c r="AC2230" s="15">
        <f t="shared" si="227"/>
        <v>1900</v>
      </c>
    </row>
    <row r="2231" spans="7:29" x14ac:dyDescent="0.35">
      <c r="G2231" s="64"/>
      <c r="H2231" s="65"/>
      <c r="I2231" s="65" t="str">
        <f>IF(Job_Cards[[#This Row],[Customer Name]]="",I2230,"")</f>
        <v>Counter Sale</v>
      </c>
      <c r="K2231" s="67" t="str">
        <f>_xlfn.XLOOKUP(Job_Cards[[#This Row],[Part Code Issued]],'Inventory Check'!$A$3:$A$3000,'Inventory Check'!$B$3:$B$3000,"WRONG Code",0)</f>
        <v>WRONG Code</v>
      </c>
      <c r="N2231" s="69">
        <f t="shared" si="223"/>
        <v>0</v>
      </c>
      <c r="U2231" s="71">
        <f t="shared" si="222"/>
        <v>0</v>
      </c>
      <c r="V2231" s="71">
        <f t="shared" si="224"/>
        <v>0</v>
      </c>
      <c r="X2231" s="69">
        <f>Job_Cards[[#This Row],[GST on Lobour]]+Job_Cards[[#This Row],[Total Labour]]+Job_Cards[[#This Row],[Part Value]]</f>
        <v>0</v>
      </c>
      <c r="AA2231" s="15">
        <f t="shared" si="225"/>
        <v>0</v>
      </c>
      <c r="AB2231" s="15">
        <f t="shared" si="226"/>
        <v>1</v>
      </c>
      <c r="AC2231" s="15">
        <f t="shared" si="227"/>
        <v>1900</v>
      </c>
    </row>
    <row r="2232" spans="7:29" x14ac:dyDescent="0.35">
      <c r="G2232" s="64"/>
      <c r="H2232" s="65"/>
      <c r="I2232" s="65" t="str">
        <f>IF(Job_Cards[[#This Row],[Customer Name]]="",I2231,"")</f>
        <v>Counter Sale</v>
      </c>
      <c r="K2232" s="67" t="str">
        <f>_xlfn.XLOOKUP(Job_Cards[[#This Row],[Part Code Issued]],'Inventory Check'!$A$3:$A$3000,'Inventory Check'!$B$3:$B$3000,"WRONG Code",0)</f>
        <v>WRONG Code</v>
      </c>
      <c r="N2232" s="69">
        <f t="shared" si="223"/>
        <v>0</v>
      </c>
      <c r="U2232" s="71">
        <f t="shared" si="222"/>
        <v>0</v>
      </c>
      <c r="V2232" s="71">
        <f t="shared" si="224"/>
        <v>0</v>
      </c>
      <c r="X2232" s="69">
        <f>Job_Cards[[#This Row],[GST on Lobour]]+Job_Cards[[#This Row],[Total Labour]]+Job_Cards[[#This Row],[Part Value]]</f>
        <v>0</v>
      </c>
      <c r="AA2232" s="15">
        <f t="shared" si="225"/>
        <v>0</v>
      </c>
      <c r="AB2232" s="15">
        <f t="shared" si="226"/>
        <v>1</v>
      </c>
      <c r="AC2232" s="15">
        <f t="shared" si="227"/>
        <v>1900</v>
      </c>
    </row>
    <row r="2233" spans="7:29" x14ac:dyDescent="0.35">
      <c r="G2233" s="64"/>
      <c r="H2233" s="65"/>
      <c r="I2233" s="65" t="str">
        <f>IF(Job_Cards[[#This Row],[Customer Name]]="",I2232,"")</f>
        <v>Counter Sale</v>
      </c>
      <c r="K2233" s="67" t="str">
        <f>_xlfn.XLOOKUP(Job_Cards[[#This Row],[Part Code Issued]],'Inventory Check'!$A$3:$A$3000,'Inventory Check'!$B$3:$B$3000,"WRONG Code",0)</f>
        <v>WRONG Code</v>
      </c>
      <c r="N2233" s="69">
        <f t="shared" si="223"/>
        <v>0</v>
      </c>
      <c r="U2233" s="71">
        <f t="shared" si="222"/>
        <v>0</v>
      </c>
      <c r="V2233" s="71">
        <f t="shared" si="224"/>
        <v>0</v>
      </c>
      <c r="X2233" s="69">
        <f>Job_Cards[[#This Row],[GST on Lobour]]+Job_Cards[[#This Row],[Total Labour]]+Job_Cards[[#This Row],[Part Value]]</f>
        <v>0</v>
      </c>
      <c r="AA2233" s="15">
        <f t="shared" si="225"/>
        <v>0</v>
      </c>
      <c r="AB2233" s="15">
        <f t="shared" si="226"/>
        <v>1</v>
      </c>
      <c r="AC2233" s="15">
        <f t="shared" si="227"/>
        <v>1900</v>
      </c>
    </row>
    <row r="2234" spans="7:29" x14ac:dyDescent="0.35">
      <c r="G2234" s="64"/>
      <c r="H2234" s="65"/>
      <c r="I2234" s="65" t="str">
        <f>IF(Job_Cards[[#This Row],[Customer Name]]="",I2233,"")</f>
        <v>Counter Sale</v>
      </c>
      <c r="K2234" s="67" t="str">
        <f>_xlfn.XLOOKUP(Job_Cards[[#This Row],[Part Code Issued]],'Inventory Check'!$A$3:$A$3000,'Inventory Check'!$B$3:$B$3000,"WRONG Code",0)</f>
        <v>WRONG Code</v>
      </c>
      <c r="N2234" s="69">
        <f t="shared" si="223"/>
        <v>0</v>
      </c>
      <c r="U2234" s="71">
        <f t="shared" si="222"/>
        <v>0</v>
      </c>
      <c r="V2234" s="71">
        <f t="shared" si="224"/>
        <v>0</v>
      </c>
      <c r="X2234" s="69">
        <f>Job_Cards[[#This Row],[GST on Lobour]]+Job_Cards[[#This Row],[Total Labour]]+Job_Cards[[#This Row],[Part Value]]</f>
        <v>0</v>
      </c>
      <c r="AA2234" s="15">
        <f t="shared" si="225"/>
        <v>0</v>
      </c>
      <c r="AB2234" s="15">
        <f t="shared" si="226"/>
        <v>1</v>
      </c>
      <c r="AC2234" s="15">
        <f t="shared" si="227"/>
        <v>1900</v>
      </c>
    </row>
    <row r="2235" spans="7:29" x14ac:dyDescent="0.35">
      <c r="G2235" s="64"/>
      <c r="H2235" s="65"/>
      <c r="I2235" s="65" t="str">
        <f>IF(Job_Cards[[#This Row],[Customer Name]]="",I2234,"")</f>
        <v>Counter Sale</v>
      </c>
      <c r="K2235" s="67" t="str">
        <f>_xlfn.XLOOKUP(Job_Cards[[#This Row],[Part Code Issued]],'Inventory Check'!$A$3:$A$3000,'Inventory Check'!$B$3:$B$3000,"WRONG Code",0)</f>
        <v>WRONG Code</v>
      </c>
      <c r="N2235" s="69">
        <f t="shared" si="223"/>
        <v>0</v>
      </c>
      <c r="U2235" s="71">
        <f t="shared" si="222"/>
        <v>0</v>
      </c>
      <c r="V2235" s="71">
        <f t="shared" si="224"/>
        <v>0</v>
      </c>
      <c r="X2235" s="69">
        <f>Job_Cards[[#This Row],[GST on Lobour]]+Job_Cards[[#This Row],[Total Labour]]+Job_Cards[[#This Row],[Part Value]]</f>
        <v>0</v>
      </c>
      <c r="AA2235" s="15">
        <f t="shared" si="225"/>
        <v>0</v>
      </c>
      <c r="AB2235" s="15">
        <f t="shared" si="226"/>
        <v>1</v>
      </c>
      <c r="AC2235" s="15">
        <f t="shared" si="227"/>
        <v>1900</v>
      </c>
    </row>
    <row r="2236" spans="7:29" x14ac:dyDescent="0.35">
      <c r="G2236" s="64"/>
      <c r="H2236" s="65"/>
      <c r="I2236" s="65" t="str">
        <f>IF(Job_Cards[[#This Row],[Customer Name]]="",I2235,"")</f>
        <v>Counter Sale</v>
      </c>
      <c r="K2236" s="67" t="str">
        <f>_xlfn.XLOOKUP(Job_Cards[[#This Row],[Part Code Issued]],'Inventory Check'!$A$3:$A$3000,'Inventory Check'!$B$3:$B$3000,"WRONG Code",0)</f>
        <v>WRONG Code</v>
      </c>
      <c r="N2236" s="69">
        <f t="shared" si="223"/>
        <v>0</v>
      </c>
      <c r="U2236" s="71">
        <f t="shared" ref="U2236:U2299" si="228">SUM(O2236:T2236)</f>
        <v>0</v>
      </c>
      <c r="V2236" s="71">
        <f t="shared" si="224"/>
        <v>0</v>
      </c>
      <c r="X2236" s="69">
        <f>Job_Cards[[#This Row],[GST on Lobour]]+Job_Cards[[#This Row],[Total Labour]]+Job_Cards[[#This Row],[Part Value]]</f>
        <v>0</v>
      </c>
      <c r="AA2236" s="15">
        <f t="shared" si="225"/>
        <v>0</v>
      </c>
      <c r="AB2236" s="15">
        <f t="shared" si="226"/>
        <v>1</v>
      </c>
      <c r="AC2236" s="15">
        <f t="shared" si="227"/>
        <v>1900</v>
      </c>
    </row>
    <row r="2237" spans="7:29" x14ac:dyDescent="0.35">
      <c r="G2237" s="64"/>
      <c r="H2237" s="65"/>
      <c r="I2237" s="65" t="str">
        <f>IF(Job_Cards[[#This Row],[Customer Name]]="",I2236,"")</f>
        <v>Counter Sale</v>
      </c>
      <c r="K2237" s="67" t="str">
        <f>_xlfn.XLOOKUP(Job_Cards[[#This Row],[Part Code Issued]],'Inventory Check'!$A$3:$A$3000,'Inventory Check'!$B$3:$B$3000,"WRONG Code",0)</f>
        <v>WRONG Code</v>
      </c>
      <c r="N2237" s="69">
        <f t="shared" ref="N2237:N2300" si="229">M2237*L2237</f>
        <v>0</v>
      </c>
      <c r="U2237" s="71">
        <f t="shared" si="228"/>
        <v>0</v>
      </c>
      <c r="V2237" s="71">
        <f t="shared" ref="V2237:V2300" si="230">U2237*0.18</f>
        <v>0</v>
      </c>
      <c r="X2237" s="69">
        <f>Job_Cards[[#This Row],[GST on Lobour]]+Job_Cards[[#This Row],[Total Labour]]+Job_Cards[[#This Row],[Part Value]]</f>
        <v>0</v>
      </c>
      <c r="AA2237" s="15">
        <f t="shared" si="225"/>
        <v>0</v>
      </c>
      <c r="AB2237" s="15">
        <f t="shared" si="226"/>
        <v>1</v>
      </c>
      <c r="AC2237" s="15">
        <f t="shared" si="227"/>
        <v>1900</v>
      </c>
    </row>
    <row r="2238" spans="7:29" x14ac:dyDescent="0.35">
      <c r="G2238" s="64"/>
      <c r="H2238" s="65"/>
      <c r="I2238" s="65" t="str">
        <f>IF(Job_Cards[[#This Row],[Customer Name]]="",I2237,"")</f>
        <v>Counter Sale</v>
      </c>
      <c r="K2238" s="67" t="str">
        <f>_xlfn.XLOOKUP(Job_Cards[[#This Row],[Part Code Issued]],'Inventory Check'!$A$3:$A$3000,'Inventory Check'!$B$3:$B$3000,"WRONG Code",0)</f>
        <v>WRONG Code</v>
      </c>
      <c r="N2238" s="69">
        <f t="shared" si="229"/>
        <v>0</v>
      </c>
      <c r="U2238" s="71">
        <f t="shared" si="228"/>
        <v>0</v>
      </c>
      <c r="V2238" s="71">
        <f t="shared" si="230"/>
        <v>0</v>
      </c>
      <c r="X2238" s="69">
        <f>Job_Cards[[#This Row],[GST on Lobour]]+Job_Cards[[#This Row],[Total Labour]]+Job_Cards[[#This Row],[Part Value]]</f>
        <v>0</v>
      </c>
      <c r="AA2238" s="15">
        <f t="shared" si="225"/>
        <v>0</v>
      </c>
      <c r="AB2238" s="15">
        <f t="shared" si="226"/>
        <v>1</v>
      </c>
      <c r="AC2238" s="15">
        <f t="shared" si="227"/>
        <v>1900</v>
      </c>
    </row>
    <row r="2239" spans="7:29" x14ac:dyDescent="0.35">
      <c r="G2239" s="64"/>
      <c r="H2239" s="65"/>
      <c r="I2239" s="65" t="str">
        <f>IF(Job_Cards[[#This Row],[Customer Name]]="",I2238,"")</f>
        <v>Counter Sale</v>
      </c>
      <c r="K2239" s="67" t="str">
        <f>_xlfn.XLOOKUP(Job_Cards[[#This Row],[Part Code Issued]],'Inventory Check'!$A$3:$A$3000,'Inventory Check'!$B$3:$B$3000,"WRONG Code",0)</f>
        <v>WRONG Code</v>
      </c>
      <c r="N2239" s="69">
        <f t="shared" si="229"/>
        <v>0</v>
      </c>
      <c r="U2239" s="71">
        <f t="shared" si="228"/>
        <v>0</v>
      </c>
      <c r="V2239" s="71">
        <f t="shared" si="230"/>
        <v>0</v>
      </c>
      <c r="X2239" s="69">
        <f>Job_Cards[[#This Row],[GST on Lobour]]+Job_Cards[[#This Row],[Total Labour]]+Job_Cards[[#This Row],[Part Value]]</f>
        <v>0</v>
      </c>
      <c r="AA2239" s="15">
        <f t="shared" ref="AA2239:AA2302" si="231">DAY(B2239)</f>
        <v>0</v>
      </c>
      <c r="AB2239" s="15">
        <f t="shared" ref="AB2239:AB2302" si="232">MONTH(B2239)</f>
        <v>1</v>
      </c>
      <c r="AC2239" s="15">
        <f t="shared" ref="AC2239:AC2302" si="233">YEAR(B2239)</f>
        <v>1900</v>
      </c>
    </row>
    <row r="2240" spans="7:29" x14ac:dyDescent="0.35">
      <c r="G2240" s="64"/>
      <c r="H2240" s="65"/>
      <c r="I2240" s="65" t="str">
        <f>IF(Job_Cards[[#This Row],[Customer Name]]="",I2239,"")</f>
        <v>Counter Sale</v>
      </c>
      <c r="K2240" s="67" t="str">
        <f>_xlfn.XLOOKUP(Job_Cards[[#This Row],[Part Code Issued]],'Inventory Check'!$A$3:$A$3000,'Inventory Check'!$B$3:$B$3000,"WRONG Code",0)</f>
        <v>WRONG Code</v>
      </c>
      <c r="N2240" s="69">
        <f t="shared" si="229"/>
        <v>0</v>
      </c>
      <c r="U2240" s="71">
        <f t="shared" si="228"/>
        <v>0</v>
      </c>
      <c r="V2240" s="71">
        <f t="shared" si="230"/>
        <v>0</v>
      </c>
      <c r="X2240" s="69">
        <f>Job_Cards[[#This Row],[GST on Lobour]]+Job_Cards[[#This Row],[Total Labour]]+Job_Cards[[#This Row],[Part Value]]</f>
        <v>0</v>
      </c>
      <c r="AA2240" s="15">
        <f t="shared" si="231"/>
        <v>0</v>
      </c>
      <c r="AB2240" s="15">
        <f t="shared" si="232"/>
        <v>1</v>
      </c>
      <c r="AC2240" s="15">
        <f t="shared" si="233"/>
        <v>1900</v>
      </c>
    </row>
    <row r="2241" spans="7:29" x14ac:dyDescent="0.35">
      <c r="G2241" s="64"/>
      <c r="H2241" s="65"/>
      <c r="I2241" s="65" t="str">
        <f>IF(Job_Cards[[#This Row],[Customer Name]]="",I2240,"")</f>
        <v>Counter Sale</v>
      </c>
      <c r="K2241" s="67" t="str">
        <f>_xlfn.XLOOKUP(Job_Cards[[#This Row],[Part Code Issued]],'Inventory Check'!$A$3:$A$3000,'Inventory Check'!$B$3:$B$3000,"WRONG Code",0)</f>
        <v>WRONG Code</v>
      </c>
      <c r="N2241" s="69">
        <f t="shared" si="229"/>
        <v>0</v>
      </c>
      <c r="U2241" s="71">
        <f t="shared" si="228"/>
        <v>0</v>
      </c>
      <c r="V2241" s="71">
        <f t="shared" si="230"/>
        <v>0</v>
      </c>
      <c r="X2241" s="69">
        <f>Job_Cards[[#This Row],[GST on Lobour]]+Job_Cards[[#This Row],[Total Labour]]+Job_Cards[[#This Row],[Part Value]]</f>
        <v>0</v>
      </c>
      <c r="AA2241" s="15">
        <f t="shared" si="231"/>
        <v>0</v>
      </c>
      <c r="AB2241" s="15">
        <f t="shared" si="232"/>
        <v>1</v>
      </c>
      <c r="AC2241" s="15">
        <f t="shared" si="233"/>
        <v>1900</v>
      </c>
    </row>
    <row r="2242" spans="7:29" x14ac:dyDescent="0.35">
      <c r="G2242" s="64"/>
      <c r="H2242" s="65"/>
      <c r="I2242" s="65" t="str">
        <f>IF(Job_Cards[[#This Row],[Customer Name]]="",I2241,"")</f>
        <v>Counter Sale</v>
      </c>
      <c r="K2242" s="67" t="str">
        <f>_xlfn.XLOOKUP(Job_Cards[[#This Row],[Part Code Issued]],'Inventory Check'!$A$3:$A$3000,'Inventory Check'!$B$3:$B$3000,"WRONG Code",0)</f>
        <v>WRONG Code</v>
      </c>
      <c r="N2242" s="69">
        <f t="shared" si="229"/>
        <v>0</v>
      </c>
      <c r="U2242" s="71">
        <f t="shared" si="228"/>
        <v>0</v>
      </c>
      <c r="V2242" s="71">
        <f t="shared" si="230"/>
        <v>0</v>
      </c>
      <c r="X2242" s="69">
        <f>Job_Cards[[#This Row],[GST on Lobour]]+Job_Cards[[#This Row],[Total Labour]]+Job_Cards[[#This Row],[Part Value]]</f>
        <v>0</v>
      </c>
      <c r="AA2242" s="15">
        <f t="shared" si="231"/>
        <v>0</v>
      </c>
      <c r="AB2242" s="15">
        <f t="shared" si="232"/>
        <v>1</v>
      </c>
      <c r="AC2242" s="15">
        <f t="shared" si="233"/>
        <v>1900</v>
      </c>
    </row>
    <row r="2243" spans="7:29" x14ac:dyDescent="0.35">
      <c r="G2243" s="64"/>
      <c r="H2243" s="65"/>
      <c r="I2243" s="65" t="str">
        <f>IF(Job_Cards[[#This Row],[Customer Name]]="",I2242,"")</f>
        <v>Counter Sale</v>
      </c>
      <c r="K2243" s="67" t="str">
        <f>_xlfn.XLOOKUP(Job_Cards[[#This Row],[Part Code Issued]],'Inventory Check'!$A$3:$A$3000,'Inventory Check'!$B$3:$B$3000,"WRONG Code",0)</f>
        <v>WRONG Code</v>
      </c>
      <c r="N2243" s="69">
        <f t="shared" si="229"/>
        <v>0</v>
      </c>
      <c r="U2243" s="71">
        <f t="shared" si="228"/>
        <v>0</v>
      </c>
      <c r="V2243" s="71">
        <f t="shared" si="230"/>
        <v>0</v>
      </c>
      <c r="X2243" s="69">
        <f>Job_Cards[[#This Row],[GST on Lobour]]+Job_Cards[[#This Row],[Total Labour]]+Job_Cards[[#This Row],[Part Value]]</f>
        <v>0</v>
      </c>
      <c r="AA2243" s="15">
        <f t="shared" si="231"/>
        <v>0</v>
      </c>
      <c r="AB2243" s="15">
        <f t="shared" si="232"/>
        <v>1</v>
      </c>
      <c r="AC2243" s="15">
        <f t="shared" si="233"/>
        <v>1900</v>
      </c>
    </row>
    <row r="2244" spans="7:29" x14ac:dyDescent="0.35">
      <c r="G2244" s="64"/>
      <c r="H2244" s="65"/>
      <c r="I2244" s="65" t="str">
        <f>IF(Job_Cards[[#This Row],[Customer Name]]="",I2243,"")</f>
        <v>Counter Sale</v>
      </c>
      <c r="K2244" s="67" t="str">
        <f>_xlfn.XLOOKUP(Job_Cards[[#This Row],[Part Code Issued]],'Inventory Check'!$A$3:$A$3000,'Inventory Check'!$B$3:$B$3000,"WRONG Code",0)</f>
        <v>WRONG Code</v>
      </c>
      <c r="N2244" s="69">
        <f t="shared" si="229"/>
        <v>0</v>
      </c>
      <c r="U2244" s="71">
        <f t="shared" si="228"/>
        <v>0</v>
      </c>
      <c r="V2244" s="71">
        <f t="shared" si="230"/>
        <v>0</v>
      </c>
      <c r="X2244" s="69">
        <f>Job_Cards[[#This Row],[GST on Lobour]]+Job_Cards[[#This Row],[Total Labour]]+Job_Cards[[#This Row],[Part Value]]</f>
        <v>0</v>
      </c>
      <c r="AA2244" s="15">
        <f t="shared" si="231"/>
        <v>0</v>
      </c>
      <c r="AB2244" s="15">
        <f t="shared" si="232"/>
        <v>1</v>
      </c>
      <c r="AC2244" s="15">
        <f t="shared" si="233"/>
        <v>1900</v>
      </c>
    </row>
    <row r="2245" spans="7:29" x14ac:dyDescent="0.35">
      <c r="G2245" s="64"/>
      <c r="H2245" s="65"/>
      <c r="I2245" s="65" t="str">
        <f>IF(Job_Cards[[#This Row],[Customer Name]]="",I2244,"")</f>
        <v>Counter Sale</v>
      </c>
      <c r="K2245" s="67" t="str">
        <f>_xlfn.XLOOKUP(Job_Cards[[#This Row],[Part Code Issued]],'Inventory Check'!$A$3:$A$3000,'Inventory Check'!$B$3:$B$3000,"WRONG Code",0)</f>
        <v>WRONG Code</v>
      </c>
      <c r="N2245" s="69">
        <f t="shared" si="229"/>
        <v>0</v>
      </c>
      <c r="U2245" s="71">
        <f t="shared" si="228"/>
        <v>0</v>
      </c>
      <c r="V2245" s="71">
        <f t="shared" si="230"/>
        <v>0</v>
      </c>
      <c r="X2245" s="69">
        <f>Job_Cards[[#This Row],[GST on Lobour]]+Job_Cards[[#This Row],[Total Labour]]+Job_Cards[[#This Row],[Part Value]]</f>
        <v>0</v>
      </c>
      <c r="AA2245" s="15">
        <f t="shared" si="231"/>
        <v>0</v>
      </c>
      <c r="AB2245" s="15">
        <f t="shared" si="232"/>
        <v>1</v>
      </c>
      <c r="AC2245" s="15">
        <f t="shared" si="233"/>
        <v>1900</v>
      </c>
    </row>
    <row r="2246" spans="7:29" x14ac:dyDescent="0.35">
      <c r="G2246" s="64"/>
      <c r="H2246" s="65"/>
      <c r="I2246" s="65" t="str">
        <f>IF(Job_Cards[[#This Row],[Customer Name]]="",I2245,"")</f>
        <v>Counter Sale</v>
      </c>
      <c r="K2246" s="67" t="str">
        <f>_xlfn.XLOOKUP(Job_Cards[[#This Row],[Part Code Issued]],'Inventory Check'!$A$3:$A$3000,'Inventory Check'!$B$3:$B$3000,"WRONG Code",0)</f>
        <v>WRONG Code</v>
      </c>
      <c r="N2246" s="69">
        <f t="shared" si="229"/>
        <v>0</v>
      </c>
      <c r="U2246" s="71">
        <f t="shared" si="228"/>
        <v>0</v>
      </c>
      <c r="V2246" s="71">
        <f t="shared" si="230"/>
        <v>0</v>
      </c>
      <c r="X2246" s="69">
        <f>Job_Cards[[#This Row],[GST on Lobour]]+Job_Cards[[#This Row],[Total Labour]]+Job_Cards[[#This Row],[Part Value]]</f>
        <v>0</v>
      </c>
      <c r="AA2246" s="15">
        <f t="shared" si="231"/>
        <v>0</v>
      </c>
      <c r="AB2246" s="15">
        <f t="shared" si="232"/>
        <v>1</v>
      </c>
      <c r="AC2246" s="15">
        <f t="shared" si="233"/>
        <v>1900</v>
      </c>
    </row>
    <row r="2247" spans="7:29" x14ac:dyDescent="0.35">
      <c r="G2247" s="64"/>
      <c r="H2247" s="65"/>
      <c r="I2247" s="65" t="str">
        <f>IF(Job_Cards[[#This Row],[Customer Name]]="",I2246,"")</f>
        <v>Counter Sale</v>
      </c>
      <c r="K2247" s="67" t="str">
        <f>_xlfn.XLOOKUP(Job_Cards[[#This Row],[Part Code Issued]],'Inventory Check'!$A$3:$A$3000,'Inventory Check'!$B$3:$B$3000,"WRONG Code",0)</f>
        <v>WRONG Code</v>
      </c>
      <c r="N2247" s="69">
        <f t="shared" si="229"/>
        <v>0</v>
      </c>
      <c r="U2247" s="71">
        <f t="shared" si="228"/>
        <v>0</v>
      </c>
      <c r="V2247" s="71">
        <f t="shared" si="230"/>
        <v>0</v>
      </c>
      <c r="X2247" s="69">
        <f>Job_Cards[[#This Row],[GST on Lobour]]+Job_Cards[[#This Row],[Total Labour]]+Job_Cards[[#This Row],[Part Value]]</f>
        <v>0</v>
      </c>
      <c r="AA2247" s="15">
        <f t="shared" si="231"/>
        <v>0</v>
      </c>
      <c r="AB2247" s="15">
        <f t="shared" si="232"/>
        <v>1</v>
      </c>
      <c r="AC2247" s="15">
        <f t="shared" si="233"/>
        <v>1900</v>
      </c>
    </row>
    <row r="2248" spans="7:29" x14ac:dyDescent="0.35">
      <c r="G2248" s="64"/>
      <c r="H2248" s="65"/>
      <c r="I2248" s="65" t="str">
        <f>IF(Job_Cards[[#This Row],[Customer Name]]="",I2247,"")</f>
        <v>Counter Sale</v>
      </c>
      <c r="K2248" s="67" t="str">
        <f>_xlfn.XLOOKUP(Job_Cards[[#This Row],[Part Code Issued]],'Inventory Check'!$A$3:$A$3000,'Inventory Check'!$B$3:$B$3000,"WRONG Code",0)</f>
        <v>WRONG Code</v>
      </c>
      <c r="N2248" s="69">
        <f t="shared" si="229"/>
        <v>0</v>
      </c>
      <c r="U2248" s="71">
        <f t="shared" si="228"/>
        <v>0</v>
      </c>
      <c r="V2248" s="71">
        <f t="shared" si="230"/>
        <v>0</v>
      </c>
      <c r="X2248" s="69">
        <f>Job_Cards[[#This Row],[GST on Lobour]]+Job_Cards[[#This Row],[Total Labour]]+Job_Cards[[#This Row],[Part Value]]</f>
        <v>0</v>
      </c>
      <c r="AA2248" s="15">
        <f t="shared" si="231"/>
        <v>0</v>
      </c>
      <c r="AB2248" s="15">
        <f t="shared" si="232"/>
        <v>1</v>
      </c>
      <c r="AC2248" s="15">
        <f t="shared" si="233"/>
        <v>1900</v>
      </c>
    </row>
    <row r="2249" spans="7:29" x14ac:dyDescent="0.35">
      <c r="G2249" s="64"/>
      <c r="H2249" s="65"/>
      <c r="I2249" s="65" t="str">
        <f>IF(Job_Cards[[#This Row],[Customer Name]]="",I2248,"")</f>
        <v>Counter Sale</v>
      </c>
      <c r="K2249" s="67" t="str">
        <f>_xlfn.XLOOKUP(Job_Cards[[#This Row],[Part Code Issued]],'Inventory Check'!$A$3:$A$3000,'Inventory Check'!$B$3:$B$3000,"WRONG Code",0)</f>
        <v>WRONG Code</v>
      </c>
      <c r="N2249" s="69">
        <f t="shared" si="229"/>
        <v>0</v>
      </c>
      <c r="U2249" s="71">
        <f t="shared" si="228"/>
        <v>0</v>
      </c>
      <c r="V2249" s="71">
        <f t="shared" si="230"/>
        <v>0</v>
      </c>
      <c r="X2249" s="69">
        <f>Job_Cards[[#This Row],[GST on Lobour]]+Job_Cards[[#This Row],[Total Labour]]+Job_Cards[[#This Row],[Part Value]]</f>
        <v>0</v>
      </c>
      <c r="AA2249" s="15">
        <f t="shared" si="231"/>
        <v>0</v>
      </c>
      <c r="AB2249" s="15">
        <f t="shared" si="232"/>
        <v>1</v>
      </c>
      <c r="AC2249" s="15">
        <f t="shared" si="233"/>
        <v>1900</v>
      </c>
    </row>
    <row r="2250" spans="7:29" x14ac:dyDescent="0.35">
      <c r="G2250" s="64"/>
      <c r="H2250" s="65"/>
      <c r="I2250" s="65" t="str">
        <f>IF(Job_Cards[[#This Row],[Customer Name]]="",I2249,"")</f>
        <v>Counter Sale</v>
      </c>
      <c r="K2250" s="67" t="str">
        <f>_xlfn.XLOOKUP(Job_Cards[[#This Row],[Part Code Issued]],'Inventory Check'!$A$3:$A$3000,'Inventory Check'!$B$3:$B$3000,"WRONG Code",0)</f>
        <v>WRONG Code</v>
      </c>
      <c r="N2250" s="69">
        <f t="shared" si="229"/>
        <v>0</v>
      </c>
      <c r="U2250" s="71">
        <f t="shared" si="228"/>
        <v>0</v>
      </c>
      <c r="V2250" s="71">
        <f t="shared" si="230"/>
        <v>0</v>
      </c>
      <c r="X2250" s="69">
        <f>Job_Cards[[#This Row],[GST on Lobour]]+Job_Cards[[#This Row],[Total Labour]]+Job_Cards[[#This Row],[Part Value]]</f>
        <v>0</v>
      </c>
      <c r="AA2250" s="15">
        <f t="shared" si="231"/>
        <v>0</v>
      </c>
      <c r="AB2250" s="15">
        <f t="shared" si="232"/>
        <v>1</v>
      </c>
      <c r="AC2250" s="15">
        <f t="shared" si="233"/>
        <v>1900</v>
      </c>
    </row>
    <row r="2251" spans="7:29" x14ac:dyDescent="0.35">
      <c r="G2251" s="64"/>
      <c r="H2251" s="65"/>
      <c r="I2251" s="65" t="str">
        <f>IF(Job_Cards[[#This Row],[Customer Name]]="",I2250,"")</f>
        <v>Counter Sale</v>
      </c>
      <c r="K2251" s="67" t="str">
        <f>_xlfn.XLOOKUP(Job_Cards[[#This Row],[Part Code Issued]],'Inventory Check'!$A$3:$A$3000,'Inventory Check'!$B$3:$B$3000,"WRONG Code",0)</f>
        <v>WRONG Code</v>
      </c>
      <c r="N2251" s="69">
        <f t="shared" si="229"/>
        <v>0</v>
      </c>
      <c r="U2251" s="71">
        <f t="shared" si="228"/>
        <v>0</v>
      </c>
      <c r="V2251" s="71">
        <f t="shared" si="230"/>
        <v>0</v>
      </c>
      <c r="X2251" s="69">
        <f>Job_Cards[[#This Row],[GST on Lobour]]+Job_Cards[[#This Row],[Total Labour]]+Job_Cards[[#This Row],[Part Value]]</f>
        <v>0</v>
      </c>
      <c r="AA2251" s="15">
        <f t="shared" si="231"/>
        <v>0</v>
      </c>
      <c r="AB2251" s="15">
        <f t="shared" si="232"/>
        <v>1</v>
      </c>
      <c r="AC2251" s="15">
        <f t="shared" si="233"/>
        <v>1900</v>
      </c>
    </row>
    <row r="2252" spans="7:29" x14ac:dyDescent="0.35">
      <c r="G2252" s="64"/>
      <c r="H2252" s="65"/>
      <c r="I2252" s="65" t="str">
        <f>IF(Job_Cards[[#This Row],[Customer Name]]="",I2251,"")</f>
        <v>Counter Sale</v>
      </c>
      <c r="K2252" s="67" t="str">
        <f>_xlfn.XLOOKUP(Job_Cards[[#This Row],[Part Code Issued]],'Inventory Check'!$A$3:$A$3000,'Inventory Check'!$B$3:$B$3000,"WRONG Code",0)</f>
        <v>WRONG Code</v>
      </c>
      <c r="N2252" s="69">
        <f t="shared" si="229"/>
        <v>0</v>
      </c>
      <c r="U2252" s="71">
        <f t="shared" si="228"/>
        <v>0</v>
      </c>
      <c r="V2252" s="71">
        <f t="shared" si="230"/>
        <v>0</v>
      </c>
      <c r="X2252" s="69">
        <f>Job_Cards[[#This Row],[GST on Lobour]]+Job_Cards[[#This Row],[Total Labour]]+Job_Cards[[#This Row],[Part Value]]</f>
        <v>0</v>
      </c>
      <c r="AA2252" s="15">
        <f t="shared" si="231"/>
        <v>0</v>
      </c>
      <c r="AB2252" s="15">
        <f t="shared" si="232"/>
        <v>1</v>
      </c>
      <c r="AC2252" s="15">
        <f t="shared" si="233"/>
        <v>1900</v>
      </c>
    </row>
    <row r="2253" spans="7:29" x14ac:dyDescent="0.35">
      <c r="G2253" s="64"/>
      <c r="H2253" s="65"/>
      <c r="I2253" s="65" t="str">
        <f>IF(Job_Cards[[#This Row],[Customer Name]]="",I2252,"")</f>
        <v>Counter Sale</v>
      </c>
      <c r="K2253" s="67" t="str">
        <f>_xlfn.XLOOKUP(Job_Cards[[#This Row],[Part Code Issued]],'Inventory Check'!$A$3:$A$3000,'Inventory Check'!$B$3:$B$3000,"WRONG Code",0)</f>
        <v>WRONG Code</v>
      </c>
      <c r="N2253" s="69">
        <f t="shared" si="229"/>
        <v>0</v>
      </c>
      <c r="U2253" s="71">
        <f t="shared" si="228"/>
        <v>0</v>
      </c>
      <c r="V2253" s="71">
        <f t="shared" si="230"/>
        <v>0</v>
      </c>
      <c r="X2253" s="69">
        <f>Job_Cards[[#This Row],[GST on Lobour]]+Job_Cards[[#This Row],[Total Labour]]+Job_Cards[[#This Row],[Part Value]]</f>
        <v>0</v>
      </c>
      <c r="AA2253" s="15">
        <f t="shared" si="231"/>
        <v>0</v>
      </c>
      <c r="AB2253" s="15">
        <f t="shared" si="232"/>
        <v>1</v>
      </c>
      <c r="AC2253" s="15">
        <f t="shared" si="233"/>
        <v>1900</v>
      </c>
    </row>
    <row r="2254" spans="7:29" x14ac:dyDescent="0.35">
      <c r="G2254" s="64"/>
      <c r="H2254" s="65"/>
      <c r="I2254" s="65" t="str">
        <f>IF(Job_Cards[[#This Row],[Customer Name]]="",I2253,"")</f>
        <v>Counter Sale</v>
      </c>
      <c r="K2254" s="67" t="str">
        <f>_xlfn.XLOOKUP(Job_Cards[[#This Row],[Part Code Issued]],'Inventory Check'!$A$3:$A$3000,'Inventory Check'!$B$3:$B$3000,"WRONG Code",0)</f>
        <v>WRONG Code</v>
      </c>
      <c r="N2254" s="69">
        <f t="shared" si="229"/>
        <v>0</v>
      </c>
      <c r="U2254" s="71">
        <f t="shared" si="228"/>
        <v>0</v>
      </c>
      <c r="V2254" s="71">
        <f t="shared" si="230"/>
        <v>0</v>
      </c>
      <c r="X2254" s="69">
        <f>Job_Cards[[#This Row],[GST on Lobour]]+Job_Cards[[#This Row],[Total Labour]]+Job_Cards[[#This Row],[Part Value]]</f>
        <v>0</v>
      </c>
      <c r="AA2254" s="15">
        <f t="shared" si="231"/>
        <v>0</v>
      </c>
      <c r="AB2254" s="15">
        <f t="shared" si="232"/>
        <v>1</v>
      </c>
      <c r="AC2254" s="15">
        <f t="shared" si="233"/>
        <v>1900</v>
      </c>
    </row>
    <row r="2255" spans="7:29" x14ac:dyDescent="0.35">
      <c r="G2255" s="64"/>
      <c r="H2255" s="65"/>
      <c r="I2255" s="65" t="str">
        <f>IF(Job_Cards[[#This Row],[Customer Name]]="",I2254,"")</f>
        <v>Counter Sale</v>
      </c>
      <c r="K2255" s="67" t="str">
        <f>_xlfn.XLOOKUP(Job_Cards[[#This Row],[Part Code Issued]],'Inventory Check'!$A$3:$A$3000,'Inventory Check'!$B$3:$B$3000,"WRONG Code",0)</f>
        <v>WRONG Code</v>
      </c>
      <c r="N2255" s="69">
        <f t="shared" si="229"/>
        <v>0</v>
      </c>
      <c r="U2255" s="71">
        <f t="shared" si="228"/>
        <v>0</v>
      </c>
      <c r="V2255" s="71">
        <f t="shared" si="230"/>
        <v>0</v>
      </c>
      <c r="X2255" s="69">
        <f>Job_Cards[[#This Row],[GST on Lobour]]+Job_Cards[[#This Row],[Total Labour]]+Job_Cards[[#This Row],[Part Value]]</f>
        <v>0</v>
      </c>
      <c r="AA2255" s="15">
        <f t="shared" si="231"/>
        <v>0</v>
      </c>
      <c r="AB2255" s="15">
        <f t="shared" si="232"/>
        <v>1</v>
      </c>
      <c r="AC2255" s="15">
        <f t="shared" si="233"/>
        <v>1900</v>
      </c>
    </row>
    <row r="2256" spans="7:29" x14ac:dyDescent="0.35">
      <c r="G2256" s="64"/>
      <c r="H2256" s="65"/>
      <c r="I2256" s="65" t="str">
        <f>IF(Job_Cards[[#This Row],[Customer Name]]="",I2255,"")</f>
        <v>Counter Sale</v>
      </c>
      <c r="K2256" s="67" t="str">
        <f>_xlfn.XLOOKUP(Job_Cards[[#This Row],[Part Code Issued]],'Inventory Check'!$A$3:$A$3000,'Inventory Check'!$B$3:$B$3000,"WRONG Code",0)</f>
        <v>WRONG Code</v>
      </c>
      <c r="N2256" s="69">
        <f t="shared" si="229"/>
        <v>0</v>
      </c>
      <c r="U2256" s="71">
        <f t="shared" si="228"/>
        <v>0</v>
      </c>
      <c r="V2256" s="71">
        <f t="shared" si="230"/>
        <v>0</v>
      </c>
      <c r="X2256" s="69">
        <f>Job_Cards[[#This Row],[GST on Lobour]]+Job_Cards[[#This Row],[Total Labour]]+Job_Cards[[#This Row],[Part Value]]</f>
        <v>0</v>
      </c>
      <c r="AA2256" s="15">
        <f t="shared" si="231"/>
        <v>0</v>
      </c>
      <c r="AB2256" s="15">
        <f t="shared" si="232"/>
        <v>1</v>
      </c>
      <c r="AC2256" s="15">
        <f t="shared" si="233"/>
        <v>1900</v>
      </c>
    </row>
    <row r="2257" spans="7:29" x14ac:dyDescent="0.35">
      <c r="G2257" s="64"/>
      <c r="H2257" s="65"/>
      <c r="I2257" s="65" t="str">
        <f>IF(Job_Cards[[#This Row],[Customer Name]]="",I2256,"")</f>
        <v>Counter Sale</v>
      </c>
      <c r="K2257" s="67" t="str">
        <f>_xlfn.XLOOKUP(Job_Cards[[#This Row],[Part Code Issued]],'Inventory Check'!$A$3:$A$3000,'Inventory Check'!$B$3:$B$3000,"WRONG Code",0)</f>
        <v>WRONG Code</v>
      </c>
      <c r="N2257" s="69">
        <f t="shared" si="229"/>
        <v>0</v>
      </c>
      <c r="U2257" s="71">
        <f t="shared" si="228"/>
        <v>0</v>
      </c>
      <c r="V2257" s="71">
        <f t="shared" si="230"/>
        <v>0</v>
      </c>
      <c r="X2257" s="69">
        <f>Job_Cards[[#This Row],[GST on Lobour]]+Job_Cards[[#This Row],[Total Labour]]+Job_Cards[[#This Row],[Part Value]]</f>
        <v>0</v>
      </c>
      <c r="AA2257" s="15">
        <f t="shared" si="231"/>
        <v>0</v>
      </c>
      <c r="AB2257" s="15">
        <f t="shared" si="232"/>
        <v>1</v>
      </c>
      <c r="AC2257" s="15">
        <f t="shared" si="233"/>
        <v>1900</v>
      </c>
    </row>
    <row r="2258" spans="7:29" x14ac:dyDescent="0.35">
      <c r="G2258" s="64"/>
      <c r="H2258" s="65"/>
      <c r="I2258" s="65" t="str">
        <f>IF(Job_Cards[[#This Row],[Customer Name]]="",I2257,"")</f>
        <v>Counter Sale</v>
      </c>
      <c r="K2258" s="67" t="str">
        <f>_xlfn.XLOOKUP(Job_Cards[[#This Row],[Part Code Issued]],'Inventory Check'!$A$3:$A$3000,'Inventory Check'!$B$3:$B$3000,"WRONG Code",0)</f>
        <v>WRONG Code</v>
      </c>
      <c r="N2258" s="69">
        <f t="shared" si="229"/>
        <v>0</v>
      </c>
      <c r="U2258" s="71">
        <f t="shared" si="228"/>
        <v>0</v>
      </c>
      <c r="V2258" s="71">
        <f t="shared" si="230"/>
        <v>0</v>
      </c>
      <c r="X2258" s="69">
        <f>Job_Cards[[#This Row],[GST on Lobour]]+Job_Cards[[#This Row],[Total Labour]]+Job_Cards[[#This Row],[Part Value]]</f>
        <v>0</v>
      </c>
      <c r="AA2258" s="15">
        <f t="shared" si="231"/>
        <v>0</v>
      </c>
      <c r="AB2258" s="15">
        <f t="shared" si="232"/>
        <v>1</v>
      </c>
      <c r="AC2258" s="15">
        <f t="shared" si="233"/>
        <v>1900</v>
      </c>
    </row>
    <row r="2259" spans="7:29" x14ac:dyDescent="0.35">
      <c r="G2259" s="64"/>
      <c r="H2259" s="65"/>
      <c r="I2259" s="65" t="str">
        <f>IF(Job_Cards[[#This Row],[Customer Name]]="",I2258,"")</f>
        <v>Counter Sale</v>
      </c>
      <c r="K2259" s="67" t="str">
        <f>_xlfn.XLOOKUP(Job_Cards[[#This Row],[Part Code Issued]],'Inventory Check'!$A$3:$A$3000,'Inventory Check'!$B$3:$B$3000,"WRONG Code",0)</f>
        <v>WRONG Code</v>
      </c>
      <c r="N2259" s="69">
        <f t="shared" si="229"/>
        <v>0</v>
      </c>
      <c r="U2259" s="71">
        <f t="shared" si="228"/>
        <v>0</v>
      </c>
      <c r="V2259" s="71">
        <f t="shared" si="230"/>
        <v>0</v>
      </c>
      <c r="X2259" s="69">
        <f>Job_Cards[[#This Row],[GST on Lobour]]+Job_Cards[[#This Row],[Total Labour]]+Job_Cards[[#This Row],[Part Value]]</f>
        <v>0</v>
      </c>
      <c r="AA2259" s="15">
        <f t="shared" si="231"/>
        <v>0</v>
      </c>
      <c r="AB2259" s="15">
        <f t="shared" si="232"/>
        <v>1</v>
      </c>
      <c r="AC2259" s="15">
        <f t="shared" si="233"/>
        <v>1900</v>
      </c>
    </row>
    <row r="2260" spans="7:29" x14ac:dyDescent="0.35">
      <c r="G2260" s="64"/>
      <c r="H2260" s="65"/>
      <c r="I2260" s="65" t="str">
        <f>IF(Job_Cards[[#This Row],[Customer Name]]="",I2259,"")</f>
        <v>Counter Sale</v>
      </c>
      <c r="K2260" s="67" t="str">
        <f>_xlfn.XLOOKUP(Job_Cards[[#This Row],[Part Code Issued]],'Inventory Check'!$A$3:$A$3000,'Inventory Check'!$B$3:$B$3000,"WRONG Code",0)</f>
        <v>WRONG Code</v>
      </c>
      <c r="N2260" s="69">
        <f t="shared" si="229"/>
        <v>0</v>
      </c>
      <c r="U2260" s="71">
        <f t="shared" si="228"/>
        <v>0</v>
      </c>
      <c r="V2260" s="71">
        <f t="shared" si="230"/>
        <v>0</v>
      </c>
      <c r="X2260" s="69">
        <f>Job_Cards[[#This Row],[GST on Lobour]]+Job_Cards[[#This Row],[Total Labour]]+Job_Cards[[#This Row],[Part Value]]</f>
        <v>0</v>
      </c>
      <c r="AA2260" s="15">
        <f t="shared" si="231"/>
        <v>0</v>
      </c>
      <c r="AB2260" s="15">
        <f t="shared" si="232"/>
        <v>1</v>
      </c>
      <c r="AC2260" s="15">
        <f t="shared" si="233"/>
        <v>1900</v>
      </c>
    </row>
    <row r="2261" spans="7:29" x14ac:dyDescent="0.35">
      <c r="G2261" s="64"/>
      <c r="H2261" s="65"/>
      <c r="I2261" s="65" t="str">
        <f>IF(Job_Cards[[#This Row],[Customer Name]]="",I2260,"")</f>
        <v>Counter Sale</v>
      </c>
      <c r="K2261" s="67" t="str">
        <f>_xlfn.XLOOKUP(Job_Cards[[#This Row],[Part Code Issued]],'Inventory Check'!$A$3:$A$3000,'Inventory Check'!$B$3:$B$3000,"WRONG Code",0)</f>
        <v>WRONG Code</v>
      </c>
      <c r="N2261" s="69">
        <f t="shared" si="229"/>
        <v>0</v>
      </c>
      <c r="U2261" s="71">
        <f t="shared" si="228"/>
        <v>0</v>
      </c>
      <c r="V2261" s="71">
        <f t="shared" si="230"/>
        <v>0</v>
      </c>
      <c r="X2261" s="69">
        <f>Job_Cards[[#This Row],[GST on Lobour]]+Job_Cards[[#This Row],[Total Labour]]+Job_Cards[[#This Row],[Part Value]]</f>
        <v>0</v>
      </c>
      <c r="AA2261" s="15">
        <f t="shared" si="231"/>
        <v>0</v>
      </c>
      <c r="AB2261" s="15">
        <f t="shared" si="232"/>
        <v>1</v>
      </c>
      <c r="AC2261" s="15">
        <f t="shared" si="233"/>
        <v>1900</v>
      </c>
    </row>
    <row r="2262" spans="7:29" x14ac:dyDescent="0.35">
      <c r="G2262" s="64"/>
      <c r="H2262" s="65"/>
      <c r="I2262" s="65" t="str">
        <f>IF(Job_Cards[[#This Row],[Customer Name]]="",I2261,"")</f>
        <v>Counter Sale</v>
      </c>
      <c r="K2262" s="67" t="str">
        <f>_xlfn.XLOOKUP(Job_Cards[[#This Row],[Part Code Issued]],'Inventory Check'!$A$3:$A$3000,'Inventory Check'!$B$3:$B$3000,"WRONG Code",0)</f>
        <v>WRONG Code</v>
      </c>
      <c r="N2262" s="69">
        <f t="shared" si="229"/>
        <v>0</v>
      </c>
      <c r="U2262" s="71">
        <f t="shared" si="228"/>
        <v>0</v>
      </c>
      <c r="V2262" s="71">
        <f t="shared" si="230"/>
        <v>0</v>
      </c>
      <c r="X2262" s="69">
        <f>Job_Cards[[#This Row],[GST on Lobour]]+Job_Cards[[#This Row],[Total Labour]]+Job_Cards[[#This Row],[Part Value]]</f>
        <v>0</v>
      </c>
      <c r="AA2262" s="15">
        <f t="shared" si="231"/>
        <v>0</v>
      </c>
      <c r="AB2262" s="15">
        <f t="shared" si="232"/>
        <v>1</v>
      </c>
      <c r="AC2262" s="15">
        <f t="shared" si="233"/>
        <v>1900</v>
      </c>
    </row>
    <row r="2263" spans="7:29" x14ac:dyDescent="0.35">
      <c r="G2263" s="64"/>
      <c r="H2263" s="65"/>
      <c r="I2263" s="65" t="str">
        <f>IF(Job_Cards[[#This Row],[Customer Name]]="",I2262,"")</f>
        <v>Counter Sale</v>
      </c>
      <c r="K2263" s="67" t="str">
        <f>_xlfn.XLOOKUP(Job_Cards[[#This Row],[Part Code Issued]],'Inventory Check'!$A$3:$A$3000,'Inventory Check'!$B$3:$B$3000,"WRONG Code",0)</f>
        <v>WRONG Code</v>
      </c>
      <c r="N2263" s="69">
        <f t="shared" si="229"/>
        <v>0</v>
      </c>
      <c r="U2263" s="71">
        <f t="shared" si="228"/>
        <v>0</v>
      </c>
      <c r="V2263" s="71">
        <f t="shared" si="230"/>
        <v>0</v>
      </c>
      <c r="X2263" s="69">
        <f>Job_Cards[[#This Row],[GST on Lobour]]+Job_Cards[[#This Row],[Total Labour]]+Job_Cards[[#This Row],[Part Value]]</f>
        <v>0</v>
      </c>
      <c r="AA2263" s="15">
        <f t="shared" si="231"/>
        <v>0</v>
      </c>
      <c r="AB2263" s="15">
        <f t="shared" si="232"/>
        <v>1</v>
      </c>
      <c r="AC2263" s="15">
        <f t="shared" si="233"/>
        <v>1900</v>
      </c>
    </row>
    <row r="2264" spans="7:29" x14ac:dyDescent="0.35">
      <c r="G2264" s="64"/>
      <c r="H2264" s="65"/>
      <c r="I2264" s="65" t="str">
        <f>IF(Job_Cards[[#This Row],[Customer Name]]="",I2263,"")</f>
        <v>Counter Sale</v>
      </c>
      <c r="K2264" s="67" t="str">
        <f>_xlfn.XLOOKUP(Job_Cards[[#This Row],[Part Code Issued]],'Inventory Check'!$A$3:$A$3000,'Inventory Check'!$B$3:$B$3000,"WRONG Code",0)</f>
        <v>WRONG Code</v>
      </c>
      <c r="N2264" s="69">
        <f t="shared" si="229"/>
        <v>0</v>
      </c>
      <c r="U2264" s="71">
        <f t="shared" si="228"/>
        <v>0</v>
      </c>
      <c r="V2264" s="71">
        <f t="shared" si="230"/>
        <v>0</v>
      </c>
      <c r="X2264" s="69">
        <f>Job_Cards[[#This Row],[GST on Lobour]]+Job_Cards[[#This Row],[Total Labour]]+Job_Cards[[#This Row],[Part Value]]</f>
        <v>0</v>
      </c>
      <c r="AA2264" s="15">
        <f t="shared" si="231"/>
        <v>0</v>
      </c>
      <c r="AB2264" s="15">
        <f t="shared" si="232"/>
        <v>1</v>
      </c>
      <c r="AC2264" s="15">
        <f t="shared" si="233"/>
        <v>1900</v>
      </c>
    </row>
    <row r="2265" spans="7:29" x14ac:dyDescent="0.35">
      <c r="G2265" s="64"/>
      <c r="H2265" s="65"/>
      <c r="I2265" s="65" t="str">
        <f>IF(Job_Cards[[#This Row],[Customer Name]]="",I2264,"")</f>
        <v>Counter Sale</v>
      </c>
      <c r="K2265" s="67" t="str">
        <f>_xlfn.XLOOKUP(Job_Cards[[#This Row],[Part Code Issued]],'Inventory Check'!$A$3:$A$3000,'Inventory Check'!$B$3:$B$3000,"WRONG Code",0)</f>
        <v>WRONG Code</v>
      </c>
      <c r="N2265" s="69">
        <f t="shared" si="229"/>
        <v>0</v>
      </c>
      <c r="U2265" s="71">
        <f t="shared" si="228"/>
        <v>0</v>
      </c>
      <c r="V2265" s="71">
        <f t="shared" si="230"/>
        <v>0</v>
      </c>
      <c r="X2265" s="69">
        <f>Job_Cards[[#This Row],[GST on Lobour]]+Job_Cards[[#This Row],[Total Labour]]+Job_Cards[[#This Row],[Part Value]]</f>
        <v>0</v>
      </c>
      <c r="AA2265" s="15">
        <f t="shared" si="231"/>
        <v>0</v>
      </c>
      <c r="AB2265" s="15">
        <f t="shared" si="232"/>
        <v>1</v>
      </c>
      <c r="AC2265" s="15">
        <f t="shared" si="233"/>
        <v>1900</v>
      </c>
    </row>
    <row r="2266" spans="7:29" x14ac:dyDescent="0.35">
      <c r="G2266" s="64"/>
      <c r="H2266" s="65"/>
      <c r="I2266" s="65" t="str">
        <f>IF(Job_Cards[[#This Row],[Customer Name]]="",I2265,"")</f>
        <v>Counter Sale</v>
      </c>
      <c r="K2266" s="67" t="str">
        <f>_xlfn.XLOOKUP(Job_Cards[[#This Row],[Part Code Issued]],'Inventory Check'!$A$3:$A$3000,'Inventory Check'!$B$3:$B$3000,"WRONG Code",0)</f>
        <v>WRONG Code</v>
      </c>
      <c r="N2266" s="69">
        <f t="shared" si="229"/>
        <v>0</v>
      </c>
      <c r="U2266" s="71">
        <f t="shared" si="228"/>
        <v>0</v>
      </c>
      <c r="V2266" s="71">
        <f t="shared" si="230"/>
        <v>0</v>
      </c>
      <c r="X2266" s="69">
        <f>Job_Cards[[#This Row],[GST on Lobour]]+Job_Cards[[#This Row],[Total Labour]]+Job_Cards[[#This Row],[Part Value]]</f>
        <v>0</v>
      </c>
      <c r="AA2266" s="15">
        <f t="shared" si="231"/>
        <v>0</v>
      </c>
      <c r="AB2266" s="15">
        <f t="shared" si="232"/>
        <v>1</v>
      </c>
      <c r="AC2266" s="15">
        <f t="shared" si="233"/>
        <v>1900</v>
      </c>
    </row>
    <row r="2267" spans="7:29" x14ac:dyDescent="0.35">
      <c r="G2267" s="64"/>
      <c r="H2267" s="65"/>
      <c r="I2267" s="65" t="str">
        <f>IF(Job_Cards[[#This Row],[Customer Name]]="",I2266,"")</f>
        <v>Counter Sale</v>
      </c>
      <c r="K2267" s="67" t="str">
        <f>_xlfn.XLOOKUP(Job_Cards[[#This Row],[Part Code Issued]],'Inventory Check'!$A$3:$A$3000,'Inventory Check'!$B$3:$B$3000,"WRONG Code",0)</f>
        <v>WRONG Code</v>
      </c>
      <c r="N2267" s="69">
        <f t="shared" si="229"/>
        <v>0</v>
      </c>
      <c r="U2267" s="71">
        <f t="shared" si="228"/>
        <v>0</v>
      </c>
      <c r="V2267" s="71">
        <f t="shared" si="230"/>
        <v>0</v>
      </c>
      <c r="X2267" s="69">
        <f>Job_Cards[[#This Row],[GST on Lobour]]+Job_Cards[[#This Row],[Total Labour]]+Job_Cards[[#This Row],[Part Value]]</f>
        <v>0</v>
      </c>
      <c r="AA2267" s="15">
        <f t="shared" si="231"/>
        <v>0</v>
      </c>
      <c r="AB2267" s="15">
        <f t="shared" si="232"/>
        <v>1</v>
      </c>
      <c r="AC2267" s="15">
        <f t="shared" si="233"/>
        <v>1900</v>
      </c>
    </row>
    <row r="2268" spans="7:29" x14ac:dyDescent="0.35">
      <c r="G2268" s="64"/>
      <c r="H2268" s="65"/>
      <c r="I2268" s="65" t="str">
        <f>IF(Job_Cards[[#This Row],[Customer Name]]="",I2267,"")</f>
        <v>Counter Sale</v>
      </c>
      <c r="K2268" s="67" t="str">
        <f>_xlfn.XLOOKUP(Job_Cards[[#This Row],[Part Code Issued]],'Inventory Check'!$A$3:$A$3000,'Inventory Check'!$B$3:$B$3000,"WRONG Code",0)</f>
        <v>WRONG Code</v>
      </c>
      <c r="N2268" s="69">
        <f t="shared" si="229"/>
        <v>0</v>
      </c>
      <c r="U2268" s="71">
        <f t="shared" si="228"/>
        <v>0</v>
      </c>
      <c r="V2268" s="71">
        <f t="shared" si="230"/>
        <v>0</v>
      </c>
      <c r="X2268" s="69">
        <f>Job_Cards[[#This Row],[GST on Lobour]]+Job_Cards[[#This Row],[Total Labour]]+Job_Cards[[#This Row],[Part Value]]</f>
        <v>0</v>
      </c>
      <c r="AA2268" s="15">
        <f t="shared" si="231"/>
        <v>0</v>
      </c>
      <c r="AB2268" s="15">
        <f t="shared" si="232"/>
        <v>1</v>
      </c>
      <c r="AC2268" s="15">
        <f t="shared" si="233"/>
        <v>1900</v>
      </c>
    </row>
    <row r="2269" spans="7:29" x14ac:dyDescent="0.35">
      <c r="G2269" s="64"/>
      <c r="H2269" s="65"/>
      <c r="I2269" s="65" t="str">
        <f>IF(Job_Cards[[#This Row],[Customer Name]]="",I2268,"")</f>
        <v>Counter Sale</v>
      </c>
      <c r="K2269" s="67" t="str">
        <f>_xlfn.XLOOKUP(Job_Cards[[#This Row],[Part Code Issued]],'Inventory Check'!$A$3:$A$3000,'Inventory Check'!$B$3:$B$3000,"WRONG Code",0)</f>
        <v>WRONG Code</v>
      </c>
      <c r="N2269" s="69">
        <f t="shared" si="229"/>
        <v>0</v>
      </c>
      <c r="U2269" s="71">
        <f t="shared" si="228"/>
        <v>0</v>
      </c>
      <c r="V2269" s="71">
        <f t="shared" si="230"/>
        <v>0</v>
      </c>
      <c r="X2269" s="69">
        <f>Job_Cards[[#This Row],[GST on Lobour]]+Job_Cards[[#This Row],[Total Labour]]+Job_Cards[[#This Row],[Part Value]]</f>
        <v>0</v>
      </c>
      <c r="AA2269" s="15">
        <f t="shared" si="231"/>
        <v>0</v>
      </c>
      <c r="AB2269" s="15">
        <f t="shared" si="232"/>
        <v>1</v>
      </c>
      <c r="AC2269" s="15">
        <f t="shared" si="233"/>
        <v>1900</v>
      </c>
    </row>
    <row r="2270" spans="7:29" x14ac:dyDescent="0.35">
      <c r="G2270" s="64"/>
      <c r="H2270" s="65"/>
      <c r="I2270" s="65" t="str">
        <f>IF(Job_Cards[[#This Row],[Customer Name]]="",I2269,"")</f>
        <v>Counter Sale</v>
      </c>
      <c r="K2270" s="67" t="str">
        <f>_xlfn.XLOOKUP(Job_Cards[[#This Row],[Part Code Issued]],'Inventory Check'!$A$3:$A$3000,'Inventory Check'!$B$3:$B$3000,"WRONG Code",0)</f>
        <v>WRONG Code</v>
      </c>
      <c r="N2270" s="69">
        <f t="shared" si="229"/>
        <v>0</v>
      </c>
      <c r="U2270" s="71">
        <f t="shared" si="228"/>
        <v>0</v>
      </c>
      <c r="V2270" s="71">
        <f t="shared" si="230"/>
        <v>0</v>
      </c>
      <c r="X2270" s="69">
        <f>Job_Cards[[#This Row],[GST on Lobour]]+Job_Cards[[#This Row],[Total Labour]]+Job_Cards[[#This Row],[Part Value]]</f>
        <v>0</v>
      </c>
      <c r="AA2270" s="15">
        <f t="shared" si="231"/>
        <v>0</v>
      </c>
      <c r="AB2270" s="15">
        <f t="shared" si="232"/>
        <v>1</v>
      </c>
      <c r="AC2270" s="15">
        <f t="shared" si="233"/>
        <v>1900</v>
      </c>
    </row>
    <row r="2271" spans="7:29" x14ac:dyDescent="0.35">
      <c r="G2271" s="64"/>
      <c r="H2271" s="65"/>
      <c r="I2271" s="65" t="str">
        <f>IF(Job_Cards[[#This Row],[Customer Name]]="",I2270,"")</f>
        <v>Counter Sale</v>
      </c>
      <c r="K2271" s="67" t="str">
        <f>_xlfn.XLOOKUP(Job_Cards[[#This Row],[Part Code Issued]],'Inventory Check'!$A$3:$A$3000,'Inventory Check'!$B$3:$B$3000,"WRONG Code",0)</f>
        <v>WRONG Code</v>
      </c>
      <c r="N2271" s="69">
        <f t="shared" si="229"/>
        <v>0</v>
      </c>
      <c r="U2271" s="71">
        <f t="shared" si="228"/>
        <v>0</v>
      </c>
      <c r="V2271" s="71">
        <f t="shared" si="230"/>
        <v>0</v>
      </c>
      <c r="X2271" s="69">
        <f>Job_Cards[[#This Row],[GST on Lobour]]+Job_Cards[[#This Row],[Total Labour]]+Job_Cards[[#This Row],[Part Value]]</f>
        <v>0</v>
      </c>
      <c r="AA2271" s="15">
        <f t="shared" si="231"/>
        <v>0</v>
      </c>
      <c r="AB2271" s="15">
        <f t="shared" si="232"/>
        <v>1</v>
      </c>
      <c r="AC2271" s="15">
        <f t="shared" si="233"/>
        <v>1900</v>
      </c>
    </row>
    <row r="2272" spans="7:29" x14ac:dyDescent="0.35">
      <c r="G2272" s="64"/>
      <c r="H2272" s="65"/>
      <c r="I2272" s="65" t="str">
        <f>IF(Job_Cards[[#This Row],[Customer Name]]="",I2271,"")</f>
        <v>Counter Sale</v>
      </c>
      <c r="K2272" s="67" t="str">
        <f>_xlfn.XLOOKUP(Job_Cards[[#This Row],[Part Code Issued]],'Inventory Check'!$A$3:$A$3000,'Inventory Check'!$B$3:$B$3000,"WRONG Code",0)</f>
        <v>WRONG Code</v>
      </c>
      <c r="N2272" s="69">
        <f t="shared" si="229"/>
        <v>0</v>
      </c>
      <c r="U2272" s="71">
        <f t="shared" si="228"/>
        <v>0</v>
      </c>
      <c r="V2272" s="71">
        <f t="shared" si="230"/>
        <v>0</v>
      </c>
      <c r="X2272" s="69">
        <f>Job_Cards[[#This Row],[GST on Lobour]]+Job_Cards[[#This Row],[Total Labour]]+Job_Cards[[#This Row],[Part Value]]</f>
        <v>0</v>
      </c>
      <c r="AA2272" s="15">
        <f t="shared" si="231"/>
        <v>0</v>
      </c>
      <c r="AB2272" s="15">
        <f t="shared" si="232"/>
        <v>1</v>
      </c>
      <c r="AC2272" s="15">
        <f t="shared" si="233"/>
        <v>1900</v>
      </c>
    </row>
    <row r="2273" spans="7:29" x14ac:dyDescent="0.35">
      <c r="G2273" s="64"/>
      <c r="H2273" s="65"/>
      <c r="I2273" s="65" t="str">
        <f>IF(Job_Cards[[#This Row],[Customer Name]]="",I2272,"")</f>
        <v>Counter Sale</v>
      </c>
      <c r="K2273" s="67" t="str">
        <f>_xlfn.XLOOKUP(Job_Cards[[#This Row],[Part Code Issued]],'Inventory Check'!$A$3:$A$3000,'Inventory Check'!$B$3:$B$3000,"WRONG Code",0)</f>
        <v>WRONG Code</v>
      </c>
      <c r="N2273" s="69">
        <f t="shared" si="229"/>
        <v>0</v>
      </c>
      <c r="U2273" s="71">
        <f t="shared" si="228"/>
        <v>0</v>
      </c>
      <c r="V2273" s="71">
        <f t="shared" si="230"/>
        <v>0</v>
      </c>
      <c r="X2273" s="69">
        <f>Job_Cards[[#This Row],[GST on Lobour]]+Job_Cards[[#This Row],[Total Labour]]+Job_Cards[[#This Row],[Part Value]]</f>
        <v>0</v>
      </c>
      <c r="AA2273" s="15">
        <f t="shared" si="231"/>
        <v>0</v>
      </c>
      <c r="AB2273" s="15">
        <f t="shared" si="232"/>
        <v>1</v>
      </c>
      <c r="AC2273" s="15">
        <f t="shared" si="233"/>
        <v>1900</v>
      </c>
    </row>
    <row r="2274" spans="7:29" x14ac:dyDescent="0.35">
      <c r="G2274" s="64"/>
      <c r="H2274" s="65"/>
      <c r="I2274" s="65" t="str">
        <f>IF(Job_Cards[[#This Row],[Customer Name]]="",I2273,"")</f>
        <v>Counter Sale</v>
      </c>
      <c r="K2274" s="67" t="str">
        <f>_xlfn.XLOOKUP(Job_Cards[[#This Row],[Part Code Issued]],'Inventory Check'!$A$3:$A$3000,'Inventory Check'!$B$3:$B$3000,"WRONG Code",0)</f>
        <v>WRONG Code</v>
      </c>
      <c r="N2274" s="69">
        <f t="shared" si="229"/>
        <v>0</v>
      </c>
      <c r="U2274" s="71">
        <f t="shared" si="228"/>
        <v>0</v>
      </c>
      <c r="V2274" s="71">
        <f t="shared" si="230"/>
        <v>0</v>
      </c>
      <c r="X2274" s="69">
        <f>Job_Cards[[#This Row],[GST on Lobour]]+Job_Cards[[#This Row],[Total Labour]]+Job_Cards[[#This Row],[Part Value]]</f>
        <v>0</v>
      </c>
      <c r="AA2274" s="15">
        <f t="shared" si="231"/>
        <v>0</v>
      </c>
      <c r="AB2274" s="15">
        <f t="shared" si="232"/>
        <v>1</v>
      </c>
      <c r="AC2274" s="15">
        <f t="shared" si="233"/>
        <v>1900</v>
      </c>
    </row>
    <row r="2275" spans="7:29" x14ac:dyDescent="0.35">
      <c r="G2275" s="64"/>
      <c r="H2275" s="65"/>
      <c r="I2275" s="65" t="str">
        <f>IF(Job_Cards[[#This Row],[Customer Name]]="",I2274,"")</f>
        <v>Counter Sale</v>
      </c>
      <c r="K2275" s="67" t="str">
        <f>_xlfn.XLOOKUP(Job_Cards[[#This Row],[Part Code Issued]],'Inventory Check'!$A$3:$A$3000,'Inventory Check'!$B$3:$B$3000,"WRONG Code",0)</f>
        <v>WRONG Code</v>
      </c>
      <c r="N2275" s="69">
        <f t="shared" si="229"/>
        <v>0</v>
      </c>
      <c r="U2275" s="71">
        <f t="shared" si="228"/>
        <v>0</v>
      </c>
      <c r="V2275" s="71">
        <f t="shared" si="230"/>
        <v>0</v>
      </c>
      <c r="X2275" s="69">
        <f>Job_Cards[[#This Row],[GST on Lobour]]+Job_Cards[[#This Row],[Total Labour]]+Job_Cards[[#This Row],[Part Value]]</f>
        <v>0</v>
      </c>
      <c r="AA2275" s="15">
        <f t="shared" si="231"/>
        <v>0</v>
      </c>
      <c r="AB2275" s="15">
        <f t="shared" si="232"/>
        <v>1</v>
      </c>
      <c r="AC2275" s="15">
        <f t="shared" si="233"/>
        <v>1900</v>
      </c>
    </row>
    <row r="2276" spans="7:29" x14ac:dyDescent="0.35">
      <c r="G2276" s="64"/>
      <c r="H2276" s="65"/>
      <c r="I2276" s="65" t="str">
        <f>IF(Job_Cards[[#This Row],[Customer Name]]="",I2275,"")</f>
        <v>Counter Sale</v>
      </c>
      <c r="K2276" s="67" t="str">
        <f>_xlfn.XLOOKUP(Job_Cards[[#This Row],[Part Code Issued]],'Inventory Check'!$A$3:$A$3000,'Inventory Check'!$B$3:$B$3000,"WRONG Code",0)</f>
        <v>WRONG Code</v>
      </c>
      <c r="N2276" s="69">
        <f t="shared" si="229"/>
        <v>0</v>
      </c>
      <c r="U2276" s="71">
        <f t="shared" si="228"/>
        <v>0</v>
      </c>
      <c r="V2276" s="71">
        <f t="shared" si="230"/>
        <v>0</v>
      </c>
      <c r="X2276" s="69">
        <f>Job_Cards[[#This Row],[GST on Lobour]]+Job_Cards[[#This Row],[Total Labour]]+Job_Cards[[#This Row],[Part Value]]</f>
        <v>0</v>
      </c>
      <c r="AA2276" s="15">
        <f t="shared" si="231"/>
        <v>0</v>
      </c>
      <c r="AB2276" s="15">
        <f t="shared" si="232"/>
        <v>1</v>
      </c>
      <c r="AC2276" s="15">
        <f t="shared" si="233"/>
        <v>1900</v>
      </c>
    </row>
    <row r="2277" spans="7:29" x14ac:dyDescent="0.35">
      <c r="G2277" s="64"/>
      <c r="H2277" s="65"/>
      <c r="I2277" s="65" t="str">
        <f>IF(Job_Cards[[#This Row],[Customer Name]]="",I2276,"")</f>
        <v>Counter Sale</v>
      </c>
      <c r="K2277" s="67" t="str">
        <f>_xlfn.XLOOKUP(Job_Cards[[#This Row],[Part Code Issued]],'Inventory Check'!$A$3:$A$3000,'Inventory Check'!$B$3:$B$3000,"WRONG Code",0)</f>
        <v>WRONG Code</v>
      </c>
      <c r="N2277" s="69">
        <f t="shared" si="229"/>
        <v>0</v>
      </c>
      <c r="U2277" s="71">
        <f t="shared" si="228"/>
        <v>0</v>
      </c>
      <c r="V2277" s="71">
        <f t="shared" si="230"/>
        <v>0</v>
      </c>
      <c r="X2277" s="69">
        <f>Job_Cards[[#This Row],[GST on Lobour]]+Job_Cards[[#This Row],[Total Labour]]+Job_Cards[[#This Row],[Part Value]]</f>
        <v>0</v>
      </c>
      <c r="AA2277" s="15">
        <f t="shared" si="231"/>
        <v>0</v>
      </c>
      <c r="AB2277" s="15">
        <f t="shared" si="232"/>
        <v>1</v>
      </c>
      <c r="AC2277" s="15">
        <f t="shared" si="233"/>
        <v>1900</v>
      </c>
    </row>
    <row r="2278" spans="7:29" x14ac:dyDescent="0.35">
      <c r="G2278" s="64"/>
      <c r="H2278" s="65"/>
      <c r="I2278" s="65" t="str">
        <f>IF(Job_Cards[[#This Row],[Customer Name]]="",I2277,"")</f>
        <v>Counter Sale</v>
      </c>
      <c r="K2278" s="67" t="str">
        <f>_xlfn.XLOOKUP(Job_Cards[[#This Row],[Part Code Issued]],'Inventory Check'!$A$3:$A$3000,'Inventory Check'!$B$3:$B$3000,"WRONG Code",0)</f>
        <v>WRONG Code</v>
      </c>
      <c r="N2278" s="69">
        <f t="shared" si="229"/>
        <v>0</v>
      </c>
      <c r="U2278" s="71">
        <f t="shared" si="228"/>
        <v>0</v>
      </c>
      <c r="V2278" s="71">
        <f t="shared" si="230"/>
        <v>0</v>
      </c>
      <c r="X2278" s="69">
        <f>Job_Cards[[#This Row],[GST on Lobour]]+Job_Cards[[#This Row],[Total Labour]]+Job_Cards[[#This Row],[Part Value]]</f>
        <v>0</v>
      </c>
      <c r="AA2278" s="15">
        <f t="shared" si="231"/>
        <v>0</v>
      </c>
      <c r="AB2278" s="15">
        <f t="shared" si="232"/>
        <v>1</v>
      </c>
      <c r="AC2278" s="15">
        <f t="shared" si="233"/>
        <v>1900</v>
      </c>
    </row>
    <row r="2279" spans="7:29" x14ac:dyDescent="0.35">
      <c r="G2279" s="64"/>
      <c r="H2279" s="65"/>
      <c r="I2279" s="65" t="str">
        <f>IF(Job_Cards[[#This Row],[Customer Name]]="",I2278,"")</f>
        <v>Counter Sale</v>
      </c>
      <c r="K2279" s="67" t="str">
        <f>_xlfn.XLOOKUP(Job_Cards[[#This Row],[Part Code Issued]],'Inventory Check'!$A$3:$A$3000,'Inventory Check'!$B$3:$B$3000,"WRONG Code",0)</f>
        <v>WRONG Code</v>
      </c>
      <c r="N2279" s="69">
        <f t="shared" si="229"/>
        <v>0</v>
      </c>
      <c r="U2279" s="71">
        <f t="shared" si="228"/>
        <v>0</v>
      </c>
      <c r="V2279" s="71">
        <f t="shared" si="230"/>
        <v>0</v>
      </c>
      <c r="X2279" s="69">
        <f>Job_Cards[[#This Row],[GST on Lobour]]+Job_Cards[[#This Row],[Total Labour]]+Job_Cards[[#This Row],[Part Value]]</f>
        <v>0</v>
      </c>
      <c r="AA2279" s="15">
        <f t="shared" si="231"/>
        <v>0</v>
      </c>
      <c r="AB2279" s="15">
        <f t="shared" si="232"/>
        <v>1</v>
      </c>
      <c r="AC2279" s="15">
        <f t="shared" si="233"/>
        <v>1900</v>
      </c>
    </row>
    <row r="2280" spans="7:29" x14ac:dyDescent="0.35">
      <c r="G2280" s="64"/>
      <c r="H2280" s="65"/>
      <c r="I2280" s="65" t="str">
        <f>IF(Job_Cards[[#This Row],[Customer Name]]="",I2279,"")</f>
        <v>Counter Sale</v>
      </c>
      <c r="K2280" s="67" t="str">
        <f>_xlfn.XLOOKUP(Job_Cards[[#This Row],[Part Code Issued]],'Inventory Check'!$A$3:$A$3000,'Inventory Check'!$B$3:$B$3000,"WRONG Code",0)</f>
        <v>WRONG Code</v>
      </c>
      <c r="N2280" s="69">
        <f t="shared" si="229"/>
        <v>0</v>
      </c>
      <c r="U2280" s="71">
        <f t="shared" si="228"/>
        <v>0</v>
      </c>
      <c r="V2280" s="71">
        <f t="shared" si="230"/>
        <v>0</v>
      </c>
      <c r="X2280" s="69">
        <f>Job_Cards[[#This Row],[GST on Lobour]]+Job_Cards[[#This Row],[Total Labour]]+Job_Cards[[#This Row],[Part Value]]</f>
        <v>0</v>
      </c>
      <c r="AA2280" s="15">
        <f t="shared" si="231"/>
        <v>0</v>
      </c>
      <c r="AB2280" s="15">
        <f t="shared" si="232"/>
        <v>1</v>
      </c>
      <c r="AC2280" s="15">
        <f t="shared" si="233"/>
        <v>1900</v>
      </c>
    </row>
    <row r="2281" spans="7:29" x14ac:dyDescent="0.35">
      <c r="G2281" s="64"/>
      <c r="H2281" s="65"/>
      <c r="I2281" s="65" t="str">
        <f>IF(Job_Cards[[#This Row],[Customer Name]]="",I2280,"")</f>
        <v>Counter Sale</v>
      </c>
      <c r="K2281" s="67" t="str">
        <f>_xlfn.XLOOKUP(Job_Cards[[#This Row],[Part Code Issued]],'Inventory Check'!$A$3:$A$3000,'Inventory Check'!$B$3:$B$3000,"WRONG Code",0)</f>
        <v>WRONG Code</v>
      </c>
      <c r="N2281" s="69">
        <f t="shared" si="229"/>
        <v>0</v>
      </c>
      <c r="U2281" s="71">
        <f t="shared" si="228"/>
        <v>0</v>
      </c>
      <c r="V2281" s="71">
        <f t="shared" si="230"/>
        <v>0</v>
      </c>
      <c r="X2281" s="69">
        <f>Job_Cards[[#This Row],[GST on Lobour]]+Job_Cards[[#This Row],[Total Labour]]+Job_Cards[[#This Row],[Part Value]]</f>
        <v>0</v>
      </c>
      <c r="AA2281" s="15">
        <f t="shared" si="231"/>
        <v>0</v>
      </c>
      <c r="AB2281" s="15">
        <f t="shared" si="232"/>
        <v>1</v>
      </c>
      <c r="AC2281" s="15">
        <f t="shared" si="233"/>
        <v>1900</v>
      </c>
    </row>
    <row r="2282" spans="7:29" x14ac:dyDescent="0.35">
      <c r="G2282" s="64"/>
      <c r="H2282" s="65"/>
      <c r="I2282" s="65" t="str">
        <f>IF(Job_Cards[[#This Row],[Customer Name]]="",I2281,"")</f>
        <v>Counter Sale</v>
      </c>
      <c r="K2282" s="67" t="str">
        <f>_xlfn.XLOOKUP(Job_Cards[[#This Row],[Part Code Issued]],'Inventory Check'!$A$3:$A$3000,'Inventory Check'!$B$3:$B$3000,"WRONG Code",0)</f>
        <v>WRONG Code</v>
      </c>
      <c r="N2282" s="69">
        <f t="shared" si="229"/>
        <v>0</v>
      </c>
      <c r="U2282" s="71">
        <f t="shared" si="228"/>
        <v>0</v>
      </c>
      <c r="V2282" s="71">
        <f t="shared" si="230"/>
        <v>0</v>
      </c>
      <c r="X2282" s="69">
        <f>Job_Cards[[#This Row],[GST on Lobour]]+Job_Cards[[#This Row],[Total Labour]]+Job_Cards[[#This Row],[Part Value]]</f>
        <v>0</v>
      </c>
      <c r="AA2282" s="15">
        <f t="shared" si="231"/>
        <v>0</v>
      </c>
      <c r="AB2282" s="15">
        <f t="shared" si="232"/>
        <v>1</v>
      </c>
      <c r="AC2282" s="15">
        <f t="shared" si="233"/>
        <v>1900</v>
      </c>
    </row>
    <row r="2283" spans="7:29" x14ac:dyDescent="0.35">
      <c r="G2283" s="64"/>
      <c r="H2283" s="65"/>
      <c r="I2283" s="65" t="str">
        <f>IF(Job_Cards[[#This Row],[Customer Name]]="",I2282,"")</f>
        <v>Counter Sale</v>
      </c>
      <c r="K2283" s="67" t="str">
        <f>_xlfn.XLOOKUP(Job_Cards[[#This Row],[Part Code Issued]],'Inventory Check'!$A$3:$A$3000,'Inventory Check'!$B$3:$B$3000,"WRONG Code",0)</f>
        <v>WRONG Code</v>
      </c>
      <c r="N2283" s="69">
        <f t="shared" si="229"/>
        <v>0</v>
      </c>
      <c r="U2283" s="71">
        <f t="shared" si="228"/>
        <v>0</v>
      </c>
      <c r="V2283" s="71">
        <f t="shared" si="230"/>
        <v>0</v>
      </c>
      <c r="X2283" s="69">
        <f>Job_Cards[[#This Row],[GST on Lobour]]+Job_Cards[[#This Row],[Total Labour]]+Job_Cards[[#This Row],[Part Value]]</f>
        <v>0</v>
      </c>
      <c r="AA2283" s="15">
        <f t="shared" si="231"/>
        <v>0</v>
      </c>
      <c r="AB2283" s="15">
        <f t="shared" si="232"/>
        <v>1</v>
      </c>
      <c r="AC2283" s="15">
        <f t="shared" si="233"/>
        <v>1900</v>
      </c>
    </row>
    <row r="2284" spans="7:29" x14ac:dyDescent="0.35">
      <c r="G2284" s="64"/>
      <c r="H2284" s="65"/>
      <c r="I2284" s="65" t="str">
        <f>IF(Job_Cards[[#This Row],[Customer Name]]="",I2283,"")</f>
        <v>Counter Sale</v>
      </c>
      <c r="K2284" s="67" t="str">
        <f>_xlfn.XLOOKUP(Job_Cards[[#This Row],[Part Code Issued]],'Inventory Check'!$A$3:$A$3000,'Inventory Check'!$B$3:$B$3000,"WRONG Code",0)</f>
        <v>WRONG Code</v>
      </c>
      <c r="N2284" s="69">
        <f t="shared" si="229"/>
        <v>0</v>
      </c>
      <c r="U2284" s="71">
        <f t="shared" si="228"/>
        <v>0</v>
      </c>
      <c r="V2284" s="71">
        <f t="shared" si="230"/>
        <v>0</v>
      </c>
      <c r="X2284" s="69">
        <f>Job_Cards[[#This Row],[GST on Lobour]]+Job_Cards[[#This Row],[Total Labour]]+Job_Cards[[#This Row],[Part Value]]</f>
        <v>0</v>
      </c>
      <c r="AA2284" s="15">
        <f t="shared" si="231"/>
        <v>0</v>
      </c>
      <c r="AB2284" s="15">
        <f t="shared" si="232"/>
        <v>1</v>
      </c>
      <c r="AC2284" s="15">
        <f t="shared" si="233"/>
        <v>1900</v>
      </c>
    </row>
    <row r="2285" spans="7:29" x14ac:dyDescent="0.35">
      <c r="G2285" s="64"/>
      <c r="H2285" s="65"/>
      <c r="I2285" s="65" t="str">
        <f>IF(Job_Cards[[#This Row],[Customer Name]]="",I2284,"")</f>
        <v>Counter Sale</v>
      </c>
      <c r="K2285" s="67" t="str">
        <f>_xlfn.XLOOKUP(Job_Cards[[#This Row],[Part Code Issued]],'Inventory Check'!$A$3:$A$3000,'Inventory Check'!$B$3:$B$3000,"WRONG Code",0)</f>
        <v>WRONG Code</v>
      </c>
      <c r="N2285" s="69">
        <f t="shared" si="229"/>
        <v>0</v>
      </c>
      <c r="U2285" s="71">
        <f t="shared" si="228"/>
        <v>0</v>
      </c>
      <c r="V2285" s="71">
        <f t="shared" si="230"/>
        <v>0</v>
      </c>
      <c r="X2285" s="69">
        <f>Job_Cards[[#This Row],[GST on Lobour]]+Job_Cards[[#This Row],[Total Labour]]+Job_Cards[[#This Row],[Part Value]]</f>
        <v>0</v>
      </c>
      <c r="AA2285" s="15">
        <f t="shared" si="231"/>
        <v>0</v>
      </c>
      <c r="AB2285" s="15">
        <f t="shared" si="232"/>
        <v>1</v>
      </c>
      <c r="AC2285" s="15">
        <f t="shared" si="233"/>
        <v>1900</v>
      </c>
    </row>
    <row r="2286" spans="7:29" x14ac:dyDescent="0.35">
      <c r="G2286" s="64"/>
      <c r="H2286" s="65"/>
      <c r="I2286" s="65" t="str">
        <f>IF(Job_Cards[[#This Row],[Customer Name]]="",I2285,"")</f>
        <v>Counter Sale</v>
      </c>
      <c r="K2286" s="67" t="str">
        <f>_xlfn.XLOOKUP(Job_Cards[[#This Row],[Part Code Issued]],'Inventory Check'!$A$3:$A$3000,'Inventory Check'!$B$3:$B$3000,"WRONG Code",0)</f>
        <v>WRONG Code</v>
      </c>
      <c r="N2286" s="69">
        <f t="shared" si="229"/>
        <v>0</v>
      </c>
      <c r="U2286" s="71">
        <f t="shared" si="228"/>
        <v>0</v>
      </c>
      <c r="V2286" s="71">
        <f t="shared" si="230"/>
        <v>0</v>
      </c>
      <c r="X2286" s="69">
        <f>Job_Cards[[#This Row],[GST on Lobour]]+Job_Cards[[#This Row],[Total Labour]]+Job_Cards[[#This Row],[Part Value]]</f>
        <v>0</v>
      </c>
      <c r="AA2286" s="15">
        <f t="shared" si="231"/>
        <v>0</v>
      </c>
      <c r="AB2286" s="15">
        <f t="shared" si="232"/>
        <v>1</v>
      </c>
      <c r="AC2286" s="15">
        <f t="shared" si="233"/>
        <v>1900</v>
      </c>
    </row>
    <row r="2287" spans="7:29" x14ac:dyDescent="0.35">
      <c r="G2287" s="64"/>
      <c r="H2287" s="65"/>
      <c r="I2287" s="65" t="str">
        <f>IF(Job_Cards[[#This Row],[Customer Name]]="",I2286,"")</f>
        <v>Counter Sale</v>
      </c>
      <c r="K2287" s="67" t="str">
        <f>_xlfn.XLOOKUP(Job_Cards[[#This Row],[Part Code Issued]],'Inventory Check'!$A$3:$A$3000,'Inventory Check'!$B$3:$B$3000,"WRONG Code",0)</f>
        <v>WRONG Code</v>
      </c>
      <c r="N2287" s="69">
        <f t="shared" si="229"/>
        <v>0</v>
      </c>
      <c r="U2287" s="71">
        <f t="shared" si="228"/>
        <v>0</v>
      </c>
      <c r="V2287" s="71">
        <f t="shared" si="230"/>
        <v>0</v>
      </c>
      <c r="X2287" s="69">
        <f>Job_Cards[[#This Row],[GST on Lobour]]+Job_Cards[[#This Row],[Total Labour]]+Job_Cards[[#This Row],[Part Value]]</f>
        <v>0</v>
      </c>
      <c r="AA2287" s="15">
        <f t="shared" si="231"/>
        <v>0</v>
      </c>
      <c r="AB2287" s="15">
        <f t="shared" si="232"/>
        <v>1</v>
      </c>
      <c r="AC2287" s="15">
        <f t="shared" si="233"/>
        <v>1900</v>
      </c>
    </row>
    <row r="2288" spans="7:29" x14ac:dyDescent="0.35">
      <c r="G2288" s="64"/>
      <c r="H2288" s="65"/>
      <c r="I2288" s="65" t="str">
        <f>IF(Job_Cards[[#This Row],[Customer Name]]="",I2287,"")</f>
        <v>Counter Sale</v>
      </c>
      <c r="K2288" s="67" t="str">
        <f>_xlfn.XLOOKUP(Job_Cards[[#This Row],[Part Code Issued]],'Inventory Check'!$A$3:$A$3000,'Inventory Check'!$B$3:$B$3000,"WRONG Code",0)</f>
        <v>WRONG Code</v>
      </c>
      <c r="N2288" s="69">
        <f t="shared" si="229"/>
        <v>0</v>
      </c>
      <c r="U2288" s="71">
        <f t="shared" si="228"/>
        <v>0</v>
      </c>
      <c r="V2288" s="71">
        <f t="shared" si="230"/>
        <v>0</v>
      </c>
      <c r="X2288" s="69">
        <f>Job_Cards[[#This Row],[GST on Lobour]]+Job_Cards[[#This Row],[Total Labour]]+Job_Cards[[#This Row],[Part Value]]</f>
        <v>0</v>
      </c>
      <c r="AA2288" s="15">
        <f t="shared" si="231"/>
        <v>0</v>
      </c>
      <c r="AB2288" s="15">
        <f t="shared" si="232"/>
        <v>1</v>
      </c>
      <c r="AC2288" s="15">
        <f t="shared" si="233"/>
        <v>1900</v>
      </c>
    </row>
    <row r="2289" spans="7:29" x14ac:dyDescent="0.35">
      <c r="G2289" s="64"/>
      <c r="H2289" s="65"/>
      <c r="I2289" s="65" t="str">
        <f>IF(Job_Cards[[#This Row],[Customer Name]]="",I2288,"")</f>
        <v>Counter Sale</v>
      </c>
      <c r="K2289" s="67" t="str">
        <f>_xlfn.XLOOKUP(Job_Cards[[#This Row],[Part Code Issued]],'Inventory Check'!$A$3:$A$3000,'Inventory Check'!$B$3:$B$3000,"WRONG Code",0)</f>
        <v>WRONG Code</v>
      </c>
      <c r="N2289" s="69">
        <f t="shared" si="229"/>
        <v>0</v>
      </c>
      <c r="U2289" s="71">
        <f t="shared" si="228"/>
        <v>0</v>
      </c>
      <c r="V2289" s="71">
        <f t="shared" si="230"/>
        <v>0</v>
      </c>
      <c r="X2289" s="69">
        <f>Job_Cards[[#This Row],[GST on Lobour]]+Job_Cards[[#This Row],[Total Labour]]+Job_Cards[[#This Row],[Part Value]]</f>
        <v>0</v>
      </c>
      <c r="AA2289" s="15">
        <f t="shared" si="231"/>
        <v>0</v>
      </c>
      <c r="AB2289" s="15">
        <f t="shared" si="232"/>
        <v>1</v>
      </c>
      <c r="AC2289" s="15">
        <f t="shared" si="233"/>
        <v>1900</v>
      </c>
    </row>
    <row r="2290" spans="7:29" x14ac:dyDescent="0.35">
      <c r="G2290" s="64"/>
      <c r="H2290" s="65"/>
      <c r="I2290" s="65" t="str">
        <f>IF(Job_Cards[[#This Row],[Customer Name]]="",I2289,"")</f>
        <v>Counter Sale</v>
      </c>
      <c r="K2290" s="67" t="str">
        <f>_xlfn.XLOOKUP(Job_Cards[[#This Row],[Part Code Issued]],'Inventory Check'!$A$3:$A$3000,'Inventory Check'!$B$3:$B$3000,"WRONG Code",0)</f>
        <v>WRONG Code</v>
      </c>
      <c r="N2290" s="69">
        <f t="shared" si="229"/>
        <v>0</v>
      </c>
      <c r="U2290" s="71">
        <f t="shared" si="228"/>
        <v>0</v>
      </c>
      <c r="V2290" s="71">
        <f t="shared" si="230"/>
        <v>0</v>
      </c>
      <c r="X2290" s="69">
        <f>Job_Cards[[#This Row],[GST on Lobour]]+Job_Cards[[#This Row],[Total Labour]]+Job_Cards[[#This Row],[Part Value]]</f>
        <v>0</v>
      </c>
      <c r="AA2290" s="15">
        <f t="shared" si="231"/>
        <v>0</v>
      </c>
      <c r="AB2290" s="15">
        <f t="shared" si="232"/>
        <v>1</v>
      </c>
      <c r="AC2290" s="15">
        <f t="shared" si="233"/>
        <v>1900</v>
      </c>
    </row>
    <row r="2291" spans="7:29" x14ac:dyDescent="0.35">
      <c r="G2291" s="64"/>
      <c r="H2291" s="65"/>
      <c r="I2291" s="65" t="str">
        <f>IF(Job_Cards[[#This Row],[Customer Name]]="",I2290,"")</f>
        <v>Counter Sale</v>
      </c>
      <c r="K2291" s="67" t="str">
        <f>_xlfn.XLOOKUP(Job_Cards[[#This Row],[Part Code Issued]],'Inventory Check'!$A$3:$A$3000,'Inventory Check'!$B$3:$B$3000,"WRONG Code",0)</f>
        <v>WRONG Code</v>
      </c>
      <c r="N2291" s="69">
        <f t="shared" si="229"/>
        <v>0</v>
      </c>
      <c r="U2291" s="71">
        <f t="shared" si="228"/>
        <v>0</v>
      </c>
      <c r="V2291" s="71">
        <f t="shared" si="230"/>
        <v>0</v>
      </c>
      <c r="X2291" s="69">
        <f>Job_Cards[[#This Row],[GST on Lobour]]+Job_Cards[[#This Row],[Total Labour]]+Job_Cards[[#This Row],[Part Value]]</f>
        <v>0</v>
      </c>
      <c r="AA2291" s="15">
        <f t="shared" si="231"/>
        <v>0</v>
      </c>
      <c r="AB2291" s="15">
        <f t="shared" si="232"/>
        <v>1</v>
      </c>
      <c r="AC2291" s="15">
        <f t="shared" si="233"/>
        <v>1900</v>
      </c>
    </row>
    <row r="2292" spans="7:29" x14ac:dyDescent="0.35">
      <c r="G2292" s="64"/>
      <c r="H2292" s="65"/>
      <c r="I2292" s="65" t="str">
        <f>IF(Job_Cards[[#This Row],[Customer Name]]="",I2291,"")</f>
        <v>Counter Sale</v>
      </c>
      <c r="K2292" s="67" t="str">
        <f>_xlfn.XLOOKUP(Job_Cards[[#This Row],[Part Code Issued]],'Inventory Check'!$A$3:$A$3000,'Inventory Check'!$B$3:$B$3000,"WRONG Code",0)</f>
        <v>WRONG Code</v>
      </c>
      <c r="N2292" s="69">
        <f t="shared" si="229"/>
        <v>0</v>
      </c>
      <c r="U2292" s="71">
        <f t="shared" si="228"/>
        <v>0</v>
      </c>
      <c r="V2292" s="71">
        <f t="shared" si="230"/>
        <v>0</v>
      </c>
      <c r="X2292" s="69">
        <f>Job_Cards[[#This Row],[GST on Lobour]]+Job_Cards[[#This Row],[Total Labour]]+Job_Cards[[#This Row],[Part Value]]</f>
        <v>0</v>
      </c>
      <c r="AA2292" s="15">
        <f t="shared" si="231"/>
        <v>0</v>
      </c>
      <c r="AB2292" s="15">
        <f t="shared" si="232"/>
        <v>1</v>
      </c>
      <c r="AC2292" s="15">
        <f t="shared" si="233"/>
        <v>1900</v>
      </c>
    </row>
    <row r="2293" spans="7:29" x14ac:dyDescent="0.35">
      <c r="G2293" s="64"/>
      <c r="H2293" s="65"/>
      <c r="I2293" s="65" t="str">
        <f>IF(Job_Cards[[#This Row],[Customer Name]]="",I2292,"")</f>
        <v>Counter Sale</v>
      </c>
      <c r="K2293" s="67" t="str">
        <f>_xlfn.XLOOKUP(Job_Cards[[#This Row],[Part Code Issued]],'Inventory Check'!$A$3:$A$3000,'Inventory Check'!$B$3:$B$3000,"WRONG Code",0)</f>
        <v>WRONG Code</v>
      </c>
      <c r="N2293" s="69">
        <f t="shared" si="229"/>
        <v>0</v>
      </c>
      <c r="U2293" s="71">
        <f t="shared" si="228"/>
        <v>0</v>
      </c>
      <c r="V2293" s="71">
        <f t="shared" si="230"/>
        <v>0</v>
      </c>
      <c r="X2293" s="69">
        <f>Job_Cards[[#This Row],[GST on Lobour]]+Job_Cards[[#This Row],[Total Labour]]+Job_Cards[[#This Row],[Part Value]]</f>
        <v>0</v>
      </c>
      <c r="AA2293" s="15">
        <f t="shared" si="231"/>
        <v>0</v>
      </c>
      <c r="AB2293" s="15">
        <f t="shared" si="232"/>
        <v>1</v>
      </c>
      <c r="AC2293" s="15">
        <f t="shared" si="233"/>
        <v>1900</v>
      </c>
    </row>
    <row r="2294" spans="7:29" x14ac:dyDescent="0.35">
      <c r="G2294" s="64"/>
      <c r="H2294" s="65"/>
      <c r="I2294" s="65" t="str">
        <f>IF(Job_Cards[[#This Row],[Customer Name]]="",I2293,"")</f>
        <v>Counter Sale</v>
      </c>
      <c r="K2294" s="67" t="str">
        <f>_xlfn.XLOOKUP(Job_Cards[[#This Row],[Part Code Issued]],'Inventory Check'!$A$3:$A$3000,'Inventory Check'!$B$3:$B$3000,"WRONG Code",0)</f>
        <v>WRONG Code</v>
      </c>
      <c r="N2294" s="69">
        <f t="shared" si="229"/>
        <v>0</v>
      </c>
      <c r="U2294" s="71">
        <f t="shared" si="228"/>
        <v>0</v>
      </c>
      <c r="V2294" s="71">
        <f t="shared" si="230"/>
        <v>0</v>
      </c>
      <c r="X2294" s="69">
        <f>Job_Cards[[#This Row],[GST on Lobour]]+Job_Cards[[#This Row],[Total Labour]]+Job_Cards[[#This Row],[Part Value]]</f>
        <v>0</v>
      </c>
      <c r="AA2294" s="15">
        <f t="shared" si="231"/>
        <v>0</v>
      </c>
      <c r="AB2294" s="15">
        <f t="shared" si="232"/>
        <v>1</v>
      </c>
      <c r="AC2294" s="15">
        <f t="shared" si="233"/>
        <v>1900</v>
      </c>
    </row>
    <row r="2295" spans="7:29" x14ac:dyDescent="0.35">
      <c r="G2295" s="64"/>
      <c r="H2295" s="65"/>
      <c r="I2295" s="65" t="str">
        <f>IF(Job_Cards[[#This Row],[Customer Name]]="",I2294,"")</f>
        <v>Counter Sale</v>
      </c>
      <c r="K2295" s="67" t="str">
        <f>_xlfn.XLOOKUP(Job_Cards[[#This Row],[Part Code Issued]],'Inventory Check'!$A$3:$A$3000,'Inventory Check'!$B$3:$B$3000,"WRONG Code",0)</f>
        <v>WRONG Code</v>
      </c>
      <c r="N2295" s="69">
        <f t="shared" si="229"/>
        <v>0</v>
      </c>
      <c r="U2295" s="71">
        <f t="shared" si="228"/>
        <v>0</v>
      </c>
      <c r="V2295" s="71">
        <f t="shared" si="230"/>
        <v>0</v>
      </c>
      <c r="X2295" s="69">
        <f>Job_Cards[[#This Row],[GST on Lobour]]+Job_Cards[[#This Row],[Total Labour]]+Job_Cards[[#This Row],[Part Value]]</f>
        <v>0</v>
      </c>
      <c r="AA2295" s="15">
        <f t="shared" si="231"/>
        <v>0</v>
      </c>
      <c r="AB2295" s="15">
        <f t="shared" si="232"/>
        <v>1</v>
      </c>
      <c r="AC2295" s="15">
        <f t="shared" si="233"/>
        <v>1900</v>
      </c>
    </row>
    <row r="2296" spans="7:29" x14ac:dyDescent="0.35">
      <c r="G2296" s="64"/>
      <c r="H2296" s="65"/>
      <c r="I2296" s="65" t="str">
        <f>IF(Job_Cards[[#This Row],[Customer Name]]="",I2295,"")</f>
        <v>Counter Sale</v>
      </c>
      <c r="K2296" s="67" t="str">
        <f>_xlfn.XLOOKUP(Job_Cards[[#This Row],[Part Code Issued]],'Inventory Check'!$A$3:$A$3000,'Inventory Check'!$B$3:$B$3000,"WRONG Code",0)</f>
        <v>WRONG Code</v>
      </c>
      <c r="N2296" s="69">
        <f t="shared" si="229"/>
        <v>0</v>
      </c>
      <c r="U2296" s="71">
        <f t="shared" si="228"/>
        <v>0</v>
      </c>
      <c r="V2296" s="71">
        <f t="shared" si="230"/>
        <v>0</v>
      </c>
      <c r="X2296" s="69">
        <f>Job_Cards[[#This Row],[GST on Lobour]]+Job_Cards[[#This Row],[Total Labour]]+Job_Cards[[#This Row],[Part Value]]</f>
        <v>0</v>
      </c>
      <c r="AA2296" s="15">
        <f t="shared" si="231"/>
        <v>0</v>
      </c>
      <c r="AB2296" s="15">
        <f t="shared" si="232"/>
        <v>1</v>
      </c>
      <c r="AC2296" s="15">
        <f t="shared" si="233"/>
        <v>1900</v>
      </c>
    </row>
    <row r="2297" spans="7:29" x14ac:dyDescent="0.35">
      <c r="G2297" s="64"/>
      <c r="H2297" s="65"/>
      <c r="I2297" s="65" t="str">
        <f>IF(Job_Cards[[#This Row],[Customer Name]]="",I2296,"")</f>
        <v>Counter Sale</v>
      </c>
      <c r="K2297" s="67" t="str">
        <f>_xlfn.XLOOKUP(Job_Cards[[#This Row],[Part Code Issued]],'Inventory Check'!$A$3:$A$3000,'Inventory Check'!$B$3:$B$3000,"WRONG Code",0)</f>
        <v>WRONG Code</v>
      </c>
      <c r="N2297" s="69">
        <f t="shared" si="229"/>
        <v>0</v>
      </c>
      <c r="U2297" s="71">
        <f t="shared" si="228"/>
        <v>0</v>
      </c>
      <c r="V2297" s="71">
        <f t="shared" si="230"/>
        <v>0</v>
      </c>
      <c r="X2297" s="69">
        <f>Job_Cards[[#This Row],[GST on Lobour]]+Job_Cards[[#This Row],[Total Labour]]+Job_Cards[[#This Row],[Part Value]]</f>
        <v>0</v>
      </c>
      <c r="AA2297" s="15">
        <f t="shared" si="231"/>
        <v>0</v>
      </c>
      <c r="AB2297" s="15">
        <f t="shared" si="232"/>
        <v>1</v>
      </c>
      <c r="AC2297" s="15">
        <f t="shared" si="233"/>
        <v>1900</v>
      </c>
    </row>
    <row r="2298" spans="7:29" x14ac:dyDescent="0.35">
      <c r="G2298" s="64"/>
      <c r="H2298" s="65"/>
      <c r="I2298" s="65" t="str">
        <f>IF(Job_Cards[[#This Row],[Customer Name]]="",I2297,"")</f>
        <v>Counter Sale</v>
      </c>
      <c r="K2298" s="67" t="str">
        <f>_xlfn.XLOOKUP(Job_Cards[[#This Row],[Part Code Issued]],'Inventory Check'!$A$3:$A$3000,'Inventory Check'!$B$3:$B$3000,"WRONG Code",0)</f>
        <v>WRONG Code</v>
      </c>
      <c r="N2298" s="69">
        <f t="shared" si="229"/>
        <v>0</v>
      </c>
      <c r="U2298" s="71">
        <f t="shared" si="228"/>
        <v>0</v>
      </c>
      <c r="V2298" s="71">
        <f t="shared" si="230"/>
        <v>0</v>
      </c>
      <c r="X2298" s="69">
        <f>Job_Cards[[#This Row],[GST on Lobour]]+Job_Cards[[#This Row],[Total Labour]]+Job_Cards[[#This Row],[Part Value]]</f>
        <v>0</v>
      </c>
      <c r="AA2298" s="15">
        <f t="shared" si="231"/>
        <v>0</v>
      </c>
      <c r="AB2298" s="15">
        <f t="shared" si="232"/>
        <v>1</v>
      </c>
      <c r="AC2298" s="15">
        <f t="shared" si="233"/>
        <v>1900</v>
      </c>
    </row>
    <row r="2299" spans="7:29" x14ac:dyDescent="0.35">
      <c r="G2299" s="64"/>
      <c r="H2299" s="65"/>
      <c r="I2299" s="65" t="str">
        <f>IF(Job_Cards[[#This Row],[Customer Name]]="",I2298,"")</f>
        <v>Counter Sale</v>
      </c>
      <c r="K2299" s="67" t="str">
        <f>_xlfn.XLOOKUP(Job_Cards[[#This Row],[Part Code Issued]],'Inventory Check'!$A$3:$A$3000,'Inventory Check'!$B$3:$B$3000,"WRONG Code",0)</f>
        <v>WRONG Code</v>
      </c>
      <c r="N2299" s="69">
        <f t="shared" si="229"/>
        <v>0</v>
      </c>
      <c r="U2299" s="71">
        <f t="shared" si="228"/>
        <v>0</v>
      </c>
      <c r="V2299" s="71">
        <f t="shared" si="230"/>
        <v>0</v>
      </c>
      <c r="X2299" s="69">
        <f>Job_Cards[[#This Row],[GST on Lobour]]+Job_Cards[[#This Row],[Total Labour]]+Job_Cards[[#This Row],[Part Value]]</f>
        <v>0</v>
      </c>
      <c r="AA2299" s="15">
        <f t="shared" si="231"/>
        <v>0</v>
      </c>
      <c r="AB2299" s="15">
        <f t="shared" si="232"/>
        <v>1</v>
      </c>
      <c r="AC2299" s="15">
        <f t="shared" si="233"/>
        <v>1900</v>
      </c>
    </row>
    <row r="2300" spans="7:29" x14ac:dyDescent="0.35">
      <c r="G2300" s="64"/>
      <c r="H2300" s="65"/>
      <c r="I2300" s="65" t="str">
        <f>IF(Job_Cards[[#This Row],[Customer Name]]="",I2299,"")</f>
        <v>Counter Sale</v>
      </c>
      <c r="K2300" s="67" t="str">
        <f>_xlfn.XLOOKUP(Job_Cards[[#This Row],[Part Code Issued]],'Inventory Check'!$A$3:$A$3000,'Inventory Check'!$B$3:$B$3000,"WRONG Code",0)</f>
        <v>WRONG Code</v>
      </c>
      <c r="N2300" s="69">
        <f t="shared" si="229"/>
        <v>0</v>
      </c>
      <c r="U2300" s="71">
        <f t="shared" ref="U2300:U2363" si="234">SUM(O2300:T2300)</f>
        <v>0</v>
      </c>
      <c r="V2300" s="71">
        <f t="shared" si="230"/>
        <v>0</v>
      </c>
      <c r="X2300" s="69">
        <f>Job_Cards[[#This Row],[GST on Lobour]]+Job_Cards[[#This Row],[Total Labour]]+Job_Cards[[#This Row],[Part Value]]</f>
        <v>0</v>
      </c>
      <c r="AA2300" s="15">
        <f t="shared" si="231"/>
        <v>0</v>
      </c>
      <c r="AB2300" s="15">
        <f t="shared" si="232"/>
        <v>1</v>
      </c>
      <c r="AC2300" s="15">
        <f t="shared" si="233"/>
        <v>1900</v>
      </c>
    </row>
    <row r="2301" spans="7:29" x14ac:dyDescent="0.35">
      <c r="G2301" s="64"/>
      <c r="H2301" s="65"/>
      <c r="I2301" s="65" t="str">
        <f>IF(Job_Cards[[#This Row],[Customer Name]]="",I2300,"")</f>
        <v>Counter Sale</v>
      </c>
      <c r="K2301" s="67" t="str">
        <f>_xlfn.XLOOKUP(Job_Cards[[#This Row],[Part Code Issued]],'Inventory Check'!$A$3:$A$3000,'Inventory Check'!$B$3:$B$3000,"WRONG Code",0)</f>
        <v>WRONG Code</v>
      </c>
      <c r="N2301" s="69">
        <f t="shared" ref="N2301:N2364" si="235">M2301*L2301</f>
        <v>0</v>
      </c>
      <c r="U2301" s="71">
        <f t="shared" si="234"/>
        <v>0</v>
      </c>
      <c r="V2301" s="71">
        <f t="shared" ref="V2301:V2364" si="236">U2301*0.18</f>
        <v>0</v>
      </c>
      <c r="X2301" s="69">
        <f>Job_Cards[[#This Row],[GST on Lobour]]+Job_Cards[[#This Row],[Total Labour]]+Job_Cards[[#This Row],[Part Value]]</f>
        <v>0</v>
      </c>
      <c r="AA2301" s="15">
        <f t="shared" si="231"/>
        <v>0</v>
      </c>
      <c r="AB2301" s="15">
        <f t="shared" si="232"/>
        <v>1</v>
      </c>
      <c r="AC2301" s="15">
        <f t="shared" si="233"/>
        <v>1900</v>
      </c>
    </row>
    <row r="2302" spans="7:29" x14ac:dyDescent="0.35">
      <c r="G2302" s="64"/>
      <c r="H2302" s="65"/>
      <c r="I2302" s="65" t="str">
        <f>IF(Job_Cards[[#This Row],[Customer Name]]="",I2301,"")</f>
        <v>Counter Sale</v>
      </c>
      <c r="K2302" s="67" t="str">
        <f>_xlfn.XLOOKUP(Job_Cards[[#This Row],[Part Code Issued]],'Inventory Check'!$A$3:$A$3000,'Inventory Check'!$B$3:$B$3000,"WRONG Code",0)</f>
        <v>WRONG Code</v>
      </c>
      <c r="N2302" s="69">
        <f t="shared" si="235"/>
        <v>0</v>
      </c>
      <c r="U2302" s="71">
        <f t="shared" si="234"/>
        <v>0</v>
      </c>
      <c r="V2302" s="71">
        <f t="shared" si="236"/>
        <v>0</v>
      </c>
      <c r="X2302" s="69">
        <f>Job_Cards[[#This Row],[GST on Lobour]]+Job_Cards[[#This Row],[Total Labour]]+Job_Cards[[#This Row],[Part Value]]</f>
        <v>0</v>
      </c>
      <c r="AA2302" s="15">
        <f t="shared" si="231"/>
        <v>0</v>
      </c>
      <c r="AB2302" s="15">
        <f t="shared" si="232"/>
        <v>1</v>
      </c>
      <c r="AC2302" s="15">
        <f t="shared" si="233"/>
        <v>1900</v>
      </c>
    </row>
    <row r="2303" spans="7:29" x14ac:dyDescent="0.35">
      <c r="G2303" s="64"/>
      <c r="H2303" s="65"/>
      <c r="I2303" s="65" t="str">
        <f>IF(Job_Cards[[#This Row],[Customer Name]]="",I2302,"")</f>
        <v>Counter Sale</v>
      </c>
      <c r="K2303" s="67" t="str">
        <f>_xlfn.XLOOKUP(Job_Cards[[#This Row],[Part Code Issued]],'Inventory Check'!$A$3:$A$3000,'Inventory Check'!$B$3:$B$3000,"WRONG Code",0)</f>
        <v>WRONG Code</v>
      </c>
      <c r="N2303" s="69">
        <f t="shared" si="235"/>
        <v>0</v>
      </c>
      <c r="U2303" s="71">
        <f t="shared" si="234"/>
        <v>0</v>
      </c>
      <c r="V2303" s="71">
        <f t="shared" si="236"/>
        <v>0</v>
      </c>
      <c r="X2303" s="69">
        <f>Job_Cards[[#This Row],[GST on Lobour]]+Job_Cards[[#This Row],[Total Labour]]+Job_Cards[[#This Row],[Part Value]]</f>
        <v>0</v>
      </c>
      <c r="AA2303" s="15">
        <f t="shared" ref="AA2303:AA2366" si="237">DAY(B2303)</f>
        <v>0</v>
      </c>
      <c r="AB2303" s="15">
        <f t="shared" ref="AB2303:AB2366" si="238">MONTH(B2303)</f>
        <v>1</v>
      </c>
      <c r="AC2303" s="15">
        <f t="shared" ref="AC2303:AC2366" si="239">YEAR(B2303)</f>
        <v>1900</v>
      </c>
    </row>
    <row r="2304" spans="7:29" x14ac:dyDescent="0.35">
      <c r="G2304" s="64"/>
      <c r="H2304" s="65"/>
      <c r="I2304" s="65" t="str">
        <f>IF(Job_Cards[[#This Row],[Customer Name]]="",I2303,"")</f>
        <v>Counter Sale</v>
      </c>
      <c r="K2304" s="67" t="str">
        <f>_xlfn.XLOOKUP(Job_Cards[[#This Row],[Part Code Issued]],'Inventory Check'!$A$3:$A$3000,'Inventory Check'!$B$3:$B$3000,"WRONG Code",0)</f>
        <v>WRONG Code</v>
      </c>
      <c r="N2304" s="69">
        <f t="shared" si="235"/>
        <v>0</v>
      </c>
      <c r="U2304" s="71">
        <f t="shared" si="234"/>
        <v>0</v>
      </c>
      <c r="V2304" s="71">
        <f t="shared" si="236"/>
        <v>0</v>
      </c>
      <c r="X2304" s="69">
        <f>Job_Cards[[#This Row],[GST on Lobour]]+Job_Cards[[#This Row],[Total Labour]]+Job_Cards[[#This Row],[Part Value]]</f>
        <v>0</v>
      </c>
      <c r="AA2304" s="15">
        <f t="shared" si="237"/>
        <v>0</v>
      </c>
      <c r="AB2304" s="15">
        <f t="shared" si="238"/>
        <v>1</v>
      </c>
      <c r="AC2304" s="15">
        <f t="shared" si="239"/>
        <v>1900</v>
      </c>
    </row>
    <row r="2305" spans="7:29" x14ac:dyDescent="0.35">
      <c r="G2305" s="64"/>
      <c r="H2305" s="65"/>
      <c r="I2305" s="65" t="str">
        <f>IF(Job_Cards[[#This Row],[Customer Name]]="",I2304,"")</f>
        <v>Counter Sale</v>
      </c>
      <c r="K2305" s="67" t="str">
        <f>_xlfn.XLOOKUP(Job_Cards[[#This Row],[Part Code Issued]],'Inventory Check'!$A$3:$A$3000,'Inventory Check'!$B$3:$B$3000,"WRONG Code",0)</f>
        <v>WRONG Code</v>
      </c>
      <c r="N2305" s="69">
        <f t="shared" si="235"/>
        <v>0</v>
      </c>
      <c r="U2305" s="71">
        <f t="shared" si="234"/>
        <v>0</v>
      </c>
      <c r="V2305" s="71">
        <f t="shared" si="236"/>
        <v>0</v>
      </c>
      <c r="X2305" s="69">
        <f>Job_Cards[[#This Row],[GST on Lobour]]+Job_Cards[[#This Row],[Total Labour]]+Job_Cards[[#This Row],[Part Value]]</f>
        <v>0</v>
      </c>
      <c r="AA2305" s="15">
        <f t="shared" si="237"/>
        <v>0</v>
      </c>
      <c r="AB2305" s="15">
        <f t="shared" si="238"/>
        <v>1</v>
      </c>
      <c r="AC2305" s="15">
        <f t="shared" si="239"/>
        <v>1900</v>
      </c>
    </row>
    <row r="2306" spans="7:29" x14ac:dyDescent="0.35">
      <c r="G2306" s="64"/>
      <c r="H2306" s="65"/>
      <c r="I2306" s="65" t="str">
        <f>IF(Job_Cards[[#This Row],[Customer Name]]="",I2305,"")</f>
        <v>Counter Sale</v>
      </c>
      <c r="K2306" s="67" t="str">
        <f>_xlfn.XLOOKUP(Job_Cards[[#This Row],[Part Code Issued]],'Inventory Check'!$A$3:$A$3000,'Inventory Check'!$B$3:$B$3000,"WRONG Code",0)</f>
        <v>WRONG Code</v>
      </c>
      <c r="N2306" s="69">
        <f t="shared" si="235"/>
        <v>0</v>
      </c>
      <c r="U2306" s="71">
        <f t="shared" si="234"/>
        <v>0</v>
      </c>
      <c r="V2306" s="71">
        <f t="shared" si="236"/>
        <v>0</v>
      </c>
      <c r="X2306" s="69">
        <f>Job_Cards[[#This Row],[GST on Lobour]]+Job_Cards[[#This Row],[Total Labour]]+Job_Cards[[#This Row],[Part Value]]</f>
        <v>0</v>
      </c>
      <c r="AA2306" s="15">
        <f t="shared" si="237"/>
        <v>0</v>
      </c>
      <c r="AB2306" s="15">
        <f t="shared" si="238"/>
        <v>1</v>
      </c>
      <c r="AC2306" s="15">
        <f t="shared" si="239"/>
        <v>1900</v>
      </c>
    </row>
    <row r="2307" spans="7:29" x14ac:dyDescent="0.35">
      <c r="G2307" s="64"/>
      <c r="H2307" s="65"/>
      <c r="I2307" s="65" t="str">
        <f>IF(Job_Cards[[#This Row],[Customer Name]]="",I2306,"")</f>
        <v>Counter Sale</v>
      </c>
      <c r="K2307" s="67" t="str">
        <f>_xlfn.XLOOKUP(Job_Cards[[#This Row],[Part Code Issued]],'Inventory Check'!$A$3:$A$3000,'Inventory Check'!$B$3:$B$3000,"WRONG Code",0)</f>
        <v>WRONG Code</v>
      </c>
      <c r="N2307" s="69">
        <f t="shared" si="235"/>
        <v>0</v>
      </c>
      <c r="U2307" s="71">
        <f t="shared" si="234"/>
        <v>0</v>
      </c>
      <c r="V2307" s="71">
        <f t="shared" si="236"/>
        <v>0</v>
      </c>
      <c r="X2307" s="69">
        <f>Job_Cards[[#This Row],[GST on Lobour]]+Job_Cards[[#This Row],[Total Labour]]+Job_Cards[[#This Row],[Part Value]]</f>
        <v>0</v>
      </c>
      <c r="AA2307" s="15">
        <f t="shared" si="237"/>
        <v>0</v>
      </c>
      <c r="AB2307" s="15">
        <f t="shared" si="238"/>
        <v>1</v>
      </c>
      <c r="AC2307" s="15">
        <f t="shared" si="239"/>
        <v>1900</v>
      </c>
    </row>
    <row r="2308" spans="7:29" x14ac:dyDescent="0.35">
      <c r="G2308" s="64"/>
      <c r="H2308" s="65"/>
      <c r="I2308" s="65" t="str">
        <f>IF(Job_Cards[[#This Row],[Customer Name]]="",I2307,"")</f>
        <v>Counter Sale</v>
      </c>
      <c r="K2308" s="67" t="str">
        <f>_xlfn.XLOOKUP(Job_Cards[[#This Row],[Part Code Issued]],'Inventory Check'!$A$3:$A$3000,'Inventory Check'!$B$3:$B$3000,"WRONG Code",0)</f>
        <v>WRONG Code</v>
      </c>
      <c r="N2308" s="69">
        <f t="shared" si="235"/>
        <v>0</v>
      </c>
      <c r="U2308" s="71">
        <f t="shared" si="234"/>
        <v>0</v>
      </c>
      <c r="V2308" s="71">
        <f t="shared" si="236"/>
        <v>0</v>
      </c>
      <c r="X2308" s="69">
        <f>Job_Cards[[#This Row],[GST on Lobour]]+Job_Cards[[#This Row],[Total Labour]]+Job_Cards[[#This Row],[Part Value]]</f>
        <v>0</v>
      </c>
      <c r="AA2308" s="15">
        <f t="shared" si="237"/>
        <v>0</v>
      </c>
      <c r="AB2308" s="15">
        <f t="shared" si="238"/>
        <v>1</v>
      </c>
      <c r="AC2308" s="15">
        <f t="shared" si="239"/>
        <v>1900</v>
      </c>
    </row>
    <row r="2309" spans="7:29" x14ac:dyDescent="0.35">
      <c r="G2309" s="64"/>
      <c r="H2309" s="65"/>
      <c r="I2309" s="65" t="str">
        <f>IF(Job_Cards[[#This Row],[Customer Name]]="",I2308,"")</f>
        <v>Counter Sale</v>
      </c>
      <c r="K2309" s="67" t="str">
        <f>_xlfn.XLOOKUP(Job_Cards[[#This Row],[Part Code Issued]],'Inventory Check'!$A$3:$A$3000,'Inventory Check'!$B$3:$B$3000,"WRONG Code",0)</f>
        <v>WRONG Code</v>
      </c>
      <c r="N2309" s="69">
        <f t="shared" si="235"/>
        <v>0</v>
      </c>
      <c r="U2309" s="71">
        <f t="shared" si="234"/>
        <v>0</v>
      </c>
      <c r="V2309" s="71">
        <f t="shared" si="236"/>
        <v>0</v>
      </c>
      <c r="X2309" s="69">
        <f>Job_Cards[[#This Row],[GST on Lobour]]+Job_Cards[[#This Row],[Total Labour]]+Job_Cards[[#This Row],[Part Value]]</f>
        <v>0</v>
      </c>
      <c r="AA2309" s="15">
        <f t="shared" si="237"/>
        <v>0</v>
      </c>
      <c r="AB2309" s="15">
        <f t="shared" si="238"/>
        <v>1</v>
      </c>
      <c r="AC2309" s="15">
        <f t="shared" si="239"/>
        <v>1900</v>
      </c>
    </row>
    <row r="2310" spans="7:29" x14ac:dyDescent="0.35">
      <c r="G2310" s="64"/>
      <c r="H2310" s="65"/>
      <c r="I2310" s="65" t="str">
        <f>IF(Job_Cards[[#This Row],[Customer Name]]="",I2309,"")</f>
        <v>Counter Sale</v>
      </c>
      <c r="K2310" s="67" t="str">
        <f>_xlfn.XLOOKUP(Job_Cards[[#This Row],[Part Code Issued]],'Inventory Check'!$A$3:$A$3000,'Inventory Check'!$B$3:$B$3000,"WRONG Code",0)</f>
        <v>WRONG Code</v>
      </c>
      <c r="N2310" s="69">
        <f t="shared" si="235"/>
        <v>0</v>
      </c>
      <c r="U2310" s="71">
        <f t="shared" si="234"/>
        <v>0</v>
      </c>
      <c r="V2310" s="71">
        <f t="shared" si="236"/>
        <v>0</v>
      </c>
      <c r="X2310" s="69">
        <f>Job_Cards[[#This Row],[GST on Lobour]]+Job_Cards[[#This Row],[Total Labour]]+Job_Cards[[#This Row],[Part Value]]</f>
        <v>0</v>
      </c>
      <c r="AA2310" s="15">
        <f t="shared" si="237"/>
        <v>0</v>
      </c>
      <c r="AB2310" s="15">
        <f t="shared" si="238"/>
        <v>1</v>
      </c>
      <c r="AC2310" s="15">
        <f t="shared" si="239"/>
        <v>1900</v>
      </c>
    </row>
    <row r="2311" spans="7:29" x14ac:dyDescent="0.35">
      <c r="G2311" s="64"/>
      <c r="H2311" s="65"/>
      <c r="I2311" s="65" t="str">
        <f>IF(Job_Cards[[#This Row],[Customer Name]]="",I2310,"")</f>
        <v>Counter Sale</v>
      </c>
      <c r="K2311" s="67" t="str">
        <f>_xlfn.XLOOKUP(Job_Cards[[#This Row],[Part Code Issued]],'Inventory Check'!$A$3:$A$3000,'Inventory Check'!$B$3:$B$3000,"WRONG Code",0)</f>
        <v>WRONG Code</v>
      </c>
      <c r="N2311" s="69">
        <f t="shared" si="235"/>
        <v>0</v>
      </c>
      <c r="U2311" s="71">
        <f t="shared" si="234"/>
        <v>0</v>
      </c>
      <c r="V2311" s="71">
        <f t="shared" si="236"/>
        <v>0</v>
      </c>
      <c r="X2311" s="69">
        <f>Job_Cards[[#This Row],[GST on Lobour]]+Job_Cards[[#This Row],[Total Labour]]+Job_Cards[[#This Row],[Part Value]]</f>
        <v>0</v>
      </c>
      <c r="AA2311" s="15">
        <f t="shared" si="237"/>
        <v>0</v>
      </c>
      <c r="AB2311" s="15">
        <f t="shared" si="238"/>
        <v>1</v>
      </c>
      <c r="AC2311" s="15">
        <f t="shared" si="239"/>
        <v>1900</v>
      </c>
    </row>
    <row r="2312" spans="7:29" x14ac:dyDescent="0.35">
      <c r="G2312" s="64"/>
      <c r="H2312" s="65"/>
      <c r="I2312" s="65" t="str">
        <f>IF(Job_Cards[[#This Row],[Customer Name]]="",I2311,"")</f>
        <v>Counter Sale</v>
      </c>
      <c r="K2312" s="67" t="str">
        <f>_xlfn.XLOOKUP(Job_Cards[[#This Row],[Part Code Issued]],'Inventory Check'!$A$3:$A$3000,'Inventory Check'!$B$3:$B$3000,"WRONG Code",0)</f>
        <v>WRONG Code</v>
      </c>
      <c r="N2312" s="69">
        <f t="shared" si="235"/>
        <v>0</v>
      </c>
      <c r="U2312" s="71">
        <f t="shared" si="234"/>
        <v>0</v>
      </c>
      <c r="V2312" s="71">
        <f t="shared" si="236"/>
        <v>0</v>
      </c>
      <c r="X2312" s="69">
        <f>Job_Cards[[#This Row],[GST on Lobour]]+Job_Cards[[#This Row],[Total Labour]]+Job_Cards[[#This Row],[Part Value]]</f>
        <v>0</v>
      </c>
      <c r="AA2312" s="15">
        <f t="shared" si="237"/>
        <v>0</v>
      </c>
      <c r="AB2312" s="15">
        <f t="shared" si="238"/>
        <v>1</v>
      </c>
      <c r="AC2312" s="15">
        <f t="shared" si="239"/>
        <v>1900</v>
      </c>
    </row>
    <row r="2313" spans="7:29" x14ac:dyDescent="0.35">
      <c r="G2313" s="64"/>
      <c r="H2313" s="65"/>
      <c r="I2313" s="65" t="str">
        <f>IF(Job_Cards[[#This Row],[Customer Name]]="",I2312,"")</f>
        <v>Counter Sale</v>
      </c>
      <c r="K2313" s="67" t="str">
        <f>_xlfn.XLOOKUP(Job_Cards[[#This Row],[Part Code Issued]],'Inventory Check'!$A$3:$A$3000,'Inventory Check'!$B$3:$B$3000,"WRONG Code",0)</f>
        <v>WRONG Code</v>
      </c>
      <c r="N2313" s="69">
        <f t="shared" si="235"/>
        <v>0</v>
      </c>
      <c r="U2313" s="71">
        <f t="shared" si="234"/>
        <v>0</v>
      </c>
      <c r="V2313" s="71">
        <f t="shared" si="236"/>
        <v>0</v>
      </c>
      <c r="X2313" s="69">
        <f>Job_Cards[[#This Row],[GST on Lobour]]+Job_Cards[[#This Row],[Total Labour]]+Job_Cards[[#This Row],[Part Value]]</f>
        <v>0</v>
      </c>
      <c r="AA2313" s="15">
        <f t="shared" si="237"/>
        <v>0</v>
      </c>
      <c r="AB2313" s="15">
        <f t="shared" si="238"/>
        <v>1</v>
      </c>
      <c r="AC2313" s="15">
        <f t="shared" si="239"/>
        <v>1900</v>
      </c>
    </row>
    <row r="2314" spans="7:29" x14ac:dyDescent="0.35">
      <c r="G2314" s="64"/>
      <c r="H2314" s="65"/>
      <c r="I2314" s="65" t="str">
        <f>IF(Job_Cards[[#This Row],[Customer Name]]="",I2313,"")</f>
        <v>Counter Sale</v>
      </c>
      <c r="K2314" s="67" t="str">
        <f>_xlfn.XLOOKUP(Job_Cards[[#This Row],[Part Code Issued]],'Inventory Check'!$A$3:$A$3000,'Inventory Check'!$B$3:$B$3000,"WRONG Code",0)</f>
        <v>WRONG Code</v>
      </c>
      <c r="N2314" s="69">
        <f t="shared" si="235"/>
        <v>0</v>
      </c>
      <c r="U2314" s="71">
        <f t="shared" si="234"/>
        <v>0</v>
      </c>
      <c r="V2314" s="71">
        <f t="shared" si="236"/>
        <v>0</v>
      </c>
      <c r="X2314" s="69">
        <f>Job_Cards[[#This Row],[GST on Lobour]]+Job_Cards[[#This Row],[Total Labour]]+Job_Cards[[#This Row],[Part Value]]</f>
        <v>0</v>
      </c>
      <c r="AA2314" s="15">
        <f t="shared" si="237"/>
        <v>0</v>
      </c>
      <c r="AB2314" s="15">
        <f t="shared" si="238"/>
        <v>1</v>
      </c>
      <c r="AC2314" s="15">
        <f t="shared" si="239"/>
        <v>1900</v>
      </c>
    </row>
    <row r="2315" spans="7:29" x14ac:dyDescent="0.35">
      <c r="G2315" s="64"/>
      <c r="H2315" s="65"/>
      <c r="I2315" s="65" t="str">
        <f>IF(Job_Cards[[#This Row],[Customer Name]]="",I2314,"")</f>
        <v>Counter Sale</v>
      </c>
      <c r="K2315" s="67" t="str">
        <f>_xlfn.XLOOKUP(Job_Cards[[#This Row],[Part Code Issued]],'Inventory Check'!$A$3:$A$3000,'Inventory Check'!$B$3:$B$3000,"WRONG Code",0)</f>
        <v>WRONG Code</v>
      </c>
      <c r="N2315" s="69">
        <f t="shared" si="235"/>
        <v>0</v>
      </c>
      <c r="U2315" s="71">
        <f t="shared" si="234"/>
        <v>0</v>
      </c>
      <c r="V2315" s="71">
        <f t="shared" si="236"/>
        <v>0</v>
      </c>
      <c r="X2315" s="69">
        <f>Job_Cards[[#This Row],[GST on Lobour]]+Job_Cards[[#This Row],[Total Labour]]+Job_Cards[[#This Row],[Part Value]]</f>
        <v>0</v>
      </c>
      <c r="AA2315" s="15">
        <f t="shared" si="237"/>
        <v>0</v>
      </c>
      <c r="AB2315" s="15">
        <f t="shared" si="238"/>
        <v>1</v>
      </c>
      <c r="AC2315" s="15">
        <f t="shared" si="239"/>
        <v>1900</v>
      </c>
    </row>
    <row r="2316" spans="7:29" x14ac:dyDescent="0.35">
      <c r="G2316" s="64"/>
      <c r="H2316" s="65"/>
      <c r="I2316" s="65" t="str">
        <f>IF(Job_Cards[[#This Row],[Customer Name]]="",I2315,"")</f>
        <v>Counter Sale</v>
      </c>
      <c r="K2316" s="67" t="str">
        <f>_xlfn.XLOOKUP(Job_Cards[[#This Row],[Part Code Issued]],'Inventory Check'!$A$3:$A$3000,'Inventory Check'!$B$3:$B$3000,"WRONG Code",0)</f>
        <v>WRONG Code</v>
      </c>
      <c r="N2316" s="69">
        <f t="shared" si="235"/>
        <v>0</v>
      </c>
      <c r="U2316" s="71">
        <f t="shared" si="234"/>
        <v>0</v>
      </c>
      <c r="V2316" s="71">
        <f t="shared" si="236"/>
        <v>0</v>
      </c>
      <c r="X2316" s="69">
        <f>Job_Cards[[#This Row],[GST on Lobour]]+Job_Cards[[#This Row],[Total Labour]]+Job_Cards[[#This Row],[Part Value]]</f>
        <v>0</v>
      </c>
      <c r="AA2316" s="15">
        <f t="shared" si="237"/>
        <v>0</v>
      </c>
      <c r="AB2316" s="15">
        <f t="shared" si="238"/>
        <v>1</v>
      </c>
      <c r="AC2316" s="15">
        <f t="shared" si="239"/>
        <v>1900</v>
      </c>
    </row>
    <row r="2317" spans="7:29" x14ac:dyDescent="0.35">
      <c r="G2317" s="64"/>
      <c r="H2317" s="65"/>
      <c r="I2317" s="65" t="str">
        <f>IF(Job_Cards[[#This Row],[Customer Name]]="",I2316,"")</f>
        <v>Counter Sale</v>
      </c>
      <c r="K2317" s="67" t="str">
        <f>_xlfn.XLOOKUP(Job_Cards[[#This Row],[Part Code Issued]],'Inventory Check'!$A$3:$A$3000,'Inventory Check'!$B$3:$B$3000,"WRONG Code",0)</f>
        <v>WRONG Code</v>
      </c>
      <c r="N2317" s="69">
        <f t="shared" si="235"/>
        <v>0</v>
      </c>
      <c r="U2317" s="71">
        <f t="shared" si="234"/>
        <v>0</v>
      </c>
      <c r="V2317" s="71">
        <f t="shared" si="236"/>
        <v>0</v>
      </c>
      <c r="X2317" s="69">
        <f>Job_Cards[[#This Row],[GST on Lobour]]+Job_Cards[[#This Row],[Total Labour]]+Job_Cards[[#This Row],[Part Value]]</f>
        <v>0</v>
      </c>
      <c r="AA2317" s="15">
        <f t="shared" si="237"/>
        <v>0</v>
      </c>
      <c r="AB2317" s="15">
        <f t="shared" si="238"/>
        <v>1</v>
      </c>
      <c r="AC2317" s="15">
        <f t="shared" si="239"/>
        <v>1900</v>
      </c>
    </row>
    <row r="2318" spans="7:29" x14ac:dyDescent="0.35">
      <c r="G2318" s="64"/>
      <c r="H2318" s="65"/>
      <c r="I2318" s="65" t="str">
        <f>IF(Job_Cards[[#This Row],[Customer Name]]="",I2317,"")</f>
        <v>Counter Sale</v>
      </c>
      <c r="K2318" s="67" t="str">
        <f>_xlfn.XLOOKUP(Job_Cards[[#This Row],[Part Code Issued]],'Inventory Check'!$A$3:$A$3000,'Inventory Check'!$B$3:$B$3000,"WRONG Code",0)</f>
        <v>WRONG Code</v>
      </c>
      <c r="N2318" s="69">
        <f t="shared" si="235"/>
        <v>0</v>
      </c>
      <c r="U2318" s="71">
        <f t="shared" si="234"/>
        <v>0</v>
      </c>
      <c r="V2318" s="71">
        <f t="shared" si="236"/>
        <v>0</v>
      </c>
      <c r="X2318" s="69">
        <f>Job_Cards[[#This Row],[GST on Lobour]]+Job_Cards[[#This Row],[Total Labour]]+Job_Cards[[#This Row],[Part Value]]</f>
        <v>0</v>
      </c>
      <c r="AA2318" s="15">
        <f t="shared" si="237"/>
        <v>0</v>
      </c>
      <c r="AB2318" s="15">
        <f t="shared" si="238"/>
        <v>1</v>
      </c>
      <c r="AC2318" s="15">
        <f t="shared" si="239"/>
        <v>1900</v>
      </c>
    </row>
    <row r="2319" spans="7:29" x14ac:dyDescent="0.35">
      <c r="G2319" s="64"/>
      <c r="H2319" s="65"/>
      <c r="I2319" s="65" t="str">
        <f>IF(Job_Cards[[#This Row],[Customer Name]]="",I2318,"")</f>
        <v>Counter Sale</v>
      </c>
      <c r="K2319" s="67" t="str">
        <f>_xlfn.XLOOKUP(Job_Cards[[#This Row],[Part Code Issued]],'Inventory Check'!$A$3:$A$3000,'Inventory Check'!$B$3:$B$3000,"WRONG Code",0)</f>
        <v>WRONG Code</v>
      </c>
      <c r="N2319" s="69">
        <f t="shared" si="235"/>
        <v>0</v>
      </c>
      <c r="U2319" s="71">
        <f t="shared" si="234"/>
        <v>0</v>
      </c>
      <c r="V2319" s="71">
        <f t="shared" si="236"/>
        <v>0</v>
      </c>
      <c r="X2319" s="69">
        <f>Job_Cards[[#This Row],[GST on Lobour]]+Job_Cards[[#This Row],[Total Labour]]+Job_Cards[[#This Row],[Part Value]]</f>
        <v>0</v>
      </c>
      <c r="AA2319" s="15">
        <f t="shared" si="237"/>
        <v>0</v>
      </c>
      <c r="AB2319" s="15">
        <f t="shared" si="238"/>
        <v>1</v>
      </c>
      <c r="AC2319" s="15">
        <f t="shared" si="239"/>
        <v>1900</v>
      </c>
    </row>
    <row r="2320" spans="7:29" x14ac:dyDescent="0.35">
      <c r="G2320" s="64"/>
      <c r="H2320" s="65"/>
      <c r="I2320" s="65" t="str">
        <f>IF(Job_Cards[[#This Row],[Customer Name]]="",I2319,"")</f>
        <v>Counter Sale</v>
      </c>
      <c r="K2320" s="67" t="str">
        <f>_xlfn.XLOOKUP(Job_Cards[[#This Row],[Part Code Issued]],'Inventory Check'!$A$3:$A$3000,'Inventory Check'!$B$3:$B$3000,"WRONG Code",0)</f>
        <v>WRONG Code</v>
      </c>
      <c r="N2320" s="69">
        <f t="shared" si="235"/>
        <v>0</v>
      </c>
      <c r="U2320" s="71">
        <f t="shared" si="234"/>
        <v>0</v>
      </c>
      <c r="V2320" s="71">
        <f t="shared" si="236"/>
        <v>0</v>
      </c>
      <c r="X2320" s="69">
        <f>Job_Cards[[#This Row],[GST on Lobour]]+Job_Cards[[#This Row],[Total Labour]]+Job_Cards[[#This Row],[Part Value]]</f>
        <v>0</v>
      </c>
      <c r="AA2320" s="15">
        <f t="shared" si="237"/>
        <v>0</v>
      </c>
      <c r="AB2320" s="15">
        <f t="shared" si="238"/>
        <v>1</v>
      </c>
      <c r="AC2320" s="15">
        <f t="shared" si="239"/>
        <v>1900</v>
      </c>
    </row>
    <row r="2321" spans="7:29" x14ac:dyDescent="0.35">
      <c r="G2321" s="64"/>
      <c r="H2321" s="65"/>
      <c r="I2321" s="65" t="str">
        <f>IF(Job_Cards[[#This Row],[Customer Name]]="",I2320,"")</f>
        <v>Counter Sale</v>
      </c>
      <c r="K2321" s="67" t="str">
        <f>_xlfn.XLOOKUP(Job_Cards[[#This Row],[Part Code Issued]],'Inventory Check'!$A$3:$A$3000,'Inventory Check'!$B$3:$B$3000,"WRONG Code",0)</f>
        <v>WRONG Code</v>
      </c>
      <c r="N2321" s="69">
        <f t="shared" si="235"/>
        <v>0</v>
      </c>
      <c r="U2321" s="71">
        <f t="shared" si="234"/>
        <v>0</v>
      </c>
      <c r="V2321" s="71">
        <f t="shared" si="236"/>
        <v>0</v>
      </c>
      <c r="X2321" s="69">
        <f>Job_Cards[[#This Row],[GST on Lobour]]+Job_Cards[[#This Row],[Total Labour]]+Job_Cards[[#This Row],[Part Value]]</f>
        <v>0</v>
      </c>
      <c r="AA2321" s="15">
        <f t="shared" si="237"/>
        <v>0</v>
      </c>
      <c r="AB2321" s="15">
        <f t="shared" si="238"/>
        <v>1</v>
      </c>
      <c r="AC2321" s="15">
        <f t="shared" si="239"/>
        <v>1900</v>
      </c>
    </row>
    <row r="2322" spans="7:29" x14ac:dyDescent="0.35">
      <c r="G2322" s="64"/>
      <c r="H2322" s="65"/>
      <c r="I2322" s="65" t="str">
        <f>IF(Job_Cards[[#This Row],[Customer Name]]="",I2321,"")</f>
        <v>Counter Sale</v>
      </c>
      <c r="K2322" s="67" t="str">
        <f>_xlfn.XLOOKUP(Job_Cards[[#This Row],[Part Code Issued]],'Inventory Check'!$A$3:$A$3000,'Inventory Check'!$B$3:$B$3000,"WRONG Code",0)</f>
        <v>WRONG Code</v>
      </c>
      <c r="N2322" s="69">
        <f t="shared" si="235"/>
        <v>0</v>
      </c>
      <c r="U2322" s="71">
        <f t="shared" si="234"/>
        <v>0</v>
      </c>
      <c r="V2322" s="71">
        <f t="shared" si="236"/>
        <v>0</v>
      </c>
      <c r="X2322" s="69">
        <f>Job_Cards[[#This Row],[GST on Lobour]]+Job_Cards[[#This Row],[Total Labour]]+Job_Cards[[#This Row],[Part Value]]</f>
        <v>0</v>
      </c>
      <c r="AA2322" s="15">
        <f t="shared" si="237"/>
        <v>0</v>
      </c>
      <c r="AB2322" s="15">
        <f t="shared" si="238"/>
        <v>1</v>
      </c>
      <c r="AC2322" s="15">
        <f t="shared" si="239"/>
        <v>1900</v>
      </c>
    </row>
    <row r="2323" spans="7:29" x14ac:dyDescent="0.35">
      <c r="G2323" s="64"/>
      <c r="H2323" s="65"/>
      <c r="I2323" s="65" t="str">
        <f>IF(Job_Cards[[#This Row],[Customer Name]]="",I2322,"")</f>
        <v>Counter Sale</v>
      </c>
      <c r="K2323" s="67" t="str">
        <f>_xlfn.XLOOKUP(Job_Cards[[#This Row],[Part Code Issued]],'Inventory Check'!$A$3:$A$3000,'Inventory Check'!$B$3:$B$3000,"WRONG Code",0)</f>
        <v>WRONG Code</v>
      </c>
      <c r="N2323" s="69">
        <f t="shared" si="235"/>
        <v>0</v>
      </c>
      <c r="U2323" s="71">
        <f t="shared" si="234"/>
        <v>0</v>
      </c>
      <c r="V2323" s="71">
        <f t="shared" si="236"/>
        <v>0</v>
      </c>
      <c r="X2323" s="69">
        <f>Job_Cards[[#This Row],[GST on Lobour]]+Job_Cards[[#This Row],[Total Labour]]+Job_Cards[[#This Row],[Part Value]]</f>
        <v>0</v>
      </c>
      <c r="AA2323" s="15">
        <f t="shared" si="237"/>
        <v>0</v>
      </c>
      <c r="AB2323" s="15">
        <f t="shared" si="238"/>
        <v>1</v>
      </c>
      <c r="AC2323" s="15">
        <f t="shared" si="239"/>
        <v>1900</v>
      </c>
    </row>
    <row r="2324" spans="7:29" x14ac:dyDescent="0.35">
      <c r="G2324" s="64"/>
      <c r="H2324" s="65"/>
      <c r="I2324" s="65" t="str">
        <f>IF(Job_Cards[[#This Row],[Customer Name]]="",I2323,"")</f>
        <v>Counter Sale</v>
      </c>
      <c r="K2324" s="67" t="str">
        <f>_xlfn.XLOOKUP(Job_Cards[[#This Row],[Part Code Issued]],'Inventory Check'!$A$3:$A$3000,'Inventory Check'!$B$3:$B$3000,"WRONG Code",0)</f>
        <v>WRONG Code</v>
      </c>
      <c r="N2324" s="69">
        <f t="shared" si="235"/>
        <v>0</v>
      </c>
      <c r="U2324" s="71">
        <f t="shared" si="234"/>
        <v>0</v>
      </c>
      <c r="V2324" s="71">
        <f t="shared" si="236"/>
        <v>0</v>
      </c>
      <c r="X2324" s="69">
        <f>Job_Cards[[#This Row],[GST on Lobour]]+Job_Cards[[#This Row],[Total Labour]]+Job_Cards[[#This Row],[Part Value]]</f>
        <v>0</v>
      </c>
      <c r="AA2324" s="15">
        <f t="shared" si="237"/>
        <v>0</v>
      </c>
      <c r="AB2324" s="15">
        <f t="shared" si="238"/>
        <v>1</v>
      </c>
      <c r="AC2324" s="15">
        <f t="shared" si="239"/>
        <v>1900</v>
      </c>
    </row>
    <row r="2325" spans="7:29" x14ac:dyDescent="0.35">
      <c r="G2325" s="64"/>
      <c r="H2325" s="65"/>
      <c r="I2325" s="65" t="str">
        <f>IF(Job_Cards[[#This Row],[Customer Name]]="",I2324,"")</f>
        <v>Counter Sale</v>
      </c>
      <c r="K2325" s="67" t="str">
        <f>_xlfn.XLOOKUP(Job_Cards[[#This Row],[Part Code Issued]],'Inventory Check'!$A$3:$A$3000,'Inventory Check'!$B$3:$B$3000,"WRONG Code",0)</f>
        <v>WRONG Code</v>
      </c>
      <c r="N2325" s="69">
        <f t="shared" si="235"/>
        <v>0</v>
      </c>
      <c r="U2325" s="71">
        <f t="shared" si="234"/>
        <v>0</v>
      </c>
      <c r="V2325" s="71">
        <f t="shared" si="236"/>
        <v>0</v>
      </c>
      <c r="X2325" s="69">
        <f>Job_Cards[[#This Row],[GST on Lobour]]+Job_Cards[[#This Row],[Total Labour]]+Job_Cards[[#This Row],[Part Value]]</f>
        <v>0</v>
      </c>
      <c r="AA2325" s="15">
        <f t="shared" si="237"/>
        <v>0</v>
      </c>
      <c r="AB2325" s="15">
        <f t="shared" si="238"/>
        <v>1</v>
      </c>
      <c r="AC2325" s="15">
        <f t="shared" si="239"/>
        <v>1900</v>
      </c>
    </row>
    <row r="2326" spans="7:29" x14ac:dyDescent="0.35">
      <c r="G2326" s="64"/>
      <c r="H2326" s="65"/>
      <c r="I2326" s="65" t="str">
        <f>IF(Job_Cards[[#This Row],[Customer Name]]="",I2325,"")</f>
        <v>Counter Sale</v>
      </c>
      <c r="K2326" s="67" t="str">
        <f>_xlfn.XLOOKUP(Job_Cards[[#This Row],[Part Code Issued]],'Inventory Check'!$A$3:$A$3000,'Inventory Check'!$B$3:$B$3000,"WRONG Code",0)</f>
        <v>WRONG Code</v>
      </c>
      <c r="N2326" s="69">
        <f t="shared" si="235"/>
        <v>0</v>
      </c>
      <c r="U2326" s="71">
        <f t="shared" si="234"/>
        <v>0</v>
      </c>
      <c r="V2326" s="71">
        <f t="shared" si="236"/>
        <v>0</v>
      </c>
      <c r="X2326" s="69">
        <f>Job_Cards[[#This Row],[GST on Lobour]]+Job_Cards[[#This Row],[Total Labour]]+Job_Cards[[#This Row],[Part Value]]</f>
        <v>0</v>
      </c>
      <c r="AA2326" s="15">
        <f t="shared" si="237"/>
        <v>0</v>
      </c>
      <c r="AB2326" s="15">
        <f t="shared" si="238"/>
        <v>1</v>
      </c>
      <c r="AC2326" s="15">
        <f t="shared" si="239"/>
        <v>1900</v>
      </c>
    </row>
    <row r="2327" spans="7:29" x14ac:dyDescent="0.35">
      <c r="G2327" s="64"/>
      <c r="H2327" s="65"/>
      <c r="I2327" s="65" t="str">
        <f>IF(Job_Cards[[#This Row],[Customer Name]]="",I2326,"")</f>
        <v>Counter Sale</v>
      </c>
      <c r="K2327" s="67" t="str">
        <f>_xlfn.XLOOKUP(Job_Cards[[#This Row],[Part Code Issued]],'Inventory Check'!$A$3:$A$3000,'Inventory Check'!$B$3:$B$3000,"WRONG Code",0)</f>
        <v>WRONG Code</v>
      </c>
      <c r="N2327" s="69">
        <f t="shared" si="235"/>
        <v>0</v>
      </c>
      <c r="U2327" s="71">
        <f t="shared" si="234"/>
        <v>0</v>
      </c>
      <c r="V2327" s="71">
        <f t="shared" si="236"/>
        <v>0</v>
      </c>
      <c r="X2327" s="69">
        <f>Job_Cards[[#This Row],[GST on Lobour]]+Job_Cards[[#This Row],[Total Labour]]+Job_Cards[[#This Row],[Part Value]]</f>
        <v>0</v>
      </c>
      <c r="AA2327" s="15">
        <f t="shared" si="237"/>
        <v>0</v>
      </c>
      <c r="AB2327" s="15">
        <f t="shared" si="238"/>
        <v>1</v>
      </c>
      <c r="AC2327" s="15">
        <f t="shared" si="239"/>
        <v>1900</v>
      </c>
    </row>
    <row r="2328" spans="7:29" x14ac:dyDescent="0.35">
      <c r="G2328" s="64"/>
      <c r="H2328" s="65"/>
      <c r="I2328" s="65" t="str">
        <f>IF(Job_Cards[[#This Row],[Customer Name]]="",I2327,"")</f>
        <v>Counter Sale</v>
      </c>
      <c r="K2328" s="67" t="str">
        <f>_xlfn.XLOOKUP(Job_Cards[[#This Row],[Part Code Issued]],'Inventory Check'!$A$3:$A$3000,'Inventory Check'!$B$3:$B$3000,"WRONG Code",0)</f>
        <v>WRONG Code</v>
      </c>
      <c r="N2328" s="69">
        <f t="shared" si="235"/>
        <v>0</v>
      </c>
      <c r="U2328" s="71">
        <f t="shared" si="234"/>
        <v>0</v>
      </c>
      <c r="V2328" s="71">
        <f t="shared" si="236"/>
        <v>0</v>
      </c>
      <c r="X2328" s="69">
        <f>Job_Cards[[#This Row],[GST on Lobour]]+Job_Cards[[#This Row],[Total Labour]]+Job_Cards[[#This Row],[Part Value]]</f>
        <v>0</v>
      </c>
      <c r="AA2328" s="15">
        <f t="shared" si="237"/>
        <v>0</v>
      </c>
      <c r="AB2328" s="15">
        <f t="shared" si="238"/>
        <v>1</v>
      </c>
      <c r="AC2328" s="15">
        <f t="shared" si="239"/>
        <v>1900</v>
      </c>
    </row>
    <row r="2329" spans="7:29" x14ac:dyDescent="0.35">
      <c r="G2329" s="64"/>
      <c r="H2329" s="65"/>
      <c r="I2329" s="65" t="str">
        <f>IF(Job_Cards[[#This Row],[Customer Name]]="",I2328,"")</f>
        <v>Counter Sale</v>
      </c>
      <c r="K2329" s="67" t="str">
        <f>_xlfn.XLOOKUP(Job_Cards[[#This Row],[Part Code Issued]],'Inventory Check'!$A$3:$A$3000,'Inventory Check'!$B$3:$B$3000,"WRONG Code",0)</f>
        <v>WRONG Code</v>
      </c>
      <c r="N2329" s="69">
        <f t="shared" si="235"/>
        <v>0</v>
      </c>
      <c r="U2329" s="71">
        <f t="shared" si="234"/>
        <v>0</v>
      </c>
      <c r="V2329" s="71">
        <f t="shared" si="236"/>
        <v>0</v>
      </c>
      <c r="X2329" s="69">
        <f>Job_Cards[[#This Row],[GST on Lobour]]+Job_Cards[[#This Row],[Total Labour]]+Job_Cards[[#This Row],[Part Value]]</f>
        <v>0</v>
      </c>
      <c r="AA2329" s="15">
        <f t="shared" si="237"/>
        <v>0</v>
      </c>
      <c r="AB2329" s="15">
        <f t="shared" si="238"/>
        <v>1</v>
      </c>
      <c r="AC2329" s="15">
        <f t="shared" si="239"/>
        <v>1900</v>
      </c>
    </row>
    <row r="2330" spans="7:29" x14ac:dyDescent="0.35">
      <c r="G2330" s="64"/>
      <c r="H2330" s="65"/>
      <c r="I2330" s="65" t="str">
        <f>IF(Job_Cards[[#This Row],[Customer Name]]="",I2329,"")</f>
        <v>Counter Sale</v>
      </c>
      <c r="K2330" s="67" t="str">
        <f>_xlfn.XLOOKUP(Job_Cards[[#This Row],[Part Code Issued]],'Inventory Check'!$A$3:$A$3000,'Inventory Check'!$B$3:$B$3000,"WRONG Code",0)</f>
        <v>WRONG Code</v>
      </c>
      <c r="N2330" s="69">
        <f t="shared" si="235"/>
        <v>0</v>
      </c>
      <c r="U2330" s="71">
        <f t="shared" si="234"/>
        <v>0</v>
      </c>
      <c r="V2330" s="71">
        <f t="shared" si="236"/>
        <v>0</v>
      </c>
      <c r="X2330" s="69">
        <f>Job_Cards[[#This Row],[GST on Lobour]]+Job_Cards[[#This Row],[Total Labour]]+Job_Cards[[#This Row],[Part Value]]</f>
        <v>0</v>
      </c>
      <c r="AA2330" s="15">
        <f t="shared" si="237"/>
        <v>0</v>
      </c>
      <c r="AB2330" s="15">
        <f t="shared" si="238"/>
        <v>1</v>
      </c>
      <c r="AC2330" s="15">
        <f t="shared" si="239"/>
        <v>1900</v>
      </c>
    </row>
    <row r="2331" spans="7:29" x14ac:dyDescent="0.35">
      <c r="G2331" s="64"/>
      <c r="H2331" s="65"/>
      <c r="I2331" s="65" t="str">
        <f>IF(Job_Cards[[#This Row],[Customer Name]]="",I2330,"")</f>
        <v>Counter Sale</v>
      </c>
      <c r="K2331" s="67" t="str">
        <f>_xlfn.XLOOKUP(Job_Cards[[#This Row],[Part Code Issued]],'Inventory Check'!$A$3:$A$3000,'Inventory Check'!$B$3:$B$3000,"WRONG Code",0)</f>
        <v>WRONG Code</v>
      </c>
      <c r="N2331" s="69">
        <f t="shared" si="235"/>
        <v>0</v>
      </c>
      <c r="U2331" s="71">
        <f t="shared" si="234"/>
        <v>0</v>
      </c>
      <c r="V2331" s="71">
        <f t="shared" si="236"/>
        <v>0</v>
      </c>
      <c r="X2331" s="69">
        <f>Job_Cards[[#This Row],[GST on Lobour]]+Job_Cards[[#This Row],[Total Labour]]+Job_Cards[[#This Row],[Part Value]]</f>
        <v>0</v>
      </c>
      <c r="AA2331" s="15">
        <f t="shared" si="237"/>
        <v>0</v>
      </c>
      <c r="AB2331" s="15">
        <f t="shared" si="238"/>
        <v>1</v>
      </c>
      <c r="AC2331" s="15">
        <f t="shared" si="239"/>
        <v>1900</v>
      </c>
    </row>
    <row r="2332" spans="7:29" x14ac:dyDescent="0.35">
      <c r="G2332" s="64"/>
      <c r="H2332" s="65"/>
      <c r="I2332" s="65" t="str">
        <f>IF(Job_Cards[[#This Row],[Customer Name]]="",I2331,"")</f>
        <v>Counter Sale</v>
      </c>
      <c r="K2332" s="67" t="str">
        <f>_xlfn.XLOOKUP(Job_Cards[[#This Row],[Part Code Issued]],'Inventory Check'!$A$3:$A$3000,'Inventory Check'!$B$3:$B$3000,"WRONG Code",0)</f>
        <v>WRONG Code</v>
      </c>
      <c r="N2332" s="69">
        <f t="shared" si="235"/>
        <v>0</v>
      </c>
      <c r="U2332" s="71">
        <f t="shared" si="234"/>
        <v>0</v>
      </c>
      <c r="V2332" s="71">
        <f t="shared" si="236"/>
        <v>0</v>
      </c>
      <c r="X2332" s="69">
        <f>Job_Cards[[#This Row],[GST on Lobour]]+Job_Cards[[#This Row],[Total Labour]]+Job_Cards[[#This Row],[Part Value]]</f>
        <v>0</v>
      </c>
      <c r="AA2332" s="15">
        <f t="shared" si="237"/>
        <v>0</v>
      </c>
      <c r="AB2332" s="15">
        <f t="shared" si="238"/>
        <v>1</v>
      </c>
      <c r="AC2332" s="15">
        <f t="shared" si="239"/>
        <v>1900</v>
      </c>
    </row>
    <row r="2333" spans="7:29" x14ac:dyDescent="0.35">
      <c r="G2333" s="64"/>
      <c r="H2333" s="65"/>
      <c r="I2333" s="65" t="str">
        <f>IF(Job_Cards[[#This Row],[Customer Name]]="",I2332,"")</f>
        <v>Counter Sale</v>
      </c>
      <c r="K2333" s="67" t="str">
        <f>_xlfn.XLOOKUP(Job_Cards[[#This Row],[Part Code Issued]],'Inventory Check'!$A$3:$A$3000,'Inventory Check'!$B$3:$B$3000,"WRONG Code",0)</f>
        <v>WRONG Code</v>
      </c>
      <c r="N2333" s="69">
        <f t="shared" si="235"/>
        <v>0</v>
      </c>
      <c r="U2333" s="71">
        <f t="shared" si="234"/>
        <v>0</v>
      </c>
      <c r="V2333" s="71">
        <f t="shared" si="236"/>
        <v>0</v>
      </c>
      <c r="X2333" s="69">
        <f>Job_Cards[[#This Row],[GST on Lobour]]+Job_Cards[[#This Row],[Total Labour]]+Job_Cards[[#This Row],[Part Value]]</f>
        <v>0</v>
      </c>
      <c r="AA2333" s="15">
        <f t="shared" si="237"/>
        <v>0</v>
      </c>
      <c r="AB2333" s="15">
        <f t="shared" si="238"/>
        <v>1</v>
      </c>
      <c r="AC2333" s="15">
        <f t="shared" si="239"/>
        <v>1900</v>
      </c>
    </row>
    <row r="2334" spans="7:29" x14ac:dyDescent="0.35">
      <c r="G2334" s="64"/>
      <c r="H2334" s="65"/>
      <c r="I2334" s="65" t="str">
        <f>IF(Job_Cards[[#This Row],[Customer Name]]="",I2333,"")</f>
        <v>Counter Sale</v>
      </c>
      <c r="K2334" s="67" t="str">
        <f>_xlfn.XLOOKUP(Job_Cards[[#This Row],[Part Code Issued]],'Inventory Check'!$A$3:$A$3000,'Inventory Check'!$B$3:$B$3000,"WRONG Code",0)</f>
        <v>WRONG Code</v>
      </c>
      <c r="N2334" s="69">
        <f t="shared" si="235"/>
        <v>0</v>
      </c>
      <c r="U2334" s="71">
        <f t="shared" si="234"/>
        <v>0</v>
      </c>
      <c r="V2334" s="71">
        <f t="shared" si="236"/>
        <v>0</v>
      </c>
      <c r="X2334" s="69">
        <f>Job_Cards[[#This Row],[GST on Lobour]]+Job_Cards[[#This Row],[Total Labour]]+Job_Cards[[#This Row],[Part Value]]</f>
        <v>0</v>
      </c>
      <c r="AA2334" s="15">
        <f t="shared" si="237"/>
        <v>0</v>
      </c>
      <c r="AB2334" s="15">
        <f t="shared" si="238"/>
        <v>1</v>
      </c>
      <c r="AC2334" s="15">
        <f t="shared" si="239"/>
        <v>1900</v>
      </c>
    </row>
    <row r="2335" spans="7:29" x14ac:dyDescent="0.35">
      <c r="G2335" s="64"/>
      <c r="H2335" s="65"/>
      <c r="I2335" s="65" t="str">
        <f>IF(Job_Cards[[#This Row],[Customer Name]]="",I2334,"")</f>
        <v>Counter Sale</v>
      </c>
      <c r="K2335" s="67" t="str">
        <f>_xlfn.XLOOKUP(Job_Cards[[#This Row],[Part Code Issued]],'Inventory Check'!$A$3:$A$3000,'Inventory Check'!$B$3:$B$3000,"WRONG Code",0)</f>
        <v>WRONG Code</v>
      </c>
      <c r="N2335" s="69">
        <f t="shared" si="235"/>
        <v>0</v>
      </c>
      <c r="U2335" s="71">
        <f t="shared" si="234"/>
        <v>0</v>
      </c>
      <c r="V2335" s="71">
        <f t="shared" si="236"/>
        <v>0</v>
      </c>
      <c r="X2335" s="69">
        <f>Job_Cards[[#This Row],[GST on Lobour]]+Job_Cards[[#This Row],[Total Labour]]+Job_Cards[[#This Row],[Part Value]]</f>
        <v>0</v>
      </c>
      <c r="AA2335" s="15">
        <f t="shared" si="237"/>
        <v>0</v>
      </c>
      <c r="AB2335" s="15">
        <f t="shared" si="238"/>
        <v>1</v>
      </c>
      <c r="AC2335" s="15">
        <f t="shared" si="239"/>
        <v>1900</v>
      </c>
    </row>
    <row r="2336" spans="7:29" x14ac:dyDescent="0.35">
      <c r="G2336" s="64"/>
      <c r="H2336" s="65"/>
      <c r="I2336" s="65" t="str">
        <f>IF(Job_Cards[[#This Row],[Customer Name]]="",I2335,"")</f>
        <v>Counter Sale</v>
      </c>
      <c r="K2336" s="67" t="str">
        <f>_xlfn.XLOOKUP(Job_Cards[[#This Row],[Part Code Issued]],'Inventory Check'!$A$3:$A$3000,'Inventory Check'!$B$3:$B$3000,"WRONG Code",0)</f>
        <v>WRONG Code</v>
      </c>
      <c r="N2336" s="69">
        <f t="shared" si="235"/>
        <v>0</v>
      </c>
      <c r="U2336" s="71">
        <f t="shared" si="234"/>
        <v>0</v>
      </c>
      <c r="V2336" s="71">
        <f t="shared" si="236"/>
        <v>0</v>
      </c>
      <c r="X2336" s="69">
        <f>Job_Cards[[#This Row],[GST on Lobour]]+Job_Cards[[#This Row],[Total Labour]]+Job_Cards[[#This Row],[Part Value]]</f>
        <v>0</v>
      </c>
      <c r="AA2336" s="15">
        <f t="shared" si="237"/>
        <v>0</v>
      </c>
      <c r="AB2336" s="15">
        <f t="shared" si="238"/>
        <v>1</v>
      </c>
      <c r="AC2336" s="15">
        <f t="shared" si="239"/>
        <v>1900</v>
      </c>
    </row>
    <row r="2337" spans="7:29" x14ac:dyDescent="0.35">
      <c r="G2337" s="64"/>
      <c r="H2337" s="65"/>
      <c r="I2337" s="65" t="str">
        <f>IF(Job_Cards[[#This Row],[Customer Name]]="",I2336,"")</f>
        <v>Counter Sale</v>
      </c>
      <c r="K2337" s="67" t="str">
        <f>_xlfn.XLOOKUP(Job_Cards[[#This Row],[Part Code Issued]],'Inventory Check'!$A$3:$A$3000,'Inventory Check'!$B$3:$B$3000,"WRONG Code",0)</f>
        <v>WRONG Code</v>
      </c>
      <c r="N2337" s="69">
        <f t="shared" si="235"/>
        <v>0</v>
      </c>
      <c r="U2337" s="71">
        <f t="shared" si="234"/>
        <v>0</v>
      </c>
      <c r="V2337" s="71">
        <f t="shared" si="236"/>
        <v>0</v>
      </c>
      <c r="X2337" s="69">
        <f>Job_Cards[[#This Row],[GST on Lobour]]+Job_Cards[[#This Row],[Total Labour]]+Job_Cards[[#This Row],[Part Value]]</f>
        <v>0</v>
      </c>
      <c r="AA2337" s="15">
        <f t="shared" si="237"/>
        <v>0</v>
      </c>
      <c r="AB2337" s="15">
        <f t="shared" si="238"/>
        <v>1</v>
      </c>
      <c r="AC2337" s="15">
        <f t="shared" si="239"/>
        <v>1900</v>
      </c>
    </row>
    <row r="2338" spans="7:29" x14ac:dyDescent="0.35">
      <c r="G2338" s="64"/>
      <c r="H2338" s="65"/>
      <c r="I2338" s="65" t="str">
        <f>IF(Job_Cards[[#This Row],[Customer Name]]="",I2337,"")</f>
        <v>Counter Sale</v>
      </c>
      <c r="K2338" s="67" t="str">
        <f>_xlfn.XLOOKUP(Job_Cards[[#This Row],[Part Code Issued]],'Inventory Check'!$A$3:$A$3000,'Inventory Check'!$B$3:$B$3000,"WRONG Code",0)</f>
        <v>WRONG Code</v>
      </c>
      <c r="N2338" s="69">
        <f t="shared" si="235"/>
        <v>0</v>
      </c>
      <c r="U2338" s="71">
        <f t="shared" si="234"/>
        <v>0</v>
      </c>
      <c r="V2338" s="71">
        <f t="shared" si="236"/>
        <v>0</v>
      </c>
      <c r="X2338" s="69">
        <f>Job_Cards[[#This Row],[GST on Lobour]]+Job_Cards[[#This Row],[Total Labour]]+Job_Cards[[#This Row],[Part Value]]</f>
        <v>0</v>
      </c>
      <c r="AA2338" s="15">
        <f t="shared" si="237"/>
        <v>0</v>
      </c>
      <c r="AB2338" s="15">
        <f t="shared" si="238"/>
        <v>1</v>
      </c>
      <c r="AC2338" s="15">
        <f t="shared" si="239"/>
        <v>1900</v>
      </c>
    </row>
    <row r="2339" spans="7:29" x14ac:dyDescent="0.35">
      <c r="G2339" s="64"/>
      <c r="H2339" s="65"/>
      <c r="I2339" s="65" t="str">
        <f>IF(Job_Cards[[#This Row],[Customer Name]]="",I2338,"")</f>
        <v>Counter Sale</v>
      </c>
      <c r="K2339" s="67" t="str">
        <f>_xlfn.XLOOKUP(Job_Cards[[#This Row],[Part Code Issued]],'Inventory Check'!$A$3:$A$3000,'Inventory Check'!$B$3:$B$3000,"WRONG Code",0)</f>
        <v>WRONG Code</v>
      </c>
      <c r="N2339" s="69">
        <f t="shared" si="235"/>
        <v>0</v>
      </c>
      <c r="U2339" s="71">
        <f t="shared" si="234"/>
        <v>0</v>
      </c>
      <c r="V2339" s="71">
        <f t="shared" si="236"/>
        <v>0</v>
      </c>
      <c r="X2339" s="69">
        <f>Job_Cards[[#This Row],[GST on Lobour]]+Job_Cards[[#This Row],[Total Labour]]+Job_Cards[[#This Row],[Part Value]]</f>
        <v>0</v>
      </c>
      <c r="AA2339" s="15">
        <f t="shared" si="237"/>
        <v>0</v>
      </c>
      <c r="AB2339" s="15">
        <f t="shared" si="238"/>
        <v>1</v>
      </c>
      <c r="AC2339" s="15">
        <f t="shared" si="239"/>
        <v>1900</v>
      </c>
    </row>
    <row r="2340" spans="7:29" x14ac:dyDescent="0.35">
      <c r="G2340" s="64"/>
      <c r="H2340" s="65"/>
      <c r="I2340" s="65" t="str">
        <f>IF(Job_Cards[[#This Row],[Customer Name]]="",I2339,"")</f>
        <v>Counter Sale</v>
      </c>
      <c r="K2340" s="67" t="str">
        <f>_xlfn.XLOOKUP(Job_Cards[[#This Row],[Part Code Issued]],'Inventory Check'!$A$3:$A$3000,'Inventory Check'!$B$3:$B$3000,"WRONG Code",0)</f>
        <v>WRONG Code</v>
      </c>
      <c r="N2340" s="69">
        <f t="shared" si="235"/>
        <v>0</v>
      </c>
      <c r="U2340" s="71">
        <f t="shared" si="234"/>
        <v>0</v>
      </c>
      <c r="V2340" s="71">
        <f t="shared" si="236"/>
        <v>0</v>
      </c>
      <c r="X2340" s="69">
        <f>Job_Cards[[#This Row],[GST on Lobour]]+Job_Cards[[#This Row],[Total Labour]]+Job_Cards[[#This Row],[Part Value]]</f>
        <v>0</v>
      </c>
      <c r="AA2340" s="15">
        <f t="shared" si="237"/>
        <v>0</v>
      </c>
      <c r="AB2340" s="15">
        <f t="shared" si="238"/>
        <v>1</v>
      </c>
      <c r="AC2340" s="15">
        <f t="shared" si="239"/>
        <v>1900</v>
      </c>
    </row>
    <row r="2341" spans="7:29" x14ac:dyDescent="0.35">
      <c r="G2341" s="64"/>
      <c r="H2341" s="65"/>
      <c r="I2341" s="65" t="str">
        <f>IF(Job_Cards[[#This Row],[Customer Name]]="",I2340,"")</f>
        <v>Counter Sale</v>
      </c>
      <c r="K2341" s="67" t="str">
        <f>_xlfn.XLOOKUP(Job_Cards[[#This Row],[Part Code Issued]],'Inventory Check'!$A$3:$A$3000,'Inventory Check'!$B$3:$B$3000,"WRONG Code",0)</f>
        <v>WRONG Code</v>
      </c>
      <c r="N2341" s="69">
        <f t="shared" si="235"/>
        <v>0</v>
      </c>
      <c r="U2341" s="71">
        <f t="shared" si="234"/>
        <v>0</v>
      </c>
      <c r="V2341" s="71">
        <f t="shared" si="236"/>
        <v>0</v>
      </c>
      <c r="X2341" s="69">
        <f>Job_Cards[[#This Row],[GST on Lobour]]+Job_Cards[[#This Row],[Total Labour]]+Job_Cards[[#This Row],[Part Value]]</f>
        <v>0</v>
      </c>
      <c r="AA2341" s="15">
        <f t="shared" si="237"/>
        <v>0</v>
      </c>
      <c r="AB2341" s="15">
        <f t="shared" si="238"/>
        <v>1</v>
      </c>
      <c r="AC2341" s="15">
        <f t="shared" si="239"/>
        <v>1900</v>
      </c>
    </row>
    <row r="2342" spans="7:29" x14ac:dyDescent="0.35">
      <c r="G2342" s="64"/>
      <c r="H2342" s="65"/>
      <c r="I2342" s="65" t="str">
        <f>IF(Job_Cards[[#This Row],[Customer Name]]="",I2341,"")</f>
        <v>Counter Sale</v>
      </c>
      <c r="K2342" s="67" t="str">
        <f>_xlfn.XLOOKUP(Job_Cards[[#This Row],[Part Code Issued]],'Inventory Check'!$A$3:$A$3000,'Inventory Check'!$B$3:$B$3000,"WRONG Code",0)</f>
        <v>WRONG Code</v>
      </c>
      <c r="N2342" s="69">
        <f t="shared" si="235"/>
        <v>0</v>
      </c>
      <c r="U2342" s="71">
        <f t="shared" si="234"/>
        <v>0</v>
      </c>
      <c r="V2342" s="71">
        <f t="shared" si="236"/>
        <v>0</v>
      </c>
      <c r="X2342" s="69">
        <f>Job_Cards[[#This Row],[GST on Lobour]]+Job_Cards[[#This Row],[Total Labour]]+Job_Cards[[#This Row],[Part Value]]</f>
        <v>0</v>
      </c>
      <c r="AA2342" s="15">
        <f t="shared" si="237"/>
        <v>0</v>
      </c>
      <c r="AB2342" s="15">
        <f t="shared" si="238"/>
        <v>1</v>
      </c>
      <c r="AC2342" s="15">
        <f t="shared" si="239"/>
        <v>1900</v>
      </c>
    </row>
    <row r="2343" spans="7:29" x14ac:dyDescent="0.35">
      <c r="G2343" s="64"/>
      <c r="H2343" s="65"/>
      <c r="I2343" s="65" t="str">
        <f>IF(Job_Cards[[#This Row],[Customer Name]]="",I2342,"")</f>
        <v>Counter Sale</v>
      </c>
      <c r="K2343" s="67" t="str">
        <f>_xlfn.XLOOKUP(Job_Cards[[#This Row],[Part Code Issued]],'Inventory Check'!$A$3:$A$3000,'Inventory Check'!$B$3:$B$3000,"WRONG Code",0)</f>
        <v>WRONG Code</v>
      </c>
      <c r="N2343" s="69">
        <f t="shared" si="235"/>
        <v>0</v>
      </c>
      <c r="U2343" s="71">
        <f t="shared" si="234"/>
        <v>0</v>
      </c>
      <c r="V2343" s="71">
        <f t="shared" si="236"/>
        <v>0</v>
      </c>
      <c r="X2343" s="69">
        <f>Job_Cards[[#This Row],[GST on Lobour]]+Job_Cards[[#This Row],[Total Labour]]+Job_Cards[[#This Row],[Part Value]]</f>
        <v>0</v>
      </c>
      <c r="AA2343" s="15">
        <f t="shared" si="237"/>
        <v>0</v>
      </c>
      <c r="AB2343" s="15">
        <f t="shared" si="238"/>
        <v>1</v>
      </c>
      <c r="AC2343" s="15">
        <f t="shared" si="239"/>
        <v>1900</v>
      </c>
    </row>
    <row r="2344" spans="7:29" x14ac:dyDescent="0.35">
      <c r="G2344" s="64"/>
      <c r="H2344" s="65"/>
      <c r="I2344" s="65" t="str">
        <f>IF(Job_Cards[[#This Row],[Customer Name]]="",I2343,"")</f>
        <v>Counter Sale</v>
      </c>
      <c r="K2344" s="67" t="str">
        <f>_xlfn.XLOOKUP(Job_Cards[[#This Row],[Part Code Issued]],'Inventory Check'!$A$3:$A$3000,'Inventory Check'!$B$3:$B$3000,"WRONG Code",0)</f>
        <v>WRONG Code</v>
      </c>
      <c r="N2344" s="69">
        <f t="shared" si="235"/>
        <v>0</v>
      </c>
      <c r="U2344" s="71">
        <f t="shared" si="234"/>
        <v>0</v>
      </c>
      <c r="V2344" s="71">
        <f t="shared" si="236"/>
        <v>0</v>
      </c>
      <c r="X2344" s="69">
        <f>Job_Cards[[#This Row],[GST on Lobour]]+Job_Cards[[#This Row],[Total Labour]]+Job_Cards[[#This Row],[Part Value]]</f>
        <v>0</v>
      </c>
      <c r="AA2344" s="15">
        <f t="shared" si="237"/>
        <v>0</v>
      </c>
      <c r="AB2344" s="15">
        <f t="shared" si="238"/>
        <v>1</v>
      </c>
      <c r="AC2344" s="15">
        <f t="shared" si="239"/>
        <v>1900</v>
      </c>
    </row>
    <row r="2345" spans="7:29" x14ac:dyDescent="0.35">
      <c r="G2345" s="64"/>
      <c r="H2345" s="65"/>
      <c r="I2345" s="65" t="str">
        <f>IF(Job_Cards[[#This Row],[Customer Name]]="",I2344,"")</f>
        <v>Counter Sale</v>
      </c>
      <c r="K2345" s="67" t="str">
        <f>_xlfn.XLOOKUP(Job_Cards[[#This Row],[Part Code Issued]],'Inventory Check'!$A$3:$A$3000,'Inventory Check'!$B$3:$B$3000,"WRONG Code",0)</f>
        <v>WRONG Code</v>
      </c>
      <c r="N2345" s="69">
        <f t="shared" si="235"/>
        <v>0</v>
      </c>
      <c r="U2345" s="71">
        <f t="shared" si="234"/>
        <v>0</v>
      </c>
      <c r="V2345" s="71">
        <f t="shared" si="236"/>
        <v>0</v>
      </c>
      <c r="X2345" s="69">
        <f>Job_Cards[[#This Row],[GST on Lobour]]+Job_Cards[[#This Row],[Total Labour]]+Job_Cards[[#This Row],[Part Value]]</f>
        <v>0</v>
      </c>
      <c r="AA2345" s="15">
        <f t="shared" si="237"/>
        <v>0</v>
      </c>
      <c r="AB2345" s="15">
        <f t="shared" si="238"/>
        <v>1</v>
      </c>
      <c r="AC2345" s="15">
        <f t="shared" si="239"/>
        <v>1900</v>
      </c>
    </row>
    <row r="2346" spans="7:29" x14ac:dyDescent="0.35">
      <c r="G2346" s="64"/>
      <c r="H2346" s="65"/>
      <c r="I2346" s="65" t="str">
        <f>IF(Job_Cards[[#This Row],[Customer Name]]="",I2345,"")</f>
        <v>Counter Sale</v>
      </c>
      <c r="K2346" s="67" t="str">
        <f>_xlfn.XLOOKUP(Job_Cards[[#This Row],[Part Code Issued]],'Inventory Check'!$A$3:$A$3000,'Inventory Check'!$B$3:$B$3000,"WRONG Code",0)</f>
        <v>WRONG Code</v>
      </c>
      <c r="N2346" s="69">
        <f t="shared" si="235"/>
        <v>0</v>
      </c>
      <c r="U2346" s="71">
        <f t="shared" si="234"/>
        <v>0</v>
      </c>
      <c r="V2346" s="71">
        <f t="shared" si="236"/>
        <v>0</v>
      </c>
      <c r="X2346" s="69">
        <f>Job_Cards[[#This Row],[GST on Lobour]]+Job_Cards[[#This Row],[Total Labour]]+Job_Cards[[#This Row],[Part Value]]</f>
        <v>0</v>
      </c>
      <c r="AA2346" s="15">
        <f t="shared" si="237"/>
        <v>0</v>
      </c>
      <c r="AB2346" s="15">
        <f t="shared" si="238"/>
        <v>1</v>
      </c>
      <c r="AC2346" s="15">
        <f t="shared" si="239"/>
        <v>1900</v>
      </c>
    </row>
    <row r="2347" spans="7:29" x14ac:dyDescent="0.35">
      <c r="G2347" s="64"/>
      <c r="H2347" s="65"/>
      <c r="I2347" s="65" t="str">
        <f>IF(Job_Cards[[#This Row],[Customer Name]]="",I2346,"")</f>
        <v>Counter Sale</v>
      </c>
      <c r="K2347" s="67" t="str">
        <f>_xlfn.XLOOKUP(Job_Cards[[#This Row],[Part Code Issued]],'Inventory Check'!$A$3:$A$3000,'Inventory Check'!$B$3:$B$3000,"WRONG Code",0)</f>
        <v>WRONG Code</v>
      </c>
      <c r="N2347" s="69">
        <f t="shared" si="235"/>
        <v>0</v>
      </c>
      <c r="U2347" s="71">
        <f t="shared" si="234"/>
        <v>0</v>
      </c>
      <c r="V2347" s="71">
        <f t="shared" si="236"/>
        <v>0</v>
      </c>
      <c r="X2347" s="69">
        <f>Job_Cards[[#This Row],[GST on Lobour]]+Job_Cards[[#This Row],[Total Labour]]+Job_Cards[[#This Row],[Part Value]]</f>
        <v>0</v>
      </c>
      <c r="AA2347" s="15">
        <f t="shared" si="237"/>
        <v>0</v>
      </c>
      <c r="AB2347" s="15">
        <f t="shared" si="238"/>
        <v>1</v>
      </c>
      <c r="AC2347" s="15">
        <f t="shared" si="239"/>
        <v>1900</v>
      </c>
    </row>
    <row r="2348" spans="7:29" x14ac:dyDescent="0.35">
      <c r="G2348" s="64"/>
      <c r="H2348" s="65"/>
      <c r="I2348" s="65" t="str">
        <f>IF(Job_Cards[[#This Row],[Customer Name]]="",I2347,"")</f>
        <v>Counter Sale</v>
      </c>
      <c r="K2348" s="67" t="str">
        <f>_xlfn.XLOOKUP(Job_Cards[[#This Row],[Part Code Issued]],'Inventory Check'!$A$3:$A$3000,'Inventory Check'!$B$3:$B$3000,"WRONG Code",0)</f>
        <v>WRONG Code</v>
      </c>
      <c r="N2348" s="69">
        <f t="shared" si="235"/>
        <v>0</v>
      </c>
      <c r="U2348" s="71">
        <f t="shared" si="234"/>
        <v>0</v>
      </c>
      <c r="V2348" s="71">
        <f t="shared" si="236"/>
        <v>0</v>
      </c>
      <c r="X2348" s="69">
        <f>Job_Cards[[#This Row],[GST on Lobour]]+Job_Cards[[#This Row],[Total Labour]]+Job_Cards[[#This Row],[Part Value]]</f>
        <v>0</v>
      </c>
      <c r="AA2348" s="15">
        <f t="shared" si="237"/>
        <v>0</v>
      </c>
      <c r="AB2348" s="15">
        <f t="shared" si="238"/>
        <v>1</v>
      </c>
      <c r="AC2348" s="15">
        <f t="shared" si="239"/>
        <v>1900</v>
      </c>
    </row>
    <row r="2349" spans="7:29" x14ac:dyDescent="0.35">
      <c r="G2349" s="64"/>
      <c r="H2349" s="65"/>
      <c r="I2349" s="65" t="str">
        <f>IF(Job_Cards[[#This Row],[Customer Name]]="",I2348,"")</f>
        <v>Counter Sale</v>
      </c>
      <c r="K2349" s="67" t="str">
        <f>_xlfn.XLOOKUP(Job_Cards[[#This Row],[Part Code Issued]],'Inventory Check'!$A$3:$A$3000,'Inventory Check'!$B$3:$B$3000,"WRONG Code",0)</f>
        <v>WRONG Code</v>
      </c>
      <c r="N2349" s="69">
        <f t="shared" si="235"/>
        <v>0</v>
      </c>
      <c r="U2349" s="71">
        <f t="shared" si="234"/>
        <v>0</v>
      </c>
      <c r="V2349" s="71">
        <f t="shared" si="236"/>
        <v>0</v>
      </c>
      <c r="X2349" s="69">
        <f>Job_Cards[[#This Row],[GST on Lobour]]+Job_Cards[[#This Row],[Total Labour]]+Job_Cards[[#This Row],[Part Value]]</f>
        <v>0</v>
      </c>
      <c r="AA2349" s="15">
        <f t="shared" si="237"/>
        <v>0</v>
      </c>
      <c r="AB2349" s="15">
        <f t="shared" si="238"/>
        <v>1</v>
      </c>
      <c r="AC2349" s="15">
        <f t="shared" si="239"/>
        <v>1900</v>
      </c>
    </row>
    <row r="2350" spans="7:29" x14ac:dyDescent="0.35">
      <c r="G2350" s="64"/>
      <c r="H2350" s="65"/>
      <c r="I2350" s="65" t="str">
        <f>IF(Job_Cards[[#This Row],[Customer Name]]="",I2349,"")</f>
        <v>Counter Sale</v>
      </c>
      <c r="K2350" s="67" t="str">
        <f>_xlfn.XLOOKUP(Job_Cards[[#This Row],[Part Code Issued]],'Inventory Check'!$A$3:$A$3000,'Inventory Check'!$B$3:$B$3000,"WRONG Code",0)</f>
        <v>WRONG Code</v>
      </c>
      <c r="N2350" s="69">
        <f t="shared" si="235"/>
        <v>0</v>
      </c>
      <c r="U2350" s="71">
        <f t="shared" si="234"/>
        <v>0</v>
      </c>
      <c r="V2350" s="71">
        <f t="shared" si="236"/>
        <v>0</v>
      </c>
      <c r="X2350" s="69">
        <f>Job_Cards[[#This Row],[GST on Lobour]]+Job_Cards[[#This Row],[Total Labour]]+Job_Cards[[#This Row],[Part Value]]</f>
        <v>0</v>
      </c>
      <c r="AA2350" s="15">
        <f t="shared" si="237"/>
        <v>0</v>
      </c>
      <c r="AB2350" s="15">
        <f t="shared" si="238"/>
        <v>1</v>
      </c>
      <c r="AC2350" s="15">
        <f t="shared" si="239"/>
        <v>1900</v>
      </c>
    </row>
    <row r="2351" spans="7:29" x14ac:dyDescent="0.35">
      <c r="G2351" s="64"/>
      <c r="H2351" s="65"/>
      <c r="I2351" s="65" t="str">
        <f>IF(Job_Cards[[#This Row],[Customer Name]]="",I2350,"")</f>
        <v>Counter Sale</v>
      </c>
      <c r="K2351" s="67" t="str">
        <f>_xlfn.XLOOKUP(Job_Cards[[#This Row],[Part Code Issued]],'Inventory Check'!$A$3:$A$3000,'Inventory Check'!$B$3:$B$3000,"WRONG Code",0)</f>
        <v>WRONG Code</v>
      </c>
      <c r="N2351" s="69">
        <f t="shared" si="235"/>
        <v>0</v>
      </c>
      <c r="U2351" s="71">
        <f t="shared" si="234"/>
        <v>0</v>
      </c>
      <c r="V2351" s="71">
        <f t="shared" si="236"/>
        <v>0</v>
      </c>
      <c r="X2351" s="69">
        <f>Job_Cards[[#This Row],[GST on Lobour]]+Job_Cards[[#This Row],[Total Labour]]+Job_Cards[[#This Row],[Part Value]]</f>
        <v>0</v>
      </c>
      <c r="AA2351" s="15">
        <f t="shared" si="237"/>
        <v>0</v>
      </c>
      <c r="AB2351" s="15">
        <f t="shared" si="238"/>
        <v>1</v>
      </c>
      <c r="AC2351" s="15">
        <f t="shared" si="239"/>
        <v>1900</v>
      </c>
    </row>
    <row r="2352" spans="7:29" x14ac:dyDescent="0.35">
      <c r="G2352" s="64"/>
      <c r="H2352" s="65"/>
      <c r="I2352" s="65" t="str">
        <f>IF(Job_Cards[[#This Row],[Customer Name]]="",I2351,"")</f>
        <v>Counter Sale</v>
      </c>
      <c r="K2352" s="67" t="str">
        <f>_xlfn.XLOOKUP(Job_Cards[[#This Row],[Part Code Issued]],'Inventory Check'!$A$3:$A$3000,'Inventory Check'!$B$3:$B$3000,"WRONG Code",0)</f>
        <v>WRONG Code</v>
      </c>
      <c r="N2352" s="69">
        <f t="shared" si="235"/>
        <v>0</v>
      </c>
      <c r="U2352" s="71">
        <f t="shared" si="234"/>
        <v>0</v>
      </c>
      <c r="V2352" s="71">
        <f t="shared" si="236"/>
        <v>0</v>
      </c>
      <c r="X2352" s="69">
        <f>Job_Cards[[#This Row],[GST on Lobour]]+Job_Cards[[#This Row],[Total Labour]]+Job_Cards[[#This Row],[Part Value]]</f>
        <v>0</v>
      </c>
      <c r="AA2352" s="15">
        <f t="shared" si="237"/>
        <v>0</v>
      </c>
      <c r="AB2352" s="15">
        <f t="shared" si="238"/>
        <v>1</v>
      </c>
      <c r="AC2352" s="15">
        <f t="shared" si="239"/>
        <v>1900</v>
      </c>
    </row>
    <row r="2353" spans="7:29" x14ac:dyDescent="0.35">
      <c r="G2353" s="64"/>
      <c r="H2353" s="65"/>
      <c r="I2353" s="65" t="str">
        <f>IF(Job_Cards[[#This Row],[Customer Name]]="",I2352,"")</f>
        <v>Counter Sale</v>
      </c>
      <c r="K2353" s="67" t="str">
        <f>_xlfn.XLOOKUP(Job_Cards[[#This Row],[Part Code Issued]],'Inventory Check'!$A$3:$A$3000,'Inventory Check'!$B$3:$B$3000,"WRONG Code",0)</f>
        <v>WRONG Code</v>
      </c>
      <c r="N2353" s="69">
        <f t="shared" si="235"/>
        <v>0</v>
      </c>
      <c r="U2353" s="71">
        <f t="shared" si="234"/>
        <v>0</v>
      </c>
      <c r="V2353" s="71">
        <f t="shared" si="236"/>
        <v>0</v>
      </c>
      <c r="X2353" s="69">
        <f>Job_Cards[[#This Row],[GST on Lobour]]+Job_Cards[[#This Row],[Total Labour]]+Job_Cards[[#This Row],[Part Value]]</f>
        <v>0</v>
      </c>
      <c r="AA2353" s="15">
        <f t="shared" si="237"/>
        <v>0</v>
      </c>
      <c r="AB2353" s="15">
        <f t="shared" si="238"/>
        <v>1</v>
      </c>
      <c r="AC2353" s="15">
        <f t="shared" si="239"/>
        <v>1900</v>
      </c>
    </row>
    <row r="2354" spans="7:29" x14ac:dyDescent="0.35">
      <c r="G2354" s="64"/>
      <c r="H2354" s="65"/>
      <c r="I2354" s="65" t="str">
        <f>IF(Job_Cards[[#This Row],[Customer Name]]="",I2353,"")</f>
        <v>Counter Sale</v>
      </c>
      <c r="K2354" s="67" t="str">
        <f>_xlfn.XLOOKUP(Job_Cards[[#This Row],[Part Code Issued]],'Inventory Check'!$A$3:$A$3000,'Inventory Check'!$B$3:$B$3000,"WRONG Code",0)</f>
        <v>WRONG Code</v>
      </c>
      <c r="N2354" s="69">
        <f t="shared" si="235"/>
        <v>0</v>
      </c>
      <c r="U2354" s="71">
        <f t="shared" si="234"/>
        <v>0</v>
      </c>
      <c r="V2354" s="71">
        <f t="shared" si="236"/>
        <v>0</v>
      </c>
      <c r="X2354" s="69">
        <f>Job_Cards[[#This Row],[GST on Lobour]]+Job_Cards[[#This Row],[Total Labour]]+Job_Cards[[#This Row],[Part Value]]</f>
        <v>0</v>
      </c>
      <c r="AA2354" s="15">
        <f t="shared" si="237"/>
        <v>0</v>
      </c>
      <c r="AB2354" s="15">
        <f t="shared" si="238"/>
        <v>1</v>
      </c>
      <c r="AC2354" s="15">
        <f t="shared" si="239"/>
        <v>1900</v>
      </c>
    </row>
    <row r="2355" spans="7:29" x14ac:dyDescent="0.35">
      <c r="G2355" s="64"/>
      <c r="H2355" s="65"/>
      <c r="I2355" s="65" t="str">
        <f>IF(Job_Cards[[#This Row],[Customer Name]]="",I2354,"")</f>
        <v>Counter Sale</v>
      </c>
      <c r="K2355" s="67" t="str">
        <f>_xlfn.XLOOKUP(Job_Cards[[#This Row],[Part Code Issued]],'Inventory Check'!$A$3:$A$3000,'Inventory Check'!$B$3:$B$3000,"WRONG Code",0)</f>
        <v>WRONG Code</v>
      </c>
      <c r="N2355" s="69">
        <f t="shared" si="235"/>
        <v>0</v>
      </c>
      <c r="U2355" s="71">
        <f t="shared" si="234"/>
        <v>0</v>
      </c>
      <c r="V2355" s="71">
        <f t="shared" si="236"/>
        <v>0</v>
      </c>
      <c r="X2355" s="69">
        <f>Job_Cards[[#This Row],[GST on Lobour]]+Job_Cards[[#This Row],[Total Labour]]+Job_Cards[[#This Row],[Part Value]]</f>
        <v>0</v>
      </c>
      <c r="AA2355" s="15">
        <f t="shared" si="237"/>
        <v>0</v>
      </c>
      <c r="AB2355" s="15">
        <f t="shared" si="238"/>
        <v>1</v>
      </c>
      <c r="AC2355" s="15">
        <f t="shared" si="239"/>
        <v>1900</v>
      </c>
    </row>
    <row r="2356" spans="7:29" x14ac:dyDescent="0.35">
      <c r="G2356" s="64"/>
      <c r="H2356" s="65"/>
      <c r="I2356" s="65" t="str">
        <f>IF(Job_Cards[[#This Row],[Customer Name]]="",I2355,"")</f>
        <v>Counter Sale</v>
      </c>
      <c r="K2356" s="67" t="str">
        <f>_xlfn.XLOOKUP(Job_Cards[[#This Row],[Part Code Issued]],'Inventory Check'!$A$3:$A$3000,'Inventory Check'!$B$3:$B$3000,"WRONG Code",0)</f>
        <v>WRONG Code</v>
      </c>
      <c r="N2356" s="69">
        <f t="shared" si="235"/>
        <v>0</v>
      </c>
      <c r="U2356" s="71">
        <f t="shared" si="234"/>
        <v>0</v>
      </c>
      <c r="V2356" s="71">
        <f t="shared" si="236"/>
        <v>0</v>
      </c>
      <c r="X2356" s="69">
        <f>Job_Cards[[#This Row],[GST on Lobour]]+Job_Cards[[#This Row],[Total Labour]]+Job_Cards[[#This Row],[Part Value]]</f>
        <v>0</v>
      </c>
      <c r="AA2356" s="15">
        <f t="shared" si="237"/>
        <v>0</v>
      </c>
      <c r="AB2356" s="15">
        <f t="shared" si="238"/>
        <v>1</v>
      </c>
      <c r="AC2356" s="15">
        <f t="shared" si="239"/>
        <v>1900</v>
      </c>
    </row>
    <row r="2357" spans="7:29" x14ac:dyDescent="0.35">
      <c r="G2357" s="64"/>
      <c r="H2357" s="65"/>
      <c r="I2357" s="65" t="str">
        <f>IF(Job_Cards[[#This Row],[Customer Name]]="",I2356,"")</f>
        <v>Counter Sale</v>
      </c>
      <c r="K2357" s="67" t="str">
        <f>_xlfn.XLOOKUP(Job_Cards[[#This Row],[Part Code Issued]],'Inventory Check'!$A$3:$A$3000,'Inventory Check'!$B$3:$B$3000,"WRONG Code",0)</f>
        <v>WRONG Code</v>
      </c>
      <c r="N2357" s="69">
        <f t="shared" si="235"/>
        <v>0</v>
      </c>
      <c r="U2357" s="71">
        <f t="shared" si="234"/>
        <v>0</v>
      </c>
      <c r="V2357" s="71">
        <f t="shared" si="236"/>
        <v>0</v>
      </c>
      <c r="X2357" s="69">
        <f>Job_Cards[[#This Row],[GST on Lobour]]+Job_Cards[[#This Row],[Total Labour]]+Job_Cards[[#This Row],[Part Value]]</f>
        <v>0</v>
      </c>
      <c r="AA2357" s="15">
        <f t="shared" si="237"/>
        <v>0</v>
      </c>
      <c r="AB2357" s="15">
        <f t="shared" si="238"/>
        <v>1</v>
      </c>
      <c r="AC2357" s="15">
        <f t="shared" si="239"/>
        <v>1900</v>
      </c>
    </row>
    <row r="2358" spans="7:29" x14ac:dyDescent="0.35">
      <c r="G2358" s="64"/>
      <c r="H2358" s="65"/>
      <c r="I2358" s="65" t="str">
        <f>IF(Job_Cards[[#This Row],[Customer Name]]="",I2357,"")</f>
        <v>Counter Sale</v>
      </c>
      <c r="K2358" s="67" t="str">
        <f>_xlfn.XLOOKUP(Job_Cards[[#This Row],[Part Code Issued]],'Inventory Check'!$A$3:$A$3000,'Inventory Check'!$B$3:$B$3000,"WRONG Code",0)</f>
        <v>WRONG Code</v>
      </c>
      <c r="N2358" s="69">
        <f t="shared" si="235"/>
        <v>0</v>
      </c>
      <c r="U2358" s="71">
        <f t="shared" si="234"/>
        <v>0</v>
      </c>
      <c r="V2358" s="71">
        <f t="shared" si="236"/>
        <v>0</v>
      </c>
      <c r="X2358" s="69">
        <f>Job_Cards[[#This Row],[GST on Lobour]]+Job_Cards[[#This Row],[Total Labour]]+Job_Cards[[#This Row],[Part Value]]</f>
        <v>0</v>
      </c>
      <c r="AA2358" s="15">
        <f t="shared" si="237"/>
        <v>0</v>
      </c>
      <c r="AB2358" s="15">
        <f t="shared" si="238"/>
        <v>1</v>
      </c>
      <c r="AC2358" s="15">
        <f t="shared" si="239"/>
        <v>1900</v>
      </c>
    </row>
    <row r="2359" spans="7:29" x14ac:dyDescent="0.35">
      <c r="G2359" s="64"/>
      <c r="H2359" s="65"/>
      <c r="I2359" s="65" t="str">
        <f>IF(Job_Cards[[#This Row],[Customer Name]]="",I2358,"")</f>
        <v>Counter Sale</v>
      </c>
      <c r="K2359" s="67" t="str">
        <f>_xlfn.XLOOKUP(Job_Cards[[#This Row],[Part Code Issued]],'Inventory Check'!$A$3:$A$3000,'Inventory Check'!$B$3:$B$3000,"WRONG Code",0)</f>
        <v>WRONG Code</v>
      </c>
      <c r="N2359" s="69">
        <f t="shared" si="235"/>
        <v>0</v>
      </c>
      <c r="U2359" s="71">
        <f t="shared" si="234"/>
        <v>0</v>
      </c>
      <c r="V2359" s="71">
        <f t="shared" si="236"/>
        <v>0</v>
      </c>
      <c r="X2359" s="69">
        <f>Job_Cards[[#This Row],[GST on Lobour]]+Job_Cards[[#This Row],[Total Labour]]+Job_Cards[[#This Row],[Part Value]]</f>
        <v>0</v>
      </c>
      <c r="AA2359" s="15">
        <f t="shared" si="237"/>
        <v>0</v>
      </c>
      <c r="AB2359" s="15">
        <f t="shared" si="238"/>
        <v>1</v>
      </c>
      <c r="AC2359" s="15">
        <f t="shared" si="239"/>
        <v>1900</v>
      </c>
    </row>
    <row r="2360" spans="7:29" x14ac:dyDescent="0.35">
      <c r="G2360" s="64"/>
      <c r="H2360" s="65"/>
      <c r="I2360" s="65" t="str">
        <f>IF(Job_Cards[[#This Row],[Customer Name]]="",I2359,"")</f>
        <v>Counter Sale</v>
      </c>
      <c r="K2360" s="67" t="str">
        <f>_xlfn.XLOOKUP(Job_Cards[[#This Row],[Part Code Issued]],'Inventory Check'!$A$3:$A$3000,'Inventory Check'!$B$3:$B$3000,"WRONG Code",0)</f>
        <v>WRONG Code</v>
      </c>
      <c r="N2360" s="69">
        <f t="shared" si="235"/>
        <v>0</v>
      </c>
      <c r="U2360" s="71">
        <f t="shared" si="234"/>
        <v>0</v>
      </c>
      <c r="V2360" s="71">
        <f t="shared" si="236"/>
        <v>0</v>
      </c>
      <c r="X2360" s="69">
        <f>Job_Cards[[#This Row],[GST on Lobour]]+Job_Cards[[#This Row],[Total Labour]]+Job_Cards[[#This Row],[Part Value]]</f>
        <v>0</v>
      </c>
      <c r="AA2360" s="15">
        <f t="shared" si="237"/>
        <v>0</v>
      </c>
      <c r="AB2360" s="15">
        <f t="shared" si="238"/>
        <v>1</v>
      </c>
      <c r="AC2360" s="15">
        <f t="shared" si="239"/>
        <v>1900</v>
      </c>
    </row>
    <row r="2361" spans="7:29" x14ac:dyDescent="0.35">
      <c r="G2361" s="64"/>
      <c r="H2361" s="65"/>
      <c r="I2361" s="65" t="str">
        <f>IF(Job_Cards[[#This Row],[Customer Name]]="",I2360,"")</f>
        <v>Counter Sale</v>
      </c>
      <c r="K2361" s="67" t="str">
        <f>_xlfn.XLOOKUP(Job_Cards[[#This Row],[Part Code Issued]],'Inventory Check'!$A$3:$A$3000,'Inventory Check'!$B$3:$B$3000,"WRONG Code",0)</f>
        <v>WRONG Code</v>
      </c>
      <c r="N2361" s="69">
        <f t="shared" si="235"/>
        <v>0</v>
      </c>
      <c r="U2361" s="71">
        <f t="shared" si="234"/>
        <v>0</v>
      </c>
      <c r="V2361" s="71">
        <f t="shared" si="236"/>
        <v>0</v>
      </c>
      <c r="X2361" s="69">
        <f>Job_Cards[[#This Row],[GST on Lobour]]+Job_Cards[[#This Row],[Total Labour]]+Job_Cards[[#This Row],[Part Value]]</f>
        <v>0</v>
      </c>
      <c r="AA2361" s="15">
        <f t="shared" si="237"/>
        <v>0</v>
      </c>
      <c r="AB2361" s="15">
        <f t="shared" si="238"/>
        <v>1</v>
      </c>
      <c r="AC2361" s="15">
        <f t="shared" si="239"/>
        <v>1900</v>
      </c>
    </row>
    <row r="2362" spans="7:29" x14ac:dyDescent="0.35">
      <c r="G2362" s="64"/>
      <c r="H2362" s="65"/>
      <c r="I2362" s="65" t="str">
        <f>IF(Job_Cards[[#This Row],[Customer Name]]="",I2361,"")</f>
        <v>Counter Sale</v>
      </c>
      <c r="K2362" s="67" t="str">
        <f>_xlfn.XLOOKUP(Job_Cards[[#This Row],[Part Code Issued]],'Inventory Check'!$A$3:$A$3000,'Inventory Check'!$B$3:$B$3000,"WRONG Code",0)</f>
        <v>WRONG Code</v>
      </c>
      <c r="N2362" s="69">
        <f t="shared" si="235"/>
        <v>0</v>
      </c>
      <c r="U2362" s="71">
        <f t="shared" si="234"/>
        <v>0</v>
      </c>
      <c r="V2362" s="71">
        <f t="shared" si="236"/>
        <v>0</v>
      </c>
      <c r="X2362" s="69">
        <f>Job_Cards[[#This Row],[GST on Lobour]]+Job_Cards[[#This Row],[Total Labour]]+Job_Cards[[#This Row],[Part Value]]</f>
        <v>0</v>
      </c>
      <c r="AA2362" s="15">
        <f t="shared" si="237"/>
        <v>0</v>
      </c>
      <c r="AB2362" s="15">
        <f t="shared" si="238"/>
        <v>1</v>
      </c>
      <c r="AC2362" s="15">
        <f t="shared" si="239"/>
        <v>1900</v>
      </c>
    </row>
    <row r="2363" spans="7:29" x14ac:dyDescent="0.35">
      <c r="G2363" s="64"/>
      <c r="H2363" s="65"/>
      <c r="I2363" s="65" t="str">
        <f>IF(Job_Cards[[#This Row],[Customer Name]]="",I2362,"")</f>
        <v>Counter Sale</v>
      </c>
      <c r="K2363" s="67" t="str">
        <f>_xlfn.XLOOKUP(Job_Cards[[#This Row],[Part Code Issued]],'Inventory Check'!$A$3:$A$3000,'Inventory Check'!$B$3:$B$3000,"WRONG Code",0)</f>
        <v>WRONG Code</v>
      </c>
      <c r="N2363" s="69">
        <f t="shared" si="235"/>
        <v>0</v>
      </c>
      <c r="U2363" s="71">
        <f t="shared" si="234"/>
        <v>0</v>
      </c>
      <c r="V2363" s="71">
        <f t="shared" si="236"/>
        <v>0</v>
      </c>
      <c r="X2363" s="69">
        <f>Job_Cards[[#This Row],[GST on Lobour]]+Job_Cards[[#This Row],[Total Labour]]+Job_Cards[[#This Row],[Part Value]]</f>
        <v>0</v>
      </c>
      <c r="AA2363" s="15">
        <f t="shared" si="237"/>
        <v>0</v>
      </c>
      <c r="AB2363" s="15">
        <f t="shared" si="238"/>
        <v>1</v>
      </c>
      <c r="AC2363" s="15">
        <f t="shared" si="239"/>
        <v>1900</v>
      </c>
    </row>
    <row r="2364" spans="7:29" x14ac:dyDescent="0.35">
      <c r="G2364" s="64"/>
      <c r="H2364" s="65"/>
      <c r="I2364" s="65" t="str">
        <f>IF(Job_Cards[[#This Row],[Customer Name]]="",I2363,"")</f>
        <v>Counter Sale</v>
      </c>
      <c r="K2364" s="67" t="str">
        <f>_xlfn.XLOOKUP(Job_Cards[[#This Row],[Part Code Issued]],'Inventory Check'!$A$3:$A$3000,'Inventory Check'!$B$3:$B$3000,"WRONG Code",0)</f>
        <v>WRONG Code</v>
      </c>
      <c r="N2364" s="69">
        <f t="shared" si="235"/>
        <v>0</v>
      </c>
      <c r="U2364" s="71">
        <f t="shared" ref="U2364:U2427" si="240">SUM(O2364:T2364)</f>
        <v>0</v>
      </c>
      <c r="V2364" s="71">
        <f t="shared" si="236"/>
        <v>0</v>
      </c>
      <c r="X2364" s="69">
        <f>Job_Cards[[#This Row],[GST on Lobour]]+Job_Cards[[#This Row],[Total Labour]]+Job_Cards[[#This Row],[Part Value]]</f>
        <v>0</v>
      </c>
      <c r="AA2364" s="15">
        <f t="shared" si="237"/>
        <v>0</v>
      </c>
      <c r="AB2364" s="15">
        <f t="shared" si="238"/>
        <v>1</v>
      </c>
      <c r="AC2364" s="15">
        <f t="shared" si="239"/>
        <v>1900</v>
      </c>
    </row>
    <row r="2365" spans="7:29" x14ac:dyDescent="0.35">
      <c r="G2365" s="64"/>
      <c r="H2365" s="65"/>
      <c r="I2365" s="65" t="str">
        <f>IF(Job_Cards[[#This Row],[Customer Name]]="",I2364,"")</f>
        <v>Counter Sale</v>
      </c>
      <c r="K2365" s="67" t="str">
        <f>_xlfn.XLOOKUP(Job_Cards[[#This Row],[Part Code Issued]],'Inventory Check'!$A$3:$A$3000,'Inventory Check'!$B$3:$B$3000,"WRONG Code",0)</f>
        <v>WRONG Code</v>
      </c>
      <c r="N2365" s="69">
        <f t="shared" ref="N2365:N2428" si="241">M2365*L2365</f>
        <v>0</v>
      </c>
      <c r="U2365" s="71">
        <f t="shared" si="240"/>
        <v>0</v>
      </c>
      <c r="V2365" s="71">
        <f t="shared" ref="V2365:V2428" si="242">U2365*0.18</f>
        <v>0</v>
      </c>
      <c r="X2365" s="69">
        <f>Job_Cards[[#This Row],[GST on Lobour]]+Job_Cards[[#This Row],[Total Labour]]+Job_Cards[[#This Row],[Part Value]]</f>
        <v>0</v>
      </c>
      <c r="AA2365" s="15">
        <f t="shared" si="237"/>
        <v>0</v>
      </c>
      <c r="AB2365" s="15">
        <f t="shared" si="238"/>
        <v>1</v>
      </c>
      <c r="AC2365" s="15">
        <f t="shared" si="239"/>
        <v>1900</v>
      </c>
    </row>
    <row r="2366" spans="7:29" x14ac:dyDescent="0.35">
      <c r="G2366" s="64"/>
      <c r="H2366" s="65"/>
      <c r="I2366" s="65" t="str">
        <f>IF(Job_Cards[[#This Row],[Customer Name]]="",I2365,"")</f>
        <v>Counter Sale</v>
      </c>
      <c r="K2366" s="67" t="str">
        <f>_xlfn.XLOOKUP(Job_Cards[[#This Row],[Part Code Issued]],'Inventory Check'!$A$3:$A$3000,'Inventory Check'!$B$3:$B$3000,"WRONG Code",0)</f>
        <v>WRONG Code</v>
      </c>
      <c r="N2366" s="69">
        <f t="shared" si="241"/>
        <v>0</v>
      </c>
      <c r="U2366" s="71">
        <f t="shared" si="240"/>
        <v>0</v>
      </c>
      <c r="V2366" s="71">
        <f t="shared" si="242"/>
        <v>0</v>
      </c>
      <c r="X2366" s="69">
        <f>Job_Cards[[#This Row],[GST on Lobour]]+Job_Cards[[#This Row],[Total Labour]]+Job_Cards[[#This Row],[Part Value]]</f>
        <v>0</v>
      </c>
      <c r="AA2366" s="15">
        <f t="shared" si="237"/>
        <v>0</v>
      </c>
      <c r="AB2366" s="15">
        <f t="shared" si="238"/>
        <v>1</v>
      </c>
      <c r="AC2366" s="15">
        <f t="shared" si="239"/>
        <v>1900</v>
      </c>
    </row>
    <row r="2367" spans="7:29" x14ac:dyDescent="0.35">
      <c r="G2367" s="64"/>
      <c r="H2367" s="65"/>
      <c r="I2367" s="65" t="str">
        <f>IF(Job_Cards[[#This Row],[Customer Name]]="",I2366,"")</f>
        <v>Counter Sale</v>
      </c>
      <c r="K2367" s="67" t="str">
        <f>_xlfn.XLOOKUP(Job_Cards[[#This Row],[Part Code Issued]],'Inventory Check'!$A$3:$A$3000,'Inventory Check'!$B$3:$B$3000,"WRONG Code",0)</f>
        <v>WRONG Code</v>
      </c>
      <c r="N2367" s="69">
        <f t="shared" si="241"/>
        <v>0</v>
      </c>
      <c r="U2367" s="71">
        <f t="shared" si="240"/>
        <v>0</v>
      </c>
      <c r="V2367" s="71">
        <f t="shared" si="242"/>
        <v>0</v>
      </c>
      <c r="X2367" s="69">
        <f>Job_Cards[[#This Row],[GST on Lobour]]+Job_Cards[[#This Row],[Total Labour]]+Job_Cards[[#This Row],[Part Value]]</f>
        <v>0</v>
      </c>
      <c r="AA2367" s="15">
        <f t="shared" ref="AA2367:AA2430" si="243">DAY(B2367)</f>
        <v>0</v>
      </c>
      <c r="AB2367" s="15">
        <f t="shared" ref="AB2367:AB2430" si="244">MONTH(B2367)</f>
        <v>1</v>
      </c>
      <c r="AC2367" s="15">
        <f t="shared" ref="AC2367:AC2430" si="245">YEAR(B2367)</f>
        <v>1900</v>
      </c>
    </row>
    <row r="2368" spans="7:29" x14ac:dyDescent="0.35">
      <c r="G2368" s="64"/>
      <c r="H2368" s="65"/>
      <c r="I2368" s="65" t="str">
        <f>IF(Job_Cards[[#This Row],[Customer Name]]="",I2367,"")</f>
        <v>Counter Sale</v>
      </c>
      <c r="K2368" s="67" t="str">
        <f>_xlfn.XLOOKUP(Job_Cards[[#This Row],[Part Code Issued]],'Inventory Check'!$A$3:$A$3000,'Inventory Check'!$B$3:$B$3000,"WRONG Code",0)</f>
        <v>WRONG Code</v>
      </c>
      <c r="N2368" s="69">
        <f t="shared" si="241"/>
        <v>0</v>
      </c>
      <c r="U2368" s="71">
        <f t="shared" si="240"/>
        <v>0</v>
      </c>
      <c r="V2368" s="71">
        <f t="shared" si="242"/>
        <v>0</v>
      </c>
      <c r="X2368" s="69">
        <f>Job_Cards[[#This Row],[GST on Lobour]]+Job_Cards[[#This Row],[Total Labour]]+Job_Cards[[#This Row],[Part Value]]</f>
        <v>0</v>
      </c>
      <c r="AA2368" s="15">
        <f t="shared" si="243"/>
        <v>0</v>
      </c>
      <c r="AB2368" s="15">
        <f t="shared" si="244"/>
        <v>1</v>
      </c>
      <c r="AC2368" s="15">
        <f t="shared" si="245"/>
        <v>1900</v>
      </c>
    </row>
    <row r="2369" spans="7:29" x14ac:dyDescent="0.35">
      <c r="G2369" s="64"/>
      <c r="H2369" s="65"/>
      <c r="I2369" s="65" t="str">
        <f>IF(Job_Cards[[#This Row],[Customer Name]]="",I2368,"")</f>
        <v>Counter Sale</v>
      </c>
      <c r="K2369" s="67" t="str">
        <f>_xlfn.XLOOKUP(Job_Cards[[#This Row],[Part Code Issued]],'Inventory Check'!$A$3:$A$3000,'Inventory Check'!$B$3:$B$3000,"WRONG Code",0)</f>
        <v>WRONG Code</v>
      </c>
      <c r="N2369" s="69">
        <f t="shared" si="241"/>
        <v>0</v>
      </c>
      <c r="U2369" s="71">
        <f t="shared" si="240"/>
        <v>0</v>
      </c>
      <c r="V2369" s="71">
        <f t="shared" si="242"/>
        <v>0</v>
      </c>
      <c r="X2369" s="69">
        <f>Job_Cards[[#This Row],[GST on Lobour]]+Job_Cards[[#This Row],[Total Labour]]+Job_Cards[[#This Row],[Part Value]]</f>
        <v>0</v>
      </c>
      <c r="AA2369" s="15">
        <f t="shared" si="243"/>
        <v>0</v>
      </c>
      <c r="AB2369" s="15">
        <f t="shared" si="244"/>
        <v>1</v>
      </c>
      <c r="AC2369" s="15">
        <f t="shared" si="245"/>
        <v>1900</v>
      </c>
    </row>
    <row r="2370" spans="7:29" x14ac:dyDescent="0.35">
      <c r="G2370" s="64"/>
      <c r="H2370" s="65"/>
      <c r="I2370" s="65" t="str">
        <f>IF(Job_Cards[[#This Row],[Customer Name]]="",I2369,"")</f>
        <v>Counter Sale</v>
      </c>
      <c r="K2370" s="67" t="str">
        <f>_xlfn.XLOOKUP(Job_Cards[[#This Row],[Part Code Issued]],'Inventory Check'!$A$3:$A$3000,'Inventory Check'!$B$3:$B$3000,"WRONG Code",0)</f>
        <v>WRONG Code</v>
      </c>
      <c r="N2370" s="69">
        <f t="shared" si="241"/>
        <v>0</v>
      </c>
      <c r="U2370" s="71">
        <f t="shared" si="240"/>
        <v>0</v>
      </c>
      <c r="V2370" s="71">
        <f t="shared" si="242"/>
        <v>0</v>
      </c>
      <c r="X2370" s="69">
        <f>Job_Cards[[#This Row],[GST on Lobour]]+Job_Cards[[#This Row],[Total Labour]]+Job_Cards[[#This Row],[Part Value]]</f>
        <v>0</v>
      </c>
      <c r="AA2370" s="15">
        <f t="shared" si="243"/>
        <v>0</v>
      </c>
      <c r="AB2370" s="15">
        <f t="shared" si="244"/>
        <v>1</v>
      </c>
      <c r="AC2370" s="15">
        <f t="shared" si="245"/>
        <v>1900</v>
      </c>
    </row>
    <row r="2371" spans="7:29" x14ac:dyDescent="0.35">
      <c r="G2371" s="64"/>
      <c r="H2371" s="65"/>
      <c r="I2371" s="65" t="str">
        <f>IF(Job_Cards[[#This Row],[Customer Name]]="",I2370,"")</f>
        <v>Counter Sale</v>
      </c>
      <c r="K2371" s="67" t="str">
        <f>_xlfn.XLOOKUP(Job_Cards[[#This Row],[Part Code Issued]],'Inventory Check'!$A$3:$A$3000,'Inventory Check'!$B$3:$B$3000,"WRONG Code",0)</f>
        <v>WRONG Code</v>
      </c>
      <c r="N2371" s="69">
        <f t="shared" si="241"/>
        <v>0</v>
      </c>
      <c r="U2371" s="71">
        <f t="shared" si="240"/>
        <v>0</v>
      </c>
      <c r="V2371" s="71">
        <f t="shared" si="242"/>
        <v>0</v>
      </c>
      <c r="X2371" s="69">
        <f>Job_Cards[[#This Row],[GST on Lobour]]+Job_Cards[[#This Row],[Total Labour]]+Job_Cards[[#This Row],[Part Value]]</f>
        <v>0</v>
      </c>
      <c r="AA2371" s="15">
        <f t="shared" si="243"/>
        <v>0</v>
      </c>
      <c r="AB2371" s="15">
        <f t="shared" si="244"/>
        <v>1</v>
      </c>
      <c r="AC2371" s="15">
        <f t="shared" si="245"/>
        <v>1900</v>
      </c>
    </row>
    <row r="2372" spans="7:29" x14ac:dyDescent="0.35">
      <c r="G2372" s="64"/>
      <c r="H2372" s="65"/>
      <c r="I2372" s="65" t="str">
        <f>IF(Job_Cards[[#This Row],[Customer Name]]="",I2371,"")</f>
        <v>Counter Sale</v>
      </c>
      <c r="K2372" s="67" t="str">
        <f>_xlfn.XLOOKUP(Job_Cards[[#This Row],[Part Code Issued]],'Inventory Check'!$A$3:$A$3000,'Inventory Check'!$B$3:$B$3000,"WRONG Code",0)</f>
        <v>WRONG Code</v>
      </c>
      <c r="N2372" s="69">
        <f t="shared" si="241"/>
        <v>0</v>
      </c>
      <c r="U2372" s="71">
        <f t="shared" si="240"/>
        <v>0</v>
      </c>
      <c r="V2372" s="71">
        <f t="shared" si="242"/>
        <v>0</v>
      </c>
      <c r="X2372" s="69">
        <f>Job_Cards[[#This Row],[GST on Lobour]]+Job_Cards[[#This Row],[Total Labour]]+Job_Cards[[#This Row],[Part Value]]</f>
        <v>0</v>
      </c>
      <c r="AA2372" s="15">
        <f t="shared" si="243"/>
        <v>0</v>
      </c>
      <c r="AB2372" s="15">
        <f t="shared" si="244"/>
        <v>1</v>
      </c>
      <c r="AC2372" s="15">
        <f t="shared" si="245"/>
        <v>1900</v>
      </c>
    </row>
    <row r="2373" spans="7:29" x14ac:dyDescent="0.35">
      <c r="G2373" s="64"/>
      <c r="H2373" s="65"/>
      <c r="I2373" s="65" t="str">
        <f>IF(Job_Cards[[#This Row],[Customer Name]]="",I2372,"")</f>
        <v>Counter Sale</v>
      </c>
      <c r="K2373" s="67" t="str">
        <f>_xlfn.XLOOKUP(Job_Cards[[#This Row],[Part Code Issued]],'Inventory Check'!$A$3:$A$3000,'Inventory Check'!$B$3:$B$3000,"WRONG Code",0)</f>
        <v>WRONG Code</v>
      </c>
      <c r="N2373" s="69">
        <f t="shared" si="241"/>
        <v>0</v>
      </c>
      <c r="U2373" s="71">
        <f t="shared" si="240"/>
        <v>0</v>
      </c>
      <c r="V2373" s="71">
        <f t="shared" si="242"/>
        <v>0</v>
      </c>
      <c r="X2373" s="69">
        <f>Job_Cards[[#This Row],[GST on Lobour]]+Job_Cards[[#This Row],[Total Labour]]+Job_Cards[[#This Row],[Part Value]]</f>
        <v>0</v>
      </c>
      <c r="AA2373" s="15">
        <f t="shared" si="243"/>
        <v>0</v>
      </c>
      <c r="AB2373" s="15">
        <f t="shared" si="244"/>
        <v>1</v>
      </c>
      <c r="AC2373" s="15">
        <f t="shared" si="245"/>
        <v>1900</v>
      </c>
    </row>
    <row r="2374" spans="7:29" x14ac:dyDescent="0.35">
      <c r="G2374" s="64"/>
      <c r="H2374" s="65"/>
      <c r="I2374" s="65" t="str">
        <f>IF(Job_Cards[[#This Row],[Customer Name]]="",I2373,"")</f>
        <v>Counter Sale</v>
      </c>
      <c r="K2374" s="67" t="str">
        <f>_xlfn.XLOOKUP(Job_Cards[[#This Row],[Part Code Issued]],'Inventory Check'!$A$3:$A$3000,'Inventory Check'!$B$3:$B$3000,"WRONG Code",0)</f>
        <v>WRONG Code</v>
      </c>
      <c r="N2374" s="69">
        <f t="shared" si="241"/>
        <v>0</v>
      </c>
      <c r="U2374" s="71">
        <f t="shared" si="240"/>
        <v>0</v>
      </c>
      <c r="V2374" s="71">
        <f t="shared" si="242"/>
        <v>0</v>
      </c>
      <c r="X2374" s="69">
        <f>Job_Cards[[#This Row],[GST on Lobour]]+Job_Cards[[#This Row],[Total Labour]]+Job_Cards[[#This Row],[Part Value]]</f>
        <v>0</v>
      </c>
      <c r="AA2374" s="15">
        <f t="shared" si="243"/>
        <v>0</v>
      </c>
      <c r="AB2374" s="15">
        <f t="shared" si="244"/>
        <v>1</v>
      </c>
      <c r="AC2374" s="15">
        <f t="shared" si="245"/>
        <v>1900</v>
      </c>
    </row>
    <row r="2375" spans="7:29" x14ac:dyDescent="0.35">
      <c r="G2375" s="64"/>
      <c r="H2375" s="65"/>
      <c r="I2375" s="65" t="str">
        <f>IF(Job_Cards[[#This Row],[Customer Name]]="",I2374,"")</f>
        <v>Counter Sale</v>
      </c>
      <c r="K2375" s="67" t="str">
        <f>_xlfn.XLOOKUP(Job_Cards[[#This Row],[Part Code Issued]],'Inventory Check'!$A$3:$A$3000,'Inventory Check'!$B$3:$B$3000,"WRONG Code",0)</f>
        <v>WRONG Code</v>
      </c>
      <c r="N2375" s="69">
        <f t="shared" si="241"/>
        <v>0</v>
      </c>
      <c r="U2375" s="71">
        <f t="shared" si="240"/>
        <v>0</v>
      </c>
      <c r="V2375" s="71">
        <f t="shared" si="242"/>
        <v>0</v>
      </c>
      <c r="X2375" s="69">
        <f>Job_Cards[[#This Row],[GST on Lobour]]+Job_Cards[[#This Row],[Total Labour]]+Job_Cards[[#This Row],[Part Value]]</f>
        <v>0</v>
      </c>
      <c r="AA2375" s="15">
        <f t="shared" si="243"/>
        <v>0</v>
      </c>
      <c r="AB2375" s="15">
        <f t="shared" si="244"/>
        <v>1</v>
      </c>
      <c r="AC2375" s="15">
        <f t="shared" si="245"/>
        <v>1900</v>
      </c>
    </row>
    <row r="2376" spans="7:29" x14ac:dyDescent="0.35">
      <c r="G2376" s="64"/>
      <c r="H2376" s="65"/>
      <c r="I2376" s="65" t="str">
        <f>IF(Job_Cards[[#This Row],[Customer Name]]="",I2375,"")</f>
        <v>Counter Sale</v>
      </c>
      <c r="K2376" s="67" t="str">
        <f>_xlfn.XLOOKUP(Job_Cards[[#This Row],[Part Code Issued]],'Inventory Check'!$A$3:$A$3000,'Inventory Check'!$B$3:$B$3000,"WRONG Code",0)</f>
        <v>WRONG Code</v>
      </c>
      <c r="N2376" s="69">
        <f t="shared" si="241"/>
        <v>0</v>
      </c>
      <c r="U2376" s="71">
        <f t="shared" si="240"/>
        <v>0</v>
      </c>
      <c r="V2376" s="71">
        <f t="shared" si="242"/>
        <v>0</v>
      </c>
      <c r="X2376" s="69">
        <f>Job_Cards[[#This Row],[GST on Lobour]]+Job_Cards[[#This Row],[Total Labour]]+Job_Cards[[#This Row],[Part Value]]</f>
        <v>0</v>
      </c>
      <c r="AA2376" s="15">
        <f t="shared" si="243"/>
        <v>0</v>
      </c>
      <c r="AB2376" s="15">
        <f t="shared" si="244"/>
        <v>1</v>
      </c>
      <c r="AC2376" s="15">
        <f t="shared" si="245"/>
        <v>1900</v>
      </c>
    </row>
    <row r="2377" spans="7:29" x14ac:dyDescent="0.35">
      <c r="G2377" s="64"/>
      <c r="H2377" s="65"/>
      <c r="I2377" s="65" t="str">
        <f>IF(Job_Cards[[#This Row],[Customer Name]]="",I2376,"")</f>
        <v>Counter Sale</v>
      </c>
      <c r="K2377" s="67" t="str">
        <f>_xlfn.XLOOKUP(Job_Cards[[#This Row],[Part Code Issued]],'Inventory Check'!$A$3:$A$3000,'Inventory Check'!$B$3:$B$3000,"WRONG Code",0)</f>
        <v>WRONG Code</v>
      </c>
      <c r="N2377" s="69">
        <f t="shared" si="241"/>
        <v>0</v>
      </c>
      <c r="U2377" s="71">
        <f t="shared" si="240"/>
        <v>0</v>
      </c>
      <c r="V2377" s="71">
        <f t="shared" si="242"/>
        <v>0</v>
      </c>
      <c r="X2377" s="69">
        <f>Job_Cards[[#This Row],[GST on Lobour]]+Job_Cards[[#This Row],[Total Labour]]+Job_Cards[[#This Row],[Part Value]]</f>
        <v>0</v>
      </c>
      <c r="AA2377" s="15">
        <f t="shared" si="243"/>
        <v>0</v>
      </c>
      <c r="AB2377" s="15">
        <f t="shared" si="244"/>
        <v>1</v>
      </c>
      <c r="AC2377" s="15">
        <f t="shared" si="245"/>
        <v>1900</v>
      </c>
    </row>
    <row r="2378" spans="7:29" x14ac:dyDescent="0.35">
      <c r="G2378" s="64"/>
      <c r="H2378" s="65"/>
      <c r="I2378" s="65" t="str">
        <f>IF(Job_Cards[[#This Row],[Customer Name]]="",I2377,"")</f>
        <v>Counter Sale</v>
      </c>
      <c r="K2378" s="67" t="str">
        <f>_xlfn.XLOOKUP(Job_Cards[[#This Row],[Part Code Issued]],'Inventory Check'!$A$3:$A$3000,'Inventory Check'!$B$3:$B$3000,"WRONG Code",0)</f>
        <v>WRONG Code</v>
      </c>
      <c r="N2378" s="69">
        <f t="shared" si="241"/>
        <v>0</v>
      </c>
      <c r="U2378" s="71">
        <f t="shared" si="240"/>
        <v>0</v>
      </c>
      <c r="V2378" s="71">
        <f t="shared" si="242"/>
        <v>0</v>
      </c>
      <c r="X2378" s="69">
        <f>Job_Cards[[#This Row],[GST on Lobour]]+Job_Cards[[#This Row],[Total Labour]]+Job_Cards[[#This Row],[Part Value]]</f>
        <v>0</v>
      </c>
      <c r="AA2378" s="15">
        <f t="shared" si="243"/>
        <v>0</v>
      </c>
      <c r="AB2378" s="15">
        <f t="shared" si="244"/>
        <v>1</v>
      </c>
      <c r="AC2378" s="15">
        <f t="shared" si="245"/>
        <v>1900</v>
      </c>
    </row>
    <row r="2379" spans="7:29" x14ac:dyDescent="0.35">
      <c r="G2379" s="64"/>
      <c r="H2379" s="65"/>
      <c r="I2379" s="65" t="str">
        <f>IF(Job_Cards[[#This Row],[Customer Name]]="",I2378,"")</f>
        <v>Counter Sale</v>
      </c>
      <c r="K2379" s="67" t="str">
        <f>_xlfn.XLOOKUP(Job_Cards[[#This Row],[Part Code Issued]],'Inventory Check'!$A$3:$A$3000,'Inventory Check'!$B$3:$B$3000,"WRONG Code",0)</f>
        <v>WRONG Code</v>
      </c>
      <c r="N2379" s="69">
        <f t="shared" si="241"/>
        <v>0</v>
      </c>
      <c r="U2379" s="71">
        <f t="shared" si="240"/>
        <v>0</v>
      </c>
      <c r="V2379" s="71">
        <f t="shared" si="242"/>
        <v>0</v>
      </c>
      <c r="X2379" s="69">
        <f>Job_Cards[[#This Row],[GST on Lobour]]+Job_Cards[[#This Row],[Total Labour]]+Job_Cards[[#This Row],[Part Value]]</f>
        <v>0</v>
      </c>
      <c r="AA2379" s="15">
        <f t="shared" si="243"/>
        <v>0</v>
      </c>
      <c r="AB2379" s="15">
        <f t="shared" si="244"/>
        <v>1</v>
      </c>
      <c r="AC2379" s="15">
        <f t="shared" si="245"/>
        <v>1900</v>
      </c>
    </row>
    <row r="2380" spans="7:29" x14ac:dyDescent="0.35">
      <c r="G2380" s="64"/>
      <c r="H2380" s="65"/>
      <c r="I2380" s="65" t="str">
        <f>IF(Job_Cards[[#This Row],[Customer Name]]="",I2379,"")</f>
        <v>Counter Sale</v>
      </c>
      <c r="K2380" s="67" t="str">
        <f>_xlfn.XLOOKUP(Job_Cards[[#This Row],[Part Code Issued]],'Inventory Check'!$A$3:$A$3000,'Inventory Check'!$B$3:$B$3000,"WRONG Code",0)</f>
        <v>WRONG Code</v>
      </c>
      <c r="N2380" s="69">
        <f t="shared" si="241"/>
        <v>0</v>
      </c>
      <c r="U2380" s="71">
        <f t="shared" si="240"/>
        <v>0</v>
      </c>
      <c r="V2380" s="71">
        <f t="shared" si="242"/>
        <v>0</v>
      </c>
      <c r="X2380" s="69">
        <f>Job_Cards[[#This Row],[GST on Lobour]]+Job_Cards[[#This Row],[Total Labour]]+Job_Cards[[#This Row],[Part Value]]</f>
        <v>0</v>
      </c>
      <c r="AA2380" s="15">
        <f t="shared" si="243"/>
        <v>0</v>
      </c>
      <c r="AB2380" s="15">
        <f t="shared" si="244"/>
        <v>1</v>
      </c>
      <c r="AC2380" s="15">
        <f t="shared" si="245"/>
        <v>1900</v>
      </c>
    </row>
    <row r="2381" spans="7:29" x14ac:dyDescent="0.35">
      <c r="G2381" s="64"/>
      <c r="H2381" s="65"/>
      <c r="I2381" s="65" t="str">
        <f>IF(Job_Cards[[#This Row],[Customer Name]]="",I2380,"")</f>
        <v>Counter Sale</v>
      </c>
      <c r="K2381" s="67" t="str">
        <f>_xlfn.XLOOKUP(Job_Cards[[#This Row],[Part Code Issued]],'Inventory Check'!$A$3:$A$3000,'Inventory Check'!$B$3:$B$3000,"WRONG Code",0)</f>
        <v>WRONG Code</v>
      </c>
      <c r="N2381" s="69">
        <f t="shared" si="241"/>
        <v>0</v>
      </c>
      <c r="U2381" s="71">
        <f t="shared" si="240"/>
        <v>0</v>
      </c>
      <c r="V2381" s="71">
        <f t="shared" si="242"/>
        <v>0</v>
      </c>
      <c r="X2381" s="69">
        <f>Job_Cards[[#This Row],[GST on Lobour]]+Job_Cards[[#This Row],[Total Labour]]+Job_Cards[[#This Row],[Part Value]]</f>
        <v>0</v>
      </c>
      <c r="AA2381" s="15">
        <f t="shared" si="243"/>
        <v>0</v>
      </c>
      <c r="AB2381" s="15">
        <f t="shared" si="244"/>
        <v>1</v>
      </c>
      <c r="AC2381" s="15">
        <f t="shared" si="245"/>
        <v>1900</v>
      </c>
    </row>
    <row r="2382" spans="7:29" x14ac:dyDescent="0.35">
      <c r="G2382" s="64"/>
      <c r="H2382" s="65"/>
      <c r="I2382" s="65" t="str">
        <f>IF(Job_Cards[[#This Row],[Customer Name]]="",I2381,"")</f>
        <v>Counter Sale</v>
      </c>
      <c r="K2382" s="67" t="str">
        <f>_xlfn.XLOOKUP(Job_Cards[[#This Row],[Part Code Issued]],'Inventory Check'!$A$3:$A$3000,'Inventory Check'!$B$3:$B$3000,"WRONG Code",0)</f>
        <v>WRONG Code</v>
      </c>
      <c r="N2382" s="69">
        <f t="shared" si="241"/>
        <v>0</v>
      </c>
      <c r="U2382" s="71">
        <f t="shared" si="240"/>
        <v>0</v>
      </c>
      <c r="V2382" s="71">
        <f t="shared" si="242"/>
        <v>0</v>
      </c>
      <c r="X2382" s="69">
        <f>Job_Cards[[#This Row],[GST on Lobour]]+Job_Cards[[#This Row],[Total Labour]]+Job_Cards[[#This Row],[Part Value]]</f>
        <v>0</v>
      </c>
      <c r="AA2382" s="15">
        <f t="shared" si="243"/>
        <v>0</v>
      </c>
      <c r="AB2382" s="15">
        <f t="shared" si="244"/>
        <v>1</v>
      </c>
      <c r="AC2382" s="15">
        <f t="shared" si="245"/>
        <v>1900</v>
      </c>
    </row>
    <row r="2383" spans="7:29" x14ac:dyDescent="0.35">
      <c r="G2383" s="64"/>
      <c r="H2383" s="65"/>
      <c r="I2383" s="65" t="str">
        <f>IF(Job_Cards[[#This Row],[Customer Name]]="",I2382,"")</f>
        <v>Counter Sale</v>
      </c>
      <c r="K2383" s="67" t="str">
        <f>_xlfn.XLOOKUP(Job_Cards[[#This Row],[Part Code Issued]],'Inventory Check'!$A$3:$A$3000,'Inventory Check'!$B$3:$B$3000,"WRONG Code",0)</f>
        <v>WRONG Code</v>
      </c>
      <c r="N2383" s="69">
        <f t="shared" si="241"/>
        <v>0</v>
      </c>
      <c r="U2383" s="71">
        <f t="shared" si="240"/>
        <v>0</v>
      </c>
      <c r="V2383" s="71">
        <f t="shared" si="242"/>
        <v>0</v>
      </c>
      <c r="X2383" s="69">
        <f>Job_Cards[[#This Row],[GST on Lobour]]+Job_Cards[[#This Row],[Total Labour]]+Job_Cards[[#This Row],[Part Value]]</f>
        <v>0</v>
      </c>
      <c r="AA2383" s="15">
        <f t="shared" si="243"/>
        <v>0</v>
      </c>
      <c r="AB2383" s="15">
        <f t="shared" si="244"/>
        <v>1</v>
      </c>
      <c r="AC2383" s="15">
        <f t="shared" si="245"/>
        <v>1900</v>
      </c>
    </row>
    <row r="2384" spans="7:29" x14ac:dyDescent="0.35">
      <c r="G2384" s="64"/>
      <c r="H2384" s="65"/>
      <c r="I2384" s="65" t="str">
        <f>IF(Job_Cards[[#This Row],[Customer Name]]="",I2383,"")</f>
        <v>Counter Sale</v>
      </c>
      <c r="K2384" s="67" t="str">
        <f>_xlfn.XLOOKUP(Job_Cards[[#This Row],[Part Code Issued]],'Inventory Check'!$A$3:$A$3000,'Inventory Check'!$B$3:$B$3000,"WRONG Code",0)</f>
        <v>WRONG Code</v>
      </c>
      <c r="N2384" s="69">
        <f t="shared" si="241"/>
        <v>0</v>
      </c>
      <c r="U2384" s="71">
        <f t="shared" si="240"/>
        <v>0</v>
      </c>
      <c r="V2384" s="71">
        <f t="shared" si="242"/>
        <v>0</v>
      </c>
      <c r="X2384" s="69">
        <f>Job_Cards[[#This Row],[GST on Lobour]]+Job_Cards[[#This Row],[Total Labour]]+Job_Cards[[#This Row],[Part Value]]</f>
        <v>0</v>
      </c>
      <c r="AA2384" s="15">
        <f t="shared" si="243"/>
        <v>0</v>
      </c>
      <c r="AB2384" s="15">
        <f t="shared" si="244"/>
        <v>1</v>
      </c>
      <c r="AC2384" s="15">
        <f t="shared" si="245"/>
        <v>1900</v>
      </c>
    </row>
    <row r="2385" spans="7:29" x14ac:dyDescent="0.35">
      <c r="G2385" s="64"/>
      <c r="H2385" s="65"/>
      <c r="I2385" s="65" t="str">
        <f>IF(Job_Cards[[#This Row],[Customer Name]]="",I2384,"")</f>
        <v>Counter Sale</v>
      </c>
      <c r="K2385" s="67" t="str">
        <f>_xlfn.XLOOKUP(Job_Cards[[#This Row],[Part Code Issued]],'Inventory Check'!$A$3:$A$3000,'Inventory Check'!$B$3:$B$3000,"WRONG Code",0)</f>
        <v>WRONG Code</v>
      </c>
      <c r="N2385" s="69">
        <f t="shared" si="241"/>
        <v>0</v>
      </c>
      <c r="U2385" s="71">
        <f t="shared" si="240"/>
        <v>0</v>
      </c>
      <c r="V2385" s="71">
        <f t="shared" si="242"/>
        <v>0</v>
      </c>
      <c r="X2385" s="69">
        <f>Job_Cards[[#This Row],[GST on Lobour]]+Job_Cards[[#This Row],[Total Labour]]+Job_Cards[[#This Row],[Part Value]]</f>
        <v>0</v>
      </c>
      <c r="AA2385" s="15">
        <f t="shared" si="243"/>
        <v>0</v>
      </c>
      <c r="AB2385" s="15">
        <f t="shared" si="244"/>
        <v>1</v>
      </c>
      <c r="AC2385" s="15">
        <f t="shared" si="245"/>
        <v>1900</v>
      </c>
    </row>
    <row r="2386" spans="7:29" x14ac:dyDescent="0.35">
      <c r="G2386" s="64"/>
      <c r="H2386" s="65"/>
      <c r="I2386" s="65" t="str">
        <f>IF(Job_Cards[[#This Row],[Customer Name]]="",I2385,"")</f>
        <v>Counter Sale</v>
      </c>
      <c r="K2386" s="67" t="str">
        <f>_xlfn.XLOOKUP(Job_Cards[[#This Row],[Part Code Issued]],'Inventory Check'!$A$3:$A$3000,'Inventory Check'!$B$3:$B$3000,"WRONG Code",0)</f>
        <v>WRONG Code</v>
      </c>
      <c r="N2386" s="69">
        <f t="shared" si="241"/>
        <v>0</v>
      </c>
      <c r="U2386" s="71">
        <f t="shared" si="240"/>
        <v>0</v>
      </c>
      <c r="V2386" s="71">
        <f t="shared" si="242"/>
        <v>0</v>
      </c>
      <c r="X2386" s="69">
        <f>Job_Cards[[#This Row],[GST on Lobour]]+Job_Cards[[#This Row],[Total Labour]]+Job_Cards[[#This Row],[Part Value]]</f>
        <v>0</v>
      </c>
      <c r="AA2386" s="15">
        <f t="shared" si="243"/>
        <v>0</v>
      </c>
      <c r="AB2386" s="15">
        <f t="shared" si="244"/>
        <v>1</v>
      </c>
      <c r="AC2386" s="15">
        <f t="shared" si="245"/>
        <v>1900</v>
      </c>
    </row>
    <row r="2387" spans="7:29" x14ac:dyDescent="0.35">
      <c r="G2387" s="64"/>
      <c r="H2387" s="65"/>
      <c r="I2387" s="65" t="str">
        <f>IF(Job_Cards[[#This Row],[Customer Name]]="",I2386,"")</f>
        <v>Counter Sale</v>
      </c>
      <c r="K2387" s="67" t="str">
        <f>_xlfn.XLOOKUP(Job_Cards[[#This Row],[Part Code Issued]],'Inventory Check'!$A$3:$A$3000,'Inventory Check'!$B$3:$B$3000,"WRONG Code",0)</f>
        <v>WRONG Code</v>
      </c>
      <c r="N2387" s="69">
        <f t="shared" si="241"/>
        <v>0</v>
      </c>
      <c r="U2387" s="71">
        <f t="shared" si="240"/>
        <v>0</v>
      </c>
      <c r="V2387" s="71">
        <f t="shared" si="242"/>
        <v>0</v>
      </c>
      <c r="X2387" s="69">
        <f>Job_Cards[[#This Row],[GST on Lobour]]+Job_Cards[[#This Row],[Total Labour]]+Job_Cards[[#This Row],[Part Value]]</f>
        <v>0</v>
      </c>
      <c r="AA2387" s="15">
        <f t="shared" si="243"/>
        <v>0</v>
      </c>
      <c r="AB2387" s="15">
        <f t="shared" si="244"/>
        <v>1</v>
      </c>
      <c r="AC2387" s="15">
        <f t="shared" si="245"/>
        <v>1900</v>
      </c>
    </row>
    <row r="2388" spans="7:29" x14ac:dyDescent="0.35">
      <c r="G2388" s="64"/>
      <c r="H2388" s="65"/>
      <c r="I2388" s="65" t="str">
        <f>IF(Job_Cards[[#This Row],[Customer Name]]="",I2387,"")</f>
        <v>Counter Sale</v>
      </c>
      <c r="K2388" s="67" t="str">
        <f>_xlfn.XLOOKUP(Job_Cards[[#This Row],[Part Code Issued]],'Inventory Check'!$A$3:$A$3000,'Inventory Check'!$B$3:$B$3000,"WRONG Code",0)</f>
        <v>WRONG Code</v>
      </c>
      <c r="N2388" s="69">
        <f t="shared" si="241"/>
        <v>0</v>
      </c>
      <c r="U2388" s="71">
        <f t="shared" si="240"/>
        <v>0</v>
      </c>
      <c r="V2388" s="71">
        <f t="shared" si="242"/>
        <v>0</v>
      </c>
      <c r="X2388" s="69">
        <f>Job_Cards[[#This Row],[GST on Lobour]]+Job_Cards[[#This Row],[Total Labour]]+Job_Cards[[#This Row],[Part Value]]</f>
        <v>0</v>
      </c>
      <c r="AA2388" s="15">
        <f t="shared" si="243"/>
        <v>0</v>
      </c>
      <c r="AB2388" s="15">
        <f t="shared" si="244"/>
        <v>1</v>
      </c>
      <c r="AC2388" s="15">
        <f t="shared" si="245"/>
        <v>1900</v>
      </c>
    </row>
    <row r="2389" spans="7:29" x14ac:dyDescent="0.35">
      <c r="G2389" s="64"/>
      <c r="H2389" s="65"/>
      <c r="I2389" s="65" t="str">
        <f>IF(Job_Cards[[#This Row],[Customer Name]]="",I2388,"")</f>
        <v>Counter Sale</v>
      </c>
      <c r="K2389" s="67" t="str">
        <f>_xlfn.XLOOKUP(Job_Cards[[#This Row],[Part Code Issued]],'Inventory Check'!$A$3:$A$3000,'Inventory Check'!$B$3:$B$3000,"WRONG Code",0)</f>
        <v>WRONG Code</v>
      </c>
      <c r="N2389" s="69">
        <f t="shared" si="241"/>
        <v>0</v>
      </c>
      <c r="U2389" s="71">
        <f t="shared" si="240"/>
        <v>0</v>
      </c>
      <c r="V2389" s="71">
        <f t="shared" si="242"/>
        <v>0</v>
      </c>
      <c r="X2389" s="69">
        <f>Job_Cards[[#This Row],[GST on Lobour]]+Job_Cards[[#This Row],[Total Labour]]+Job_Cards[[#This Row],[Part Value]]</f>
        <v>0</v>
      </c>
      <c r="AA2389" s="15">
        <f t="shared" si="243"/>
        <v>0</v>
      </c>
      <c r="AB2389" s="15">
        <f t="shared" si="244"/>
        <v>1</v>
      </c>
      <c r="AC2389" s="15">
        <f t="shared" si="245"/>
        <v>1900</v>
      </c>
    </row>
    <row r="2390" spans="7:29" x14ac:dyDescent="0.35">
      <c r="G2390" s="64"/>
      <c r="H2390" s="65"/>
      <c r="I2390" s="65" t="str">
        <f>IF(Job_Cards[[#This Row],[Customer Name]]="",I2389,"")</f>
        <v>Counter Sale</v>
      </c>
      <c r="K2390" s="67" t="str">
        <f>_xlfn.XLOOKUP(Job_Cards[[#This Row],[Part Code Issued]],'Inventory Check'!$A$3:$A$3000,'Inventory Check'!$B$3:$B$3000,"WRONG Code",0)</f>
        <v>WRONG Code</v>
      </c>
      <c r="N2390" s="69">
        <f t="shared" si="241"/>
        <v>0</v>
      </c>
      <c r="U2390" s="71">
        <f t="shared" si="240"/>
        <v>0</v>
      </c>
      <c r="V2390" s="71">
        <f t="shared" si="242"/>
        <v>0</v>
      </c>
      <c r="X2390" s="69">
        <f>Job_Cards[[#This Row],[GST on Lobour]]+Job_Cards[[#This Row],[Total Labour]]+Job_Cards[[#This Row],[Part Value]]</f>
        <v>0</v>
      </c>
      <c r="AA2390" s="15">
        <f t="shared" si="243"/>
        <v>0</v>
      </c>
      <c r="AB2390" s="15">
        <f t="shared" si="244"/>
        <v>1</v>
      </c>
      <c r="AC2390" s="15">
        <f t="shared" si="245"/>
        <v>1900</v>
      </c>
    </row>
    <row r="2391" spans="7:29" x14ac:dyDescent="0.35">
      <c r="G2391" s="64"/>
      <c r="H2391" s="65"/>
      <c r="I2391" s="65" t="str">
        <f>IF(Job_Cards[[#This Row],[Customer Name]]="",I2390,"")</f>
        <v>Counter Sale</v>
      </c>
      <c r="K2391" s="67" t="str">
        <f>_xlfn.XLOOKUP(Job_Cards[[#This Row],[Part Code Issued]],'Inventory Check'!$A$3:$A$3000,'Inventory Check'!$B$3:$B$3000,"WRONG Code",0)</f>
        <v>WRONG Code</v>
      </c>
      <c r="N2391" s="69">
        <f t="shared" si="241"/>
        <v>0</v>
      </c>
      <c r="U2391" s="71">
        <f t="shared" si="240"/>
        <v>0</v>
      </c>
      <c r="V2391" s="71">
        <f t="shared" si="242"/>
        <v>0</v>
      </c>
      <c r="X2391" s="69">
        <f>Job_Cards[[#This Row],[GST on Lobour]]+Job_Cards[[#This Row],[Total Labour]]+Job_Cards[[#This Row],[Part Value]]</f>
        <v>0</v>
      </c>
      <c r="AA2391" s="15">
        <f t="shared" si="243"/>
        <v>0</v>
      </c>
      <c r="AB2391" s="15">
        <f t="shared" si="244"/>
        <v>1</v>
      </c>
      <c r="AC2391" s="15">
        <f t="shared" si="245"/>
        <v>1900</v>
      </c>
    </row>
    <row r="2392" spans="7:29" x14ac:dyDescent="0.35">
      <c r="G2392" s="64"/>
      <c r="H2392" s="65"/>
      <c r="I2392" s="65" t="str">
        <f>IF(Job_Cards[[#This Row],[Customer Name]]="",I2391,"")</f>
        <v>Counter Sale</v>
      </c>
      <c r="K2392" s="67" t="str">
        <f>_xlfn.XLOOKUP(Job_Cards[[#This Row],[Part Code Issued]],'Inventory Check'!$A$3:$A$3000,'Inventory Check'!$B$3:$B$3000,"WRONG Code",0)</f>
        <v>WRONG Code</v>
      </c>
      <c r="N2392" s="69">
        <f t="shared" si="241"/>
        <v>0</v>
      </c>
      <c r="U2392" s="71">
        <f t="shared" si="240"/>
        <v>0</v>
      </c>
      <c r="V2392" s="71">
        <f t="shared" si="242"/>
        <v>0</v>
      </c>
      <c r="X2392" s="69">
        <f>Job_Cards[[#This Row],[GST on Lobour]]+Job_Cards[[#This Row],[Total Labour]]+Job_Cards[[#This Row],[Part Value]]</f>
        <v>0</v>
      </c>
      <c r="AA2392" s="15">
        <f t="shared" si="243"/>
        <v>0</v>
      </c>
      <c r="AB2392" s="15">
        <f t="shared" si="244"/>
        <v>1</v>
      </c>
      <c r="AC2392" s="15">
        <f t="shared" si="245"/>
        <v>1900</v>
      </c>
    </row>
    <row r="2393" spans="7:29" x14ac:dyDescent="0.35">
      <c r="G2393" s="64"/>
      <c r="H2393" s="65"/>
      <c r="I2393" s="65" t="str">
        <f>IF(Job_Cards[[#This Row],[Customer Name]]="",I2392,"")</f>
        <v>Counter Sale</v>
      </c>
      <c r="K2393" s="67" t="str">
        <f>_xlfn.XLOOKUP(Job_Cards[[#This Row],[Part Code Issued]],'Inventory Check'!$A$3:$A$3000,'Inventory Check'!$B$3:$B$3000,"WRONG Code",0)</f>
        <v>WRONG Code</v>
      </c>
      <c r="N2393" s="69">
        <f t="shared" si="241"/>
        <v>0</v>
      </c>
      <c r="U2393" s="71">
        <f t="shared" si="240"/>
        <v>0</v>
      </c>
      <c r="V2393" s="71">
        <f t="shared" si="242"/>
        <v>0</v>
      </c>
      <c r="X2393" s="69">
        <f>Job_Cards[[#This Row],[GST on Lobour]]+Job_Cards[[#This Row],[Total Labour]]+Job_Cards[[#This Row],[Part Value]]</f>
        <v>0</v>
      </c>
      <c r="AA2393" s="15">
        <f t="shared" si="243"/>
        <v>0</v>
      </c>
      <c r="AB2393" s="15">
        <f t="shared" si="244"/>
        <v>1</v>
      </c>
      <c r="AC2393" s="15">
        <f t="shared" si="245"/>
        <v>1900</v>
      </c>
    </row>
    <row r="2394" spans="7:29" x14ac:dyDescent="0.35">
      <c r="G2394" s="64"/>
      <c r="H2394" s="65"/>
      <c r="I2394" s="65" t="str">
        <f>IF(Job_Cards[[#This Row],[Customer Name]]="",I2393,"")</f>
        <v>Counter Sale</v>
      </c>
      <c r="K2394" s="67" t="str">
        <f>_xlfn.XLOOKUP(Job_Cards[[#This Row],[Part Code Issued]],'Inventory Check'!$A$3:$A$3000,'Inventory Check'!$B$3:$B$3000,"WRONG Code",0)</f>
        <v>WRONG Code</v>
      </c>
      <c r="N2394" s="69">
        <f t="shared" si="241"/>
        <v>0</v>
      </c>
      <c r="U2394" s="71">
        <f t="shared" si="240"/>
        <v>0</v>
      </c>
      <c r="V2394" s="71">
        <f t="shared" si="242"/>
        <v>0</v>
      </c>
      <c r="X2394" s="69">
        <f>Job_Cards[[#This Row],[GST on Lobour]]+Job_Cards[[#This Row],[Total Labour]]+Job_Cards[[#This Row],[Part Value]]</f>
        <v>0</v>
      </c>
      <c r="AA2394" s="15">
        <f t="shared" si="243"/>
        <v>0</v>
      </c>
      <c r="AB2394" s="15">
        <f t="shared" si="244"/>
        <v>1</v>
      </c>
      <c r="AC2394" s="15">
        <f t="shared" si="245"/>
        <v>1900</v>
      </c>
    </row>
    <row r="2395" spans="7:29" x14ac:dyDescent="0.35">
      <c r="G2395" s="64"/>
      <c r="H2395" s="65"/>
      <c r="I2395" s="65" t="str">
        <f>IF(Job_Cards[[#This Row],[Customer Name]]="",I2394,"")</f>
        <v>Counter Sale</v>
      </c>
      <c r="K2395" s="67" t="str">
        <f>_xlfn.XLOOKUP(Job_Cards[[#This Row],[Part Code Issued]],'Inventory Check'!$A$3:$A$3000,'Inventory Check'!$B$3:$B$3000,"WRONG Code",0)</f>
        <v>WRONG Code</v>
      </c>
      <c r="N2395" s="69">
        <f t="shared" si="241"/>
        <v>0</v>
      </c>
      <c r="U2395" s="71">
        <f t="shared" si="240"/>
        <v>0</v>
      </c>
      <c r="V2395" s="71">
        <f t="shared" si="242"/>
        <v>0</v>
      </c>
      <c r="X2395" s="69">
        <f>Job_Cards[[#This Row],[GST on Lobour]]+Job_Cards[[#This Row],[Total Labour]]+Job_Cards[[#This Row],[Part Value]]</f>
        <v>0</v>
      </c>
      <c r="AA2395" s="15">
        <f t="shared" si="243"/>
        <v>0</v>
      </c>
      <c r="AB2395" s="15">
        <f t="shared" si="244"/>
        <v>1</v>
      </c>
      <c r="AC2395" s="15">
        <f t="shared" si="245"/>
        <v>1900</v>
      </c>
    </row>
    <row r="2396" spans="7:29" x14ac:dyDescent="0.35">
      <c r="G2396" s="64"/>
      <c r="H2396" s="65"/>
      <c r="I2396" s="65" t="str">
        <f>IF(Job_Cards[[#This Row],[Customer Name]]="",I2395,"")</f>
        <v>Counter Sale</v>
      </c>
      <c r="K2396" s="67" t="str">
        <f>_xlfn.XLOOKUP(Job_Cards[[#This Row],[Part Code Issued]],'Inventory Check'!$A$3:$A$3000,'Inventory Check'!$B$3:$B$3000,"WRONG Code",0)</f>
        <v>WRONG Code</v>
      </c>
      <c r="N2396" s="69">
        <f t="shared" si="241"/>
        <v>0</v>
      </c>
      <c r="U2396" s="71">
        <f t="shared" si="240"/>
        <v>0</v>
      </c>
      <c r="V2396" s="71">
        <f t="shared" si="242"/>
        <v>0</v>
      </c>
      <c r="X2396" s="69">
        <f>Job_Cards[[#This Row],[GST on Lobour]]+Job_Cards[[#This Row],[Total Labour]]+Job_Cards[[#This Row],[Part Value]]</f>
        <v>0</v>
      </c>
      <c r="AA2396" s="15">
        <f t="shared" si="243"/>
        <v>0</v>
      </c>
      <c r="AB2396" s="15">
        <f t="shared" si="244"/>
        <v>1</v>
      </c>
      <c r="AC2396" s="15">
        <f t="shared" si="245"/>
        <v>1900</v>
      </c>
    </row>
    <row r="2397" spans="7:29" x14ac:dyDescent="0.35">
      <c r="G2397" s="64"/>
      <c r="H2397" s="65"/>
      <c r="I2397" s="65" t="str">
        <f>IF(Job_Cards[[#This Row],[Customer Name]]="",I2396,"")</f>
        <v>Counter Sale</v>
      </c>
      <c r="K2397" s="67" t="str">
        <f>_xlfn.XLOOKUP(Job_Cards[[#This Row],[Part Code Issued]],'Inventory Check'!$A$3:$A$3000,'Inventory Check'!$B$3:$B$3000,"WRONG Code",0)</f>
        <v>WRONG Code</v>
      </c>
      <c r="N2397" s="69">
        <f t="shared" si="241"/>
        <v>0</v>
      </c>
      <c r="U2397" s="71">
        <f t="shared" si="240"/>
        <v>0</v>
      </c>
      <c r="V2397" s="71">
        <f t="shared" si="242"/>
        <v>0</v>
      </c>
      <c r="X2397" s="69">
        <f>Job_Cards[[#This Row],[GST on Lobour]]+Job_Cards[[#This Row],[Total Labour]]+Job_Cards[[#This Row],[Part Value]]</f>
        <v>0</v>
      </c>
      <c r="AA2397" s="15">
        <f t="shared" si="243"/>
        <v>0</v>
      </c>
      <c r="AB2397" s="15">
        <f t="shared" si="244"/>
        <v>1</v>
      </c>
      <c r="AC2397" s="15">
        <f t="shared" si="245"/>
        <v>1900</v>
      </c>
    </row>
    <row r="2398" spans="7:29" x14ac:dyDescent="0.35">
      <c r="G2398" s="64"/>
      <c r="H2398" s="65"/>
      <c r="I2398" s="65" t="str">
        <f>IF(Job_Cards[[#This Row],[Customer Name]]="",I2397,"")</f>
        <v>Counter Sale</v>
      </c>
      <c r="K2398" s="67" t="str">
        <f>_xlfn.XLOOKUP(Job_Cards[[#This Row],[Part Code Issued]],'Inventory Check'!$A$3:$A$3000,'Inventory Check'!$B$3:$B$3000,"WRONG Code",0)</f>
        <v>WRONG Code</v>
      </c>
      <c r="N2398" s="69">
        <f t="shared" si="241"/>
        <v>0</v>
      </c>
      <c r="U2398" s="71">
        <f t="shared" si="240"/>
        <v>0</v>
      </c>
      <c r="V2398" s="71">
        <f t="shared" si="242"/>
        <v>0</v>
      </c>
      <c r="X2398" s="69">
        <f>Job_Cards[[#This Row],[GST on Lobour]]+Job_Cards[[#This Row],[Total Labour]]+Job_Cards[[#This Row],[Part Value]]</f>
        <v>0</v>
      </c>
      <c r="AA2398" s="15">
        <f t="shared" si="243"/>
        <v>0</v>
      </c>
      <c r="AB2398" s="15">
        <f t="shared" si="244"/>
        <v>1</v>
      </c>
      <c r="AC2398" s="15">
        <f t="shared" si="245"/>
        <v>1900</v>
      </c>
    </row>
    <row r="2399" spans="7:29" x14ac:dyDescent="0.35">
      <c r="G2399" s="64"/>
      <c r="H2399" s="65"/>
      <c r="I2399" s="65" t="str">
        <f>IF(Job_Cards[[#This Row],[Customer Name]]="",I2398,"")</f>
        <v>Counter Sale</v>
      </c>
      <c r="K2399" s="67" t="str">
        <f>_xlfn.XLOOKUP(Job_Cards[[#This Row],[Part Code Issued]],'Inventory Check'!$A$3:$A$3000,'Inventory Check'!$B$3:$B$3000,"WRONG Code",0)</f>
        <v>WRONG Code</v>
      </c>
      <c r="N2399" s="69">
        <f t="shared" si="241"/>
        <v>0</v>
      </c>
      <c r="U2399" s="71">
        <f t="shared" si="240"/>
        <v>0</v>
      </c>
      <c r="V2399" s="71">
        <f t="shared" si="242"/>
        <v>0</v>
      </c>
      <c r="X2399" s="69">
        <f>Job_Cards[[#This Row],[GST on Lobour]]+Job_Cards[[#This Row],[Total Labour]]+Job_Cards[[#This Row],[Part Value]]</f>
        <v>0</v>
      </c>
      <c r="AA2399" s="15">
        <f t="shared" si="243"/>
        <v>0</v>
      </c>
      <c r="AB2399" s="15">
        <f t="shared" si="244"/>
        <v>1</v>
      </c>
      <c r="AC2399" s="15">
        <f t="shared" si="245"/>
        <v>1900</v>
      </c>
    </row>
    <row r="2400" spans="7:29" x14ac:dyDescent="0.35">
      <c r="G2400" s="64"/>
      <c r="H2400" s="65"/>
      <c r="I2400" s="65" t="str">
        <f>IF(Job_Cards[[#This Row],[Customer Name]]="",I2399,"")</f>
        <v>Counter Sale</v>
      </c>
      <c r="K2400" s="67" t="str">
        <f>_xlfn.XLOOKUP(Job_Cards[[#This Row],[Part Code Issued]],'Inventory Check'!$A$3:$A$3000,'Inventory Check'!$B$3:$B$3000,"WRONG Code",0)</f>
        <v>WRONG Code</v>
      </c>
      <c r="N2400" s="69">
        <f t="shared" si="241"/>
        <v>0</v>
      </c>
      <c r="U2400" s="71">
        <f t="shared" si="240"/>
        <v>0</v>
      </c>
      <c r="V2400" s="71">
        <f t="shared" si="242"/>
        <v>0</v>
      </c>
      <c r="X2400" s="69">
        <f>Job_Cards[[#This Row],[GST on Lobour]]+Job_Cards[[#This Row],[Total Labour]]+Job_Cards[[#This Row],[Part Value]]</f>
        <v>0</v>
      </c>
      <c r="AA2400" s="15">
        <f t="shared" si="243"/>
        <v>0</v>
      </c>
      <c r="AB2400" s="15">
        <f t="shared" si="244"/>
        <v>1</v>
      </c>
      <c r="AC2400" s="15">
        <f t="shared" si="245"/>
        <v>1900</v>
      </c>
    </row>
    <row r="2401" spans="7:29" x14ac:dyDescent="0.35">
      <c r="G2401" s="64"/>
      <c r="H2401" s="65"/>
      <c r="I2401" s="65" t="str">
        <f>IF(Job_Cards[[#This Row],[Customer Name]]="",I2400,"")</f>
        <v>Counter Sale</v>
      </c>
      <c r="K2401" s="67" t="str">
        <f>_xlfn.XLOOKUP(Job_Cards[[#This Row],[Part Code Issued]],'Inventory Check'!$A$3:$A$3000,'Inventory Check'!$B$3:$B$3000,"WRONG Code",0)</f>
        <v>WRONG Code</v>
      </c>
      <c r="N2401" s="69">
        <f t="shared" si="241"/>
        <v>0</v>
      </c>
      <c r="U2401" s="71">
        <f t="shared" si="240"/>
        <v>0</v>
      </c>
      <c r="V2401" s="71">
        <f t="shared" si="242"/>
        <v>0</v>
      </c>
      <c r="X2401" s="69">
        <f>Job_Cards[[#This Row],[GST on Lobour]]+Job_Cards[[#This Row],[Total Labour]]+Job_Cards[[#This Row],[Part Value]]</f>
        <v>0</v>
      </c>
      <c r="AA2401" s="15">
        <f t="shared" si="243"/>
        <v>0</v>
      </c>
      <c r="AB2401" s="15">
        <f t="shared" si="244"/>
        <v>1</v>
      </c>
      <c r="AC2401" s="15">
        <f t="shared" si="245"/>
        <v>1900</v>
      </c>
    </row>
    <row r="2402" spans="7:29" x14ac:dyDescent="0.35">
      <c r="G2402" s="64"/>
      <c r="H2402" s="65"/>
      <c r="I2402" s="65" t="str">
        <f>IF(Job_Cards[[#This Row],[Customer Name]]="",I2401,"")</f>
        <v>Counter Sale</v>
      </c>
      <c r="K2402" s="67" t="str">
        <f>_xlfn.XLOOKUP(Job_Cards[[#This Row],[Part Code Issued]],'Inventory Check'!$A$3:$A$3000,'Inventory Check'!$B$3:$B$3000,"WRONG Code",0)</f>
        <v>WRONG Code</v>
      </c>
      <c r="N2402" s="69">
        <f t="shared" si="241"/>
        <v>0</v>
      </c>
      <c r="U2402" s="71">
        <f t="shared" si="240"/>
        <v>0</v>
      </c>
      <c r="V2402" s="71">
        <f t="shared" si="242"/>
        <v>0</v>
      </c>
      <c r="X2402" s="69">
        <f>Job_Cards[[#This Row],[GST on Lobour]]+Job_Cards[[#This Row],[Total Labour]]+Job_Cards[[#This Row],[Part Value]]</f>
        <v>0</v>
      </c>
      <c r="AA2402" s="15">
        <f t="shared" si="243"/>
        <v>0</v>
      </c>
      <c r="AB2402" s="15">
        <f t="shared" si="244"/>
        <v>1</v>
      </c>
      <c r="AC2402" s="15">
        <f t="shared" si="245"/>
        <v>1900</v>
      </c>
    </row>
    <row r="2403" spans="7:29" x14ac:dyDescent="0.35">
      <c r="G2403" s="64"/>
      <c r="H2403" s="65"/>
      <c r="I2403" s="65" t="str">
        <f>IF(Job_Cards[[#This Row],[Customer Name]]="",I2402,"")</f>
        <v>Counter Sale</v>
      </c>
      <c r="K2403" s="67" t="str">
        <f>_xlfn.XLOOKUP(Job_Cards[[#This Row],[Part Code Issued]],'Inventory Check'!$A$3:$A$3000,'Inventory Check'!$B$3:$B$3000,"WRONG Code",0)</f>
        <v>WRONG Code</v>
      </c>
      <c r="N2403" s="69">
        <f t="shared" si="241"/>
        <v>0</v>
      </c>
      <c r="U2403" s="71">
        <f t="shared" si="240"/>
        <v>0</v>
      </c>
      <c r="V2403" s="71">
        <f t="shared" si="242"/>
        <v>0</v>
      </c>
      <c r="X2403" s="69">
        <f>Job_Cards[[#This Row],[GST on Lobour]]+Job_Cards[[#This Row],[Total Labour]]+Job_Cards[[#This Row],[Part Value]]</f>
        <v>0</v>
      </c>
      <c r="AA2403" s="15">
        <f t="shared" si="243"/>
        <v>0</v>
      </c>
      <c r="AB2403" s="15">
        <f t="shared" si="244"/>
        <v>1</v>
      </c>
      <c r="AC2403" s="15">
        <f t="shared" si="245"/>
        <v>1900</v>
      </c>
    </row>
    <row r="2404" spans="7:29" x14ac:dyDescent="0.35">
      <c r="G2404" s="64"/>
      <c r="H2404" s="65"/>
      <c r="I2404" s="65" t="str">
        <f>IF(Job_Cards[[#This Row],[Customer Name]]="",I2403,"")</f>
        <v>Counter Sale</v>
      </c>
      <c r="K2404" s="67" t="str">
        <f>_xlfn.XLOOKUP(Job_Cards[[#This Row],[Part Code Issued]],'Inventory Check'!$A$3:$A$3000,'Inventory Check'!$B$3:$B$3000,"WRONG Code",0)</f>
        <v>WRONG Code</v>
      </c>
      <c r="N2404" s="69">
        <f t="shared" si="241"/>
        <v>0</v>
      </c>
      <c r="U2404" s="71">
        <f t="shared" si="240"/>
        <v>0</v>
      </c>
      <c r="V2404" s="71">
        <f t="shared" si="242"/>
        <v>0</v>
      </c>
      <c r="X2404" s="69">
        <f>Job_Cards[[#This Row],[GST on Lobour]]+Job_Cards[[#This Row],[Total Labour]]+Job_Cards[[#This Row],[Part Value]]</f>
        <v>0</v>
      </c>
      <c r="AA2404" s="15">
        <f t="shared" si="243"/>
        <v>0</v>
      </c>
      <c r="AB2404" s="15">
        <f t="shared" si="244"/>
        <v>1</v>
      </c>
      <c r="AC2404" s="15">
        <f t="shared" si="245"/>
        <v>1900</v>
      </c>
    </row>
    <row r="2405" spans="7:29" x14ac:dyDescent="0.35">
      <c r="G2405" s="64"/>
      <c r="H2405" s="65"/>
      <c r="I2405" s="65" t="str">
        <f>IF(Job_Cards[[#This Row],[Customer Name]]="",I2404,"")</f>
        <v>Counter Sale</v>
      </c>
      <c r="K2405" s="67" t="str">
        <f>_xlfn.XLOOKUP(Job_Cards[[#This Row],[Part Code Issued]],'Inventory Check'!$A$3:$A$3000,'Inventory Check'!$B$3:$B$3000,"WRONG Code",0)</f>
        <v>WRONG Code</v>
      </c>
      <c r="N2405" s="69">
        <f t="shared" si="241"/>
        <v>0</v>
      </c>
      <c r="U2405" s="71">
        <f t="shared" si="240"/>
        <v>0</v>
      </c>
      <c r="V2405" s="71">
        <f t="shared" si="242"/>
        <v>0</v>
      </c>
      <c r="X2405" s="69">
        <f>Job_Cards[[#This Row],[GST on Lobour]]+Job_Cards[[#This Row],[Total Labour]]+Job_Cards[[#This Row],[Part Value]]</f>
        <v>0</v>
      </c>
      <c r="AA2405" s="15">
        <f t="shared" si="243"/>
        <v>0</v>
      </c>
      <c r="AB2405" s="15">
        <f t="shared" si="244"/>
        <v>1</v>
      </c>
      <c r="AC2405" s="15">
        <f t="shared" si="245"/>
        <v>1900</v>
      </c>
    </row>
    <row r="2406" spans="7:29" x14ac:dyDescent="0.35">
      <c r="G2406" s="64"/>
      <c r="H2406" s="65"/>
      <c r="I2406" s="65" t="str">
        <f>IF(Job_Cards[[#This Row],[Customer Name]]="",I2405,"")</f>
        <v>Counter Sale</v>
      </c>
      <c r="K2406" s="67" t="str">
        <f>_xlfn.XLOOKUP(Job_Cards[[#This Row],[Part Code Issued]],'Inventory Check'!$A$3:$A$3000,'Inventory Check'!$B$3:$B$3000,"WRONG Code",0)</f>
        <v>WRONG Code</v>
      </c>
      <c r="N2406" s="69">
        <f t="shared" si="241"/>
        <v>0</v>
      </c>
      <c r="U2406" s="71">
        <f t="shared" si="240"/>
        <v>0</v>
      </c>
      <c r="V2406" s="71">
        <f t="shared" si="242"/>
        <v>0</v>
      </c>
      <c r="X2406" s="69">
        <f>Job_Cards[[#This Row],[GST on Lobour]]+Job_Cards[[#This Row],[Total Labour]]+Job_Cards[[#This Row],[Part Value]]</f>
        <v>0</v>
      </c>
      <c r="AA2406" s="15">
        <f t="shared" si="243"/>
        <v>0</v>
      </c>
      <c r="AB2406" s="15">
        <f t="shared" si="244"/>
        <v>1</v>
      </c>
      <c r="AC2406" s="15">
        <f t="shared" si="245"/>
        <v>1900</v>
      </c>
    </row>
    <row r="2407" spans="7:29" x14ac:dyDescent="0.35">
      <c r="G2407" s="64"/>
      <c r="H2407" s="65"/>
      <c r="I2407" s="65" t="str">
        <f>IF(Job_Cards[[#This Row],[Customer Name]]="",I2406,"")</f>
        <v>Counter Sale</v>
      </c>
      <c r="K2407" s="67" t="str">
        <f>_xlfn.XLOOKUP(Job_Cards[[#This Row],[Part Code Issued]],'Inventory Check'!$A$3:$A$3000,'Inventory Check'!$B$3:$B$3000,"WRONG Code",0)</f>
        <v>WRONG Code</v>
      </c>
      <c r="N2407" s="69">
        <f t="shared" si="241"/>
        <v>0</v>
      </c>
      <c r="U2407" s="71">
        <f t="shared" si="240"/>
        <v>0</v>
      </c>
      <c r="V2407" s="71">
        <f t="shared" si="242"/>
        <v>0</v>
      </c>
      <c r="X2407" s="69">
        <f>Job_Cards[[#This Row],[GST on Lobour]]+Job_Cards[[#This Row],[Total Labour]]+Job_Cards[[#This Row],[Part Value]]</f>
        <v>0</v>
      </c>
      <c r="AA2407" s="15">
        <f t="shared" si="243"/>
        <v>0</v>
      </c>
      <c r="AB2407" s="15">
        <f t="shared" si="244"/>
        <v>1</v>
      </c>
      <c r="AC2407" s="15">
        <f t="shared" si="245"/>
        <v>1900</v>
      </c>
    </row>
    <row r="2408" spans="7:29" x14ac:dyDescent="0.35">
      <c r="G2408" s="64"/>
      <c r="H2408" s="65"/>
      <c r="I2408" s="65" t="str">
        <f>IF(Job_Cards[[#This Row],[Customer Name]]="",I2407,"")</f>
        <v>Counter Sale</v>
      </c>
      <c r="K2408" s="67" t="str">
        <f>_xlfn.XLOOKUP(Job_Cards[[#This Row],[Part Code Issued]],'Inventory Check'!$A$3:$A$3000,'Inventory Check'!$B$3:$B$3000,"WRONG Code",0)</f>
        <v>WRONG Code</v>
      </c>
      <c r="N2408" s="69">
        <f t="shared" si="241"/>
        <v>0</v>
      </c>
      <c r="U2408" s="71">
        <f t="shared" si="240"/>
        <v>0</v>
      </c>
      <c r="V2408" s="71">
        <f t="shared" si="242"/>
        <v>0</v>
      </c>
      <c r="X2408" s="69">
        <f>Job_Cards[[#This Row],[GST on Lobour]]+Job_Cards[[#This Row],[Total Labour]]+Job_Cards[[#This Row],[Part Value]]</f>
        <v>0</v>
      </c>
      <c r="AA2408" s="15">
        <f t="shared" si="243"/>
        <v>0</v>
      </c>
      <c r="AB2408" s="15">
        <f t="shared" si="244"/>
        <v>1</v>
      </c>
      <c r="AC2408" s="15">
        <f t="shared" si="245"/>
        <v>1900</v>
      </c>
    </row>
    <row r="2409" spans="7:29" x14ac:dyDescent="0.35">
      <c r="G2409" s="64"/>
      <c r="H2409" s="65"/>
      <c r="I2409" s="65" t="str">
        <f>IF(Job_Cards[[#This Row],[Customer Name]]="",I2408,"")</f>
        <v>Counter Sale</v>
      </c>
      <c r="K2409" s="67" t="str">
        <f>_xlfn.XLOOKUP(Job_Cards[[#This Row],[Part Code Issued]],'Inventory Check'!$A$3:$A$3000,'Inventory Check'!$B$3:$B$3000,"WRONG Code",0)</f>
        <v>WRONG Code</v>
      </c>
      <c r="N2409" s="69">
        <f t="shared" si="241"/>
        <v>0</v>
      </c>
      <c r="U2409" s="71">
        <f t="shared" si="240"/>
        <v>0</v>
      </c>
      <c r="V2409" s="71">
        <f t="shared" si="242"/>
        <v>0</v>
      </c>
      <c r="X2409" s="69">
        <f>Job_Cards[[#This Row],[GST on Lobour]]+Job_Cards[[#This Row],[Total Labour]]+Job_Cards[[#This Row],[Part Value]]</f>
        <v>0</v>
      </c>
      <c r="AA2409" s="15">
        <f t="shared" si="243"/>
        <v>0</v>
      </c>
      <c r="AB2409" s="15">
        <f t="shared" si="244"/>
        <v>1</v>
      </c>
      <c r="AC2409" s="15">
        <f t="shared" si="245"/>
        <v>1900</v>
      </c>
    </row>
    <row r="2410" spans="7:29" x14ac:dyDescent="0.35">
      <c r="G2410" s="64"/>
      <c r="H2410" s="65"/>
      <c r="I2410" s="65" t="str">
        <f>IF(Job_Cards[[#This Row],[Customer Name]]="",I2409,"")</f>
        <v>Counter Sale</v>
      </c>
      <c r="K2410" s="67" t="str">
        <f>_xlfn.XLOOKUP(Job_Cards[[#This Row],[Part Code Issued]],'Inventory Check'!$A$3:$A$3000,'Inventory Check'!$B$3:$B$3000,"WRONG Code",0)</f>
        <v>WRONG Code</v>
      </c>
      <c r="N2410" s="69">
        <f t="shared" si="241"/>
        <v>0</v>
      </c>
      <c r="U2410" s="71">
        <f t="shared" si="240"/>
        <v>0</v>
      </c>
      <c r="V2410" s="71">
        <f t="shared" si="242"/>
        <v>0</v>
      </c>
      <c r="X2410" s="69">
        <f>Job_Cards[[#This Row],[GST on Lobour]]+Job_Cards[[#This Row],[Total Labour]]+Job_Cards[[#This Row],[Part Value]]</f>
        <v>0</v>
      </c>
      <c r="AA2410" s="15">
        <f t="shared" si="243"/>
        <v>0</v>
      </c>
      <c r="AB2410" s="15">
        <f t="shared" si="244"/>
        <v>1</v>
      </c>
      <c r="AC2410" s="15">
        <f t="shared" si="245"/>
        <v>1900</v>
      </c>
    </row>
    <row r="2411" spans="7:29" x14ac:dyDescent="0.35">
      <c r="G2411" s="64"/>
      <c r="H2411" s="65"/>
      <c r="I2411" s="65" t="str">
        <f>IF(Job_Cards[[#This Row],[Customer Name]]="",I2410,"")</f>
        <v>Counter Sale</v>
      </c>
      <c r="K2411" s="67" t="str">
        <f>_xlfn.XLOOKUP(Job_Cards[[#This Row],[Part Code Issued]],'Inventory Check'!$A$3:$A$3000,'Inventory Check'!$B$3:$B$3000,"WRONG Code",0)</f>
        <v>WRONG Code</v>
      </c>
      <c r="N2411" s="69">
        <f t="shared" si="241"/>
        <v>0</v>
      </c>
      <c r="U2411" s="71">
        <f t="shared" si="240"/>
        <v>0</v>
      </c>
      <c r="V2411" s="71">
        <f t="shared" si="242"/>
        <v>0</v>
      </c>
      <c r="X2411" s="69">
        <f>Job_Cards[[#This Row],[GST on Lobour]]+Job_Cards[[#This Row],[Total Labour]]+Job_Cards[[#This Row],[Part Value]]</f>
        <v>0</v>
      </c>
      <c r="AA2411" s="15">
        <f t="shared" si="243"/>
        <v>0</v>
      </c>
      <c r="AB2411" s="15">
        <f t="shared" si="244"/>
        <v>1</v>
      </c>
      <c r="AC2411" s="15">
        <f t="shared" si="245"/>
        <v>1900</v>
      </c>
    </row>
    <row r="2412" spans="7:29" x14ac:dyDescent="0.35">
      <c r="G2412" s="64"/>
      <c r="H2412" s="65"/>
      <c r="I2412" s="65" t="str">
        <f>IF(Job_Cards[[#This Row],[Customer Name]]="",I2411,"")</f>
        <v>Counter Sale</v>
      </c>
      <c r="K2412" s="67" t="str">
        <f>_xlfn.XLOOKUP(Job_Cards[[#This Row],[Part Code Issued]],'Inventory Check'!$A$3:$A$3000,'Inventory Check'!$B$3:$B$3000,"WRONG Code",0)</f>
        <v>WRONG Code</v>
      </c>
      <c r="N2412" s="69">
        <f t="shared" si="241"/>
        <v>0</v>
      </c>
      <c r="U2412" s="71">
        <f t="shared" si="240"/>
        <v>0</v>
      </c>
      <c r="V2412" s="71">
        <f t="shared" si="242"/>
        <v>0</v>
      </c>
      <c r="X2412" s="69">
        <f>Job_Cards[[#This Row],[GST on Lobour]]+Job_Cards[[#This Row],[Total Labour]]+Job_Cards[[#This Row],[Part Value]]</f>
        <v>0</v>
      </c>
      <c r="AA2412" s="15">
        <f t="shared" si="243"/>
        <v>0</v>
      </c>
      <c r="AB2412" s="15">
        <f t="shared" si="244"/>
        <v>1</v>
      </c>
      <c r="AC2412" s="15">
        <f t="shared" si="245"/>
        <v>1900</v>
      </c>
    </row>
    <row r="2413" spans="7:29" x14ac:dyDescent="0.35">
      <c r="G2413" s="64"/>
      <c r="H2413" s="65"/>
      <c r="I2413" s="65" t="str">
        <f>IF(Job_Cards[[#This Row],[Customer Name]]="",I2412,"")</f>
        <v>Counter Sale</v>
      </c>
      <c r="K2413" s="67" t="str">
        <f>_xlfn.XLOOKUP(Job_Cards[[#This Row],[Part Code Issued]],'Inventory Check'!$A$3:$A$3000,'Inventory Check'!$B$3:$B$3000,"WRONG Code",0)</f>
        <v>WRONG Code</v>
      </c>
      <c r="N2413" s="69">
        <f t="shared" si="241"/>
        <v>0</v>
      </c>
      <c r="U2413" s="71">
        <f t="shared" si="240"/>
        <v>0</v>
      </c>
      <c r="V2413" s="71">
        <f t="shared" si="242"/>
        <v>0</v>
      </c>
      <c r="X2413" s="69">
        <f>Job_Cards[[#This Row],[GST on Lobour]]+Job_Cards[[#This Row],[Total Labour]]+Job_Cards[[#This Row],[Part Value]]</f>
        <v>0</v>
      </c>
      <c r="AA2413" s="15">
        <f t="shared" si="243"/>
        <v>0</v>
      </c>
      <c r="AB2413" s="15">
        <f t="shared" si="244"/>
        <v>1</v>
      </c>
      <c r="AC2413" s="15">
        <f t="shared" si="245"/>
        <v>1900</v>
      </c>
    </row>
    <row r="2414" spans="7:29" x14ac:dyDescent="0.35">
      <c r="G2414" s="64"/>
      <c r="H2414" s="65"/>
      <c r="I2414" s="65" t="str">
        <f>IF(Job_Cards[[#This Row],[Customer Name]]="",I2413,"")</f>
        <v>Counter Sale</v>
      </c>
      <c r="K2414" s="67" t="str">
        <f>_xlfn.XLOOKUP(Job_Cards[[#This Row],[Part Code Issued]],'Inventory Check'!$A$3:$A$3000,'Inventory Check'!$B$3:$B$3000,"WRONG Code",0)</f>
        <v>WRONG Code</v>
      </c>
      <c r="N2414" s="69">
        <f t="shared" si="241"/>
        <v>0</v>
      </c>
      <c r="U2414" s="71">
        <f t="shared" si="240"/>
        <v>0</v>
      </c>
      <c r="V2414" s="71">
        <f t="shared" si="242"/>
        <v>0</v>
      </c>
      <c r="X2414" s="69">
        <f>Job_Cards[[#This Row],[GST on Lobour]]+Job_Cards[[#This Row],[Total Labour]]+Job_Cards[[#This Row],[Part Value]]</f>
        <v>0</v>
      </c>
      <c r="AA2414" s="15">
        <f t="shared" si="243"/>
        <v>0</v>
      </c>
      <c r="AB2414" s="15">
        <f t="shared" si="244"/>
        <v>1</v>
      </c>
      <c r="AC2414" s="15">
        <f t="shared" si="245"/>
        <v>1900</v>
      </c>
    </row>
    <row r="2415" spans="7:29" x14ac:dyDescent="0.35">
      <c r="G2415" s="64"/>
      <c r="H2415" s="65"/>
      <c r="I2415" s="65" t="str">
        <f>IF(Job_Cards[[#This Row],[Customer Name]]="",I2414,"")</f>
        <v>Counter Sale</v>
      </c>
      <c r="K2415" s="67" t="str">
        <f>_xlfn.XLOOKUP(Job_Cards[[#This Row],[Part Code Issued]],'Inventory Check'!$A$3:$A$3000,'Inventory Check'!$B$3:$B$3000,"WRONG Code",0)</f>
        <v>WRONG Code</v>
      </c>
      <c r="N2415" s="69">
        <f t="shared" si="241"/>
        <v>0</v>
      </c>
      <c r="U2415" s="71">
        <f t="shared" si="240"/>
        <v>0</v>
      </c>
      <c r="V2415" s="71">
        <f t="shared" si="242"/>
        <v>0</v>
      </c>
      <c r="X2415" s="69">
        <f>Job_Cards[[#This Row],[GST on Lobour]]+Job_Cards[[#This Row],[Total Labour]]+Job_Cards[[#This Row],[Part Value]]</f>
        <v>0</v>
      </c>
      <c r="AA2415" s="15">
        <f t="shared" si="243"/>
        <v>0</v>
      </c>
      <c r="AB2415" s="15">
        <f t="shared" si="244"/>
        <v>1</v>
      </c>
      <c r="AC2415" s="15">
        <f t="shared" si="245"/>
        <v>1900</v>
      </c>
    </row>
    <row r="2416" spans="7:29" x14ac:dyDescent="0.35">
      <c r="G2416" s="64"/>
      <c r="H2416" s="65"/>
      <c r="I2416" s="65" t="str">
        <f>IF(Job_Cards[[#This Row],[Customer Name]]="",I2415,"")</f>
        <v>Counter Sale</v>
      </c>
      <c r="K2416" s="67" t="str">
        <f>_xlfn.XLOOKUP(Job_Cards[[#This Row],[Part Code Issued]],'Inventory Check'!$A$3:$A$3000,'Inventory Check'!$B$3:$B$3000,"WRONG Code",0)</f>
        <v>WRONG Code</v>
      </c>
      <c r="N2416" s="69">
        <f t="shared" si="241"/>
        <v>0</v>
      </c>
      <c r="U2416" s="71">
        <f t="shared" si="240"/>
        <v>0</v>
      </c>
      <c r="V2416" s="71">
        <f t="shared" si="242"/>
        <v>0</v>
      </c>
      <c r="X2416" s="69">
        <f>Job_Cards[[#This Row],[GST on Lobour]]+Job_Cards[[#This Row],[Total Labour]]+Job_Cards[[#This Row],[Part Value]]</f>
        <v>0</v>
      </c>
      <c r="AA2416" s="15">
        <f t="shared" si="243"/>
        <v>0</v>
      </c>
      <c r="AB2416" s="15">
        <f t="shared" si="244"/>
        <v>1</v>
      </c>
      <c r="AC2416" s="15">
        <f t="shared" si="245"/>
        <v>1900</v>
      </c>
    </row>
    <row r="2417" spans="7:29" x14ac:dyDescent="0.35">
      <c r="G2417" s="64"/>
      <c r="H2417" s="65"/>
      <c r="I2417" s="65" t="str">
        <f>IF(Job_Cards[[#This Row],[Customer Name]]="",I2416,"")</f>
        <v>Counter Sale</v>
      </c>
      <c r="K2417" s="67" t="str">
        <f>_xlfn.XLOOKUP(Job_Cards[[#This Row],[Part Code Issued]],'Inventory Check'!$A$3:$A$3000,'Inventory Check'!$B$3:$B$3000,"WRONG Code",0)</f>
        <v>WRONG Code</v>
      </c>
      <c r="N2417" s="69">
        <f t="shared" si="241"/>
        <v>0</v>
      </c>
      <c r="U2417" s="71">
        <f t="shared" si="240"/>
        <v>0</v>
      </c>
      <c r="V2417" s="71">
        <f t="shared" si="242"/>
        <v>0</v>
      </c>
      <c r="X2417" s="69">
        <f>Job_Cards[[#This Row],[GST on Lobour]]+Job_Cards[[#This Row],[Total Labour]]+Job_Cards[[#This Row],[Part Value]]</f>
        <v>0</v>
      </c>
      <c r="AA2417" s="15">
        <f t="shared" si="243"/>
        <v>0</v>
      </c>
      <c r="AB2417" s="15">
        <f t="shared" si="244"/>
        <v>1</v>
      </c>
      <c r="AC2417" s="15">
        <f t="shared" si="245"/>
        <v>1900</v>
      </c>
    </row>
    <row r="2418" spans="7:29" x14ac:dyDescent="0.35">
      <c r="G2418" s="64"/>
      <c r="H2418" s="65"/>
      <c r="I2418" s="65" t="str">
        <f>IF(Job_Cards[[#This Row],[Customer Name]]="",I2417,"")</f>
        <v>Counter Sale</v>
      </c>
      <c r="K2418" s="67" t="str">
        <f>_xlfn.XLOOKUP(Job_Cards[[#This Row],[Part Code Issued]],'Inventory Check'!$A$3:$A$3000,'Inventory Check'!$B$3:$B$3000,"WRONG Code",0)</f>
        <v>WRONG Code</v>
      </c>
      <c r="N2418" s="69">
        <f t="shared" si="241"/>
        <v>0</v>
      </c>
      <c r="U2418" s="71">
        <f t="shared" si="240"/>
        <v>0</v>
      </c>
      <c r="V2418" s="71">
        <f t="shared" si="242"/>
        <v>0</v>
      </c>
      <c r="X2418" s="69">
        <f>Job_Cards[[#This Row],[GST on Lobour]]+Job_Cards[[#This Row],[Total Labour]]+Job_Cards[[#This Row],[Part Value]]</f>
        <v>0</v>
      </c>
      <c r="AA2418" s="15">
        <f t="shared" si="243"/>
        <v>0</v>
      </c>
      <c r="AB2418" s="15">
        <f t="shared" si="244"/>
        <v>1</v>
      </c>
      <c r="AC2418" s="15">
        <f t="shared" si="245"/>
        <v>1900</v>
      </c>
    </row>
    <row r="2419" spans="7:29" x14ac:dyDescent="0.35">
      <c r="G2419" s="64"/>
      <c r="H2419" s="65"/>
      <c r="I2419" s="65" t="str">
        <f>IF(Job_Cards[[#This Row],[Customer Name]]="",I2418,"")</f>
        <v>Counter Sale</v>
      </c>
      <c r="K2419" s="67" t="str">
        <f>_xlfn.XLOOKUP(Job_Cards[[#This Row],[Part Code Issued]],'Inventory Check'!$A$3:$A$3000,'Inventory Check'!$B$3:$B$3000,"WRONG Code",0)</f>
        <v>WRONG Code</v>
      </c>
      <c r="N2419" s="69">
        <f t="shared" si="241"/>
        <v>0</v>
      </c>
      <c r="U2419" s="71">
        <f t="shared" si="240"/>
        <v>0</v>
      </c>
      <c r="V2419" s="71">
        <f t="shared" si="242"/>
        <v>0</v>
      </c>
      <c r="X2419" s="69">
        <f>Job_Cards[[#This Row],[GST on Lobour]]+Job_Cards[[#This Row],[Total Labour]]+Job_Cards[[#This Row],[Part Value]]</f>
        <v>0</v>
      </c>
      <c r="AA2419" s="15">
        <f t="shared" si="243"/>
        <v>0</v>
      </c>
      <c r="AB2419" s="15">
        <f t="shared" si="244"/>
        <v>1</v>
      </c>
      <c r="AC2419" s="15">
        <f t="shared" si="245"/>
        <v>1900</v>
      </c>
    </row>
    <row r="2420" spans="7:29" x14ac:dyDescent="0.35">
      <c r="G2420" s="64"/>
      <c r="H2420" s="65"/>
      <c r="I2420" s="65" t="str">
        <f>IF(Job_Cards[[#This Row],[Customer Name]]="",I2419,"")</f>
        <v>Counter Sale</v>
      </c>
      <c r="K2420" s="67" t="str">
        <f>_xlfn.XLOOKUP(Job_Cards[[#This Row],[Part Code Issued]],'Inventory Check'!$A$3:$A$3000,'Inventory Check'!$B$3:$B$3000,"WRONG Code",0)</f>
        <v>WRONG Code</v>
      </c>
      <c r="N2420" s="69">
        <f t="shared" si="241"/>
        <v>0</v>
      </c>
      <c r="U2420" s="71">
        <f t="shared" si="240"/>
        <v>0</v>
      </c>
      <c r="V2420" s="71">
        <f t="shared" si="242"/>
        <v>0</v>
      </c>
      <c r="X2420" s="69">
        <f>Job_Cards[[#This Row],[GST on Lobour]]+Job_Cards[[#This Row],[Total Labour]]+Job_Cards[[#This Row],[Part Value]]</f>
        <v>0</v>
      </c>
      <c r="AA2420" s="15">
        <f t="shared" si="243"/>
        <v>0</v>
      </c>
      <c r="AB2420" s="15">
        <f t="shared" si="244"/>
        <v>1</v>
      </c>
      <c r="AC2420" s="15">
        <f t="shared" si="245"/>
        <v>1900</v>
      </c>
    </row>
    <row r="2421" spans="7:29" x14ac:dyDescent="0.35">
      <c r="G2421" s="64"/>
      <c r="H2421" s="65"/>
      <c r="I2421" s="65" t="str">
        <f>IF(Job_Cards[[#This Row],[Customer Name]]="",I2420,"")</f>
        <v>Counter Sale</v>
      </c>
      <c r="K2421" s="67" t="str">
        <f>_xlfn.XLOOKUP(Job_Cards[[#This Row],[Part Code Issued]],'Inventory Check'!$A$3:$A$3000,'Inventory Check'!$B$3:$B$3000,"WRONG Code",0)</f>
        <v>WRONG Code</v>
      </c>
      <c r="N2421" s="69">
        <f t="shared" si="241"/>
        <v>0</v>
      </c>
      <c r="U2421" s="71">
        <f t="shared" si="240"/>
        <v>0</v>
      </c>
      <c r="V2421" s="71">
        <f t="shared" si="242"/>
        <v>0</v>
      </c>
      <c r="X2421" s="69">
        <f>Job_Cards[[#This Row],[GST on Lobour]]+Job_Cards[[#This Row],[Total Labour]]+Job_Cards[[#This Row],[Part Value]]</f>
        <v>0</v>
      </c>
      <c r="AA2421" s="15">
        <f t="shared" si="243"/>
        <v>0</v>
      </c>
      <c r="AB2421" s="15">
        <f t="shared" si="244"/>
        <v>1</v>
      </c>
      <c r="AC2421" s="15">
        <f t="shared" si="245"/>
        <v>1900</v>
      </c>
    </row>
    <row r="2422" spans="7:29" x14ac:dyDescent="0.35">
      <c r="G2422" s="64"/>
      <c r="H2422" s="65"/>
      <c r="I2422" s="65" t="str">
        <f>IF(Job_Cards[[#This Row],[Customer Name]]="",I2421,"")</f>
        <v>Counter Sale</v>
      </c>
      <c r="K2422" s="67" t="str">
        <f>_xlfn.XLOOKUP(Job_Cards[[#This Row],[Part Code Issued]],'Inventory Check'!$A$3:$A$3000,'Inventory Check'!$B$3:$B$3000,"WRONG Code",0)</f>
        <v>WRONG Code</v>
      </c>
      <c r="N2422" s="69">
        <f t="shared" si="241"/>
        <v>0</v>
      </c>
      <c r="U2422" s="71">
        <f t="shared" si="240"/>
        <v>0</v>
      </c>
      <c r="V2422" s="71">
        <f t="shared" si="242"/>
        <v>0</v>
      </c>
      <c r="X2422" s="69">
        <f>Job_Cards[[#This Row],[GST on Lobour]]+Job_Cards[[#This Row],[Total Labour]]+Job_Cards[[#This Row],[Part Value]]</f>
        <v>0</v>
      </c>
      <c r="AA2422" s="15">
        <f t="shared" si="243"/>
        <v>0</v>
      </c>
      <c r="AB2422" s="15">
        <f t="shared" si="244"/>
        <v>1</v>
      </c>
      <c r="AC2422" s="15">
        <f t="shared" si="245"/>
        <v>1900</v>
      </c>
    </row>
    <row r="2423" spans="7:29" x14ac:dyDescent="0.35">
      <c r="G2423" s="64"/>
      <c r="H2423" s="65"/>
      <c r="I2423" s="65" t="str">
        <f>IF(Job_Cards[[#This Row],[Customer Name]]="",I2422,"")</f>
        <v>Counter Sale</v>
      </c>
      <c r="K2423" s="67" t="str">
        <f>_xlfn.XLOOKUP(Job_Cards[[#This Row],[Part Code Issued]],'Inventory Check'!$A$3:$A$3000,'Inventory Check'!$B$3:$B$3000,"WRONG Code",0)</f>
        <v>WRONG Code</v>
      </c>
      <c r="N2423" s="69">
        <f t="shared" si="241"/>
        <v>0</v>
      </c>
      <c r="U2423" s="71">
        <f t="shared" si="240"/>
        <v>0</v>
      </c>
      <c r="V2423" s="71">
        <f t="shared" si="242"/>
        <v>0</v>
      </c>
      <c r="X2423" s="69">
        <f>Job_Cards[[#This Row],[GST on Lobour]]+Job_Cards[[#This Row],[Total Labour]]+Job_Cards[[#This Row],[Part Value]]</f>
        <v>0</v>
      </c>
      <c r="AA2423" s="15">
        <f t="shared" si="243"/>
        <v>0</v>
      </c>
      <c r="AB2423" s="15">
        <f t="shared" si="244"/>
        <v>1</v>
      </c>
      <c r="AC2423" s="15">
        <f t="shared" si="245"/>
        <v>1900</v>
      </c>
    </row>
    <row r="2424" spans="7:29" x14ac:dyDescent="0.35">
      <c r="G2424" s="64"/>
      <c r="H2424" s="65"/>
      <c r="I2424" s="65" t="str">
        <f>IF(Job_Cards[[#This Row],[Customer Name]]="",I2423,"")</f>
        <v>Counter Sale</v>
      </c>
      <c r="K2424" s="67" t="str">
        <f>_xlfn.XLOOKUP(Job_Cards[[#This Row],[Part Code Issued]],'Inventory Check'!$A$3:$A$3000,'Inventory Check'!$B$3:$B$3000,"WRONG Code",0)</f>
        <v>WRONG Code</v>
      </c>
      <c r="N2424" s="69">
        <f t="shared" si="241"/>
        <v>0</v>
      </c>
      <c r="U2424" s="71">
        <f t="shared" si="240"/>
        <v>0</v>
      </c>
      <c r="V2424" s="71">
        <f t="shared" si="242"/>
        <v>0</v>
      </c>
      <c r="X2424" s="69">
        <f>Job_Cards[[#This Row],[GST on Lobour]]+Job_Cards[[#This Row],[Total Labour]]+Job_Cards[[#This Row],[Part Value]]</f>
        <v>0</v>
      </c>
      <c r="AA2424" s="15">
        <f t="shared" si="243"/>
        <v>0</v>
      </c>
      <c r="AB2424" s="15">
        <f t="shared" si="244"/>
        <v>1</v>
      </c>
      <c r="AC2424" s="15">
        <f t="shared" si="245"/>
        <v>1900</v>
      </c>
    </row>
    <row r="2425" spans="7:29" x14ac:dyDescent="0.35">
      <c r="G2425" s="64"/>
      <c r="H2425" s="65"/>
      <c r="I2425" s="65" t="str">
        <f>IF(Job_Cards[[#This Row],[Customer Name]]="",I2424,"")</f>
        <v>Counter Sale</v>
      </c>
      <c r="K2425" s="67" t="str">
        <f>_xlfn.XLOOKUP(Job_Cards[[#This Row],[Part Code Issued]],'Inventory Check'!$A$3:$A$3000,'Inventory Check'!$B$3:$B$3000,"WRONG Code",0)</f>
        <v>WRONG Code</v>
      </c>
      <c r="N2425" s="69">
        <f t="shared" si="241"/>
        <v>0</v>
      </c>
      <c r="U2425" s="71">
        <f t="shared" si="240"/>
        <v>0</v>
      </c>
      <c r="V2425" s="71">
        <f t="shared" si="242"/>
        <v>0</v>
      </c>
      <c r="X2425" s="69">
        <f>Job_Cards[[#This Row],[GST on Lobour]]+Job_Cards[[#This Row],[Total Labour]]+Job_Cards[[#This Row],[Part Value]]</f>
        <v>0</v>
      </c>
      <c r="AA2425" s="15">
        <f t="shared" si="243"/>
        <v>0</v>
      </c>
      <c r="AB2425" s="15">
        <f t="shared" si="244"/>
        <v>1</v>
      </c>
      <c r="AC2425" s="15">
        <f t="shared" si="245"/>
        <v>1900</v>
      </c>
    </row>
    <row r="2426" spans="7:29" x14ac:dyDescent="0.35">
      <c r="G2426" s="64"/>
      <c r="H2426" s="65"/>
      <c r="I2426" s="65" t="str">
        <f>IF(Job_Cards[[#This Row],[Customer Name]]="",I2425,"")</f>
        <v>Counter Sale</v>
      </c>
      <c r="K2426" s="67" t="str">
        <f>_xlfn.XLOOKUP(Job_Cards[[#This Row],[Part Code Issued]],'Inventory Check'!$A$3:$A$3000,'Inventory Check'!$B$3:$B$3000,"WRONG Code",0)</f>
        <v>WRONG Code</v>
      </c>
      <c r="N2426" s="69">
        <f t="shared" si="241"/>
        <v>0</v>
      </c>
      <c r="U2426" s="71">
        <f t="shared" si="240"/>
        <v>0</v>
      </c>
      <c r="V2426" s="71">
        <f t="shared" si="242"/>
        <v>0</v>
      </c>
      <c r="X2426" s="69">
        <f>Job_Cards[[#This Row],[GST on Lobour]]+Job_Cards[[#This Row],[Total Labour]]+Job_Cards[[#This Row],[Part Value]]</f>
        <v>0</v>
      </c>
      <c r="AA2426" s="15">
        <f t="shared" si="243"/>
        <v>0</v>
      </c>
      <c r="AB2426" s="15">
        <f t="shared" si="244"/>
        <v>1</v>
      </c>
      <c r="AC2426" s="15">
        <f t="shared" si="245"/>
        <v>1900</v>
      </c>
    </row>
    <row r="2427" spans="7:29" x14ac:dyDescent="0.35">
      <c r="G2427" s="64"/>
      <c r="H2427" s="65"/>
      <c r="I2427" s="65" t="str">
        <f>IF(Job_Cards[[#This Row],[Customer Name]]="",I2426,"")</f>
        <v>Counter Sale</v>
      </c>
      <c r="K2427" s="67" t="str">
        <f>_xlfn.XLOOKUP(Job_Cards[[#This Row],[Part Code Issued]],'Inventory Check'!$A$3:$A$3000,'Inventory Check'!$B$3:$B$3000,"WRONG Code",0)</f>
        <v>WRONG Code</v>
      </c>
      <c r="N2427" s="69">
        <f t="shared" si="241"/>
        <v>0</v>
      </c>
      <c r="U2427" s="71">
        <f t="shared" si="240"/>
        <v>0</v>
      </c>
      <c r="V2427" s="71">
        <f t="shared" si="242"/>
        <v>0</v>
      </c>
      <c r="X2427" s="69">
        <f>Job_Cards[[#This Row],[GST on Lobour]]+Job_Cards[[#This Row],[Total Labour]]+Job_Cards[[#This Row],[Part Value]]</f>
        <v>0</v>
      </c>
      <c r="AA2427" s="15">
        <f t="shared" si="243"/>
        <v>0</v>
      </c>
      <c r="AB2427" s="15">
        <f t="shared" si="244"/>
        <v>1</v>
      </c>
      <c r="AC2427" s="15">
        <f t="shared" si="245"/>
        <v>1900</v>
      </c>
    </row>
    <row r="2428" spans="7:29" x14ac:dyDescent="0.35">
      <c r="G2428" s="64"/>
      <c r="H2428" s="65"/>
      <c r="I2428" s="65" t="str">
        <f>IF(Job_Cards[[#This Row],[Customer Name]]="",I2427,"")</f>
        <v>Counter Sale</v>
      </c>
      <c r="K2428" s="67" t="str">
        <f>_xlfn.XLOOKUP(Job_Cards[[#This Row],[Part Code Issued]],'Inventory Check'!$A$3:$A$3000,'Inventory Check'!$B$3:$B$3000,"WRONG Code",0)</f>
        <v>WRONG Code</v>
      </c>
      <c r="N2428" s="69">
        <f t="shared" si="241"/>
        <v>0</v>
      </c>
      <c r="U2428" s="71">
        <f t="shared" ref="U2428:U2491" si="246">SUM(O2428:T2428)</f>
        <v>0</v>
      </c>
      <c r="V2428" s="71">
        <f t="shared" si="242"/>
        <v>0</v>
      </c>
      <c r="X2428" s="69">
        <f>Job_Cards[[#This Row],[GST on Lobour]]+Job_Cards[[#This Row],[Total Labour]]+Job_Cards[[#This Row],[Part Value]]</f>
        <v>0</v>
      </c>
      <c r="AA2428" s="15">
        <f t="shared" si="243"/>
        <v>0</v>
      </c>
      <c r="AB2428" s="15">
        <f t="shared" si="244"/>
        <v>1</v>
      </c>
      <c r="AC2428" s="15">
        <f t="shared" si="245"/>
        <v>1900</v>
      </c>
    </row>
    <row r="2429" spans="7:29" x14ac:dyDescent="0.35">
      <c r="G2429" s="64"/>
      <c r="H2429" s="65"/>
      <c r="I2429" s="65" t="str">
        <f>IF(Job_Cards[[#This Row],[Customer Name]]="",I2428,"")</f>
        <v>Counter Sale</v>
      </c>
      <c r="K2429" s="67" t="str">
        <f>_xlfn.XLOOKUP(Job_Cards[[#This Row],[Part Code Issued]],'Inventory Check'!$A$3:$A$3000,'Inventory Check'!$B$3:$B$3000,"WRONG Code",0)</f>
        <v>WRONG Code</v>
      </c>
      <c r="N2429" s="69">
        <f t="shared" ref="N2429:N2492" si="247">M2429*L2429</f>
        <v>0</v>
      </c>
      <c r="U2429" s="71">
        <f t="shared" si="246"/>
        <v>0</v>
      </c>
      <c r="V2429" s="71">
        <f t="shared" ref="V2429:V2492" si="248">U2429*0.18</f>
        <v>0</v>
      </c>
      <c r="X2429" s="69">
        <f>Job_Cards[[#This Row],[GST on Lobour]]+Job_Cards[[#This Row],[Total Labour]]+Job_Cards[[#This Row],[Part Value]]</f>
        <v>0</v>
      </c>
      <c r="AA2429" s="15">
        <f t="shared" si="243"/>
        <v>0</v>
      </c>
      <c r="AB2429" s="15">
        <f t="shared" si="244"/>
        <v>1</v>
      </c>
      <c r="AC2429" s="15">
        <f t="shared" si="245"/>
        <v>1900</v>
      </c>
    </row>
    <row r="2430" spans="7:29" x14ac:dyDescent="0.35">
      <c r="G2430" s="64"/>
      <c r="H2430" s="65"/>
      <c r="I2430" s="65" t="str">
        <f>IF(Job_Cards[[#This Row],[Customer Name]]="",I2429,"")</f>
        <v>Counter Sale</v>
      </c>
      <c r="K2430" s="67" t="str">
        <f>_xlfn.XLOOKUP(Job_Cards[[#This Row],[Part Code Issued]],'Inventory Check'!$A$3:$A$3000,'Inventory Check'!$B$3:$B$3000,"WRONG Code",0)</f>
        <v>WRONG Code</v>
      </c>
      <c r="N2430" s="69">
        <f t="shared" si="247"/>
        <v>0</v>
      </c>
      <c r="U2430" s="71">
        <f t="shared" si="246"/>
        <v>0</v>
      </c>
      <c r="V2430" s="71">
        <f t="shared" si="248"/>
        <v>0</v>
      </c>
      <c r="X2430" s="69">
        <f>Job_Cards[[#This Row],[GST on Lobour]]+Job_Cards[[#This Row],[Total Labour]]+Job_Cards[[#This Row],[Part Value]]</f>
        <v>0</v>
      </c>
      <c r="AA2430" s="15">
        <f t="shared" si="243"/>
        <v>0</v>
      </c>
      <c r="AB2430" s="15">
        <f t="shared" si="244"/>
        <v>1</v>
      </c>
      <c r="AC2430" s="15">
        <f t="shared" si="245"/>
        <v>1900</v>
      </c>
    </row>
    <row r="2431" spans="7:29" x14ac:dyDescent="0.35">
      <c r="G2431" s="64"/>
      <c r="H2431" s="65"/>
      <c r="I2431" s="65" t="str">
        <f>IF(Job_Cards[[#This Row],[Customer Name]]="",I2430,"")</f>
        <v>Counter Sale</v>
      </c>
      <c r="K2431" s="67" t="str">
        <f>_xlfn.XLOOKUP(Job_Cards[[#This Row],[Part Code Issued]],'Inventory Check'!$A$3:$A$3000,'Inventory Check'!$B$3:$B$3000,"WRONG Code",0)</f>
        <v>WRONG Code</v>
      </c>
      <c r="N2431" s="69">
        <f t="shared" si="247"/>
        <v>0</v>
      </c>
      <c r="U2431" s="71">
        <f t="shared" si="246"/>
        <v>0</v>
      </c>
      <c r="V2431" s="71">
        <f t="shared" si="248"/>
        <v>0</v>
      </c>
      <c r="X2431" s="69">
        <f>Job_Cards[[#This Row],[GST on Lobour]]+Job_Cards[[#This Row],[Total Labour]]+Job_Cards[[#This Row],[Part Value]]</f>
        <v>0</v>
      </c>
      <c r="AA2431" s="15">
        <f t="shared" ref="AA2431:AA2494" si="249">DAY(B2431)</f>
        <v>0</v>
      </c>
      <c r="AB2431" s="15">
        <f t="shared" ref="AB2431:AB2494" si="250">MONTH(B2431)</f>
        <v>1</v>
      </c>
      <c r="AC2431" s="15">
        <f t="shared" ref="AC2431:AC2494" si="251">YEAR(B2431)</f>
        <v>1900</v>
      </c>
    </row>
    <row r="2432" spans="7:29" x14ac:dyDescent="0.35">
      <c r="G2432" s="64"/>
      <c r="H2432" s="65"/>
      <c r="I2432" s="65" t="str">
        <f>IF(Job_Cards[[#This Row],[Customer Name]]="",I2431,"")</f>
        <v>Counter Sale</v>
      </c>
      <c r="K2432" s="67" t="str">
        <f>_xlfn.XLOOKUP(Job_Cards[[#This Row],[Part Code Issued]],'Inventory Check'!$A$3:$A$3000,'Inventory Check'!$B$3:$B$3000,"WRONG Code",0)</f>
        <v>WRONG Code</v>
      </c>
      <c r="N2432" s="69">
        <f t="shared" si="247"/>
        <v>0</v>
      </c>
      <c r="U2432" s="71">
        <f t="shared" si="246"/>
        <v>0</v>
      </c>
      <c r="V2432" s="71">
        <f t="shared" si="248"/>
        <v>0</v>
      </c>
      <c r="X2432" s="69">
        <f>Job_Cards[[#This Row],[GST on Lobour]]+Job_Cards[[#This Row],[Total Labour]]+Job_Cards[[#This Row],[Part Value]]</f>
        <v>0</v>
      </c>
      <c r="AA2432" s="15">
        <f t="shared" si="249"/>
        <v>0</v>
      </c>
      <c r="AB2432" s="15">
        <f t="shared" si="250"/>
        <v>1</v>
      </c>
      <c r="AC2432" s="15">
        <f t="shared" si="251"/>
        <v>1900</v>
      </c>
    </row>
    <row r="2433" spans="7:29" x14ac:dyDescent="0.35">
      <c r="G2433" s="64"/>
      <c r="H2433" s="65"/>
      <c r="I2433" s="65" t="str">
        <f>IF(Job_Cards[[#This Row],[Customer Name]]="",I2432,"")</f>
        <v>Counter Sale</v>
      </c>
      <c r="K2433" s="67" t="str">
        <f>_xlfn.XLOOKUP(Job_Cards[[#This Row],[Part Code Issued]],'Inventory Check'!$A$3:$A$3000,'Inventory Check'!$B$3:$B$3000,"WRONG Code",0)</f>
        <v>WRONG Code</v>
      </c>
      <c r="N2433" s="69">
        <f t="shared" si="247"/>
        <v>0</v>
      </c>
      <c r="U2433" s="71">
        <f t="shared" si="246"/>
        <v>0</v>
      </c>
      <c r="V2433" s="71">
        <f t="shared" si="248"/>
        <v>0</v>
      </c>
      <c r="X2433" s="69">
        <f>Job_Cards[[#This Row],[GST on Lobour]]+Job_Cards[[#This Row],[Total Labour]]+Job_Cards[[#This Row],[Part Value]]</f>
        <v>0</v>
      </c>
      <c r="AA2433" s="15">
        <f t="shared" si="249"/>
        <v>0</v>
      </c>
      <c r="AB2433" s="15">
        <f t="shared" si="250"/>
        <v>1</v>
      </c>
      <c r="AC2433" s="15">
        <f t="shared" si="251"/>
        <v>1900</v>
      </c>
    </row>
    <row r="2434" spans="7:29" x14ac:dyDescent="0.35">
      <c r="G2434" s="64"/>
      <c r="H2434" s="65"/>
      <c r="I2434" s="65" t="str">
        <f>IF(Job_Cards[[#This Row],[Customer Name]]="",I2433,"")</f>
        <v>Counter Sale</v>
      </c>
      <c r="K2434" s="67" t="str">
        <f>_xlfn.XLOOKUP(Job_Cards[[#This Row],[Part Code Issued]],'Inventory Check'!$A$3:$A$3000,'Inventory Check'!$B$3:$B$3000,"WRONG Code",0)</f>
        <v>WRONG Code</v>
      </c>
      <c r="N2434" s="69">
        <f t="shared" si="247"/>
        <v>0</v>
      </c>
      <c r="U2434" s="71">
        <f t="shared" si="246"/>
        <v>0</v>
      </c>
      <c r="V2434" s="71">
        <f t="shared" si="248"/>
        <v>0</v>
      </c>
      <c r="X2434" s="69">
        <f>Job_Cards[[#This Row],[GST on Lobour]]+Job_Cards[[#This Row],[Total Labour]]+Job_Cards[[#This Row],[Part Value]]</f>
        <v>0</v>
      </c>
      <c r="AA2434" s="15">
        <f t="shared" si="249"/>
        <v>0</v>
      </c>
      <c r="AB2434" s="15">
        <f t="shared" si="250"/>
        <v>1</v>
      </c>
      <c r="AC2434" s="15">
        <f t="shared" si="251"/>
        <v>1900</v>
      </c>
    </row>
    <row r="2435" spans="7:29" x14ac:dyDescent="0.35">
      <c r="G2435" s="64"/>
      <c r="H2435" s="65"/>
      <c r="I2435" s="65" t="str">
        <f>IF(Job_Cards[[#This Row],[Customer Name]]="",I2434,"")</f>
        <v>Counter Sale</v>
      </c>
      <c r="K2435" s="67" t="str">
        <f>_xlfn.XLOOKUP(Job_Cards[[#This Row],[Part Code Issued]],'Inventory Check'!$A$3:$A$3000,'Inventory Check'!$B$3:$B$3000,"WRONG Code",0)</f>
        <v>WRONG Code</v>
      </c>
      <c r="N2435" s="69">
        <f t="shared" si="247"/>
        <v>0</v>
      </c>
      <c r="U2435" s="71">
        <f t="shared" si="246"/>
        <v>0</v>
      </c>
      <c r="V2435" s="71">
        <f t="shared" si="248"/>
        <v>0</v>
      </c>
      <c r="X2435" s="69">
        <f>Job_Cards[[#This Row],[GST on Lobour]]+Job_Cards[[#This Row],[Total Labour]]+Job_Cards[[#This Row],[Part Value]]</f>
        <v>0</v>
      </c>
      <c r="AA2435" s="15">
        <f t="shared" si="249"/>
        <v>0</v>
      </c>
      <c r="AB2435" s="15">
        <f t="shared" si="250"/>
        <v>1</v>
      </c>
      <c r="AC2435" s="15">
        <f t="shared" si="251"/>
        <v>1900</v>
      </c>
    </row>
    <row r="2436" spans="7:29" x14ac:dyDescent="0.35">
      <c r="G2436" s="64"/>
      <c r="H2436" s="65"/>
      <c r="I2436" s="65" t="str">
        <f>IF(Job_Cards[[#This Row],[Customer Name]]="",I2435,"")</f>
        <v>Counter Sale</v>
      </c>
      <c r="K2436" s="67" t="str">
        <f>_xlfn.XLOOKUP(Job_Cards[[#This Row],[Part Code Issued]],'Inventory Check'!$A$3:$A$3000,'Inventory Check'!$B$3:$B$3000,"WRONG Code",0)</f>
        <v>WRONG Code</v>
      </c>
      <c r="N2436" s="69">
        <f t="shared" si="247"/>
        <v>0</v>
      </c>
      <c r="U2436" s="71">
        <f t="shared" si="246"/>
        <v>0</v>
      </c>
      <c r="V2436" s="71">
        <f t="shared" si="248"/>
        <v>0</v>
      </c>
      <c r="X2436" s="69">
        <f>Job_Cards[[#This Row],[GST on Lobour]]+Job_Cards[[#This Row],[Total Labour]]+Job_Cards[[#This Row],[Part Value]]</f>
        <v>0</v>
      </c>
      <c r="AA2436" s="15">
        <f t="shared" si="249"/>
        <v>0</v>
      </c>
      <c r="AB2436" s="15">
        <f t="shared" si="250"/>
        <v>1</v>
      </c>
      <c r="AC2436" s="15">
        <f t="shared" si="251"/>
        <v>1900</v>
      </c>
    </row>
    <row r="2437" spans="7:29" x14ac:dyDescent="0.35">
      <c r="G2437" s="64"/>
      <c r="H2437" s="65"/>
      <c r="I2437" s="65" t="str">
        <f>IF(Job_Cards[[#This Row],[Customer Name]]="",I2436,"")</f>
        <v>Counter Sale</v>
      </c>
      <c r="K2437" s="67" t="str">
        <f>_xlfn.XLOOKUP(Job_Cards[[#This Row],[Part Code Issued]],'Inventory Check'!$A$3:$A$3000,'Inventory Check'!$B$3:$B$3000,"WRONG Code",0)</f>
        <v>WRONG Code</v>
      </c>
      <c r="N2437" s="69">
        <f t="shared" si="247"/>
        <v>0</v>
      </c>
      <c r="U2437" s="71">
        <f t="shared" si="246"/>
        <v>0</v>
      </c>
      <c r="V2437" s="71">
        <f t="shared" si="248"/>
        <v>0</v>
      </c>
      <c r="X2437" s="69">
        <f>Job_Cards[[#This Row],[GST on Lobour]]+Job_Cards[[#This Row],[Total Labour]]+Job_Cards[[#This Row],[Part Value]]</f>
        <v>0</v>
      </c>
      <c r="AA2437" s="15">
        <f t="shared" si="249"/>
        <v>0</v>
      </c>
      <c r="AB2437" s="15">
        <f t="shared" si="250"/>
        <v>1</v>
      </c>
      <c r="AC2437" s="15">
        <f t="shared" si="251"/>
        <v>1900</v>
      </c>
    </row>
    <row r="2438" spans="7:29" x14ac:dyDescent="0.35">
      <c r="G2438" s="64"/>
      <c r="H2438" s="65"/>
      <c r="I2438" s="65" t="str">
        <f>IF(Job_Cards[[#This Row],[Customer Name]]="",I2437,"")</f>
        <v>Counter Sale</v>
      </c>
      <c r="K2438" s="67" t="str">
        <f>_xlfn.XLOOKUP(Job_Cards[[#This Row],[Part Code Issued]],'Inventory Check'!$A$3:$A$3000,'Inventory Check'!$B$3:$B$3000,"WRONG Code",0)</f>
        <v>WRONG Code</v>
      </c>
      <c r="N2438" s="69">
        <f t="shared" si="247"/>
        <v>0</v>
      </c>
      <c r="U2438" s="71">
        <f t="shared" si="246"/>
        <v>0</v>
      </c>
      <c r="V2438" s="71">
        <f t="shared" si="248"/>
        <v>0</v>
      </c>
      <c r="X2438" s="69">
        <f>Job_Cards[[#This Row],[GST on Lobour]]+Job_Cards[[#This Row],[Total Labour]]+Job_Cards[[#This Row],[Part Value]]</f>
        <v>0</v>
      </c>
      <c r="AA2438" s="15">
        <f t="shared" si="249"/>
        <v>0</v>
      </c>
      <c r="AB2438" s="15">
        <f t="shared" si="250"/>
        <v>1</v>
      </c>
      <c r="AC2438" s="15">
        <f t="shared" si="251"/>
        <v>1900</v>
      </c>
    </row>
    <row r="2439" spans="7:29" x14ac:dyDescent="0.35">
      <c r="G2439" s="64"/>
      <c r="H2439" s="65"/>
      <c r="I2439" s="65" t="str">
        <f>IF(Job_Cards[[#This Row],[Customer Name]]="",I2438,"")</f>
        <v>Counter Sale</v>
      </c>
      <c r="K2439" s="67" t="str">
        <f>_xlfn.XLOOKUP(Job_Cards[[#This Row],[Part Code Issued]],'Inventory Check'!$A$3:$A$3000,'Inventory Check'!$B$3:$B$3000,"WRONG Code",0)</f>
        <v>WRONG Code</v>
      </c>
      <c r="N2439" s="69">
        <f t="shared" si="247"/>
        <v>0</v>
      </c>
      <c r="U2439" s="71">
        <f t="shared" si="246"/>
        <v>0</v>
      </c>
      <c r="V2439" s="71">
        <f t="shared" si="248"/>
        <v>0</v>
      </c>
      <c r="X2439" s="69">
        <f>Job_Cards[[#This Row],[GST on Lobour]]+Job_Cards[[#This Row],[Total Labour]]+Job_Cards[[#This Row],[Part Value]]</f>
        <v>0</v>
      </c>
      <c r="AA2439" s="15">
        <f t="shared" si="249"/>
        <v>0</v>
      </c>
      <c r="AB2439" s="15">
        <f t="shared" si="250"/>
        <v>1</v>
      </c>
      <c r="AC2439" s="15">
        <f t="shared" si="251"/>
        <v>1900</v>
      </c>
    </row>
    <row r="2440" spans="7:29" x14ac:dyDescent="0.35">
      <c r="G2440" s="64"/>
      <c r="H2440" s="65"/>
      <c r="I2440" s="65" t="str">
        <f>IF(Job_Cards[[#This Row],[Customer Name]]="",I2439,"")</f>
        <v>Counter Sale</v>
      </c>
      <c r="K2440" s="67" t="str">
        <f>_xlfn.XLOOKUP(Job_Cards[[#This Row],[Part Code Issued]],'Inventory Check'!$A$3:$A$3000,'Inventory Check'!$B$3:$B$3000,"WRONG Code",0)</f>
        <v>WRONG Code</v>
      </c>
      <c r="N2440" s="69">
        <f t="shared" si="247"/>
        <v>0</v>
      </c>
      <c r="U2440" s="71">
        <f t="shared" si="246"/>
        <v>0</v>
      </c>
      <c r="V2440" s="71">
        <f t="shared" si="248"/>
        <v>0</v>
      </c>
      <c r="X2440" s="69">
        <f>Job_Cards[[#This Row],[GST on Lobour]]+Job_Cards[[#This Row],[Total Labour]]+Job_Cards[[#This Row],[Part Value]]</f>
        <v>0</v>
      </c>
      <c r="AA2440" s="15">
        <f t="shared" si="249"/>
        <v>0</v>
      </c>
      <c r="AB2440" s="15">
        <f t="shared" si="250"/>
        <v>1</v>
      </c>
      <c r="AC2440" s="15">
        <f t="shared" si="251"/>
        <v>1900</v>
      </c>
    </row>
    <row r="2441" spans="7:29" x14ac:dyDescent="0.35">
      <c r="G2441" s="64"/>
      <c r="H2441" s="65"/>
      <c r="I2441" s="65" t="str">
        <f>IF(Job_Cards[[#This Row],[Customer Name]]="",I2440,"")</f>
        <v>Counter Sale</v>
      </c>
      <c r="K2441" s="67" t="str">
        <f>_xlfn.XLOOKUP(Job_Cards[[#This Row],[Part Code Issued]],'Inventory Check'!$A$3:$A$3000,'Inventory Check'!$B$3:$B$3000,"WRONG Code",0)</f>
        <v>WRONG Code</v>
      </c>
      <c r="N2441" s="69">
        <f t="shared" si="247"/>
        <v>0</v>
      </c>
      <c r="U2441" s="71">
        <f t="shared" si="246"/>
        <v>0</v>
      </c>
      <c r="V2441" s="71">
        <f t="shared" si="248"/>
        <v>0</v>
      </c>
      <c r="X2441" s="69">
        <f>Job_Cards[[#This Row],[GST on Lobour]]+Job_Cards[[#This Row],[Total Labour]]+Job_Cards[[#This Row],[Part Value]]</f>
        <v>0</v>
      </c>
      <c r="AA2441" s="15">
        <f t="shared" si="249"/>
        <v>0</v>
      </c>
      <c r="AB2441" s="15">
        <f t="shared" si="250"/>
        <v>1</v>
      </c>
      <c r="AC2441" s="15">
        <f t="shared" si="251"/>
        <v>1900</v>
      </c>
    </row>
    <row r="2442" spans="7:29" x14ac:dyDescent="0.35">
      <c r="G2442" s="64"/>
      <c r="H2442" s="65"/>
      <c r="I2442" s="65" t="str">
        <f>IF(Job_Cards[[#This Row],[Customer Name]]="",I2441,"")</f>
        <v>Counter Sale</v>
      </c>
      <c r="K2442" s="67" t="str">
        <f>_xlfn.XLOOKUP(Job_Cards[[#This Row],[Part Code Issued]],'Inventory Check'!$A$3:$A$3000,'Inventory Check'!$B$3:$B$3000,"WRONG Code",0)</f>
        <v>WRONG Code</v>
      </c>
      <c r="N2442" s="69">
        <f t="shared" si="247"/>
        <v>0</v>
      </c>
      <c r="U2442" s="71">
        <f t="shared" si="246"/>
        <v>0</v>
      </c>
      <c r="V2442" s="71">
        <f t="shared" si="248"/>
        <v>0</v>
      </c>
      <c r="X2442" s="69">
        <f>Job_Cards[[#This Row],[GST on Lobour]]+Job_Cards[[#This Row],[Total Labour]]+Job_Cards[[#This Row],[Part Value]]</f>
        <v>0</v>
      </c>
      <c r="AA2442" s="15">
        <f t="shared" si="249"/>
        <v>0</v>
      </c>
      <c r="AB2442" s="15">
        <f t="shared" si="250"/>
        <v>1</v>
      </c>
      <c r="AC2442" s="15">
        <f t="shared" si="251"/>
        <v>1900</v>
      </c>
    </row>
    <row r="2443" spans="7:29" x14ac:dyDescent="0.35">
      <c r="G2443" s="64"/>
      <c r="H2443" s="65"/>
      <c r="I2443" s="65" t="str">
        <f>IF(Job_Cards[[#This Row],[Customer Name]]="",I2442,"")</f>
        <v>Counter Sale</v>
      </c>
      <c r="K2443" s="67" t="str">
        <f>_xlfn.XLOOKUP(Job_Cards[[#This Row],[Part Code Issued]],'Inventory Check'!$A$3:$A$3000,'Inventory Check'!$B$3:$B$3000,"WRONG Code",0)</f>
        <v>WRONG Code</v>
      </c>
      <c r="N2443" s="69">
        <f t="shared" si="247"/>
        <v>0</v>
      </c>
      <c r="U2443" s="71">
        <f t="shared" si="246"/>
        <v>0</v>
      </c>
      <c r="V2443" s="71">
        <f t="shared" si="248"/>
        <v>0</v>
      </c>
      <c r="X2443" s="69">
        <f>Job_Cards[[#This Row],[GST on Lobour]]+Job_Cards[[#This Row],[Total Labour]]+Job_Cards[[#This Row],[Part Value]]</f>
        <v>0</v>
      </c>
      <c r="AA2443" s="15">
        <f t="shared" si="249"/>
        <v>0</v>
      </c>
      <c r="AB2443" s="15">
        <f t="shared" si="250"/>
        <v>1</v>
      </c>
      <c r="AC2443" s="15">
        <f t="shared" si="251"/>
        <v>1900</v>
      </c>
    </row>
    <row r="2444" spans="7:29" x14ac:dyDescent="0.35">
      <c r="G2444" s="64"/>
      <c r="H2444" s="65"/>
      <c r="I2444" s="65" t="str">
        <f>IF(Job_Cards[[#This Row],[Customer Name]]="",I2443,"")</f>
        <v>Counter Sale</v>
      </c>
      <c r="K2444" s="67" t="str">
        <f>_xlfn.XLOOKUP(Job_Cards[[#This Row],[Part Code Issued]],'Inventory Check'!$A$3:$A$3000,'Inventory Check'!$B$3:$B$3000,"WRONG Code",0)</f>
        <v>WRONG Code</v>
      </c>
      <c r="N2444" s="69">
        <f t="shared" si="247"/>
        <v>0</v>
      </c>
      <c r="U2444" s="71">
        <f t="shared" si="246"/>
        <v>0</v>
      </c>
      <c r="V2444" s="71">
        <f t="shared" si="248"/>
        <v>0</v>
      </c>
      <c r="X2444" s="69">
        <f>Job_Cards[[#This Row],[GST on Lobour]]+Job_Cards[[#This Row],[Total Labour]]+Job_Cards[[#This Row],[Part Value]]</f>
        <v>0</v>
      </c>
      <c r="AA2444" s="15">
        <f t="shared" si="249"/>
        <v>0</v>
      </c>
      <c r="AB2444" s="15">
        <f t="shared" si="250"/>
        <v>1</v>
      </c>
      <c r="AC2444" s="15">
        <f t="shared" si="251"/>
        <v>1900</v>
      </c>
    </row>
    <row r="2445" spans="7:29" x14ac:dyDescent="0.35">
      <c r="G2445" s="64"/>
      <c r="H2445" s="65"/>
      <c r="I2445" s="65" t="str">
        <f>IF(Job_Cards[[#This Row],[Customer Name]]="",I2444,"")</f>
        <v>Counter Sale</v>
      </c>
      <c r="K2445" s="67" t="str">
        <f>_xlfn.XLOOKUP(Job_Cards[[#This Row],[Part Code Issued]],'Inventory Check'!$A$3:$A$3000,'Inventory Check'!$B$3:$B$3000,"WRONG Code",0)</f>
        <v>WRONG Code</v>
      </c>
      <c r="N2445" s="69">
        <f t="shared" si="247"/>
        <v>0</v>
      </c>
      <c r="U2445" s="71">
        <f t="shared" si="246"/>
        <v>0</v>
      </c>
      <c r="V2445" s="71">
        <f t="shared" si="248"/>
        <v>0</v>
      </c>
      <c r="X2445" s="69">
        <f>Job_Cards[[#This Row],[GST on Lobour]]+Job_Cards[[#This Row],[Total Labour]]+Job_Cards[[#This Row],[Part Value]]</f>
        <v>0</v>
      </c>
      <c r="AA2445" s="15">
        <f t="shared" si="249"/>
        <v>0</v>
      </c>
      <c r="AB2445" s="15">
        <f t="shared" si="250"/>
        <v>1</v>
      </c>
      <c r="AC2445" s="15">
        <f t="shared" si="251"/>
        <v>1900</v>
      </c>
    </row>
    <row r="2446" spans="7:29" x14ac:dyDescent="0.35">
      <c r="G2446" s="64"/>
      <c r="H2446" s="65"/>
      <c r="I2446" s="65" t="str">
        <f>IF(Job_Cards[[#This Row],[Customer Name]]="",I2445,"")</f>
        <v>Counter Sale</v>
      </c>
      <c r="K2446" s="67" t="str">
        <f>_xlfn.XLOOKUP(Job_Cards[[#This Row],[Part Code Issued]],'Inventory Check'!$A$3:$A$3000,'Inventory Check'!$B$3:$B$3000,"WRONG Code",0)</f>
        <v>WRONG Code</v>
      </c>
      <c r="N2446" s="69">
        <f t="shared" si="247"/>
        <v>0</v>
      </c>
      <c r="U2446" s="71">
        <f t="shared" si="246"/>
        <v>0</v>
      </c>
      <c r="V2446" s="71">
        <f t="shared" si="248"/>
        <v>0</v>
      </c>
      <c r="X2446" s="69">
        <f>Job_Cards[[#This Row],[GST on Lobour]]+Job_Cards[[#This Row],[Total Labour]]+Job_Cards[[#This Row],[Part Value]]</f>
        <v>0</v>
      </c>
      <c r="AA2446" s="15">
        <f t="shared" si="249"/>
        <v>0</v>
      </c>
      <c r="AB2446" s="15">
        <f t="shared" si="250"/>
        <v>1</v>
      </c>
      <c r="AC2446" s="15">
        <f t="shared" si="251"/>
        <v>1900</v>
      </c>
    </row>
    <row r="2447" spans="7:29" x14ac:dyDescent="0.35">
      <c r="G2447" s="64"/>
      <c r="H2447" s="65"/>
      <c r="I2447" s="65" t="str">
        <f>IF(Job_Cards[[#This Row],[Customer Name]]="",I2446,"")</f>
        <v>Counter Sale</v>
      </c>
      <c r="K2447" s="67" t="str">
        <f>_xlfn.XLOOKUP(Job_Cards[[#This Row],[Part Code Issued]],'Inventory Check'!$A$3:$A$3000,'Inventory Check'!$B$3:$B$3000,"WRONG Code",0)</f>
        <v>WRONG Code</v>
      </c>
      <c r="N2447" s="69">
        <f t="shared" si="247"/>
        <v>0</v>
      </c>
      <c r="U2447" s="71">
        <f t="shared" si="246"/>
        <v>0</v>
      </c>
      <c r="V2447" s="71">
        <f t="shared" si="248"/>
        <v>0</v>
      </c>
      <c r="X2447" s="69">
        <f>Job_Cards[[#This Row],[GST on Lobour]]+Job_Cards[[#This Row],[Total Labour]]+Job_Cards[[#This Row],[Part Value]]</f>
        <v>0</v>
      </c>
      <c r="AA2447" s="15">
        <f t="shared" si="249"/>
        <v>0</v>
      </c>
      <c r="AB2447" s="15">
        <f t="shared" si="250"/>
        <v>1</v>
      </c>
      <c r="AC2447" s="15">
        <f t="shared" si="251"/>
        <v>1900</v>
      </c>
    </row>
    <row r="2448" spans="7:29" x14ac:dyDescent="0.35">
      <c r="G2448" s="64"/>
      <c r="H2448" s="65"/>
      <c r="I2448" s="65" t="str">
        <f>IF(Job_Cards[[#This Row],[Customer Name]]="",I2447,"")</f>
        <v>Counter Sale</v>
      </c>
      <c r="K2448" s="67" t="str">
        <f>_xlfn.XLOOKUP(Job_Cards[[#This Row],[Part Code Issued]],'Inventory Check'!$A$3:$A$3000,'Inventory Check'!$B$3:$B$3000,"WRONG Code",0)</f>
        <v>WRONG Code</v>
      </c>
      <c r="N2448" s="69">
        <f t="shared" si="247"/>
        <v>0</v>
      </c>
      <c r="U2448" s="71">
        <f t="shared" si="246"/>
        <v>0</v>
      </c>
      <c r="V2448" s="71">
        <f t="shared" si="248"/>
        <v>0</v>
      </c>
      <c r="X2448" s="69">
        <f>Job_Cards[[#This Row],[GST on Lobour]]+Job_Cards[[#This Row],[Total Labour]]+Job_Cards[[#This Row],[Part Value]]</f>
        <v>0</v>
      </c>
      <c r="AA2448" s="15">
        <f t="shared" si="249"/>
        <v>0</v>
      </c>
      <c r="AB2448" s="15">
        <f t="shared" si="250"/>
        <v>1</v>
      </c>
      <c r="AC2448" s="15">
        <f t="shared" si="251"/>
        <v>1900</v>
      </c>
    </row>
    <row r="2449" spans="7:29" x14ac:dyDescent="0.35">
      <c r="G2449" s="64"/>
      <c r="H2449" s="65"/>
      <c r="I2449" s="65" t="str">
        <f>IF(Job_Cards[[#This Row],[Customer Name]]="",I2448,"")</f>
        <v>Counter Sale</v>
      </c>
      <c r="K2449" s="67" t="str">
        <f>_xlfn.XLOOKUP(Job_Cards[[#This Row],[Part Code Issued]],'Inventory Check'!$A$3:$A$3000,'Inventory Check'!$B$3:$B$3000,"WRONG Code",0)</f>
        <v>WRONG Code</v>
      </c>
      <c r="N2449" s="69">
        <f t="shared" si="247"/>
        <v>0</v>
      </c>
      <c r="U2449" s="71">
        <f t="shared" si="246"/>
        <v>0</v>
      </c>
      <c r="V2449" s="71">
        <f t="shared" si="248"/>
        <v>0</v>
      </c>
      <c r="X2449" s="69">
        <f>Job_Cards[[#This Row],[GST on Lobour]]+Job_Cards[[#This Row],[Total Labour]]+Job_Cards[[#This Row],[Part Value]]</f>
        <v>0</v>
      </c>
      <c r="AA2449" s="15">
        <f t="shared" si="249"/>
        <v>0</v>
      </c>
      <c r="AB2449" s="15">
        <f t="shared" si="250"/>
        <v>1</v>
      </c>
      <c r="AC2449" s="15">
        <f t="shared" si="251"/>
        <v>1900</v>
      </c>
    </row>
    <row r="2450" spans="7:29" x14ac:dyDescent="0.35">
      <c r="G2450" s="64"/>
      <c r="H2450" s="65"/>
      <c r="I2450" s="65" t="str">
        <f>IF(Job_Cards[[#This Row],[Customer Name]]="",I2449,"")</f>
        <v>Counter Sale</v>
      </c>
      <c r="K2450" s="67" t="str">
        <f>_xlfn.XLOOKUP(Job_Cards[[#This Row],[Part Code Issued]],'Inventory Check'!$A$3:$A$3000,'Inventory Check'!$B$3:$B$3000,"WRONG Code",0)</f>
        <v>WRONG Code</v>
      </c>
      <c r="N2450" s="69">
        <f t="shared" si="247"/>
        <v>0</v>
      </c>
      <c r="U2450" s="71">
        <f t="shared" si="246"/>
        <v>0</v>
      </c>
      <c r="V2450" s="71">
        <f t="shared" si="248"/>
        <v>0</v>
      </c>
      <c r="X2450" s="69">
        <f>Job_Cards[[#This Row],[GST on Lobour]]+Job_Cards[[#This Row],[Total Labour]]+Job_Cards[[#This Row],[Part Value]]</f>
        <v>0</v>
      </c>
      <c r="AA2450" s="15">
        <f t="shared" si="249"/>
        <v>0</v>
      </c>
      <c r="AB2450" s="15">
        <f t="shared" si="250"/>
        <v>1</v>
      </c>
      <c r="AC2450" s="15">
        <f t="shared" si="251"/>
        <v>1900</v>
      </c>
    </row>
    <row r="2451" spans="7:29" x14ac:dyDescent="0.35">
      <c r="G2451" s="64"/>
      <c r="H2451" s="65"/>
      <c r="I2451" s="65" t="str">
        <f>IF(Job_Cards[[#This Row],[Customer Name]]="",I2450,"")</f>
        <v>Counter Sale</v>
      </c>
      <c r="K2451" s="67" t="str">
        <f>_xlfn.XLOOKUP(Job_Cards[[#This Row],[Part Code Issued]],'Inventory Check'!$A$3:$A$3000,'Inventory Check'!$B$3:$B$3000,"WRONG Code",0)</f>
        <v>WRONG Code</v>
      </c>
      <c r="N2451" s="69">
        <f t="shared" si="247"/>
        <v>0</v>
      </c>
      <c r="U2451" s="71">
        <f t="shared" si="246"/>
        <v>0</v>
      </c>
      <c r="V2451" s="71">
        <f t="shared" si="248"/>
        <v>0</v>
      </c>
      <c r="X2451" s="69">
        <f>Job_Cards[[#This Row],[GST on Lobour]]+Job_Cards[[#This Row],[Total Labour]]+Job_Cards[[#This Row],[Part Value]]</f>
        <v>0</v>
      </c>
      <c r="AA2451" s="15">
        <f t="shared" si="249"/>
        <v>0</v>
      </c>
      <c r="AB2451" s="15">
        <f t="shared" si="250"/>
        <v>1</v>
      </c>
      <c r="AC2451" s="15">
        <f t="shared" si="251"/>
        <v>1900</v>
      </c>
    </row>
    <row r="2452" spans="7:29" x14ac:dyDescent="0.35">
      <c r="G2452" s="64"/>
      <c r="H2452" s="65"/>
      <c r="I2452" s="65" t="str">
        <f>IF(Job_Cards[[#This Row],[Customer Name]]="",I2451,"")</f>
        <v>Counter Sale</v>
      </c>
      <c r="K2452" s="67" t="str">
        <f>_xlfn.XLOOKUP(Job_Cards[[#This Row],[Part Code Issued]],'Inventory Check'!$A$3:$A$3000,'Inventory Check'!$B$3:$B$3000,"WRONG Code",0)</f>
        <v>WRONG Code</v>
      </c>
      <c r="N2452" s="69">
        <f t="shared" si="247"/>
        <v>0</v>
      </c>
      <c r="U2452" s="71">
        <f t="shared" si="246"/>
        <v>0</v>
      </c>
      <c r="V2452" s="71">
        <f t="shared" si="248"/>
        <v>0</v>
      </c>
      <c r="X2452" s="69">
        <f>Job_Cards[[#This Row],[GST on Lobour]]+Job_Cards[[#This Row],[Total Labour]]+Job_Cards[[#This Row],[Part Value]]</f>
        <v>0</v>
      </c>
      <c r="AA2452" s="15">
        <f t="shared" si="249"/>
        <v>0</v>
      </c>
      <c r="AB2452" s="15">
        <f t="shared" si="250"/>
        <v>1</v>
      </c>
      <c r="AC2452" s="15">
        <f t="shared" si="251"/>
        <v>1900</v>
      </c>
    </row>
    <row r="2453" spans="7:29" x14ac:dyDescent="0.35">
      <c r="G2453" s="64"/>
      <c r="H2453" s="65"/>
      <c r="I2453" s="65" t="str">
        <f>IF(Job_Cards[[#This Row],[Customer Name]]="",I2452,"")</f>
        <v>Counter Sale</v>
      </c>
      <c r="K2453" s="67" t="str">
        <f>_xlfn.XLOOKUP(Job_Cards[[#This Row],[Part Code Issued]],'Inventory Check'!$A$3:$A$3000,'Inventory Check'!$B$3:$B$3000,"WRONG Code",0)</f>
        <v>WRONG Code</v>
      </c>
      <c r="N2453" s="69">
        <f t="shared" si="247"/>
        <v>0</v>
      </c>
      <c r="U2453" s="71">
        <f t="shared" si="246"/>
        <v>0</v>
      </c>
      <c r="V2453" s="71">
        <f t="shared" si="248"/>
        <v>0</v>
      </c>
      <c r="X2453" s="69">
        <f>Job_Cards[[#This Row],[GST on Lobour]]+Job_Cards[[#This Row],[Total Labour]]+Job_Cards[[#This Row],[Part Value]]</f>
        <v>0</v>
      </c>
      <c r="AA2453" s="15">
        <f t="shared" si="249"/>
        <v>0</v>
      </c>
      <c r="AB2453" s="15">
        <f t="shared" si="250"/>
        <v>1</v>
      </c>
      <c r="AC2453" s="15">
        <f t="shared" si="251"/>
        <v>1900</v>
      </c>
    </row>
    <row r="2454" spans="7:29" x14ac:dyDescent="0.35">
      <c r="G2454" s="64"/>
      <c r="H2454" s="65"/>
      <c r="I2454" s="65" t="str">
        <f>IF(Job_Cards[[#This Row],[Customer Name]]="",I2453,"")</f>
        <v>Counter Sale</v>
      </c>
      <c r="K2454" s="67" t="str">
        <f>_xlfn.XLOOKUP(Job_Cards[[#This Row],[Part Code Issued]],'Inventory Check'!$A$3:$A$3000,'Inventory Check'!$B$3:$B$3000,"WRONG Code",0)</f>
        <v>WRONG Code</v>
      </c>
      <c r="N2454" s="69">
        <f t="shared" si="247"/>
        <v>0</v>
      </c>
      <c r="U2454" s="71">
        <f t="shared" si="246"/>
        <v>0</v>
      </c>
      <c r="V2454" s="71">
        <f t="shared" si="248"/>
        <v>0</v>
      </c>
      <c r="X2454" s="69">
        <f>Job_Cards[[#This Row],[GST on Lobour]]+Job_Cards[[#This Row],[Total Labour]]+Job_Cards[[#This Row],[Part Value]]</f>
        <v>0</v>
      </c>
      <c r="AA2454" s="15">
        <f t="shared" si="249"/>
        <v>0</v>
      </c>
      <c r="AB2454" s="15">
        <f t="shared" si="250"/>
        <v>1</v>
      </c>
      <c r="AC2454" s="15">
        <f t="shared" si="251"/>
        <v>1900</v>
      </c>
    </row>
    <row r="2455" spans="7:29" x14ac:dyDescent="0.35">
      <c r="G2455" s="64"/>
      <c r="H2455" s="65"/>
      <c r="I2455" s="65" t="str">
        <f>IF(Job_Cards[[#This Row],[Customer Name]]="",I2454,"")</f>
        <v>Counter Sale</v>
      </c>
      <c r="K2455" s="67" t="str">
        <f>_xlfn.XLOOKUP(Job_Cards[[#This Row],[Part Code Issued]],'Inventory Check'!$A$3:$A$3000,'Inventory Check'!$B$3:$B$3000,"WRONG Code",0)</f>
        <v>WRONG Code</v>
      </c>
      <c r="N2455" s="69">
        <f t="shared" si="247"/>
        <v>0</v>
      </c>
      <c r="U2455" s="71">
        <f t="shared" si="246"/>
        <v>0</v>
      </c>
      <c r="V2455" s="71">
        <f t="shared" si="248"/>
        <v>0</v>
      </c>
      <c r="X2455" s="69">
        <f>Job_Cards[[#This Row],[GST on Lobour]]+Job_Cards[[#This Row],[Total Labour]]+Job_Cards[[#This Row],[Part Value]]</f>
        <v>0</v>
      </c>
      <c r="AA2455" s="15">
        <f t="shared" si="249"/>
        <v>0</v>
      </c>
      <c r="AB2455" s="15">
        <f t="shared" si="250"/>
        <v>1</v>
      </c>
      <c r="AC2455" s="15">
        <f t="shared" si="251"/>
        <v>1900</v>
      </c>
    </row>
    <row r="2456" spans="7:29" x14ac:dyDescent="0.35">
      <c r="G2456" s="64"/>
      <c r="H2456" s="65"/>
      <c r="I2456" s="65" t="str">
        <f>IF(Job_Cards[[#This Row],[Customer Name]]="",I2455,"")</f>
        <v>Counter Sale</v>
      </c>
      <c r="K2456" s="67" t="str">
        <f>_xlfn.XLOOKUP(Job_Cards[[#This Row],[Part Code Issued]],'Inventory Check'!$A$3:$A$3000,'Inventory Check'!$B$3:$B$3000,"WRONG Code",0)</f>
        <v>WRONG Code</v>
      </c>
      <c r="N2456" s="69">
        <f t="shared" si="247"/>
        <v>0</v>
      </c>
      <c r="U2456" s="71">
        <f t="shared" si="246"/>
        <v>0</v>
      </c>
      <c r="V2456" s="71">
        <f t="shared" si="248"/>
        <v>0</v>
      </c>
      <c r="X2456" s="69">
        <f>Job_Cards[[#This Row],[GST on Lobour]]+Job_Cards[[#This Row],[Total Labour]]+Job_Cards[[#This Row],[Part Value]]</f>
        <v>0</v>
      </c>
      <c r="AA2456" s="15">
        <f t="shared" si="249"/>
        <v>0</v>
      </c>
      <c r="AB2456" s="15">
        <f t="shared" si="250"/>
        <v>1</v>
      </c>
      <c r="AC2456" s="15">
        <f t="shared" si="251"/>
        <v>1900</v>
      </c>
    </row>
    <row r="2457" spans="7:29" x14ac:dyDescent="0.35">
      <c r="G2457" s="64"/>
      <c r="H2457" s="65"/>
      <c r="I2457" s="65" t="str">
        <f>IF(Job_Cards[[#This Row],[Customer Name]]="",I2456,"")</f>
        <v>Counter Sale</v>
      </c>
      <c r="K2457" s="67" t="str">
        <f>_xlfn.XLOOKUP(Job_Cards[[#This Row],[Part Code Issued]],'Inventory Check'!$A$3:$A$3000,'Inventory Check'!$B$3:$B$3000,"WRONG Code",0)</f>
        <v>WRONG Code</v>
      </c>
      <c r="N2457" s="69">
        <f t="shared" si="247"/>
        <v>0</v>
      </c>
      <c r="U2457" s="71">
        <f t="shared" si="246"/>
        <v>0</v>
      </c>
      <c r="V2457" s="71">
        <f t="shared" si="248"/>
        <v>0</v>
      </c>
      <c r="X2457" s="69">
        <f>Job_Cards[[#This Row],[GST on Lobour]]+Job_Cards[[#This Row],[Total Labour]]+Job_Cards[[#This Row],[Part Value]]</f>
        <v>0</v>
      </c>
      <c r="AA2457" s="15">
        <f t="shared" si="249"/>
        <v>0</v>
      </c>
      <c r="AB2457" s="15">
        <f t="shared" si="250"/>
        <v>1</v>
      </c>
      <c r="AC2457" s="15">
        <f t="shared" si="251"/>
        <v>1900</v>
      </c>
    </row>
    <row r="2458" spans="7:29" x14ac:dyDescent="0.35">
      <c r="G2458" s="64"/>
      <c r="H2458" s="65"/>
      <c r="I2458" s="65" t="str">
        <f>IF(Job_Cards[[#This Row],[Customer Name]]="",I2457,"")</f>
        <v>Counter Sale</v>
      </c>
      <c r="K2458" s="67" t="str">
        <f>_xlfn.XLOOKUP(Job_Cards[[#This Row],[Part Code Issued]],'Inventory Check'!$A$3:$A$3000,'Inventory Check'!$B$3:$B$3000,"WRONG Code",0)</f>
        <v>WRONG Code</v>
      </c>
      <c r="N2458" s="69">
        <f t="shared" si="247"/>
        <v>0</v>
      </c>
      <c r="U2458" s="71">
        <f t="shared" si="246"/>
        <v>0</v>
      </c>
      <c r="V2458" s="71">
        <f t="shared" si="248"/>
        <v>0</v>
      </c>
      <c r="X2458" s="69">
        <f>Job_Cards[[#This Row],[GST on Lobour]]+Job_Cards[[#This Row],[Total Labour]]+Job_Cards[[#This Row],[Part Value]]</f>
        <v>0</v>
      </c>
      <c r="AA2458" s="15">
        <f t="shared" si="249"/>
        <v>0</v>
      </c>
      <c r="AB2458" s="15">
        <f t="shared" si="250"/>
        <v>1</v>
      </c>
      <c r="AC2458" s="15">
        <f t="shared" si="251"/>
        <v>1900</v>
      </c>
    </row>
    <row r="2459" spans="7:29" x14ac:dyDescent="0.35">
      <c r="G2459" s="64"/>
      <c r="H2459" s="65"/>
      <c r="I2459" s="65" t="str">
        <f>IF(Job_Cards[[#This Row],[Customer Name]]="",I2458,"")</f>
        <v>Counter Sale</v>
      </c>
      <c r="K2459" s="67" t="str">
        <f>_xlfn.XLOOKUP(Job_Cards[[#This Row],[Part Code Issued]],'Inventory Check'!$A$3:$A$3000,'Inventory Check'!$B$3:$B$3000,"WRONG Code",0)</f>
        <v>WRONG Code</v>
      </c>
      <c r="N2459" s="69">
        <f t="shared" si="247"/>
        <v>0</v>
      </c>
      <c r="U2459" s="71">
        <f t="shared" si="246"/>
        <v>0</v>
      </c>
      <c r="V2459" s="71">
        <f t="shared" si="248"/>
        <v>0</v>
      </c>
      <c r="X2459" s="69">
        <f>Job_Cards[[#This Row],[GST on Lobour]]+Job_Cards[[#This Row],[Total Labour]]+Job_Cards[[#This Row],[Part Value]]</f>
        <v>0</v>
      </c>
      <c r="AA2459" s="15">
        <f t="shared" si="249"/>
        <v>0</v>
      </c>
      <c r="AB2459" s="15">
        <f t="shared" si="250"/>
        <v>1</v>
      </c>
      <c r="AC2459" s="15">
        <f t="shared" si="251"/>
        <v>1900</v>
      </c>
    </row>
    <row r="2460" spans="7:29" x14ac:dyDescent="0.35">
      <c r="G2460" s="64"/>
      <c r="H2460" s="65"/>
      <c r="I2460" s="65" t="str">
        <f>IF(Job_Cards[[#This Row],[Customer Name]]="",I2459,"")</f>
        <v>Counter Sale</v>
      </c>
      <c r="K2460" s="67" t="str">
        <f>_xlfn.XLOOKUP(Job_Cards[[#This Row],[Part Code Issued]],'Inventory Check'!$A$3:$A$3000,'Inventory Check'!$B$3:$B$3000,"WRONG Code",0)</f>
        <v>WRONG Code</v>
      </c>
      <c r="N2460" s="69">
        <f t="shared" si="247"/>
        <v>0</v>
      </c>
      <c r="U2460" s="71">
        <f t="shared" si="246"/>
        <v>0</v>
      </c>
      <c r="V2460" s="71">
        <f t="shared" si="248"/>
        <v>0</v>
      </c>
      <c r="X2460" s="69">
        <f>Job_Cards[[#This Row],[GST on Lobour]]+Job_Cards[[#This Row],[Total Labour]]+Job_Cards[[#This Row],[Part Value]]</f>
        <v>0</v>
      </c>
      <c r="AA2460" s="15">
        <f t="shared" si="249"/>
        <v>0</v>
      </c>
      <c r="AB2460" s="15">
        <f t="shared" si="250"/>
        <v>1</v>
      </c>
      <c r="AC2460" s="15">
        <f t="shared" si="251"/>
        <v>1900</v>
      </c>
    </row>
    <row r="2461" spans="7:29" x14ac:dyDescent="0.35">
      <c r="G2461" s="64"/>
      <c r="H2461" s="65"/>
      <c r="I2461" s="65" t="str">
        <f>IF(Job_Cards[[#This Row],[Customer Name]]="",I2460,"")</f>
        <v>Counter Sale</v>
      </c>
      <c r="K2461" s="67" t="str">
        <f>_xlfn.XLOOKUP(Job_Cards[[#This Row],[Part Code Issued]],'Inventory Check'!$A$3:$A$3000,'Inventory Check'!$B$3:$B$3000,"WRONG Code",0)</f>
        <v>WRONG Code</v>
      </c>
      <c r="N2461" s="69">
        <f t="shared" si="247"/>
        <v>0</v>
      </c>
      <c r="U2461" s="71">
        <f t="shared" si="246"/>
        <v>0</v>
      </c>
      <c r="V2461" s="71">
        <f t="shared" si="248"/>
        <v>0</v>
      </c>
      <c r="X2461" s="69">
        <f>Job_Cards[[#This Row],[GST on Lobour]]+Job_Cards[[#This Row],[Total Labour]]+Job_Cards[[#This Row],[Part Value]]</f>
        <v>0</v>
      </c>
      <c r="AA2461" s="15">
        <f t="shared" si="249"/>
        <v>0</v>
      </c>
      <c r="AB2461" s="15">
        <f t="shared" si="250"/>
        <v>1</v>
      </c>
      <c r="AC2461" s="15">
        <f t="shared" si="251"/>
        <v>1900</v>
      </c>
    </row>
    <row r="2462" spans="7:29" x14ac:dyDescent="0.35">
      <c r="G2462" s="64"/>
      <c r="H2462" s="65"/>
      <c r="I2462" s="65" t="str">
        <f>IF(Job_Cards[[#This Row],[Customer Name]]="",I2461,"")</f>
        <v>Counter Sale</v>
      </c>
      <c r="K2462" s="67" t="str">
        <f>_xlfn.XLOOKUP(Job_Cards[[#This Row],[Part Code Issued]],'Inventory Check'!$A$3:$A$3000,'Inventory Check'!$B$3:$B$3000,"WRONG Code",0)</f>
        <v>WRONG Code</v>
      </c>
      <c r="N2462" s="69">
        <f t="shared" si="247"/>
        <v>0</v>
      </c>
      <c r="U2462" s="71">
        <f t="shared" si="246"/>
        <v>0</v>
      </c>
      <c r="V2462" s="71">
        <f t="shared" si="248"/>
        <v>0</v>
      </c>
      <c r="X2462" s="69">
        <f>Job_Cards[[#This Row],[GST on Lobour]]+Job_Cards[[#This Row],[Total Labour]]+Job_Cards[[#This Row],[Part Value]]</f>
        <v>0</v>
      </c>
      <c r="AA2462" s="15">
        <f t="shared" si="249"/>
        <v>0</v>
      </c>
      <c r="AB2462" s="15">
        <f t="shared" si="250"/>
        <v>1</v>
      </c>
      <c r="AC2462" s="15">
        <f t="shared" si="251"/>
        <v>1900</v>
      </c>
    </row>
    <row r="2463" spans="7:29" x14ac:dyDescent="0.35">
      <c r="G2463" s="64"/>
      <c r="H2463" s="65"/>
      <c r="I2463" s="65" t="str">
        <f>IF(Job_Cards[[#This Row],[Customer Name]]="",I2462,"")</f>
        <v>Counter Sale</v>
      </c>
      <c r="K2463" s="67" t="str">
        <f>_xlfn.XLOOKUP(Job_Cards[[#This Row],[Part Code Issued]],'Inventory Check'!$A$3:$A$3000,'Inventory Check'!$B$3:$B$3000,"WRONG Code",0)</f>
        <v>WRONG Code</v>
      </c>
      <c r="N2463" s="69">
        <f t="shared" si="247"/>
        <v>0</v>
      </c>
      <c r="U2463" s="71">
        <f t="shared" si="246"/>
        <v>0</v>
      </c>
      <c r="V2463" s="71">
        <f t="shared" si="248"/>
        <v>0</v>
      </c>
      <c r="X2463" s="69">
        <f>Job_Cards[[#This Row],[GST on Lobour]]+Job_Cards[[#This Row],[Total Labour]]+Job_Cards[[#This Row],[Part Value]]</f>
        <v>0</v>
      </c>
      <c r="AA2463" s="15">
        <f t="shared" si="249"/>
        <v>0</v>
      </c>
      <c r="AB2463" s="15">
        <f t="shared" si="250"/>
        <v>1</v>
      </c>
      <c r="AC2463" s="15">
        <f t="shared" si="251"/>
        <v>1900</v>
      </c>
    </row>
    <row r="2464" spans="7:29" x14ac:dyDescent="0.35">
      <c r="G2464" s="64"/>
      <c r="H2464" s="65"/>
      <c r="I2464" s="65" t="str">
        <f>IF(Job_Cards[[#This Row],[Customer Name]]="",I2463,"")</f>
        <v>Counter Sale</v>
      </c>
      <c r="K2464" s="67" t="str">
        <f>_xlfn.XLOOKUP(Job_Cards[[#This Row],[Part Code Issued]],'Inventory Check'!$A$3:$A$3000,'Inventory Check'!$B$3:$B$3000,"WRONG Code",0)</f>
        <v>WRONG Code</v>
      </c>
      <c r="N2464" s="69">
        <f t="shared" si="247"/>
        <v>0</v>
      </c>
      <c r="U2464" s="71">
        <f t="shared" si="246"/>
        <v>0</v>
      </c>
      <c r="V2464" s="71">
        <f t="shared" si="248"/>
        <v>0</v>
      </c>
      <c r="X2464" s="69">
        <f>Job_Cards[[#This Row],[GST on Lobour]]+Job_Cards[[#This Row],[Total Labour]]+Job_Cards[[#This Row],[Part Value]]</f>
        <v>0</v>
      </c>
      <c r="AA2464" s="15">
        <f t="shared" si="249"/>
        <v>0</v>
      </c>
      <c r="AB2464" s="15">
        <f t="shared" si="250"/>
        <v>1</v>
      </c>
      <c r="AC2464" s="15">
        <f t="shared" si="251"/>
        <v>1900</v>
      </c>
    </row>
    <row r="2465" spans="7:29" x14ac:dyDescent="0.35">
      <c r="G2465" s="64"/>
      <c r="H2465" s="65"/>
      <c r="I2465" s="65" t="str">
        <f>IF(Job_Cards[[#This Row],[Customer Name]]="",I2464,"")</f>
        <v>Counter Sale</v>
      </c>
      <c r="K2465" s="67" t="str">
        <f>_xlfn.XLOOKUP(Job_Cards[[#This Row],[Part Code Issued]],'Inventory Check'!$A$3:$A$3000,'Inventory Check'!$B$3:$B$3000,"WRONG Code",0)</f>
        <v>WRONG Code</v>
      </c>
      <c r="N2465" s="69">
        <f t="shared" si="247"/>
        <v>0</v>
      </c>
      <c r="U2465" s="71">
        <f t="shared" si="246"/>
        <v>0</v>
      </c>
      <c r="V2465" s="71">
        <f t="shared" si="248"/>
        <v>0</v>
      </c>
      <c r="X2465" s="69">
        <f>Job_Cards[[#This Row],[GST on Lobour]]+Job_Cards[[#This Row],[Total Labour]]+Job_Cards[[#This Row],[Part Value]]</f>
        <v>0</v>
      </c>
      <c r="AA2465" s="15">
        <f t="shared" si="249"/>
        <v>0</v>
      </c>
      <c r="AB2465" s="15">
        <f t="shared" si="250"/>
        <v>1</v>
      </c>
      <c r="AC2465" s="15">
        <f t="shared" si="251"/>
        <v>1900</v>
      </c>
    </row>
    <row r="2466" spans="7:29" x14ac:dyDescent="0.35">
      <c r="G2466" s="64"/>
      <c r="H2466" s="65"/>
      <c r="I2466" s="65" t="str">
        <f>IF(Job_Cards[[#This Row],[Customer Name]]="",I2465,"")</f>
        <v>Counter Sale</v>
      </c>
      <c r="K2466" s="67" t="str">
        <f>_xlfn.XLOOKUP(Job_Cards[[#This Row],[Part Code Issued]],'Inventory Check'!$A$3:$A$3000,'Inventory Check'!$B$3:$B$3000,"WRONG Code",0)</f>
        <v>WRONG Code</v>
      </c>
      <c r="N2466" s="69">
        <f t="shared" si="247"/>
        <v>0</v>
      </c>
      <c r="U2466" s="71">
        <f t="shared" si="246"/>
        <v>0</v>
      </c>
      <c r="V2466" s="71">
        <f t="shared" si="248"/>
        <v>0</v>
      </c>
      <c r="X2466" s="69">
        <f>Job_Cards[[#This Row],[GST on Lobour]]+Job_Cards[[#This Row],[Total Labour]]+Job_Cards[[#This Row],[Part Value]]</f>
        <v>0</v>
      </c>
      <c r="AA2466" s="15">
        <f t="shared" si="249"/>
        <v>0</v>
      </c>
      <c r="AB2466" s="15">
        <f t="shared" si="250"/>
        <v>1</v>
      </c>
      <c r="AC2466" s="15">
        <f t="shared" si="251"/>
        <v>1900</v>
      </c>
    </row>
    <row r="2467" spans="7:29" x14ac:dyDescent="0.35">
      <c r="G2467" s="64"/>
      <c r="H2467" s="65"/>
      <c r="I2467" s="65" t="str">
        <f>IF(Job_Cards[[#This Row],[Customer Name]]="",I2466,"")</f>
        <v>Counter Sale</v>
      </c>
      <c r="K2467" s="67" t="str">
        <f>_xlfn.XLOOKUP(Job_Cards[[#This Row],[Part Code Issued]],'Inventory Check'!$A$3:$A$3000,'Inventory Check'!$B$3:$B$3000,"WRONG Code",0)</f>
        <v>WRONG Code</v>
      </c>
      <c r="N2467" s="69">
        <f t="shared" si="247"/>
        <v>0</v>
      </c>
      <c r="U2467" s="71">
        <f t="shared" si="246"/>
        <v>0</v>
      </c>
      <c r="V2467" s="71">
        <f t="shared" si="248"/>
        <v>0</v>
      </c>
      <c r="X2467" s="69">
        <f>Job_Cards[[#This Row],[GST on Lobour]]+Job_Cards[[#This Row],[Total Labour]]+Job_Cards[[#This Row],[Part Value]]</f>
        <v>0</v>
      </c>
      <c r="AA2467" s="15">
        <f t="shared" si="249"/>
        <v>0</v>
      </c>
      <c r="AB2467" s="15">
        <f t="shared" si="250"/>
        <v>1</v>
      </c>
      <c r="AC2467" s="15">
        <f t="shared" si="251"/>
        <v>1900</v>
      </c>
    </row>
    <row r="2468" spans="7:29" x14ac:dyDescent="0.35">
      <c r="G2468" s="64"/>
      <c r="H2468" s="65"/>
      <c r="I2468" s="65" t="str">
        <f>IF(Job_Cards[[#This Row],[Customer Name]]="",I2467,"")</f>
        <v>Counter Sale</v>
      </c>
      <c r="K2468" s="67" t="str">
        <f>_xlfn.XLOOKUP(Job_Cards[[#This Row],[Part Code Issued]],'Inventory Check'!$A$3:$A$3000,'Inventory Check'!$B$3:$B$3000,"WRONG Code",0)</f>
        <v>WRONG Code</v>
      </c>
      <c r="N2468" s="69">
        <f t="shared" si="247"/>
        <v>0</v>
      </c>
      <c r="U2468" s="71">
        <f t="shared" si="246"/>
        <v>0</v>
      </c>
      <c r="V2468" s="71">
        <f t="shared" si="248"/>
        <v>0</v>
      </c>
      <c r="X2468" s="69">
        <f>Job_Cards[[#This Row],[GST on Lobour]]+Job_Cards[[#This Row],[Total Labour]]+Job_Cards[[#This Row],[Part Value]]</f>
        <v>0</v>
      </c>
      <c r="AA2468" s="15">
        <f t="shared" si="249"/>
        <v>0</v>
      </c>
      <c r="AB2468" s="15">
        <f t="shared" si="250"/>
        <v>1</v>
      </c>
      <c r="AC2468" s="15">
        <f t="shared" si="251"/>
        <v>1900</v>
      </c>
    </row>
    <row r="2469" spans="7:29" x14ac:dyDescent="0.35">
      <c r="G2469" s="64"/>
      <c r="H2469" s="65"/>
      <c r="I2469" s="65" t="str">
        <f>IF(Job_Cards[[#This Row],[Customer Name]]="",I2468,"")</f>
        <v>Counter Sale</v>
      </c>
      <c r="K2469" s="67" t="str">
        <f>_xlfn.XLOOKUP(Job_Cards[[#This Row],[Part Code Issued]],'Inventory Check'!$A$3:$A$3000,'Inventory Check'!$B$3:$B$3000,"WRONG Code",0)</f>
        <v>WRONG Code</v>
      </c>
      <c r="N2469" s="69">
        <f t="shared" si="247"/>
        <v>0</v>
      </c>
      <c r="U2469" s="71">
        <f t="shared" si="246"/>
        <v>0</v>
      </c>
      <c r="V2469" s="71">
        <f t="shared" si="248"/>
        <v>0</v>
      </c>
      <c r="X2469" s="69">
        <f>Job_Cards[[#This Row],[GST on Lobour]]+Job_Cards[[#This Row],[Total Labour]]+Job_Cards[[#This Row],[Part Value]]</f>
        <v>0</v>
      </c>
      <c r="AA2469" s="15">
        <f t="shared" si="249"/>
        <v>0</v>
      </c>
      <c r="AB2469" s="15">
        <f t="shared" si="250"/>
        <v>1</v>
      </c>
      <c r="AC2469" s="15">
        <f t="shared" si="251"/>
        <v>1900</v>
      </c>
    </row>
    <row r="2470" spans="7:29" x14ac:dyDescent="0.35">
      <c r="G2470" s="64"/>
      <c r="H2470" s="65"/>
      <c r="I2470" s="65" t="str">
        <f>IF(Job_Cards[[#This Row],[Customer Name]]="",I2469,"")</f>
        <v>Counter Sale</v>
      </c>
      <c r="K2470" s="67" t="str">
        <f>_xlfn.XLOOKUP(Job_Cards[[#This Row],[Part Code Issued]],'Inventory Check'!$A$3:$A$3000,'Inventory Check'!$B$3:$B$3000,"WRONG Code",0)</f>
        <v>WRONG Code</v>
      </c>
      <c r="N2470" s="69">
        <f t="shared" si="247"/>
        <v>0</v>
      </c>
      <c r="U2470" s="71">
        <f t="shared" si="246"/>
        <v>0</v>
      </c>
      <c r="V2470" s="71">
        <f t="shared" si="248"/>
        <v>0</v>
      </c>
      <c r="X2470" s="69">
        <f>Job_Cards[[#This Row],[GST on Lobour]]+Job_Cards[[#This Row],[Total Labour]]+Job_Cards[[#This Row],[Part Value]]</f>
        <v>0</v>
      </c>
      <c r="AA2470" s="15">
        <f t="shared" si="249"/>
        <v>0</v>
      </c>
      <c r="AB2470" s="15">
        <f t="shared" si="250"/>
        <v>1</v>
      </c>
      <c r="AC2470" s="15">
        <f t="shared" si="251"/>
        <v>1900</v>
      </c>
    </row>
    <row r="2471" spans="7:29" x14ac:dyDescent="0.35">
      <c r="G2471" s="64"/>
      <c r="H2471" s="65"/>
      <c r="I2471" s="65" t="str">
        <f>IF(Job_Cards[[#This Row],[Customer Name]]="",I2470,"")</f>
        <v>Counter Sale</v>
      </c>
      <c r="K2471" s="67" t="str">
        <f>_xlfn.XLOOKUP(Job_Cards[[#This Row],[Part Code Issued]],'Inventory Check'!$A$3:$A$3000,'Inventory Check'!$B$3:$B$3000,"WRONG Code",0)</f>
        <v>WRONG Code</v>
      </c>
      <c r="N2471" s="69">
        <f t="shared" si="247"/>
        <v>0</v>
      </c>
      <c r="U2471" s="71">
        <f t="shared" si="246"/>
        <v>0</v>
      </c>
      <c r="V2471" s="71">
        <f t="shared" si="248"/>
        <v>0</v>
      </c>
      <c r="X2471" s="69">
        <f>Job_Cards[[#This Row],[GST on Lobour]]+Job_Cards[[#This Row],[Total Labour]]+Job_Cards[[#This Row],[Part Value]]</f>
        <v>0</v>
      </c>
      <c r="AA2471" s="15">
        <f t="shared" si="249"/>
        <v>0</v>
      </c>
      <c r="AB2471" s="15">
        <f t="shared" si="250"/>
        <v>1</v>
      </c>
      <c r="AC2471" s="15">
        <f t="shared" si="251"/>
        <v>1900</v>
      </c>
    </row>
    <row r="2472" spans="7:29" x14ac:dyDescent="0.35">
      <c r="G2472" s="64"/>
      <c r="H2472" s="65"/>
      <c r="I2472" s="65" t="str">
        <f>IF(Job_Cards[[#This Row],[Customer Name]]="",I2471,"")</f>
        <v>Counter Sale</v>
      </c>
      <c r="K2472" s="67" t="str">
        <f>_xlfn.XLOOKUP(Job_Cards[[#This Row],[Part Code Issued]],'Inventory Check'!$A$3:$A$3000,'Inventory Check'!$B$3:$B$3000,"WRONG Code",0)</f>
        <v>WRONG Code</v>
      </c>
      <c r="N2472" s="69">
        <f t="shared" si="247"/>
        <v>0</v>
      </c>
      <c r="U2472" s="71">
        <f t="shared" si="246"/>
        <v>0</v>
      </c>
      <c r="V2472" s="71">
        <f t="shared" si="248"/>
        <v>0</v>
      </c>
      <c r="X2472" s="69">
        <f>Job_Cards[[#This Row],[GST on Lobour]]+Job_Cards[[#This Row],[Total Labour]]+Job_Cards[[#This Row],[Part Value]]</f>
        <v>0</v>
      </c>
      <c r="AA2472" s="15">
        <f t="shared" si="249"/>
        <v>0</v>
      </c>
      <c r="AB2472" s="15">
        <f t="shared" si="250"/>
        <v>1</v>
      </c>
      <c r="AC2472" s="15">
        <f t="shared" si="251"/>
        <v>1900</v>
      </c>
    </row>
    <row r="2473" spans="7:29" x14ac:dyDescent="0.35">
      <c r="G2473" s="64"/>
      <c r="H2473" s="65"/>
      <c r="I2473" s="65" t="str">
        <f>IF(Job_Cards[[#This Row],[Customer Name]]="",I2472,"")</f>
        <v>Counter Sale</v>
      </c>
      <c r="K2473" s="67" t="str">
        <f>_xlfn.XLOOKUP(Job_Cards[[#This Row],[Part Code Issued]],'Inventory Check'!$A$3:$A$3000,'Inventory Check'!$B$3:$B$3000,"WRONG Code",0)</f>
        <v>WRONG Code</v>
      </c>
      <c r="N2473" s="69">
        <f t="shared" si="247"/>
        <v>0</v>
      </c>
      <c r="U2473" s="71">
        <f t="shared" si="246"/>
        <v>0</v>
      </c>
      <c r="V2473" s="71">
        <f t="shared" si="248"/>
        <v>0</v>
      </c>
      <c r="X2473" s="69">
        <f>Job_Cards[[#This Row],[GST on Lobour]]+Job_Cards[[#This Row],[Total Labour]]+Job_Cards[[#This Row],[Part Value]]</f>
        <v>0</v>
      </c>
      <c r="AA2473" s="15">
        <f t="shared" si="249"/>
        <v>0</v>
      </c>
      <c r="AB2473" s="15">
        <f t="shared" si="250"/>
        <v>1</v>
      </c>
      <c r="AC2473" s="15">
        <f t="shared" si="251"/>
        <v>1900</v>
      </c>
    </row>
    <row r="2474" spans="7:29" x14ac:dyDescent="0.35">
      <c r="G2474" s="64"/>
      <c r="H2474" s="65"/>
      <c r="I2474" s="65" t="str">
        <f>IF(Job_Cards[[#This Row],[Customer Name]]="",I2473,"")</f>
        <v>Counter Sale</v>
      </c>
      <c r="K2474" s="67" t="str">
        <f>_xlfn.XLOOKUP(Job_Cards[[#This Row],[Part Code Issued]],'Inventory Check'!$A$3:$A$3000,'Inventory Check'!$B$3:$B$3000,"WRONG Code",0)</f>
        <v>WRONG Code</v>
      </c>
      <c r="N2474" s="69">
        <f t="shared" si="247"/>
        <v>0</v>
      </c>
      <c r="U2474" s="71">
        <f t="shared" si="246"/>
        <v>0</v>
      </c>
      <c r="V2474" s="71">
        <f t="shared" si="248"/>
        <v>0</v>
      </c>
      <c r="X2474" s="69">
        <f>Job_Cards[[#This Row],[GST on Lobour]]+Job_Cards[[#This Row],[Total Labour]]+Job_Cards[[#This Row],[Part Value]]</f>
        <v>0</v>
      </c>
      <c r="AA2474" s="15">
        <f t="shared" si="249"/>
        <v>0</v>
      </c>
      <c r="AB2474" s="15">
        <f t="shared" si="250"/>
        <v>1</v>
      </c>
      <c r="AC2474" s="15">
        <f t="shared" si="251"/>
        <v>1900</v>
      </c>
    </row>
    <row r="2475" spans="7:29" x14ac:dyDescent="0.35">
      <c r="G2475" s="64"/>
      <c r="H2475" s="65"/>
      <c r="I2475" s="65" t="str">
        <f>IF(Job_Cards[[#This Row],[Customer Name]]="",I2474,"")</f>
        <v>Counter Sale</v>
      </c>
      <c r="K2475" s="67" t="str">
        <f>_xlfn.XLOOKUP(Job_Cards[[#This Row],[Part Code Issued]],'Inventory Check'!$A$3:$A$3000,'Inventory Check'!$B$3:$B$3000,"WRONG Code",0)</f>
        <v>WRONG Code</v>
      </c>
      <c r="N2475" s="69">
        <f t="shared" si="247"/>
        <v>0</v>
      </c>
      <c r="U2475" s="71">
        <f t="shared" si="246"/>
        <v>0</v>
      </c>
      <c r="V2475" s="71">
        <f t="shared" si="248"/>
        <v>0</v>
      </c>
      <c r="X2475" s="69">
        <f>Job_Cards[[#This Row],[GST on Lobour]]+Job_Cards[[#This Row],[Total Labour]]+Job_Cards[[#This Row],[Part Value]]</f>
        <v>0</v>
      </c>
      <c r="AA2475" s="15">
        <f t="shared" si="249"/>
        <v>0</v>
      </c>
      <c r="AB2475" s="15">
        <f t="shared" si="250"/>
        <v>1</v>
      </c>
      <c r="AC2475" s="15">
        <f t="shared" si="251"/>
        <v>1900</v>
      </c>
    </row>
    <row r="2476" spans="7:29" x14ac:dyDescent="0.35">
      <c r="G2476" s="64"/>
      <c r="H2476" s="65"/>
      <c r="I2476" s="65" t="str">
        <f>IF(Job_Cards[[#This Row],[Customer Name]]="",I2475,"")</f>
        <v>Counter Sale</v>
      </c>
      <c r="K2476" s="67" t="str">
        <f>_xlfn.XLOOKUP(Job_Cards[[#This Row],[Part Code Issued]],'Inventory Check'!$A$3:$A$3000,'Inventory Check'!$B$3:$B$3000,"WRONG Code",0)</f>
        <v>WRONG Code</v>
      </c>
      <c r="N2476" s="69">
        <f t="shared" si="247"/>
        <v>0</v>
      </c>
      <c r="U2476" s="71">
        <f t="shared" si="246"/>
        <v>0</v>
      </c>
      <c r="V2476" s="71">
        <f t="shared" si="248"/>
        <v>0</v>
      </c>
      <c r="X2476" s="69">
        <f>Job_Cards[[#This Row],[GST on Lobour]]+Job_Cards[[#This Row],[Total Labour]]+Job_Cards[[#This Row],[Part Value]]</f>
        <v>0</v>
      </c>
      <c r="AA2476" s="15">
        <f t="shared" si="249"/>
        <v>0</v>
      </c>
      <c r="AB2476" s="15">
        <f t="shared" si="250"/>
        <v>1</v>
      </c>
      <c r="AC2476" s="15">
        <f t="shared" si="251"/>
        <v>1900</v>
      </c>
    </row>
    <row r="2477" spans="7:29" x14ac:dyDescent="0.35">
      <c r="G2477" s="64"/>
      <c r="H2477" s="65"/>
      <c r="I2477" s="65" t="str">
        <f>IF(Job_Cards[[#This Row],[Customer Name]]="",I2476,"")</f>
        <v>Counter Sale</v>
      </c>
      <c r="K2477" s="67" t="str">
        <f>_xlfn.XLOOKUP(Job_Cards[[#This Row],[Part Code Issued]],'Inventory Check'!$A$3:$A$3000,'Inventory Check'!$B$3:$B$3000,"WRONG Code",0)</f>
        <v>WRONG Code</v>
      </c>
      <c r="N2477" s="69">
        <f t="shared" si="247"/>
        <v>0</v>
      </c>
      <c r="U2477" s="71">
        <f t="shared" si="246"/>
        <v>0</v>
      </c>
      <c r="V2477" s="71">
        <f t="shared" si="248"/>
        <v>0</v>
      </c>
      <c r="X2477" s="69">
        <f>Job_Cards[[#This Row],[GST on Lobour]]+Job_Cards[[#This Row],[Total Labour]]+Job_Cards[[#This Row],[Part Value]]</f>
        <v>0</v>
      </c>
      <c r="AA2477" s="15">
        <f t="shared" si="249"/>
        <v>0</v>
      </c>
      <c r="AB2477" s="15">
        <f t="shared" si="250"/>
        <v>1</v>
      </c>
      <c r="AC2477" s="15">
        <f t="shared" si="251"/>
        <v>1900</v>
      </c>
    </row>
    <row r="2478" spans="7:29" x14ac:dyDescent="0.35">
      <c r="G2478" s="64"/>
      <c r="H2478" s="65"/>
      <c r="I2478" s="65" t="str">
        <f>IF(Job_Cards[[#This Row],[Customer Name]]="",I2477,"")</f>
        <v>Counter Sale</v>
      </c>
      <c r="K2478" s="67" t="str">
        <f>_xlfn.XLOOKUP(Job_Cards[[#This Row],[Part Code Issued]],'Inventory Check'!$A$3:$A$3000,'Inventory Check'!$B$3:$B$3000,"WRONG Code",0)</f>
        <v>WRONG Code</v>
      </c>
      <c r="N2478" s="69">
        <f t="shared" si="247"/>
        <v>0</v>
      </c>
      <c r="U2478" s="71">
        <f t="shared" si="246"/>
        <v>0</v>
      </c>
      <c r="V2478" s="71">
        <f t="shared" si="248"/>
        <v>0</v>
      </c>
      <c r="X2478" s="69">
        <f>Job_Cards[[#This Row],[GST on Lobour]]+Job_Cards[[#This Row],[Total Labour]]+Job_Cards[[#This Row],[Part Value]]</f>
        <v>0</v>
      </c>
      <c r="AA2478" s="15">
        <f t="shared" si="249"/>
        <v>0</v>
      </c>
      <c r="AB2478" s="15">
        <f t="shared" si="250"/>
        <v>1</v>
      </c>
      <c r="AC2478" s="15">
        <f t="shared" si="251"/>
        <v>1900</v>
      </c>
    </row>
    <row r="2479" spans="7:29" x14ac:dyDescent="0.35">
      <c r="G2479" s="64"/>
      <c r="H2479" s="65"/>
      <c r="I2479" s="65" t="str">
        <f>IF(Job_Cards[[#This Row],[Customer Name]]="",I2478,"")</f>
        <v>Counter Sale</v>
      </c>
      <c r="K2479" s="67" t="str">
        <f>_xlfn.XLOOKUP(Job_Cards[[#This Row],[Part Code Issued]],'Inventory Check'!$A$3:$A$3000,'Inventory Check'!$B$3:$B$3000,"WRONG Code",0)</f>
        <v>WRONG Code</v>
      </c>
      <c r="N2479" s="69">
        <f t="shared" si="247"/>
        <v>0</v>
      </c>
      <c r="U2479" s="71">
        <f t="shared" si="246"/>
        <v>0</v>
      </c>
      <c r="V2479" s="71">
        <f t="shared" si="248"/>
        <v>0</v>
      </c>
      <c r="X2479" s="69">
        <f>Job_Cards[[#This Row],[GST on Lobour]]+Job_Cards[[#This Row],[Total Labour]]+Job_Cards[[#This Row],[Part Value]]</f>
        <v>0</v>
      </c>
      <c r="AA2479" s="15">
        <f t="shared" si="249"/>
        <v>0</v>
      </c>
      <c r="AB2479" s="15">
        <f t="shared" si="250"/>
        <v>1</v>
      </c>
      <c r="AC2479" s="15">
        <f t="shared" si="251"/>
        <v>1900</v>
      </c>
    </row>
    <row r="2480" spans="7:29" x14ac:dyDescent="0.35">
      <c r="G2480" s="64"/>
      <c r="H2480" s="65"/>
      <c r="I2480" s="65" t="str">
        <f>IF(Job_Cards[[#This Row],[Customer Name]]="",I2479,"")</f>
        <v>Counter Sale</v>
      </c>
      <c r="K2480" s="67" t="str">
        <f>_xlfn.XLOOKUP(Job_Cards[[#This Row],[Part Code Issued]],'Inventory Check'!$A$3:$A$3000,'Inventory Check'!$B$3:$B$3000,"WRONG Code",0)</f>
        <v>WRONG Code</v>
      </c>
      <c r="N2480" s="69">
        <f t="shared" si="247"/>
        <v>0</v>
      </c>
      <c r="U2480" s="71">
        <f t="shared" si="246"/>
        <v>0</v>
      </c>
      <c r="V2480" s="71">
        <f t="shared" si="248"/>
        <v>0</v>
      </c>
      <c r="X2480" s="69">
        <f>Job_Cards[[#This Row],[GST on Lobour]]+Job_Cards[[#This Row],[Total Labour]]+Job_Cards[[#This Row],[Part Value]]</f>
        <v>0</v>
      </c>
      <c r="AA2480" s="15">
        <f t="shared" si="249"/>
        <v>0</v>
      </c>
      <c r="AB2480" s="15">
        <f t="shared" si="250"/>
        <v>1</v>
      </c>
      <c r="AC2480" s="15">
        <f t="shared" si="251"/>
        <v>1900</v>
      </c>
    </row>
    <row r="2481" spans="7:29" x14ac:dyDescent="0.35">
      <c r="G2481" s="64"/>
      <c r="H2481" s="65"/>
      <c r="I2481" s="65" t="str">
        <f>IF(Job_Cards[[#This Row],[Customer Name]]="",I2480,"")</f>
        <v>Counter Sale</v>
      </c>
      <c r="K2481" s="67" t="str">
        <f>_xlfn.XLOOKUP(Job_Cards[[#This Row],[Part Code Issued]],'Inventory Check'!$A$3:$A$3000,'Inventory Check'!$B$3:$B$3000,"WRONG Code",0)</f>
        <v>WRONG Code</v>
      </c>
      <c r="N2481" s="69">
        <f t="shared" si="247"/>
        <v>0</v>
      </c>
      <c r="U2481" s="71">
        <f t="shared" si="246"/>
        <v>0</v>
      </c>
      <c r="V2481" s="71">
        <f t="shared" si="248"/>
        <v>0</v>
      </c>
      <c r="X2481" s="69">
        <f>Job_Cards[[#This Row],[GST on Lobour]]+Job_Cards[[#This Row],[Total Labour]]+Job_Cards[[#This Row],[Part Value]]</f>
        <v>0</v>
      </c>
      <c r="AA2481" s="15">
        <f t="shared" si="249"/>
        <v>0</v>
      </c>
      <c r="AB2481" s="15">
        <f t="shared" si="250"/>
        <v>1</v>
      </c>
      <c r="AC2481" s="15">
        <f t="shared" si="251"/>
        <v>1900</v>
      </c>
    </row>
    <row r="2482" spans="7:29" x14ac:dyDescent="0.35">
      <c r="G2482" s="64"/>
      <c r="H2482" s="65"/>
      <c r="I2482" s="65" t="str">
        <f>IF(Job_Cards[[#This Row],[Customer Name]]="",I2481,"")</f>
        <v>Counter Sale</v>
      </c>
      <c r="K2482" s="67" t="str">
        <f>_xlfn.XLOOKUP(Job_Cards[[#This Row],[Part Code Issued]],'Inventory Check'!$A$3:$A$3000,'Inventory Check'!$B$3:$B$3000,"WRONG Code",0)</f>
        <v>WRONG Code</v>
      </c>
      <c r="N2482" s="69">
        <f t="shared" si="247"/>
        <v>0</v>
      </c>
      <c r="U2482" s="71">
        <f t="shared" si="246"/>
        <v>0</v>
      </c>
      <c r="V2482" s="71">
        <f t="shared" si="248"/>
        <v>0</v>
      </c>
      <c r="X2482" s="69">
        <f>Job_Cards[[#This Row],[GST on Lobour]]+Job_Cards[[#This Row],[Total Labour]]+Job_Cards[[#This Row],[Part Value]]</f>
        <v>0</v>
      </c>
      <c r="AA2482" s="15">
        <f t="shared" si="249"/>
        <v>0</v>
      </c>
      <c r="AB2482" s="15">
        <f t="shared" si="250"/>
        <v>1</v>
      </c>
      <c r="AC2482" s="15">
        <f t="shared" si="251"/>
        <v>1900</v>
      </c>
    </row>
    <row r="2483" spans="7:29" x14ac:dyDescent="0.35">
      <c r="G2483" s="64"/>
      <c r="H2483" s="65"/>
      <c r="I2483" s="65" t="str">
        <f>IF(Job_Cards[[#This Row],[Customer Name]]="",I2482,"")</f>
        <v>Counter Sale</v>
      </c>
      <c r="K2483" s="67" t="str">
        <f>_xlfn.XLOOKUP(Job_Cards[[#This Row],[Part Code Issued]],'Inventory Check'!$A$3:$A$3000,'Inventory Check'!$B$3:$B$3000,"WRONG Code",0)</f>
        <v>WRONG Code</v>
      </c>
      <c r="N2483" s="69">
        <f t="shared" si="247"/>
        <v>0</v>
      </c>
      <c r="U2483" s="71">
        <f t="shared" si="246"/>
        <v>0</v>
      </c>
      <c r="V2483" s="71">
        <f t="shared" si="248"/>
        <v>0</v>
      </c>
      <c r="X2483" s="69">
        <f>Job_Cards[[#This Row],[GST on Lobour]]+Job_Cards[[#This Row],[Total Labour]]+Job_Cards[[#This Row],[Part Value]]</f>
        <v>0</v>
      </c>
      <c r="AA2483" s="15">
        <f t="shared" si="249"/>
        <v>0</v>
      </c>
      <c r="AB2483" s="15">
        <f t="shared" si="250"/>
        <v>1</v>
      </c>
      <c r="AC2483" s="15">
        <f t="shared" si="251"/>
        <v>1900</v>
      </c>
    </row>
    <row r="2484" spans="7:29" x14ac:dyDescent="0.35">
      <c r="G2484" s="64"/>
      <c r="H2484" s="65"/>
      <c r="I2484" s="65" t="str">
        <f>IF(Job_Cards[[#This Row],[Customer Name]]="",I2483,"")</f>
        <v>Counter Sale</v>
      </c>
      <c r="K2484" s="67" t="str">
        <f>_xlfn.XLOOKUP(Job_Cards[[#This Row],[Part Code Issued]],'Inventory Check'!$A$3:$A$3000,'Inventory Check'!$B$3:$B$3000,"WRONG Code",0)</f>
        <v>WRONG Code</v>
      </c>
      <c r="N2484" s="69">
        <f t="shared" si="247"/>
        <v>0</v>
      </c>
      <c r="U2484" s="71">
        <f t="shared" si="246"/>
        <v>0</v>
      </c>
      <c r="V2484" s="71">
        <f t="shared" si="248"/>
        <v>0</v>
      </c>
      <c r="X2484" s="69">
        <f>Job_Cards[[#This Row],[GST on Lobour]]+Job_Cards[[#This Row],[Total Labour]]+Job_Cards[[#This Row],[Part Value]]</f>
        <v>0</v>
      </c>
      <c r="AA2484" s="15">
        <f t="shared" si="249"/>
        <v>0</v>
      </c>
      <c r="AB2484" s="15">
        <f t="shared" si="250"/>
        <v>1</v>
      </c>
      <c r="AC2484" s="15">
        <f t="shared" si="251"/>
        <v>1900</v>
      </c>
    </row>
    <row r="2485" spans="7:29" x14ac:dyDescent="0.35">
      <c r="G2485" s="64"/>
      <c r="H2485" s="65"/>
      <c r="I2485" s="65" t="str">
        <f>IF(Job_Cards[[#This Row],[Customer Name]]="",I2484,"")</f>
        <v>Counter Sale</v>
      </c>
      <c r="K2485" s="67" t="str">
        <f>_xlfn.XLOOKUP(Job_Cards[[#This Row],[Part Code Issued]],'Inventory Check'!$A$3:$A$3000,'Inventory Check'!$B$3:$B$3000,"WRONG Code",0)</f>
        <v>WRONG Code</v>
      </c>
      <c r="N2485" s="69">
        <f t="shared" si="247"/>
        <v>0</v>
      </c>
      <c r="U2485" s="71">
        <f t="shared" si="246"/>
        <v>0</v>
      </c>
      <c r="V2485" s="71">
        <f t="shared" si="248"/>
        <v>0</v>
      </c>
      <c r="X2485" s="69">
        <f>Job_Cards[[#This Row],[GST on Lobour]]+Job_Cards[[#This Row],[Total Labour]]+Job_Cards[[#This Row],[Part Value]]</f>
        <v>0</v>
      </c>
      <c r="AA2485" s="15">
        <f t="shared" si="249"/>
        <v>0</v>
      </c>
      <c r="AB2485" s="15">
        <f t="shared" si="250"/>
        <v>1</v>
      </c>
      <c r="AC2485" s="15">
        <f t="shared" si="251"/>
        <v>1900</v>
      </c>
    </row>
    <row r="2486" spans="7:29" x14ac:dyDescent="0.35">
      <c r="G2486" s="64"/>
      <c r="H2486" s="65"/>
      <c r="I2486" s="65" t="str">
        <f>IF(Job_Cards[[#This Row],[Customer Name]]="",I2485,"")</f>
        <v>Counter Sale</v>
      </c>
      <c r="K2486" s="67" t="str">
        <f>_xlfn.XLOOKUP(Job_Cards[[#This Row],[Part Code Issued]],'Inventory Check'!$A$3:$A$3000,'Inventory Check'!$B$3:$B$3000,"WRONG Code",0)</f>
        <v>WRONG Code</v>
      </c>
      <c r="N2486" s="69">
        <f t="shared" si="247"/>
        <v>0</v>
      </c>
      <c r="U2486" s="71">
        <f t="shared" si="246"/>
        <v>0</v>
      </c>
      <c r="V2486" s="71">
        <f t="shared" si="248"/>
        <v>0</v>
      </c>
      <c r="X2486" s="69">
        <f>Job_Cards[[#This Row],[GST on Lobour]]+Job_Cards[[#This Row],[Total Labour]]+Job_Cards[[#This Row],[Part Value]]</f>
        <v>0</v>
      </c>
      <c r="AA2486" s="15">
        <f t="shared" si="249"/>
        <v>0</v>
      </c>
      <c r="AB2486" s="15">
        <f t="shared" si="250"/>
        <v>1</v>
      </c>
      <c r="AC2486" s="15">
        <f t="shared" si="251"/>
        <v>1900</v>
      </c>
    </row>
    <row r="2487" spans="7:29" x14ac:dyDescent="0.35">
      <c r="G2487" s="64"/>
      <c r="H2487" s="65"/>
      <c r="I2487" s="65" t="str">
        <f>IF(Job_Cards[[#This Row],[Customer Name]]="",I2486,"")</f>
        <v>Counter Sale</v>
      </c>
      <c r="K2487" s="67" t="str">
        <f>_xlfn.XLOOKUP(Job_Cards[[#This Row],[Part Code Issued]],'Inventory Check'!$A$3:$A$3000,'Inventory Check'!$B$3:$B$3000,"WRONG Code",0)</f>
        <v>WRONG Code</v>
      </c>
      <c r="N2487" s="69">
        <f t="shared" si="247"/>
        <v>0</v>
      </c>
      <c r="U2487" s="71">
        <f t="shared" si="246"/>
        <v>0</v>
      </c>
      <c r="V2487" s="71">
        <f t="shared" si="248"/>
        <v>0</v>
      </c>
      <c r="X2487" s="69">
        <f>Job_Cards[[#This Row],[GST on Lobour]]+Job_Cards[[#This Row],[Total Labour]]+Job_Cards[[#This Row],[Part Value]]</f>
        <v>0</v>
      </c>
      <c r="AA2487" s="15">
        <f t="shared" si="249"/>
        <v>0</v>
      </c>
      <c r="AB2487" s="15">
        <f t="shared" si="250"/>
        <v>1</v>
      </c>
      <c r="AC2487" s="15">
        <f t="shared" si="251"/>
        <v>1900</v>
      </c>
    </row>
    <row r="2488" spans="7:29" x14ac:dyDescent="0.35">
      <c r="G2488" s="64"/>
      <c r="H2488" s="65"/>
      <c r="I2488" s="65" t="str">
        <f>IF(Job_Cards[[#This Row],[Customer Name]]="",I2487,"")</f>
        <v>Counter Sale</v>
      </c>
      <c r="K2488" s="67" t="str">
        <f>_xlfn.XLOOKUP(Job_Cards[[#This Row],[Part Code Issued]],'Inventory Check'!$A$3:$A$3000,'Inventory Check'!$B$3:$B$3000,"WRONG Code",0)</f>
        <v>WRONG Code</v>
      </c>
      <c r="N2488" s="69">
        <f t="shared" si="247"/>
        <v>0</v>
      </c>
      <c r="U2488" s="71">
        <f t="shared" si="246"/>
        <v>0</v>
      </c>
      <c r="V2488" s="71">
        <f t="shared" si="248"/>
        <v>0</v>
      </c>
      <c r="X2488" s="69">
        <f>Job_Cards[[#This Row],[GST on Lobour]]+Job_Cards[[#This Row],[Total Labour]]+Job_Cards[[#This Row],[Part Value]]</f>
        <v>0</v>
      </c>
      <c r="AA2488" s="15">
        <f t="shared" si="249"/>
        <v>0</v>
      </c>
      <c r="AB2488" s="15">
        <f t="shared" si="250"/>
        <v>1</v>
      </c>
      <c r="AC2488" s="15">
        <f t="shared" si="251"/>
        <v>1900</v>
      </c>
    </row>
    <row r="2489" spans="7:29" x14ac:dyDescent="0.35">
      <c r="G2489" s="64"/>
      <c r="H2489" s="65"/>
      <c r="I2489" s="65" t="str">
        <f>IF(Job_Cards[[#This Row],[Customer Name]]="",I2488,"")</f>
        <v>Counter Sale</v>
      </c>
      <c r="K2489" s="67" t="str">
        <f>_xlfn.XLOOKUP(Job_Cards[[#This Row],[Part Code Issued]],'Inventory Check'!$A$3:$A$3000,'Inventory Check'!$B$3:$B$3000,"WRONG Code",0)</f>
        <v>WRONG Code</v>
      </c>
      <c r="N2489" s="69">
        <f t="shared" si="247"/>
        <v>0</v>
      </c>
      <c r="U2489" s="71">
        <f t="shared" si="246"/>
        <v>0</v>
      </c>
      <c r="V2489" s="71">
        <f t="shared" si="248"/>
        <v>0</v>
      </c>
      <c r="X2489" s="69">
        <f>Job_Cards[[#This Row],[GST on Lobour]]+Job_Cards[[#This Row],[Total Labour]]+Job_Cards[[#This Row],[Part Value]]</f>
        <v>0</v>
      </c>
      <c r="AA2489" s="15">
        <f t="shared" si="249"/>
        <v>0</v>
      </c>
      <c r="AB2489" s="15">
        <f t="shared" si="250"/>
        <v>1</v>
      </c>
      <c r="AC2489" s="15">
        <f t="shared" si="251"/>
        <v>1900</v>
      </c>
    </row>
    <row r="2490" spans="7:29" x14ac:dyDescent="0.35">
      <c r="G2490" s="64"/>
      <c r="H2490" s="65"/>
      <c r="I2490" s="65" t="str">
        <f>IF(Job_Cards[[#This Row],[Customer Name]]="",I2489,"")</f>
        <v>Counter Sale</v>
      </c>
      <c r="K2490" s="67" t="str">
        <f>_xlfn.XLOOKUP(Job_Cards[[#This Row],[Part Code Issued]],'Inventory Check'!$A$3:$A$3000,'Inventory Check'!$B$3:$B$3000,"WRONG Code",0)</f>
        <v>WRONG Code</v>
      </c>
      <c r="N2490" s="69">
        <f t="shared" si="247"/>
        <v>0</v>
      </c>
      <c r="U2490" s="71">
        <f t="shared" si="246"/>
        <v>0</v>
      </c>
      <c r="V2490" s="71">
        <f t="shared" si="248"/>
        <v>0</v>
      </c>
      <c r="X2490" s="69">
        <f>Job_Cards[[#This Row],[GST on Lobour]]+Job_Cards[[#This Row],[Total Labour]]+Job_Cards[[#This Row],[Part Value]]</f>
        <v>0</v>
      </c>
      <c r="AA2490" s="15">
        <f t="shared" si="249"/>
        <v>0</v>
      </c>
      <c r="AB2490" s="15">
        <f t="shared" si="250"/>
        <v>1</v>
      </c>
      <c r="AC2490" s="15">
        <f t="shared" si="251"/>
        <v>1900</v>
      </c>
    </row>
    <row r="2491" spans="7:29" x14ac:dyDescent="0.35">
      <c r="G2491" s="64"/>
      <c r="H2491" s="65"/>
      <c r="I2491" s="65" t="str">
        <f>IF(Job_Cards[[#This Row],[Customer Name]]="",I2490,"")</f>
        <v>Counter Sale</v>
      </c>
      <c r="K2491" s="67" t="str">
        <f>_xlfn.XLOOKUP(Job_Cards[[#This Row],[Part Code Issued]],'Inventory Check'!$A$3:$A$3000,'Inventory Check'!$B$3:$B$3000,"WRONG Code",0)</f>
        <v>WRONG Code</v>
      </c>
      <c r="N2491" s="69">
        <f t="shared" si="247"/>
        <v>0</v>
      </c>
      <c r="U2491" s="71">
        <f t="shared" si="246"/>
        <v>0</v>
      </c>
      <c r="V2491" s="71">
        <f t="shared" si="248"/>
        <v>0</v>
      </c>
      <c r="X2491" s="69">
        <f>Job_Cards[[#This Row],[GST on Lobour]]+Job_Cards[[#This Row],[Total Labour]]+Job_Cards[[#This Row],[Part Value]]</f>
        <v>0</v>
      </c>
      <c r="AA2491" s="15">
        <f t="shared" si="249"/>
        <v>0</v>
      </c>
      <c r="AB2491" s="15">
        <f t="shared" si="250"/>
        <v>1</v>
      </c>
      <c r="AC2491" s="15">
        <f t="shared" si="251"/>
        <v>1900</v>
      </c>
    </row>
    <row r="2492" spans="7:29" x14ac:dyDescent="0.35">
      <c r="G2492" s="64"/>
      <c r="H2492" s="65"/>
      <c r="I2492" s="65" t="str">
        <f>IF(Job_Cards[[#This Row],[Customer Name]]="",I2491,"")</f>
        <v>Counter Sale</v>
      </c>
      <c r="K2492" s="67" t="str">
        <f>_xlfn.XLOOKUP(Job_Cards[[#This Row],[Part Code Issued]],'Inventory Check'!$A$3:$A$3000,'Inventory Check'!$B$3:$B$3000,"WRONG Code",0)</f>
        <v>WRONG Code</v>
      </c>
      <c r="N2492" s="69">
        <f t="shared" si="247"/>
        <v>0</v>
      </c>
      <c r="U2492" s="71">
        <f t="shared" ref="U2492:U2555" si="252">SUM(O2492:T2492)</f>
        <v>0</v>
      </c>
      <c r="V2492" s="71">
        <f t="shared" si="248"/>
        <v>0</v>
      </c>
      <c r="X2492" s="69">
        <f>Job_Cards[[#This Row],[GST on Lobour]]+Job_Cards[[#This Row],[Total Labour]]+Job_Cards[[#This Row],[Part Value]]</f>
        <v>0</v>
      </c>
      <c r="AA2492" s="15">
        <f t="shared" si="249"/>
        <v>0</v>
      </c>
      <c r="AB2492" s="15">
        <f t="shared" si="250"/>
        <v>1</v>
      </c>
      <c r="AC2492" s="15">
        <f t="shared" si="251"/>
        <v>1900</v>
      </c>
    </row>
    <row r="2493" spans="7:29" x14ac:dyDescent="0.35">
      <c r="G2493" s="64"/>
      <c r="H2493" s="65"/>
      <c r="I2493" s="65" t="str">
        <f>IF(Job_Cards[[#This Row],[Customer Name]]="",I2492,"")</f>
        <v>Counter Sale</v>
      </c>
      <c r="K2493" s="67" t="str">
        <f>_xlfn.XLOOKUP(Job_Cards[[#This Row],[Part Code Issued]],'Inventory Check'!$A$3:$A$3000,'Inventory Check'!$B$3:$B$3000,"WRONG Code",0)</f>
        <v>WRONG Code</v>
      </c>
      <c r="N2493" s="69">
        <f t="shared" ref="N2493:N2556" si="253">M2493*L2493</f>
        <v>0</v>
      </c>
      <c r="U2493" s="71">
        <f t="shared" si="252"/>
        <v>0</v>
      </c>
      <c r="V2493" s="71">
        <f t="shared" ref="V2493:V2556" si="254">U2493*0.18</f>
        <v>0</v>
      </c>
      <c r="X2493" s="69">
        <f>Job_Cards[[#This Row],[GST on Lobour]]+Job_Cards[[#This Row],[Total Labour]]+Job_Cards[[#This Row],[Part Value]]</f>
        <v>0</v>
      </c>
      <c r="AA2493" s="15">
        <f t="shared" si="249"/>
        <v>0</v>
      </c>
      <c r="AB2493" s="15">
        <f t="shared" si="250"/>
        <v>1</v>
      </c>
      <c r="AC2493" s="15">
        <f t="shared" si="251"/>
        <v>1900</v>
      </c>
    </row>
    <row r="2494" spans="7:29" x14ac:dyDescent="0.35">
      <c r="G2494" s="64"/>
      <c r="H2494" s="65"/>
      <c r="I2494" s="65" t="str">
        <f>IF(Job_Cards[[#This Row],[Customer Name]]="",I2493,"")</f>
        <v>Counter Sale</v>
      </c>
      <c r="K2494" s="67" t="str">
        <f>_xlfn.XLOOKUP(Job_Cards[[#This Row],[Part Code Issued]],'Inventory Check'!$A$3:$A$3000,'Inventory Check'!$B$3:$B$3000,"WRONG Code",0)</f>
        <v>WRONG Code</v>
      </c>
      <c r="N2494" s="69">
        <f t="shared" si="253"/>
        <v>0</v>
      </c>
      <c r="U2494" s="71">
        <f t="shared" si="252"/>
        <v>0</v>
      </c>
      <c r="V2494" s="71">
        <f t="shared" si="254"/>
        <v>0</v>
      </c>
      <c r="X2494" s="69">
        <f>Job_Cards[[#This Row],[GST on Lobour]]+Job_Cards[[#This Row],[Total Labour]]+Job_Cards[[#This Row],[Part Value]]</f>
        <v>0</v>
      </c>
      <c r="AA2494" s="15">
        <f t="shared" si="249"/>
        <v>0</v>
      </c>
      <c r="AB2494" s="15">
        <f t="shared" si="250"/>
        <v>1</v>
      </c>
      <c r="AC2494" s="15">
        <f t="shared" si="251"/>
        <v>1900</v>
      </c>
    </row>
    <row r="2495" spans="7:29" x14ac:dyDescent="0.35">
      <c r="G2495" s="64"/>
      <c r="H2495" s="65"/>
      <c r="I2495" s="65" t="str">
        <f>IF(Job_Cards[[#This Row],[Customer Name]]="",I2494,"")</f>
        <v>Counter Sale</v>
      </c>
      <c r="K2495" s="67" t="str">
        <f>_xlfn.XLOOKUP(Job_Cards[[#This Row],[Part Code Issued]],'Inventory Check'!$A$3:$A$3000,'Inventory Check'!$B$3:$B$3000,"WRONG Code",0)</f>
        <v>WRONG Code</v>
      </c>
      <c r="N2495" s="69">
        <f t="shared" si="253"/>
        <v>0</v>
      </c>
      <c r="U2495" s="71">
        <f t="shared" si="252"/>
        <v>0</v>
      </c>
      <c r="V2495" s="71">
        <f t="shared" si="254"/>
        <v>0</v>
      </c>
      <c r="X2495" s="69">
        <f>Job_Cards[[#This Row],[GST on Lobour]]+Job_Cards[[#This Row],[Total Labour]]+Job_Cards[[#This Row],[Part Value]]</f>
        <v>0</v>
      </c>
      <c r="AA2495" s="15">
        <f t="shared" ref="AA2495:AA2558" si="255">DAY(B2495)</f>
        <v>0</v>
      </c>
      <c r="AB2495" s="15">
        <f t="shared" ref="AB2495:AB2558" si="256">MONTH(B2495)</f>
        <v>1</v>
      </c>
      <c r="AC2495" s="15">
        <f t="shared" ref="AC2495:AC2558" si="257">YEAR(B2495)</f>
        <v>1900</v>
      </c>
    </row>
    <row r="2496" spans="7:29" x14ac:dyDescent="0.35">
      <c r="G2496" s="64"/>
      <c r="H2496" s="65"/>
      <c r="I2496" s="65" t="str">
        <f>IF(Job_Cards[[#This Row],[Customer Name]]="",I2495,"")</f>
        <v>Counter Sale</v>
      </c>
      <c r="K2496" s="67" t="str">
        <f>_xlfn.XLOOKUP(Job_Cards[[#This Row],[Part Code Issued]],'Inventory Check'!$A$3:$A$3000,'Inventory Check'!$B$3:$B$3000,"WRONG Code",0)</f>
        <v>WRONG Code</v>
      </c>
      <c r="N2496" s="69">
        <f t="shared" si="253"/>
        <v>0</v>
      </c>
      <c r="U2496" s="71">
        <f t="shared" si="252"/>
        <v>0</v>
      </c>
      <c r="V2496" s="71">
        <f t="shared" si="254"/>
        <v>0</v>
      </c>
      <c r="X2496" s="69">
        <f>Job_Cards[[#This Row],[GST on Lobour]]+Job_Cards[[#This Row],[Total Labour]]+Job_Cards[[#This Row],[Part Value]]</f>
        <v>0</v>
      </c>
      <c r="AA2496" s="15">
        <f t="shared" si="255"/>
        <v>0</v>
      </c>
      <c r="AB2496" s="15">
        <f t="shared" si="256"/>
        <v>1</v>
      </c>
      <c r="AC2496" s="15">
        <f t="shared" si="257"/>
        <v>1900</v>
      </c>
    </row>
    <row r="2497" spans="7:29" x14ac:dyDescent="0.35">
      <c r="G2497" s="64"/>
      <c r="H2497" s="65"/>
      <c r="I2497" s="65" t="str">
        <f>IF(Job_Cards[[#This Row],[Customer Name]]="",I2496,"")</f>
        <v>Counter Sale</v>
      </c>
      <c r="K2497" s="67" t="str">
        <f>_xlfn.XLOOKUP(Job_Cards[[#This Row],[Part Code Issued]],'Inventory Check'!$A$3:$A$3000,'Inventory Check'!$B$3:$B$3000,"WRONG Code",0)</f>
        <v>WRONG Code</v>
      </c>
      <c r="N2497" s="69">
        <f t="shared" si="253"/>
        <v>0</v>
      </c>
      <c r="U2497" s="71">
        <f t="shared" si="252"/>
        <v>0</v>
      </c>
      <c r="V2497" s="71">
        <f t="shared" si="254"/>
        <v>0</v>
      </c>
      <c r="X2497" s="69">
        <f>Job_Cards[[#This Row],[GST on Lobour]]+Job_Cards[[#This Row],[Total Labour]]+Job_Cards[[#This Row],[Part Value]]</f>
        <v>0</v>
      </c>
      <c r="AA2497" s="15">
        <f t="shared" si="255"/>
        <v>0</v>
      </c>
      <c r="AB2497" s="15">
        <f t="shared" si="256"/>
        <v>1</v>
      </c>
      <c r="AC2497" s="15">
        <f t="shared" si="257"/>
        <v>1900</v>
      </c>
    </row>
    <row r="2498" spans="7:29" x14ac:dyDescent="0.35">
      <c r="G2498" s="64"/>
      <c r="H2498" s="65"/>
      <c r="I2498" s="65" t="str">
        <f>IF(Job_Cards[[#This Row],[Customer Name]]="",I2497,"")</f>
        <v>Counter Sale</v>
      </c>
      <c r="K2498" s="67" t="str">
        <f>_xlfn.XLOOKUP(Job_Cards[[#This Row],[Part Code Issued]],'Inventory Check'!$A$3:$A$3000,'Inventory Check'!$B$3:$B$3000,"WRONG Code",0)</f>
        <v>WRONG Code</v>
      </c>
      <c r="N2498" s="69">
        <f t="shared" si="253"/>
        <v>0</v>
      </c>
      <c r="U2498" s="71">
        <f t="shared" si="252"/>
        <v>0</v>
      </c>
      <c r="V2498" s="71">
        <f t="shared" si="254"/>
        <v>0</v>
      </c>
      <c r="X2498" s="69">
        <f>Job_Cards[[#This Row],[GST on Lobour]]+Job_Cards[[#This Row],[Total Labour]]+Job_Cards[[#This Row],[Part Value]]</f>
        <v>0</v>
      </c>
      <c r="AA2498" s="15">
        <f t="shared" si="255"/>
        <v>0</v>
      </c>
      <c r="AB2498" s="15">
        <f t="shared" si="256"/>
        <v>1</v>
      </c>
      <c r="AC2498" s="15">
        <f t="shared" si="257"/>
        <v>1900</v>
      </c>
    </row>
    <row r="2499" spans="7:29" x14ac:dyDescent="0.35">
      <c r="G2499" s="64"/>
      <c r="H2499" s="65"/>
      <c r="I2499" s="65" t="str">
        <f>IF(Job_Cards[[#This Row],[Customer Name]]="",I2498,"")</f>
        <v>Counter Sale</v>
      </c>
      <c r="K2499" s="67" t="str">
        <f>_xlfn.XLOOKUP(Job_Cards[[#This Row],[Part Code Issued]],'Inventory Check'!$A$3:$A$3000,'Inventory Check'!$B$3:$B$3000,"WRONG Code",0)</f>
        <v>WRONG Code</v>
      </c>
      <c r="N2499" s="69">
        <f t="shared" si="253"/>
        <v>0</v>
      </c>
      <c r="U2499" s="71">
        <f t="shared" si="252"/>
        <v>0</v>
      </c>
      <c r="V2499" s="71">
        <f t="shared" si="254"/>
        <v>0</v>
      </c>
      <c r="X2499" s="69">
        <f>Job_Cards[[#This Row],[GST on Lobour]]+Job_Cards[[#This Row],[Total Labour]]+Job_Cards[[#This Row],[Part Value]]</f>
        <v>0</v>
      </c>
      <c r="AA2499" s="15">
        <f t="shared" si="255"/>
        <v>0</v>
      </c>
      <c r="AB2499" s="15">
        <f t="shared" si="256"/>
        <v>1</v>
      </c>
      <c r="AC2499" s="15">
        <f t="shared" si="257"/>
        <v>1900</v>
      </c>
    </row>
    <row r="2500" spans="7:29" x14ac:dyDescent="0.35">
      <c r="G2500" s="64"/>
      <c r="H2500" s="65"/>
      <c r="I2500" s="65" t="str">
        <f>IF(Job_Cards[[#This Row],[Customer Name]]="",I2499,"")</f>
        <v>Counter Sale</v>
      </c>
      <c r="K2500" s="67" t="str">
        <f>_xlfn.XLOOKUP(Job_Cards[[#This Row],[Part Code Issued]],'Inventory Check'!$A$3:$A$3000,'Inventory Check'!$B$3:$B$3000,"WRONG Code",0)</f>
        <v>WRONG Code</v>
      </c>
      <c r="N2500" s="69">
        <f t="shared" si="253"/>
        <v>0</v>
      </c>
      <c r="U2500" s="71">
        <f t="shared" si="252"/>
        <v>0</v>
      </c>
      <c r="V2500" s="71">
        <f t="shared" si="254"/>
        <v>0</v>
      </c>
      <c r="X2500" s="69">
        <f>Job_Cards[[#This Row],[GST on Lobour]]+Job_Cards[[#This Row],[Total Labour]]+Job_Cards[[#This Row],[Part Value]]</f>
        <v>0</v>
      </c>
      <c r="AA2500" s="15">
        <f t="shared" si="255"/>
        <v>0</v>
      </c>
      <c r="AB2500" s="15">
        <f t="shared" si="256"/>
        <v>1</v>
      </c>
      <c r="AC2500" s="15">
        <f t="shared" si="257"/>
        <v>1900</v>
      </c>
    </row>
    <row r="2501" spans="7:29" x14ac:dyDescent="0.35">
      <c r="G2501" s="64"/>
      <c r="H2501" s="65"/>
      <c r="I2501" s="65" t="str">
        <f>IF(Job_Cards[[#This Row],[Customer Name]]="",I2500,"")</f>
        <v>Counter Sale</v>
      </c>
      <c r="K2501" s="67" t="str">
        <f>_xlfn.XLOOKUP(Job_Cards[[#This Row],[Part Code Issued]],'Inventory Check'!$A$3:$A$3000,'Inventory Check'!$B$3:$B$3000,"WRONG Code",0)</f>
        <v>WRONG Code</v>
      </c>
      <c r="N2501" s="69">
        <f t="shared" si="253"/>
        <v>0</v>
      </c>
      <c r="U2501" s="71">
        <f t="shared" si="252"/>
        <v>0</v>
      </c>
      <c r="V2501" s="71">
        <f t="shared" si="254"/>
        <v>0</v>
      </c>
      <c r="X2501" s="69">
        <f>Job_Cards[[#This Row],[GST on Lobour]]+Job_Cards[[#This Row],[Total Labour]]+Job_Cards[[#This Row],[Part Value]]</f>
        <v>0</v>
      </c>
      <c r="AA2501" s="15">
        <f t="shared" si="255"/>
        <v>0</v>
      </c>
      <c r="AB2501" s="15">
        <f t="shared" si="256"/>
        <v>1</v>
      </c>
      <c r="AC2501" s="15">
        <f t="shared" si="257"/>
        <v>1900</v>
      </c>
    </row>
    <row r="2502" spans="7:29" x14ac:dyDescent="0.35">
      <c r="G2502" s="64"/>
      <c r="H2502" s="65"/>
      <c r="I2502" s="65" t="str">
        <f>IF(Job_Cards[[#This Row],[Customer Name]]="",I2501,"")</f>
        <v>Counter Sale</v>
      </c>
      <c r="K2502" s="67" t="str">
        <f>_xlfn.XLOOKUP(Job_Cards[[#This Row],[Part Code Issued]],'Inventory Check'!$A$3:$A$3000,'Inventory Check'!$B$3:$B$3000,"WRONG Code",0)</f>
        <v>WRONG Code</v>
      </c>
      <c r="N2502" s="69">
        <f t="shared" si="253"/>
        <v>0</v>
      </c>
      <c r="U2502" s="71">
        <f t="shared" si="252"/>
        <v>0</v>
      </c>
      <c r="V2502" s="71">
        <f t="shared" si="254"/>
        <v>0</v>
      </c>
      <c r="X2502" s="69">
        <f>Job_Cards[[#This Row],[GST on Lobour]]+Job_Cards[[#This Row],[Total Labour]]+Job_Cards[[#This Row],[Part Value]]</f>
        <v>0</v>
      </c>
      <c r="AA2502" s="15">
        <f t="shared" si="255"/>
        <v>0</v>
      </c>
      <c r="AB2502" s="15">
        <f t="shared" si="256"/>
        <v>1</v>
      </c>
      <c r="AC2502" s="15">
        <f t="shared" si="257"/>
        <v>1900</v>
      </c>
    </row>
    <row r="2503" spans="7:29" x14ac:dyDescent="0.35">
      <c r="G2503" s="64"/>
      <c r="H2503" s="65"/>
      <c r="I2503" s="65" t="str">
        <f>IF(Job_Cards[[#This Row],[Customer Name]]="",I2502,"")</f>
        <v>Counter Sale</v>
      </c>
      <c r="K2503" s="67" t="str">
        <f>_xlfn.XLOOKUP(Job_Cards[[#This Row],[Part Code Issued]],'Inventory Check'!$A$3:$A$3000,'Inventory Check'!$B$3:$B$3000,"WRONG Code",0)</f>
        <v>WRONG Code</v>
      </c>
      <c r="N2503" s="69">
        <f t="shared" si="253"/>
        <v>0</v>
      </c>
      <c r="U2503" s="71">
        <f t="shared" si="252"/>
        <v>0</v>
      </c>
      <c r="V2503" s="71">
        <f t="shared" si="254"/>
        <v>0</v>
      </c>
      <c r="X2503" s="69">
        <f>Job_Cards[[#This Row],[GST on Lobour]]+Job_Cards[[#This Row],[Total Labour]]+Job_Cards[[#This Row],[Part Value]]</f>
        <v>0</v>
      </c>
      <c r="AA2503" s="15">
        <f t="shared" si="255"/>
        <v>0</v>
      </c>
      <c r="AB2503" s="15">
        <f t="shared" si="256"/>
        <v>1</v>
      </c>
      <c r="AC2503" s="15">
        <f t="shared" si="257"/>
        <v>1900</v>
      </c>
    </row>
    <row r="2504" spans="7:29" x14ac:dyDescent="0.35">
      <c r="G2504" s="64"/>
      <c r="H2504" s="65"/>
      <c r="I2504" s="65" t="str">
        <f>IF(Job_Cards[[#This Row],[Customer Name]]="",I2503,"")</f>
        <v>Counter Sale</v>
      </c>
      <c r="K2504" s="67" t="str">
        <f>_xlfn.XLOOKUP(Job_Cards[[#This Row],[Part Code Issued]],'Inventory Check'!$A$3:$A$3000,'Inventory Check'!$B$3:$B$3000,"WRONG Code",0)</f>
        <v>WRONG Code</v>
      </c>
      <c r="N2504" s="69">
        <f t="shared" si="253"/>
        <v>0</v>
      </c>
      <c r="U2504" s="71">
        <f t="shared" si="252"/>
        <v>0</v>
      </c>
      <c r="V2504" s="71">
        <f t="shared" si="254"/>
        <v>0</v>
      </c>
      <c r="X2504" s="69">
        <f>Job_Cards[[#This Row],[GST on Lobour]]+Job_Cards[[#This Row],[Total Labour]]+Job_Cards[[#This Row],[Part Value]]</f>
        <v>0</v>
      </c>
      <c r="AA2504" s="15">
        <f t="shared" si="255"/>
        <v>0</v>
      </c>
      <c r="AB2504" s="15">
        <f t="shared" si="256"/>
        <v>1</v>
      </c>
      <c r="AC2504" s="15">
        <f t="shared" si="257"/>
        <v>1900</v>
      </c>
    </row>
    <row r="2505" spans="7:29" x14ac:dyDescent="0.35">
      <c r="G2505" s="64"/>
      <c r="H2505" s="65"/>
      <c r="I2505" s="65" t="str">
        <f>IF(Job_Cards[[#This Row],[Customer Name]]="",I2504,"")</f>
        <v>Counter Sale</v>
      </c>
      <c r="K2505" s="67" t="str">
        <f>_xlfn.XLOOKUP(Job_Cards[[#This Row],[Part Code Issued]],'Inventory Check'!$A$3:$A$3000,'Inventory Check'!$B$3:$B$3000,"WRONG Code",0)</f>
        <v>WRONG Code</v>
      </c>
      <c r="N2505" s="69">
        <f t="shared" si="253"/>
        <v>0</v>
      </c>
      <c r="U2505" s="71">
        <f t="shared" si="252"/>
        <v>0</v>
      </c>
      <c r="V2505" s="71">
        <f t="shared" si="254"/>
        <v>0</v>
      </c>
      <c r="X2505" s="69">
        <f>Job_Cards[[#This Row],[GST on Lobour]]+Job_Cards[[#This Row],[Total Labour]]+Job_Cards[[#This Row],[Part Value]]</f>
        <v>0</v>
      </c>
      <c r="AA2505" s="15">
        <f t="shared" si="255"/>
        <v>0</v>
      </c>
      <c r="AB2505" s="15">
        <f t="shared" si="256"/>
        <v>1</v>
      </c>
      <c r="AC2505" s="15">
        <f t="shared" si="257"/>
        <v>1900</v>
      </c>
    </row>
    <row r="2506" spans="7:29" x14ac:dyDescent="0.35">
      <c r="G2506" s="64"/>
      <c r="H2506" s="65"/>
      <c r="I2506" s="65" t="str">
        <f>IF(Job_Cards[[#This Row],[Customer Name]]="",I2505,"")</f>
        <v>Counter Sale</v>
      </c>
      <c r="K2506" s="67" t="str">
        <f>_xlfn.XLOOKUP(Job_Cards[[#This Row],[Part Code Issued]],'Inventory Check'!$A$3:$A$3000,'Inventory Check'!$B$3:$B$3000,"WRONG Code",0)</f>
        <v>WRONG Code</v>
      </c>
      <c r="N2506" s="69">
        <f t="shared" si="253"/>
        <v>0</v>
      </c>
      <c r="U2506" s="71">
        <f t="shared" si="252"/>
        <v>0</v>
      </c>
      <c r="V2506" s="71">
        <f t="shared" si="254"/>
        <v>0</v>
      </c>
      <c r="X2506" s="69">
        <f>Job_Cards[[#This Row],[GST on Lobour]]+Job_Cards[[#This Row],[Total Labour]]+Job_Cards[[#This Row],[Part Value]]</f>
        <v>0</v>
      </c>
      <c r="AA2506" s="15">
        <f t="shared" si="255"/>
        <v>0</v>
      </c>
      <c r="AB2506" s="15">
        <f t="shared" si="256"/>
        <v>1</v>
      </c>
      <c r="AC2506" s="15">
        <f t="shared" si="257"/>
        <v>1900</v>
      </c>
    </row>
    <row r="2507" spans="7:29" x14ac:dyDescent="0.35">
      <c r="G2507" s="64"/>
      <c r="H2507" s="65"/>
      <c r="I2507" s="65" t="str">
        <f>IF(Job_Cards[[#This Row],[Customer Name]]="",I2506,"")</f>
        <v>Counter Sale</v>
      </c>
      <c r="K2507" s="67" t="str">
        <f>_xlfn.XLOOKUP(Job_Cards[[#This Row],[Part Code Issued]],'Inventory Check'!$A$3:$A$3000,'Inventory Check'!$B$3:$B$3000,"WRONG Code",0)</f>
        <v>WRONG Code</v>
      </c>
      <c r="N2507" s="69">
        <f t="shared" si="253"/>
        <v>0</v>
      </c>
      <c r="U2507" s="71">
        <f t="shared" si="252"/>
        <v>0</v>
      </c>
      <c r="V2507" s="71">
        <f t="shared" si="254"/>
        <v>0</v>
      </c>
      <c r="X2507" s="69">
        <f>Job_Cards[[#This Row],[GST on Lobour]]+Job_Cards[[#This Row],[Total Labour]]+Job_Cards[[#This Row],[Part Value]]</f>
        <v>0</v>
      </c>
      <c r="AA2507" s="15">
        <f t="shared" si="255"/>
        <v>0</v>
      </c>
      <c r="AB2507" s="15">
        <f t="shared" si="256"/>
        <v>1</v>
      </c>
      <c r="AC2507" s="15">
        <f t="shared" si="257"/>
        <v>1900</v>
      </c>
    </row>
    <row r="2508" spans="7:29" x14ac:dyDescent="0.35">
      <c r="G2508" s="64"/>
      <c r="H2508" s="65"/>
      <c r="I2508" s="65" t="str">
        <f>IF(Job_Cards[[#This Row],[Customer Name]]="",I2507,"")</f>
        <v>Counter Sale</v>
      </c>
      <c r="K2508" s="67" t="str">
        <f>_xlfn.XLOOKUP(Job_Cards[[#This Row],[Part Code Issued]],'Inventory Check'!$A$3:$A$3000,'Inventory Check'!$B$3:$B$3000,"WRONG Code",0)</f>
        <v>WRONG Code</v>
      </c>
      <c r="N2508" s="69">
        <f t="shared" si="253"/>
        <v>0</v>
      </c>
      <c r="U2508" s="71">
        <f t="shared" si="252"/>
        <v>0</v>
      </c>
      <c r="V2508" s="71">
        <f t="shared" si="254"/>
        <v>0</v>
      </c>
      <c r="X2508" s="69">
        <f>Job_Cards[[#This Row],[GST on Lobour]]+Job_Cards[[#This Row],[Total Labour]]+Job_Cards[[#This Row],[Part Value]]</f>
        <v>0</v>
      </c>
      <c r="AA2508" s="15">
        <f t="shared" si="255"/>
        <v>0</v>
      </c>
      <c r="AB2508" s="15">
        <f t="shared" si="256"/>
        <v>1</v>
      </c>
      <c r="AC2508" s="15">
        <f t="shared" si="257"/>
        <v>1900</v>
      </c>
    </row>
    <row r="2509" spans="7:29" x14ac:dyDescent="0.35">
      <c r="G2509" s="64"/>
      <c r="H2509" s="65"/>
      <c r="I2509" s="65" t="str">
        <f>IF(Job_Cards[[#This Row],[Customer Name]]="",I2508,"")</f>
        <v>Counter Sale</v>
      </c>
      <c r="K2509" s="67" t="str">
        <f>_xlfn.XLOOKUP(Job_Cards[[#This Row],[Part Code Issued]],'Inventory Check'!$A$3:$A$3000,'Inventory Check'!$B$3:$B$3000,"WRONG Code",0)</f>
        <v>WRONG Code</v>
      </c>
      <c r="N2509" s="69">
        <f t="shared" si="253"/>
        <v>0</v>
      </c>
      <c r="U2509" s="71">
        <f t="shared" si="252"/>
        <v>0</v>
      </c>
      <c r="V2509" s="71">
        <f t="shared" si="254"/>
        <v>0</v>
      </c>
      <c r="X2509" s="69">
        <f>Job_Cards[[#This Row],[GST on Lobour]]+Job_Cards[[#This Row],[Total Labour]]+Job_Cards[[#This Row],[Part Value]]</f>
        <v>0</v>
      </c>
      <c r="AA2509" s="15">
        <f t="shared" si="255"/>
        <v>0</v>
      </c>
      <c r="AB2509" s="15">
        <f t="shared" si="256"/>
        <v>1</v>
      </c>
      <c r="AC2509" s="15">
        <f t="shared" si="257"/>
        <v>1900</v>
      </c>
    </row>
    <row r="2510" spans="7:29" x14ac:dyDescent="0.35">
      <c r="G2510" s="64"/>
      <c r="H2510" s="65"/>
      <c r="I2510" s="65" t="str">
        <f>IF(Job_Cards[[#This Row],[Customer Name]]="",I2509,"")</f>
        <v>Counter Sale</v>
      </c>
      <c r="K2510" s="67" t="str">
        <f>_xlfn.XLOOKUP(Job_Cards[[#This Row],[Part Code Issued]],'Inventory Check'!$A$3:$A$3000,'Inventory Check'!$B$3:$B$3000,"WRONG Code",0)</f>
        <v>WRONG Code</v>
      </c>
      <c r="N2510" s="69">
        <f t="shared" si="253"/>
        <v>0</v>
      </c>
      <c r="U2510" s="71">
        <f t="shared" si="252"/>
        <v>0</v>
      </c>
      <c r="V2510" s="71">
        <f t="shared" si="254"/>
        <v>0</v>
      </c>
      <c r="X2510" s="69">
        <f>Job_Cards[[#This Row],[GST on Lobour]]+Job_Cards[[#This Row],[Total Labour]]+Job_Cards[[#This Row],[Part Value]]</f>
        <v>0</v>
      </c>
      <c r="AA2510" s="15">
        <f t="shared" si="255"/>
        <v>0</v>
      </c>
      <c r="AB2510" s="15">
        <f t="shared" si="256"/>
        <v>1</v>
      </c>
      <c r="AC2510" s="15">
        <f t="shared" si="257"/>
        <v>1900</v>
      </c>
    </row>
    <row r="2511" spans="7:29" x14ac:dyDescent="0.35">
      <c r="G2511" s="64"/>
      <c r="H2511" s="65"/>
      <c r="I2511" s="65" t="str">
        <f>IF(Job_Cards[[#This Row],[Customer Name]]="",I2510,"")</f>
        <v>Counter Sale</v>
      </c>
      <c r="K2511" s="67" t="str">
        <f>_xlfn.XLOOKUP(Job_Cards[[#This Row],[Part Code Issued]],'Inventory Check'!$A$3:$A$3000,'Inventory Check'!$B$3:$B$3000,"WRONG Code",0)</f>
        <v>WRONG Code</v>
      </c>
      <c r="N2511" s="69">
        <f t="shared" si="253"/>
        <v>0</v>
      </c>
      <c r="U2511" s="71">
        <f t="shared" si="252"/>
        <v>0</v>
      </c>
      <c r="V2511" s="71">
        <f t="shared" si="254"/>
        <v>0</v>
      </c>
      <c r="X2511" s="69">
        <f>Job_Cards[[#This Row],[GST on Lobour]]+Job_Cards[[#This Row],[Total Labour]]+Job_Cards[[#This Row],[Part Value]]</f>
        <v>0</v>
      </c>
      <c r="AA2511" s="15">
        <f t="shared" si="255"/>
        <v>0</v>
      </c>
      <c r="AB2511" s="15">
        <f t="shared" si="256"/>
        <v>1</v>
      </c>
      <c r="AC2511" s="15">
        <f t="shared" si="257"/>
        <v>1900</v>
      </c>
    </row>
    <row r="2512" spans="7:29" x14ac:dyDescent="0.35">
      <c r="G2512" s="64"/>
      <c r="H2512" s="65"/>
      <c r="I2512" s="65" t="str">
        <f>IF(Job_Cards[[#This Row],[Customer Name]]="",I2511,"")</f>
        <v>Counter Sale</v>
      </c>
      <c r="K2512" s="67" t="str">
        <f>_xlfn.XLOOKUP(Job_Cards[[#This Row],[Part Code Issued]],'Inventory Check'!$A$3:$A$3000,'Inventory Check'!$B$3:$B$3000,"WRONG Code",0)</f>
        <v>WRONG Code</v>
      </c>
      <c r="N2512" s="69">
        <f t="shared" si="253"/>
        <v>0</v>
      </c>
      <c r="U2512" s="71">
        <f t="shared" si="252"/>
        <v>0</v>
      </c>
      <c r="V2512" s="71">
        <f t="shared" si="254"/>
        <v>0</v>
      </c>
      <c r="X2512" s="69">
        <f>Job_Cards[[#This Row],[GST on Lobour]]+Job_Cards[[#This Row],[Total Labour]]+Job_Cards[[#This Row],[Part Value]]</f>
        <v>0</v>
      </c>
      <c r="AA2512" s="15">
        <f t="shared" si="255"/>
        <v>0</v>
      </c>
      <c r="AB2512" s="15">
        <f t="shared" si="256"/>
        <v>1</v>
      </c>
      <c r="AC2512" s="15">
        <f t="shared" si="257"/>
        <v>1900</v>
      </c>
    </row>
    <row r="2513" spans="7:29" x14ac:dyDescent="0.35">
      <c r="G2513" s="64"/>
      <c r="H2513" s="65"/>
      <c r="I2513" s="65" t="str">
        <f>IF(Job_Cards[[#This Row],[Customer Name]]="",I2512,"")</f>
        <v>Counter Sale</v>
      </c>
      <c r="K2513" s="67" t="str">
        <f>_xlfn.XLOOKUP(Job_Cards[[#This Row],[Part Code Issued]],'Inventory Check'!$A$3:$A$3000,'Inventory Check'!$B$3:$B$3000,"WRONG Code",0)</f>
        <v>WRONG Code</v>
      </c>
      <c r="N2513" s="69">
        <f t="shared" si="253"/>
        <v>0</v>
      </c>
      <c r="U2513" s="71">
        <f t="shared" si="252"/>
        <v>0</v>
      </c>
      <c r="V2513" s="71">
        <f t="shared" si="254"/>
        <v>0</v>
      </c>
      <c r="X2513" s="69">
        <f>Job_Cards[[#This Row],[GST on Lobour]]+Job_Cards[[#This Row],[Total Labour]]+Job_Cards[[#This Row],[Part Value]]</f>
        <v>0</v>
      </c>
      <c r="AA2513" s="15">
        <f t="shared" si="255"/>
        <v>0</v>
      </c>
      <c r="AB2513" s="15">
        <f t="shared" si="256"/>
        <v>1</v>
      </c>
      <c r="AC2513" s="15">
        <f t="shared" si="257"/>
        <v>1900</v>
      </c>
    </row>
    <row r="2514" spans="7:29" x14ac:dyDescent="0.35">
      <c r="G2514" s="64"/>
      <c r="H2514" s="65"/>
      <c r="I2514" s="65" t="str">
        <f>IF(Job_Cards[[#This Row],[Customer Name]]="",I2513,"")</f>
        <v>Counter Sale</v>
      </c>
      <c r="K2514" s="67" t="str">
        <f>_xlfn.XLOOKUP(Job_Cards[[#This Row],[Part Code Issued]],'Inventory Check'!$A$3:$A$3000,'Inventory Check'!$B$3:$B$3000,"WRONG Code",0)</f>
        <v>WRONG Code</v>
      </c>
      <c r="N2514" s="69">
        <f t="shared" si="253"/>
        <v>0</v>
      </c>
      <c r="U2514" s="71">
        <f t="shared" si="252"/>
        <v>0</v>
      </c>
      <c r="V2514" s="71">
        <f t="shared" si="254"/>
        <v>0</v>
      </c>
      <c r="X2514" s="69">
        <f>Job_Cards[[#This Row],[GST on Lobour]]+Job_Cards[[#This Row],[Total Labour]]+Job_Cards[[#This Row],[Part Value]]</f>
        <v>0</v>
      </c>
      <c r="AA2514" s="15">
        <f t="shared" si="255"/>
        <v>0</v>
      </c>
      <c r="AB2514" s="15">
        <f t="shared" si="256"/>
        <v>1</v>
      </c>
      <c r="AC2514" s="15">
        <f t="shared" si="257"/>
        <v>1900</v>
      </c>
    </row>
    <row r="2515" spans="7:29" x14ac:dyDescent="0.35">
      <c r="G2515" s="64"/>
      <c r="H2515" s="65"/>
      <c r="I2515" s="65" t="str">
        <f>IF(Job_Cards[[#This Row],[Customer Name]]="",I2514,"")</f>
        <v>Counter Sale</v>
      </c>
      <c r="K2515" s="67" t="str">
        <f>_xlfn.XLOOKUP(Job_Cards[[#This Row],[Part Code Issued]],'Inventory Check'!$A$3:$A$3000,'Inventory Check'!$B$3:$B$3000,"WRONG Code",0)</f>
        <v>WRONG Code</v>
      </c>
      <c r="N2515" s="69">
        <f t="shared" si="253"/>
        <v>0</v>
      </c>
      <c r="U2515" s="71">
        <f t="shared" si="252"/>
        <v>0</v>
      </c>
      <c r="V2515" s="71">
        <f t="shared" si="254"/>
        <v>0</v>
      </c>
      <c r="X2515" s="69">
        <f>Job_Cards[[#This Row],[GST on Lobour]]+Job_Cards[[#This Row],[Total Labour]]+Job_Cards[[#This Row],[Part Value]]</f>
        <v>0</v>
      </c>
      <c r="AA2515" s="15">
        <f t="shared" si="255"/>
        <v>0</v>
      </c>
      <c r="AB2515" s="15">
        <f t="shared" si="256"/>
        <v>1</v>
      </c>
      <c r="AC2515" s="15">
        <f t="shared" si="257"/>
        <v>1900</v>
      </c>
    </row>
    <row r="2516" spans="7:29" x14ac:dyDescent="0.35">
      <c r="G2516" s="64"/>
      <c r="H2516" s="65"/>
      <c r="I2516" s="65" t="str">
        <f>IF(Job_Cards[[#This Row],[Customer Name]]="",I2515,"")</f>
        <v>Counter Sale</v>
      </c>
      <c r="K2516" s="67" t="str">
        <f>_xlfn.XLOOKUP(Job_Cards[[#This Row],[Part Code Issued]],'Inventory Check'!$A$3:$A$3000,'Inventory Check'!$B$3:$B$3000,"WRONG Code",0)</f>
        <v>WRONG Code</v>
      </c>
      <c r="N2516" s="69">
        <f t="shared" si="253"/>
        <v>0</v>
      </c>
      <c r="U2516" s="71">
        <f t="shared" si="252"/>
        <v>0</v>
      </c>
      <c r="V2516" s="71">
        <f t="shared" si="254"/>
        <v>0</v>
      </c>
      <c r="X2516" s="69">
        <f>Job_Cards[[#This Row],[GST on Lobour]]+Job_Cards[[#This Row],[Total Labour]]+Job_Cards[[#This Row],[Part Value]]</f>
        <v>0</v>
      </c>
      <c r="AA2516" s="15">
        <f t="shared" si="255"/>
        <v>0</v>
      </c>
      <c r="AB2516" s="15">
        <f t="shared" si="256"/>
        <v>1</v>
      </c>
      <c r="AC2516" s="15">
        <f t="shared" si="257"/>
        <v>1900</v>
      </c>
    </row>
    <row r="2517" spans="7:29" x14ac:dyDescent="0.35">
      <c r="G2517" s="64"/>
      <c r="H2517" s="65"/>
      <c r="I2517" s="65" t="str">
        <f>IF(Job_Cards[[#This Row],[Customer Name]]="",I2516,"")</f>
        <v>Counter Sale</v>
      </c>
      <c r="K2517" s="67" t="str">
        <f>_xlfn.XLOOKUP(Job_Cards[[#This Row],[Part Code Issued]],'Inventory Check'!$A$3:$A$3000,'Inventory Check'!$B$3:$B$3000,"WRONG Code",0)</f>
        <v>WRONG Code</v>
      </c>
      <c r="N2517" s="69">
        <f t="shared" si="253"/>
        <v>0</v>
      </c>
      <c r="U2517" s="71">
        <f t="shared" si="252"/>
        <v>0</v>
      </c>
      <c r="V2517" s="71">
        <f t="shared" si="254"/>
        <v>0</v>
      </c>
      <c r="X2517" s="69">
        <f>Job_Cards[[#This Row],[GST on Lobour]]+Job_Cards[[#This Row],[Total Labour]]+Job_Cards[[#This Row],[Part Value]]</f>
        <v>0</v>
      </c>
      <c r="AA2517" s="15">
        <f t="shared" si="255"/>
        <v>0</v>
      </c>
      <c r="AB2517" s="15">
        <f t="shared" si="256"/>
        <v>1</v>
      </c>
      <c r="AC2517" s="15">
        <f t="shared" si="257"/>
        <v>1900</v>
      </c>
    </row>
    <row r="2518" spans="7:29" x14ac:dyDescent="0.35">
      <c r="G2518" s="64"/>
      <c r="H2518" s="65"/>
      <c r="I2518" s="65" t="str">
        <f>IF(Job_Cards[[#This Row],[Customer Name]]="",I2517,"")</f>
        <v>Counter Sale</v>
      </c>
      <c r="K2518" s="67" t="str">
        <f>_xlfn.XLOOKUP(Job_Cards[[#This Row],[Part Code Issued]],'Inventory Check'!$A$3:$A$3000,'Inventory Check'!$B$3:$B$3000,"WRONG Code",0)</f>
        <v>WRONG Code</v>
      </c>
      <c r="N2518" s="69">
        <f t="shared" si="253"/>
        <v>0</v>
      </c>
      <c r="U2518" s="71">
        <f t="shared" si="252"/>
        <v>0</v>
      </c>
      <c r="V2518" s="71">
        <f t="shared" si="254"/>
        <v>0</v>
      </c>
      <c r="X2518" s="69">
        <f>Job_Cards[[#This Row],[GST on Lobour]]+Job_Cards[[#This Row],[Total Labour]]+Job_Cards[[#This Row],[Part Value]]</f>
        <v>0</v>
      </c>
      <c r="AA2518" s="15">
        <f t="shared" si="255"/>
        <v>0</v>
      </c>
      <c r="AB2518" s="15">
        <f t="shared" si="256"/>
        <v>1</v>
      </c>
      <c r="AC2518" s="15">
        <f t="shared" si="257"/>
        <v>1900</v>
      </c>
    </row>
    <row r="2519" spans="7:29" x14ac:dyDescent="0.35">
      <c r="G2519" s="64"/>
      <c r="H2519" s="65"/>
      <c r="I2519" s="65" t="str">
        <f>IF(Job_Cards[[#This Row],[Customer Name]]="",I2518,"")</f>
        <v>Counter Sale</v>
      </c>
      <c r="K2519" s="67" t="str">
        <f>_xlfn.XLOOKUP(Job_Cards[[#This Row],[Part Code Issued]],'Inventory Check'!$A$3:$A$3000,'Inventory Check'!$B$3:$B$3000,"WRONG Code",0)</f>
        <v>WRONG Code</v>
      </c>
      <c r="N2519" s="69">
        <f t="shared" si="253"/>
        <v>0</v>
      </c>
      <c r="U2519" s="71">
        <f t="shared" si="252"/>
        <v>0</v>
      </c>
      <c r="V2519" s="71">
        <f t="shared" si="254"/>
        <v>0</v>
      </c>
      <c r="X2519" s="69">
        <f>Job_Cards[[#This Row],[GST on Lobour]]+Job_Cards[[#This Row],[Total Labour]]+Job_Cards[[#This Row],[Part Value]]</f>
        <v>0</v>
      </c>
      <c r="AA2519" s="15">
        <f t="shared" si="255"/>
        <v>0</v>
      </c>
      <c r="AB2519" s="15">
        <f t="shared" si="256"/>
        <v>1</v>
      </c>
      <c r="AC2519" s="15">
        <f t="shared" si="257"/>
        <v>1900</v>
      </c>
    </row>
    <row r="2520" spans="7:29" x14ac:dyDescent="0.35">
      <c r="G2520" s="64"/>
      <c r="H2520" s="65"/>
      <c r="I2520" s="65" t="str">
        <f>IF(Job_Cards[[#This Row],[Customer Name]]="",I2519,"")</f>
        <v>Counter Sale</v>
      </c>
      <c r="K2520" s="67" t="str">
        <f>_xlfn.XLOOKUP(Job_Cards[[#This Row],[Part Code Issued]],'Inventory Check'!$A$3:$A$3000,'Inventory Check'!$B$3:$B$3000,"WRONG Code",0)</f>
        <v>WRONG Code</v>
      </c>
      <c r="N2520" s="69">
        <f t="shared" si="253"/>
        <v>0</v>
      </c>
      <c r="U2520" s="71">
        <f t="shared" si="252"/>
        <v>0</v>
      </c>
      <c r="V2520" s="71">
        <f t="shared" si="254"/>
        <v>0</v>
      </c>
      <c r="X2520" s="69">
        <f>Job_Cards[[#This Row],[GST on Lobour]]+Job_Cards[[#This Row],[Total Labour]]+Job_Cards[[#This Row],[Part Value]]</f>
        <v>0</v>
      </c>
      <c r="AA2520" s="15">
        <f t="shared" si="255"/>
        <v>0</v>
      </c>
      <c r="AB2520" s="15">
        <f t="shared" si="256"/>
        <v>1</v>
      </c>
      <c r="AC2520" s="15">
        <f t="shared" si="257"/>
        <v>1900</v>
      </c>
    </row>
    <row r="2521" spans="7:29" x14ac:dyDescent="0.35">
      <c r="G2521" s="64"/>
      <c r="H2521" s="65"/>
      <c r="I2521" s="65" t="str">
        <f>IF(Job_Cards[[#This Row],[Customer Name]]="",I2520,"")</f>
        <v>Counter Sale</v>
      </c>
      <c r="K2521" s="67" t="str">
        <f>_xlfn.XLOOKUP(Job_Cards[[#This Row],[Part Code Issued]],'Inventory Check'!$A$3:$A$3000,'Inventory Check'!$B$3:$B$3000,"WRONG Code",0)</f>
        <v>WRONG Code</v>
      </c>
      <c r="N2521" s="69">
        <f t="shared" si="253"/>
        <v>0</v>
      </c>
      <c r="U2521" s="71">
        <f t="shared" si="252"/>
        <v>0</v>
      </c>
      <c r="V2521" s="71">
        <f t="shared" si="254"/>
        <v>0</v>
      </c>
      <c r="X2521" s="69">
        <f>Job_Cards[[#This Row],[GST on Lobour]]+Job_Cards[[#This Row],[Total Labour]]+Job_Cards[[#This Row],[Part Value]]</f>
        <v>0</v>
      </c>
      <c r="AA2521" s="15">
        <f t="shared" si="255"/>
        <v>0</v>
      </c>
      <c r="AB2521" s="15">
        <f t="shared" si="256"/>
        <v>1</v>
      </c>
      <c r="AC2521" s="15">
        <f t="shared" si="257"/>
        <v>1900</v>
      </c>
    </row>
    <row r="2522" spans="7:29" x14ac:dyDescent="0.35">
      <c r="G2522" s="64"/>
      <c r="H2522" s="65"/>
      <c r="I2522" s="65" t="str">
        <f>IF(Job_Cards[[#This Row],[Customer Name]]="",I2521,"")</f>
        <v>Counter Sale</v>
      </c>
      <c r="K2522" s="67" t="str">
        <f>_xlfn.XLOOKUP(Job_Cards[[#This Row],[Part Code Issued]],'Inventory Check'!$A$3:$A$3000,'Inventory Check'!$B$3:$B$3000,"WRONG Code",0)</f>
        <v>WRONG Code</v>
      </c>
      <c r="N2522" s="69">
        <f t="shared" si="253"/>
        <v>0</v>
      </c>
      <c r="U2522" s="71">
        <f t="shared" si="252"/>
        <v>0</v>
      </c>
      <c r="V2522" s="71">
        <f t="shared" si="254"/>
        <v>0</v>
      </c>
      <c r="X2522" s="69">
        <f>Job_Cards[[#This Row],[GST on Lobour]]+Job_Cards[[#This Row],[Total Labour]]+Job_Cards[[#This Row],[Part Value]]</f>
        <v>0</v>
      </c>
      <c r="AA2522" s="15">
        <f t="shared" si="255"/>
        <v>0</v>
      </c>
      <c r="AB2522" s="15">
        <f t="shared" si="256"/>
        <v>1</v>
      </c>
      <c r="AC2522" s="15">
        <f t="shared" si="257"/>
        <v>1900</v>
      </c>
    </row>
    <row r="2523" spans="7:29" x14ac:dyDescent="0.35">
      <c r="G2523" s="64"/>
      <c r="H2523" s="65"/>
      <c r="I2523" s="65" t="str">
        <f>IF(Job_Cards[[#This Row],[Customer Name]]="",I2522,"")</f>
        <v>Counter Sale</v>
      </c>
      <c r="K2523" s="67" t="str">
        <f>_xlfn.XLOOKUP(Job_Cards[[#This Row],[Part Code Issued]],'Inventory Check'!$A$3:$A$3000,'Inventory Check'!$B$3:$B$3000,"WRONG Code",0)</f>
        <v>WRONG Code</v>
      </c>
      <c r="N2523" s="69">
        <f t="shared" si="253"/>
        <v>0</v>
      </c>
      <c r="U2523" s="71">
        <f t="shared" si="252"/>
        <v>0</v>
      </c>
      <c r="V2523" s="71">
        <f t="shared" si="254"/>
        <v>0</v>
      </c>
      <c r="X2523" s="69">
        <f>Job_Cards[[#This Row],[GST on Lobour]]+Job_Cards[[#This Row],[Total Labour]]+Job_Cards[[#This Row],[Part Value]]</f>
        <v>0</v>
      </c>
      <c r="AA2523" s="15">
        <f t="shared" si="255"/>
        <v>0</v>
      </c>
      <c r="AB2523" s="15">
        <f t="shared" si="256"/>
        <v>1</v>
      </c>
      <c r="AC2523" s="15">
        <f t="shared" si="257"/>
        <v>1900</v>
      </c>
    </row>
    <row r="2524" spans="7:29" x14ac:dyDescent="0.35">
      <c r="G2524" s="64"/>
      <c r="H2524" s="65"/>
      <c r="I2524" s="65" t="str">
        <f>IF(Job_Cards[[#This Row],[Customer Name]]="",I2523,"")</f>
        <v>Counter Sale</v>
      </c>
      <c r="K2524" s="67" t="str">
        <f>_xlfn.XLOOKUP(Job_Cards[[#This Row],[Part Code Issued]],'Inventory Check'!$A$3:$A$3000,'Inventory Check'!$B$3:$B$3000,"WRONG Code",0)</f>
        <v>WRONG Code</v>
      </c>
      <c r="N2524" s="69">
        <f t="shared" si="253"/>
        <v>0</v>
      </c>
      <c r="U2524" s="71">
        <f t="shared" si="252"/>
        <v>0</v>
      </c>
      <c r="V2524" s="71">
        <f t="shared" si="254"/>
        <v>0</v>
      </c>
      <c r="X2524" s="69">
        <f>Job_Cards[[#This Row],[GST on Lobour]]+Job_Cards[[#This Row],[Total Labour]]+Job_Cards[[#This Row],[Part Value]]</f>
        <v>0</v>
      </c>
      <c r="AA2524" s="15">
        <f t="shared" si="255"/>
        <v>0</v>
      </c>
      <c r="AB2524" s="15">
        <f t="shared" si="256"/>
        <v>1</v>
      </c>
      <c r="AC2524" s="15">
        <f t="shared" si="257"/>
        <v>1900</v>
      </c>
    </row>
    <row r="2525" spans="7:29" x14ac:dyDescent="0.35">
      <c r="G2525" s="64"/>
      <c r="H2525" s="65"/>
      <c r="I2525" s="65" t="str">
        <f>IF(Job_Cards[[#This Row],[Customer Name]]="",I2524,"")</f>
        <v>Counter Sale</v>
      </c>
      <c r="K2525" s="67" t="str">
        <f>_xlfn.XLOOKUP(Job_Cards[[#This Row],[Part Code Issued]],'Inventory Check'!$A$3:$A$3000,'Inventory Check'!$B$3:$B$3000,"WRONG Code",0)</f>
        <v>WRONG Code</v>
      </c>
      <c r="N2525" s="69">
        <f t="shared" si="253"/>
        <v>0</v>
      </c>
      <c r="U2525" s="71">
        <f t="shared" si="252"/>
        <v>0</v>
      </c>
      <c r="V2525" s="71">
        <f t="shared" si="254"/>
        <v>0</v>
      </c>
      <c r="X2525" s="69">
        <f>Job_Cards[[#This Row],[GST on Lobour]]+Job_Cards[[#This Row],[Total Labour]]+Job_Cards[[#This Row],[Part Value]]</f>
        <v>0</v>
      </c>
      <c r="AA2525" s="15">
        <f t="shared" si="255"/>
        <v>0</v>
      </c>
      <c r="AB2525" s="15">
        <f t="shared" si="256"/>
        <v>1</v>
      </c>
      <c r="AC2525" s="15">
        <f t="shared" si="257"/>
        <v>1900</v>
      </c>
    </row>
    <row r="2526" spans="7:29" x14ac:dyDescent="0.35">
      <c r="G2526" s="64"/>
      <c r="H2526" s="65"/>
      <c r="I2526" s="65" t="str">
        <f>IF(Job_Cards[[#This Row],[Customer Name]]="",I2525,"")</f>
        <v>Counter Sale</v>
      </c>
      <c r="K2526" s="67" t="str">
        <f>_xlfn.XLOOKUP(Job_Cards[[#This Row],[Part Code Issued]],'Inventory Check'!$A$3:$A$3000,'Inventory Check'!$B$3:$B$3000,"WRONG Code",0)</f>
        <v>WRONG Code</v>
      </c>
      <c r="N2526" s="69">
        <f t="shared" si="253"/>
        <v>0</v>
      </c>
      <c r="U2526" s="71">
        <f t="shared" si="252"/>
        <v>0</v>
      </c>
      <c r="V2526" s="71">
        <f t="shared" si="254"/>
        <v>0</v>
      </c>
      <c r="X2526" s="69">
        <f>Job_Cards[[#This Row],[GST on Lobour]]+Job_Cards[[#This Row],[Total Labour]]+Job_Cards[[#This Row],[Part Value]]</f>
        <v>0</v>
      </c>
      <c r="AA2526" s="15">
        <f t="shared" si="255"/>
        <v>0</v>
      </c>
      <c r="AB2526" s="15">
        <f t="shared" si="256"/>
        <v>1</v>
      </c>
      <c r="AC2526" s="15">
        <f t="shared" si="257"/>
        <v>1900</v>
      </c>
    </row>
    <row r="2527" spans="7:29" x14ac:dyDescent="0.35">
      <c r="G2527" s="64"/>
      <c r="H2527" s="65"/>
      <c r="I2527" s="65" t="str">
        <f>IF(Job_Cards[[#This Row],[Customer Name]]="",I2526,"")</f>
        <v>Counter Sale</v>
      </c>
      <c r="K2527" s="67" t="str">
        <f>_xlfn.XLOOKUP(Job_Cards[[#This Row],[Part Code Issued]],'Inventory Check'!$A$3:$A$3000,'Inventory Check'!$B$3:$B$3000,"WRONG Code",0)</f>
        <v>WRONG Code</v>
      </c>
      <c r="N2527" s="69">
        <f t="shared" si="253"/>
        <v>0</v>
      </c>
      <c r="U2527" s="71">
        <f t="shared" si="252"/>
        <v>0</v>
      </c>
      <c r="V2527" s="71">
        <f t="shared" si="254"/>
        <v>0</v>
      </c>
      <c r="X2527" s="69">
        <f>Job_Cards[[#This Row],[GST on Lobour]]+Job_Cards[[#This Row],[Total Labour]]+Job_Cards[[#This Row],[Part Value]]</f>
        <v>0</v>
      </c>
      <c r="AA2527" s="15">
        <f t="shared" si="255"/>
        <v>0</v>
      </c>
      <c r="AB2527" s="15">
        <f t="shared" si="256"/>
        <v>1</v>
      </c>
      <c r="AC2527" s="15">
        <f t="shared" si="257"/>
        <v>1900</v>
      </c>
    </row>
    <row r="2528" spans="7:29" x14ac:dyDescent="0.35">
      <c r="G2528" s="64"/>
      <c r="H2528" s="65"/>
      <c r="I2528" s="65" t="str">
        <f>IF(Job_Cards[[#This Row],[Customer Name]]="",I2527,"")</f>
        <v>Counter Sale</v>
      </c>
      <c r="K2528" s="67" t="str">
        <f>_xlfn.XLOOKUP(Job_Cards[[#This Row],[Part Code Issued]],'Inventory Check'!$A$3:$A$3000,'Inventory Check'!$B$3:$B$3000,"WRONG Code",0)</f>
        <v>WRONG Code</v>
      </c>
      <c r="N2528" s="69">
        <f t="shared" si="253"/>
        <v>0</v>
      </c>
      <c r="U2528" s="71">
        <f t="shared" si="252"/>
        <v>0</v>
      </c>
      <c r="V2528" s="71">
        <f t="shared" si="254"/>
        <v>0</v>
      </c>
      <c r="X2528" s="69">
        <f>Job_Cards[[#This Row],[GST on Lobour]]+Job_Cards[[#This Row],[Total Labour]]+Job_Cards[[#This Row],[Part Value]]</f>
        <v>0</v>
      </c>
      <c r="AA2528" s="15">
        <f t="shared" si="255"/>
        <v>0</v>
      </c>
      <c r="AB2528" s="15">
        <f t="shared" si="256"/>
        <v>1</v>
      </c>
      <c r="AC2528" s="15">
        <f t="shared" si="257"/>
        <v>1900</v>
      </c>
    </row>
    <row r="2529" spans="7:29" x14ac:dyDescent="0.35">
      <c r="G2529" s="64"/>
      <c r="H2529" s="65"/>
      <c r="I2529" s="65" t="str">
        <f>IF(Job_Cards[[#This Row],[Customer Name]]="",I2528,"")</f>
        <v>Counter Sale</v>
      </c>
      <c r="K2529" s="67" t="str">
        <f>_xlfn.XLOOKUP(Job_Cards[[#This Row],[Part Code Issued]],'Inventory Check'!$A$3:$A$3000,'Inventory Check'!$B$3:$B$3000,"WRONG Code",0)</f>
        <v>WRONG Code</v>
      </c>
      <c r="N2529" s="69">
        <f t="shared" si="253"/>
        <v>0</v>
      </c>
      <c r="U2529" s="71">
        <f t="shared" si="252"/>
        <v>0</v>
      </c>
      <c r="V2529" s="71">
        <f t="shared" si="254"/>
        <v>0</v>
      </c>
      <c r="X2529" s="69">
        <f>Job_Cards[[#This Row],[GST on Lobour]]+Job_Cards[[#This Row],[Total Labour]]+Job_Cards[[#This Row],[Part Value]]</f>
        <v>0</v>
      </c>
      <c r="AA2529" s="15">
        <f t="shared" si="255"/>
        <v>0</v>
      </c>
      <c r="AB2529" s="15">
        <f t="shared" si="256"/>
        <v>1</v>
      </c>
      <c r="AC2529" s="15">
        <f t="shared" si="257"/>
        <v>1900</v>
      </c>
    </row>
    <row r="2530" spans="7:29" x14ac:dyDescent="0.35">
      <c r="G2530" s="64"/>
      <c r="H2530" s="65"/>
      <c r="I2530" s="65" t="str">
        <f>IF(Job_Cards[[#This Row],[Customer Name]]="",I2529,"")</f>
        <v>Counter Sale</v>
      </c>
      <c r="K2530" s="67" t="str">
        <f>_xlfn.XLOOKUP(Job_Cards[[#This Row],[Part Code Issued]],'Inventory Check'!$A$3:$A$3000,'Inventory Check'!$B$3:$B$3000,"WRONG Code",0)</f>
        <v>WRONG Code</v>
      </c>
      <c r="N2530" s="69">
        <f t="shared" si="253"/>
        <v>0</v>
      </c>
      <c r="U2530" s="71">
        <f t="shared" si="252"/>
        <v>0</v>
      </c>
      <c r="V2530" s="71">
        <f t="shared" si="254"/>
        <v>0</v>
      </c>
      <c r="X2530" s="69">
        <f>Job_Cards[[#This Row],[GST on Lobour]]+Job_Cards[[#This Row],[Total Labour]]+Job_Cards[[#This Row],[Part Value]]</f>
        <v>0</v>
      </c>
      <c r="AA2530" s="15">
        <f t="shared" si="255"/>
        <v>0</v>
      </c>
      <c r="AB2530" s="15">
        <f t="shared" si="256"/>
        <v>1</v>
      </c>
      <c r="AC2530" s="15">
        <f t="shared" si="257"/>
        <v>1900</v>
      </c>
    </row>
    <row r="2531" spans="7:29" x14ac:dyDescent="0.35">
      <c r="G2531" s="64"/>
      <c r="H2531" s="65"/>
      <c r="I2531" s="65" t="str">
        <f>IF(Job_Cards[[#This Row],[Customer Name]]="",I2530,"")</f>
        <v>Counter Sale</v>
      </c>
      <c r="K2531" s="67" t="str">
        <f>_xlfn.XLOOKUP(Job_Cards[[#This Row],[Part Code Issued]],'Inventory Check'!$A$3:$A$3000,'Inventory Check'!$B$3:$B$3000,"WRONG Code",0)</f>
        <v>WRONG Code</v>
      </c>
      <c r="N2531" s="69">
        <f t="shared" si="253"/>
        <v>0</v>
      </c>
      <c r="U2531" s="71">
        <f t="shared" si="252"/>
        <v>0</v>
      </c>
      <c r="V2531" s="71">
        <f t="shared" si="254"/>
        <v>0</v>
      </c>
      <c r="X2531" s="69">
        <f>Job_Cards[[#This Row],[GST on Lobour]]+Job_Cards[[#This Row],[Total Labour]]+Job_Cards[[#This Row],[Part Value]]</f>
        <v>0</v>
      </c>
      <c r="AA2531" s="15">
        <f t="shared" si="255"/>
        <v>0</v>
      </c>
      <c r="AB2531" s="15">
        <f t="shared" si="256"/>
        <v>1</v>
      </c>
      <c r="AC2531" s="15">
        <f t="shared" si="257"/>
        <v>1900</v>
      </c>
    </row>
    <row r="2532" spans="7:29" x14ac:dyDescent="0.35">
      <c r="G2532" s="64"/>
      <c r="H2532" s="65"/>
      <c r="I2532" s="65" t="str">
        <f>IF(Job_Cards[[#This Row],[Customer Name]]="",I2531,"")</f>
        <v>Counter Sale</v>
      </c>
      <c r="K2532" s="67" t="str">
        <f>_xlfn.XLOOKUP(Job_Cards[[#This Row],[Part Code Issued]],'Inventory Check'!$A$3:$A$3000,'Inventory Check'!$B$3:$B$3000,"WRONG Code",0)</f>
        <v>WRONG Code</v>
      </c>
      <c r="N2532" s="69">
        <f t="shared" si="253"/>
        <v>0</v>
      </c>
      <c r="U2532" s="71">
        <f t="shared" si="252"/>
        <v>0</v>
      </c>
      <c r="V2532" s="71">
        <f t="shared" si="254"/>
        <v>0</v>
      </c>
      <c r="X2532" s="69">
        <f>Job_Cards[[#This Row],[GST on Lobour]]+Job_Cards[[#This Row],[Total Labour]]+Job_Cards[[#This Row],[Part Value]]</f>
        <v>0</v>
      </c>
      <c r="AA2532" s="15">
        <f t="shared" si="255"/>
        <v>0</v>
      </c>
      <c r="AB2532" s="15">
        <f t="shared" si="256"/>
        <v>1</v>
      </c>
      <c r="AC2532" s="15">
        <f t="shared" si="257"/>
        <v>1900</v>
      </c>
    </row>
    <row r="2533" spans="7:29" x14ac:dyDescent="0.35">
      <c r="G2533" s="64"/>
      <c r="H2533" s="65"/>
      <c r="I2533" s="65" t="str">
        <f>IF(Job_Cards[[#This Row],[Customer Name]]="",I2532,"")</f>
        <v>Counter Sale</v>
      </c>
      <c r="K2533" s="67" t="str">
        <f>_xlfn.XLOOKUP(Job_Cards[[#This Row],[Part Code Issued]],'Inventory Check'!$A$3:$A$3000,'Inventory Check'!$B$3:$B$3000,"WRONG Code",0)</f>
        <v>WRONG Code</v>
      </c>
      <c r="N2533" s="69">
        <f t="shared" si="253"/>
        <v>0</v>
      </c>
      <c r="U2533" s="71">
        <f t="shared" si="252"/>
        <v>0</v>
      </c>
      <c r="V2533" s="71">
        <f t="shared" si="254"/>
        <v>0</v>
      </c>
      <c r="X2533" s="69">
        <f>Job_Cards[[#This Row],[GST on Lobour]]+Job_Cards[[#This Row],[Total Labour]]+Job_Cards[[#This Row],[Part Value]]</f>
        <v>0</v>
      </c>
      <c r="AA2533" s="15">
        <f t="shared" si="255"/>
        <v>0</v>
      </c>
      <c r="AB2533" s="15">
        <f t="shared" si="256"/>
        <v>1</v>
      </c>
      <c r="AC2533" s="15">
        <f t="shared" si="257"/>
        <v>1900</v>
      </c>
    </row>
    <row r="2534" spans="7:29" x14ac:dyDescent="0.35">
      <c r="G2534" s="64"/>
      <c r="H2534" s="65"/>
      <c r="I2534" s="65" t="str">
        <f>IF(Job_Cards[[#This Row],[Customer Name]]="",I2533,"")</f>
        <v>Counter Sale</v>
      </c>
      <c r="K2534" s="67" t="str">
        <f>_xlfn.XLOOKUP(Job_Cards[[#This Row],[Part Code Issued]],'Inventory Check'!$A$3:$A$3000,'Inventory Check'!$B$3:$B$3000,"WRONG Code",0)</f>
        <v>WRONG Code</v>
      </c>
      <c r="N2534" s="69">
        <f t="shared" si="253"/>
        <v>0</v>
      </c>
      <c r="U2534" s="71">
        <f t="shared" si="252"/>
        <v>0</v>
      </c>
      <c r="V2534" s="71">
        <f t="shared" si="254"/>
        <v>0</v>
      </c>
      <c r="X2534" s="69">
        <f>Job_Cards[[#This Row],[GST on Lobour]]+Job_Cards[[#This Row],[Total Labour]]+Job_Cards[[#This Row],[Part Value]]</f>
        <v>0</v>
      </c>
      <c r="AA2534" s="15">
        <f t="shared" si="255"/>
        <v>0</v>
      </c>
      <c r="AB2534" s="15">
        <f t="shared" si="256"/>
        <v>1</v>
      </c>
      <c r="AC2534" s="15">
        <f t="shared" si="257"/>
        <v>1900</v>
      </c>
    </row>
    <row r="2535" spans="7:29" x14ac:dyDescent="0.35">
      <c r="G2535" s="64"/>
      <c r="H2535" s="65"/>
      <c r="I2535" s="65" t="str">
        <f>IF(Job_Cards[[#This Row],[Customer Name]]="",I2534,"")</f>
        <v>Counter Sale</v>
      </c>
      <c r="K2535" s="67" t="str">
        <f>_xlfn.XLOOKUP(Job_Cards[[#This Row],[Part Code Issued]],'Inventory Check'!$A$3:$A$3000,'Inventory Check'!$B$3:$B$3000,"WRONG Code",0)</f>
        <v>WRONG Code</v>
      </c>
      <c r="N2535" s="69">
        <f t="shared" si="253"/>
        <v>0</v>
      </c>
      <c r="U2535" s="71">
        <f t="shared" si="252"/>
        <v>0</v>
      </c>
      <c r="V2535" s="71">
        <f t="shared" si="254"/>
        <v>0</v>
      </c>
      <c r="X2535" s="69">
        <f>Job_Cards[[#This Row],[GST on Lobour]]+Job_Cards[[#This Row],[Total Labour]]+Job_Cards[[#This Row],[Part Value]]</f>
        <v>0</v>
      </c>
      <c r="AA2535" s="15">
        <f t="shared" si="255"/>
        <v>0</v>
      </c>
      <c r="AB2535" s="15">
        <f t="shared" si="256"/>
        <v>1</v>
      </c>
      <c r="AC2535" s="15">
        <f t="shared" si="257"/>
        <v>1900</v>
      </c>
    </row>
    <row r="2536" spans="7:29" x14ac:dyDescent="0.35">
      <c r="G2536" s="64"/>
      <c r="H2536" s="65"/>
      <c r="I2536" s="65" t="str">
        <f>IF(Job_Cards[[#This Row],[Customer Name]]="",I2535,"")</f>
        <v>Counter Sale</v>
      </c>
      <c r="K2536" s="67" t="str">
        <f>_xlfn.XLOOKUP(Job_Cards[[#This Row],[Part Code Issued]],'Inventory Check'!$A$3:$A$3000,'Inventory Check'!$B$3:$B$3000,"WRONG Code",0)</f>
        <v>WRONG Code</v>
      </c>
      <c r="N2536" s="69">
        <f t="shared" si="253"/>
        <v>0</v>
      </c>
      <c r="U2536" s="71">
        <f t="shared" si="252"/>
        <v>0</v>
      </c>
      <c r="V2536" s="71">
        <f t="shared" si="254"/>
        <v>0</v>
      </c>
      <c r="X2536" s="69">
        <f>Job_Cards[[#This Row],[GST on Lobour]]+Job_Cards[[#This Row],[Total Labour]]+Job_Cards[[#This Row],[Part Value]]</f>
        <v>0</v>
      </c>
      <c r="AA2536" s="15">
        <f t="shared" si="255"/>
        <v>0</v>
      </c>
      <c r="AB2536" s="15">
        <f t="shared" si="256"/>
        <v>1</v>
      </c>
      <c r="AC2536" s="15">
        <f t="shared" si="257"/>
        <v>1900</v>
      </c>
    </row>
    <row r="2537" spans="7:29" x14ac:dyDescent="0.35">
      <c r="G2537" s="64"/>
      <c r="H2537" s="65"/>
      <c r="I2537" s="65" t="str">
        <f>IF(Job_Cards[[#This Row],[Customer Name]]="",I2536,"")</f>
        <v>Counter Sale</v>
      </c>
      <c r="K2537" s="67" t="str">
        <f>_xlfn.XLOOKUP(Job_Cards[[#This Row],[Part Code Issued]],'Inventory Check'!$A$3:$A$3000,'Inventory Check'!$B$3:$B$3000,"WRONG Code",0)</f>
        <v>WRONG Code</v>
      </c>
      <c r="N2537" s="69">
        <f t="shared" si="253"/>
        <v>0</v>
      </c>
      <c r="U2537" s="71">
        <f t="shared" si="252"/>
        <v>0</v>
      </c>
      <c r="V2537" s="71">
        <f t="shared" si="254"/>
        <v>0</v>
      </c>
      <c r="X2537" s="69">
        <f>Job_Cards[[#This Row],[GST on Lobour]]+Job_Cards[[#This Row],[Total Labour]]+Job_Cards[[#This Row],[Part Value]]</f>
        <v>0</v>
      </c>
      <c r="AA2537" s="15">
        <f t="shared" si="255"/>
        <v>0</v>
      </c>
      <c r="AB2537" s="15">
        <f t="shared" si="256"/>
        <v>1</v>
      </c>
      <c r="AC2537" s="15">
        <f t="shared" si="257"/>
        <v>1900</v>
      </c>
    </row>
    <row r="2538" spans="7:29" x14ac:dyDescent="0.35">
      <c r="G2538" s="64"/>
      <c r="H2538" s="65"/>
      <c r="I2538" s="65" t="str">
        <f>IF(Job_Cards[[#This Row],[Customer Name]]="",I2537,"")</f>
        <v>Counter Sale</v>
      </c>
      <c r="K2538" s="67" t="str">
        <f>_xlfn.XLOOKUP(Job_Cards[[#This Row],[Part Code Issued]],'Inventory Check'!$A$3:$A$3000,'Inventory Check'!$B$3:$B$3000,"WRONG Code",0)</f>
        <v>WRONG Code</v>
      </c>
      <c r="N2538" s="69">
        <f t="shared" si="253"/>
        <v>0</v>
      </c>
      <c r="U2538" s="71">
        <f t="shared" si="252"/>
        <v>0</v>
      </c>
      <c r="V2538" s="71">
        <f t="shared" si="254"/>
        <v>0</v>
      </c>
      <c r="X2538" s="69">
        <f>Job_Cards[[#This Row],[GST on Lobour]]+Job_Cards[[#This Row],[Total Labour]]+Job_Cards[[#This Row],[Part Value]]</f>
        <v>0</v>
      </c>
      <c r="AA2538" s="15">
        <f t="shared" si="255"/>
        <v>0</v>
      </c>
      <c r="AB2538" s="15">
        <f t="shared" si="256"/>
        <v>1</v>
      </c>
      <c r="AC2538" s="15">
        <f t="shared" si="257"/>
        <v>1900</v>
      </c>
    </row>
    <row r="2539" spans="7:29" x14ac:dyDescent="0.35">
      <c r="G2539" s="64"/>
      <c r="H2539" s="65"/>
      <c r="I2539" s="65" t="str">
        <f>IF(Job_Cards[[#This Row],[Customer Name]]="",I2538,"")</f>
        <v>Counter Sale</v>
      </c>
      <c r="K2539" s="67" t="str">
        <f>_xlfn.XLOOKUP(Job_Cards[[#This Row],[Part Code Issued]],'Inventory Check'!$A$3:$A$3000,'Inventory Check'!$B$3:$B$3000,"WRONG Code",0)</f>
        <v>WRONG Code</v>
      </c>
      <c r="N2539" s="69">
        <f t="shared" si="253"/>
        <v>0</v>
      </c>
      <c r="U2539" s="71">
        <f t="shared" si="252"/>
        <v>0</v>
      </c>
      <c r="V2539" s="71">
        <f t="shared" si="254"/>
        <v>0</v>
      </c>
      <c r="X2539" s="69">
        <f>Job_Cards[[#This Row],[GST on Lobour]]+Job_Cards[[#This Row],[Total Labour]]+Job_Cards[[#This Row],[Part Value]]</f>
        <v>0</v>
      </c>
      <c r="AA2539" s="15">
        <f t="shared" si="255"/>
        <v>0</v>
      </c>
      <c r="AB2539" s="15">
        <f t="shared" si="256"/>
        <v>1</v>
      </c>
      <c r="AC2539" s="15">
        <f t="shared" si="257"/>
        <v>1900</v>
      </c>
    </row>
    <row r="2540" spans="7:29" x14ac:dyDescent="0.35">
      <c r="G2540" s="64"/>
      <c r="H2540" s="65"/>
      <c r="I2540" s="65" t="str">
        <f>IF(Job_Cards[[#This Row],[Customer Name]]="",I2539,"")</f>
        <v>Counter Sale</v>
      </c>
      <c r="K2540" s="67" t="str">
        <f>_xlfn.XLOOKUP(Job_Cards[[#This Row],[Part Code Issued]],'Inventory Check'!$A$3:$A$3000,'Inventory Check'!$B$3:$B$3000,"WRONG Code",0)</f>
        <v>WRONG Code</v>
      </c>
      <c r="N2540" s="69">
        <f t="shared" si="253"/>
        <v>0</v>
      </c>
      <c r="U2540" s="71">
        <f t="shared" si="252"/>
        <v>0</v>
      </c>
      <c r="V2540" s="71">
        <f t="shared" si="254"/>
        <v>0</v>
      </c>
      <c r="X2540" s="69">
        <f>Job_Cards[[#This Row],[GST on Lobour]]+Job_Cards[[#This Row],[Total Labour]]+Job_Cards[[#This Row],[Part Value]]</f>
        <v>0</v>
      </c>
      <c r="AA2540" s="15">
        <f t="shared" si="255"/>
        <v>0</v>
      </c>
      <c r="AB2540" s="15">
        <f t="shared" si="256"/>
        <v>1</v>
      </c>
      <c r="AC2540" s="15">
        <f t="shared" si="257"/>
        <v>1900</v>
      </c>
    </row>
    <row r="2541" spans="7:29" x14ac:dyDescent="0.35">
      <c r="G2541" s="64"/>
      <c r="H2541" s="65"/>
      <c r="I2541" s="65" t="str">
        <f>IF(Job_Cards[[#This Row],[Customer Name]]="",I2540,"")</f>
        <v>Counter Sale</v>
      </c>
      <c r="K2541" s="67" t="str">
        <f>_xlfn.XLOOKUP(Job_Cards[[#This Row],[Part Code Issued]],'Inventory Check'!$A$3:$A$3000,'Inventory Check'!$B$3:$B$3000,"WRONG Code",0)</f>
        <v>WRONG Code</v>
      </c>
      <c r="N2541" s="69">
        <f t="shared" si="253"/>
        <v>0</v>
      </c>
      <c r="U2541" s="71">
        <f t="shared" si="252"/>
        <v>0</v>
      </c>
      <c r="V2541" s="71">
        <f t="shared" si="254"/>
        <v>0</v>
      </c>
      <c r="X2541" s="69">
        <f>Job_Cards[[#This Row],[GST on Lobour]]+Job_Cards[[#This Row],[Total Labour]]+Job_Cards[[#This Row],[Part Value]]</f>
        <v>0</v>
      </c>
      <c r="AA2541" s="15">
        <f t="shared" si="255"/>
        <v>0</v>
      </c>
      <c r="AB2541" s="15">
        <f t="shared" si="256"/>
        <v>1</v>
      </c>
      <c r="AC2541" s="15">
        <f t="shared" si="257"/>
        <v>1900</v>
      </c>
    </row>
    <row r="2542" spans="7:29" x14ac:dyDescent="0.35">
      <c r="G2542" s="64"/>
      <c r="H2542" s="65"/>
      <c r="I2542" s="65" t="str">
        <f>IF(Job_Cards[[#This Row],[Customer Name]]="",I2541,"")</f>
        <v>Counter Sale</v>
      </c>
      <c r="K2542" s="67" t="str">
        <f>_xlfn.XLOOKUP(Job_Cards[[#This Row],[Part Code Issued]],'Inventory Check'!$A$3:$A$3000,'Inventory Check'!$B$3:$B$3000,"WRONG Code",0)</f>
        <v>WRONG Code</v>
      </c>
      <c r="N2542" s="69">
        <f t="shared" si="253"/>
        <v>0</v>
      </c>
      <c r="U2542" s="71">
        <f t="shared" si="252"/>
        <v>0</v>
      </c>
      <c r="V2542" s="71">
        <f t="shared" si="254"/>
        <v>0</v>
      </c>
      <c r="X2542" s="69">
        <f>Job_Cards[[#This Row],[GST on Lobour]]+Job_Cards[[#This Row],[Total Labour]]+Job_Cards[[#This Row],[Part Value]]</f>
        <v>0</v>
      </c>
      <c r="AA2542" s="15">
        <f t="shared" si="255"/>
        <v>0</v>
      </c>
      <c r="AB2542" s="15">
        <f t="shared" si="256"/>
        <v>1</v>
      </c>
      <c r="AC2542" s="15">
        <f t="shared" si="257"/>
        <v>1900</v>
      </c>
    </row>
    <row r="2543" spans="7:29" x14ac:dyDescent="0.35">
      <c r="G2543" s="64"/>
      <c r="H2543" s="65"/>
      <c r="I2543" s="65" t="str">
        <f>IF(Job_Cards[[#This Row],[Customer Name]]="",I2542,"")</f>
        <v>Counter Sale</v>
      </c>
      <c r="K2543" s="67" t="str">
        <f>_xlfn.XLOOKUP(Job_Cards[[#This Row],[Part Code Issued]],'Inventory Check'!$A$3:$A$3000,'Inventory Check'!$B$3:$B$3000,"WRONG Code",0)</f>
        <v>WRONG Code</v>
      </c>
      <c r="N2543" s="69">
        <f t="shared" si="253"/>
        <v>0</v>
      </c>
      <c r="U2543" s="71">
        <f t="shared" si="252"/>
        <v>0</v>
      </c>
      <c r="V2543" s="71">
        <f t="shared" si="254"/>
        <v>0</v>
      </c>
      <c r="X2543" s="69">
        <f>Job_Cards[[#This Row],[GST on Lobour]]+Job_Cards[[#This Row],[Total Labour]]+Job_Cards[[#This Row],[Part Value]]</f>
        <v>0</v>
      </c>
      <c r="AA2543" s="15">
        <f t="shared" si="255"/>
        <v>0</v>
      </c>
      <c r="AB2543" s="15">
        <f t="shared" si="256"/>
        <v>1</v>
      </c>
      <c r="AC2543" s="15">
        <f t="shared" si="257"/>
        <v>1900</v>
      </c>
    </row>
    <row r="2544" spans="7:29" x14ac:dyDescent="0.35">
      <c r="G2544" s="64"/>
      <c r="H2544" s="65"/>
      <c r="I2544" s="65" t="str">
        <f>IF(Job_Cards[[#This Row],[Customer Name]]="",I2543,"")</f>
        <v>Counter Sale</v>
      </c>
      <c r="K2544" s="67" t="str">
        <f>_xlfn.XLOOKUP(Job_Cards[[#This Row],[Part Code Issued]],'Inventory Check'!$A$3:$A$3000,'Inventory Check'!$B$3:$B$3000,"WRONG Code",0)</f>
        <v>WRONG Code</v>
      </c>
      <c r="N2544" s="69">
        <f t="shared" si="253"/>
        <v>0</v>
      </c>
      <c r="U2544" s="71">
        <f t="shared" si="252"/>
        <v>0</v>
      </c>
      <c r="V2544" s="71">
        <f t="shared" si="254"/>
        <v>0</v>
      </c>
      <c r="X2544" s="69">
        <f>Job_Cards[[#This Row],[GST on Lobour]]+Job_Cards[[#This Row],[Total Labour]]+Job_Cards[[#This Row],[Part Value]]</f>
        <v>0</v>
      </c>
      <c r="AA2544" s="15">
        <f t="shared" si="255"/>
        <v>0</v>
      </c>
      <c r="AB2544" s="15">
        <f t="shared" si="256"/>
        <v>1</v>
      </c>
      <c r="AC2544" s="15">
        <f t="shared" si="257"/>
        <v>1900</v>
      </c>
    </row>
    <row r="2545" spans="7:29" x14ac:dyDescent="0.35">
      <c r="G2545" s="64"/>
      <c r="H2545" s="65"/>
      <c r="I2545" s="65" t="str">
        <f>IF(Job_Cards[[#This Row],[Customer Name]]="",I2544,"")</f>
        <v>Counter Sale</v>
      </c>
      <c r="K2545" s="67" t="str">
        <f>_xlfn.XLOOKUP(Job_Cards[[#This Row],[Part Code Issued]],'Inventory Check'!$A$3:$A$3000,'Inventory Check'!$B$3:$B$3000,"WRONG Code",0)</f>
        <v>WRONG Code</v>
      </c>
      <c r="N2545" s="69">
        <f t="shared" si="253"/>
        <v>0</v>
      </c>
      <c r="U2545" s="71">
        <f t="shared" si="252"/>
        <v>0</v>
      </c>
      <c r="V2545" s="71">
        <f t="shared" si="254"/>
        <v>0</v>
      </c>
      <c r="X2545" s="69">
        <f>Job_Cards[[#This Row],[GST on Lobour]]+Job_Cards[[#This Row],[Total Labour]]+Job_Cards[[#This Row],[Part Value]]</f>
        <v>0</v>
      </c>
      <c r="AA2545" s="15">
        <f t="shared" si="255"/>
        <v>0</v>
      </c>
      <c r="AB2545" s="15">
        <f t="shared" si="256"/>
        <v>1</v>
      </c>
      <c r="AC2545" s="15">
        <f t="shared" si="257"/>
        <v>1900</v>
      </c>
    </row>
    <row r="2546" spans="7:29" x14ac:dyDescent="0.35">
      <c r="G2546" s="64"/>
      <c r="H2546" s="65"/>
      <c r="I2546" s="65" t="str">
        <f>IF(Job_Cards[[#This Row],[Customer Name]]="",I2545,"")</f>
        <v>Counter Sale</v>
      </c>
      <c r="K2546" s="67" t="str">
        <f>_xlfn.XLOOKUP(Job_Cards[[#This Row],[Part Code Issued]],'Inventory Check'!$A$3:$A$3000,'Inventory Check'!$B$3:$B$3000,"WRONG Code",0)</f>
        <v>WRONG Code</v>
      </c>
      <c r="N2546" s="69">
        <f t="shared" si="253"/>
        <v>0</v>
      </c>
      <c r="U2546" s="71">
        <f t="shared" si="252"/>
        <v>0</v>
      </c>
      <c r="V2546" s="71">
        <f t="shared" si="254"/>
        <v>0</v>
      </c>
      <c r="X2546" s="69">
        <f>Job_Cards[[#This Row],[GST on Lobour]]+Job_Cards[[#This Row],[Total Labour]]+Job_Cards[[#This Row],[Part Value]]</f>
        <v>0</v>
      </c>
      <c r="AA2546" s="15">
        <f t="shared" si="255"/>
        <v>0</v>
      </c>
      <c r="AB2546" s="15">
        <f t="shared" si="256"/>
        <v>1</v>
      </c>
      <c r="AC2546" s="15">
        <f t="shared" si="257"/>
        <v>1900</v>
      </c>
    </row>
    <row r="2547" spans="7:29" x14ac:dyDescent="0.35">
      <c r="G2547" s="64"/>
      <c r="H2547" s="65"/>
      <c r="I2547" s="65" t="str">
        <f>IF(Job_Cards[[#This Row],[Customer Name]]="",I2546,"")</f>
        <v>Counter Sale</v>
      </c>
      <c r="K2547" s="67" t="str">
        <f>_xlfn.XLOOKUP(Job_Cards[[#This Row],[Part Code Issued]],'Inventory Check'!$A$3:$A$3000,'Inventory Check'!$B$3:$B$3000,"WRONG Code",0)</f>
        <v>WRONG Code</v>
      </c>
      <c r="N2547" s="69">
        <f t="shared" si="253"/>
        <v>0</v>
      </c>
      <c r="U2547" s="71">
        <f t="shared" si="252"/>
        <v>0</v>
      </c>
      <c r="V2547" s="71">
        <f t="shared" si="254"/>
        <v>0</v>
      </c>
      <c r="X2547" s="69">
        <f>Job_Cards[[#This Row],[GST on Lobour]]+Job_Cards[[#This Row],[Total Labour]]+Job_Cards[[#This Row],[Part Value]]</f>
        <v>0</v>
      </c>
      <c r="AA2547" s="15">
        <f t="shared" si="255"/>
        <v>0</v>
      </c>
      <c r="AB2547" s="15">
        <f t="shared" si="256"/>
        <v>1</v>
      </c>
      <c r="AC2547" s="15">
        <f t="shared" si="257"/>
        <v>1900</v>
      </c>
    </row>
    <row r="2548" spans="7:29" x14ac:dyDescent="0.35">
      <c r="G2548" s="64"/>
      <c r="H2548" s="65"/>
      <c r="I2548" s="65" t="str">
        <f>IF(Job_Cards[[#This Row],[Customer Name]]="",I2547,"")</f>
        <v>Counter Sale</v>
      </c>
      <c r="K2548" s="67" t="str">
        <f>_xlfn.XLOOKUP(Job_Cards[[#This Row],[Part Code Issued]],'Inventory Check'!$A$3:$A$3000,'Inventory Check'!$B$3:$B$3000,"WRONG Code",0)</f>
        <v>WRONG Code</v>
      </c>
      <c r="N2548" s="69">
        <f t="shared" si="253"/>
        <v>0</v>
      </c>
      <c r="U2548" s="71">
        <f t="shared" si="252"/>
        <v>0</v>
      </c>
      <c r="V2548" s="71">
        <f t="shared" si="254"/>
        <v>0</v>
      </c>
      <c r="X2548" s="69">
        <f>Job_Cards[[#This Row],[GST on Lobour]]+Job_Cards[[#This Row],[Total Labour]]+Job_Cards[[#This Row],[Part Value]]</f>
        <v>0</v>
      </c>
      <c r="AA2548" s="15">
        <f t="shared" si="255"/>
        <v>0</v>
      </c>
      <c r="AB2548" s="15">
        <f t="shared" si="256"/>
        <v>1</v>
      </c>
      <c r="AC2548" s="15">
        <f t="shared" si="257"/>
        <v>1900</v>
      </c>
    </row>
    <row r="2549" spans="7:29" x14ac:dyDescent="0.35">
      <c r="G2549" s="64"/>
      <c r="H2549" s="65"/>
      <c r="I2549" s="65" t="str">
        <f>IF(Job_Cards[[#This Row],[Customer Name]]="",I2548,"")</f>
        <v>Counter Sale</v>
      </c>
      <c r="K2549" s="67" t="str">
        <f>_xlfn.XLOOKUP(Job_Cards[[#This Row],[Part Code Issued]],'Inventory Check'!$A$3:$A$3000,'Inventory Check'!$B$3:$B$3000,"WRONG Code",0)</f>
        <v>WRONG Code</v>
      </c>
      <c r="N2549" s="69">
        <f t="shared" si="253"/>
        <v>0</v>
      </c>
      <c r="U2549" s="71">
        <f t="shared" si="252"/>
        <v>0</v>
      </c>
      <c r="V2549" s="71">
        <f t="shared" si="254"/>
        <v>0</v>
      </c>
      <c r="X2549" s="69">
        <f>Job_Cards[[#This Row],[GST on Lobour]]+Job_Cards[[#This Row],[Total Labour]]+Job_Cards[[#This Row],[Part Value]]</f>
        <v>0</v>
      </c>
      <c r="AA2549" s="15">
        <f t="shared" si="255"/>
        <v>0</v>
      </c>
      <c r="AB2549" s="15">
        <f t="shared" si="256"/>
        <v>1</v>
      </c>
      <c r="AC2549" s="15">
        <f t="shared" si="257"/>
        <v>1900</v>
      </c>
    </row>
    <row r="2550" spans="7:29" x14ac:dyDescent="0.35">
      <c r="G2550" s="64"/>
      <c r="H2550" s="65"/>
      <c r="I2550" s="65" t="str">
        <f>IF(Job_Cards[[#This Row],[Customer Name]]="",I2549,"")</f>
        <v>Counter Sale</v>
      </c>
      <c r="K2550" s="67" t="str">
        <f>_xlfn.XLOOKUP(Job_Cards[[#This Row],[Part Code Issued]],'Inventory Check'!$A$3:$A$3000,'Inventory Check'!$B$3:$B$3000,"WRONG Code",0)</f>
        <v>WRONG Code</v>
      </c>
      <c r="N2550" s="69">
        <f t="shared" si="253"/>
        <v>0</v>
      </c>
      <c r="U2550" s="71">
        <f t="shared" si="252"/>
        <v>0</v>
      </c>
      <c r="V2550" s="71">
        <f t="shared" si="254"/>
        <v>0</v>
      </c>
      <c r="X2550" s="69">
        <f>Job_Cards[[#This Row],[GST on Lobour]]+Job_Cards[[#This Row],[Total Labour]]+Job_Cards[[#This Row],[Part Value]]</f>
        <v>0</v>
      </c>
      <c r="AA2550" s="15">
        <f t="shared" si="255"/>
        <v>0</v>
      </c>
      <c r="AB2550" s="15">
        <f t="shared" si="256"/>
        <v>1</v>
      </c>
      <c r="AC2550" s="15">
        <f t="shared" si="257"/>
        <v>1900</v>
      </c>
    </row>
    <row r="2551" spans="7:29" x14ac:dyDescent="0.35">
      <c r="G2551" s="64"/>
      <c r="H2551" s="65"/>
      <c r="I2551" s="65" t="str">
        <f>IF(Job_Cards[[#This Row],[Customer Name]]="",I2550,"")</f>
        <v>Counter Sale</v>
      </c>
      <c r="K2551" s="67" t="str">
        <f>_xlfn.XLOOKUP(Job_Cards[[#This Row],[Part Code Issued]],'Inventory Check'!$A$3:$A$3000,'Inventory Check'!$B$3:$B$3000,"WRONG Code",0)</f>
        <v>WRONG Code</v>
      </c>
      <c r="N2551" s="69">
        <f t="shared" si="253"/>
        <v>0</v>
      </c>
      <c r="U2551" s="71">
        <f t="shared" si="252"/>
        <v>0</v>
      </c>
      <c r="V2551" s="71">
        <f t="shared" si="254"/>
        <v>0</v>
      </c>
      <c r="X2551" s="69">
        <f>Job_Cards[[#This Row],[GST on Lobour]]+Job_Cards[[#This Row],[Total Labour]]+Job_Cards[[#This Row],[Part Value]]</f>
        <v>0</v>
      </c>
      <c r="AA2551" s="15">
        <f t="shared" si="255"/>
        <v>0</v>
      </c>
      <c r="AB2551" s="15">
        <f t="shared" si="256"/>
        <v>1</v>
      </c>
      <c r="AC2551" s="15">
        <f t="shared" si="257"/>
        <v>1900</v>
      </c>
    </row>
    <row r="2552" spans="7:29" x14ac:dyDescent="0.35">
      <c r="G2552" s="64"/>
      <c r="H2552" s="65"/>
      <c r="I2552" s="65" t="str">
        <f>IF(Job_Cards[[#This Row],[Customer Name]]="",I2551,"")</f>
        <v>Counter Sale</v>
      </c>
      <c r="K2552" s="67" t="str">
        <f>_xlfn.XLOOKUP(Job_Cards[[#This Row],[Part Code Issued]],'Inventory Check'!$A$3:$A$3000,'Inventory Check'!$B$3:$B$3000,"WRONG Code",0)</f>
        <v>WRONG Code</v>
      </c>
      <c r="N2552" s="69">
        <f t="shared" si="253"/>
        <v>0</v>
      </c>
      <c r="U2552" s="71">
        <f t="shared" si="252"/>
        <v>0</v>
      </c>
      <c r="V2552" s="71">
        <f t="shared" si="254"/>
        <v>0</v>
      </c>
      <c r="X2552" s="69">
        <f>Job_Cards[[#This Row],[GST on Lobour]]+Job_Cards[[#This Row],[Total Labour]]+Job_Cards[[#This Row],[Part Value]]</f>
        <v>0</v>
      </c>
      <c r="AA2552" s="15">
        <f t="shared" si="255"/>
        <v>0</v>
      </c>
      <c r="AB2552" s="15">
        <f t="shared" si="256"/>
        <v>1</v>
      </c>
      <c r="AC2552" s="15">
        <f t="shared" si="257"/>
        <v>1900</v>
      </c>
    </row>
    <row r="2553" spans="7:29" x14ac:dyDescent="0.35">
      <c r="G2553" s="64"/>
      <c r="H2553" s="65"/>
      <c r="I2553" s="65" t="str">
        <f>IF(Job_Cards[[#This Row],[Customer Name]]="",I2552,"")</f>
        <v>Counter Sale</v>
      </c>
      <c r="K2553" s="67" t="str">
        <f>_xlfn.XLOOKUP(Job_Cards[[#This Row],[Part Code Issued]],'Inventory Check'!$A$3:$A$3000,'Inventory Check'!$B$3:$B$3000,"WRONG Code",0)</f>
        <v>WRONG Code</v>
      </c>
      <c r="N2553" s="69">
        <f t="shared" si="253"/>
        <v>0</v>
      </c>
      <c r="U2553" s="71">
        <f t="shared" si="252"/>
        <v>0</v>
      </c>
      <c r="V2553" s="71">
        <f t="shared" si="254"/>
        <v>0</v>
      </c>
      <c r="X2553" s="69">
        <f>Job_Cards[[#This Row],[GST on Lobour]]+Job_Cards[[#This Row],[Total Labour]]+Job_Cards[[#This Row],[Part Value]]</f>
        <v>0</v>
      </c>
      <c r="AA2553" s="15">
        <f t="shared" si="255"/>
        <v>0</v>
      </c>
      <c r="AB2553" s="15">
        <f t="shared" si="256"/>
        <v>1</v>
      </c>
      <c r="AC2553" s="15">
        <f t="shared" si="257"/>
        <v>1900</v>
      </c>
    </row>
    <row r="2554" spans="7:29" x14ac:dyDescent="0.35">
      <c r="G2554" s="64"/>
      <c r="H2554" s="65"/>
      <c r="I2554" s="65" t="str">
        <f>IF(Job_Cards[[#This Row],[Customer Name]]="",I2553,"")</f>
        <v>Counter Sale</v>
      </c>
      <c r="K2554" s="67" t="str">
        <f>_xlfn.XLOOKUP(Job_Cards[[#This Row],[Part Code Issued]],'Inventory Check'!$A$3:$A$3000,'Inventory Check'!$B$3:$B$3000,"WRONG Code",0)</f>
        <v>WRONG Code</v>
      </c>
      <c r="N2554" s="69">
        <f t="shared" si="253"/>
        <v>0</v>
      </c>
      <c r="U2554" s="71">
        <f t="shared" si="252"/>
        <v>0</v>
      </c>
      <c r="V2554" s="71">
        <f t="shared" si="254"/>
        <v>0</v>
      </c>
      <c r="X2554" s="69">
        <f>Job_Cards[[#This Row],[GST on Lobour]]+Job_Cards[[#This Row],[Total Labour]]+Job_Cards[[#This Row],[Part Value]]</f>
        <v>0</v>
      </c>
      <c r="AA2554" s="15">
        <f t="shared" si="255"/>
        <v>0</v>
      </c>
      <c r="AB2554" s="15">
        <f t="shared" si="256"/>
        <v>1</v>
      </c>
      <c r="AC2554" s="15">
        <f t="shared" si="257"/>
        <v>1900</v>
      </c>
    </row>
    <row r="2555" spans="7:29" x14ac:dyDescent="0.35">
      <c r="G2555" s="64"/>
      <c r="H2555" s="65"/>
      <c r="I2555" s="65" t="str">
        <f>IF(Job_Cards[[#This Row],[Customer Name]]="",I2554,"")</f>
        <v>Counter Sale</v>
      </c>
      <c r="K2555" s="67" t="str">
        <f>_xlfn.XLOOKUP(Job_Cards[[#This Row],[Part Code Issued]],'Inventory Check'!$A$3:$A$3000,'Inventory Check'!$B$3:$B$3000,"WRONG Code",0)</f>
        <v>WRONG Code</v>
      </c>
      <c r="N2555" s="69">
        <f t="shared" si="253"/>
        <v>0</v>
      </c>
      <c r="U2555" s="71">
        <f t="shared" si="252"/>
        <v>0</v>
      </c>
      <c r="V2555" s="71">
        <f t="shared" si="254"/>
        <v>0</v>
      </c>
      <c r="X2555" s="69">
        <f>Job_Cards[[#This Row],[GST on Lobour]]+Job_Cards[[#This Row],[Total Labour]]+Job_Cards[[#This Row],[Part Value]]</f>
        <v>0</v>
      </c>
      <c r="AA2555" s="15">
        <f t="shared" si="255"/>
        <v>0</v>
      </c>
      <c r="AB2555" s="15">
        <f t="shared" si="256"/>
        <v>1</v>
      </c>
      <c r="AC2555" s="15">
        <f t="shared" si="257"/>
        <v>1900</v>
      </c>
    </row>
    <row r="2556" spans="7:29" x14ac:dyDescent="0.35">
      <c r="G2556" s="64"/>
      <c r="H2556" s="65"/>
      <c r="I2556" s="65" t="str">
        <f>IF(Job_Cards[[#This Row],[Customer Name]]="",I2555,"")</f>
        <v>Counter Sale</v>
      </c>
      <c r="K2556" s="67" t="str">
        <f>_xlfn.XLOOKUP(Job_Cards[[#This Row],[Part Code Issued]],'Inventory Check'!$A$3:$A$3000,'Inventory Check'!$B$3:$B$3000,"WRONG Code",0)</f>
        <v>WRONG Code</v>
      </c>
      <c r="N2556" s="69">
        <f t="shared" si="253"/>
        <v>0</v>
      </c>
      <c r="U2556" s="71">
        <f t="shared" ref="U2556:U2619" si="258">SUM(O2556:T2556)</f>
        <v>0</v>
      </c>
      <c r="V2556" s="71">
        <f t="shared" si="254"/>
        <v>0</v>
      </c>
      <c r="X2556" s="69">
        <f>Job_Cards[[#This Row],[GST on Lobour]]+Job_Cards[[#This Row],[Total Labour]]+Job_Cards[[#This Row],[Part Value]]</f>
        <v>0</v>
      </c>
      <c r="AA2556" s="15">
        <f t="shared" si="255"/>
        <v>0</v>
      </c>
      <c r="AB2556" s="15">
        <f t="shared" si="256"/>
        <v>1</v>
      </c>
      <c r="AC2556" s="15">
        <f t="shared" si="257"/>
        <v>1900</v>
      </c>
    </row>
    <row r="2557" spans="7:29" x14ac:dyDescent="0.35">
      <c r="G2557" s="64"/>
      <c r="H2557" s="65"/>
      <c r="I2557" s="65" t="str">
        <f>IF(Job_Cards[[#This Row],[Customer Name]]="",I2556,"")</f>
        <v>Counter Sale</v>
      </c>
      <c r="K2557" s="67" t="str">
        <f>_xlfn.XLOOKUP(Job_Cards[[#This Row],[Part Code Issued]],'Inventory Check'!$A$3:$A$3000,'Inventory Check'!$B$3:$B$3000,"WRONG Code",0)</f>
        <v>WRONG Code</v>
      </c>
      <c r="N2557" s="69">
        <f t="shared" ref="N2557:N2620" si="259">M2557*L2557</f>
        <v>0</v>
      </c>
      <c r="U2557" s="71">
        <f t="shared" si="258"/>
        <v>0</v>
      </c>
      <c r="V2557" s="71">
        <f t="shared" ref="V2557:V2620" si="260">U2557*0.18</f>
        <v>0</v>
      </c>
      <c r="X2557" s="69">
        <f>Job_Cards[[#This Row],[GST on Lobour]]+Job_Cards[[#This Row],[Total Labour]]+Job_Cards[[#This Row],[Part Value]]</f>
        <v>0</v>
      </c>
      <c r="AA2557" s="15">
        <f t="shared" si="255"/>
        <v>0</v>
      </c>
      <c r="AB2557" s="15">
        <f t="shared" si="256"/>
        <v>1</v>
      </c>
      <c r="AC2557" s="15">
        <f t="shared" si="257"/>
        <v>1900</v>
      </c>
    </row>
    <row r="2558" spans="7:29" x14ac:dyDescent="0.35">
      <c r="G2558" s="64"/>
      <c r="H2558" s="65"/>
      <c r="I2558" s="65" t="str">
        <f>IF(Job_Cards[[#This Row],[Customer Name]]="",I2557,"")</f>
        <v>Counter Sale</v>
      </c>
      <c r="K2558" s="67" t="str">
        <f>_xlfn.XLOOKUP(Job_Cards[[#This Row],[Part Code Issued]],'Inventory Check'!$A$3:$A$3000,'Inventory Check'!$B$3:$B$3000,"WRONG Code",0)</f>
        <v>WRONG Code</v>
      </c>
      <c r="N2558" s="69">
        <f t="shared" si="259"/>
        <v>0</v>
      </c>
      <c r="U2558" s="71">
        <f t="shared" si="258"/>
        <v>0</v>
      </c>
      <c r="V2558" s="71">
        <f t="shared" si="260"/>
        <v>0</v>
      </c>
      <c r="X2558" s="69">
        <f>Job_Cards[[#This Row],[GST on Lobour]]+Job_Cards[[#This Row],[Total Labour]]+Job_Cards[[#This Row],[Part Value]]</f>
        <v>0</v>
      </c>
      <c r="AA2558" s="15">
        <f t="shared" si="255"/>
        <v>0</v>
      </c>
      <c r="AB2558" s="15">
        <f t="shared" si="256"/>
        <v>1</v>
      </c>
      <c r="AC2558" s="15">
        <f t="shared" si="257"/>
        <v>1900</v>
      </c>
    </row>
    <row r="2559" spans="7:29" x14ac:dyDescent="0.35">
      <c r="G2559" s="64"/>
      <c r="H2559" s="65"/>
      <c r="I2559" s="65" t="str">
        <f>IF(Job_Cards[[#This Row],[Customer Name]]="",I2558,"")</f>
        <v>Counter Sale</v>
      </c>
      <c r="K2559" s="67" t="str">
        <f>_xlfn.XLOOKUP(Job_Cards[[#This Row],[Part Code Issued]],'Inventory Check'!$A$3:$A$3000,'Inventory Check'!$B$3:$B$3000,"WRONG Code",0)</f>
        <v>WRONG Code</v>
      </c>
      <c r="N2559" s="69">
        <f t="shared" si="259"/>
        <v>0</v>
      </c>
      <c r="U2559" s="71">
        <f t="shared" si="258"/>
        <v>0</v>
      </c>
      <c r="V2559" s="71">
        <f t="shared" si="260"/>
        <v>0</v>
      </c>
      <c r="X2559" s="69">
        <f>Job_Cards[[#This Row],[GST on Lobour]]+Job_Cards[[#This Row],[Total Labour]]+Job_Cards[[#This Row],[Part Value]]</f>
        <v>0</v>
      </c>
      <c r="AA2559" s="15">
        <f t="shared" ref="AA2559:AA2622" si="261">DAY(B2559)</f>
        <v>0</v>
      </c>
      <c r="AB2559" s="15">
        <f t="shared" ref="AB2559:AB2622" si="262">MONTH(B2559)</f>
        <v>1</v>
      </c>
      <c r="AC2559" s="15">
        <f t="shared" ref="AC2559:AC2622" si="263">YEAR(B2559)</f>
        <v>1900</v>
      </c>
    </row>
    <row r="2560" spans="7:29" x14ac:dyDescent="0.35">
      <c r="G2560" s="64"/>
      <c r="H2560" s="65"/>
      <c r="I2560" s="65" t="str">
        <f>IF(Job_Cards[[#This Row],[Customer Name]]="",I2559,"")</f>
        <v>Counter Sale</v>
      </c>
      <c r="K2560" s="67" t="str">
        <f>_xlfn.XLOOKUP(Job_Cards[[#This Row],[Part Code Issued]],'Inventory Check'!$A$3:$A$3000,'Inventory Check'!$B$3:$B$3000,"WRONG Code",0)</f>
        <v>WRONG Code</v>
      </c>
      <c r="N2560" s="69">
        <f t="shared" si="259"/>
        <v>0</v>
      </c>
      <c r="U2560" s="71">
        <f t="shared" si="258"/>
        <v>0</v>
      </c>
      <c r="V2560" s="71">
        <f t="shared" si="260"/>
        <v>0</v>
      </c>
      <c r="X2560" s="69">
        <f>Job_Cards[[#This Row],[GST on Lobour]]+Job_Cards[[#This Row],[Total Labour]]+Job_Cards[[#This Row],[Part Value]]</f>
        <v>0</v>
      </c>
      <c r="AA2560" s="15">
        <f t="shared" si="261"/>
        <v>0</v>
      </c>
      <c r="AB2560" s="15">
        <f t="shared" si="262"/>
        <v>1</v>
      </c>
      <c r="AC2560" s="15">
        <f t="shared" si="263"/>
        <v>1900</v>
      </c>
    </row>
    <row r="2561" spans="7:29" x14ac:dyDescent="0.35">
      <c r="G2561" s="64"/>
      <c r="H2561" s="65"/>
      <c r="I2561" s="65" t="str">
        <f>IF(Job_Cards[[#This Row],[Customer Name]]="",I2560,"")</f>
        <v>Counter Sale</v>
      </c>
      <c r="K2561" s="67" t="str">
        <f>_xlfn.XLOOKUP(Job_Cards[[#This Row],[Part Code Issued]],'Inventory Check'!$A$3:$A$3000,'Inventory Check'!$B$3:$B$3000,"WRONG Code",0)</f>
        <v>WRONG Code</v>
      </c>
      <c r="N2561" s="69">
        <f t="shared" si="259"/>
        <v>0</v>
      </c>
      <c r="U2561" s="71">
        <f t="shared" si="258"/>
        <v>0</v>
      </c>
      <c r="V2561" s="71">
        <f t="shared" si="260"/>
        <v>0</v>
      </c>
      <c r="X2561" s="69">
        <f>Job_Cards[[#This Row],[GST on Lobour]]+Job_Cards[[#This Row],[Total Labour]]+Job_Cards[[#This Row],[Part Value]]</f>
        <v>0</v>
      </c>
      <c r="AA2561" s="15">
        <f t="shared" si="261"/>
        <v>0</v>
      </c>
      <c r="AB2561" s="15">
        <f t="shared" si="262"/>
        <v>1</v>
      </c>
      <c r="AC2561" s="15">
        <f t="shared" si="263"/>
        <v>1900</v>
      </c>
    </row>
    <row r="2562" spans="7:29" x14ac:dyDescent="0.35">
      <c r="G2562" s="64"/>
      <c r="H2562" s="65"/>
      <c r="I2562" s="65" t="str">
        <f>IF(Job_Cards[[#This Row],[Customer Name]]="",I2561,"")</f>
        <v>Counter Sale</v>
      </c>
      <c r="K2562" s="67" t="str">
        <f>_xlfn.XLOOKUP(Job_Cards[[#This Row],[Part Code Issued]],'Inventory Check'!$A$3:$A$3000,'Inventory Check'!$B$3:$B$3000,"WRONG Code",0)</f>
        <v>WRONG Code</v>
      </c>
      <c r="N2562" s="69">
        <f t="shared" si="259"/>
        <v>0</v>
      </c>
      <c r="U2562" s="71">
        <f t="shared" si="258"/>
        <v>0</v>
      </c>
      <c r="V2562" s="71">
        <f t="shared" si="260"/>
        <v>0</v>
      </c>
      <c r="X2562" s="69">
        <f>Job_Cards[[#This Row],[GST on Lobour]]+Job_Cards[[#This Row],[Total Labour]]+Job_Cards[[#This Row],[Part Value]]</f>
        <v>0</v>
      </c>
      <c r="AA2562" s="15">
        <f t="shared" si="261"/>
        <v>0</v>
      </c>
      <c r="AB2562" s="15">
        <f t="shared" si="262"/>
        <v>1</v>
      </c>
      <c r="AC2562" s="15">
        <f t="shared" si="263"/>
        <v>1900</v>
      </c>
    </row>
    <row r="2563" spans="7:29" x14ac:dyDescent="0.35">
      <c r="G2563" s="64"/>
      <c r="H2563" s="65"/>
      <c r="I2563" s="65" t="str">
        <f>IF(Job_Cards[[#This Row],[Customer Name]]="",I2562,"")</f>
        <v>Counter Sale</v>
      </c>
      <c r="K2563" s="67" t="str">
        <f>_xlfn.XLOOKUP(Job_Cards[[#This Row],[Part Code Issued]],'Inventory Check'!$A$3:$A$3000,'Inventory Check'!$B$3:$B$3000,"WRONG Code",0)</f>
        <v>WRONG Code</v>
      </c>
      <c r="N2563" s="69">
        <f t="shared" si="259"/>
        <v>0</v>
      </c>
      <c r="U2563" s="71">
        <f t="shared" si="258"/>
        <v>0</v>
      </c>
      <c r="V2563" s="71">
        <f t="shared" si="260"/>
        <v>0</v>
      </c>
      <c r="X2563" s="69">
        <f>Job_Cards[[#This Row],[GST on Lobour]]+Job_Cards[[#This Row],[Total Labour]]+Job_Cards[[#This Row],[Part Value]]</f>
        <v>0</v>
      </c>
      <c r="AA2563" s="15">
        <f t="shared" si="261"/>
        <v>0</v>
      </c>
      <c r="AB2563" s="15">
        <f t="shared" si="262"/>
        <v>1</v>
      </c>
      <c r="AC2563" s="15">
        <f t="shared" si="263"/>
        <v>1900</v>
      </c>
    </row>
    <row r="2564" spans="7:29" x14ac:dyDescent="0.35">
      <c r="G2564" s="64"/>
      <c r="H2564" s="65"/>
      <c r="I2564" s="65" t="str">
        <f>IF(Job_Cards[[#This Row],[Customer Name]]="",I2563,"")</f>
        <v>Counter Sale</v>
      </c>
      <c r="K2564" s="67" t="str">
        <f>_xlfn.XLOOKUP(Job_Cards[[#This Row],[Part Code Issued]],'Inventory Check'!$A$3:$A$3000,'Inventory Check'!$B$3:$B$3000,"WRONG Code",0)</f>
        <v>WRONG Code</v>
      </c>
      <c r="N2564" s="69">
        <f t="shared" si="259"/>
        <v>0</v>
      </c>
      <c r="U2564" s="71">
        <f t="shared" si="258"/>
        <v>0</v>
      </c>
      <c r="V2564" s="71">
        <f t="shared" si="260"/>
        <v>0</v>
      </c>
      <c r="X2564" s="69">
        <f>Job_Cards[[#This Row],[GST on Lobour]]+Job_Cards[[#This Row],[Total Labour]]+Job_Cards[[#This Row],[Part Value]]</f>
        <v>0</v>
      </c>
      <c r="AA2564" s="15">
        <f t="shared" si="261"/>
        <v>0</v>
      </c>
      <c r="AB2564" s="15">
        <f t="shared" si="262"/>
        <v>1</v>
      </c>
      <c r="AC2564" s="15">
        <f t="shared" si="263"/>
        <v>1900</v>
      </c>
    </row>
    <row r="2565" spans="7:29" x14ac:dyDescent="0.35">
      <c r="G2565" s="64"/>
      <c r="H2565" s="65"/>
      <c r="I2565" s="65" t="str">
        <f>IF(Job_Cards[[#This Row],[Customer Name]]="",I2564,"")</f>
        <v>Counter Sale</v>
      </c>
      <c r="K2565" s="67" t="str">
        <f>_xlfn.XLOOKUP(Job_Cards[[#This Row],[Part Code Issued]],'Inventory Check'!$A$3:$A$3000,'Inventory Check'!$B$3:$B$3000,"WRONG Code",0)</f>
        <v>WRONG Code</v>
      </c>
      <c r="N2565" s="69">
        <f t="shared" si="259"/>
        <v>0</v>
      </c>
      <c r="U2565" s="71">
        <f t="shared" si="258"/>
        <v>0</v>
      </c>
      <c r="V2565" s="71">
        <f t="shared" si="260"/>
        <v>0</v>
      </c>
      <c r="X2565" s="69">
        <f>Job_Cards[[#This Row],[GST on Lobour]]+Job_Cards[[#This Row],[Total Labour]]+Job_Cards[[#This Row],[Part Value]]</f>
        <v>0</v>
      </c>
      <c r="AA2565" s="15">
        <f t="shared" si="261"/>
        <v>0</v>
      </c>
      <c r="AB2565" s="15">
        <f t="shared" si="262"/>
        <v>1</v>
      </c>
      <c r="AC2565" s="15">
        <f t="shared" si="263"/>
        <v>1900</v>
      </c>
    </row>
    <row r="2566" spans="7:29" x14ac:dyDescent="0.35">
      <c r="G2566" s="64"/>
      <c r="H2566" s="65"/>
      <c r="I2566" s="65" t="str">
        <f>IF(Job_Cards[[#This Row],[Customer Name]]="",I2565,"")</f>
        <v>Counter Sale</v>
      </c>
      <c r="K2566" s="67" t="str">
        <f>_xlfn.XLOOKUP(Job_Cards[[#This Row],[Part Code Issued]],'Inventory Check'!$A$3:$A$3000,'Inventory Check'!$B$3:$B$3000,"WRONG Code",0)</f>
        <v>WRONG Code</v>
      </c>
      <c r="N2566" s="69">
        <f t="shared" si="259"/>
        <v>0</v>
      </c>
      <c r="U2566" s="71">
        <f t="shared" si="258"/>
        <v>0</v>
      </c>
      <c r="V2566" s="71">
        <f t="shared" si="260"/>
        <v>0</v>
      </c>
      <c r="X2566" s="69">
        <f>Job_Cards[[#This Row],[GST on Lobour]]+Job_Cards[[#This Row],[Total Labour]]+Job_Cards[[#This Row],[Part Value]]</f>
        <v>0</v>
      </c>
      <c r="AA2566" s="15">
        <f t="shared" si="261"/>
        <v>0</v>
      </c>
      <c r="AB2566" s="15">
        <f t="shared" si="262"/>
        <v>1</v>
      </c>
      <c r="AC2566" s="15">
        <f t="shared" si="263"/>
        <v>1900</v>
      </c>
    </row>
    <row r="2567" spans="7:29" x14ac:dyDescent="0.35">
      <c r="G2567" s="64"/>
      <c r="H2567" s="65"/>
      <c r="I2567" s="65" t="str">
        <f>IF(Job_Cards[[#This Row],[Customer Name]]="",I2566,"")</f>
        <v>Counter Sale</v>
      </c>
      <c r="K2567" s="67" t="str">
        <f>_xlfn.XLOOKUP(Job_Cards[[#This Row],[Part Code Issued]],'Inventory Check'!$A$3:$A$3000,'Inventory Check'!$B$3:$B$3000,"WRONG Code",0)</f>
        <v>WRONG Code</v>
      </c>
      <c r="N2567" s="69">
        <f t="shared" si="259"/>
        <v>0</v>
      </c>
      <c r="U2567" s="71">
        <f t="shared" si="258"/>
        <v>0</v>
      </c>
      <c r="V2567" s="71">
        <f t="shared" si="260"/>
        <v>0</v>
      </c>
      <c r="X2567" s="69">
        <f>Job_Cards[[#This Row],[GST on Lobour]]+Job_Cards[[#This Row],[Total Labour]]+Job_Cards[[#This Row],[Part Value]]</f>
        <v>0</v>
      </c>
      <c r="AA2567" s="15">
        <f t="shared" si="261"/>
        <v>0</v>
      </c>
      <c r="AB2567" s="15">
        <f t="shared" si="262"/>
        <v>1</v>
      </c>
      <c r="AC2567" s="15">
        <f t="shared" si="263"/>
        <v>1900</v>
      </c>
    </row>
    <row r="2568" spans="7:29" x14ac:dyDescent="0.35">
      <c r="G2568" s="64"/>
      <c r="H2568" s="65"/>
      <c r="I2568" s="65" t="str">
        <f>IF(Job_Cards[[#This Row],[Customer Name]]="",I2567,"")</f>
        <v>Counter Sale</v>
      </c>
      <c r="K2568" s="67" t="str">
        <f>_xlfn.XLOOKUP(Job_Cards[[#This Row],[Part Code Issued]],'Inventory Check'!$A$3:$A$3000,'Inventory Check'!$B$3:$B$3000,"WRONG Code",0)</f>
        <v>WRONG Code</v>
      </c>
      <c r="N2568" s="69">
        <f t="shared" si="259"/>
        <v>0</v>
      </c>
      <c r="U2568" s="71">
        <f t="shared" si="258"/>
        <v>0</v>
      </c>
      <c r="V2568" s="71">
        <f t="shared" si="260"/>
        <v>0</v>
      </c>
      <c r="X2568" s="69">
        <f>Job_Cards[[#This Row],[GST on Lobour]]+Job_Cards[[#This Row],[Total Labour]]+Job_Cards[[#This Row],[Part Value]]</f>
        <v>0</v>
      </c>
      <c r="AA2568" s="15">
        <f t="shared" si="261"/>
        <v>0</v>
      </c>
      <c r="AB2568" s="15">
        <f t="shared" si="262"/>
        <v>1</v>
      </c>
      <c r="AC2568" s="15">
        <f t="shared" si="263"/>
        <v>1900</v>
      </c>
    </row>
    <row r="2569" spans="7:29" x14ac:dyDescent="0.35">
      <c r="G2569" s="64"/>
      <c r="H2569" s="65"/>
      <c r="I2569" s="65" t="str">
        <f>IF(Job_Cards[[#This Row],[Customer Name]]="",I2568,"")</f>
        <v>Counter Sale</v>
      </c>
      <c r="K2569" s="67" t="str">
        <f>_xlfn.XLOOKUP(Job_Cards[[#This Row],[Part Code Issued]],'Inventory Check'!$A$3:$A$3000,'Inventory Check'!$B$3:$B$3000,"WRONG Code",0)</f>
        <v>WRONG Code</v>
      </c>
      <c r="N2569" s="69">
        <f t="shared" si="259"/>
        <v>0</v>
      </c>
      <c r="U2569" s="71">
        <f t="shared" si="258"/>
        <v>0</v>
      </c>
      <c r="V2569" s="71">
        <f t="shared" si="260"/>
        <v>0</v>
      </c>
      <c r="X2569" s="69">
        <f>Job_Cards[[#This Row],[GST on Lobour]]+Job_Cards[[#This Row],[Total Labour]]+Job_Cards[[#This Row],[Part Value]]</f>
        <v>0</v>
      </c>
      <c r="AA2569" s="15">
        <f t="shared" si="261"/>
        <v>0</v>
      </c>
      <c r="AB2569" s="15">
        <f t="shared" si="262"/>
        <v>1</v>
      </c>
      <c r="AC2569" s="15">
        <f t="shared" si="263"/>
        <v>1900</v>
      </c>
    </row>
    <row r="2570" spans="7:29" x14ac:dyDescent="0.35">
      <c r="G2570" s="64"/>
      <c r="H2570" s="65"/>
      <c r="I2570" s="65" t="str">
        <f>IF(Job_Cards[[#This Row],[Customer Name]]="",I2569,"")</f>
        <v>Counter Sale</v>
      </c>
      <c r="K2570" s="67" t="str">
        <f>_xlfn.XLOOKUP(Job_Cards[[#This Row],[Part Code Issued]],'Inventory Check'!$A$3:$A$3000,'Inventory Check'!$B$3:$B$3000,"WRONG Code",0)</f>
        <v>WRONG Code</v>
      </c>
      <c r="N2570" s="69">
        <f t="shared" si="259"/>
        <v>0</v>
      </c>
      <c r="U2570" s="71">
        <f t="shared" si="258"/>
        <v>0</v>
      </c>
      <c r="V2570" s="71">
        <f t="shared" si="260"/>
        <v>0</v>
      </c>
      <c r="X2570" s="69">
        <f>Job_Cards[[#This Row],[GST on Lobour]]+Job_Cards[[#This Row],[Total Labour]]+Job_Cards[[#This Row],[Part Value]]</f>
        <v>0</v>
      </c>
      <c r="AA2570" s="15">
        <f t="shared" si="261"/>
        <v>0</v>
      </c>
      <c r="AB2570" s="15">
        <f t="shared" si="262"/>
        <v>1</v>
      </c>
      <c r="AC2570" s="15">
        <f t="shared" si="263"/>
        <v>1900</v>
      </c>
    </row>
    <row r="2571" spans="7:29" x14ac:dyDescent="0.35">
      <c r="G2571" s="64"/>
      <c r="H2571" s="65"/>
      <c r="I2571" s="65" t="str">
        <f>IF(Job_Cards[[#This Row],[Customer Name]]="",I2570,"")</f>
        <v>Counter Sale</v>
      </c>
      <c r="K2571" s="67" t="str">
        <f>_xlfn.XLOOKUP(Job_Cards[[#This Row],[Part Code Issued]],'Inventory Check'!$A$3:$A$3000,'Inventory Check'!$B$3:$B$3000,"WRONG Code",0)</f>
        <v>WRONG Code</v>
      </c>
      <c r="N2571" s="69">
        <f t="shared" si="259"/>
        <v>0</v>
      </c>
      <c r="U2571" s="71">
        <f t="shared" si="258"/>
        <v>0</v>
      </c>
      <c r="V2571" s="71">
        <f t="shared" si="260"/>
        <v>0</v>
      </c>
      <c r="X2571" s="69">
        <f>Job_Cards[[#This Row],[GST on Lobour]]+Job_Cards[[#This Row],[Total Labour]]+Job_Cards[[#This Row],[Part Value]]</f>
        <v>0</v>
      </c>
      <c r="AA2571" s="15">
        <f t="shared" si="261"/>
        <v>0</v>
      </c>
      <c r="AB2571" s="15">
        <f t="shared" si="262"/>
        <v>1</v>
      </c>
      <c r="AC2571" s="15">
        <f t="shared" si="263"/>
        <v>1900</v>
      </c>
    </row>
    <row r="2572" spans="7:29" x14ac:dyDescent="0.35">
      <c r="G2572" s="64"/>
      <c r="H2572" s="65"/>
      <c r="I2572" s="65" t="str">
        <f>IF(Job_Cards[[#This Row],[Customer Name]]="",I2571,"")</f>
        <v>Counter Sale</v>
      </c>
      <c r="K2572" s="67" t="str">
        <f>_xlfn.XLOOKUP(Job_Cards[[#This Row],[Part Code Issued]],'Inventory Check'!$A$3:$A$3000,'Inventory Check'!$B$3:$B$3000,"WRONG Code",0)</f>
        <v>WRONG Code</v>
      </c>
      <c r="N2572" s="69">
        <f t="shared" si="259"/>
        <v>0</v>
      </c>
      <c r="U2572" s="71">
        <f t="shared" si="258"/>
        <v>0</v>
      </c>
      <c r="V2572" s="71">
        <f t="shared" si="260"/>
        <v>0</v>
      </c>
      <c r="X2572" s="69">
        <f>Job_Cards[[#This Row],[GST on Lobour]]+Job_Cards[[#This Row],[Total Labour]]+Job_Cards[[#This Row],[Part Value]]</f>
        <v>0</v>
      </c>
      <c r="AA2572" s="15">
        <f t="shared" si="261"/>
        <v>0</v>
      </c>
      <c r="AB2572" s="15">
        <f t="shared" si="262"/>
        <v>1</v>
      </c>
      <c r="AC2572" s="15">
        <f t="shared" si="263"/>
        <v>1900</v>
      </c>
    </row>
    <row r="2573" spans="7:29" x14ac:dyDescent="0.35">
      <c r="G2573" s="64"/>
      <c r="H2573" s="65"/>
      <c r="I2573" s="65" t="str">
        <f>IF(Job_Cards[[#This Row],[Customer Name]]="",I2572,"")</f>
        <v>Counter Sale</v>
      </c>
      <c r="K2573" s="67" t="str">
        <f>_xlfn.XLOOKUP(Job_Cards[[#This Row],[Part Code Issued]],'Inventory Check'!$A$3:$A$3000,'Inventory Check'!$B$3:$B$3000,"WRONG Code",0)</f>
        <v>WRONG Code</v>
      </c>
      <c r="N2573" s="69">
        <f t="shared" si="259"/>
        <v>0</v>
      </c>
      <c r="U2573" s="71">
        <f t="shared" si="258"/>
        <v>0</v>
      </c>
      <c r="V2573" s="71">
        <f t="shared" si="260"/>
        <v>0</v>
      </c>
      <c r="X2573" s="69">
        <f>Job_Cards[[#This Row],[GST on Lobour]]+Job_Cards[[#This Row],[Total Labour]]+Job_Cards[[#This Row],[Part Value]]</f>
        <v>0</v>
      </c>
      <c r="AA2573" s="15">
        <f t="shared" si="261"/>
        <v>0</v>
      </c>
      <c r="AB2573" s="15">
        <f t="shared" si="262"/>
        <v>1</v>
      </c>
      <c r="AC2573" s="15">
        <f t="shared" si="263"/>
        <v>1900</v>
      </c>
    </row>
    <row r="2574" spans="7:29" x14ac:dyDescent="0.35">
      <c r="G2574" s="64"/>
      <c r="H2574" s="65"/>
      <c r="I2574" s="65" t="str">
        <f>IF(Job_Cards[[#This Row],[Customer Name]]="",I2573,"")</f>
        <v>Counter Sale</v>
      </c>
      <c r="K2574" s="67" t="str">
        <f>_xlfn.XLOOKUP(Job_Cards[[#This Row],[Part Code Issued]],'Inventory Check'!$A$3:$A$3000,'Inventory Check'!$B$3:$B$3000,"WRONG Code",0)</f>
        <v>WRONG Code</v>
      </c>
      <c r="N2574" s="69">
        <f t="shared" si="259"/>
        <v>0</v>
      </c>
      <c r="U2574" s="71">
        <f t="shared" si="258"/>
        <v>0</v>
      </c>
      <c r="V2574" s="71">
        <f t="shared" si="260"/>
        <v>0</v>
      </c>
      <c r="X2574" s="69">
        <f>Job_Cards[[#This Row],[GST on Lobour]]+Job_Cards[[#This Row],[Total Labour]]+Job_Cards[[#This Row],[Part Value]]</f>
        <v>0</v>
      </c>
      <c r="AA2574" s="15">
        <f t="shared" si="261"/>
        <v>0</v>
      </c>
      <c r="AB2574" s="15">
        <f t="shared" si="262"/>
        <v>1</v>
      </c>
      <c r="AC2574" s="15">
        <f t="shared" si="263"/>
        <v>1900</v>
      </c>
    </row>
    <row r="2575" spans="7:29" x14ac:dyDescent="0.35">
      <c r="G2575" s="64"/>
      <c r="H2575" s="65"/>
      <c r="I2575" s="65" t="str">
        <f>IF(Job_Cards[[#This Row],[Customer Name]]="",I2574,"")</f>
        <v>Counter Sale</v>
      </c>
      <c r="K2575" s="67" t="str">
        <f>_xlfn.XLOOKUP(Job_Cards[[#This Row],[Part Code Issued]],'Inventory Check'!$A$3:$A$3000,'Inventory Check'!$B$3:$B$3000,"WRONG Code",0)</f>
        <v>WRONG Code</v>
      </c>
      <c r="N2575" s="69">
        <f t="shared" si="259"/>
        <v>0</v>
      </c>
      <c r="U2575" s="71">
        <f t="shared" si="258"/>
        <v>0</v>
      </c>
      <c r="V2575" s="71">
        <f t="shared" si="260"/>
        <v>0</v>
      </c>
      <c r="X2575" s="69">
        <f>Job_Cards[[#This Row],[GST on Lobour]]+Job_Cards[[#This Row],[Total Labour]]+Job_Cards[[#This Row],[Part Value]]</f>
        <v>0</v>
      </c>
      <c r="AA2575" s="15">
        <f t="shared" si="261"/>
        <v>0</v>
      </c>
      <c r="AB2575" s="15">
        <f t="shared" si="262"/>
        <v>1</v>
      </c>
      <c r="AC2575" s="15">
        <f t="shared" si="263"/>
        <v>1900</v>
      </c>
    </row>
    <row r="2576" spans="7:29" x14ac:dyDescent="0.35">
      <c r="G2576" s="64"/>
      <c r="H2576" s="65"/>
      <c r="I2576" s="65" t="str">
        <f>IF(Job_Cards[[#This Row],[Customer Name]]="",I2575,"")</f>
        <v>Counter Sale</v>
      </c>
      <c r="K2576" s="67" t="str">
        <f>_xlfn.XLOOKUP(Job_Cards[[#This Row],[Part Code Issued]],'Inventory Check'!$A$3:$A$3000,'Inventory Check'!$B$3:$B$3000,"WRONG Code",0)</f>
        <v>WRONG Code</v>
      </c>
      <c r="N2576" s="69">
        <f t="shared" si="259"/>
        <v>0</v>
      </c>
      <c r="U2576" s="71">
        <f t="shared" si="258"/>
        <v>0</v>
      </c>
      <c r="V2576" s="71">
        <f t="shared" si="260"/>
        <v>0</v>
      </c>
      <c r="X2576" s="69">
        <f>Job_Cards[[#This Row],[GST on Lobour]]+Job_Cards[[#This Row],[Total Labour]]+Job_Cards[[#This Row],[Part Value]]</f>
        <v>0</v>
      </c>
      <c r="AA2576" s="15">
        <f t="shared" si="261"/>
        <v>0</v>
      </c>
      <c r="AB2576" s="15">
        <f t="shared" si="262"/>
        <v>1</v>
      </c>
      <c r="AC2576" s="15">
        <f t="shared" si="263"/>
        <v>1900</v>
      </c>
    </row>
    <row r="2577" spans="7:29" x14ac:dyDescent="0.35">
      <c r="G2577" s="64"/>
      <c r="H2577" s="65"/>
      <c r="I2577" s="65" t="str">
        <f>IF(Job_Cards[[#This Row],[Customer Name]]="",I2576,"")</f>
        <v>Counter Sale</v>
      </c>
      <c r="K2577" s="67" t="str">
        <f>_xlfn.XLOOKUP(Job_Cards[[#This Row],[Part Code Issued]],'Inventory Check'!$A$3:$A$3000,'Inventory Check'!$B$3:$B$3000,"WRONG Code",0)</f>
        <v>WRONG Code</v>
      </c>
      <c r="N2577" s="69">
        <f t="shared" si="259"/>
        <v>0</v>
      </c>
      <c r="U2577" s="71">
        <f t="shared" si="258"/>
        <v>0</v>
      </c>
      <c r="V2577" s="71">
        <f t="shared" si="260"/>
        <v>0</v>
      </c>
      <c r="X2577" s="69">
        <f>Job_Cards[[#This Row],[GST on Lobour]]+Job_Cards[[#This Row],[Total Labour]]+Job_Cards[[#This Row],[Part Value]]</f>
        <v>0</v>
      </c>
      <c r="AA2577" s="15">
        <f t="shared" si="261"/>
        <v>0</v>
      </c>
      <c r="AB2577" s="15">
        <f t="shared" si="262"/>
        <v>1</v>
      </c>
      <c r="AC2577" s="15">
        <f t="shared" si="263"/>
        <v>1900</v>
      </c>
    </row>
    <row r="2578" spans="7:29" x14ac:dyDescent="0.35">
      <c r="G2578" s="64"/>
      <c r="H2578" s="65"/>
      <c r="I2578" s="65" t="str">
        <f>IF(Job_Cards[[#This Row],[Customer Name]]="",I2577,"")</f>
        <v>Counter Sale</v>
      </c>
      <c r="K2578" s="67" t="str">
        <f>_xlfn.XLOOKUP(Job_Cards[[#This Row],[Part Code Issued]],'Inventory Check'!$A$3:$A$3000,'Inventory Check'!$B$3:$B$3000,"WRONG Code",0)</f>
        <v>WRONG Code</v>
      </c>
      <c r="N2578" s="69">
        <f t="shared" si="259"/>
        <v>0</v>
      </c>
      <c r="U2578" s="71">
        <f t="shared" si="258"/>
        <v>0</v>
      </c>
      <c r="V2578" s="71">
        <f t="shared" si="260"/>
        <v>0</v>
      </c>
      <c r="X2578" s="69">
        <f>Job_Cards[[#This Row],[GST on Lobour]]+Job_Cards[[#This Row],[Total Labour]]+Job_Cards[[#This Row],[Part Value]]</f>
        <v>0</v>
      </c>
      <c r="AA2578" s="15">
        <f t="shared" si="261"/>
        <v>0</v>
      </c>
      <c r="AB2578" s="15">
        <f t="shared" si="262"/>
        <v>1</v>
      </c>
      <c r="AC2578" s="15">
        <f t="shared" si="263"/>
        <v>1900</v>
      </c>
    </row>
    <row r="2579" spans="7:29" x14ac:dyDescent="0.35">
      <c r="G2579" s="64"/>
      <c r="H2579" s="65"/>
      <c r="I2579" s="65" t="str">
        <f>IF(Job_Cards[[#This Row],[Customer Name]]="",I2578,"")</f>
        <v>Counter Sale</v>
      </c>
      <c r="K2579" s="67" t="str">
        <f>_xlfn.XLOOKUP(Job_Cards[[#This Row],[Part Code Issued]],'Inventory Check'!$A$3:$A$3000,'Inventory Check'!$B$3:$B$3000,"WRONG Code",0)</f>
        <v>WRONG Code</v>
      </c>
      <c r="N2579" s="69">
        <f t="shared" si="259"/>
        <v>0</v>
      </c>
      <c r="U2579" s="71">
        <f t="shared" si="258"/>
        <v>0</v>
      </c>
      <c r="V2579" s="71">
        <f t="shared" si="260"/>
        <v>0</v>
      </c>
      <c r="X2579" s="69">
        <f>Job_Cards[[#This Row],[GST on Lobour]]+Job_Cards[[#This Row],[Total Labour]]+Job_Cards[[#This Row],[Part Value]]</f>
        <v>0</v>
      </c>
      <c r="AA2579" s="15">
        <f t="shared" si="261"/>
        <v>0</v>
      </c>
      <c r="AB2579" s="15">
        <f t="shared" si="262"/>
        <v>1</v>
      </c>
      <c r="AC2579" s="15">
        <f t="shared" si="263"/>
        <v>1900</v>
      </c>
    </row>
    <row r="2580" spans="7:29" x14ac:dyDescent="0.35">
      <c r="G2580" s="64"/>
      <c r="H2580" s="65"/>
      <c r="I2580" s="65" t="str">
        <f>IF(Job_Cards[[#This Row],[Customer Name]]="",I2579,"")</f>
        <v>Counter Sale</v>
      </c>
      <c r="K2580" s="67" t="str">
        <f>_xlfn.XLOOKUP(Job_Cards[[#This Row],[Part Code Issued]],'Inventory Check'!$A$3:$A$3000,'Inventory Check'!$B$3:$B$3000,"WRONG Code",0)</f>
        <v>WRONG Code</v>
      </c>
      <c r="N2580" s="69">
        <f t="shared" si="259"/>
        <v>0</v>
      </c>
      <c r="U2580" s="71">
        <f t="shared" si="258"/>
        <v>0</v>
      </c>
      <c r="V2580" s="71">
        <f t="shared" si="260"/>
        <v>0</v>
      </c>
      <c r="X2580" s="69">
        <f>Job_Cards[[#This Row],[GST on Lobour]]+Job_Cards[[#This Row],[Total Labour]]+Job_Cards[[#This Row],[Part Value]]</f>
        <v>0</v>
      </c>
      <c r="AA2580" s="15">
        <f t="shared" si="261"/>
        <v>0</v>
      </c>
      <c r="AB2580" s="15">
        <f t="shared" si="262"/>
        <v>1</v>
      </c>
      <c r="AC2580" s="15">
        <f t="shared" si="263"/>
        <v>1900</v>
      </c>
    </row>
    <row r="2581" spans="7:29" x14ac:dyDescent="0.35">
      <c r="G2581" s="64"/>
      <c r="H2581" s="65"/>
      <c r="I2581" s="65" t="str">
        <f>IF(Job_Cards[[#This Row],[Customer Name]]="",I2580,"")</f>
        <v>Counter Sale</v>
      </c>
      <c r="K2581" s="67" t="str">
        <f>_xlfn.XLOOKUP(Job_Cards[[#This Row],[Part Code Issued]],'Inventory Check'!$A$3:$A$3000,'Inventory Check'!$B$3:$B$3000,"WRONG Code",0)</f>
        <v>WRONG Code</v>
      </c>
      <c r="N2581" s="69">
        <f t="shared" si="259"/>
        <v>0</v>
      </c>
      <c r="U2581" s="71">
        <f t="shared" si="258"/>
        <v>0</v>
      </c>
      <c r="V2581" s="71">
        <f t="shared" si="260"/>
        <v>0</v>
      </c>
      <c r="X2581" s="69">
        <f>Job_Cards[[#This Row],[GST on Lobour]]+Job_Cards[[#This Row],[Total Labour]]+Job_Cards[[#This Row],[Part Value]]</f>
        <v>0</v>
      </c>
      <c r="AA2581" s="15">
        <f t="shared" si="261"/>
        <v>0</v>
      </c>
      <c r="AB2581" s="15">
        <f t="shared" si="262"/>
        <v>1</v>
      </c>
      <c r="AC2581" s="15">
        <f t="shared" si="263"/>
        <v>1900</v>
      </c>
    </row>
    <row r="2582" spans="7:29" x14ac:dyDescent="0.35">
      <c r="G2582" s="64"/>
      <c r="H2582" s="65"/>
      <c r="I2582" s="65" t="str">
        <f>IF(Job_Cards[[#This Row],[Customer Name]]="",I2581,"")</f>
        <v>Counter Sale</v>
      </c>
      <c r="K2582" s="67" t="str">
        <f>_xlfn.XLOOKUP(Job_Cards[[#This Row],[Part Code Issued]],'Inventory Check'!$A$3:$A$3000,'Inventory Check'!$B$3:$B$3000,"WRONG Code",0)</f>
        <v>WRONG Code</v>
      </c>
      <c r="N2582" s="69">
        <f t="shared" si="259"/>
        <v>0</v>
      </c>
      <c r="U2582" s="71">
        <f t="shared" si="258"/>
        <v>0</v>
      </c>
      <c r="V2582" s="71">
        <f t="shared" si="260"/>
        <v>0</v>
      </c>
      <c r="X2582" s="69">
        <f>Job_Cards[[#This Row],[GST on Lobour]]+Job_Cards[[#This Row],[Total Labour]]+Job_Cards[[#This Row],[Part Value]]</f>
        <v>0</v>
      </c>
      <c r="AA2582" s="15">
        <f t="shared" si="261"/>
        <v>0</v>
      </c>
      <c r="AB2582" s="15">
        <f t="shared" si="262"/>
        <v>1</v>
      </c>
      <c r="AC2582" s="15">
        <f t="shared" si="263"/>
        <v>1900</v>
      </c>
    </row>
    <row r="2583" spans="7:29" x14ac:dyDescent="0.35">
      <c r="G2583" s="64"/>
      <c r="H2583" s="65"/>
      <c r="I2583" s="65" t="str">
        <f>IF(Job_Cards[[#This Row],[Customer Name]]="",I2582,"")</f>
        <v>Counter Sale</v>
      </c>
      <c r="K2583" s="67" t="str">
        <f>_xlfn.XLOOKUP(Job_Cards[[#This Row],[Part Code Issued]],'Inventory Check'!$A$3:$A$3000,'Inventory Check'!$B$3:$B$3000,"WRONG Code",0)</f>
        <v>WRONG Code</v>
      </c>
      <c r="N2583" s="69">
        <f t="shared" si="259"/>
        <v>0</v>
      </c>
      <c r="U2583" s="71">
        <f t="shared" si="258"/>
        <v>0</v>
      </c>
      <c r="V2583" s="71">
        <f t="shared" si="260"/>
        <v>0</v>
      </c>
      <c r="X2583" s="69">
        <f>Job_Cards[[#This Row],[GST on Lobour]]+Job_Cards[[#This Row],[Total Labour]]+Job_Cards[[#This Row],[Part Value]]</f>
        <v>0</v>
      </c>
      <c r="AA2583" s="15">
        <f t="shared" si="261"/>
        <v>0</v>
      </c>
      <c r="AB2583" s="15">
        <f t="shared" si="262"/>
        <v>1</v>
      </c>
      <c r="AC2583" s="15">
        <f t="shared" si="263"/>
        <v>1900</v>
      </c>
    </row>
    <row r="2584" spans="7:29" x14ac:dyDescent="0.35">
      <c r="G2584" s="64"/>
      <c r="H2584" s="65"/>
      <c r="I2584" s="65" t="str">
        <f>IF(Job_Cards[[#This Row],[Customer Name]]="",I2583,"")</f>
        <v>Counter Sale</v>
      </c>
      <c r="K2584" s="67" t="str">
        <f>_xlfn.XLOOKUP(Job_Cards[[#This Row],[Part Code Issued]],'Inventory Check'!$A$3:$A$3000,'Inventory Check'!$B$3:$B$3000,"WRONG Code",0)</f>
        <v>WRONG Code</v>
      </c>
      <c r="N2584" s="69">
        <f t="shared" si="259"/>
        <v>0</v>
      </c>
      <c r="U2584" s="71">
        <f t="shared" si="258"/>
        <v>0</v>
      </c>
      <c r="V2584" s="71">
        <f t="shared" si="260"/>
        <v>0</v>
      </c>
      <c r="X2584" s="69">
        <f>Job_Cards[[#This Row],[GST on Lobour]]+Job_Cards[[#This Row],[Total Labour]]+Job_Cards[[#This Row],[Part Value]]</f>
        <v>0</v>
      </c>
      <c r="AA2584" s="15">
        <f t="shared" si="261"/>
        <v>0</v>
      </c>
      <c r="AB2584" s="15">
        <f t="shared" si="262"/>
        <v>1</v>
      </c>
      <c r="AC2584" s="15">
        <f t="shared" si="263"/>
        <v>1900</v>
      </c>
    </row>
    <row r="2585" spans="7:29" x14ac:dyDescent="0.35">
      <c r="G2585" s="64"/>
      <c r="H2585" s="65"/>
      <c r="I2585" s="65" t="str">
        <f>IF(Job_Cards[[#This Row],[Customer Name]]="",I2584,"")</f>
        <v>Counter Sale</v>
      </c>
      <c r="K2585" s="67" t="str">
        <f>_xlfn.XLOOKUP(Job_Cards[[#This Row],[Part Code Issued]],'Inventory Check'!$A$3:$A$3000,'Inventory Check'!$B$3:$B$3000,"WRONG Code",0)</f>
        <v>WRONG Code</v>
      </c>
      <c r="N2585" s="69">
        <f t="shared" si="259"/>
        <v>0</v>
      </c>
      <c r="U2585" s="71">
        <f t="shared" si="258"/>
        <v>0</v>
      </c>
      <c r="V2585" s="71">
        <f t="shared" si="260"/>
        <v>0</v>
      </c>
      <c r="X2585" s="69">
        <f>Job_Cards[[#This Row],[GST on Lobour]]+Job_Cards[[#This Row],[Total Labour]]+Job_Cards[[#This Row],[Part Value]]</f>
        <v>0</v>
      </c>
      <c r="AA2585" s="15">
        <f t="shared" si="261"/>
        <v>0</v>
      </c>
      <c r="AB2585" s="15">
        <f t="shared" si="262"/>
        <v>1</v>
      </c>
      <c r="AC2585" s="15">
        <f t="shared" si="263"/>
        <v>1900</v>
      </c>
    </row>
    <row r="2586" spans="7:29" x14ac:dyDescent="0.35">
      <c r="G2586" s="64"/>
      <c r="H2586" s="65"/>
      <c r="I2586" s="65" t="str">
        <f>IF(Job_Cards[[#This Row],[Customer Name]]="",I2585,"")</f>
        <v>Counter Sale</v>
      </c>
      <c r="K2586" s="67" t="str">
        <f>_xlfn.XLOOKUP(Job_Cards[[#This Row],[Part Code Issued]],'Inventory Check'!$A$3:$A$3000,'Inventory Check'!$B$3:$B$3000,"WRONG Code",0)</f>
        <v>WRONG Code</v>
      </c>
      <c r="N2586" s="69">
        <f t="shared" si="259"/>
        <v>0</v>
      </c>
      <c r="U2586" s="71">
        <f t="shared" si="258"/>
        <v>0</v>
      </c>
      <c r="V2586" s="71">
        <f t="shared" si="260"/>
        <v>0</v>
      </c>
      <c r="X2586" s="69">
        <f>Job_Cards[[#This Row],[GST on Lobour]]+Job_Cards[[#This Row],[Total Labour]]+Job_Cards[[#This Row],[Part Value]]</f>
        <v>0</v>
      </c>
      <c r="AA2586" s="15">
        <f t="shared" si="261"/>
        <v>0</v>
      </c>
      <c r="AB2586" s="15">
        <f t="shared" si="262"/>
        <v>1</v>
      </c>
      <c r="AC2586" s="15">
        <f t="shared" si="263"/>
        <v>1900</v>
      </c>
    </row>
    <row r="2587" spans="7:29" x14ac:dyDescent="0.35">
      <c r="G2587" s="64"/>
      <c r="H2587" s="65"/>
      <c r="I2587" s="65" t="str">
        <f>IF(Job_Cards[[#This Row],[Customer Name]]="",I2586,"")</f>
        <v>Counter Sale</v>
      </c>
      <c r="K2587" s="67" t="str">
        <f>_xlfn.XLOOKUP(Job_Cards[[#This Row],[Part Code Issued]],'Inventory Check'!$A$3:$A$3000,'Inventory Check'!$B$3:$B$3000,"WRONG Code",0)</f>
        <v>WRONG Code</v>
      </c>
      <c r="N2587" s="69">
        <f t="shared" si="259"/>
        <v>0</v>
      </c>
      <c r="U2587" s="71">
        <f t="shared" si="258"/>
        <v>0</v>
      </c>
      <c r="V2587" s="71">
        <f t="shared" si="260"/>
        <v>0</v>
      </c>
      <c r="X2587" s="69">
        <f>Job_Cards[[#This Row],[GST on Lobour]]+Job_Cards[[#This Row],[Total Labour]]+Job_Cards[[#This Row],[Part Value]]</f>
        <v>0</v>
      </c>
      <c r="AA2587" s="15">
        <f t="shared" si="261"/>
        <v>0</v>
      </c>
      <c r="AB2587" s="15">
        <f t="shared" si="262"/>
        <v>1</v>
      </c>
      <c r="AC2587" s="15">
        <f t="shared" si="263"/>
        <v>1900</v>
      </c>
    </row>
    <row r="2588" spans="7:29" x14ac:dyDescent="0.35">
      <c r="G2588" s="64"/>
      <c r="H2588" s="65"/>
      <c r="I2588" s="65" t="str">
        <f>IF(Job_Cards[[#This Row],[Customer Name]]="",I2587,"")</f>
        <v>Counter Sale</v>
      </c>
      <c r="K2588" s="67" t="str">
        <f>_xlfn.XLOOKUP(Job_Cards[[#This Row],[Part Code Issued]],'Inventory Check'!$A$3:$A$3000,'Inventory Check'!$B$3:$B$3000,"WRONG Code",0)</f>
        <v>WRONG Code</v>
      </c>
      <c r="N2588" s="69">
        <f t="shared" si="259"/>
        <v>0</v>
      </c>
      <c r="U2588" s="71">
        <f t="shared" si="258"/>
        <v>0</v>
      </c>
      <c r="V2588" s="71">
        <f t="shared" si="260"/>
        <v>0</v>
      </c>
      <c r="X2588" s="69">
        <f>Job_Cards[[#This Row],[GST on Lobour]]+Job_Cards[[#This Row],[Total Labour]]+Job_Cards[[#This Row],[Part Value]]</f>
        <v>0</v>
      </c>
      <c r="AA2588" s="15">
        <f t="shared" si="261"/>
        <v>0</v>
      </c>
      <c r="AB2588" s="15">
        <f t="shared" si="262"/>
        <v>1</v>
      </c>
      <c r="AC2588" s="15">
        <f t="shared" si="263"/>
        <v>1900</v>
      </c>
    </row>
    <row r="2589" spans="7:29" x14ac:dyDescent="0.35">
      <c r="G2589" s="64"/>
      <c r="H2589" s="65"/>
      <c r="I2589" s="65" t="str">
        <f>IF(Job_Cards[[#This Row],[Customer Name]]="",I2588,"")</f>
        <v>Counter Sale</v>
      </c>
      <c r="K2589" s="67" t="str">
        <f>_xlfn.XLOOKUP(Job_Cards[[#This Row],[Part Code Issued]],'Inventory Check'!$A$3:$A$3000,'Inventory Check'!$B$3:$B$3000,"WRONG Code",0)</f>
        <v>WRONG Code</v>
      </c>
      <c r="N2589" s="69">
        <f t="shared" si="259"/>
        <v>0</v>
      </c>
      <c r="U2589" s="71">
        <f t="shared" si="258"/>
        <v>0</v>
      </c>
      <c r="V2589" s="71">
        <f t="shared" si="260"/>
        <v>0</v>
      </c>
      <c r="X2589" s="69">
        <f>Job_Cards[[#This Row],[GST on Lobour]]+Job_Cards[[#This Row],[Total Labour]]+Job_Cards[[#This Row],[Part Value]]</f>
        <v>0</v>
      </c>
      <c r="AA2589" s="15">
        <f t="shared" si="261"/>
        <v>0</v>
      </c>
      <c r="AB2589" s="15">
        <f t="shared" si="262"/>
        <v>1</v>
      </c>
      <c r="AC2589" s="15">
        <f t="shared" si="263"/>
        <v>1900</v>
      </c>
    </row>
    <row r="2590" spans="7:29" x14ac:dyDescent="0.35">
      <c r="G2590" s="64"/>
      <c r="H2590" s="65"/>
      <c r="I2590" s="65" t="str">
        <f>IF(Job_Cards[[#This Row],[Customer Name]]="",I2589,"")</f>
        <v>Counter Sale</v>
      </c>
      <c r="K2590" s="67" t="str">
        <f>_xlfn.XLOOKUP(Job_Cards[[#This Row],[Part Code Issued]],'Inventory Check'!$A$3:$A$3000,'Inventory Check'!$B$3:$B$3000,"WRONG Code",0)</f>
        <v>WRONG Code</v>
      </c>
      <c r="N2590" s="69">
        <f t="shared" si="259"/>
        <v>0</v>
      </c>
      <c r="U2590" s="71">
        <f t="shared" si="258"/>
        <v>0</v>
      </c>
      <c r="V2590" s="71">
        <f t="shared" si="260"/>
        <v>0</v>
      </c>
      <c r="X2590" s="69">
        <f>Job_Cards[[#This Row],[GST on Lobour]]+Job_Cards[[#This Row],[Total Labour]]+Job_Cards[[#This Row],[Part Value]]</f>
        <v>0</v>
      </c>
      <c r="AA2590" s="15">
        <f t="shared" si="261"/>
        <v>0</v>
      </c>
      <c r="AB2590" s="15">
        <f t="shared" si="262"/>
        <v>1</v>
      </c>
      <c r="AC2590" s="15">
        <f t="shared" si="263"/>
        <v>1900</v>
      </c>
    </row>
    <row r="2591" spans="7:29" x14ac:dyDescent="0.35">
      <c r="G2591" s="64"/>
      <c r="H2591" s="65"/>
      <c r="I2591" s="65" t="str">
        <f>IF(Job_Cards[[#This Row],[Customer Name]]="",I2590,"")</f>
        <v>Counter Sale</v>
      </c>
      <c r="K2591" s="67" t="str">
        <f>_xlfn.XLOOKUP(Job_Cards[[#This Row],[Part Code Issued]],'Inventory Check'!$A$3:$A$3000,'Inventory Check'!$B$3:$B$3000,"WRONG Code",0)</f>
        <v>WRONG Code</v>
      </c>
      <c r="N2591" s="69">
        <f t="shared" si="259"/>
        <v>0</v>
      </c>
      <c r="U2591" s="71">
        <f t="shared" si="258"/>
        <v>0</v>
      </c>
      <c r="V2591" s="71">
        <f t="shared" si="260"/>
        <v>0</v>
      </c>
      <c r="X2591" s="69">
        <f>Job_Cards[[#This Row],[GST on Lobour]]+Job_Cards[[#This Row],[Total Labour]]+Job_Cards[[#This Row],[Part Value]]</f>
        <v>0</v>
      </c>
      <c r="AA2591" s="15">
        <f t="shared" si="261"/>
        <v>0</v>
      </c>
      <c r="AB2591" s="15">
        <f t="shared" si="262"/>
        <v>1</v>
      </c>
      <c r="AC2591" s="15">
        <f t="shared" si="263"/>
        <v>1900</v>
      </c>
    </row>
    <row r="2592" spans="7:29" x14ac:dyDescent="0.35">
      <c r="G2592" s="64"/>
      <c r="H2592" s="65"/>
      <c r="I2592" s="65" t="str">
        <f>IF(Job_Cards[[#This Row],[Customer Name]]="",I2591,"")</f>
        <v>Counter Sale</v>
      </c>
      <c r="K2592" s="67" t="str">
        <f>_xlfn.XLOOKUP(Job_Cards[[#This Row],[Part Code Issued]],'Inventory Check'!$A$3:$A$3000,'Inventory Check'!$B$3:$B$3000,"WRONG Code",0)</f>
        <v>WRONG Code</v>
      </c>
      <c r="N2592" s="69">
        <f t="shared" si="259"/>
        <v>0</v>
      </c>
      <c r="U2592" s="71">
        <f t="shared" si="258"/>
        <v>0</v>
      </c>
      <c r="V2592" s="71">
        <f t="shared" si="260"/>
        <v>0</v>
      </c>
      <c r="X2592" s="69">
        <f>Job_Cards[[#This Row],[GST on Lobour]]+Job_Cards[[#This Row],[Total Labour]]+Job_Cards[[#This Row],[Part Value]]</f>
        <v>0</v>
      </c>
      <c r="AA2592" s="15">
        <f t="shared" si="261"/>
        <v>0</v>
      </c>
      <c r="AB2592" s="15">
        <f t="shared" si="262"/>
        <v>1</v>
      </c>
      <c r="AC2592" s="15">
        <f t="shared" si="263"/>
        <v>1900</v>
      </c>
    </row>
    <row r="2593" spans="7:29" x14ac:dyDescent="0.35">
      <c r="G2593" s="64"/>
      <c r="H2593" s="65"/>
      <c r="I2593" s="65" t="str">
        <f>IF(Job_Cards[[#This Row],[Customer Name]]="",I2592,"")</f>
        <v>Counter Sale</v>
      </c>
      <c r="K2593" s="67" t="str">
        <f>_xlfn.XLOOKUP(Job_Cards[[#This Row],[Part Code Issued]],'Inventory Check'!$A$3:$A$3000,'Inventory Check'!$B$3:$B$3000,"WRONG Code",0)</f>
        <v>WRONG Code</v>
      </c>
      <c r="N2593" s="69">
        <f t="shared" si="259"/>
        <v>0</v>
      </c>
      <c r="U2593" s="71">
        <f t="shared" si="258"/>
        <v>0</v>
      </c>
      <c r="V2593" s="71">
        <f t="shared" si="260"/>
        <v>0</v>
      </c>
      <c r="X2593" s="69">
        <f>Job_Cards[[#This Row],[GST on Lobour]]+Job_Cards[[#This Row],[Total Labour]]+Job_Cards[[#This Row],[Part Value]]</f>
        <v>0</v>
      </c>
      <c r="AA2593" s="15">
        <f t="shared" si="261"/>
        <v>0</v>
      </c>
      <c r="AB2593" s="15">
        <f t="shared" si="262"/>
        <v>1</v>
      </c>
      <c r="AC2593" s="15">
        <f t="shared" si="263"/>
        <v>1900</v>
      </c>
    </row>
    <row r="2594" spans="7:29" x14ac:dyDescent="0.35">
      <c r="G2594" s="64"/>
      <c r="H2594" s="65"/>
      <c r="I2594" s="65" t="str">
        <f>IF(Job_Cards[[#This Row],[Customer Name]]="",I2593,"")</f>
        <v>Counter Sale</v>
      </c>
      <c r="K2594" s="67" t="str">
        <f>_xlfn.XLOOKUP(Job_Cards[[#This Row],[Part Code Issued]],'Inventory Check'!$A$3:$A$3000,'Inventory Check'!$B$3:$B$3000,"WRONG Code",0)</f>
        <v>WRONG Code</v>
      </c>
      <c r="N2594" s="69">
        <f t="shared" si="259"/>
        <v>0</v>
      </c>
      <c r="U2594" s="71">
        <f t="shared" si="258"/>
        <v>0</v>
      </c>
      <c r="V2594" s="71">
        <f t="shared" si="260"/>
        <v>0</v>
      </c>
      <c r="X2594" s="69">
        <f>Job_Cards[[#This Row],[GST on Lobour]]+Job_Cards[[#This Row],[Total Labour]]+Job_Cards[[#This Row],[Part Value]]</f>
        <v>0</v>
      </c>
      <c r="AA2594" s="15">
        <f t="shared" si="261"/>
        <v>0</v>
      </c>
      <c r="AB2594" s="15">
        <f t="shared" si="262"/>
        <v>1</v>
      </c>
      <c r="AC2594" s="15">
        <f t="shared" si="263"/>
        <v>1900</v>
      </c>
    </row>
    <row r="2595" spans="7:29" x14ac:dyDescent="0.35">
      <c r="G2595" s="64"/>
      <c r="H2595" s="65"/>
      <c r="I2595" s="65" t="str">
        <f>IF(Job_Cards[[#This Row],[Customer Name]]="",I2594,"")</f>
        <v>Counter Sale</v>
      </c>
      <c r="K2595" s="67" t="str">
        <f>_xlfn.XLOOKUP(Job_Cards[[#This Row],[Part Code Issued]],'Inventory Check'!$A$3:$A$3000,'Inventory Check'!$B$3:$B$3000,"WRONG Code",0)</f>
        <v>WRONG Code</v>
      </c>
      <c r="N2595" s="69">
        <f t="shared" si="259"/>
        <v>0</v>
      </c>
      <c r="U2595" s="71">
        <f t="shared" si="258"/>
        <v>0</v>
      </c>
      <c r="V2595" s="71">
        <f t="shared" si="260"/>
        <v>0</v>
      </c>
      <c r="X2595" s="69">
        <f>Job_Cards[[#This Row],[GST on Lobour]]+Job_Cards[[#This Row],[Total Labour]]+Job_Cards[[#This Row],[Part Value]]</f>
        <v>0</v>
      </c>
      <c r="AA2595" s="15">
        <f t="shared" si="261"/>
        <v>0</v>
      </c>
      <c r="AB2595" s="15">
        <f t="shared" si="262"/>
        <v>1</v>
      </c>
      <c r="AC2595" s="15">
        <f t="shared" si="263"/>
        <v>1900</v>
      </c>
    </row>
    <row r="2596" spans="7:29" x14ac:dyDescent="0.35">
      <c r="G2596" s="64"/>
      <c r="H2596" s="65"/>
      <c r="I2596" s="65" t="str">
        <f>IF(Job_Cards[[#This Row],[Customer Name]]="",I2595,"")</f>
        <v>Counter Sale</v>
      </c>
      <c r="K2596" s="67" t="str">
        <f>_xlfn.XLOOKUP(Job_Cards[[#This Row],[Part Code Issued]],'Inventory Check'!$A$3:$A$3000,'Inventory Check'!$B$3:$B$3000,"WRONG Code",0)</f>
        <v>WRONG Code</v>
      </c>
      <c r="N2596" s="69">
        <f t="shared" si="259"/>
        <v>0</v>
      </c>
      <c r="U2596" s="71">
        <f t="shared" si="258"/>
        <v>0</v>
      </c>
      <c r="V2596" s="71">
        <f t="shared" si="260"/>
        <v>0</v>
      </c>
      <c r="X2596" s="69">
        <f>Job_Cards[[#This Row],[GST on Lobour]]+Job_Cards[[#This Row],[Total Labour]]+Job_Cards[[#This Row],[Part Value]]</f>
        <v>0</v>
      </c>
      <c r="AA2596" s="15">
        <f t="shared" si="261"/>
        <v>0</v>
      </c>
      <c r="AB2596" s="15">
        <f t="shared" si="262"/>
        <v>1</v>
      </c>
      <c r="AC2596" s="15">
        <f t="shared" si="263"/>
        <v>1900</v>
      </c>
    </row>
    <row r="2597" spans="7:29" x14ac:dyDescent="0.35">
      <c r="G2597" s="64"/>
      <c r="H2597" s="65"/>
      <c r="I2597" s="65" t="str">
        <f>IF(Job_Cards[[#This Row],[Customer Name]]="",I2596,"")</f>
        <v>Counter Sale</v>
      </c>
      <c r="K2597" s="67" t="str">
        <f>_xlfn.XLOOKUP(Job_Cards[[#This Row],[Part Code Issued]],'Inventory Check'!$A$3:$A$3000,'Inventory Check'!$B$3:$B$3000,"WRONG Code",0)</f>
        <v>WRONG Code</v>
      </c>
      <c r="N2597" s="69">
        <f t="shared" si="259"/>
        <v>0</v>
      </c>
      <c r="U2597" s="71">
        <f t="shared" si="258"/>
        <v>0</v>
      </c>
      <c r="V2597" s="71">
        <f t="shared" si="260"/>
        <v>0</v>
      </c>
      <c r="X2597" s="69">
        <f>Job_Cards[[#This Row],[GST on Lobour]]+Job_Cards[[#This Row],[Total Labour]]+Job_Cards[[#This Row],[Part Value]]</f>
        <v>0</v>
      </c>
      <c r="AA2597" s="15">
        <f t="shared" si="261"/>
        <v>0</v>
      </c>
      <c r="AB2597" s="15">
        <f t="shared" si="262"/>
        <v>1</v>
      </c>
      <c r="AC2597" s="15">
        <f t="shared" si="263"/>
        <v>1900</v>
      </c>
    </row>
    <row r="2598" spans="7:29" x14ac:dyDescent="0.35">
      <c r="G2598" s="64"/>
      <c r="H2598" s="65"/>
      <c r="I2598" s="65" t="str">
        <f>IF(Job_Cards[[#This Row],[Customer Name]]="",I2597,"")</f>
        <v>Counter Sale</v>
      </c>
      <c r="K2598" s="67" t="str">
        <f>_xlfn.XLOOKUP(Job_Cards[[#This Row],[Part Code Issued]],'Inventory Check'!$A$3:$A$3000,'Inventory Check'!$B$3:$B$3000,"WRONG Code",0)</f>
        <v>WRONG Code</v>
      </c>
      <c r="N2598" s="69">
        <f t="shared" si="259"/>
        <v>0</v>
      </c>
      <c r="U2598" s="71">
        <f t="shared" si="258"/>
        <v>0</v>
      </c>
      <c r="V2598" s="71">
        <f t="shared" si="260"/>
        <v>0</v>
      </c>
      <c r="X2598" s="69">
        <f>Job_Cards[[#This Row],[GST on Lobour]]+Job_Cards[[#This Row],[Total Labour]]+Job_Cards[[#This Row],[Part Value]]</f>
        <v>0</v>
      </c>
      <c r="AA2598" s="15">
        <f t="shared" si="261"/>
        <v>0</v>
      </c>
      <c r="AB2598" s="15">
        <f t="shared" si="262"/>
        <v>1</v>
      </c>
      <c r="AC2598" s="15">
        <f t="shared" si="263"/>
        <v>1900</v>
      </c>
    </row>
    <row r="2599" spans="7:29" x14ac:dyDescent="0.35">
      <c r="G2599" s="64"/>
      <c r="H2599" s="65"/>
      <c r="I2599" s="65" t="str">
        <f>IF(Job_Cards[[#This Row],[Customer Name]]="",I2598,"")</f>
        <v>Counter Sale</v>
      </c>
      <c r="K2599" s="67" t="str">
        <f>_xlfn.XLOOKUP(Job_Cards[[#This Row],[Part Code Issued]],'Inventory Check'!$A$3:$A$3000,'Inventory Check'!$B$3:$B$3000,"WRONG Code",0)</f>
        <v>WRONG Code</v>
      </c>
      <c r="N2599" s="69">
        <f t="shared" si="259"/>
        <v>0</v>
      </c>
      <c r="U2599" s="71">
        <f t="shared" si="258"/>
        <v>0</v>
      </c>
      <c r="V2599" s="71">
        <f t="shared" si="260"/>
        <v>0</v>
      </c>
      <c r="X2599" s="69">
        <f>Job_Cards[[#This Row],[GST on Lobour]]+Job_Cards[[#This Row],[Total Labour]]+Job_Cards[[#This Row],[Part Value]]</f>
        <v>0</v>
      </c>
      <c r="AA2599" s="15">
        <f t="shared" si="261"/>
        <v>0</v>
      </c>
      <c r="AB2599" s="15">
        <f t="shared" si="262"/>
        <v>1</v>
      </c>
      <c r="AC2599" s="15">
        <f t="shared" si="263"/>
        <v>1900</v>
      </c>
    </row>
    <row r="2600" spans="7:29" x14ac:dyDescent="0.35">
      <c r="G2600" s="64"/>
      <c r="H2600" s="65"/>
      <c r="I2600" s="65" t="str">
        <f>IF(Job_Cards[[#This Row],[Customer Name]]="",I2599,"")</f>
        <v>Counter Sale</v>
      </c>
      <c r="K2600" s="67" t="str">
        <f>_xlfn.XLOOKUP(Job_Cards[[#This Row],[Part Code Issued]],'Inventory Check'!$A$3:$A$3000,'Inventory Check'!$B$3:$B$3000,"WRONG Code",0)</f>
        <v>WRONG Code</v>
      </c>
      <c r="N2600" s="69">
        <f t="shared" si="259"/>
        <v>0</v>
      </c>
      <c r="U2600" s="71">
        <f t="shared" si="258"/>
        <v>0</v>
      </c>
      <c r="V2600" s="71">
        <f t="shared" si="260"/>
        <v>0</v>
      </c>
      <c r="X2600" s="69">
        <f>Job_Cards[[#This Row],[GST on Lobour]]+Job_Cards[[#This Row],[Total Labour]]+Job_Cards[[#This Row],[Part Value]]</f>
        <v>0</v>
      </c>
      <c r="AA2600" s="15">
        <f t="shared" si="261"/>
        <v>0</v>
      </c>
      <c r="AB2600" s="15">
        <f t="shared" si="262"/>
        <v>1</v>
      </c>
      <c r="AC2600" s="15">
        <f t="shared" si="263"/>
        <v>1900</v>
      </c>
    </row>
    <row r="2601" spans="7:29" x14ac:dyDescent="0.35">
      <c r="G2601" s="64"/>
      <c r="H2601" s="65"/>
      <c r="I2601" s="65" t="str">
        <f>IF(Job_Cards[[#This Row],[Customer Name]]="",I2600,"")</f>
        <v>Counter Sale</v>
      </c>
      <c r="K2601" s="67" t="str">
        <f>_xlfn.XLOOKUP(Job_Cards[[#This Row],[Part Code Issued]],'Inventory Check'!$A$3:$A$3000,'Inventory Check'!$B$3:$B$3000,"WRONG Code",0)</f>
        <v>WRONG Code</v>
      </c>
      <c r="N2601" s="69">
        <f t="shared" si="259"/>
        <v>0</v>
      </c>
      <c r="U2601" s="71">
        <f t="shared" si="258"/>
        <v>0</v>
      </c>
      <c r="V2601" s="71">
        <f t="shared" si="260"/>
        <v>0</v>
      </c>
      <c r="X2601" s="69">
        <f>Job_Cards[[#This Row],[GST on Lobour]]+Job_Cards[[#This Row],[Total Labour]]+Job_Cards[[#This Row],[Part Value]]</f>
        <v>0</v>
      </c>
      <c r="AA2601" s="15">
        <f t="shared" si="261"/>
        <v>0</v>
      </c>
      <c r="AB2601" s="15">
        <f t="shared" si="262"/>
        <v>1</v>
      </c>
      <c r="AC2601" s="15">
        <f t="shared" si="263"/>
        <v>1900</v>
      </c>
    </row>
    <row r="2602" spans="7:29" x14ac:dyDescent="0.35">
      <c r="G2602" s="64"/>
      <c r="H2602" s="65"/>
      <c r="I2602" s="65" t="str">
        <f>IF(Job_Cards[[#This Row],[Customer Name]]="",I2601,"")</f>
        <v>Counter Sale</v>
      </c>
      <c r="K2602" s="67" t="str">
        <f>_xlfn.XLOOKUP(Job_Cards[[#This Row],[Part Code Issued]],'Inventory Check'!$A$3:$A$3000,'Inventory Check'!$B$3:$B$3000,"WRONG Code",0)</f>
        <v>WRONG Code</v>
      </c>
      <c r="N2602" s="69">
        <f t="shared" si="259"/>
        <v>0</v>
      </c>
      <c r="U2602" s="71">
        <f t="shared" si="258"/>
        <v>0</v>
      </c>
      <c r="V2602" s="71">
        <f t="shared" si="260"/>
        <v>0</v>
      </c>
      <c r="X2602" s="69">
        <f>Job_Cards[[#This Row],[GST on Lobour]]+Job_Cards[[#This Row],[Total Labour]]+Job_Cards[[#This Row],[Part Value]]</f>
        <v>0</v>
      </c>
      <c r="AA2602" s="15">
        <f t="shared" si="261"/>
        <v>0</v>
      </c>
      <c r="AB2602" s="15">
        <f t="shared" si="262"/>
        <v>1</v>
      </c>
      <c r="AC2602" s="15">
        <f t="shared" si="263"/>
        <v>1900</v>
      </c>
    </row>
    <row r="2603" spans="7:29" x14ac:dyDescent="0.35">
      <c r="G2603" s="64"/>
      <c r="H2603" s="65"/>
      <c r="I2603" s="65" t="str">
        <f>IF(Job_Cards[[#This Row],[Customer Name]]="",I2602,"")</f>
        <v>Counter Sale</v>
      </c>
      <c r="K2603" s="67" t="str">
        <f>_xlfn.XLOOKUP(Job_Cards[[#This Row],[Part Code Issued]],'Inventory Check'!$A$3:$A$3000,'Inventory Check'!$B$3:$B$3000,"WRONG Code",0)</f>
        <v>WRONG Code</v>
      </c>
      <c r="N2603" s="69">
        <f t="shared" si="259"/>
        <v>0</v>
      </c>
      <c r="U2603" s="71">
        <f t="shared" si="258"/>
        <v>0</v>
      </c>
      <c r="V2603" s="71">
        <f t="shared" si="260"/>
        <v>0</v>
      </c>
      <c r="X2603" s="69">
        <f>Job_Cards[[#This Row],[GST on Lobour]]+Job_Cards[[#This Row],[Total Labour]]+Job_Cards[[#This Row],[Part Value]]</f>
        <v>0</v>
      </c>
      <c r="AA2603" s="15">
        <f t="shared" si="261"/>
        <v>0</v>
      </c>
      <c r="AB2603" s="15">
        <f t="shared" si="262"/>
        <v>1</v>
      </c>
      <c r="AC2603" s="15">
        <f t="shared" si="263"/>
        <v>1900</v>
      </c>
    </row>
    <row r="2604" spans="7:29" x14ac:dyDescent="0.35">
      <c r="G2604" s="64"/>
      <c r="H2604" s="65"/>
      <c r="I2604" s="65" t="str">
        <f>IF(Job_Cards[[#This Row],[Customer Name]]="",I2603,"")</f>
        <v>Counter Sale</v>
      </c>
      <c r="K2604" s="67" t="str">
        <f>_xlfn.XLOOKUP(Job_Cards[[#This Row],[Part Code Issued]],'Inventory Check'!$A$3:$A$3000,'Inventory Check'!$B$3:$B$3000,"WRONG Code",0)</f>
        <v>WRONG Code</v>
      </c>
      <c r="N2604" s="69">
        <f t="shared" si="259"/>
        <v>0</v>
      </c>
      <c r="U2604" s="71">
        <f t="shared" si="258"/>
        <v>0</v>
      </c>
      <c r="V2604" s="71">
        <f t="shared" si="260"/>
        <v>0</v>
      </c>
      <c r="X2604" s="69">
        <f>Job_Cards[[#This Row],[GST on Lobour]]+Job_Cards[[#This Row],[Total Labour]]+Job_Cards[[#This Row],[Part Value]]</f>
        <v>0</v>
      </c>
      <c r="AA2604" s="15">
        <f t="shared" si="261"/>
        <v>0</v>
      </c>
      <c r="AB2604" s="15">
        <f t="shared" si="262"/>
        <v>1</v>
      </c>
      <c r="AC2604" s="15">
        <f t="shared" si="263"/>
        <v>1900</v>
      </c>
    </row>
    <row r="2605" spans="7:29" x14ac:dyDescent="0.35">
      <c r="G2605" s="64"/>
      <c r="H2605" s="65"/>
      <c r="I2605" s="65" t="str">
        <f>IF(Job_Cards[[#This Row],[Customer Name]]="",I2604,"")</f>
        <v>Counter Sale</v>
      </c>
      <c r="K2605" s="67" t="str">
        <f>_xlfn.XLOOKUP(Job_Cards[[#This Row],[Part Code Issued]],'Inventory Check'!$A$3:$A$3000,'Inventory Check'!$B$3:$B$3000,"WRONG Code",0)</f>
        <v>WRONG Code</v>
      </c>
      <c r="N2605" s="69">
        <f t="shared" si="259"/>
        <v>0</v>
      </c>
      <c r="U2605" s="71">
        <f t="shared" si="258"/>
        <v>0</v>
      </c>
      <c r="V2605" s="71">
        <f t="shared" si="260"/>
        <v>0</v>
      </c>
      <c r="X2605" s="69">
        <f>Job_Cards[[#This Row],[GST on Lobour]]+Job_Cards[[#This Row],[Total Labour]]+Job_Cards[[#This Row],[Part Value]]</f>
        <v>0</v>
      </c>
      <c r="AA2605" s="15">
        <f t="shared" si="261"/>
        <v>0</v>
      </c>
      <c r="AB2605" s="15">
        <f t="shared" si="262"/>
        <v>1</v>
      </c>
      <c r="AC2605" s="15">
        <f t="shared" si="263"/>
        <v>1900</v>
      </c>
    </row>
    <row r="2606" spans="7:29" x14ac:dyDescent="0.35">
      <c r="G2606" s="64"/>
      <c r="H2606" s="65"/>
      <c r="I2606" s="65" t="str">
        <f>IF(Job_Cards[[#This Row],[Customer Name]]="",I2605,"")</f>
        <v>Counter Sale</v>
      </c>
      <c r="K2606" s="67" t="str">
        <f>_xlfn.XLOOKUP(Job_Cards[[#This Row],[Part Code Issued]],'Inventory Check'!$A$3:$A$3000,'Inventory Check'!$B$3:$B$3000,"WRONG Code",0)</f>
        <v>WRONG Code</v>
      </c>
      <c r="N2606" s="69">
        <f t="shared" si="259"/>
        <v>0</v>
      </c>
      <c r="U2606" s="71">
        <f t="shared" si="258"/>
        <v>0</v>
      </c>
      <c r="V2606" s="71">
        <f t="shared" si="260"/>
        <v>0</v>
      </c>
      <c r="X2606" s="69">
        <f>Job_Cards[[#This Row],[GST on Lobour]]+Job_Cards[[#This Row],[Total Labour]]+Job_Cards[[#This Row],[Part Value]]</f>
        <v>0</v>
      </c>
      <c r="AA2606" s="15">
        <f t="shared" si="261"/>
        <v>0</v>
      </c>
      <c r="AB2606" s="15">
        <f t="shared" si="262"/>
        <v>1</v>
      </c>
      <c r="AC2606" s="15">
        <f t="shared" si="263"/>
        <v>1900</v>
      </c>
    </row>
    <row r="2607" spans="7:29" x14ac:dyDescent="0.35">
      <c r="G2607" s="64"/>
      <c r="H2607" s="65"/>
      <c r="I2607" s="65" t="str">
        <f>IF(Job_Cards[[#This Row],[Customer Name]]="",I2606,"")</f>
        <v>Counter Sale</v>
      </c>
      <c r="K2607" s="67" t="str">
        <f>_xlfn.XLOOKUP(Job_Cards[[#This Row],[Part Code Issued]],'Inventory Check'!$A$3:$A$3000,'Inventory Check'!$B$3:$B$3000,"WRONG Code",0)</f>
        <v>WRONG Code</v>
      </c>
      <c r="N2607" s="69">
        <f t="shared" si="259"/>
        <v>0</v>
      </c>
      <c r="U2607" s="71">
        <f t="shared" si="258"/>
        <v>0</v>
      </c>
      <c r="V2607" s="71">
        <f t="shared" si="260"/>
        <v>0</v>
      </c>
      <c r="X2607" s="69">
        <f>Job_Cards[[#This Row],[GST on Lobour]]+Job_Cards[[#This Row],[Total Labour]]+Job_Cards[[#This Row],[Part Value]]</f>
        <v>0</v>
      </c>
      <c r="AA2607" s="15">
        <f t="shared" si="261"/>
        <v>0</v>
      </c>
      <c r="AB2607" s="15">
        <f t="shared" si="262"/>
        <v>1</v>
      </c>
      <c r="AC2607" s="15">
        <f t="shared" si="263"/>
        <v>1900</v>
      </c>
    </row>
    <row r="2608" spans="7:29" x14ac:dyDescent="0.35">
      <c r="G2608" s="64"/>
      <c r="H2608" s="65"/>
      <c r="I2608" s="65" t="str">
        <f>IF(Job_Cards[[#This Row],[Customer Name]]="",I2607,"")</f>
        <v>Counter Sale</v>
      </c>
      <c r="K2608" s="67" t="str">
        <f>_xlfn.XLOOKUP(Job_Cards[[#This Row],[Part Code Issued]],'Inventory Check'!$A$3:$A$3000,'Inventory Check'!$B$3:$B$3000,"WRONG Code",0)</f>
        <v>WRONG Code</v>
      </c>
      <c r="N2608" s="69">
        <f t="shared" si="259"/>
        <v>0</v>
      </c>
      <c r="U2608" s="71">
        <f t="shared" si="258"/>
        <v>0</v>
      </c>
      <c r="V2608" s="71">
        <f t="shared" si="260"/>
        <v>0</v>
      </c>
      <c r="X2608" s="69">
        <f>Job_Cards[[#This Row],[GST on Lobour]]+Job_Cards[[#This Row],[Total Labour]]+Job_Cards[[#This Row],[Part Value]]</f>
        <v>0</v>
      </c>
      <c r="AA2608" s="15">
        <f t="shared" si="261"/>
        <v>0</v>
      </c>
      <c r="AB2608" s="15">
        <f t="shared" si="262"/>
        <v>1</v>
      </c>
      <c r="AC2608" s="15">
        <f t="shared" si="263"/>
        <v>1900</v>
      </c>
    </row>
    <row r="2609" spans="7:29" x14ac:dyDescent="0.35">
      <c r="G2609" s="64"/>
      <c r="H2609" s="65"/>
      <c r="I2609" s="65" t="str">
        <f>IF(Job_Cards[[#This Row],[Customer Name]]="",I2608,"")</f>
        <v>Counter Sale</v>
      </c>
      <c r="K2609" s="67" t="str">
        <f>_xlfn.XLOOKUP(Job_Cards[[#This Row],[Part Code Issued]],'Inventory Check'!$A$3:$A$3000,'Inventory Check'!$B$3:$B$3000,"WRONG Code",0)</f>
        <v>WRONG Code</v>
      </c>
      <c r="N2609" s="69">
        <f t="shared" si="259"/>
        <v>0</v>
      </c>
      <c r="U2609" s="71">
        <f t="shared" si="258"/>
        <v>0</v>
      </c>
      <c r="V2609" s="71">
        <f t="shared" si="260"/>
        <v>0</v>
      </c>
      <c r="X2609" s="69">
        <f>Job_Cards[[#This Row],[GST on Lobour]]+Job_Cards[[#This Row],[Total Labour]]+Job_Cards[[#This Row],[Part Value]]</f>
        <v>0</v>
      </c>
      <c r="AA2609" s="15">
        <f t="shared" si="261"/>
        <v>0</v>
      </c>
      <c r="AB2609" s="15">
        <f t="shared" si="262"/>
        <v>1</v>
      </c>
      <c r="AC2609" s="15">
        <f t="shared" si="263"/>
        <v>1900</v>
      </c>
    </row>
    <row r="2610" spans="7:29" x14ac:dyDescent="0.35">
      <c r="G2610" s="64"/>
      <c r="H2610" s="65"/>
      <c r="I2610" s="65" t="str">
        <f>IF(Job_Cards[[#This Row],[Customer Name]]="",I2609,"")</f>
        <v>Counter Sale</v>
      </c>
      <c r="K2610" s="67" t="str">
        <f>_xlfn.XLOOKUP(Job_Cards[[#This Row],[Part Code Issued]],'Inventory Check'!$A$3:$A$3000,'Inventory Check'!$B$3:$B$3000,"WRONG Code",0)</f>
        <v>WRONG Code</v>
      </c>
      <c r="N2610" s="69">
        <f t="shared" si="259"/>
        <v>0</v>
      </c>
      <c r="U2610" s="71">
        <f t="shared" si="258"/>
        <v>0</v>
      </c>
      <c r="V2610" s="71">
        <f t="shared" si="260"/>
        <v>0</v>
      </c>
      <c r="X2610" s="69">
        <f>Job_Cards[[#This Row],[GST on Lobour]]+Job_Cards[[#This Row],[Total Labour]]+Job_Cards[[#This Row],[Part Value]]</f>
        <v>0</v>
      </c>
      <c r="AA2610" s="15">
        <f t="shared" si="261"/>
        <v>0</v>
      </c>
      <c r="AB2610" s="15">
        <f t="shared" si="262"/>
        <v>1</v>
      </c>
      <c r="AC2610" s="15">
        <f t="shared" si="263"/>
        <v>1900</v>
      </c>
    </row>
    <row r="2611" spans="7:29" x14ac:dyDescent="0.35">
      <c r="G2611" s="64"/>
      <c r="H2611" s="65"/>
      <c r="I2611" s="65" t="str">
        <f>IF(Job_Cards[[#This Row],[Customer Name]]="",I2610,"")</f>
        <v>Counter Sale</v>
      </c>
      <c r="K2611" s="67" t="str">
        <f>_xlfn.XLOOKUP(Job_Cards[[#This Row],[Part Code Issued]],'Inventory Check'!$A$3:$A$3000,'Inventory Check'!$B$3:$B$3000,"WRONG Code",0)</f>
        <v>WRONG Code</v>
      </c>
      <c r="N2611" s="69">
        <f t="shared" si="259"/>
        <v>0</v>
      </c>
      <c r="U2611" s="71">
        <f t="shared" si="258"/>
        <v>0</v>
      </c>
      <c r="V2611" s="71">
        <f t="shared" si="260"/>
        <v>0</v>
      </c>
      <c r="X2611" s="69">
        <f>Job_Cards[[#This Row],[GST on Lobour]]+Job_Cards[[#This Row],[Total Labour]]+Job_Cards[[#This Row],[Part Value]]</f>
        <v>0</v>
      </c>
      <c r="AA2611" s="15">
        <f t="shared" si="261"/>
        <v>0</v>
      </c>
      <c r="AB2611" s="15">
        <f t="shared" si="262"/>
        <v>1</v>
      </c>
      <c r="AC2611" s="15">
        <f t="shared" si="263"/>
        <v>1900</v>
      </c>
    </row>
    <row r="2612" spans="7:29" x14ac:dyDescent="0.35">
      <c r="G2612" s="64"/>
      <c r="H2612" s="65"/>
      <c r="I2612" s="65" t="str">
        <f>IF(Job_Cards[[#This Row],[Customer Name]]="",I2611,"")</f>
        <v>Counter Sale</v>
      </c>
      <c r="K2612" s="67" t="str">
        <f>_xlfn.XLOOKUP(Job_Cards[[#This Row],[Part Code Issued]],'Inventory Check'!$A$3:$A$3000,'Inventory Check'!$B$3:$B$3000,"WRONG Code",0)</f>
        <v>WRONG Code</v>
      </c>
      <c r="N2612" s="69">
        <f t="shared" si="259"/>
        <v>0</v>
      </c>
      <c r="U2612" s="71">
        <f t="shared" si="258"/>
        <v>0</v>
      </c>
      <c r="V2612" s="71">
        <f t="shared" si="260"/>
        <v>0</v>
      </c>
      <c r="X2612" s="69">
        <f>Job_Cards[[#This Row],[GST on Lobour]]+Job_Cards[[#This Row],[Total Labour]]+Job_Cards[[#This Row],[Part Value]]</f>
        <v>0</v>
      </c>
      <c r="AA2612" s="15">
        <f t="shared" si="261"/>
        <v>0</v>
      </c>
      <c r="AB2612" s="15">
        <f t="shared" si="262"/>
        <v>1</v>
      </c>
      <c r="AC2612" s="15">
        <f t="shared" si="263"/>
        <v>1900</v>
      </c>
    </row>
    <row r="2613" spans="7:29" x14ac:dyDescent="0.35">
      <c r="G2613" s="64"/>
      <c r="H2613" s="65"/>
      <c r="I2613" s="65" t="str">
        <f>IF(Job_Cards[[#This Row],[Customer Name]]="",I2612,"")</f>
        <v>Counter Sale</v>
      </c>
      <c r="K2613" s="67" t="str">
        <f>_xlfn.XLOOKUP(Job_Cards[[#This Row],[Part Code Issued]],'Inventory Check'!$A$3:$A$3000,'Inventory Check'!$B$3:$B$3000,"WRONG Code",0)</f>
        <v>WRONG Code</v>
      </c>
      <c r="N2613" s="69">
        <f t="shared" si="259"/>
        <v>0</v>
      </c>
      <c r="U2613" s="71">
        <f t="shared" si="258"/>
        <v>0</v>
      </c>
      <c r="V2613" s="71">
        <f t="shared" si="260"/>
        <v>0</v>
      </c>
      <c r="X2613" s="69">
        <f>Job_Cards[[#This Row],[GST on Lobour]]+Job_Cards[[#This Row],[Total Labour]]+Job_Cards[[#This Row],[Part Value]]</f>
        <v>0</v>
      </c>
      <c r="AA2613" s="15">
        <f t="shared" si="261"/>
        <v>0</v>
      </c>
      <c r="AB2613" s="15">
        <f t="shared" si="262"/>
        <v>1</v>
      </c>
      <c r="AC2613" s="15">
        <f t="shared" si="263"/>
        <v>1900</v>
      </c>
    </row>
    <row r="2614" spans="7:29" x14ac:dyDescent="0.35">
      <c r="G2614" s="64"/>
      <c r="H2614" s="65"/>
      <c r="I2614" s="65" t="str">
        <f>IF(Job_Cards[[#This Row],[Customer Name]]="",I2613,"")</f>
        <v>Counter Sale</v>
      </c>
      <c r="K2614" s="67" t="str">
        <f>_xlfn.XLOOKUP(Job_Cards[[#This Row],[Part Code Issued]],'Inventory Check'!$A$3:$A$3000,'Inventory Check'!$B$3:$B$3000,"WRONG Code",0)</f>
        <v>WRONG Code</v>
      </c>
      <c r="N2614" s="69">
        <f t="shared" si="259"/>
        <v>0</v>
      </c>
      <c r="U2614" s="71">
        <f t="shared" si="258"/>
        <v>0</v>
      </c>
      <c r="V2614" s="71">
        <f t="shared" si="260"/>
        <v>0</v>
      </c>
      <c r="X2614" s="69">
        <f>Job_Cards[[#This Row],[GST on Lobour]]+Job_Cards[[#This Row],[Total Labour]]+Job_Cards[[#This Row],[Part Value]]</f>
        <v>0</v>
      </c>
      <c r="AA2614" s="15">
        <f t="shared" si="261"/>
        <v>0</v>
      </c>
      <c r="AB2614" s="15">
        <f t="shared" si="262"/>
        <v>1</v>
      </c>
      <c r="AC2614" s="15">
        <f t="shared" si="263"/>
        <v>1900</v>
      </c>
    </row>
    <row r="2615" spans="7:29" x14ac:dyDescent="0.35">
      <c r="G2615" s="64"/>
      <c r="H2615" s="65"/>
      <c r="I2615" s="65" t="str">
        <f>IF(Job_Cards[[#This Row],[Customer Name]]="",I2614,"")</f>
        <v>Counter Sale</v>
      </c>
      <c r="K2615" s="67" t="str">
        <f>_xlfn.XLOOKUP(Job_Cards[[#This Row],[Part Code Issued]],'Inventory Check'!$A$3:$A$3000,'Inventory Check'!$B$3:$B$3000,"WRONG Code",0)</f>
        <v>WRONG Code</v>
      </c>
      <c r="N2615" s="69">
        <f t="shared" si="259"/>
        <v>0</v>
      </c>
      <c r="U2615" s="71">
        <f t="shared" si="258"/>
        <v>0</v>
      </c>
      <c r="V2615" s="71">
        <f t="shared" si="260"/>
        <v>0</v>
      </c>
      <c r="X2615" s="69">
        <f>Job_Cards[[#This Row],[GST on Lobour]]+Job_Cards[[#This Row],[Total Labour]]+Job_Cards[[#This Row],[Part Value]]</f>
        <v>0</v>
      </c>
      <c r="AA2615" s="15">
        <f t="shared" si="261"/>
        <v>0</v>
      </c>
      <c r="AB2615" s="15">
        <f t="shared" si="262"/>
        <v>1</v>
      </c>
      <c r="AC2615" s="15">
        <f t="shared" si="263"/>
        <v>1900</v>
      </c>
    </row>
    <row r="2616" spans="7:29" x14ac:dyDescent="0.35">
      <c r="G2616" s="64"/>
      <c r="H2616" s="65"/>
      <c r="I2616" s="65" t="str">
        <f>IF(Job_Cards[[#This Row],[Customer Name]]="",I2615,"")</f>
        <v>Counter Sale</v>
      </c>
      <c r="K2616" s="67" t="str">
        <f>_xlfn.XLOOKUP(Job_Cards[[#This Row],[Part Code Issued]],'Inventory Check'!$A$3:$A$3000,'Inventory Check'!$B$3:$B$3000,"WRONG Code",0)</f>
        <v>WRONG Code</v>
      </c>
      <c r="N2616" s="69">
        <f t="shared" si="259"/>
        <v>0</v>
      </c>
      <c r="U2616" s="71">
        <f t="shared" si="258"/>
        <v>0</v>
      </c>
      <c r="V2616" s="71">
        <f t="shared" si="260"/>
        <v>0</v>
      </c>
      <c r="X2616" s="69">
        <f>Job_Cards[[#This Row],[GST on Lobour]]+Job_Cards[[#This Row],[Total Labour]]+Job_Cards[[#This Row],[Part Value]]</f>
        <v>0</v>
      </c>
      <c r="AA2616" s="15">
        <f t="shared" si="261"/>
        <v>0</v>
      </c>
      <c r="AB2616" s="15">
        <f t="shared" si="262"/>
        <v>1</v>
      </c>
      <c r="AC2616" s="15">
        <f t="shared" si="263"/>
        <v>1900</v>
      </c>
    </row>
    <row r="2617" spans="7:29" x14ac:dyDescent="0.35">
      <c r="G2617" s="64"/>
      <c r="H2617" s="65"/>
      <c r="I2617" s="65" t="str">
        <f>IF(Job_Cards[[#This Row],[Customer Name]]="",I2616,"")</f>
        <v>Counter Sale</v>
      </c>
      <c r="K2617" s="67" t="str">
        <f>_xlfn.XLOOKUP(Job_Cards[[#This Row],[Part Code Issued]],'Inventory Check'!$A$3:$A$3000,'Inventory Check'!$B$3:$B$3000,"WRONG Code",0)</f>
        <v>WRONG Code</v>
      </c>
      <c r="N2617" s="69">
        <f t="shared" si="259"/>
        <v>0</v>
      </c>
      <c r="U2617" s="71">
        <f t="shared" si="258"/>
        <v>0</v>
      </c>
      <c r="V2617" s="71">
        <f t="shared" si="260"/>
        <v>0</v>
      </c>
      <c r="X2617" s="69">
        <f>Job_Cards[[#This Row],[GST on Lobour]]+Job_Cards[[#This Row],[Total Labour]]+Job_Cards[[#This Row],[Part Value]]</f>
        <v>0</v>
      </c>
      <c r="AA2617" s="15">
        <f t="shared" si="261"/>
        <v>0</v>
      </c>
      <c r="AB2617" s="15">
        <f t="shared" si="262"/>
        <v>1</v>
      </c>
      <c r="AC2617" s="15">
        <f t="shared" si="263"/>
        <v>1900</v>
      </c>
    </row>
    <row r="2618" spans="7:29" x14ac:dyDescent="0.35">
      <c r="G2618" s="64"/>
      <c r="H2618" s="65"/>
      <c r="I2618" s="65" t="str">
        <f>IF(Job_Cards[[#This Row],[Customer Name]]="",I2617,"")</f>
        <v>Counter Sale</v>
      </c>
      <c r="K2618" s="67" t="str">
        <f>_xlfn.XLOOKUP(Job_Cards[[#This Row],[Part Code Issued]],'Inventory Check'!$A$3:$A$3000,'Inventory Check'!$B$3:$B$3000,"WRONG Code",0)</f>
        <v>WRONG Code</v>
      </c>
      <c r="N2618" s="69">
        <f t="shared" si="259"/>
        <v>0</v>
      </c>
      <c r="U2618" s="71">
        <f t="shared" si="258"/>
        <v>0</v>
      </c>
      <c r="V2618" s="71">
        <f t="shared" si="260"/>
        <v>0</v>
      </c>
      <c r="X2618" s="69">
        <f>Job_Cards[[#This Row],[GST on Lobour]]+Job_Cards[[#This Row],[Total Labour]]+Job_Cards[[#This Row],[Part Value]]</f>
        <v>0</v>
      </c>
      <c r="AA2618" s="15">
        <f t="shared" si="261"/>
        <v>0</v>
      </c>
      <c r="AB2618" s="15">
        <f t="shared" si="262"/>
        <v>1</v>
      </c>
      <c r="AC2618" s="15">
        <f t="shared" si="263"/>
        <v>1900</v>
      </c>
    </row>
    <row r="2619" spans="7:29" x14ac:dyDescent="0.35">
      <c r="G2619" s="64"/>
      <c r="H2619" s="65"/>
      <c r="I2619" s="65" t="str">
        <f>IF(Job_Cards[[#This Row],[Customer Name]]="",I2618,"")</f>
        <v>Counter Sale</v>
      </c>
      <c r="K2619" s="67" t="str">
        <f>_xlfn.XLOOKUP(Job_Cards[[#This Row],[Part Code Issued]],'Inventory Check'!$A$3:$A$3000,'Inventory Check'!$B$3:$B$3000,"WRONG Code",0)</f>
        <v>WRONG Code</v>
      </c>
      <c r="N2619" s="69">
        <f t="shared" si="259"/>
        <v>0</v>
      </c>
      <c r="U2619" s="71">
        <f t="shared" si="258"/>
        <v>0</v>
      </c>
      <c r="V2619" s="71">
        <f t="shared" si="260"/>
        <v>0</v>
      </c>
      <c r="X2619" s="69">
        <f>Job_Cards[[#This Row],[GST on Lobour]]+Job_Cards[[#This Row],[Total Labour]]+Job_Cards[[#This Row],[Part Value]]</f>
        <v>0</v>
      </c>
      <c r="AA2619" s="15">
        <f t="shared" si="261"/>
        <v>0</v>
      </c>
      <c r="AB2619" s="15">
        <f t="shared" si="262"/>
        <v>1</v>
      </c>
      <c r="AC2619" s="15">
        <f t="shared" si="263"/>
        <v>1900</v>
      </c>
    </row>
    <row r="2620" spans="7:29" x14ac:dyDescent="0.35">
      <c r="G2620" s="64"/>
      <c r="H2620" s="65"/>
      <c r="I2620" s="65" t="str">
        <f>IF(Job_Cards[[#This Row],[Customer Name]]="",I2619,"")</f>
        <v>Counter Sale</v>
      </c>
      <c r="K2620" s="67" t="str">
        <f>_xlfn.XLOOKUP(Job_Cards[[#This Row],[Part Code Issued]],'Inventory Check'!$A$3:$A$3000,'Inventory Check'!$B$3:$B$3000,"WRONG Code",0)</f>
        <v>WRONG Code</v>
      </c>
      <c r="N2620" s="69">
        <f t="shared" si="259"/>
        <v>0</v>
      </c>
      <c r="U2620" s="71">
        <f t="shared" ref="U2620:U2683" si="264">SUM(O2620:T2620)</f>
        <v>0</v>
      </c>
      <c r="V2620" s="71">
        <f t="shared" si="260"/>
        <v>0</v>
      </c>
      <c r="X2620" s="69">
        <f>Job_Cards[[#This Row],[GST on Lobour]]+Job_Cards[[#This Row],[Total Labour]]+Job_Cards[[#This Row],[Part Value]]</f>
        <v>0</v>
      </c>
      <c r="AA2620" s="15">
        <f t="shared" si="261"/>
        <v>0</v>
      </c>
      <c r="AB2620" s="15">
        <f t="shared" si="262"/>
        <v>1</v>
      </c>
      <c r="AC2620" s="15">
        <f t="shared" si="263"/>
        <v>1900</v>
      </c>
    </row>
    <row r="2621" spans="7:29" x14ac:dyDescent="0.35">
      <c r="G2621" s="64"/>
      <c r="H2621" s="65"/>
      <c r="I2621" s="65" t="str">
        <f>IF(Job_Cards[[#This Row],[Customer Name]]="",I2620,"")</f>
        <v>Counter Sale</v>
      </c>
      <c r="K2621" s="67" t="str">
        <f>_xlfn.XLOOKUP(Job_Cards[[#This Row],[Part Code Issued]],'Inventory Check'!$A$3:$A$3000,'Inventory Check'!$B$3:$B$3000,"WRONG Code",0)</f>
        <v>WRONG Code</v>
      </c>
      <c r="N2621" s="69">
        <f t="shared" ref="N2621:N2684" si="265">M2621*L2621</f>
        <v>0</v>
      </c>
      <c r="U2621" s="71">
        <f t="shared" si="264"/>
        <v>0</v>
      </c>
      <c r="V2621" s="71">
        <f t="shared" ref="V2621:V2684" si="266">U2621*0.18</f>
        <v>0</v>
      </c>
      <c r="X2621" s="69">
        <f>Job_Cards[[#This Row],[GST on Lobour]]+Job_Cards[[#This Row],[Total Labour]]+Job_Cards[[#This Row],[Part Value]]</f>
        <v>0</v>
      </c>
      <c r="AA2621" s="15">
        <f t="shared" si="261"/>
        <v>0</v>
      </c>
      <c r="AB2621" s="15">
        <f t="shared" si="262"/>
        <v>1</v>
      </c>
      <c r="AC2621" s="15">
        <f t="shared" si="263"/>
        <v>1900</v>
      </c>
    </row>
    <row r="2622" spans="7:29" x14ac:dyDescent="0.35">
      <c r="G2622" s="64"/>
      <c r="H2622" s="65"/>
      <c r="I2622" s="65" t="str">
        <f>IF(Job_Cards[[#This Row],[Customer Name]]="",I2621,"")</f>
        <v>Counter Sale</v>
      </c>
      <c r="K2622" s="67" t="str">
        <f>_xlfn.XLOOKUP(Job_Cards[[#This Row],[Part Code Issued]],'Inventory Check'!$A$3:$A$3000,'Inventory Check'!$B$3:$B$3000,"WRONG Code",0)</f>
        <v>WRONG Code</v>
      </c>
      <c r="N2622" s="69">
        <f t="shared" si="265"/>
        <v>0</v>
      </c>
      <c r="U2622" s="71">
        <f t="shared" si="264"/>
        <v>0</v>
      </c>
      <c r="V2622" s="71">
        <f t="shared" si="266"/>
        <v>0</v>
      </c>
      <c r="X2622" s="69">
        <f>Job_Cards[[#This Row],[GST on Lobour]]+Job_Cards[[#This Row],[Total Labour]]+Job_Cards[[#This Row],[Part Value]]</f>
        <v>0</v>
      </c>
      <c r="AA2622" s="15">
        <f t="shared" si="261"/>
        <v>0</v>
      </c>
      <c r="AB2622" s="15">
        <f t="shared" si="262"/>
        <v>1</v>
      </c>
      <c r="AC2622" s="15">
        <f t="shared" si="263"/>
        <v>1900</v>
      </c>
    </row>
    <row r="2623" spans="7:29" x14ac:dyDescent="0.35">
      <c r="G2623" s="64"/>
      <c r="H2623" s="65"/>
      <c r="I2623" s="65" t="str">
        <f>IF(Job_Cards[[#This Row],[Customer Name]]="",I2622,"")</f>
        <v>Counter Sale</v>
      </c>
      <c r="K2623" s="67" t="str">
        <f>_xlfn.XLOOKUP(Job_Cards[[#This Row],[Part Code Issued]],'Inventory Check'!$A$3:$A$3000,'Inventory Check'!$B$3:$B$3000,"WRONG Code",0)</f>
        <v>WRONG Code</v>
      </c>
      <c r="N2623" s="69">
        <f t="shared" si="265"/>
        <v>0</v>
      </c>
      <c r="U2623" s="71">
        <f t="shared" si="264"/>
        <v>0</v>
      </c>
      <c r="V2623" s="71">
        <f t="shared" si="266"/>
        <v>0</v>
      </c>
      <c r="X2623" s="69">
        <f>Job_Cards[[#This Row],[GST on Lobour]]+Job_Cards[[#This Row],[Total Labour]]+Job_Cards[[#This Row],[Part Value]]</f>
        <v>0</v>
      </c>
      <c r="AA2623" s="15">
        <f t="shared" ref="AA2623:AA2686" si="267">DAY(B2623)</f>
        <v>0</v>
      </c>
      <c r="AB2623" s="15">
        <f t="shared" ref="AB2623:AB2686" si="268">MONTH(B2623)</f>
        <v>1</v>
      </c>
      <c r="AC2623" s="15">
        <f t="shared" ref="AC2623:AC2686" si="269">YEAR(B2623)</f>
        <v>1900</v>
      </c>
    </row>
    <row r="2624" spans="7:29" x14ac:dyDescent="0.35">
      <c r="G2624" s="64"/>
      <c r="H2624" s="65"/>
      <c r="I2624" s="65" t="str">
        <f>IF(Job_Cards[[#This Row],[Customer Name]]="",I2623,"")</f>
        <v>Counter Sale</v>
      </c>
      <c r="K2624" s="67" t="str">
        <f>_xlfn.XLOOKUP(Job_Cards[[#This Row],[Part Code Issued]],'Inventory Check'!$A$3:$A$3000,'Inventory Check'!$B$3:$B$3000,"WRONG Code",0)</f>
        <v>WRONG Code</v>
      </c>
      <c r="N2624" s="69">
        <f t="shared" si="265"/>
        <v>0</v>
      </c>
      <c r="U2624" s="71">
        <f t="shared" si="264"/>
        <v>0</v>
      </c>
      <c r="V2624" s="71">
        <f t="shared" si="266"/>
        <v>0</v>
      </c>
      <c r="X2624" s="69">
        <f>Job_Cards[[#This Row],[GST on Lobour]]+Job_Cards[[#This Row],[Total Labour]]+Job_Cards[[#This Row],[Part Value]]</f>
        <v>0</v>
      </c>
      <c r="AA2624" s="15">
        <f t="shared" si="267"/>
        <v>0</v>
      </c>
      <c r="AB2624" s="15">
        <f t="shared" si="268"/>
        <v>1</v>
      </c>
      <c r="AC2624" s="15">
        <f t="shared" si="269"/>
        <v>1900</v>
      </c>
    </row>
    <row r="2625" spans="7:29" x14ac:dyDescent="0.35">
      <c r="G2625" s="64"/>
      <c r="H2625" s="65"/>
      <c r="I2625" s="65" t="str">
        <f>IF(Job_Cards[[#This Row],[Customer Name]]="",I2624,"")</f>
        <v>Counter Sale</v>
      </c>
      <c r="K2625" s="67" t="str">
        <f>_xlfn.XLOOKUP(Job_Cards[[#This Row],[Part Code Issued]],'Inventory Check'!$A$3:$A$3000,'Inventory Check'!$B$3:$B$3000,"WRONG Code",0)</f>
        <v>WRONG Code</v>
      </c>
      <c r="N2625" s="69">
        <f t="shared" si="265"/>
        <v>0</v>
      </c>
      <c r="U2625" s="71">
        <f t="shared" si="264"/>
        <v>0</v>
      </c>
      <c r="V2625" s="71">
        <f t="shared" si="266"/>
        <v>0</v>
      </c>
      <c r="X2625" s="69">
        <f>Job_Cards[[#This Row],[GST on Lobour]]+Job_Cards[[#This Row],[Total Labour]]+Job_Cards[[#This Row],[Part Value]]</f>
        <v>0</v>
      </c>
      <c r="AA2625" s="15">
        <f t="shared" si="267"/>
        <v>0</v>
      </c>
      <c r="AB2625" s="15">
        <f t="shared" si="268"/>
        <v>1</v>
      </c>
      <c r="AC2625" s="15">
        <f t="shared" si="269"/>
        <v>1900</v>
      </c>
    </row>
    <row r="2626" spans="7:29" x14ac:dyDescent="0.35">
      <c r="G2626" s="64"/>
      <c r="H2626" s="65"/>
      <c r="I2626" s="65" t="str">
        <f>IF(Job_Cards[[#This Row],[Customer Name]]="",I2625,"")</f>
        <v>Counter Sale</v>
      </c>
      <c r="K2626" s="67" t="str">
        <f>_xlfn.XLOOKUP(Job_Cards[[#This Row],[Part Code Issued]],'Inventory Check'!$A$3:$A$3000,'Inventory Check'!$B$3:$B$3000,"WRONG Code",0)</f>
        <v>WRONG Code</v>
      </c>
      <c r="N2626" s="69">
        <f t="shared" si="265"/>
        <v>0</v>
      </c>
      <c r="U2626" s="71">
        <f t="shared" si="264"/>
        <v>0</v>
      </c>
      <c r="V2626" s="71">
        <f t="shared" si="266"/>
        <v>0</v>
      </c>
      <c r="X2626" s="69">
        <f>Job_Cards[[#This Row],[GST on Lobour]]+Job_Cards[[#This Row],[Total Labour]]+Job_Cards[[#This Row],[Part Value]]</f>
        <v>0</v>
      </c>
      <c r="AA2626" s="15">
        <f t="shared" si="267"/>
        <v>0</v>
      </c>
      <c r="AB2626" s="15">
        <f t="shared" si="268"/>
        <v>1</v>
      </c>
      <c r="AC2626" s="15">
        <f t="shared" si="269"/>
        <v>1900</v>
      </c>
    </row>
    <row r="2627" spans="7:29" x14ac:dyDescent="0.35">
      <c r="G2627" s="64"/>
      <c r="H2627" s="65"/>
      <c r="I2627" s="65" t="str">
        <f>IF(Job_Cards[[#This Row],[Customer Name]]="",I2626,"")</f>
        <v>Counter Sale</v>
      </c>
      <c r="K2627" s="67" t="str">
        <f>_xlfn.XLOOKUP(Job_Cards[[#This Row],[Part Code Issued]],'Inventory Check'!$A$3:$A$3000,'Inventory Check'!$B$3:$B$3000,"WRONG Code",0)</f>
        <v>WRONG Code</v>
      </c>
      <c r="N2627" s="69">
        <f t="shared" si="265"/>
        <v>0</v>
      </c>
      <c r="U2627" s="71">
        <f t="shared" si="264"/>
        <v>0</v>
      </c>
      <c r="V2627" s="71">
        <f t="shared" si="266"/>
        <v>0</v>
      </c>
      <c r="X2627" s="69">
        <f>Job_Cards[[#This Row],[GST on Lobour]]+Job_Cards[[#This Row],[Total Labour]]+Job_Cards[[#This Row],[Part Value]]</f>
        <v>0</v>
      </c>
      <c r="AA2627" s="15">
        <f t="shared" si="267"/>
        <v>0</v>
      </c>
      <c r="AB2627" s="15">
        <f t="shared" si="268"/>
        <v>1</v>
      </c>
      <c r="AC2627" s="15">
        <f t="shared" si="269"/>
        <v>1900</v>
      </c>
    </row>
    <row r="2628" spans="7:29" x14ac:dyDescent="0.35">
      <c r="G2628" s="64"/>
      <c r="H2628" s="65"/>
      <c r="I2628" s="65" t="str">
        <f>IF(Job_Cards[[#This Row],[Customer Name]]="",I2627,"")</f>
        <v>Counter Sale</v>
      </c>
      <c r="K2628" s="67" t="str">
        <f>_xlfn.XLOOKUP(Job_Cards[[#This Row],[Part Code Issued]],'Inventory Check'!$A$3:$A$3000,'Inventory Check'!$B$3:$B$3000,"WRONG Code",0)</f>
        <v>WRONG Code</v>
      </c>
      <c r="N2628" s="69">
        <f t="shared" si="265"/>
        <v>0</v>
      </c>
      <c r="U2628" s="71">
        <f t="shared" si="264"/>
        <v>0</v>
      </c>
      <c r="V2628" s="71">
        <f t="shared" si="266"/>
        <v>0</v>
      </c>
      <c r="X2628" s="69">
        <f>Job_Cards[[#This Row],[GST on Lobour]]+Job_Cards[[#This Row],[Total Labour]]+Job_Cards[[#This Row],[Part Value]]</f>
        <v>0</v>
      </c>
      <c r="AA2628" s="15">
        <f t="shared" si="267"/>
        <v>0</v>
      </c>
      <c r="AB2628" s="15">
        <f t="shared" si="268"/>
        <v>1</v>
      </c>
      <c r="AC2628" s="15">
        <f t="shared" si="269"/>
        <v>1900</v>
      </c>
    </row>
    <row r="2629" spans="7:29" x14ac:dyDescent="0.35">
      <c r="G2629" s="64"/>
      <c r="H2629" s="65"/>
      <c r="I2629" s="65" t="str">
        <f>IF(Job_Cards[[#This Row],[Customer Name]]="",I2628,"")</f>
        <v>Counter Sale</v>
      </c>
      <c r="K2629" s="67" t="str">
        <f>_xlfn.XLOOKUP(Job_Cards[[#This Row],[Part Code Issued]],'Inventory Check'!$A$3:$A$3000,'Inventory Check'!$B$3:$B$3000,"WRONG Code",0)</f>
        <v>WRONG Code</v>
      </c>
      <c r="N2629" s="69">
        <f t="shared" si="265"/>
        <v>0</v>
      </c>
      <c r="U2629" s="71">
        <f t="shared" si="264"/>
        <v>0</v>
      </c>
      <c r="V2629" s="71">
        <f t="shared" si="266"/>
        <v>0</v>
      </c>
      <c r="X2629" s="69">
        <f>Job_Cards[[#This Row],[GST on Lobour]]+Job_Cards[[#This Row],[Total Labour]]+Job_Cards[[#This Row],[Part Value]]</f>
        <v>0</v>
      </c>
      <c r="AA2629" s="15">
        <f t="shared" si="267"/>
        <v>0</v>
      </c>
      <c r="AB2629" s="15">
        <f t="shared" si="268"/>
        <v>1</v>
      </c>
      <c r="AC2629" s="15">
        <f t="shared" si="269"/>
        <v>1900</v>
      </c>
    </row>
    <row r="2630" spans="7:29" x14ac:dyDescent="0.35">
      <c r="G2630" s="64"/>
      <c r="H2630" s="65"/>
      <c r="I2630" s="65" t="str">
        <f>IF(Job_Cards[[#This Row],[Customer Name]]="",I2629,"")</f>
        <v>Counter Sale</v>
      </c>
      <c r="K2630" s="67" t="str">
        <f>_xlfn.XLOOKUP(Job_Cards[[#This Row],[Part Code Issued]],'Inventory Check'!$A$3:$A$3000,'Inventory Check'!$B$3:$B$3000,"WRONG Code",0)</f>
        <v>WRONG Code</v>
      </c>
      <c r="N2630" s="69">
        <f t="shared" si="265"/>
        <v>0</v>
      </c>
      <c r="U2630" s="71">
        <f t="shared" si="264"/>
        <v>0</v>
      </c>
      <c r="V2630" s="71">
        <f t="shared" si="266"/>
        <v>0</v>
      </c>
      <c r="X2630" s="69">
        <f>Job_Cards[[#This Row],[GST on Lobour]]+Job_Cards[[#This Row],[Total Labour]]+Job_Cards[[#This Row],[Part Value]]</f>
        <v>0</v>
      </c>
      <c r="AA2630" s="15">
        <f t="shared" si="267"/>
        <v>0</v>
      </c>
      <c r="AB2630" s="15">
        <f t="shared" si="268"/>
        <v>1</v>
      </c>
      <c r="AC2630" s="15">
        <f t="shared" si="269"/>
        <v>1900</v>
      </c>
    </row>
    <row r="2631" spans="7:29" x14ac:dyDescent="0.35">
      <c r="G2631" s="64"/>
      <c r="H2631" s="65"/>
      <c r="I2631" s="65" t="str">
        <f>IF(Job_Cards[[#This Row],[Customer Name]]="",I2630,"")</f>
        <v>Counter Sale</v>
      </c>
      <c r="K2631" s="67" t="str">
        <f>_xlfn.XLOOKUP(Job_Cards[[#This Row],[Part Code Issued]],'Inventory Check'!$A$3:$A$3000,'Inventory Check'!$B$3:$B$3000,"WRONG Code",0)</f>
        <v>WRONG Code</v>
      </c>
      <c r="N2631" s="69">
        <f t="shared" si="265"/>
        <v>0</v>
      </c>
      <c r="U2631" s="71">
        <f t="shared" si="264"/>
        <v>0</v>
      </c>
      <c r="V2631" s="71">
        <f t="shared" si="266"/>
        <v>0</v>
      </c>
      <c r="X2631" s="69">
        <f>Job_Cards[[#This Row],[GST on Lobour]]+Job_Cards[[#This Row],[Total Labour]]+Job_Cards[[#This Row],[Part Value]]</f>
        <v>0</v>
      </c>
      <c r="AA2631" s="15">
        <f t="shared" si="267"/>
        <v>0</v>
      </c>
      <c r="AB2631" s="15">
        <f t="shared" si="268"/>
        <v>1</v>
      </c>
      <c r="AC2631" s="15">
        <f t="shared" si="269"/>
        <v>1900</v>
      </c>
    </row>
    <row r="2632" spans="7:29" x14ac:dyDescent="0.35">
      <c r="G2632" s="64"/>
      <c r="H2632" s="65"/>
      <c r="I2632" s="65" t="str">
        <f>IF(Job_Cards[[#This Row],[Customer Name]]="",I2631,"")</f>
        <v>Counter Sale</v>
      </c>
      <c r="K2632" s="67" t="str">
        <f>_xlfn.XLOOKUP(Job_Cards[[#This Row],[Part Code Issued]],'Inventory Check'!$A$3:$A$3000,'Inventory Check'!$B$3:$B$3000,"WRONG Code",0)</f>
        <v>WRONG Code</v>
      </c>
      <c r="N2632" s="69">
        <f t="shared" si="265"/>
        <v>0</v>
      </c>
      <c r="U2632" s="71">
        <f t="shared" si="264"/>
        <v>0</v>
      </c>
      <c r="V2632" s="71">
        <f t="shared" si="266"/>
        <v>0</v>
      </c>
      <c r="X2632" s="69">
        <f>Job_Cards[[#This Row],[GST on Lobour]]+Job_Cards[[#This Row],[Total Labour]]+Job_Cards[[#This Row],[Part Value]]</f>
        <v>0</v>
      </c>
      <c r="AA2632" s="15">
        <f t="shared" si="267"/>
        <v>0</v>
      </c>
      <c r="AB2632" s="15">
        <f t="shared" si="268"/>
        <v>1</v>
      </c>
      <c r="AC2632" s="15">
        <f t="shared" si="269"/>
        <v>1900</v>
      </c>
    </row>
    <row r="2633" spans="7:29" x14ac:dyDescent="0.35">
      <c r="G2633" s="64"/>
      <c r="H2633" s="65"/>
      <c r="I2633" s="65" t="str">
        <f>IF(Job_Cards[[#This Row],[Customer Name]]="",I2632,"")</f>
        <v>Counter Sale</v>
      </c>
      <c r="K2633" s="67" t="str">
        <f>_xlfn.XLOOKUP(Job_Cards[[#This Row],[Part Code Issued]],'Inventory Check'!$A$3:$A$3000,'Inventory Check'!$B$3:$B$3000,"WRONG Code",0)</f>
        <v>WRONG Code</v>
      </c>
      <c r="N2633" s="69">
        <f t="shared" si="265"/>
        <v>0</v>
      </c>
      <c r="U2633" s="71">
        <f t="shared" si="264"/>
        <v>0</v>
      </c>
      <c r="V2633" s="71">
        <f t="shared" si="266"/>
        <v>0</v>
      </c>
      <c r="X2633" s="69">
        <f>Job_Cards[[#This Row],[GST on Lobour]]+Job_Cards[[#This Row],[Total Labour]]+Job_Cards[[#This Row],[Part Value]]</f>
        <v>0</v>
      </c>
      <c r="AA2633" s="15">
        <f t="shared" si="267"/>
        <v>0</v>
      </c>
      <c r="AB2633" s="15">
        <f t="shared" si="268"/>
        <v>1</v>
      </c>
      <c r="AC2633" s="15">
        <f t="shared" si="269"/>
        <v>1900</v>
      </c>
    </row>
    <row r="2634" spans="7:29" x14ac:dyDescent="0.35">
      <c r="G2634" s="64"/>
      <c r="H2634" s="65"/>
      <c r="I2634" s="65" t="str">
        <f>IF(Job_Cards[[#This Row],[Customer Name]]="",I2633,"")</f>
        <v>Counter Sale</v>
      </c>
      <c r="K2634" s="67" t="str">
        <f>_xlfn.XLOOKUP(Job_Cards[[#This Row],[Part Code Issued]],'Inventory Check'!$A$3:$A$3000,'Inventory Check'!$B$3:$B$3000,"WRONG Code",0)</f>
        <v>WRONG Code</v>
      </c>
      <c r="N2634" s="69">
        <f t="shared" si="265"/>
        <v>0</v>
      </c>
      <c r="U2634" s="71">
        <f t="shared" si="264"/>
        <v>0</v>
      </c>
      <c r="V2634" s="71">
        <f t="shared" si="266"/>
        <v>0</v>
      </c>
      <c r="X2634" s="69">
        <f>Job_Cards[[#This Row],[GST on Lobour]]+Job_Cards[[#This Row],[Total Labour]]+Job_Cards[[#This Row],[Part Value]]</f>
        <v>0</v>
      </c>
      <c r="AA2634" s="15">
        <f t="shared" si="267"/>
        <v>0</v>
      </c>
      <c r="AB2634" s="15">
        <f t="shared" si="268"/>
        <v>1</v>
      </c>
      <c r="AC2634" s="15">
        <f t="shared" si="269"/>
        <v>1900</v>
      </c>
    </row>
    <row r="2635" spans="7:29" x14ac:dyDescent="0.35">
      <c r="G2635" s="64"/>
      <c r="H2635" s="65"/>
      <c r="I2635" s="65" t="str">
        <f>IF(Job_Cards[[#This Row],[Customer Name]]="",I2634,"")</f>
        <v>Counter Sale</v>
      </c>
      <c r="K2635" s="67" t="str">
        <f>_xlfn.XLOOKUP(Job_Cards[[#This Row],[Part Code Issued]],'Inventory Check'!$A$3:$A$3000,'Inventory Check'!$B$3:$B$3000,"WRONG Code",0)</f>
        <v>WRONG Code</v>
      </c>
      <c r="N2635" s="69">
        <f t="shared" si="265"/>
        <v>0</v>
      </c>
      <c r="U2635" s="71">
        <f t="shared" si="264"/>
        <v>0</v>
      </c>
      <c r="V2635" s="71">
        <f t="shared" si="266"/>
        <v>0</v>
      </c>
      <c r="X2635" s="69">
        <f>Job_Cards[[#This Row],[GST on Lobour]]+Job_Cards[[#This Row],[Total Labour]]+Job_Cards[[#This Row],[Part Value]]</f>
        <v>0</v>
      </c>
      <c r="AA2635" s="15">
        <f t="shared" si="267"/>
        <v>0</v>
      </c>
      <c r="AB2635" s="15">
        <f t="shared" si="268"/>
        <v>1</v>
      </c>
      <c r="AC2635" s="15">
        <f t="shared" si="269"/>
        <v>1900</v>
      </c>
    </row>
    <row r="2636" spans="7:29" x14ac:dyDescent="0.35">
      <c r="G2636" s="64"/>
      <c r="H2636" s="65"/>
      <c r="I2636" s="65" t="str">
        <f>IF(Job_Cards[[#This Row],[Customer Name]]="",I2635,"")</f>
        <v>Counter Sale</v>
      </c>
      <c r="K2636" s="67" t="str">
        <f>_xlfn.XLOOKUP(Job_Cards[[#This Row],[Part Code Issued]],'Inventory Check'!$A$3:$A$3000,'Inventory Check'!$B$3:$B$3000,"WRONG Code",0)</f>
        <v>WRONG Code</v>
      </c>
      <c r="N2636" s="69">
        <f t="shared" si="265"/>
        <v>0</v>
      </c>
      <c r="U2636" s="71">
        <f t="shared" si="264"/>
        <v>0</v>
      </c>
      <c r="V2636" s="71">
        <f t="shared" si="266"/>
        <v>0</v>
      </c>
      <c r="X2636" s="69">
        <f>Job_Cards[[#This Row],[GST on Lobour]]+Job_Cards[[#This Row],[Total Labour]]+Job_Cards[[#This Row],[Part Value]]</f>
        <v>0</v>
      </c>
      <c r="AA2636" s="15">
        <f t="shared" si="267"/>
        <v>0</v>
      </c>
      <c r="AB2636" s="15">
        <f t="shared" si="268"/>
        <v>1</v>
      </c>
      <c r="AC2636" s="15">
        <f t="shared" si="269"/>
        <v>1900</v>
      </c>
    </row>
    <row r="2637" spans="7:29" x14ac:dyDescent="0.35">
      <c r="G2637" s="64"/>
      <c r="H2637" s="65"/>
      <c r="I2637" s="65" t="str">
        <f>IF(Job_Cards[[#This Row],[Customer Name]]="",I2636,"")</f>
        <v>Counter Sale</v>
      </c>
      <c r="K2637" s="67" t="str">
        <f>_xlfn.XLOOKUP(Job_Cards[[#This Row],[Part Code Issued]],'Inventory Check'!$A$3:$A$3000,'Inventory Check'!$B$3:$B$3000,"WRONG Code",0)</f>
        <v>WRONG Code</v>
      </c>
      <c r="N2637" s="69">
        <f t="shared" si="265"/>
        <v>0</v>
      </c>
      <c r="U2637" s="71">
        <f t="shared" si="264"/>
        <v>0</v>
      </c>
      <c r="V2637" s="71">
        <f t="shared" si="266"/>
        <v>0</v>
      </c>
      <c r="X2637" s="69">
        <f>Job_Cards[[#This Row],[GST on Lobour]]+Job_Cards[[#This Row],[Total Labour]]+Job_Cards[[#This Row],[Part Value]]</f>
        <v>0</v>
      </c>
      <c r="AA2637" s="15">
        <f t="shared" si="267"/>
        <v>0</v>
      </c>
      <c r="AB2637" s="15">
        <f t="shared" si="268"/>
        <v>1</v>
      </c>
      <c r="AC2637" s="15">
        <f t="shared" si="269"/>
        <v>1900</v>
      </c>
    </row>
    <row r="2638" spans="7:29" x14ac:dyDescent="0.35">
      <c r="G2638" s="64"/>
      <c r="H2638" s="65"/>
      <c r="I2638" s="65" t="str">
        <f>IF(Job_Cards[[#This Row],[Customer Name]]="",I2637,"")</f>
        <v>Counter Sale</v>
      </c>
      <c r="K2638" s="67" t="str">
        <f>_xlfn.XLOOKUP(Job_Cards[[#This Row],[Part Code Issued]],'Inventory Check'!$A$3:$A$3000,'Inventory Check'!$B$3:$B$3000,"WRONG Code",0)</f>
        <v>WRONG Code</v>
      </c>
      <c r="N2638" s="69">
        <f t="shared" si="265"/>
        <v>0</v>
      </c>
      <c r="U2638" s="71">
        <f t="shared" si="264"/>
        <v>0</v>
      </c>
      <c r="V2638" s="71">
        <f t="shared" si="266"/>
        <v>0</v>
      </c>
      <c r="X2638" s="69">
        <f>Job_Cards[[#This Row],[GST on Lobour]]+Job_Cards[[#This Row],[Total Labour]]+Job_Cards[[#This Row],[Part Value]]</f>
        <v>0</v>
      </c>
      <c r="AA2638" s="15">
        <f t="shared" si="267"/>
        <v>0</v>
      </c>
      <c r="AB2638" s="15">
        <f t="shared" si="268"/>
        <v>1</v>
      </c>
      <c r="AC2638" s="15">
        <f t="shared" si="269"/>
        <v>1900</v>
      </c>
    </row>
    <row r="2639" spans="7:29" x14ac:dyDescent="0.35">
      <c r="G2639" s="64"/>
      <c r="H2639" s="65"/>
      <c r="I2639" s="65" t="str">
        <f>IF(Job_Cards[[#This Row],[Customer Name]]="",I2638,"")</f>
        <v>Counter Sale</v>
      </c>
      <c r="K2639" s="67" t="str">
        <f>_xlfn.XLOOKUP(Job_Cards[[#This Row],[Part Code Issued]],'Inventory Check'!$A$3:$A$3000,'Inventory Check'!$B$3:$B$3000,"WRONG Code",0)</f>
        <v>WRONG Code</v>
      </c>
      <c r="N2639" s="69">
        <f t="shared" si="265"/>
        <v>0</v>
      </c>
      <c r="U2639" s="71">
        <f t="shared" si="264"/>
        <v>0</v>
      </c>
      <c r="V2639" s="71">
        <f t="shared" si="266"/>
        <v>0</v>
      </c>
      <c r="X2639" s="69">
        <f>Job_Cards[[#This Row],[GST on Lobour]]+Job_Cards[[#This Row],[Total Labour]]+Job_Cards[[#This Row],[Part Value]]</f>
        <v>0</v>
      </c>
      <c r="AA2639" s="15">
        <f t="shared" si="267"/>
        <v>0</v>
      </c>
      <c r="AB2639" s="15">
        <f t="shared" si="268"/>
        <v>1</v>
      </c>
      <c r="AC2639" s="15">
        <f t="shared" si="269"/>
        <v>1900</v>
      </c>
    </row>
    <row r="2640" spans="7:29" x14ac:dyDescent="0.35">
      <c r="G2640" s="64"/>
      <c r="H2640" s="65"/>
      <c r="I2640" s="65" t="str">
        <f>IF(Job_Cards[[#This Row],[Customer Name]]="",I2639,"")</f>
        <v>Counter Sale</v>
      </c>
      <c r="K2640" s="67" t="str">
        <f>_xlfn.XLOOKUP(Job_Cards[[#This Row],[Part Code Issued]],'Inventory Check'!$A$3:$A$3000,'Inventory Check'!$B$3:$B$3000,"WRONG Code",0)</f>
        <v>WRONG Code</v>
      </c>
      <c r="N2640" s="69">
        <f t="shared" si="265"/>
        <v>0</v>
      </c>
      <c r="U2640" s="71">
        <f t="shared" si="264"/>
        <v>0</v>
      </c>
      <c r="V2640" s="71">
        <f t="shared" si="266"/>
        <v>0</v>
      </c>
      <c r="X2640" s="69">
        <f>Job_Cards[[#This Row],[GST on Lobour]]+Job_Cards[[#This Row],[Total Labour]]+Job_Cards[[#This Row],[Part Value]]</f>
        <v>0</v>
      </c>
      <c r="AA2640" s="15">
        <f t="shared" si="267"/>
        <v>0</v>
      </c>
      <c r="AB2640" s="15">
        <f t="shared" si="268"/>
        <v>1</v>
      </c>
      <c r="AC2640" s="15">
        <f t="shared" si="269"/>
        <v>1900</v>
      </c>
    </row>
    <row r="2641" spans="7:29" x14ac:dyDescent="0.35">
      <c r="G2641" s="64"/>
      <c r="H2641" s="65"/>
      <c r="I2641" s="65" t="str">
        <f>IF(Job_Cards[[#This Row],[Customer Name]]="",I2640,"")</f>
        <v>Counter Sale</v>
      </c>
      <c r="K2641" s="67" t="str">
        <f>_xlfn.XLOOKUP(Job_Cards[[#This Row],[Part Code Issued]],'Inventory Check'!$A$3:$A$3000,'Inventory Check'!$B$3:$B$3000,"WRONG Code",0)</f>
        <v>WRONG Code</v>
      </c>
      <c r="N2641" s="69">
        <f t="shared" si="265"/>
        <v>0</v>
      </c>
      <c r="U2641" s="71">
        <f t="shared" si="264"/>
        <v>0</v>
      </c>
      <c r="V2641" s="71">
        <f t="shared" si="266"/>
        <v>0</v>
      </c>
      <c r="X2641" s="69">
        <f>Job_Cards[[#This Row],[GST on Lobour]]+Job_Cards[[#This Row],[Total Labour]]+Job_Cards[[#This Row],[Part Value]]</f>
        <v>0</v>
      </c>
      <c r="AA2641" s="15">
        <f t="shared" si="267"/>
        <v>0</v>
      </c>
      <c r="AB2641" s="15">
        <f t="shared" si="268"/>
        <v>1</v>
      </c>
      <c r="AC2641" s="15">
        <f t="shared" si="269"/>
        <v>1900</v>
      </c>
    </row>
    <row r="2642" spans="7:29" x14ac:dyDescent="0.35">
      <c r="G2642" s="64"/>
      <c r="H2642" s="65"/>
      <c r="I2642" s="65" t="str">
        <f>IF(Job_Cards[[#This Row],[Customer Name]]="",I2641,"")</f>
        <v>Counter Sale</v>
      </c>
      <c r="K2642" s="67" t="str">
        <f>_xlfn.XLOOKUP(Job_Cards[[#This Row],[Part Code Issued]],'Inventory Check'!$A$3:$A$3000,'Inventory Check'!$B$3:$B$3000,"WRONG Code",0)</f>
        <v>WRONG Code</v>
      </c>
      <c r="N2642" s="69">
        <f t="shared" si="265"/>
        <v>0</v>
      </c>
      <c r="U2642" s="71">
        <f t="shared" si="264"/>
        <v>0</v>
      </c>
      <c r="V2642" s="71">
        <f t="shared" si="266"/>
        <v>0</v>
      </c>
      <c r="X2642" s="69">
        <f>Job_Cards[[#This Row],[GST on Lobour]]+Job_Cards[[#This Row],[Total Labour]]+Job_Cards[[#This Row],[Part Value]]</f>
        <v>0</v>
      </c>
      <c r="AA2642" s="15">
        <f t="shared" si="267"/>
        <v>0</v>
      </c>
      <c r="AB2642" s="15">
        <f t="shared" si="268"/>
        <v>1</v>
      </c>
      <c r="AC2642" s="15">
        <f t="shared" si="269"/>
        <v>1900</v>
      </c>
    </row>
    <row r="2643" spans="7:29" x14ac:dyDescent="0.35">
      <c r="G2643" s="64"/>
      <c r="H2643" s="65"/>
      <c r="I2643" s="65" t="str">
        <f>IF(Job_Cards[[#This Row],[Customer Name]]="",I2642,"")</f>
        <v>Counter Sale</v>
      </c>
      <c r="K2643" s="67" t="str">
        <f>_xlfn.XLOOKUP(Job_Cards[[#This Row],[Part Code Issued]],'Inventory Check'!$A$3:$A$3000,'Inventory Check'!$B$3:$B$3000,"WRONG Code",0)</f>
        <v>WRONG Code</v>
      </c>
      <c r="N2643" s="69">
        <f t="shared" si="265"/>
        <v>0</v>
      </c>
      <c r="U2643" s="71">
        <f t="shared" si="264"/>
        <v>0</v>
      </c>
      <c r="V2643" s="71">
        <f t="shared" si="266"/>
        <v>0</v>
      </c>
      <c r="X2643" s="69">
        <f>Job_Cards[[#This Row],[GST on Lobour]]+Job_Cards[[#This Row],[Total Labour]]+Job_Cards[[#This Row],[Part Value]]</f>
        <v>0</v>
      </c>
      <c r="AA2643" s="15">
        <f t="shared" si="267"/>
        <v>0</v>
      </c>
      <c r="AB2643" s="15">
        <f t="shared" si="268"/>
        <v>1</v>
      </c>
      <c r="AC2643" s="15">
        <f t="shared" si="269"/>
        <v>1900</v>
      </c>
    </row>
    <row r="2644" spans="7:29" x14ac:dyDescent="0.35">
      <c r="G2644" s="64"/>
      <c r="H2644" s="65"/>
      <c r="I2644" s="65" t="str">
        <f>IF(Job_Cards[[#This Row],[Customer Name]]="",I2643,"")</f>
        <v>Counter Sale</v>
      </c>
      <c r="K2644" s="67" t="str">
        <f>_xlfn.XLOOKUP(Job_Cards[[#This Row],[Part Code Issued]],'Inventory Check'!$A$3:$A$3000,'Inventory Check'!$B$3:$B$3000,"WRONG Code",0)</f>
        <v>WRONG Code</v>
      </c>
      <c r="N2644" s="69">
        <f t="shared" si="265"/>
        <v>0</v>
      </c>
      <c r="U2644" s="71">
        <f t="shared" si="264"/>
        <v>0</v>
      </c>
      <c r="V2644" s="71">
        <f t="shared" si="266"/>
        <v>0</v>
      </c>
      <c r="X2644" s="69">
        <f>Job_Cards[[#This Row],[GST on Lobour]]+Job_Cards[[#This Row],[Total Labour]]+Job_Cards[[#This Row],[Part Value]]</f>
        <v>0</v>
      </c>
      <c r="AA2644" s="15">
        <f t="shared" si="267"/>
        <v>0</v>
      </c>
      <c r="AB2644" s="15">
        <f t="shared" si="268"/>
        <v>1</v>
      </c>
      <c r="AC2644" s="15">
        <f t="shared" si="269"/>
        <v>1900</v>
      </c>
    </row>
    <row r="2645" spans="7:29" x14ac:dyDescent="0.35">
      <c r="G2645" s="64"/>
      <c r="H2645" s="65"/>
      <c r="I2645" s="65" t="str">
        <f>IF(Job_Cards[[#This Row],[Customer Name]]="",I2644,"")</f>
        <v>Counter Sale</v>
      </c>
      <c r="K2645" s="67" t="str">
        <f>_xlfn.XLOOKUP(Job_Cards[[#This Row],[Part Code Issued]],'Inventory Check'!$A$3:$A$3000,'Inventory Check'!$B$3:$B$3000,"WRONG Code",0)</f>
        <v>WRONG Code</v>
      </c>
      <c r="N2645" s="69">
        <f t="shared" si="265"/>
        <v>0</v>
      </c>
      <c r="U2645" s="71">
        <f t="shared" si="264"/>
        <v>0</v>
      </c>
      <c r="V2645" s="71">
        <f t="shared" si="266"/>
        <v>0</v>
      </c>
      <c r="X2645" s="69">
        <f>Job_Cards[[#This Row],[GST on Lobour]]+Job_Cards[[#This Row],[Total Labour]]+Job_Cards[[#This Row],[Part Value]]</f>
        <v>0</v>
      </c>
      <c r="AA2645" s="15">
        <f t="shared" si="267"/>
        <v>0</v>
      </c>
      <c r="AB2645" s="15">
        <f t="shared" si="268"/>
        <v>1</v>
      </c>
      <c r="AC2645" s="15">
        <f t="shared" si="269"/>
        <v>1900</v>
      </c>
    </row>
    <row r="2646" spans="7:29" x14ac:dyDescent="0.35">
      <c r="G2646" s="64"/>
      <c r="H2646" s="65"/>
      <c r="I2646" s="65" t="str">
        <f>IF(Job_Cards[[#This Row],[Customer Name]]="",I2645,"")</f>
        <v>Counter Sale</v>
      </c>
      <c r="K2646" s="67" t="str">
        <f>_xlfn.XLOOKUP(Job_Cards[[#This Row],[Part Code Issued]],'Inventory Check'!$A$3:$A$3000,'Inventory Check'!$B$3:$B$3000,"WRONG Code",0)</f>
        <v>WRONG Code</v>
      </c>
      <c r="N2646" s="69">
        <f t="shared" si="265"/>
        <v>0</v>
      </c>
      <c r="U2646" s="71">
        <f t="shared" si="264"/>
        <v>0</v>
      </c>
      <c r="V2646" s="71">
        <f t="shared" si="266"/>
        <v>0</v>
      </c>
      <c r="X2646" s="69">
        <f>Job_Cards[[#This Row],[GST on Lobour]]+Job_Cards[[#This Row],[Total Labour]]+Job_Cards[[#This Row],[Part Value]]</f>
        <v>0</v>
      </c>
      <c r="AA2646" s="15">
        <f t="shared" si="267"/>
        <v>0</v>
      </c>
      <c r="AB2646" s="15">
        <f t="shared" si="268"/>
        <v>1</v>
      </c>
      <c r="AC2646" s="15">
        <f t="shared" si="269"/>
        <v>1900</v>
      </c>
    </row>
    <row r="2647" spans="7:29" x14ac:dyDescent="0.35">
      <c r="G2647" s="64"/>
      <c r="H2647" s="65"/>
      <c r="I2647" s="65" t="str">
        <f>IF(Job_Cards[[#This Row],[Customer Name]]="",I2646,"")</f>
        <v>Counter Sale</v>
      </c>
      <c r="K2647" s="67" t="str">
        <f>_xlfn.XLOOKUP(Job_Cards[[#This Row],[Part Code Issued]],'Inventory Check'!$A$3:$A$3000,'Inventory Check'!$B$3:$B$3000,"WRONG Code",0)</f>
        <v>WRONG Code</v>
      </c>
      <c r="N2647" s="69">
        <f t="shared" si="265"/>
        <v>0</v>
      </c>
      <c r="U2647" s="71">
        <f t="shared" si="264"/>
        <v>0</v>
      </c>
      <c r="V2647" s="71">
        <f t="shared" si="266"/>
        <v>0</v>
      </c>
      <c r="X2647" s="69">
        <f>Job_Cards[[#This Row],[GST on Lobour]]+Job_Cards[[#This Row],[Total Labour]]+Job_Cards[[#This Row],[Part Value]]</f>
        <v>0</v>
      </c>
      <c r="AA2647" s="15">
        <f t="shared" si="267"/>
        <v>0</v>
      </c>
      <c r="AB2647" s="15">
        <f t="shared" si="268"/>
        <v>1</v>
      </c>
      <c r="AC2647" s="15">
        <f t="shared" si="269"/>
        <v>1900</v>
      </c>
    </row>
    <row r="2648" spans="7:29" x14ac:dyDescent="0.35">
      <c r="G2648" s="64"/>
      <c r="H2648" s="65"/>
      <c r="I2648" s="65" t="str">
        <f>IF(Job_Cards[[#This Row],[Customer Name]]="",I2647,"")</f>
        <v>Counter Sale</v>
      </c>
      <c r="K2648" s="67" t="str">
        <f>_xlfn.XLOOKUP(Job_Cards[[#This Row],[Part Code Issued]],'Inventory Check'!$A$3:$A$3000,'Inventory Check'!$B$3:$B$3000,"WRONG Code",0)</f>
        <v>WRONG Code</v>
      </c>
      <c r="N2648" s="69">
        <f t="shared" si="265"/>
        <v>0</v>
      </c>
      <c r="U2648" s="71">
        <f t="shared" si="264"/>
        <v>0</v>
      </c>
      <c r="V2648" s="71">
        <f t="shared" si="266"/>
        <v>0</v>
      </c>
      <c r="X2648" s="69">
        <f>Job_Cards[[#This Row],[GST on Lobour]]+Job_Cards[[#This Row],[Total Labour]]+Job_Cards[[#This Row],[Part Value]]</f>
        <v>0</v>
      </c>
      <c r="AA2648" s="15">
        <f t="shared" si="267"/>
        <v>0</v>
      </c>
      <c r="AB2648" s="15">
        <f t="shared" si="268"/>
        <v>1</v>
      </c>
      <c r="AC2648" s="15">
        <f t="shared" si="269"/>
        <v>1900</v>
      </c>
    </row>
    <row r="2649" spans="7:29" x14ac:dyDescent="0.35">
      <c r="G2649" s="64"/>
      <c r="H2649" s="65"/>
      <c r="I2649" s="65" t="str">
        <f>IF(Job_Cards[[#This Row],[Customer Name]]="",I2648,"")</f>
        <v>Counter Sale</v>
      </c>
      <c r="K2649" s="67" t="str">
        <f>_xlfn.XLOOKUP(Job_Cards[[#This Row],[Part Code Issued]],'Inventory Check'!$A$3:$A$3000,'Inventory Check'!$B$3:$B$3000,"WRONG Code",0)</f>
        <v>WRONG Code</v>
      </c>
      <c r="N2649" s="69">
        <f t="shared" si="265"/>
        <v>0</v>
      </c>
      <c r="U2649" s="71">
        <f t="shared" si="264"/>
        <v>0</v>
      </c>
      <c r="V2649" s="71">
        <f t="shared" si="266"/>
        <v>0</v>
      </c>
      <c r="X2649" s="69">
        <f>Job_Cards[[#This Row],[GST on Lobour]]+Job_Cards[[#This Row],[Total Labour]]+Job_Cards[[#This Row],[Part Value]]</f>
        <v>0</v>
      </c>
      <c r="AA2649" s="15">
        <f t="shared" si="267"/>
        <v>0</v>
      </c>
      <c r="AB2649" s="15">
        <f t="shared" si="268"/>
        <v>1</v>
      </c>
      <c r="AC2649" s="15">
        <f t="shared" si="269"/>
        <v>1900</v>
      </c>
    </row>
    <row r="2650" spans="7:29" x14ac:dyDescent="0.35">
      <c r="G2650" s="64"/>
      <c r="H2650" s="65"/>
      <c r="I2650" s="65" t="str">
        <f>IF(Job_Cards[[#This Row],[Customer Name]]="",I2649,"")</f>
        <v>Counter Sale</v>
      </c>
      <c r="K2650" s="67" t="str">
        <f>_xlfn.XLOOKUP(Job_Cards[[#This Row],[Part Code Issued]],'Inventory Check'!$A$3:$A$3000,'Inventory Check'!$B$3:$B$3000,"WRONG Code",0)</f>
        <v>WRONG Code</v>
      </c>
      <c r="N2650" s="69">
        <f t="shared" si="265"/>
        <v>0</v>
      </c>
      <c r="U2650" s="71">
        <f t="shared" si="264"/>
        <v>0</v>
      </c>
      <c r="V2650" s="71">
        <f t="shared" si="266"/>
        <v>0</v>
      </c>
      <c r="X2650" s="69">
        <f>Job_Cards[[#This Row],[GST on Lobour]]+Job_Cards[[#This Row],[Total Labour]]+Job_Cards[[#This Row],[Part Value]]</f>
        <v>0</v>
      </c>
      <c r="AA2650" s="15">
        <f t="shared" si="267"/>
        <v>0</v>
      </c>
      <c r="AB2650" s="15">
        <f t="shared" si="268"/>
        <v>1</v>
      </c>
      <c r="AC2650" s="15">
        <f t="shared" si="269"/>
        <v>1900</v>
      </c>
    </row>
    <row r="2651" spans="7:29" x14ac:dyDescent="0.35">
      <c r="G2651" s="64"/>
      <c r="H2651" s="65"/>
      <c r="I2651" s="65" t="str">
        <f>IF(Job_Cards[[#This Row],[Customer Name]]="",I2650,"")</f>
        <v>Counter Sale</v>
      </c>
      <c r="K2651" s="67" t="str">
        <f>_xlfn.XLOOKUP(Job_Cards[[#This Row],[Part Code Issued]],'Inventory Check'!$A$3:$A$3000,'Inventory Check'!$B$3:$B$3000,"WRONG Code",0)</f>
        <v>WRONG Code</v>
      </c>
      <c r="N2651" s="69">
        <f t="shared" si="265"/>
        <v>0</v>
      </c>
      <c r="U2651" s="71">
        <f t="shared" si="264"/>
        <v>0</v>
      </c>
      <c r="V2651" s="71">
        <f t="shared" si="266"/>
        <v>0</v>
      </c>
      <c r="X2651" s="69">
        <f>Job_Cards[[#This Row],[GST on Lobour]]+Job_Cards[[#This Row],[Total Labour]]+Job_Cards[[#This Row],[Part Value]]</f>
        <v>0</v>
      </c>
      <c r="AA2651" s="15">
        <f t="shared" si="267"/>
        <v>0</v>
      </c>
      <c r="AB2651" s="15">
        <f t="shared" si="268"/>
        <v>1</v>
      </c>
      <c r="AC2651" s="15">
        <f t="shared" si="269"/>
        <v>1900</v>
      </c>
    </row>
    <row r="2652" spans="7:29" x14ac:dyDescent="0.35">
      <c r="G2652" s="64"/>
      <c r="H2652" s="65"/>
      <c r="I2652" s="65" t="str">
        <f>IF(Job_Cards[[#This Row],[Customer Name]]="",I2651,"")</f>
        <v>Counter Sale</v>
      </c>
      <c r="K2652" s="67" t="str">
        <f>_xlfn.XLOOKUP(Job_Cards[[#This Row],[Part Code Issued]],'Inventory Check'!$A$3:$A$3000,'Inventory Check'!$B$3:$B$3000,"WRONG Code",0)</f>
        <v>WRONG Code</v>
      </c>
      <c r="N2652" s="69">
        <f t="shared" si="265"/>
        <v>0</v>
      </c>
      <c r="U2652" s="71">
        <f t="shared" si="264"/>
        <v>0</v>
      </c>
      <c r="V2652" s="71">
        <f t="shared" si="266"/>
        <v>0</v>
      </c>
      <c r="X2652" s="69">
        <f>Job_Cards[[#This Row],[GST on Lobour]]+Job_Cards[[#This Row],[Total Labour]]+Job_Cards[[#This Row],[Part Value]]</f>
        <v>0</v>
      </c>
      <c r="AA2652" s="15">
        <f t="shared" si="267"/>
        <v>0</v>
      </c>
      <c r="AB2652" s="15">
        <f t="shared" si="268"/>
        <v>1</v>
      </c>
      <c r="AC2652" s="15">
        <f t="shared" si="269"/>
        <v>1900</v>
      </c>
    </row>
    <row r="2653" spans="7:29" x14ac:dyDescent="0.35">
      <c r="G2653" s="64"/>
      <c r="H2653" s="65"/>
      <c r="I2653" s="65" t="str">
        <f>IF(Job_Cards[[#This Row],[Customer Name]]="",I2652,"")</f>
        <v>Counter Sale</v>
      </c>
      <c r="K2653" s="67" t="str">
        <f>_xlfn.XLOOKUP(Job_Cards[[#This Row],[Part Code Issued]],'Inventory Check'!$A$3:$A$3000,'Inventory Check'!$B$3:$B$3000,"WRONG Code",0)</f>
        <v>WRONG Code</v>
      </c>
      <c r="N2653" s="69">
        <f t="shared" si="265"/>
        <v>0</v>
      </c>
      <c r="U2653" s="71">
        <f t="shared" si="264"/>
        <v>0</v>
      </c>
      <c r="V2653" s="71">
        <f t="shared" si="266"/>
        <v>0</v>
      </c>
      <c r="X2653" s="69">
        <f>Job_Cards[[#This Row],[GST on Lobour]]+Job_Cards[[#This Row],[Total Labour]]+Job_Cards[[#This Row],[Part Value]]</f>
        <v>0</v>
      </c>
      <c r="AA2653" s="15">
        <f t="shared" si="267"/>
        <v>0</v>
      </c>
      <c r="AB2653" s="15">
        <f t="shared" si="268"/>
        <v>1</v>
      </c>
      <c r="AC2653" s="15">
        <f t="shared" si="269"/>
        <v>1900</v>
      </c>
    </row>
    <row r="2654" spans="7:29" x14ac:dyDescent="0.35">
      <c r="G2654" s="64"/>
      <c r="H2654" s="65"/>
      <c r="I2654" s="65" t="str">
        <f>IF(Job_Cards[[#This Row],[Customer Name]]="",I2653,"")</f>
        <v>Counter Sale</v>
      </c>
      <c r="K2654" s="67" t="str">
        <f>_xlfn.XLOOKUP(Job_Cards[[#This Row],[Part Code Issued]],'Inventory Check'!$A$3:$A$3000,'Inventory Check'!$B$3:$B$3000,"WRONG Code",0)</f>
        <v>WRONG Code</v>
      </c>
      <c r="N2654" s="69">
        <f t="shared" si="265"/>
        <v>0</v>
      </c>
      <c r="U2654" s="71">
        <f t="shared" si="264"/>
        <v>0</v>
      </c>
      <c r="V2654" s="71">
        <f t="shared" si="266"/>
        <v>0</v>
      </c>
      <c r="X2654" s="69">
        <f>Job_Cards[[#This Row],[GST on Lobour]]+Job_Cards[[#This Row],[Total Labour]]+Job_Cards[[#This Row],[Part Value]]</f>
        <v>0</v>
      </c>
      <c r="AA2654" s="15">
        <f t="shared" si="267"/>
        <v>0</v>
      </c>
      <c r="AB2654" s="15">
        <f t="shared" si="268"/>
        <v>1</v>
      </c>
      <c r="AC2654" s="15">
        <f t="shared" si="269"/>
        <v>1900</v>
      </c>
    </row>
    <row r="2655" spans="7:29" x14ac:dyDescent="0.35">
      <c r="G2655" s="64"/>
      <c r="H2655" s="65"/>
      <c r="I2655" s="65" t="str">
        <f>IF(Job_Cards[[#This Row],[Customer Name]]="",I2654,"")</f>
        <v>Counter Sale</v>
      </c>
      <c r="K2655" s="67" t="str">
        <f>_xlfn.XLOOKUP(Job_Cards[[#This Row],[Part Code Issued]],'Inventory Check'!$A$3:$A$3000,'Inventory Check'!$B$3:$B$3000,"WRONG Code",0)</f>
        <v>WRONG Code</v>
      </c>
      <c r="N2655" s="69">
        <f t="shared" si="265"/>
        <v>0</v>
      </c>
      <c r="U2655" s="71">
        <f t="shared" si="264"/>
        <v>0</v>
      </c>
      <c r="V2655" s="71">
        <f t="shared" si="266"/>
        <v>0</v>
      </c>
      <c r="X2655" s="69">
        <f>Job_Cards[[#This Row],[GST on Lobour]]+Job_Cards[[#This Row],[Total Labour]]+Job_Cards[[#This Row],[Part Value]]</f>
        <v>0</v>
      </c>
      <c r="AA2655" s="15">
        <f t="shared" si="267"/>
        <v>0</v>
      </c>
      <c r="AB2655" s="15">
        <f t="shared" si="268"/>
        <v>1</v>
      </c>
      <c r="AC2655" s="15">
        <f t="shared" si="269"/>
        <v>1900</v>
      </c>
    </row>
    <row r="2656" spans="7:29" x14ac:dyDescent="0.35">
      <c r="G2656" s="64"/>
      <c r="H2656" s="65"/>
      <c r="I2656" s="65" t="str">
        <f>IF(Job_Cards[[#This Row],[Customer Name]]="",I2655,"")</f>
        <v>Counter Sale</v>
      </c>
      <c r="K2656" s="67" t="str">
        <f>_xlfn.XLOOKUP(Job_Cards[[#This Row],[Part Code Issued]],'Inventory Check'!$A$3:$A$3000,'Inventory Check'!$B$3:$B$3000,"WRONG Code",0)</f>
        <v>WRONG Code</v>
      </c>
      <c r="N2656" s="69">
        <f t="shared" si="265"/>
        <v>0</v>
      </c>
      <c r="U2656" s="71">
        <f t="shared" si="264"/>
        <v>0</v>
      </c>
      <c r="V2656" s="71">
        <f t="shared" si="266"/>
        <v>0</v>
      </c>
      <c r="X2656" s="69">
        <f>Job_Cards[[#This Row],[GST on Lobour]]+Job_Cards[[#This Row],[Total Labour]]+Job_Cards[[#This Row],[Part Value]]</f>
        <v>0</v>
      </c>
      <c r="AA2656" s="15">
        <f t="shared" si="267"/>
        <v>0</v>
      </c>
      <c r="AB2656" s="15">
        <f t="shared" si="268"/>
        <v>1</v>
      </c>
      <c r="AC2656" s="15">
        <f t="shared" si="269"/>
        <v>1900</v>
      </c>
    </row>
    <row r="2657" spans="7:29" x14ac:dyDescent="0.35">
      <c r="G2657" s="64"/>
      <c r="H2657" s="65"/>
      <c r="I2657" s="65" t="str">
        <f>IF(Job_Cards[[#This Row],[Customer Name]]="",I2656,"")</f>
        <v>Counter Sale</v>
      </c>
      <c r="K2657" s="67" t="str">
        <f>_xlfn.XLOOKUP(Job_Cards[[#This Row],[Part Code Issued]],'Inventory Check'!$A$3:$A$3000,'Inventory Check'!$B$3:$B$3000,"WRONG Code",0)</f>
        <v>WRONG Code</v>
      </c>
      <c r="N2657" s="69">
        <f t="shared" si="265"/>
        <v>0</v>
      </c>
      <c r="U2657" s="71">
        <f t="shared" si="264"/>
        <v>0</v>
      </c>
      <c r="V2657" s="71">
        <f t="shared" si="266"/>
        <v>0</v>
      </c>
      <c r="X2657" s="69">
        <f>Job_Cards[[#This Row],[GST on Lobour]]+Job_Cards[[#This Row],[Total Labour]]+Job_Cards[[#This Row],[Part Value]]</f>
        <v>0</v>
      </c>
      <c r="AA2657" s="15">
        <f t="shared" si="267"/>
        <v>0</v>
      </c>
      <c r="AB2657" s="15">
        <f t="shared" si="268"/>
        <v>1</v>
      </c>
      <c r="AC2657" s="15">
        <f t="shared" si="269"/>
        <v>1900</v>
      </c>
    </row>
    <row r="2658" spans="7:29" x14ac:dyDescent="0.35">
      <c r="G2658" s="64"/>
      <c r="H2658" s="65"/>
      <c r="I2658" s="65" t="str">
        <f>IF(Job_Cards[[#This Row],[Customer Name]]="",I2657,"")</f>
        <v>Counter Sale</v>
      </c>
      <c r="K2658" s="67" t="str">
        <f>_xlfn.XLOOKUP(Job_Cards[[#This Row],[Part Code Issued]],'Inventory Check'!$A$3:$A$3000,'Inventory Check'!$B$3:$B$3000,"WRONG Code",0)</f>
        <v>WRONG Code</v>
      </c>
      <c r="N2658" s="69">
        <f t="shared" si="265"/>
        <v>0</v>
      </c>
      <c r="U2658" s="71">
        <f t="shared" si="264"/>
        <v>0</v>
      </c>
      <c r="V2658" s="71">
        <f t="shared" si="266"/>
        <v>0</v>
      </c>
      <c r="X2658" s="69">
        <f>Job_Cards[[#This Row],[GST on Lobour]]+Job_Cards[[#This Row],[Total Labour]]+Job_Cards[[#This Row],[Part Value]]</f>
        <v>0</v>
      </c>
      <c r="AA2658" s="15">
        <f t="shared" si="267"/>
        <v>0</v>
      </c>
      <c r="AB2658" s="15">
        <f t="shared" si="268"/>
        <v>1</v>
      </c>
      <c r="AC2658" s="15">
        <f t="shared" si="269"/>
        <v>1900</v>
      </c>
    </row>
    <row r="2659" spans="7:29" x14ac:dyDescent="0.35">
      <c r="G2659" s="64"/>
      <c r="H2659" s="65"/>
      <c r="I2659" s="65" t="str">
        <f>IF(Job_Cards[[#This Row],[Customer Name]]="",I2658,"")</f>
        <v>Counter Sale</v>
      </c>
      <c r="K2659" s="67" t="str">
        <f>_xlfn.XLOOKUP(Job_Cards[[#This Row],[Part Code Issued]],'Inventory Check'!$A$3:$A$3000,'Inventory Check'!$B$3:$B$3000,"WRONG Code",0)</f>
        <v>WRONG Code</v>
      </c>
      <c r="N2659" s="69">
        <f t="shared" si="265"/>
        <v>0</v>
      </c>
      <c r="U2659" s="71">
        <f t="shared" si="264"/>
        <v>0</v>
      </c>
      <c r="V2659" s="71">
        <f t="shared" si="266"/>
        <v>0</v>
      </c>
      <c r="X2659" s="69">
        <f>Job_Cards[[#This Row],[GST on Lobour]]+Job_Cards[[#This Row],[Total Labour]]+Job_Cards[[#This Row],[Part Value]]</f>
        <v>0</v>
      </c>
      <c r="AA2659" s="15">
        <f t="shared" si="267"/>
        <v>0</v>
      </c>
      <c r="AB2659" s="15">
        <f t="shared" si="268"/>
        <v>1</v>
      </c>
      <c r="AC2659" s="15">
        <f t="shared" si="269"/>
        <v>1900</v>
      </c>
    </row>
    <row r="2660" spans="7:29" x14ac:dyDescent="0.35">
      <c r="G2660" s="64"/>
      <c r="H2660" s="65"/>
      <c r="I2660" s="65" t="str">
        <f>IF(Job_Cards[[#This Row],[Customer Name]]="",I2659,"")</f>
        <v>Counter Sale</v>
      </c>
      <c r="K2660" s="67" t="str">
        <f>_xlfn.XLOOKUP(Job_Cards[[#This Row],[Part Code Issued]],'Inventory Check'!$A$3:$A$3000,'Inventory Check'!$B$3:$B$3000,"WRONG Code",0)</f>
        <v>WRONG Code</v>
      </c>
      <c r="N2660" s="69">
        <f t="shared" si="265"/>
        <v>0</v>
      </c>
      <c r="U2660" s="71">
        <f t="shared" si="264"/>
        <v>0</v>
      </c>
      <c r="V2660" s="71">
        <f t="shared" si="266"/>
        <v>0</v>
      </c>
      <c r="X2660" s="69">
        <f>Job_Cards[[#This Row],[GST on Lobour]]+Job_Cards[[#This Row],[Total Labour]]+Job_Cards[[#This Row],[Part Value]]</f>
        <v>0</v>
      </c>
      <c r="AA2660" s="15">
        <f t="shared" si="267"/>
        <v>0</v>
      </c>
      <c r="AB2660" s="15">
        <f t="shared" si="268"/>
        <v>1</v>
      </c>
      <c r="AC2660" s="15">
        <f t="shared" si="269"/>
        <v>1900</v>
      </c>
    </row>
    <row r="2661" spans="7:29" x14ac:dyDescent="0.35">
      <c r="G2661" s="64"/>
      <c r="H2661" s="65"/>
      <c r="I2661" s="65" t="str">
        <f>IF(Job_Cards[[#This Row],[Customer Name]]="",I2660,"")</f>
        <v>Counter Sale</v>
      </c>
      <c r="K2661" s="67" t="str">
        <f>_xlfn.XLOOKUP(Job_Cards[[#This Row],[Part Code Issued]],'Inventory Check'!$A$3:$A$3000,'Inventory Check'!$B$3:$B$3000,"WRONG Code",0)</f>
        <v>WRONG Code</v>
      </c>
      <c r="N2661" s="69">
        <f t="shared" si="265"/>
        <v>0</v>
      </c>
      <c r="U2661" s="71">
        <f t="shared" si="264"/>
        <v>0</v>
      </c>
      <c r="V2661" s="71">
        <f t="shared" si="266"/>
        <v>0</v>
      </c>
      <c r="X2661" s="69">
        <f>Job_Cards[[#This Row],[GST on Lobour]]+Job_Cards[[#This Row],[Total Labour]]+Job_Cards[[#This Row],[Part Value]]</f>
        <v>0</v>
      </c>
      <c r="AA2661" s="15">
        <f t="shared" si="267"/>
        <v>0</v>
      </c>
      <c r="AB2661" s="15">
        <f t="shared" si="268"/>
        <v>1</v>
      </c>
      <c r="AC2661" s="15">
        <f t="shared" si="269"/>
        <v>1900</v>
      </c>
    </row>
    <row r="2662" spans="7:29" x14ac:dyDescent="0.35">
      <c r="G2662" s="64"/>
      <c r="H2662" s="65"/>
      <c r="I2662" s="65" t="str">
        <f>IF(Job_Cards[[#This Row],[Customer Name]]="",I2661,"")</f>
        <v>Counter Sale</v>
      </c>
      <c r="K2662" s="67" t="str">
        <f>_xlfn.XLOOKUP(Job_Cards[[#This Row],[Part Code Issued]],'Inventory Check'!$A$3:$A$3000,'Inventory Check'!$B$3:$B$3000,"WRONG Code",0)</f>
        <v>WRONG Code</v>
      </c>
      <c r="N2662" s="69">
        <f t="shared" si="265"/>
        <v>0</v>
      </c>
      <c r="U2662" s="71">
        <f t="shared" si="264"/>
        <v>0</v>
      </c>
      <c r="V2662" s="71">
        <f t="shared" si="266"/>
        <v>0</v>
      </c>
      <c r="X2662" s="69">
        <f>Job_Cards[[#This Row],[GST on Lobour]]+Job_Cards[[#This Row],[Total Labour]]+Job_Cards[[#This Row],[Part Value]]</f>
        <v>0</v>
      </c>
      <c r="AA2662" s="15">
        <f t="shared" si="267"/>
        <v>0</v>
      </c>
      <c r="AB2662" s="15">
        <f t="shared" si="268"/>
        <v>1</v>
      </c>
      <c r="AC2662" s="15">
        <f t="shared" si="269"/>
        <v>1900</v>
      </c>
    </row>
    <row r="2663" spans="7:29" x14ac:dyDescent="0.35">
      <c r="G2663" s="64"/>
      <c r="H2663" s="65"/>
      <c r="I2663" s="65" t="str">
        <f>IF(Job_Cards[[#This Row],[Customer Name]]="",I2662,"")</f>
        <v>Counter Sale</v>
      </c>
      <c r="K2663" s="67" t="str">
        <f>_xlfn.XLOOKUP(Job_Cards[[#This Row],[Part Code Issued]],'Inventory Check'!$A$3:$A$3000,'Inventory Check'!$B$3:$B$3000,"WRONG Code",0)</f>
        <v>WRONG Code</v>
      </c>
      <c r="N2663" s="69">
        <f t="shared" si="265"/>
        <v>0</v>
      </c>
      <c r="U2663" s="71">
        <f t="shared" si="264"/>
        <v>0</v>
      </c>
      <c r="V2663" s="71">
        <f t="shared" si="266"/>
        <v>0</v>
      </c>
      <c r="X2663" s="69">
        <f>Job_Cards[[#This Row],[GST on Lobour]]+Job_Cards[[#This Row],[Total Labour]]+Job_Cards[[#This Row],[Part Value]]</f>
        <v>0</v>
      </c>
      <c r="AA2663" s="15">
        <f t="shared" si="267"/>
        <v>0</v>
      </c>
      <c r="AB2663" s="15">
        <f t="shared" si="268"/>
        <v>1</v>
      </c>
      <c r="AC2663" s="15">
        <f t="shared" si="269"/>
        <v>1900</v>
      </c>
    </row>
    <row r="2664" spans="7:29" x14ac:dyDescent="0.35">
      <c r="G2664" s="64"/>
      <c r="H2664" s="65"/>
      <c r="I2664" s="65" t="str">
        <f>IF(Job_Cards[[#This Row],[Customer Name]]="",I2663,"")</f>
        <v>Counter Sale</v>
      </c>
      <c r="K2664" s="67" t="str">
        <f>_xlfn.XLOOKUP(Job_Cards[[#This Row],[Part Code Issued]],'Inventory Check'!$A$3:$A$3000,'Inventory Check'!$B$3:$B$3000,"WRONG Code",0)</f>
        <v>WRONG Code</v>
      </c>
      <c r="N2664" s="69">
        <f t="shared" si="265"/>
        <v>0</v>
      </c>
      <c r="U2664" s="71">
        <f t="shared" si="264"/>
        <v>0</v>
      </c>
      <c r="V2664" s="71">
        <f t="shared" si="266"/>
        <v>0</v>
      </c>
      <c r="X2664" s="69">
        <f>Job_Cards[[#This Row],[GST on Lobour]]+Job_Cards[[#This Row],[Total Labour]]+Job_Cards[[#This Row],[Part Value]]</f>
        <v>0</v>
      </c>
      <c r="AA2664" s="15">
        <f t="shared" si="267"/>
        <v>0</v>
      </c>
      <c r="AB2664" s="15">
        <f t="shared" si="268"/>
        <v>1</v>
      </c>
      <c r="AC2664" s="15">
        <f t="shared" si="269"/>
        <v>1900</v>
      </c>
    </row>
    <row r="2665" spans="7:29" x14ac:dyDescent="0.35">
      <c r="G2665" s="64"/>
      <c r="H2665" s="65"/>
      <c r="I2665" s="65" t="str">
        <f>IF(Job_Cards[[#This Row],[Customer Name]]="",I2664,"")</f>
        <v>Counter Sale</v>
      </c>
      <c r="K2665" s="67" t="str">
        <f>_xlfn.XLOOKUP(Job_Cards[[#This Row],[Part Code Issued]],'Inventory Check'!$A$3:$A$3000,'Inventory Check'!$B$3:$B$3000,"WRONG Code",0)</f>
        <v>WRONG Code</v>
      </c>
      <c r="N2665" s="69">
        <f t="shared" si="265"/>
        <v>0</v>
      </c>
      <c r="U2665" s="71">
        <f t="shared" si="264"/>
        <v>0</v>
      </c>
      <c r="V2665" s="71">
        <f t="shared" si="266"/>
        <v>0</v>
      </c>
      <c r="X2665" s="69">
        <f>Job_Cards[[#This Row],[GST on Lobour]]+Job_Cards[[#This Row],[Total Labour]]+Job_Cards[[#This Row],[Part Value]]</f>
        <v>0</v>
      </c>
      <c r="AA2665" s="15">
        <f t="shared" si="267"/>
        <v>0</v>
      </c>
      <c r="AB2665" s="15">
        <f t="shared" si="268"/>
        <v>1</v>
      </c>
      <c r="AC2665" s="15">
        <f t="shared" si="269"/>
        <v>1900</v>
      </c>
    </row>
    <row r="2666" spans="7:29" x14ac:dyDescent="0.35">
      <c r="G2666" s="64"/>
      <c r="H2666" s="65"/>
      <c r="I2666" s="65" t="str">
        <f>IF(Job_Cards[[#This Row],[Customer Name]]="",I2665,"")</f>
        <v>Counter Sale</v>
      </c>
      <c r="K2666" s="67" t="str">
        <f>_xlfn.XLOOKUP(Job_Cards[[#This Row],[Part Code Issued]],'Inventory Check'!$A$3:$A$3000,'Inventory Check'!$B$3:$B$3000,"WRONG Code",0)</f>
        <v>WRONG Code</v>
      </c>
      <c r="N2666" s="69">
        <f t="shared" si="265"/>
        <v>0</v>
      </c>
      <c r="U2666" s="71">
        <f t="shared" si="264"/>
        <v>0</v>
      </c>
      <c r="V2666" s="71">
        <f t="shared" si="266"/>
        <v>0</v>
      </c>
      <c r="X2666" s="69">
        <f>Job_Cards[[#This Row],[GST on Lobour]]+Job_Cards[[#This Row],[Total Labour]]+Job_Cards[[#This Row],[Part Value]]</f>
        <v>0</v>
      </c>
      <c r="AA2666" s="15">
        <f t="shared" si="267"/>
        <v>0</v>
      </c>
      <c r="AB2666" s="15">
        <f t="shared" si="268"/>
        <v>1</v>
      </c>
      <c r="AC2666" s="15">
        <f t="shared" si="269"/>
        <v>1900</v>
      </c>
    </row>
    <row r="2667" spans="7:29" x14ac:dyDescent="0.35">
      <c r="G2667" s="64"/>
      <c r="H2667" s="65"/>
      <c r="I2667" s="65" t="str">
        <f>IF(Job_Cards[[#This Row],[Customer Name]]="",I2666,"")</f>
        <v>Counter Sale</v>
      </c>
      <c r="K2667" s="67" t="str">
        <f>_xlfn.XLOOKUP(Job_Cards[[#This Row],[Part Code Issued]],'Inventory Check'!$A$3:$A$3000,'Inventory Check'!$B$3:$B$3000,"WRONG Code",0)</f>
        <v>WRONG Code</v>
      </c>
      <c r="N2667" s="69">
        <f t="shared" si="265"/>
        <v>0</v>
      </c>
      <c r="U2667" s="71">
        <f t="shared" si="264"/>
        <v>0</v>
      </c>
      <c r="V2667" s="71">
        <f t="shared" si="266"/>
        <v>0</v>
      </c>
      <c r="X2667" s="69">
        <f>Job_Cards[[#This Row],[GST on Lobour]]+Job_Cards[[#This Row],[Total Labour]]+Job_Cards[[#This Row],[Part Value]]</f>
        <v>0</v>
      </c>
      <c r="AA2667" s="15">
        <f t="shared" si="267"/>
        <v>0</v>
      </c>
      <c r="AB2667" s="15">
        <f t="shared" si="268"/>
        <v>1</v>
      </c>
      <c r="AC2667" s="15">
        <f t="shared" si="269"/>
        <v>1900</v>
      </c>
    </row>
    <row r="2668" spans="7:29" x14ac:dyDescent="0.35">
      <c r="G2668" s="64"/>
      <c r="H2668" s="65"/>
      <c r="I2668" s="65" t="str">
        <f>IF(Job_Cards[[#This Row],[Customer Name]]="",I2667,"")</f>
        <v>Counter Sale</v>
      </c>
      <c r="K2668" s="67" t="str">
        <f>_xlfn.XLOOKUP(Job_Cards[[#This Row],[Part Code Issued]],'Inventory Check'!$A$3:$A$3000,'Inventory Check'!$B$3:$B$3000,"WRONG Code",0)</f>
        <v>WRONG Code</v>
      </c>
      <c r="N2668" s="69">
        <f t="shared" si="265"/>
        <v>0</v>
      </c>
      <c r="U2668" s="71">
        <f t="shared" si="264"/>
        <v>0</v>
      </c>
      <c r="V2668" s="71">
        <f t="shared" si="266"/>
        <v>0</v>
      </c>
      <c r="X2668" s="69">
        <f>Job_Cards[[#This Row],[GST on Lobour]]+Job_Cards[[#This Row],[Total Labour]]+Job_Cards[[#This Row],[Part Value]]</f>
        <v>0</v>
      </c>
      <c r="AA2668" s="15">
        <f t="shared" si="267"/>
        <v>0</v>
      </c>
      <c r="AB2668" s="15">
        <f t="shared" si="268"/>
        <v>1</v>
      </c>
      <c r="AC2668" s="15">
        <f t="shared" si="269"/>
        <v>1900</v>
      </c>
    </row>
    <row r="2669" spans="7:29" x14ac:dyDescent="0.35">
      <c r="G2669" s="64"/>
      <c r="H2669" s="65"/>
      <c r="I2669" s="65" t="str">
        <f>IF(Job_Cards[[#This Row],[Customer Name]]="",I2668,"")</f>
        <v>Counter Sale</v>
      </c>
      <c r="K2669" s="67" t="str">
        <f>_xlfn.XLOOKUP(Job_Cards[[#This Row],[Part Code Issued]],'Inventory Check'!$A$3:$A$3000,'Inventory Check'!$B$3:$B$3000,"WRONG Code",0)</f>
        <v>WRONG Code</v>
      </c>
      <c r="N2669" s="69">
        <f t="shared" si="265"/>
        <v>0</v>
      </c>
      <c r="U2669" s="71">
        <f t="shared" si="264"/>
        <v>0</v>
      </c>
      <c r="V2669" s="71">
        <f t="shared" si="266"/>
        <v>0</v>
      </c>
      <c r="X2669" s="69">
        <f>Job_Cards[[#This Row],[GST on Lobour]]+Job_Cards[[#This Row],[Total Labour]]+Job_Cards[[#This Row],[Part Value]]</f>
        <v>0</v>
      </c>
      <c r="AA2669" s="15">
        <f t="shared" si="267"/>
        <v>0</v>
      </c>
      <c r="AB2669" s="15">
        <f t="shared" si="268"/>
        <v>1</v>
      </c>
      <c r="AC2669" s="15">
        <f t="shared" si="269"/>
        <v>1900</v>
      </c>
    </row>
    <row r="2670" spans="7:29" x14ac:dyDescent="0.35">
      <c r="G2670" s="64"/>
      <c r="H2670" s="65"/>
      <c r="I2670" s="65" t="str">
        <f>IF(Job_Cards[[#This Row],[Customer Name]]="",I2669,"")</f>
        <v>Counter Sale</v>
      </c>
      <c r="K2670" s="67" t="str">
        <f>_xlfn.XLOOKUP(Job_Cards[[#This Row],[Part Code Issued]],'Inventory Check'!$A$3:$A$3000,'Inventory Check'!$B$3:$B$3000,"WRONG Code",0)</f>
        <v>WRONG Code</v>
      </c>
      <c r="N2670" s="69">
        <f t="shared" si="265"/>
        <v>0</v>
      </c>
      <c r="U2670" s="71">
        <f t="shared" si="264"/>
        <v>0</v>
      </c>
      <c r="V2670" s="71">
        <f t="shared" si="266"/>
        <v>0</v>
      </c>
      <c r="X2670" s="69">
        <f>Job_Cards[[#This Row],[GST on Lobour]]+Job_Cards[[#This Row],[Total Labour]]+Job_Cards[[#This Row],[Part Value]]</f>
        <v>0</v>
      </c>
      <c r="AA2670" s="15">
        <f t="shared" si="267"/>
        <v>0</v>
      </c>
      <c r="AB2670" s="15">
        <f t="shared" si="268"/>
        <v>1</v>
      </c>
      <c r="AC2670" s="15">
        <f t="shared" si="269"/>
        <v>1900</v>
      </c>
    </row>
    <row r="2671" spans="7:29" x14ac:dyDescent="0.35">
      <c r="G2671" s="64"/>
      <c r="H2671" s="65"/>
      <c r="I2671" s="65" t="str">
        <f>IF(Job_Cards[[#This Row],[Customer Name]]="",I2670,"")</f>
        <v>Counter Sale</v>
      </c>
      <c r="K2671" s="67" t="str">
        <f>_xlfn.XLOOKUP(Job_Cards[[#This Row],[Part Code Issued]],'Inventory Check'!$A$3:$A$3000,'Inventory Check'!$B$3:$B$3000,"WRONG Code",0)</f>
        <v>WRONG Code</v>
      </c>
      <c r="N2671" s="69">
        <f t="shared" si="265"/>
        <v>0</v>
      </c>
      <c r="U2671" s="71">
        <f t="shared" si="264"/>
        <v>0</v>
      </c>
      <c r="V2671" s="71">
        <f t="shared" si="266"/>
        <v>0</v>
      </c>
      <c r="X2671" s="69">
        <f>Job_Cards[[#This Row],[GST on Lobour]]+Job_Cards[[#This Row],[Total Labour]]+Job_Cards[[#This Row],[Part Value]]</f>
        <v>0</v>
      </c>
      <c r="AA2671" s="15">
        <f t="shared" si="267"/>
        <v>0</v>
      </c>
      <c r="AB2671" s="15">
        <f t="shared" si="268"/>
        <v>1</v>
      </c>
      <c r="AC2671" s="15">
        <f t="shared" si="269"/>
        <v>1900</v>
      </c>
    </row>
    <row r="2672" spans="7:29" x14ac:dyDescent="0.35">
      <c r="G2672" s="64"/>
      <c r="H2672" s="65"/>
      <c r="I2672" s="65" t="str">
        <f>IF(Job_Cards[[#This Row],[Customer Name]]="",I2671,"")</f>
        <v>Counter Sale</v>
      </c>
      <c r="K2672" s="67" t="str">
        <f>_xlfn.XLOOKUP(Job_Cards[[#This Row],[Part Code Issued]],'Inventory Check'!$A$3:$A$3000,'Inventory Check'!$B$3:$B$3000,"WRONG Code",0)</f>
        <v>WRONG Code</v>
      </c>
      <c r="N2672" s="69">
        <f t="shared" si="265"/>
        <v>0</v>
      </c>
      <c r="U2672" s="71">
        <f t="shared" si="264"/>
        <v>0</v>
      </c>
      <c r="V2672" s="71">
        <f t="shared" si="266"/>
        <v>0</v>
      </c>
      <c r="X2672" s="69">
        <f>Job_Cards[[#This Row],[GST on Lobour]]+Job_Cards[[#This Row],[Total Labour]]+Job_Cards[[#This Row],[Part Value]]</f>
        <v>0</v>
      </c>
      <c r="AA2672" s="15">
        <f t="shared" si="267"/>
        <v>0</v>
      </c>
      <c r="AB2672" s="15">
        <f t="shared" si="268"/>
        <v>1</v>
      </c>
      <c r="AC2672" s="15">
        <f t="shared" si="269"/>
        <v>1900</v>
      </c>
    </row>
    <row r="2673" spans="7:29" x14ac:dyDescent="0.35">
      <c r="G2673" s="64"/>
      <c r="H2673" s="65"/>
      <c r="I2673" s="65" t="str">
        <f>IF(Job_Cards[[#This Row],[Customer Name]]="",I2672,"")</f>
        <v>Counter Sale</v>
      </c>
      <c r="K2673" s="67" t="str">
        <f>_xlfn.XLOOKUP(Job_Cards[[#This Row],[Part Code Issued]],'Inventory Check'!$A$3:$A$3000,'Inventory Check'!$B$3:$B$3000,"WRONG Code",0)</f>
        <v>WRONG Code</v>
      </c>
      <c r="N2673" s="69">
        <f t="shared" si="265"/>
        <v>0</v>
      </c>
      <c r="U2673" s="71">
        <f t="shared" si="264"/>
        <v>0</v>
      </c>
      <c r="V2673" s="71">
        <f t="shared" si="266"/>
        <v>0</v>
      </c>
      <c r="X2673" s="69">
        <f>Job_Cards[[#This Row],[GST on Lobour]]+Job_Cards[[#This Row],[Total Labour]]+Job_Cards[[#This Row],[Part Value]]</f>
        <v>0</v>
      </c>
      <c r="AA2673" s="15">
        <f t="shared" si="267"/>
        <v>0</v>
      </c>
      <c r="AB2673" s="15">
        <f t="shared" si="268"/>
        <v>1</v>
      </c>
      <c r="AC2673" s="15">
        <f t="shared" si="269"/>
        <v>1900</v>
      </c>
    </row>
    <row r="2674" spans="7:29" x14ac:dyDescent="0.35">
      <c r="G2674" s="64"/>
      <c r="H2674" s="65"/>
      <c r="I2674" s="65" t="str">
        <f>IF(Job_Cards[[#This Row],[Customer Name]]="",I2673,"")</f>
        <v>Counter Sale</v>
      </c>
      <c r="K2674" s="67" t="str">
        <f>_xlfn.XLOOKUP(Job_Cards[[#This Row],[Part Code Issued]],'Inventory Check'!$A$3:$A$3000,'Inventory Check'!$B$3:$B$3000,"WRONG Code",0)</f>
        <v>WRONG Code</v>
      </c>
      <c r="N2674" s="69">
        <f t="shared" si="265"/>
        <v>0</v>
      </c>
      <c r="U2674" s="71">
        <f t="shared" si="264"/>
        <v>0</v>
      </c>
      <c r="V2674" s="71">
        <f t="shared" si="266"/>
        <v>0</v>
      </c>
      <c r="X2674" s="69">
        <f>Job_Cards[[#This Row],[GST on Lobour]]+Job_Cards[[#This Row],[Total Labour]]+Job_Cards[[#This Row],[Part Value]]</f>
        <v>0</v>
      </c>
      <c r="AA2674" s="15">
        <f t="shared" si="267"/>
        <v>0</v>
      </c>
      <c r="AB2674" s="15">
        <f t="shared" si="268"/>
        <v>1</v>
      </c>
      <c r="AC2674" s="15">
        <f t="shared" si="269"/>
        <v>1900</v>
      </c>
    </row>
    <row r="2675" spans="7:29" x14ac:dyDescent="0.35">
      <c r="G2675" s="64"/>
      <c r="H2675" s="65"/>
      <c r="I2675" s="65" t="str">
        <f>IF(Job_Cards[[#This Row],[Customer Name]]="",I2674,"")</f>
        <v>Counter Sale</v>
      </c>
      <c r="K2675" s="67" t="str">
        <f>_xlfn.XLOOKUP(Job_Cards[[#This Row],[Part Code Issued]],'Inventory Check'!$A$3:$A$3000,'Inventory Check'!$B$3:$B$3000,"WRONG Code",0)</f>
        <v>WRONG Code</v>
      </c>
      <c r="N2675" s="69">
        <f t="shared" si="265"/>
        <v>0</v>
      </c>
      <c r="U2675" s="71">
        <f t="shared" si="264"/>
        <v>0</v>
      </c>
      <c r="V2675" s="71">
        <f t="shared" si="266"/>
        <v>0</v>
      </c>
      <c r="X2675" s="69">
        <f>Job_Cards[[#This Row],[GST on Lobour]]+Job_Cards[[#This Row],[Total Labour]]+Job_Cards[[#This Row],[Part Value]]</f>
        <v>0</v>
      </c>
      <c r="AA2675" s="15">
        <f t="shared" si="267"/>
        <v>0</v>
      </c>
      <c r="AB2675" s="15">
        <f t="shared" si="268"/>
        <v>1</v>
      </c>
      <c r="AC2675" s="15">
        <f t="shared" si="269"/>
        <v>1900</v>
      </c>
    </row>
    <row r="2676" spans="7:29" x14ac:dyDescent="0.35">
      <c r="G2676" s="64"/>
      <c r="H2676" s="65"/>
      <c r="I2676" s="65" t="str">
        <f>IF(Job_Cards[[#This Row],[Customer Name]]="",I2675,"")</f>
        <v>Counter Sale</v>
      </c>
      <c r="K2676" s="67" t="str">
        <f>_xlfn.XLOOKUP(Job_Cards[[#This Row],[Part Code Issued]],'Inventory Check'!$A$3:$A$3000,'Inventory Check'!$B$3:$B$3000,"WRONG Code",0)</f>
        <v>WRONG Code</v>
      </c>
      <c r="N2676" s="69">
        <f t="shared" si="265"/>
        <v>0</v>
      </c>
      <c r="U2676" s="71">
        <f t="shared" si="264"/>
        <v>0</v>
      </c>
      <c r="V2676" s="71">
        <f t="shared" si="266"/>
        <v>0</v>
      </c>
      <c r="X2676" s="69">
        <f>Job_Cards[[#This Row],[GST on Lobour]]+Job_Cards[[#This Row],[Total Labour]]+Job_Cards[[#This Row],[Part Value]]</f>
        <v>0</v>
      </c>
      <c r="AA2676" s="15">
        <f t="shared" si="267"/>
        <v>0</v>
      </c>
      <c r="AB2676" s="15">
        <f t="shared" si="268"/>
        <v>1</v>
      </c>
      <c r="AC2676" s="15">
        <f t="shared" si="269"/>
        <v>1900</v>
      </c>
    </row>
    <row r="2677" spans="7:29" x14ac:dyDescent="0.35">
      <c r="G2677" s="64"/>
      <c r="H2677" s="65"/>
      <c r="I2677" s="65" t="str">
        <f>IF(Job_Cards[[#This Row],[Customer Name]]="",I2676,"")</f>
        <v>Counter Sale</v>
      </c>
      <c r="K2677" s="67" t="str">
        <f>_xlfn.XLOOKUP(Job_Cards[[#This Row],[Part Code Issued]],'Inventory Check'!$A$3:$A$3000,'Inventory Check'!$B$3:$B$3000,"WRONG Code",0)</f>
        <v>WRONG Code</v>
      </c>
      <c r="N2677" s="69">
        <f t="shared" si="265"/>
        <v>0</v>
      </c>
      <c r="U2677" s="71">
        <f t="shared" si="264"/>
        <v>0</v>
      </c>
      <c r="V2677" s="71">
        <f t="shared" si="266"/>
        <v>0</v>
      </c>
      <c r="X2677" s="69">
        <f>Job_Cards[[#This Row],[GST on Lobour]]+Job_Cards[[#This Row],[Total Labour]]+Job_Cards[[#This Row],[Part Value]]</f>
        <v>0</v>
      </c>
      <c r="AA2677" s="15">
        <f t="shared" si="267"/>
        <v>0</v>
      </c>
      <c r="AB2677" s="15">
        <f t="shared" si="268"/>
        <v>1</v>
      </c>
      <c r="AC2677" s="15">
        <f t="shared" si="269"/>
        <v>1900</v>
      </c>
    </row>
    <row r="2678" spans="7:29" x14ac:dyDescent="0.35">
      <c r="G2678" s="64"/>
      <c r="H2678" s="65"/>
      <c r="I2678" s="65" t="str">
        <f>IF(Job_Cards[[#This Row],[Customer Name]]="",I2677,"")</f>
        <v>Counter Sale</v>
      </c>
      <c r="K2678" s="67" t="str">
        <f>_xlfn.XLOOKUP(Job_Cards[[#This Row],[Part Code Issued]],'Inventory Check'!$A$3:$A$3000,'Inventory Check'!$B$3:$B$3000,"WRONG Code",0)</f>
        <v>WRONG Code</v>
      </c>
      <c r="N2678" s="69">
        <f t="shared" si="265"/>
        <v>0</v>
      </c>
      <c r="U2678" s="71">
        <f t="shared" si="264"/>
        <v>0</v>
      </c>
      <c r="V2678" s="71">
        <f t="shared" si="266"/>
        <v>0</v>
      </c>
      <c r="X2678" s="69">
        <f>Job_Cards[[#This Row],[GST on Lobour]]+Job_Cards[[#This Row],[Total Labour]]+Job_Cards[[#This Row],[Part Value]]</f>
        <v>0</v>
      </c>
      <c r="AA2678" s="15">
        <f t="shared" si="267"/>
        <v>0</v>
      </c>
      <c r="AB2678" s="15">
        <f t="shared" si="268"/>
        <v>1</v>
      </c>
      <c r="AC2678" s="15">
        <f t="shared" si="269"/>
        <v>1900</v>
      </c>
    </row>
    <row r="2679" spans="7:29" x14ac:dyDescent="0.35">
      <c r="G2679" s="64"/>
      <c r="H2679" s="65"/>
      <c r="I2679" s="65" t="str">
        <f>IF(Job_Cards[[#This Row],[Customer Name]]="",I2678,"")</f>
        <v>Counter Sale</v>
      </c>
      <c r="K2679" s="67" t="str">
        <f>_xlfn.XLOOKUP(Job_Cards[[#This Row],[Part Code Issued]],'Inventory Check'!$A$3:$A$3000,'Inventory Check'!$B$3:$B$3000,"WRONG Code",0)</f>
        <v>WRONG Code</v>
      </c>
      <c r="N2679" s="69">
        <f t="shared" si="265"/>
        <v>0</v>
      </c>
      <c r="U2679" s="71">
        <f t="shared" si="264"/>
        <v>0</v>
      </c>
      <c r="V2679" s="71">
        <f t="shared" si="266"/>
        <v>0</v>
      </c>
      <c r="X2679" s="69">
        <f>Job_Cards[[#This Row],[GST on Lobour]]+Job_Cards[[#This Row],[Total Labour]]+Job_Cards[[#This Row],[Part Value]]</f>
        <v>0</v>
      </c>
      <c r="AA2679" s="15">
        <f t="shared" si="267"/>
        <v>0</v>
      </c>
      <c r="AB2679" s="15">
        <f t="shared" si="268"/>
        <v>1</v>
      </c>
      <c r="AC2679" s="15">
        <f t="shared" si="269"/>
        <v>1900</v>
      </c>
    </row>
    <row r="2680" spans="7:29" x14ac:dyDescent="0.35">
      <c r="G2680" s="64"/>
      <c r="H2680" s="65"/>
      <c r="I2680" s="65" t="str">
        <f>IF(Job_Cards[[#This Row],[Customer Name]]="",I2679,"")</f>
        <v>Counter Sale</v>
      </c>
      <c r="K2680" s="67" t="str">
        <f>_xlfn.XLOOKUP(Job_Cards[[#This Row],[Part Code Issued]],'Inventory Check'!$A$3:$A$3000,'Inventory Check'!$B$3:$B$3000,"WRONG Code",0)</f>
        <v>WRONG Code</v>
      </c>
      <c r="N2680" s="69">
        <f t="shared" si="265"/>
        <v>0</v>
      </c>
      <c r="U2680" s="71">
        <f t="shared" si="264"/>
        <v>0</v>
      </c>
      <c r="V2680" s="71">
        <f t="shared" si="266"/>
        <v>0</v>
      </c>
      <c r="X2680" s="69">
        <f>Job_Cards[[#This Row],[GST on Lobour]]+Job_Cards[[#This Row],[Total Labour]]+Job_Cards[[#This Row],[Part Value]]</f>
        <v>0</v>
      </c>
      <c r="AA2680" s="15">
        <f t="shared" si="267"/>
        <v>0</v>
      </c>
      <c r="AB2680" s="15">
        <f t="shared" si="268"/>
        <v>1</v>
      </c>
      <c r="AC2680" s="15">
        <f t="shared" si="269"/>
        <v>1900</v>
      </c>
    </row>
    <row r="2681" spans="7:29" x14ac:dyDescent="0.35">
      <c r="G2681" s="64"/>
      <c r="H2681" s="65"/>
      <c r="I2681" s="65" t="str">
        <f>IF(Job_Cards[[#This Row],[Customer Name]]="",I2680,"")</f>
        <v>Counter Sale</v>
      </c>
      <c r="K2681" s="67" t="str">
        <f>_xlfn.XLOOKUP(Job_Cards[[#This Row],[Part Code Issued]],'Inventory Check'!$A$3:$A$3000,'Inventory Check'!$B$3:$B$3000,"WRONG Code",0)</f>
        <v>WRONG Code</v>
      </c>
      <c r="N2681" s="69">
        <f t="shared" si="265"/>
        <v>0</v>
      </c>
      <c r="U2681" s="71">
        <f t="shared" si="264"/>
        <v>0</v>
      </c>
      <c r="V2681" s="71">
        <f t="shared" si="266"/>
        <v>0</v>
      </c>
      <c r="X2681" s="69">
        <f>Job_Cards[[#This Row],[GST on Lobour]]+Job_Cards[[#This Row],[Total Labour]]+Job_Cards[[#This Row],[Part Value]]</f>
        <v>0</v>
      </c>
      <c r="AA2681" s="15">
        <f t="shared" si="267"/>
        <v>0</v>
      </c>
      <c r="AB2681" s="15">
        <f t="shared" si="268"/>
        <v>1</v>
      </c>
      <c r="AC2681" s="15">
        <f t="shared" si="269"/>
        <v>1900</v>
      </c>
    </row>
    <row r="2682" spans="7:29" x14ac:dyDescent="0.35">
      <c r="G2682" s="64"/>
      <c r="H2682" s="65"/>
      <c r="I2682" s="65" t="str">
        <f>IF(Job_Cards[[#This Row],[Customer Name]]="",I2681,"")</f>
        <v>Counter Sale</v>
      </c>
      <c r="K2682" s="67" t="str">
        <f>_xlfn.XLOOKUP(Job_Cards[[#This Row],[Part Code Issued]],'Inventory Check'!$A$3:$A$3000,'Inventory Check'!$B$3:$B$3000,"WRONG Code",0)</f>
        <v>WRONG Code</v>
      </c>
      <c r="N2682" s="69">
        <f t="shared" si="265"/>
        <v>0</v>
      </c>
      <c r="U2682" s="71">
        <f t="shared" si="264"/>
        <v>0</v>
      </c>
      <c r="V2682" s="71">
        <f t="shared" si="266"/>
        <v>0</v>
      </c>
      <c r="X2682" s="69">
        <f>Job_Cards[[#This Row],[GST on Lobour]]+Job_Cards[[#This Row],[Total Labour]]+Job_Cards[[#This Row],[Part Value]]</f>
        <v>0</v>
      </c>
      <c r="AA2682" s="15">
        <f t="shared" si="267"/>
        <v>0</v>
      </c>
      <c r="AB2682" s="15">
        <f t="shared" si="268"/>
        <v>1</v>
      </c>
      <c r="AC2682" s="15">
        <f t="shared" si="269"/>
        <v>1900</v>
      </c>
    </row>
    <row r="2683" spans="7:29" x14ac:dyDescent="0.35">
      <c r="G2683" s="64"/>
      <c r="H2683" s="65"/>
      <c r="I2683" s="65" t="str">
        <f>IF(Job_Cards[[#This Row],[Customer Name]]="",I2682,"")</f>
        <v>Counter Sale</v>
      </c>
      <c r="K2683" s="67" t="str">
        <f>_xlfn.XLOOKUP(Job_Cards[[#This Row],[Part Code Issued]],'Inventory Check'!$A$3:$A$3000,'Inventory Check'!$B$3:$B$3000,"WRONG Code",0)</f>
        <v>WRONG Code</v>
      </c>
      <c r="N2683" s="69">
        <f t="shared" si="265"/>
        <v>0</v>
      </c>
      <c r="U2683" s="71">
        <f t="shared" si="264"/>
        <v>0</v>
      </c>
      <c r="V2683" s="71">
        <f t="shared" si="266"/>
        <v>0</v>
      </c>
      <c r="X2683" s="69">
        <f>Job_Cards[[#This Row],[GST on Lobour]]+Job_Cards[[#This Row],[Total Labour]]+Job_Cards[[#This Row],[Part Value]]</f>
        <v>0</v>
      </c>
      <c r="AA2683" s="15">
        <f t="shared" si="267"/>
        <v>0</v>
      </c>
      <c r="AB2683" s="15">
        <f t="shared" si="268"/>
        <v>1</v>
      </c>
      <c r="AC2683" s="15">
        <f t="shared" si="269"/>
        <v>1900</v>
      </c>
    </row>
    <row r="2684" spans="7:29" x14ac:dyDescent="0.35">
      <c r="G2684" s="64"/>
      <c r="H2684" s="65"/>
      <c r="I2684" s="65" t="str">
        <f>IF(Job_Cards[[#This Row],[Customer Name]]="",I2683,"")</f>
        <v>Counter Sale</v>
      </c>
      <c r="K2684" s="67" t="str">
        <f>_xlfn.XLOOKUP(Job_Cards[[#This Row],[Part Code Issued]],'Inventory Check'!$A$3:$A$3000,'Inventory Check'!$B$3:$B$3000,"WRONG Code",0)</f>
        <v>WRONG Code</v>
      </c>
      <c r="N2684" s="69">
        <f t="shared" si="265"/>
        <v>0</v>
      </c>
      <c r="U2684" s="71">
        <f t="shared" ref="U2684:U2747" si="270">SUM(O2684:T2684)</f>
        <v>0</v>
      </c>
      <c r="V2684" s="71">
        <f t="shared" si="266"/>
        <v>0</v>
      </c>
      <c r="X2684" s="69">
        <f>Job_Cards[[#This Row],[GST on Lobour]]+Job_Cards[[#This Row],[Total Labour]]+Job_Cards[[#This Row],[Part Value]]</f>
        <v>0</v>
      </c>
      <c r="AA2684" s="15">
        <f t="shared" si="267"/>
        <v>0</v>
      </c>
      <c r="AB2684" s="15">
        <f t="shared" si="268"/>
        <v>1</v>
      </c>
      <c r="AC2684" s="15">
        <f t="shared" si="269"/>
        <v>1900</v>
      </c>
    </row>
    <row r="2685" spans="7:29" x14ac:dyDescent="0.35">
      <c r="G2685" s="64"/>
      <c r="H2685" s="65"/>
      <c r="I2685" s="65" t="str">
        <f>IF(Job_Cards[[#This Row],[Customer Name]]="",I2684,"")</f>
        <v>Counter Sale</v>
      </c>
      <c r="K2685" s="67" t="str">
        <f>_xlfn.XLOOKUP(Job_Cards[[#This Row],[Part Code Issued]],'Inventory Check'!$A$3:$A$3000,'Inventory Check'!$B$3:$B$3000,"WRONG Code",0)</f>
        <v>WRONG Code</v>
      </c>
      <c r="N2685" s="69">
        <f t="shared" ref="N2685:N2748" si="271">M2685*L2685</f>
        <v>0</v>
      </c>
      <c r="U2685" s="71">
        <f t="shared" si="270"/>
        <v>0</v>
      </c>
      <c r="V2685" s="71">
        <f t="shared" ref="V2685:V2748" si="272">U2685*0.18</f>
        <v>0</v>
      </c>
      <c r="X2685" s="69">
        <f>Job_Cards[[#This Row],[GST on Lobour]]+Job_Cards[[#This Row],[Total Labour]]+Job_Cards[[#This Row],[Part Value]]</f>
        <v>0</v>
      </c>
      <c r="AA2685" s="15">
        <f t="shared" si="267"/>
        <v>0</v>
      </c>
      <c r="AB2685" s="15">
        <f t="shared" si="268"/>
        <v>1</v>
      </c>
      <c r="AC2685" s="15">
        <f t="shared" si="269"/>
        <v>1900</v>
      </c>
    </row>
    <row r="2686" spans="7:29" x14ac:dyDescent="0.35">
      <c r="G2686" s="64"/>
      <c r="H2686" s="65"/>
      <c r="I2686" s="65" t="str">
        <f>IF(Job_Cards[[#This Row],[Customer Name]]="",I2685,"")</f>
        <v>Counter Sale</v>
      </c>
      <c r="K2686" s="67" t="str">
        <f>_xlfn.XLOOKUP(Job_Cards[[#This Row],[Part Code Issued]],'Inventory Check'!$A$3:$A$3000,'Inventory Check'!$B$3:$B$3000,"WRONG Code",0)</f>
        <v>WRONG Code</v>
      </c>
      <c r="N2686" s="69">
        <f t="shared" si="271"/>
        <v>0</v>
      </c>
      <c r="U2686" s="71">
        <f t="shared" si="270"/>
        <v>0</v>
      </c>
      <c r="V2686" s="71">
        <f t="shared" si="272"/>
        <v>0</v>
      </c>
      <c r="X2686" s="69">
        <f>Job_Cards[[#This Row],[GST on Lobour]]+Job_Cards[[#This Row],[Total Labour]]+Job_Cards[[#This Row],[Part Value]]</f>
        <v>0</v>
      </c>
      <c r="AA2686" s="15">
        <f t="shared" si="267"/>
        <v>0</v>
      </c>
      <c r="AB2686" s="15">
        <f t="shared" si="268"/>
        <v>1</v>
      </c>
      <c r="AC2686" s="15">
        <f t="shared" si="269"/>
        <v>1900</v>
      </c>
    </row>
    <row r="2687" spans="7:29" x14ac:dyDescent="0.35">
      <c r="G2687" s="64"/>
      <c r="H2687" s="65"/>
      <c r="I2687" s="65" t="str">
        <f>IF(Job_Cards[[#This Row],[Customer Name]]="",I2686,"")</f>
        <v>Counter Sale</v>
      </c>
      <c r="K2687" s="67" t="str">
        <f>_xlfn.XLOOKUP(Job_Cards[[#This Row],[Part Code Issued]],'Inventory Check'!$A$3:$A$3000,'Inventory Check'!$B$3:$B$3000,"WRONG Code",0)</f>
        <v>WRONG Code</v>
      </c>
      <c r="N2687" s="69">
        <f t="shared" si="271"/>
        <v>0</v>
      </c>
      <c r="U2687" s="71">
        <f t="shared" si="270"/>
        <v>0</v>
      </c>
      <c r="V2687" s="71">
        <f t="shared" si="272"/>
        <v>0</v>
      </c>
      <c r="X2687" s="69">
        <f>Job_Cards[[#This Row],[GST on Lobour]]+Job_Cards[[#This Row],[Total Labour]]+Job_Cards[[#This Row],[Part Value]]</f>
        <v>0</v>
      </c>
      <c r="AA2687" s="15">
        <f t="shared" ref="AA2687:AA2750" si="273">DAY(B2687)</f>
        <v>0</v>
      </c>
      <c r="AB2687" s="15">
        <f t="shared" ref="AB2687:AB2750" si="274">MONTH(B2687)</f>
        <v>1</v>
      </c>
      <c r="AC2687" s="15">
        <f t="shared" ref="AC2687:AC2750" si="275">YEAR(B2687)</f>
        <v>1900</v>
      </c>
    </row>
    <row r="2688" spans="7:29" x14ac:dyDescent="0.35">
      <c r="G2688" s="64"/>
      <c r="H2688" s="65"/>
      <c r="I2688" s="65" t="str">
        <f>IF(Job_Cards[[#This Row],[Customer Name]]="",I2687,"")</f>
        <v>Counter Sale</v>
      </c>
      <c r="K2688" s="67" t="str">
        <f>_xlfn.XLOOKUP(Job_Cards[[#This Row],[Part Code Issued]],'Inventory Check'!$A$3:$A$3000,'Inventory Check'!$B$3:$B$3000,"WRONG Code",0)</f>
        <v>WRONG Code</v>
      </c>
      <c r="N2688" s="69">
        <f t="shared" si="271"/>
        <v>0</v>
      </c>
      <c r="U2688" s="71">
        <f t="shared" si="270"/>
        <v>0</v>
      </c>
      <c r="V2688" s="71">
        <f t="shared" si="272"/>
        <v>0</v>
      </c>
      <c r="X2688" s="69">
        <f>Job_Cards[[#This Row],[GST on Lobour]]+Job_Cards[[#This Row],[Total Labour]]+Job_Cards[[#This Row],[Part Value]]</f>
        <v>0</v>
      </c>
      <c r="AA2688" s="15">
        <f t="shared" si="273"/>
        <v>0</v>
      </c>
      <c r="AB2688" s="15">
        <f t="shared" si="274"/>
        <v>1</v>
      </c>
      <c r="AC2688" s="15">
        <f t="shared" si="275"/>
        <v>1900</v>
      </c>
    </row>
    <row r="2689" spans="7:29" x14ac:dyDescent="0.35">
      <c r="G2689" s="64"/>
      <c r="H2689" s="65"/>
      <c r="I2689" s="65" t="str">
        <f>IF(Job_Cards[[#This Row],[Customer Name]]="",I2688,"")</f>
        <v>Counter Sale</v>
      </c>
      <c r="K2689" s="67" t="str">
        <f>_xlfn.XLOOKUP(Job_Cards[[#This Row],[Part Code Issued]],'Inventory Check'!$A$3:$A$3000,'Inventory Check'!$B$3:$B$3000,"WRONG Code",0)</f>
        <v>WRONG Code</v>
      </c>
      <c r="N2689" s="69">
        <f t="shared" si="271"/>
        <v>0</v>
      </c>
      <c r="U2689" s="71">
        <f t="shared" si="270"/>
        <v>0</v>
      </c>
      <c r="V2689" s="71">
        <f t="shared" si="272"/>
        <v>0</v>
      </c>
      <c r="X2689" s="69">
        <f>Job_Cards[[#This Row],[GST on Lobour]]+Job_Cards[[#This Row],[Total Labour]]+Job_Cards[[#This Row],[Part Value]]</f>
        <v>0</v>
      </c>
      <c r="AA2689" s="15">
        <f t="shared" si="273"/>
        <v>0</v>
      </c>
      <c r="AB2689" s="15">
        <f t="shared" si="274"/>
        <v>1</v>
      </c>
      <c r="AC2689" s="15">
        <f t="shared" si="275"/>
        <v>1900</v>
      </c>
    </row>
    <row r="2690" spans="7:29" x14ac:dyDescent="0.35">
      <c r="G2690" s="64"/>
      <c r="H2690" s="65"/>
      <c r="I2690" s="65" t="str">
        <f>IF(Job_Cards[[#This Row],[Customer Name]]="",I2689,"")</f>
        <v>Counter Sale</v>
      </c>
      <c r="K2690" s="67" t="str">
        <f>_xlfn.XLOOKUP(Job_Cards[[#This Row],[Part Code Issued]],'Inventory Check'!$A$3:$A$3000,'Inventory Check'!$B$3:$B$3000,"WRONG Code",0)</f>
        <v>WRONG Code</v>
      </c>
      <c r="N2690" s="69">
        <f t="shared" si="271"/>
        <v>0</v>
      </c>
      <c r="U2690" s="71">
        <f t="shared" si="270"/>
        <v>0</v>
      </c>
      <c r="V2690" s="71">
        <f t="shared" si="272"/>
        <v>0</v>
      </c>
      <c r="X2690" s="69">
        <f>Job_Cards[[#This Row],[GST on Lobour]]+Job_Cards[[#This Row],[Total Labour]]+Job_Cards[[#This Row],[Part Value]]</f>
        <v>0</v>
      </c>
      <c r="AA2690" s="15">
        <f t="shared" si="273"/>
        <v>0</v>
      </c>
      <c r="AB2690" s="15">
        <f t="shared" si="274"/>
        <v>1</v>
      </c>
      <c r="AC2690" s="15">
        <f t="shared" si="275"/>
        <v>1900</v>
      </c>
    </row>
    <row r="2691" spans="7:29" x14ac:dyDescent="0.35">
      <c r="G2691" s="64"/>
      <c r="H2691" s="65"/>
      <c r="I2691" s="65" t="str">
        <f>IF(Job_Cards[[#This Row],[Customer Name]]="",I2690,"")</f>
        <v>Counter Sale</v>
      </c>
      <c r="K2691" s="67" t="str">
        <f>_xlfn.XLOOKUP(Job_Cards[[#This Row],[Part Code Issued]],'Inventory Check'!$A$3:$A$3000,'Inventory Check'!$B$3:$B$3000,"WRONG Code",0)</f>
        <v>WRONG Code</v>
      </c>
      <c r="N2691" s="69">
        <f t="shared" si="271"/>
        <v>0</v>
      </c>
      <c r="U2691" s="71">
        <f t="shared" si="270"/>
        <v>0</v>
      </c>
      <c r="V2691" s="71">
        <f t="shared" si="272"/>
        <v>0</v>
      </c>
      <c r="X2691" s="69">
        <f>Job_Cards[[#This Row],[GST on Lobour]]+Job_Cards[[#This Row],[Total Labour]]+Job_Cards[[#This Row],[Part Value]]</f>
        <v>0</v>
      </c>
      <c r="AA2691" s="15">
        <f t="shared" si="273"/>
        <v>0</v>
      </c>
      <c r="AB2691" s="15">
        <f t="shared" si="274"/>
        <v>1</v>
      </c>
      <c r="AC2691" s="15">
        <f t="shared" si="275"/>
        <v>1900</v>
      </c>
    </row>
    <row r="2692" spans="7:29" x14ac:dyDescent="0.35">
      <c r="G2692" s="64"/>
      <c r="H2692" s="65"/>
      <c r="I2692" s="65" t="str">
        <f>IF(Job_Cards[[#This Row],[Customer Name]]="",I2691,"")</f>
        <v>Counter Sale</v>
      </c>
      <c r="K2692" s="67" t="str">
        <f>_xlfn.XLOOKUP(Job_Cards[[#This Row],[Part Code Issued]],'Inventory Check'!$A$3:$A$3000,'Inventory Check'!$B$3:$B$3000,"WRONG Code",0)</f>
        <v>WRONG Code</v>
      </c>
      <c r="N2692" s="69">
        <f t="shared" si="271"/>
        <v>0</v>
      </c>
      <c r="U2692" s="71">
        <f t="shared" si="270"/>
        <v>0</v>
      </c>
      <c r="V2692" s="71">
        <f t="shared" si="272"/>
        <v>0</v>
      </c>
      <c r="X2692" s="69">
        <f>Job_Cards[[#This Row],[GST on Lobour]]+Job_Cards[[#This Row],[Total Labour]]+Job_Cards[[#This Row],[Part Value]]</f>
        <v>0</v>
      </c>
      <c r="AA2692" s="15">
        <f t="shared" si="273"/>
        <v>0</v>
      </c>
      <c r="AB2692" s="15">
        <f t="shared" si="274"/>
        <v>1</v>
      </c>
      <c r="AC2692" s="15">
        <f t="shared" si="275"/>
        <v>1900</v>
      </c>
    </row>
    <row r="2693" spans="7:29" x14ac:dyDescent="0.35">
      <c r="G2693" s="64"/>
      <c r="H2693" s="65"/>
      <c r="I2693" s="65" t="str">
        <f>IF(Job_Cards[[#This Row],[Customer Name]]="",I2692,"")</f>
        <v>Counter Sale</v>
      </c>
      <c r="K2693" s="67" t="str">
        <f>_xlfn.XLOOKUP(Job_Cards[[#This Row],[Part Code Issued]],'Inventory Check'!$A$3:$A$3000,'Inventory Check'!$B$3:$B$3000,"WRONG Code",0)</f>
        <v>WRONG Code</v>
      </c>
      <c r="N2693" s="69">
        <f t="shared" si="271"/>
        <v>0</v>
      </c>
      <c r="U2693" s="71">
        <f t="shared" si="270"/>
        <v>0</v>
      </c>
      <c r="V2693" s="71">
        <f t="shared" si="272"/>
        <v>0</v>
      </c>
      <c r="X2693" s="69">
        <f>Job_Cards[[#This Row],[GST on Lobour]]+Job_Cards[[#This Row],[Total Labour]]+Job_Cards[[#This Row],[Part Value]]</f>
        <v>0</v>
      </c>
      <c r="AA2693" s="15">
        <f t="shared" si="273"/>
        <v>0</v>
      </c>
      <c r="AB2693" s="15">
        <f t="shared" si="274"/>
        <v>1</v>
      </c>
      <c r="AC2693" s="15">
        <f t="shared" si="275"/>
        <v>1900</v>
      </c>
    </row>
    <row r="2694" spans="7:29" x14ac:dyDescent="0.35">
      <c r="G2694" s="64"/>
      <c r="H2694" s="65"/>
      <c r="I2694" s="65" t="str">
        <f>IF(Job_Cards[[#This Row],[Customer Name]]="",I2693,"")</f>
        <v>Counter Sale</v>
      </c>
      <c r="K2694" s="67" t="str">
        <f>_xlfn.XLOOKUP(Job_Cards[[#This Row],[Part Code Issued]],'Inventory Check'!$A$3:$A$3000,'Inventory Check'!$B$3:$B$3000,"WRONG Code",0)</f>
        <v>WRONG Code</v>
      </c>
      <c r="N2694" s="69">
        <f t="shared" si="271"/>
        <v>0</v>
      </c>
      <c r="U2694" s="71">
        <f t="shared" si="270"/>
        <v>0</v>
      </c>
      <c r="V2694" s="71">
        <f t="shared" si="272"/>
        <v>0</v>
      </c>
      <c r="X2694" s="69">
        <f>Job_Cards[[#This Row],[GST on Lobour]]+Job_Cards[[#This Row],[Total Labour]]+Job_Cards[[#This Row],[Part Value]]</f>
        <v>0</v>
      </c>
      <c r="AA2694" s="15">
        <f t="shared" si="273"/>
        <v>0</v>
      </c>
      <c r="AB2694" s="15">
        <f t="shared" si="274"/>
        <v>1</v>
      </c>
      <c r="AC2694" s="15">
        <f t="shared" si="275"/>
        <v>1900</v>
      </c>
    </row>
    <row r="2695" spans="7:29" x14ac:dyDescent="0.35">
      <c r="G2695" s="64"/>
      <c r="H2695" s="65"/>
      <c r="I2695" s="65" t="str">
        <f>IF(Job_Cards[[#This Row],[Customer Name]]="",I2694,"")</f>
        <v>Counter Sale</v>
      </c>
      <c r="K2695" s="67" t="str">
        <f>_xlfn.XLOOKUP(Job_Cards[[#This Row],[Part Code Issued]],'Inventory Check'!$A$3:$A$3000,'Inventory Check'!$B$3:$B$3000,"WRONG Code",0)</f>
        <v>WRONG Code</v>
      </c>
      <c r="N2695" s="69">
        <f t="shared" si="271"/>
        <v>0</v>
      </c>
      <c r="U2695" s="71">
        <f t="shared" si="270"/>
        <v>0</v>
      </c>
      <c r="V2695" s="71">
        <f t="shared" si="272"/>
        <v>0</v>
      </c>
      <c r="X2695" s="69">
        <f>Job_Cards[[#This Row],[GST on Lobour]]+Job_Cards[[#This Row],[Total Labour]]+Job_Cards[[#This Row],[Part Value]]</f>
        <v>0</v>
      </c>
      <c r="AA2695" s="15">
        <f t="shared" si="273"/>
        <v>0</v>
      </c>
      <c r="AB2695" s="15">
        <f t="shared" si="274"/>
        <v>1</v>
      </c>
      <c r="AC2695" s="15">
        <f t="shared" si="275"/>
        <v>1900</v>
      </c>
    </row>
    <row r="2696" spans="7:29" x14ac:dyDescent="0.35">
      <c r="G2696" s="64"/>
      <c r="H2696" s="65"/>
      <c r="I2696" s="65" t="str">
        <f>IF(Job_Cards[[#This Row],[Customer Name]]="",I2695,"")</f>
        <v>Counter Sale</v>
      </c>
      <c r="K2696" s="67" t="str">
        <f>_xlfn.XLOOKUP(Job_Cards[[#This Row],[Part Code Issued]],'Inventory Check'!$A$3:$A$3000,'Inventory Check'!$B$3:$B$3000,"WRONG Code",0)</f>
        <v>WRONG Code</v>
      </c>
      <c r="N2696" s="69">
        <f t="shared" si="271"/>
        <v>0</v>
      </c>
      <c r="U2696" s="71">
        <f t="shared" si="270"/>
        <v>0</v>
      </c>
      <c r="V2696" s="71">
        <f t="shared" si="272"/>
        <v>0</v>
      </c>
      <c r="X2696" s="69">
        <f>Job_Cards[[#This Row],[GST on Lobour]]+Job_Cards[[#This Row],[Total Labour]]+Job_Cards[[#This Row],[Part Value]]</f>
        <v>0</v>
      </c>
      <c r="AA2696" s="15">
        <f t="shared" si="273"/>
        <v>0</v>
      </c>
      <c r="AB2696" s="15">
        <f t="shared" si="274"/>
        <v>1</v>
      </c>
      <c r="AC2696" s="15">
        <f t="shared" si="275"/>
        <v>1900</v>
      </c>
    </row>
    <row r="2697" spans="7:29" x14ac:dyDescent="0.35">
      <c r="G2697" s="64"/>
      <c r="H2697" s="65"/>
      <c r="I2697" s="65" t="str">
        <f>IF(Job_Cards[[#This Row],[Customer Name]]="",I2696,"")</f>
        <v>Counter Sale</v>
      </c>
      <c r="K2697" s="67" t="str">
        <f>_xlfn.XLOOKUP(Job_Cards[[#This Row],[Part Code Issued]],'Inventory Check'!$A$3:$A$3000,'Inventory Check'!$B$3:$B$3000,"WRONG Code",0)</f>
        <v>WRONG Code</v>
      </c>
      <c r="N2697" s="69">
        <f t="shared" si="271"/>
        <v>0</v>
      </c>
      <c r="U2697" s="71">
        <f t="shared" si="270"/>
        <v>0</v>
      </c>
      <c r="V2697" s="71">
        <f t="shared" si="272"/>
        <v>0</v>
      </c>
      <c r="X2697" s="69">
        <f>Job_Cards[[#This Row],[GST on Lobour]]+Job_Cards[[#This Row],[Total Labour]]+Job_Cards[[#This Row],[Part Value]]</f>
        <v>0</v>
      </c>
      <c r="AA2697" s="15">
        <f t="shared" si="273"/>
        <v>0</v>
      </c>
      <c r="AB2697" s="15">
        <f t="shared" si="274"/>
        <v>1</v>
      </c>
      <c r="AC2697" s="15">
        <f t="shared" si="275"/>
        <v>1900</v>
      </c>
    </row>
    <row r="2698" spans="7:29" x14ac:dyDescent="0.35">
      <c r="G2698" s="64"/>
      <c r="H2698" s="65"/>
      <c r="I2698" s="65" t="str">
        <f>IF(Job_Cards[[#This Row],[Customer Name]]="",I2697,"")</f>
        <v>Counter Sale</v>
      </c>
      <c r="K2698" s="67" t="str">
        <f>_xlfn.XLOOKUP(Job_Cards[[#This Row],[Part Code Issued]],'Inventory Check'!$A$3:$A$3000,'Inventory Check'!$B$3:$B$3000,"WRONG Code",0)</f>
        <v>WRONG Code</v>
      </c>
      <c r="N2698" s="69">
        <f t="shared" si="271"/>
        <v>0</v>
      </c>
      <c r="U2698" s="71">
        <f t="shared" si="270"/>
        <v>0</v>
      </c>
      <c r="V2698" s="71">
        <f t="shared" si="272"/>
        <v>0</v>
      </c>
      <c r="X2698" s="69">
        <f>Job_Cards[[#This Row],[GST on Lobour]]+Job_Cards[[#This Row],[Total Labour]]+Job_Cards[[#This Row],[Part Value]]</f>
        <v>0</v>
      </c>
      <c r="AA2698" s="15">
        <f t="shared" si="273"/>
        <v>0</v>
      </c>
      <c r="AB2698" s="15">
        <f t="shared" si="274"/>
        <v>1</v>
      </c>
      <c r="AC2698" s="15">
        <f t="shared" si="275"/>
        <v>1900</v>
      </c>
    </row>
    <row r="2699" spans="7:29" x14ac:dyDescent="0.35">
      <c r="G2699" s="64"/>
      <c r="H2699" s="65"/>
      <c r="I2699" s="65" t="str">
        <f>IF(Job_Cards[[#This Row],[Customer Name]]="",I2698,"")</f>
        <v>Counter Sale</v>
      </c>
      <c r="K2699" s="67" t="str">
        <f>_xlfn.XLOOKUP(Job_Cards[[#This Row],[Part Code Issued]],'Inventory Check'!$A$3:$A$3000,'Inventory Check'!$B$3:$B$3000,"WRONG Code",0)</f>
        <v>WRONG Code</v>
      </c>
      <c r="N2699" s="69">
        <f t="shared" si="271"/>
        <v>0</v>
      </c>
      <c r="U2699" s="71">
        <f t="shared" si="270"/>
        <v>0</v>
      </c>
      <c r="V2699" s="71">
        <f t="shared" si="272"/>
        <v>0</v>
      </c>
      <c r="X2699" s="69">
        <f>Job_Cards[[#This Row],[GST on Lobour]]+Job_Cards[[#This Row],[Total Labour]]+Job_Cards[[#This Row],[Part Value]]</f>
        <v>0</v>
      </c>
      <c r="AA2699" s="15">
        <f t="shared" si="273"/>
        <v>0</v>
      </c>
      <c r="AB2699" s="15">
        <f t="shared" si="274"/>
        <v>1</v>
      </c>
      <c r="AC2699" s="15">
        <f t="shared" si="275"/>
        <v>1900</v>
      </c>
    </row>
    <row r="2700" spans="7:29" x14ac:dyDescent="0.35">
      <c r="G2700" s="64"/>
      <c r="H2700" s="65"/>
      <c r="I2700" s="65" t="str">
        <f>IF(Job_Cards[[#This Row],[Customer Name]]="",I2699,"")</f>
        <v>Counter Sale</v>
      </c>
      <c r="K2700" s="67" t="str">
        <f>_xlfn.XLOOKUP(Job_Cards[[#This Row],[Part Code Issued]],'Inventory Check'!$A$3:$A$3000,'Inventory Check'!$B$3:$B$3000,"WRONG Code",0)</f>
        <v>WRONG Code</v>
      </c>
      <c r="N2700" s="69">
        <f t="shared" si="271"/>
        <v>0</v>
      </c>
      <c r="U2700" s="71">
        <f t="shared" si="270"/>
        <v>0</v>
      </c>
      <c r="V2700" s="71">
        <f t="shared" si="272"/>
        <v>0</v>
      </c>
      <c r="X2700" s="69">
        <f>Job_Cards[[#This Row],[GST on Lobour]]+Job_Cards[[#This Row],[Total Labour]]+Job_Cards[[#This Row],[Part Value]]</f>
        <v>0</v>
      </c>
      <c r="AA2700" s="15">
        <f t="shared" si="273"/>
        <v>0</v>
      </c>
      <c r="AB2700" s="15">
        <f t="shared" si="274"/>
        <v>1</v>
      </c>
      <c r="AC2700" s="15">
        <f t="shared" si="275"/>
        <v>1900</v>
      </c>
    </row>
    <row r="2701" spans="7:29" x14ac:dyDescent="0.35">
      <c r="G2701" s="64"/>
      <c r="H2701" s="65"/>
      <c r="I2701" s="65" t="str">
        <f>IF(Job_Cards[[#This Row],[Customer Name]]="",I2700,"")</f>
        <v>Counter Sale</v>
      </c>
      <c r="K2701" s="67" t="str">
        <f>_xlfn.XLOOKUP(Job_Cards[[#This Row],[Part Code Issued]],'Inventory Check'!$A$3:$A$3000,'Inventory Check'!$B$3:$B$3000,"WRONG Code",0)</f>
        <v>WRONG Code</v>
      </c>
      <c r="N2701" s="69">
        <f t="shared" si="271"/>
        <v>0</v>
      </c>
      <c r="U2701" s="71">
        <f t="shared" si="270"/>
        <v>0</v>
      </c>
      <c r="V2701" s="71">
        <f t="shared" si="272"/>
        <v>0</v>
      </c>
      <c r="X2701" s="69">
        <f>Job_Cards[[#This Row],[GST on Lobour]]+Job_Cards[[#This Row],[Total Labour]]+Job_Cards[[#This Row],[Part Value]]</f>
        <v>0</v>
      </c>
      <c r="AA2701" s="15">
        <f t="shared" si="273"/>
        <v>0</v>
      </c>
      <c r="AB2701" s="15">
        <f t="shared" si="274"/>
        <v>1</v>
      </c>
      <c r="AC2701" s="15">
        <f t="shared" si="275"/>
        <v>1900</v>
      </c>
    </row>
    <row r="2702" spans="7:29" x14ac:dyDescent="0.35">
      <c r="G2702" s="64"/>
      <c r="H2702" s="65"/>
      <c r="I2702" s="65" t="str">
        <f>IF(Job_Cards[[#This Row],[Customer Name]]="",I2701,"")</f>
        <v>Counter Sale</v>
      </c>
      <c r="K2702" s="67" t="str">
        <f>_xlfn.XLOOKUP(Job_Cards[[#This Row],[Part Code Issued]],'Inventory Check'!$A$3:$A$3000,'Inventory Check'!$B$3:$B$3000,"WRONG Code",0)</f>
        <v>WRONG Code</v>
      </c>
      <c r="N2702" s="69">
        <f t="shared" si="271"/>
        <v>0</v>
      </c>
      <c r="U2702" s="71">
        <f t="shared" si="270"/>
        <v>0</v>
      </c>
      <c r="V2702" s="71">
        <f t="shared" si="272"/>
        <v>0</v>
      </c>
      <c r="X2702" s="69">
        <f>Job_Cards[[#This Row],[GST on Lobour]]+Job_Cards[[#This Row],[Total Labour]]+Job_Cards[[#This Row],[Part Value]]</f>
        <v>0</v>
      </c>
      <c r="AA2702" s="15">
        <f t="shared" si="273"/>
        <v>0</v>
      </c>
      <c r="AB2702" s="15">
        <f t="shared" si="274"/>
        <v>1</v>
      </c>
      <c r="AC2702" s="15">
        <f t="shared" si="275"/>
        <v>1900</v>
      </c>
    </row>
    <row r="2703" spans="7:29" x14ac:dyDescent="0.35">
      <c r="G2703" s="64"/>
      <c r="H2703" s="65"/>
      <c r="I2703" s="65" t="str">
        <f>IF(Job_Cards[[#This Row],[Customer Name]]="",I2702,"")</f>
        <v>Counter Sale</v>
      </c>
      <c r="K2703" s="67" t="str">
        <f>_xlfn.XLOOKUP(Job_Cards[[#This Row],[Part Code Issued]],'Inventory Check'!$A$3:$A$3000,'Inventory Check'!$B$3:$B$3000,"WRONG Code",0)</f>
        <v>WRONG Code</v>
      </c>
      <c r="N2703" s="69">
        <f t="shared" si="271"/>
        <v>0</v>
      </c>
      <c r="U2703" s="71">
        <f t="shared" si="270"/>
        <v>0</v>
      </c>
      <c r="V2703" s="71">
        <f t="shared" si="272"/>
        <v>0</v>
      </c>
      <c r="X2703" s="69">
        <f>Job_Cards[[#This Row],[GST on Lobour]]+Job_Cards[[#This Row],[Total Labour]]+Job_Cards[[#This Row],[Part Value]]</f>
        <v>0</v>
      </c>
      <c r="AA2703" s="15">
        <f t="shared" si="273"/>
        <v>0</v>
      </c>
      <c r="AB2703" s="15">
        <f t="shared" si="274"/>
        <v>1</v>
      </c>
      <c r="AC2703" s="15">
        <f t="shared" si="275"/>
        <v>1900</v>
      </c>
    </row>
    <row r="2704" spans="7:29" x14ac:dyDescent="0.35">
      <c r="G2704" s="64"/>
      <c r="H2704" s="65"/>
      <c r="I2704" s="65" t="str">
        <f>IF(Job_Cards[[#This Row],[Customer Name]]="",I2703,"")</f>
        <v>Counter Sale</v>
      </c>
      <c r="K2704" s="67" t="str">
        <f>_xlfn.XLOOKUP(Job_Cards[[#This Row],[Part Code Issued]],'Inventory Check'!$A$3:$A$3000,'Inventory Check'!$B$3:$B$3000,"WRONG Code",0)</f>
        <v>WRONG Code</v>
      </c>
      <c r="N2704" s="69">
        <f t="shared" si="271"/>
        <v>0</v>
      </c>
      <c r="U2704" s="71">
        <f t="shared" si="270"/>
        <v>0</v>
      </c>
      <c r="V2704" s="71">
        <f t="shared" si="272"/>
        <v>0</v>
      </c>
      <c r="X2704" s="69">
        <f>Job_Cards[[#This Row],[GST on Lobour]]+Job_Cards[[#This Row],[Total Labour]]+Job_Cards[[#This Row],[Part Value]]</f>
        <v>0</v>
      </c>
      <c r="AA2704" s="15">
        <f t="shared" si="273"/>
        <v>0</v>
      </c>
      <c r="AB2704" s="15">
        <f t="shared" si="274"/>
        <v>1</v>
      </c>
      <c r="AC2704" s="15">
        <f t="shared" si="275"/>
        <v>1900</v>
      </c>
    </row>
    <row r="2705" spans="7:29" x14ac:dyDescent="0.35">
      <c r="G2705" s="64"/>
      <c r="H2705" s="65"/>
      <c r="I2705" s="65" t="str">
        <f>IF(Job_Cards[[#This Row],[Customer Name]]="",I2704,"")</f>
        <v>Counter Sale</v>
      </c>
      <c r="K2705" s="67" t="str">
        <f>_xlfn.XLOOKUP(Job_Cards[[#This Row],[Part Code Issued]],'Inventory Check'!$A$3:$A$3000,'Inventory Check'!$B$3:$B$3000,"WRONG Code",0)</f>
        <v>WRONG Code</v>
      </c>
      <c r="N2705" s="69">
        <f t="shared" si="271"/>
        <v>0</v>
      </c>
      <c r="U2705" s="71">
        <f t="shared" si="270"/>
        <v>0</v>
      </c>
      <c r="V2705" s="71">
        <f t="shared" si="272"/>
        <v>0</v>
      </c>
      <c r="X2705" s="69">
        <f>Job_Cards[[#This Row],[GST on Lobour]]+Job_Cards[[#This Row],[Total Labour]]+Job_Cards[[#This Row],[Part Value]]</f>
        <v>0</v>
      </c>
      <c r="AA2705" s="15">
        <f t="shared" si="273"/>
        <v>0</v>
      </c>
      <c r="AB2705" s="15">
        <f t="shared" si="274"/>
        <v>1</v>
      </c>
      <c r="AC2705" s="15">
        <f t="shared" si="275"/>
        <v>1900</v>
      </c>
    </row>
    <row r="2706" spans="7:29" x14ac:dyDescent="0.35">
      <c r="G2706" s="64"/>
      <c r="H2706" s="65"/>
      <c r="I2706" s="65" t="str">
        <f>IF(Job_Cards[[#This Row],[Customer Name]]="",I2705,"")</f>
        <v>Counter Sale</v>
      </c>
      <c r="K2706" s="67" t="str">
        <f>_xlfn.XLOOKUP(Job_Cards[[#This Row],[Part Code Issued]],'Inventory Check'!$A$3:$A$3000,'Inventory Check'!$B$3:$B$3000,"WRONG Code",0)</f>
        <v>WRONG Code</v>
      </c>
      <c r="N2706" s="69">
        <f t="shared" si="271"/>
        <v>0</v>
      </c>
      <c r="U2706" s="71">
        <f t="shared" si="270"/>
        <v>0</v>
      </c>
      <c r="V2706" s="71">
        <f t="shared" si="272"/>
        <v>0</v>
      </c>
      <c r="X2706" s="69">
        <f>Job_Cards[[#This Row],[GST on Lobour]]+Job_Cards[[#This Row],[Total Labour]]+Job_Cards[[#This Row],[Part Value]]</f>
        <v>0</v>
      </c>
      <c r="AA2706" s="15">
        <f t="shared" si="273"/>
        <v>0</v>
      </c>
      <c r="AB2706" s="15">
        <f t="shared" si="274"/>
        <v>1</v>
      </c>
      <c r="AC2706" s="15">
        <f t="shared" si="275"/>
        <v>1900</v>
      </c>
    </row>
    <row r="2707" spans="7:29" x14ac:dyDescent="0.35">
      <c r="G2707" s="64"/>
      <c r="H2707" s="65"/>
      <c r="I2707" s="65" t="str">
        <f>IF(Job_Cards[[#This Row],[Customer Name]]="",I2706,"")</f>
        <v>Counter Sale</v>
      </c>
      <c r="K2707" s="67" t="str">
        <f>_xlfn.XLOOKUP(Job_Cards[[#This Row],[Part Code Issued]],'Inventory Check'!$A$3:$A$3000,'Inventory Check'!$B$3:$B$3000,"WRONG Code",0)</f>
        <v>WRONG Code</v>
      </c>
      <c r="N2707" s="69">
        <f t="shared" si="271"/>
        <v>0</v>
      </c>
      <c r="U2707" s="71">
        <f t="shared" si="270"/>
        <v>0</v>
      </c>
      <c r="V2707" s="71">
        <f t="shared" si="272"/>
        <v>0</v>
      </c>
      <c r="X2707" s="69">
        <f>Job_Cards[[#This Row],[GST on Lobour]]+Job_Cards[[#This Row],[Total Labour]]+Job_Cards[[#This Row],[Part Value]]</f>
        <v>0</v>
      </c>
      <c r="AA2707" s="15">
        <f t="shared" si="273"/>
        <v>0</v>
      </c>
      <c r="AB2707" s="15">
        <f t="shared" si="274"/>
        <v>1</v>
      </c>
      <c r="AC2707" s="15">
        <f t="shared" si="275"/>
        <v>1900</v>
      </c>
    </row>
    <row r="2708" spans="7:29" x14ac:dyDescent="0.35">
      <c r="G2708" s="64"/>
      <c r="H2708" s="65"/>
      <c r="I2708" s="65" t="str">
        <f>IF(Job_Cards[[#This Row],[Customer Name]]="",I2707,"")</f>
        <v>Counter Sale</v>
      </c>
      <c r="K2708" s="67" t="str">
        <f>_xlfn.XLOOKUP(Job_Cards[[#This Row],[Part Code Issued]],'Inventory Check'!$A$3:$A$3000,'Inventory Check'!$B$3:$B$3000,"WRONG Code",0)</f>
        <v>WRONG Code</v>
      </c>
      <c r="N2708" s="69">
        <f t="shared" si="271"/>
        <v>0</v>
      </c>
      <c r="U2708" s="71">
        <f t="shared" si="270"/>
        <v>0</v>
      </c>
      <c r="V2708" s="71">
        <f t="shared" si="272"/>
        <v>0</v>
      </c>
      <c r="X2708" s="69">
        <f>Job_Cards[[#This Row],[GST on Lobour]]+Job_Cards[[#This Row],[Total Labour]]+Job_Cards[[#This Row],[Part Value]]</f>
        <v>0</v>
      </c>
      <c r="AA2708" s="15">
        <f t="shared" si="273"/>
        <v>0</v>
      </c>
      <c r="AB2708" s="15">
        <f t="shared" si="274"/>
        <v>1</v>
      </c>
      <c r="AC2708" s="15">
        <f t="shared" si="275"/>
        <v>1900</v>
      </c>
    </row>
    <row r="2709" spans="7:29" x14ac:dyDescent="0.35">
      <c r="G2709" s="64"/>
      <c r="H2709" s="65"/>
      <c r="I2709" s="65" t="str">
        <f>IF(Job_Cards[[#This Row],[Customer Name]]="",I2708,"")</f>
        <v>Counter Sale</v>
      </c>
      <c r="K2709" s="67" t="str">
        <f>_xlfn.XLOOKUP(Job_Cards[[#This Row],[Part Code Issued]],'Inventory Check'!$A$3:$A$3000,'Inventory Check'!$B$3:$B$3000,"WRONG Code",0)</f>
        <v>WRONG Code</v>
      </c>
      <c r="N2709" s="69">
        <f t="shared" si="271"/>
        <v>0</v>
      </c>
      <c r="U2709" s="71">
        <f t="shared" si="270"/>
        <v>0</v>
      </c>
      <c r="V2709" s="71">
        <f t="shared" si="272"/>
        <v>0</v>
      </c>
      <c r="X2709" s="69">
        <f>Job_Cards[[#This Row],[GST on Lobour]]+Job_Cards[[#This Row],[Total Labour]]+Job_Cards[[#This Row],[Part Value]]</f>
        <v>0</v>
      </c>
      <c r="AA2709" s="15">
        <f t="shared" si="273"/>
        <v>0</v>
      </c>
      <c r="AB2709" s="15">
        <f t="shared" si="274"/>
        <v>1</v>
      </c>
      <c r="AC2709" s="15">
        <f t="shared" si="275"/>
        <v>1900</v>
      </c>
    </row>
    <row r="2710" spans="7:29" x14ac:dyDescent="0.35">
      <c r="G2710" s="64"/>
      <c r="H2710" s="65"/>
      <c r="I2710" s="65" t="str">
        <f>IF(Job_Cards[[#This Row],[Customer Name]]="",I2709,"")</f>
        <v>Counter Sale</v>
      </c>
      <c r="K2710" s="67" t="str">
        <f>_xlfn.XLOOKUP(Job_Cards[[#This Row],[Part Code Issued]],'Inventory Check'!$A$3:$A$3000,'Inventory Check'!$B$3:$B$3000,"WRONG Code",0)</f>
        <v>WRONG Code</v>
      </c>
      <c r="N2710" s="69">
        <f t="shared" si="271"/>
        <v>0</v>
      </c>
      <c r="U2710" s="71">
        <f t="shared" si="270"/>
        <v>0</v>
      </c>
      <c r="V2710" s="71">
        <f t="shared" si="272"/>
        <v>0</v>
      </c>
      <c r="X2710" s="69">
        <f>Job_Cards[[#This Row],[GST on Lobour]]+Job_Cards[[#This Row],[Total Labour]]+Job_Cards[[#This Row],[Part Value]]</f>
        <v>0</v>
      </c>
      <c r="AA2710" s="15">
        <f t="shared" si="273"/>
        <v>0</v>
      </c>
      <c r="AB2710" s="15">
        <f t="shared" si="274"/>
        <v>1</v>
      </c>
      <c r="AC2710" s="15">
        <f t="shared" si="275"/>
        <v>1900</v>
      </c>
    </row>
    <row r="2711" spans="7:29" x14ac:dyDescent="0.35">
      <c r="G2711" s="64"/>
      <c r="H2711" s="65"/>
      <c r="I2711" s="65" t="str">
        <f>IF(Job_Cards[[#This Row],[Customer Name]]="",I2710,"")</f>
        <v>Counter Sale</v>
      </c>
      <c r="K2711" s="67" t="str">
        <f>_xlfn.XLOOKUP(Job_Cards[[#This Row],[Part Code Issued]],'Inventory Check'!$A$3:$A$3000,'Inventory Check'!$B$3:$B$3000,"WRONG Code",0)</f>
        <v>WRONG Code</v>
      </c>
      <c r="N2711" s="69">
        <f t="shared" si="271"/>
        <v>0</v>
      </c>
      <c r="U2711" s="71">
        <f t="shared" si="270"/>
        <v>0</v>
      </c>
      <c r="V2711" s="71">
        <f t="shared" si="272"/>
        <v>0</v>
      </c>
      <c r="X2711" s="69">
        <f>Job_Cards[[#This Row],[GST on Lobour]]+Job_Cards[[#This Row],[Total Labour]]+Job_Cards[[#This Row],[Part Value]]</f>
        <v>0</v>
      </c>
      <c r="AA2711" s="15">
        <f t="shared" si="273"/>
        <v>0</v>
      </c>
      <c r="AB2711" s="15">
        <f t="shared" si="274"/>
        <v>1</v>
      </c>
      <c r="AC2711" s="15">
        <f t="shared" si="275"/>
        <v>1900</v>
      </c>
    </row>
    <row r="2712" spans="7:29" x14ac:dyDescent="0.35">
      <c r="G2712" s="64"/>
      <c r="H2712" s="65"/>
      <c r="I2712" s="65" t="str">
        <f>IF(Job_Cards[[#This Row],[Customer Name]]="",I2711,"")</f>
        <v>Counter Sale</v>
      </c>
      <c r="K2712" s="67" t="str">
        <f>_xlfn.XLOOKUP(Job_Cards[[#This Row],[Part Code Issued]],'Inventory Check'!$A$3:$A$3000,'Inventory Check'!$B$3:$B$3000,"WRONG Code",0)</f>
        <v>WRONG Code</v>
      </c>
      <c r="N2712" s="69">
        <f t="shared" si="271"/>
        <v>0</v>
      </c>
      <c r="U2712" s="71">
        <f t="shared" si="270"/>
        <v>0</v>
      </c>
      <c r="V2712" s="71">
        <f t="shared" si="272"/>
        <v>0</v>
      </c>
      <c r="X2712" s="69">
        <f>Job_Cards[[#This Row],[GST on Lobour]]+Job_Cards[[#This Row],[Total Labour]]+Job_Cards[[#This Row],[Part Value]]</f>
        <v>0</v>
      </c>
      <c r="AA2712" s="15">
        <f t="shared" si="273"/>
        <v>0</v>
      </c>
      <c r="AB2712" s="15">
        <f t="shared" si="274"/>
        <v>1</v>
      </c>
      <c r="AC2712" s="15">
        <f t="shared" si="275"/>
        <v>1900</v>
      </c>
    </row>
    <row r="2713" spans="7:29" x14ac:dyDescent="0.35">
      <c r="G2713" s="64"/>
      <c r="H2713" s="65"/>
      <c r="I2713" s="65" t="str">
        <f>IF(Job_Cards[[#This Row],[Customer Name]]="",I2712,"")</f>
        <v>Counter Sale</v>
      </c>
      <c r="K2713" s="67" t="str">
        <f>_xlfn.XLOOKUP(Job_Cards[[#This Row],[Part Code Issued]],'Inventory Check'!$A$3:$A$3000,'Inventory Check'!$B$3:$B$3000,"WRONG Code",0)</f>
        <v>WRONG Code</v>
      </c>
      <c r="N2713" s="69">
        <f t="shared" si="271"/>
        <v>0</v>
      </c>
      <c r="U2713" s="71">
        <f t="shared" si="270"/>
        <v>0</v>
      </c>
      <c r="V2713" s="71">
        <f t="shared" si="272"/>
        <v>0</v>
      </c>
      <c r="X2713" s="69">
        <f>Job_Cards[[#This Row],[GST on Lobour]]+Job_Cards[[#This Row],[Total Labour]]+Job_Cards[[#This Row],[Part Value]]</f>
        <v>0</v>
      </c>
      <c r="AA2713" s="15">
        <f t="shared" si="273"/>
        <v>0</v>
      </c>
      <c r="AB2713" s="15">
        <f t="shared" si="274"/>
        <v>1</v>
      </c>
      <c r="AC2713" s="15">
        <f t="shared" si="275"/>
        <v>1900</v>
      </c>
    </row>
    <row r="2714" spans="7:29" x14ac:dyDescent="0.35">
      <c r="G2714" s="64"/>
      <c r="H2714" s="65"/>
      <c r="I2714" s="65" t="str">
        <f>IF(Job_Cards[[#This Row],[Customer Name]]="",I2713,"")</f>
        <v>Counter Sale</v>
      </c>
      <c r="K2714" s="67" t="str">
        <f>_xlfn.XLOOKUP(Job_Cards[[#This Row],[Part Code Issued]],'Inventory Check'!$A$3:$A$3000,'Inventory Check'!$B$3:$B$3000,"WRONG Code",0)</f>
        <v>WRONG Code</v>
      </c>
      <c r="N2714" s="69">
        <f t="shared" si="271"/>
        <v>0</v>
      </c>
      <c r="U2714" s="71">
        <f t="shared" si="270"/>
        <v>0</v>
      </c>
      <c r="V2714" s="71">
        <f t="shared" si="272"/>
        <v>0</v>
      </c>
      <c r="X2714" s="69">
        <f>Job_Cards[[#This Row],[GST on Lobour]]+Job_Cards[[#This Row],[Total Labour]]+Job_Cards[[#This Row],[Part Value]]</f>
        <v>0</v>
      </c>
      <c r="AA2714" s="15">
        <f t="shared" si="273"/>
        <v>0</v>
      </c>
      <c r="AB2714" s="15">
        <f t="shared" si="274"/>
        <v>1</v>
      </c>
      <c r="AC2714" s="15">
        <f t="shared" si="275"/>
        <v>1900</v>
      </c>
    </row>
    <row r="2715" spans="7:29" x14ac:dyDescent="0.35">
      <c r="G2715" s="64"/>
      <c r="H2715" s="65"/>
      <c r="I2715" s="65" t="str">
        <f>IF(Job_Cards[[#This Row],[Customer Name]]="",I2714,"")</f>
        <v>Counter Sale</v>
      </c>
      <c r="K2715" s="67" t="str">
        <f>_xlfn.XLOOKUP(Job_Cards[[#This Row],[Part Code Issued]],'Inventory Check'!$A$3:$A$3000,'Inventory Check'!$B$3:$B$3000,"WRONG Code",0)</f>
        <v>WRONG Code</v>
      </c>
      <c r="N2715" s="69">
        <f t="shared" si="271"/>
        <v>0</v>
      </c>
      <c r="U2715" s="71">
        <f t="shared" si="270"/>
        <v>0</v>
      </c>
      <c r="V2715" s="71">
        <f t="shared" si="272"/>
        <v>0</v>
      </c>
      <c r="X2715" s="69">
        <f>Job_Cards[[#This Row],[GST on Lobour]]+Job_Cards[[#This Row],[Total Labour]]+Job_Cards[[#This Row],[Part Value]]</f>
        <v>0</v>
      </c>
      <c r="AA2715" s="15">
        <f t="shared" si="273"/>
        <v>0</v>
      </c>
      <c r="AB2715" s="15">
        <f t="shared" si="274"/>
        <v>1</v>
      </c>
      <c r="AC2715" s="15">
        <f t="shared" si="275"/>
        <v>1900</v>
      </c>
    </row>
    <row r="2716" spans="7:29" x14ac:dyDescent="0.35">
      <c r="G2716" s="64"/>
      <c r="H2716" s="65"/>
      <c r="I2716" s="65" t="str">
        <f>IF(Job_Cards[[#This Row],[Customer Name]]="",I2715,"")</f>
        <v>Counter Sale</v>
      </c>
      <c r="K2716" s="67" t="str">
        <f>_xlfn.XLOOKUP(Job_Cards[[#This Row],[Part Code Issued]],'Inventory Check'!$A$3:$A$3000,'Inventory Check'!$B$3:$B$3000,"WRONG Code",0)</f>
        <v>WRONG Code</v>
      </c>
      <c r="N2716" s="69">
        <f t="shared" si="271"/>
        <v>0</v>
      </c>
      <c r="U2716" s="71">
        <f t="shared" si="270"/>
        <v>0</v>
      </c>
      <c r="V2716" s="71">
        <f t="shared" si="272"/>
        <v>0</v>
      </c>
      <c r="X2716" s="69">
        <f>Job_Cards[[#This Row],[GST on Lobour]]+Job_Cards[[#This Row],[Total Labour]]+Job_Cards[[#This Row],[Part Value]]</f>
        <v>0</v>
      </c>
      <c r="AA2716" s="15">
        <f t="shared" si="273"/>
        <v>0</v>
      </c>
      <c r="AB2716" s="15">
        <f t="shared" si="274"/>
        <v>1</v>
      </c>
      <c r="AC2716" s="15">
        <f t="shared" si="275"/>
        <v>1900</v>
      </c>
    </row>
    <row r="2717" spans="7:29" x14ac:dyDescent="0.35">
      <c r="G2717" s="64"/>
      <c r="H2717" s="65"/>
      <c r="I2717" s="65" t="str">
        <f>IF(Job_Cards[[#This Row],[Customer Name]]="",I2716,"")</f>
        <v>Counter Sale</v>
      </c>
      <c r="K2717" s="67" t="str">
        <f>_xlfn.XLOOKUP(Job_Cards[[#This Row],[Part Code Issued]],'Inventory Check'!$A$3:$A$3000,'Inventory Check'!$B$3:$B$3000,"WRONG Code",0)</f>
        <v>WRONG Code</v>
      </c>
      <c r="N2717" s="69">
        <f t="shared" si="271"/>
        <v>0</v>
      </c>
      <c r="U2717" s="71">
        <f t="shared" si="270"/>
        <v>0</v>
      </c>
      <c r="V2717" s="71">
        <f t="shared" si="272"/>
        <v>0</v>
      </c>
      <c r="X2717" s="69">
        <f>Job_Cards[[#This Row],[GST on Lobour]]+Job_Cards[[#This Row],[Total Labour]]+Job_Cards[[#This Row],[Part Value]]</f>
        <v>0</v>
      </c>
      <c r="AA2717" s="15">
        <f t="shared" si="273"/>
        <v>0</v>
      </c>
      <c r="AB2717" s="15">
        <f t="shared" si="274"/>
        <v>1</v>
      </c>
      <c r="AC2717" s="15">
        <f t="shared" si="275"/>
        <v>1900</v>
      </c>
    </row>
    <row r="2718" spans="7:29" x14ac:dyDescent="0.35">
      <c r="G2718" s="64"/>
      <c r="H2718" s="65"/>
      <c r="I2718" s="65" t="str">
        <f>IF(Job_Cards[[#This Row],[Customer Name]]="",I2717,"")</f>
        <v>Counter Sale</v>
      </c>
      <c r="K2718" s="67" t="str">
        <f>_xlfn.XLOOKUP(Job_Cards[[#This Row],[Part Code Issued]],'Inventory Check'!$A$3:$A$3000,'Inventory Check'!$B$3:$B$3000,"WRONG Code",0)</f>
        <v>WRONG Code</v>
      </c>
      <c r="N2718" s="69">
        <f t="shared" si="271"/>
        <v>0</v>
      </c>
      <c r="U2718" s="71">
        <f t="shared" si="270"/>
        <v>0</v>
      </c>
      <c r="V2718" s="71">
        <f t="shared" si="272"/>
        <v>0</v>
      </c>
      <c r="X2718" s="69">
        <f>Job_Cards[[#This Row],[GST on Lobour]]+Job_Cards[[#This Row],[Total Labour]]+Job_Cards[[#This Row],[Part Value]]</f>
        <v>0</v>
      </c>
      <c r="AA2718" s="15">
        <f t="shared" si="273"/>
        <v>0</v>
      </c>
      <c r="AB2718" s="15">
        <f t="shared" si="274"/>
        <v>1</v>
      </c>
      <c r="AC2718" s="15">
        <f t="shared" si="275"/>
        <v>1900</v>
      </c>
    </row>
    <row r="2719" spans="7:29" x14ac:dyDescent="0.35">
      <c r="G2719" s="64"/>
      <c r="H2719" s="65"/>
      <c r="I2719" s="65" t="str">
        <f>IF(Job_Cards[[#This Row],[Customer Name]]="",I2718,"")</f>
        <v>Counter Sale</v>
      </c>
      <c r="K2719" s="67" t="str">
        <f>_xlfn.XLOOKUP(Job_Cards[[#This Row],[Part Code Issued]],'Inventory Check'!$A$3:$A$3000,'Inventory Check'!$B$3:$B$3000,"WRONG Code",0)</f>
        <v>WRONG Code</v>
      </c>
      <c r="N2719" s="69">
        <f t="shared" si="271"/>
        <v>0</v>
      </c>
      <c r="U2719" s="71">
        <f t="shared" si="270"/>
        <v>0</v>
      </c>
      <c r="V2719" s="71">
        <f t="shared" si="272"/>
        <v>0</v>
      </c>
      <c r="X2719" s="69">
        <f>Job_Cards[[#This Row],[GST on Lobour]]+Job_Cards[[#This Row],[Total Labour]]+Job_Cards[[#This Row],[Part Value]]</f>
        <v>0</v>
      </c>
      <c r="AA2719" s="15">
        <f t="shared" si="273"/>
        <v>0</v>
      </c>
      <c r="AB2719" s="15">
        <f t="shared" si="274"/>
        <v>1</v>
      </c>
      <c r="AC2719" s="15">
        <f t="shared" si="275"/>
        <v>1900</v>
      </c>
    </row>
    <row r="2720" spans="7:29" x14ac:dyDescent="0.35">
      <c r="G2720" s="64"/>
      <c r="H2720" s="65"/>
      <c r="I2720" s="65" t="str">
        <f>IF(Job_Cards[[#This Row],[Customer Name]]="",I2719,"")</f>
        <v>Counter Sale</v>
      </c>
      <c r="K2720" s="67" t="str">
        <f>_xlfn.XLOOKUP(Job_Cards[[#This Row],[Part Code Issued]],'Inventory Check'!$A$3:$A$3000,'Inventory Check'!$B$3:$B$3000,"WRONG Code",0)</f>
        <v>WRONG Code</v>
      </c>
      <c r="N2720" s="69">
        <f t="shared" si="271"/>
        <v>0</v>
      </c>
      <c r="U2720" s="71">
        <f t="shared" si="270"/>
        <v>0</v>
      </c>
      <c r="V2720" s="71">
        <f t="shared" si="272"/>
        <v>0</v>
      </c>
      <c r="X2720" s="69">
        <f>Job_Cards[[#This Row],[GST on Lobour]]+Job_Cards[[#This Row],[Total Labour]]+Job_Cards[[#This Row],[Part Value]]</f>
        <v>0</v>
      </c>
      <c r="AA2720" s="15">
        <f t="shared" si="273"/>
        <v>0</v>
      </c>
      <c r="AB2720" s="15">
        <f t="shared" si="274"/>
        <v>1</v>
      </c>
      <c r="AC2720" s="15">
        <f t="shared" si="275"/>
        <v>1900</v>
      </c>
    </row>
    <row r="2721" spans="7:29" x14ac:dyDescent="0.35">
      <c r="G2721" s="64"/>
      <c r="H2721" s="65"/>
      <c r="I2721" s="65" t="str">
        <f>IF(Job_Cards[[#This Row],[Customer Name]]="",I2720,"")</f>
        <v>Counter Sale</v>
      </c>
      <c r="K2721" s="67" t="str">
        <f>_xlfn.XLOOKUP(Job_Cards[[#This Row],[Part Code Issued]],'Inventory Check'!$A$3:$A$3000,'Inventory Check'!$B$3:$B$3000,"WRONG Code",0)</f>
        <v>WRONG Code</v>
      </c>
      <c r="N2721" s="69">
        <f t="shared" si="271"/>
        <v>0</v>
      </c>
      <c r="U2721" s="71">
        <f t="shared" si="270"/>
        <v>0</v>
      </c>
      <c r="V2721" s="71">
        <f t="shared" si="272"/>
        <v>0</v>
      </c>
      <c r="X2721" s="69">
        <f>Job_Cards[[#This Row],[GST on Lobour]]+Job_Cards[[#This Row],[Total Labour]]+Job_Cards[[#This Row],[Part Value]]</f>
        <v>0</v>
      </c>
      <c r="AA2721" s="15">
        <f t="shared" si="273"/>
        <v>0</v>
      </c>
      <c r="AB2721" s="15">
        <f t="shared" si="274"/>
        <v>1</v>
      </c>
      <c r="AC2721" s="15">
        <f t="shared" si="275"/>
        <v>1900</v>
      </c>
    </row>
    <row r="2722" spans="7:29" x14ac:dyDescent="0.35">
      <c r="G2722" s="64"/>
      <c r="H2722" s="65"/>
      <c r="I2722" s="65" t="str">
        <f>IF(Job_Cards[[#This Row],[Customer Name]]="",I2721,"")</f>
        <v>Counter Sale</v>
      </c>
      <c r="K2722" s="67" t="str">
        <f>_xlfn.XLOOKUP(Job_Cards[[#This Row],[Part Code Issued]],'Inventory Check'!$A$3:$A$3000,'Inventory Check'!$B$3:$B$3000,"WRONG Code",0)</f>
        <v>WRONG Code</v>
      </c>
      <c r="N2722" s="69">
        <f t="shared" si="271"/>
        <v>0</v>
      </c>
      <c r="U2722" s="71">
        <f t="shared" si="270"/>
        <v>0</v>
      </c>
      <c r="V2722" s="71">
        <f t="shared" si="272"/>
        <v>0</v>
      </c>
      <c r="X2722" s="69">
        <f>Job_Cards[[#This Row],[GST on Lobour]]+Job_Cards[[#This Row],[Total Labour]]+Job_Cards[[#This Row],[Part Value]]</f>
        <v>0</v>
      </c>
      <c r="AA2722" s="15">
        <f t="shared" si="273"/>
        <v>0</v>
      </c>
      <c r="AB2722" s="15">
        <f t="shared" si="274"/>
        <v>1</v>
      </c>
      <c r="AC2722" s="15">
        <f t="shared" si="275"/>
        <v>1900</v>
      </c>
    </row>
    <row r="2723" spans="7:29" x14ac:dyDescent="0.35">
      <c r="G2723" s="64"/>
      <c r="H2723" s="65"/>
      <c r="I2723" s="65" t="str">
        <f>IF(Job_Cards[[#This Row],[Customer Name]]="",I2722,"")</f>
        <v>Counter Sale</v>
      </c>
      <c r="K2723" s="67" t="str">
        <f>_xlfn.XLOOKUP(Job_Cards[[#This Row],[Part Code Issued]],'Inventory Check'!$A$3:$A$3000,'Inventory Check'!$B$3:$B$3000,"WRONG Code",0)</f>
        <v>WRONG Code</v>
      </c>
      <c r="N2723" s="69">
        <f t="shared" si="271"/>
        <v>0</v>
      </c>
      <c r="U2723" s="71">
        <f t="shared" si="270"/>
        <v>0</v>
      </c>
      <c r="V2723" s="71">
        <f t="shared" si="272"/>
        <v>0</v>
      </c>
      <c r="X2723" s="69">
        <f>Job_Cards[[#This Row],[GST on Lobour]]+Job_Cards[[#This Row],[Total Labour]]+Job_Cards[[#This Row],[Part Value]]</f>
        <v>0</v>
      </c>
      <c r="AA2723" s="15">
        <f t="shared" si="273"/>
        <v>0</v>
      </c>
      <c r="AB2723" s="15">
        <f t="shared" si="274"/>
        <v>1</v>
      </c>
      <c r="AC2723" s="15">
        <f t="shared" si="275"/>
        <v>1900</v>
      </c>
    </row>
    <row r="2724" spans="7:29" x14ac:dyDescent="0.35">
      <c r="G2724" s="64"/>
      <c r="H2724" s="65"/>
      <c r="I2724" s="65" t="str">
        <f>IF(Job_Cards[[#This Row],[Customer Name]]="",I2723,"")</f>
        <v>Counter Sale</v>
      </c>
      <c r="K2724" s="67" t="str">
        <f>_xlfn.XLOOKUP(Job_Cards[[#This Row],[Part Code Issued]],'Inventory Check'!$A$3:$A$3000,'Inventory Check'!$B$3:$B$3000,"WRONG Code",0)</f>
        <v>WRONG Code</v>
      </c>
      <c r="N2724" s="69">
        <f t="shared" si="271"/>
        <v>0</v>
      </c>
      <c r="U2724" s="71">
        <f t="shared" si="270"/>
        <v>0</v>
      </c>
      <c r="V2724" s="71">
        <f t="shared" si="272"/>
        <v>0</v>
      </c>
      <c r="X2724" s="69">
        <f>Job_Cards[[#This Row],[GST on Lobour]]+Job_Cards[[#This Row],[Total Labour]]+Job_Cards[[#This Row],[Part Value]]</f>
        <v>0</v>
      </c>
      <c r="AA2724" s="15">
        <f t="shared" si="273"/>
        <v>0</v>
      </c>
      <c r="AB2724" s="15">
        <f t="shared" si="274"/>
        <v>1</v>
      </c>
      <c r="AC2724" s="15">
        <f t="shared" si="275"/>
        <v>1900</v>
      </c>
    </row>
    <row r="2725" spans="7:29" x14ac:dyDescent="0.35">
      <c r="G2725" s="64"/>
      <c r="H2725" s="65"/>
      <c r="I2725" s="65" t="str">
        <f>IF(Job_Cards[[#This Row],[Customer Name]]="",I2724,"")</f>
        <v>Counter Sale</v>
      </c>
      <c r="K2725" s="67" t="str">
        <f>_xlfn.XLOOKUP(Job_Cards[[#This Row],[Part Code Issued]],'Inventory Check'!$A$3:$A$3000,'Inventory Check'!$B$3:$B$3000,"WRONG Code",0)</f>
        <v>WRONG Code</v>
      </c>
      <c r="N2725" s="69">
        <f t="shared" si="271"/>
        <v>0</v>
      </c>
      <c r="U2725" s="71">
        <f t="shared" si="270"/>
        <v>0</v>
      </c>
      <c r="V2725" s="71">
        <f t="shared" si="272"/>
        <v>0</v>
      </c>
      <c r="X2725" s="69">
        <f>Job_Cards[[#This Row],[GST on Lobour]]+Job_Cards[[#This Row],[Total Labour]]+Job_Cards[[#This Row],[Part Value]]</f>
        <v>0</v>
      </c>
      <c r="AA2725" s="15">
        <f t="shared" si="273"/>
        <v>0</v>
      </c>
      <c r="AB2725" s="15">
        <f t="shared" si="274"/>
        <v>1</v>
      </c>
      <c r="AC2725" s="15">
        <f t="shared" si="275"/>
        <v>1900</v>
      </c>
    </row>
    <row r="2726" spans="7:29" x14ac:dyDescent="0.35">
      <c r="G2726" s="64"/>
      <c r="H2726" s="65"/>
      <c r="I2726" s="65" t="str">
        <f>IF(Job_Cards[[#This Row],[Customer Name]]="",I2725,"")</f>
        <v>Counter Sale</v>
      </c>
      <c r="K2726" s="67" t="str">
        <f>_xlfn.XLOOKUP(Job_Cards[[#This Row],[Part Code Issued]],'Inventory Check'!$A$3:$A$3000,'Inventory Check'!$B$3:$B$3000,"WRONG Code",0)</f>
        <v>WRONG Code</v>
      </c>
      <c r="N2726" s="69">
        <f t="shared" si="271"/>
        <v>0</v>
      </c>
      <c r="U2726" s="71">
        <f t="shared" si="270"/>
        <v>0</v>
      </c>
      <c r="V2726" s="71">
        <f t="shared" si="272"/>
        <v>0</v>
      </c>
      <c r="X2726" s="69">
        <f>Job_Cards[[#This Row],[GST on Lobour]]+Job_Cards[[#This Row],[Total Labour]]+Job_Cards[[#This Row],[Part Value]]</f>
        <v>0</v>
      </c>
      <c r="AA2726" s="15">
        <f t="shared" si="273"/>
        <v>0</v>
      </c>
      <c r="AB2726" s="15">
        <f t="shared" si="274"/>
        <v>1</v>
      </c>
      <c r="AC2726" s="15">
        <f t="shared" si="275"/>
        <v>1900</v>
      </c>
    </row>
    <row r="2727" spans="7:29" x14ac:dyDescent="0.35">
      <c r="G2727" s="64"/>
      <c r="H2727" s="65"/>
      <c r="I2727" s="65" t="str">
        <f>IF(Job_Cards[[#This Row],[Customer Name]]="",I2726,"")</f>
        <v>Counter Sale</v>
      </c>
      <c r="K2727" s="67" t="str">
        <f>_xlfn.XLOOKUP(Job_Cards[[#This Row],[Part Code Issued]],'Inventory Check'!$A$3:$A$3000,'Inventory Check'!$B$3:$B$3000,"WRONG Code",0)</f>
        <v>WRONG Code</v>
      </c>
      <c r="N2727" s="69">
        <f t="shared" si="271"/>
        <v>0</v>
      </c>
      <c r="U2727" s="71">
        <f t="shared" si="270"/>
        <v>0</v>
      </c>
      <c r="V2727" s="71">
        <f t="shared" si="272"/>
        <v>0</v>
      </c>
      <c r="X2727" s="69">
        <f>Job_Cards[[#This Row],[GST on Lobour]]+Job_Cards[[#This Row],[Total Labour]]+Job_Cards[[#This Row],[Part Value]]</f>
        <v>0</v>
      </c>
      <c r="AA2727" s="15">
        <f t="shared" si="273"/>
        <v>0</v>
      </c>
      <c r="AB2727" s="15">
        <f t="shared" si="274"/>
        <v>1</v>
      </c>
      <c r="AC2727" s="15">
        <f t="shared" si="275"/>
        <v>1900</v>
      </c>
    </row>
    <row r="2728" spans="7:29" x14ac:dyDescent="0.35">
      <c r="G2728" s="64"/>
      <c r="H2728" s="65"/>
      <c r="I2728" s="65" t="str">
        <f>IF(Job_Cards[[#This Row],[Customer Name]]="",I2727,"")</f>
        <v>Counter Sale</v>
      </c>
      <c r="K2728" s="67" t="str">
        <f>_xlfn.XLOOKUP(Job_Cards[[#This Row],[Part Code Issued]],'Inventory Check'!$A$3:$A$3000,'Inventory Check'!$B$3:$B$3000,"WRONG Code",0)</f>
        <v>WRONG Code</v>
      </c>
      <c r="N2728" s="69">
        <f t="shared" si="271"/>
        <v>0</v>
      </c>
      <c r="U2728" s="71">
        <f t="shared" si="270"/>
        <v>0</v>
      </c>
      <c r="V2728" s="71">
        <f t="shared" si="272"/>
        <v>0</v>
      </c>
      <c r="X2728" s="69">
        <f>Job_Cards[[#This Row],[GST on Lobour]]+Job_Cards[[#This Row],[Total Labour]]+Job_Cards[[#This Row],[Part Value]]</f>
        <v>0</v>
      </c>
      <c r="AA2728" s="15">
        <f t="shared" si="273"/>
        <v>0</v>
      </c>
      <c r="AB2728" s="15">
        <f t="shared" si="274"/>
        <v>1</v>
      </c>
      <c r="AC2728" s="15">
        <f t="shared" si="275"/>
        <v>1900</v>
      </c>
    </row>
    <row r="2729" spans="7:29" x14ac:dyDescent="0.35">
      <c r="G2729" s="64"/>
      <c r="H2729" s="65"/>
      <c r="I2729" s="65" t="str">
        <f>IF(Job_Cards[[#This Row],[Customer Name]]="",I2728,"")</f>
        <v>Counter Sale</v>
      </c>
      <c r="K2729" s="67" t="str">
        <f>_xlfn.XLOOKUP(Job_Cards[[#This Row],[Part Code Issued]],'Inventory Check'!$A$3:$A$3000,'Inventory Check'!$B$3:$B$3000,"WRONG Code",0)</f>
        <v>WRONG Code</v>
      </c>
      <c r="N2729" s="69">
        <f t="shared" si="271"/>
        <v>0</v>
      </c>
      <c r="U2729" s="71">
        <f t="shared" si="270"/>
        <v>0</v>
      </c>
      <c r="V2729" s="71">
        <f t="shared" si="272"/>
        <v>0</v>
      </c>
      <c r="X2729" s="69">
        <f>Job_Cards[[#This Row],[GST on Lobour]]+Job_Cards[[#This Row],[Total Labour]]+Job_Cards[[#This Row],[Part Value]]</f>
        <v>0</v>
      </c>
      <c r="AA2729" s="15">
        <f t="shared" si="273"/>
        <v>0</v>
      </c>
      <c r="AB2729" s="15">
        <f t="shared" si="274"/>
        <v>1</v>
      </c>
      <c r="AC2729" s="15">
        <f t="shared" si="275"/>
        <v>1900</v>
      </c>
    </row>
    <row r="2730" spans="7:29" x14ac:dyDescent="0.35">
      <c r="G2730" s="64"/>
      <c r="H2730" s="65"/>
      <c r="I2730" s="65" t="str">
        <f>IF(Job_Cards[[#This Row],[Customer Name]]="",I2729,"")</f>
        <v>Counter Sale</v>
      </c>
      <c r="K2730" s="67" t="str">
        <f>_xlfn.XLOOKUP(Job_Cards[[#This Row],[Part Code Issued]],'Inventory Check'!$A$3:$A$3000,'Inventory Check'!$B$3:$B$3000,"WRONG Code",0)</f>
        <v>WRONG Code</v>
      </c>
      <c r="N2730" s="69">
        <f t="shared" si="271"/>
        <v>0</v>
      </c>
      <c r="U2730" s="71">
        <f t="shared" si="270"/>
        <v>0</v>
      </c>
      <c r="V2730" s="71">
        <f t="shared" si="272"/>
        <v>0</v>
      </c>
      <c r="X2730" s="69">
        <f>Job_Cards[[#This Row],[GST on Lobour]]+Job_Cards[[#This Row],[Total Labour]]+Job_Cards[[#This Row],[Part Value]]</f>
        <v>0</v>
      </c>
      <c r="AA2730" s="15">
        <f t="shared" si="273"/>
        <v>0</v>
      </c>
      <c r="AB2730" s="15">
        <f t="shared" si="274"/>
        <v>1</v>
      </c>
      <c r="AC2730" s="15">
        <f t="shared" si="275"/>
        <v>1900</v>
      </c>
    </row>
    <row r="2731" spans="7:29" x14ac:dyDescent="0.35">
      <c r="G2731" s="64"/>
      <c r="H2731" s="65"/>
      <c r="I2731" s="65" t="str">
        <f>IF(Job_Cards[[#This Row],[Customer Name]]="",I2730,"")</f>
        <v>Counter Sale</v>
      </c>
      <c r="K2731" s="67" t="str">
        <f>_xlfn.XLOOKUP(Job_Cards[[#This Row],[Part Code Issued]],'Inventory Check'!$A$3:$A$3000,'Inventory Check'!$B$3:$B$3000,"WRONG Code",0)</f>
        <v>WRONG Code</v>
      </c>
      <c r="N2731" s="69">
        <f t="shared" si="271"/>
        <v>0</v>
      </c>
      <c r="U2731" s="71">
        <f t="shared" si="270"/>
        <v>0</v>
      </c>
      <c r="V2731" s="71">
        <f t="shared" si="272"/>
        <v>0</v>
      </c>
      <c r="X2731" s="69">
        <f>Job_Cards[[#This Row],[GST on Lobour]]+Job_Cards[[#This Row],[Total Labour]]+Job_Cards[[#This Row],[Part Value]]</f>
        <v>0</v>
      </c>
      <c r="AA2731" s="15">
        <f t="shared" si="273"/>
        <v>0</v>
      </c>
      <c r="AB2731" s="15">
        <f t="shared" si="274"/>
        <v>1</v>
      </c>
      <c r="AC2731" s="15">
        <f t="shared" si="275"/>
        <v>1900</v>
      </c>
    </row>
    <row r="2732" spans="7:29" x14ac:dyDescent="0.35">
      <c r="G2732" s="64"/>
      <c r="H2732" s="65"/>
      <c r="I2732" s="65" t="str">
        <f>IF(Job_Cards[[#This Row],[Customer Name]]="",I2731,"")</f>
        <v>Counter Sale</v>
      </c>
      <c r="K2732" s="67" t="str">
        <f>_xlfn.XLOOKUP(Job_Cards[[#This Row],[Part Code Issued]],'Inventory Check'!$A$3:$A$3000,'Inventory Check'!$B$3:$B$3000,"WRONG Code",0)</f>
        <v>WRONG Code</v>
      </c>
      <c r="N2732" s="69">
        <f t="shared" si="271"/>
        <v>0</v>
      </c>
      <c r="U2732" s="71">
        <f t="shared" si="270"/>
        <v>0</v>
      </c>
      <c r="V2732" s="71">
        <f t="shared" si="272"/>
        <v>0</v>
      </c>
      <c r="X2732" s="69">
        <f>Job_Cards[[#This Row],[GST on Lobour]]+Job_Cards[[#This Row],[Total Labour]]+Job_Cards[[#This Row],[Part Value]]</f>
        <v>0</v>
      </c>
      <c r="AA2732" s="15">
        <f t="shared" si="273"/>
        <v>0</v>
      </c>
      <c r="AB2732" s="15">
        <f t="shared" si="274"/>
        <v>1</v>
      </c>
      <c r="AC2732" s="15">
        <f t="shared" si="275"/>
        <v>1900</v>
      </c>
    </row>
    <row r="2733" spans="7:29" x14ac:dyDescent="0.35">
      <c r="G2733" s="64"/>
      <c r="H2733" s="65"/>
      <c r="I2733" s="65" t="str">
        <f>IF(Job_Cards[[#This Row],[Customer Name]]="",I2732,"")</f>
        <v>Counter Sale</v>
      </c>
      <c r="K2733" s="67" t="str">
        <f>_xlfn.XLOOKUP(Job_Cards[[#This Row],[Part Code Issued]],'Inventory Check'!$A$3:$A$3000,'Inventory Check'!$B$3:$B$3000,"WRONG Code",0)</f>
        <v>WRONG Code</v>
      </c>
      <c r="N2733" s="69">
        <f t="shared" si="271"/>
        <v>0</v>
      </c>
      <c r="U2733" s="71">
        <f t="shared" si="270"/>
        <v>0</v>
      </c>
      <c r="V2733" s="71">
        <f t="shared" si="272"/>
        <v>0</v>
      </c>
      <c r="X2733" s="69">
        <f>Job_Cards[[#This Row],[GST on Lobour]]+Job_Cards[[#This Row],[Total Labour]]+Job_Cards[[#This Row],[Part Value]]</f>
        <v>0</v>
      </c>
      <c r="AA2733" s="15">
        <f t="shared" si="273"/>
        <v>0</v>
      </c>
      <c r="AB2733" s="15">
        <f t="shared" si="274"/>
        <v>1</v>
      </c>
      <c r="AC2733" s="15">
        <f t="shared" si="275"/>
        <v>1900</v>
      </c>
    </row>
    <row r="2734" spans="7:29" x14ac:dyDescent="0.35">
      <c r="G2734" s="64"/>
      <c r="H2734" s="65"/>
      <c r="I2734" s="65" t="str">
        <f>IF(Job_Cards[[#This Row],[Customer Name]]="",I2733,"")</f>
        <v>Counter Sale</v>
      </c>
      <c r="K2734" s="67" t="str">
        <f>_xlfn.XLOOKUP(Job_Cards[[#This Row],[Part Code Issued]],'Inventory Check'!$A$3:$A$3000,'Inventory Check'!$B$3:$B$3000,"WRONG Code",0)</f>
        <v>WRONG Code</v>
      </c>
      <c r="N2734" s="69">
        <f t="shared" si="271"/>
        <v>0</v>
      </c>
      <c r="U2734" s="71">
        <f t="shared" si="270"/>
        <v>0</v>
      </c>
      <c r="V2734" s="71">
        <f t="shared" si="272"/>
        <v>0</v>
      </c>
      <c r="X2734" s="69">
        <f>Job_Cards[[#This Row],[GST on Lobour]]+Job_Cards[[#This Row],[Total Labour]]+Job_Cards[[#This Row],[Part Value]]</f>
        <v>0</v>
      </c>
      <c r="AA2734" s="15">
        <f t="shared" si="273"/>
        <v>0</v>
      </c>
      <c r="AB2734" s="15">
        <f t="shared" si="274"/>
        <v>1</v>
      </c>
      <c r="AC2734" s="15">
        <f t="shared" si="275"/>
        <v>1900</v>
      </c>
    </row>
    <row r="2735" spans="7:29" x14ac:dyDescent="0.35">
      <c r="G2735" s="64"/>
      <c r="H2735" s="65"/>
      <c r="I2735" s="65" t="str">
        <f>IF(Job_Cards[[#This Row],[Customer Name]]="",I2734,"")</f>
        <v>Counter Sale</v>
      </c>
      <c r="K2735" s="67" t="str">
        <f>_xlfn.XLOOKUP(Job_Cards[[#This Row],[Part Code Issued]],'Inventory Check'!$A$3:$A$3000,'Inventory Check'!$B$3:$B$3000,"WRONG Code",0)</f>
        <v>WRONG Code</v>
      </c>
      <c r="N2735" s="69">
        <f t="shared" si="271"/>
        <v>0</v>
      </c>
      <c r="U2735" s="71">
        <f t="shared" si="270"/>
        <v>0</v>
      </c>
      <c r="V2735" s="71">
        <f t="shared" si="272"/>
        <v>0</v>
      </c>
      <c r="X2735" s="69">
        <f>Job_Cards[[#This Row],[GST on Lobour]]+Job_Cards[[#This Row],[Total Labour]]+Job_Cards[[#This Row],[Part Value]]</f>
        <v>0</v>
      </c>
      <c r="AA2735" s="15">
        <f t="shared" si="273"/>
        <v>0</v>
      </c>
      <c r="AB2735" s="15">
        <f t="shared" si="274"/>
        <v>1</v>
      </c>
      <c r="AC2735" s="15">
        <f t="shared" si="275"/>
        <v>1900</v>
      </c>
    </row>
    <row r="2736" spans="7:29" x14ac:dyDescent="0.35">
      <c r="G2736" s="64"/>
      <c r="H2736" s="65"/>
      <c r="I2736" s="65" t="str">
        <f>IF(Job_Cards[[#This Row],[Customer Name]]="",I2735,"")</f>
        <v>Counter Sale</v>
      </c>
      <c r="K2736" s="67" t="str">
        <f>_xlfn.XLOOKUP(Job_Cards[[#This Row],[Part Code Issued]],'Inventory Check'!$A$3:$A$3000,'Inventory Check'!$B$3:$B$3000,"WRONG Code",0)</f>
        <v>WRONG Code</v>
      </c>
      <c r="N2736" s="69">
        <f t="shared" si="271"/>
        <v>0</v>
      </c>
      <c r="U2736" s="71">
        <f t="shared" si="270"/>
        <v>0</v>
      </c>
      <c r="V2736" s="71">
        <f t="shared" si="272"/>
        <v>0</v>
      </c>
      <c r="X2736" s="69">
        <f>Job_Cards[[#This Row],[GST on Lobour]]+Job_Cards[[#This Row],[Total Labour]]+Job_Cards[[#This Row],[Part Value]]</f>
        <v>0</v>
      </c>
      <c r="AA2736" s="15">
        <f t="shared" si="273"/>
        <v>0</v>
      </c>
      <c r="AB2736" s="15">
        <f t="shared" si="274"/>
        <v>1</v>
      </c>
      <c r="AC2736" s="15">
        <f t="shared" si="275"/>
        <v>1900</v>
      </c>
    </row>
    <row r="2737" spans="7:29" x14ac:dyDescent="0.35">
      <c r="G2737" s="64"/>
      <c r="H2737" s="65"/>
      <c r="I2737" s="65" t="str">
        <f>IF(Job_Cards[[#This Row],[Customer Name]]="",I2736,"")</f>
        <v>Counter Sale</v>
      </c>
      <c r="K2737" s="67" t="str">
        <f>_xlfn.XLOOKUP(Job_Cards[[#This Row],[Part Code Issued]],'Inventory Check'!$A$3:$A$3000,'Inventory Check'!$B$3:$B$3000,"WRONG Code",0)</f>
        <v>WRONG Code</v>
      </c>
      <c r="N2737" s="69">
        <f t="shared" si="271"/>
        <v>0</v>
      </c>
      <c r="U2737" s="71">
        <f t="shared" si="270"/>
        <v>0</v>
      </c>
      <c r="V2737" s="71">
        <f t="shared" si="272"/>
        <v>0</v>
      </c>
      <c r="X2737" s="69">
        <f>Job_Cards[[#This Row],[GST on Lobour]]+Job_Cards[[#This Row],[Total Labour]]+Job_Cards[[#This Row],[Part Value]]</f>
        <v>0</v>
      </c>
      <c r="AA2737" s="15">
        <f t="shared" si="273"/>
        <v>0</v>
      </c>
      <c r="AB2737" s="15">
        <f t="shared" si="274"/>
        <v>1</v>
      </c>
      <c r="AC2737" s="15">
        <f t="shared" si="275"/>
        <v>1900</v>
      </c>
    </row>
    <row r="2738" spans="7:29" x14ac:dyDescent="0.35">
      <c r="G2738" s="64"/>
      <c r="H2738" s="65"/>
      <c r="I2738" s="65" t="str">
        <f>IF(Job_Cards[[#This Row],[Customer Name]]="",I2737,"")</f>
        <v>Counter Sale</v>
      </c>
      <c r="K2738" s="67" t="str">
        <f>_xlfn.XLOOKUP(Job_Cards[[#This Row],[Part Code Issued]],'Inventory Check'!$A$3:$A$3000,'Inventory Check'!$B$3:$B$3000,"WRONG Code",0)</f>
        <v>WRONG Code</v>
      </c>
      <c r="N2738" s="69">
        <f t="shared" si="271"/>
        <v>0</v>
      </c>
      <c r="U2738" s="71">
        <f t="shared" si="270"/>
        <v>0</v>
      </c>
      <c r="V2738" s="71">
        <f t="shared" si="272"/>
        <v>0</v>
      </c>
      <c r="X2738" s="69">
        <f>Job_Cards[[#This Row],[GST on Lobour]]+Job_Cards[[#This Row],[Total Labour]]+Job_Cards[[#This Row],[Part Value]]</f>
        <v>0</v>
      </c>
      <c r="AA2738" s="15">
        <f t="shared" si="273"/>
        <v>0</v>
      </c>
      <c r="AB2738" s="15">
        <f t="shared" si="274"/>
        <v>1</v>
      </c>
      <c r="AC2738" s="15">
        <f t="shared" si="275"/>
        <v>1900</v>
      </c>
    </row>
    <row r="2739" spans="7:29" x14ac:dyDescent="0.35">
      <c r="G2739" s="64"/>
      <c r="H2739" s="65"/>
      <c r="I2739" s="65" t="str">
        <f>IF(Job_Cards[[#This Row],[Customer Name]]="",I2738,"")</f>
        <v>Counter Sale</v>
      </c>
      <c r="K2739" s="67" t="str">
        <f>_xlfn.XLOOKUP(Job_Cards[[#This Row],[Part Code Issued]],'Inventory Check'!$A$3:$A$3000,'Inventory Check'!$B$3:$B$3000,"WRONG Code",0)</f>
        <v>WRONG Code</v>
      </c>
      <c r="N2739" s="69">
        <f t="shared" si="271"/>
        <v>0</v>
      </c>
      <c r="U2739" s="71">
        <f t="shared" si="270"/>
        <v>0</v>
      </c>
      <c r="V2739" s="71">
        <f t="shared" si="272"/>
        <v>0</v>
      </c>
      <c r="X2739" s="69">
        <f>Job_Cards[[#This Row],[GST on Lobour]]+Job_Cards[[#This Row],[Total Labour]]+Job_Cards[[#This Row],[Part Value]]</f>
        <v>0</v>
      </c>
      <c r="AA2739" s="15">
        <f t="shared" si="273"/>
        <v>0</v>
      </c>
      <c r="AB2739" s="15">
        <f t="shared" si="274"/>
        <v>1</v>
      </c>
      <c r="AC2739" s="15">
        <f t="shared" si="275"/>
        <v>1900</v>
      </c>
    </row>
    <row r="2740" spans="7:29" x14ac:dyDescent="0.35">
      <c r="G2740" s="64"/>
      <c r="H2740" s="65"/>
      <c r="I2740" s="65" t="str">
        <f>IF(Job_Cards[[#This Row],[Customer Name]]="",I2739,"")</f>
        <v>Counter Sale</v>
      </c>
      <c r="K2740" s="67" t="str">
        <f>_xlfn.XLOOKUP(Job_Cards[[#This Row],[Part Code Issued]],'Inventory Check'!$A$3:$A$3000,'Inventory Check'!$B$3:$B$3000,"WRONG Code",0)</f>
        <v>WRONG Code</v>
      </c>
      <c r="N2740" s="69">
        <f t="shared" si="271"/>
        <v>0</v>
      </c>
      <c r="U2740" s="71">
        <f t="shared" si="270"/>
        <v>0</v>
      </c>
      <c r="V2740" s="71">
        <f t="shared" si="272"/>
        <v>0</v>
      </c>
      <c r="X2740" s="69">
        <f>Job_Cards[[#This Row],[GST on Lobour]]+Job_Cards[[#This Row],[Total Labour]]+Job_Cards[[#This Row],[Part Value]]</f>
        <v>0</v>
      </c>
      <c r="AA2740" s="15">
        <f t="shared" si="273"/>
        <v>0</v>
      </c>
      <c r="AB2740" s="15">
        <f t="shared" si="274"/>
        <v>1</v>
      </c>
      <c r="AC2740" s="15">
        <f t="shared" si="275"/>
        <v>1900</v>
      </c>
    </row>
    <row r="2741" spans="7:29" x14ac:dyDescent="0.35">
      <c r="G2741" s="64"/>
      <c r="H2741" s="65"/>
      <c r="I2741" s="65" t="str">
        <f>IF(Job_Cards[[#This Row],[Customer Name]]="",I2740,"")</f>
        <v>Counter Sale</v>
      </c>
      <c r="K2741" s="67" t="str">
        <f>_xlfn.XLOOKUP(Job_Cards[[#This Row],[Part Code Issued]],'Inventory Check'!$A$3:$A$3000,'Inventory Check'!$B$3:$B$3000,"WRONG Code",0)</f>
        <v>WRONG Code</v>
      </c>
      <c r="N2741" s="69">
        <f t="shared" si="271"/>
        <v>0</v>
      </c>
      <c r="U2741" s="71">
        <f t="shared" si="270"/>
        <v>0</v>
      </c>
      <c r="V2741" s="71">
        <f t="shared" si="272"/>
        <v>0</v>
      </c>
      <c r="X2741" s="69">
        <f>Job_Cards[[#This Row],[GST on Lobour]]+Job_Cards[[#This Row],[Total Labour]]+Job_Cards[[#This Row],[Part Value]]</f>
        <v>0</v>
      </c>
      <c r="AA2741" s="15">
        <f t="shared" si="273"/>
        <v>0</v>
      </c>
      <c r="AB2741" s="15">
        <f t="shared" si="274"/>
        <v>1</v>
      </c>
      <c r="AC2741" s="15">
        <f t="shared" si="275"/>
        <v>1900</v>
      </c>
    </row>
    <row r="2742" spans="7:29" x14ac:dyDescent="0.35">
      <c r="G2742" s="64"/>
      <c r="H2742" s="65"/>
      <c r="I2742" s="65" t="str">
        <f>IF(Job_Cards[[#This Row],[Customer Name]]="",I2741,"")</f>
        <v>Counter Sale</v>
      </c>
      <c r="K2742" s="67" t="str">
        <f>_xlfn.XLOOKUP(Job_Cards[[#This Row],[Part Code Issued]],'Inventory Check'!$A$3:$A$3000,'Inventory Check'!$B$3:$B$3000,"WRONG Code",0)</f>
        <v>WRONG Code</v>
      </c>
      <c r="N2742" s="69">
        <f t="shared" si="271"/>
        <v>0</v>
      </c>
      <c r="U2742" s="71">
        <f t="shared" si="270"/>
        <v>0</v>
      </c>
      <c r="V2742" s="71">
        <f t="shared" si="272"/>
        <v>0</v>
      </c>
      <c r="X2742" s="69">
        <f>Job_Cards[[#This Row],[GST on Lobour]]+Job_Cards[[#This Row],[Total Labour]]+Job_Cards[[#This Row],[Part Value]]</f>
        <v>0</v>
      </c>
      <c r="AA2742" s="15">
        <f t="shared" si="273"/>
        <v>0</v>
      </c>
      <c r="AB2742" s="15">
        <f t="shared" si="274"/>
        <v>1</v>
      </c>
      <c r="AC2742" s="15">
        <f t="shared" si="275"/>
        <v>1900</v>
      </c>
    </row>
    <row r="2743" spans="7:29" x14ac:dyDescent="0.35">
      <c r="G2743" s="64"/>
      <c r="H2743" s="65"/>
      <c r="I2743" s="65" t="str">
        <f>IF(Job_Cards[[#This Row],[Customer Name]]="",I2742,"")</f>
        <v>Counter Sale</v>
      </c>
      <c r="K2743" s="67" t="str">
        <f>_xlfn.XLOOKUP(Job_Cards[[#This Row],[Part Code Issued]],'Inventory Check'!$A$3:$A$3000,'Inventory Check'!$B$3:$B$3000,"WRONG Code",0)</f>
        <v>WRONG Code</v>
      </c>
      <c r="N2743" s="69">
        <f t="shared" si="271"/>
        <v>0</v>
      </c>
      <c r="U2743" s="71">
        <f t="shared" si="270"/>
        <v>0</v>
      </c>
      <c r="V2743" s="71">
        <f t="shared" si="272"/>
        <v>0</v>
      </c>
      <c r="X2743" s="69">
        <f>Job_Cards[[#This Row],[GST on Lobour]]+Job_Cards[[#This Row],[Total Labour]]+Job_Cards[[#This Row],[Part Value]]</f>
        <v>0</v>
      </c>
      <c r="AA2743" s="15">
        <f t="shared" si="273"/>
        <v>0</v>
      </c>
      <c r="AB2743" s="15">
        <f t="shared" si="274"/>
        <v>1</v>
      </c>
      <c r="AC2743" s="15">
        <f t="shared" si="275"/>
        <v>1900</v>
      </c>
    </row>
    <row r="2744" spans="7:29" x14ac:dyDescent="0.35">
      <c r="G2744" s="64"/>
      <c r="H2744" s="65"/>
      <c r="I2744" s="65" t="str">
        <f>IF(Job_Cards[[#This Row],[Customer Name]]="",I2743,"")</f>
        <v>Counter Sale</v>
      </c>
      <c r="K2744" s="67" t="str">
        <f>_xlfn.XLOOKUP(Job_Cards[[#This Row],[Part Code Issued]],'Inventory Check'!$A$3:$A$3000,'Inventory Check'!$B$3:$B$3000,"WRONG Code",0)</f>
        <v>WRONG Code</v>
      </c>
      <c r="N2744" s="69">
        <f t="shared" si="271"/>
        <v>0</v>
      </c>
      <c r="U2744" s="71">
        <f t="shared" si="270"/>
        <v>0</v>
      </c>
      <c r="V2744" s="71">
        <f t="shared" si="272"/>
        <v>0</v>
      </c>
      <c r="X2744" s="69">
        <f>Job_Cards[[#This Row],[GST on Lobour]]+Job_Cards[[#This Row],[Total Labour]]+Job_Cards[[#This Row],[Part Value]]</f>
        <v>0</v>
      </c>
      <c r="AA2744" s="15">
        <f t="shared" si="273"/>
        <v>0</v>
      </c>
      <c r="AB2744" s="15">
        <f t="shared" si="274"/>
        <v>1</v>
      </c>
      <c r="AC2744" s="15">
        <f t="shared" si="275"/>
        <v>1900</v>
      </c>
    </row>
    <row r="2745" spans="7:29" x14ac:dyDescent="0.35">
      <c r="G2745" s="64"/>
      <c r="H2745" s="65"/>
      <c r="I2745" s="65" t="str">
        <f>IF(Job_Cards[[#This Row],[Customer Name]]="",I2744,"")</f>
        <v>Counter Sale</v>
      </c>
      <c r="K2745" s="67" t="str">
        <f>_xlfn.XLOOKUP(Job_Cards[[#This Row],[Part Code Issued]],'Inventory Check'!$A$3:$A$3000,'Inventory Check'!$B$3:$B$3000,"WRONG Code",0)</f>
        <v>WRONG Code</v>
      </c>
      <c r="N2745" s="69">
        <f t="shared" si="271"/>
        <v>0</v>
      </c>
      <c r="U2745" s="71">
        <f t="shared" si="270"/>
        <v>0</v>
      </c>
      <c r="V2745" s="71">
        <f t="shared" si="272"/>
        <v>0</v>
      </c>
      <c r="X2745" s="69">
        <f>Job_Cards[[#This Row],[GST on Lobour]]+Job_Cards[[#This Row],[Total Labour]]+Job_Cards[[#This Row],[Part Value]]</f>
        <v>0</v>
      </c>
      <c r="AA2745" s="15">
        <f t="shared" si="273"/>
        <v>0</v>
      </c>
      <c r="AB2745" s="15">
        <f t="shared" si="274"/>
        <v>1</v>
      </c>
      <c r="AC2745" s="15">
        <f t="shared" si="275"/>
        <v>1900</v>
      </c>
    </row>
    <row r="2746" spans="7:29" x14ac:dyDescent="0.35">
      <c r="G2746" s="64"/>
      <c r="H2746" s="65"/>
      <c r="I2746" s="65" t="str">
        <f>IF(Job_Cards[[#This Row],[Customer Name]]="",I2745,"")</f>
        <v>Counter Sale</v>
      </c>
      <c r="K2746" s="67" t="str">
        <f>_xlfn.XLOOKUP(Job_Cards[[#This Row],[Part Code Issued]],'Inventory Check'!$A$3:$A$3000,'Inventory Check'!$B$3:$B$3000,"WRONG Code",0)</f>
        <v>WRONG Code</v>
      </c>
      <c r="N2746" s="69">
        <f t="shared" si="271"/>
        <v>0</v>
      </c>
      <c r="U2746" s="71">
        <f t="shared" si="270"/>
        <v>0</v>
      </c>
      <c r="V2746" s="71">
        <f t="shared" si="272"/>
        <v>0</v>
      </c>
      <c r="X2746" s="69">
        <f>Job_Cards[[#This Row],[GST on Lobour]]+Job_Cards[[#This Row],[Total Labour]]+Job_Cards[[#This Row],[Part Value]]</f>
        <v>0</v>
      </c>
      <c r="AA2746" s="15">
        <f t="shared" si="273"/>
        <v>0</v>
      </c>
      <c r="AB2746" s="15">
        <f t="shared" si="274"/>
        <v>1</v>
      </c>
      <c r="AC2746" s="15">
        <f t="shared" si="275"/>
        <v>1900</v>
      </c>
    </row>
    <row r="2747" spans="7:29" x14ac:dyDescent="0.35">
      <c r="G2747" s="64"/>
      <c r="H2747" s="65"/>
      <c r="I2747" s="65" t="str">
        <f>IF(Job_Cards[[#This Row],[Customer Name]]="",I2746,"")</f>
        <v>Counter Sale</v>
      </c>
      <c r="K2747" s="67" t="str">
        <f>_xlfn.XLOOKUP(Job_Cards[[#This Row],[Part Code Issued]],'Inventory Check'!$A$3:$A$3000,'Inventory Check'!$B$3:$B$3000,"WRONG Code",0)</f>
        <v>WRONG Code</v>
      </c>
      <c r="N2747" s="69">
        <f t="shared" si="271"/>
        <v>0</v>
      </c>
      <c r="U2747" s="71">
        <f t="shared" si="270"/>
        <v>0</v>
      </c>
      <c r="V2747" s="71">
        <f t="shared" si="272"/>
        <v>0</v>
      </c>
      <c r="X2747" s="69">
        <f>Job_Cards[[#This Row],[GST on Lobour]]+Job_Cards[[#This Row],[Total Labour]]+Job_Cards[[#This Row],[Part Value]]</f>
        <v>0</v>
      </c>
      <c r="AA2747" s="15">
        <f t="shared" si="273"/>
        <v>0</v>
      </c>
      <c r="AB2747" s="15">
        <f t="shared" si="274"/>
        <v>1</v>
      </c>
      <c r="AC2747" s="15">
        <f t="shared" si="275"/>
        <v>1900</v>
      </c>
    </row>
    <row r="2748" spans="7:29" x14ac:dyDescent="0.35">
      <c r="G2748" s="64"/>
      <c r="H2748" s="65"/>
      <c r="I2748" s="65" t="str">
        <f>IF(Job_Cards[[#This Row],[Customer Name]]="",I2747,"")</f>
        <v>Counter Sale</v>
      </c>
      <c r="K2748" s="67" t="str">
        <f>_xlfn.XLOOKUP(Job_Cards[[#This Row],[Part Code Issued]],'Inventory Check'!$A$3:$A$3000,'Inventory Check'!$B$3:$B$3000,"WRONG Code",0)</f>
        <v>WRONG Code</v>
      </c>
      <c r="N2748" s="69">
        <f t="shared" si="271"/>
        <v>0</v>
      </c>
      <c r="U2748" s="71">
        <f t="shared" ref="U2748:U2811" si="276">SUM(O2748:T2748)</f>
        <v>0</v>
      </c>
      <c r="V2748" s="71">
        <f t="shared" si="272"/>
        <v>0</v>
      </c>
      <c r="X2748" s="69">
        <f>Job_Cards[[#This Row],[GST on Lobour]]+Job_Cards[[#This Row],[Total Labour]]+Job_Cards[[#This Row],[Part Value]]</f>
        <v>0</v>
      </c>
      <c r="AA2748" s="15">
        <f t="shared" si="273"/>
        <v>0</v>
      </c>
      <c r="AB2748" s="15">
        <f t="shared" si="274"/>
        <v>1</v>
      </c>
      <c r="AC2748" s="15">
        <f t="shared" si="275"/>
        <v>1900</v>
      </c>
    </row>
    <row r="2749" spans="7:29" x14ac:dyDescent="0.35">
      <c r="G2749" s="64"/>
      <c r="H2749" s="65"/>
      <c r="I2749" s="65" t="str">
        <f>IF(Job_Cards[[#This Row],[Customer Name]]="",I2748,"")</f>
        <v>Counter Sale</v>
      </c>
      <c r="K2749" s="67" t="str">
        <f>_xlfn.XLOOKUP(Job_Cards[[#This Row],[Part Code Issued]],'Inventory Check'!$A$3:$A$3000,'Inventory Check'!$B$3:$B$3000,"WRONG Code",0)</f>
        <v>WRONG Code</v>
      </c>
      <c r="N2749" s="69">
        <f t="shared" ref="N2749:N2812" si="277">M2749*L2749</f>
        <v>0</v>
      </c>
      <c r="U2749" s="71">
        <f t="shared" si="276"/>
        <v>0</v>
      </c>
      <c r="V2749" s="71">
        <f t="shared" ref="V2749:V2812" si="278">U2749*0.18</f>
        <v>0</v>
      </c>
      <c r="X2749" s="69">
        <f>Job_Cards[[#This Row],[GST on Lobour]]+Job_Cards[[#This Row],[Total Labour]]+Job_Cards[[#This Row],[Part Value]]</f>
        <v>0</v>
      </c>
      <c r="AA2749" s="15">
        <f t="shared" si="273"/>
        <v>0</v>
      </c>
      <c r="AB2749" s="15">
        <f t="shared" si="274"/>
        <v>1</v>
      </c>
      <c r="AC2749" s="15">
        <f t="shared" si="275"/>
        <v>1900</v>
      </c>
    </row>
    <row r="2750" spans="7:29" x14ac:dyDescent="0.35">
      <c r="G2750" s="64"/>
      <c r="H2750" s="65"/>
      <c r="I2750" s="65" t="str">
        <f>IF(Job_Cards[[#This Row],[Customer Name]]="",I2749,"")</f>
        <v>Counter Sale</v>
      </c>
      <c r="K2750" s="67" t="str">
        <f>_xlfn.XLOOKUP(Job_Cards[[#This Row],[Part Code Issued]],'Inventory Check'!$A$3:$A$3000,'Inventory Check'!$B$3:$B$3000,"WRONG Code",0)</f>
        <v>WRONG Code</v>
      </c>
      <c r="N2750" s="69">
        <f t="shared" si="277"/>
        <v>0</v>
      </c>
      <c r="U2750" s="71">
        <f t="shared" si="276"/>
        <v>0</v>
      </c>
      <c r="V2750" s="71">
        <f t="shared" si="278"/>
        <v>0</v>
      </c>
      <c r="X2750" s="69">
        <f>Job_Cards[[#This Row],[GST on Lobour]]+Job_Cards[[#This Row],[Total Labour]]+Job_Cards[[#This Row],[Part Value]]</f>
        <v>0</v>
      </c>
      <c r="AA2750" s="15">
        <f t="shared" si="273"/>
        <v>0</v>
      </c>
      <c r="AB2750" s="15">
        <f t="shared" si="274"/>
        <v>1</v>
      </c>
      <c r="AC2750" s="15">
        <f t="shared" si="275"/>
        <v>1900</v>
      </c>
    </row>
    <row r="2751" spans="7:29" x14ac:dyDescent="0.35">
      <c r="G2751" s="64"/>
      <c r="H2751" s="65"/>
      <c r="I2751" s="65" t="str">
        <f>IF(Job_Cards[[#This Row],[Customer Name]]="",I2750,"")</f>
        <v>Counter Sale</v>
      </c>
      <c r="K2751" s="67" t="str">
        <f>_xlfn.XLOOKUP(Job_Cards[[#This Row],[Part Code Issued]],'Inventory Check'!$A$3:$A$3000,'Inventory Check'!$B$3:$B$3000,"WRONG Code",0)</f>
        <v>WRONG Code</v>
      </c>
      <c r="N2751" s="69">
        <f t="shared" si="277"/>
        <v>0</v>
      </c>
      <c r="U2751" s="71">
        <f t="shared" si="276"/>
        <v>0</v>
      </c>
      <c r="V2751" s="71">
        <f t="shared" si="278"/>
        <v>0</v>
      </c>
      <c r="X2751" s="69">
        <f>Job_Cards[[#This Row],[GST on Lobour]]+Job_Cards[[#This Row],[Total Labour]]+Job_Cards[[#This Row],[Part Value]]</f>
        <v>0</v>
      </c>
      <c r="AA2751" s="15">
        <f t="shared" ref="AA2751:AA2814" si="279">DAY(B2751)</f>
        <v>0</v>
      </c>
      <c r="AB2751" s="15">
        <f t="shared" ref="AB2751:AB2814" si="280">MONTH(B2751)</f>
        <v>1</v>
      </c>
      <c r="AC2751" s="15">
        <f t="shared" ref="AC2751:AC2814" si="281">YEAR(B2751)</f>
        <v>1900</v>
      </c>
    </row>
    <row r="2752" spans="7:29" x14ac:dyDescent="0.35">
      <c r="G2752" s="64"/>
      <c r="H2752" s="65"/>
      <c r="I2752" s="65" t="str">
        <f>IF(Job_Cards[[#This Row],[Customer Name]]="",I2751,"")</f>
        <v>Counter Sale</v>
      </c>
      <c r="K2752" s="67" t="str">
        <f>_xlfn.XLOOKUP(Job_Cards[[#This Row],[Part Code Issued]],'Inventory Check'!$A$3:$A$3000,'Inventory Check'!$B$3:$B$3000,"WRONG Code",0)</f>
        <v>WRONG Code</v>
      </c>
      <c r="N2752" s="69">
        <f t="shared" si="277"/>
        <v>0</v>
      </c>
      <c r="U2752" s="71">
        <f t="shared" si="276"/>
        <v>0</v>
      </c>
      <c r="V2752" s="71">
        <f t="shared" si="278"/>
        <v>0</v>
      </c>
      <c r="X2752" s="69">
        <f>Job_Cards[[#This Row],[GST on Lobour]]+Job_Cards[[#This Row],[Total Labour]]+Job_Cards[[#This Row],[Part Value]]</f>
        <v>0</v>
      </c>
      <c r="AA2752" s="15">
        <f t="shared" si="279"/>
        <v>0</v>
      </c>
      <c r="AB2752" s="15">
        <f t="shared" si="280"/>
        <v>1</v>
      </c>
      <c r="AC2752" s="15">
        <f t="shared" si="281"/>
        <v>1900</v>
      </c>
    </row>
    <row r="2753" spans="7:29" x14ac:dyDescent="0.35">
      <c r="G2753" s="64"/>
      <c r="H2753" s="65"/>
      <c r="I2753" s="65" t="str">
        <f>IF(Job_Cards[[#This Row],[Customer Name]]="",I2752,"")</f>
        <v>Counter Sale</v>
      </c>
      <c r="K2753" s="67" t="str">
        <f>_xlfn.XLOOKUP(Job_Cards[[#This Row],[Part Code Issued]],'Inventory Check'!$A$3:$A$3000,'Inventory Check'!$B$3:$B$3000,"WRONG Code",0)</f>
        <v>WRONG Code</v>
      </c>
      <c r="N2753" s="69">
        <f t="shared" si="277"/>
        <v>0</v>
      </c>
      <c r="U2753" s="71">
        <f t="shared" si="276"/>
        <v>0</v>
      </c>
      <c r="V2753" s="71">
        <f t="shared" si="278"/>
        <v>0</v>
      </c>
      <c r="X2753" s="69">
        <f>Job_Cards[[#This Row],[GST on Lobour]]+Job_Cards[[#This Row],[Total Labour]]+Job_Cards[[#This Row],[Part Value]]</f>
        <v>0</v>
      </c>
      <c r="AA2753" s="15">
        <f t="shared" si="279"/>
        <v>0</v>
      </c>
      <c r="AB2753" s="15">
        <f t="shared" si="280"/>
        <v>1</v>
      </c>
      <c r="AC2753" s="15">
        <f t="shared" si="281"/>
        <v>1900</v>
      </c>
    </row>
    <row r="2754" spans="7:29" x14ac:dyDescent="0.35">
      <c r="G2754" s="64"/>
      <c r="H2754" s="65"/>
      <c r="I2754" s="65" t="str">
        <f>IF(Job_Cards[[#This Row],[Customer Name]]="",I2753,"")</f>
        <v>Counter Sale</v>
      </c>
      <c r="K2754" s="67" t="str">
        <f>_xlfn.XLOOKUP(Job_Cards[[#This Row],[Part Code Issued]],'Inventory Check'!$A$3:$A$3000,'Inventory Check'!$B$3:$B$3000,"WRONG Code",0)</f>
        <v>WRONG Code</v>
      </c>
      <c r="N2754" s="69">
        <f t="shared" si="277"/>
        <v>0</v>
      </c>
      <c r="U2754" s="71">
        <f t="shared" si="276"/>
        <v>0</v>
      </c>
      <c r="V2754" s="71">
        <f t="shared" si="278"/>
        <v>0</v>
      </c>
      <c r="X2754" s="69">
        <f>Job_Cards[[#This Row],[GST on Lobour]]+Job_Cards[[#This Row],[Total Labour]]+Job_Cards[[#This Row],[Part Value]]</f>
        <v>0</v>
      </c>
      <c r="AA2754" s="15">
        <f t="shared" si="279"/>
        <v>0</v>
      </c>
      <c r="AB2754" s="15">
        <f t="shared" si="280"/>
        <v>1</v>
      </c>
      <c r="AC2754" s="15">
        <f t="shared" si="281"/>
        <v>1900</v>
      </c>
    </row>
    <row r="2755" spans="7:29" x14ac:dyDescent="0.35">
      <c r="G2755" s="64"/>
      <c r="H2755" s="65"/>
      <c r="I2755" s="65" t="str">
        <f>IF(Job_Cards[[#This Row],[Customer Name]]="",I2754,"")</f>
        <v>Counter Sale</v>
      </c>
      <c r="K2755" s="67" t="str">
        <f>_xlfn.XLOOKUP(Job_Cards[[#This Row],[Part Code Issued]],'Inventory Check'!$A$3:$A$3000,'Inventory Check'!$B$3:$B$3000,"WRONG Code",0)</f>
        <v>WRONG Code</v>
      </c>
      <c r="N2755" s="69">
        <f t="shared" si="277"/>
        <v>0</v>
      </c>
      <c r="U2755" s="71">
        <f t="shared" si="276"/>
        <v>0</v>
      </c>
      <c r="V2755" s="71">
        <f t="shared" si="278"/>
        <v>0</v>
      </c>
      <c r="X2755" s="69">
        <f>Job_Cards[[#This Row],[GST on Lobour]]+Job_Cards[[#This Row],[Total Labour]]+Job_Cards[[#This Row],[Part Value]]</f>
        <v>0</v>
      </c>
      <c r="AA2755" s="15">
        <f t="shared" si="279"/>
        <v>0</v>
      </c>
      <c r="AB2755" s="15">
        <f t="shared" si="280"/>
        <v>1</v>
      </c>
      <c r="AC2755" s="15">
        <f t="shared" si="281"/>
        <v>1900</v>
      </c>
    </row>
    <row r="2756" spans="7:29" x14ac:dyDescent="0.35">
      <c r="G2756" s="64"/>
      <c r="H2756" s="65"/>
      <c r="I2756" s="65" t="str">
        <f>IF(Job_Cards[[#This Row],[Customer Name]]="",I2755,"")</f>
        <v>Counter Sale</v>
      </c>
      <c r="K2756" s="67" t="str">
        <f>_xlfn.XLOOKUP(Job_Cards[[#This Row],[Part Code Issued]],'Inventory Check'!$A$3:$A$3000,'Inventory Check'!$B$3:$B$3000,"WRONG Code",0)</f>
        <v>WRONG Code</v>
      </c>
      <c r="N2756" s="69">
        <f t="shared" si="277"/>
        <v>0</v>
      </c>
      <c r="U2756" s="71">
        <f t="shared" si="276"/>
        <v>0</v>
      </c>
      <c r="V2756" s="71">
        <f t="shared" si="278"/>
        <v>0</v>
      </c>
      <c r="X2756" s="69">
        <f>Job_Cards[[#This Row],[GST on Lobour]]+Job_Cards[[#This Row],[Total Labour]]+Job_Cards[[#This Row],[Part Value]]</f>
        <v>0</v>
      </c>
      <c r="AA2756" s="15">
        <f t="shared" si="279"/>
        <v>0</v>
      </c>
      <c r="AB2756" s="15">
        <f t="shared" si="280"/>
        <v>1</v>
      </c>
      <c r="AC2756" s="15">
        <f t="shared" si="281"/>
        <v>1900</v>
      </c>
    </row>
    <row r="2757" spans="7:29" x14ac:dyDescent="0.35">
      <c r="G2757" s="64"/>
      <c r="H2757" s="65"/>
      <c r="I2757" s="65" t="str">
        <f>IF(Job_Cards[[#This Row],[Customer Name]]="",I2756,"")</f>
        <v>Counter Sale</v>
      </c>
      <c r="K2757" s="67" t="str">
        <f>_xlfn.XLOOKUP(Job_Cards[[#This Row],[Part Code Issued]],'Inventory Check'!$A$3:$A$3000,'Inventory Check'!$B$3:$B$3000,"WRONG Code",0)</f>
        <v>WRONG Code</v>
      </c>
      <c r="N2757" s="69">
        <f t="shared" si="277"/>
        <v>0</v>
      </c>
      <c r="U2757" s="71">
        <f t="shared" si="276"/>
        <v>0</v>
      </c>
      <c r="V2757" s="71">
        <f t="shared" si="278"/>
        <v>0</v>
      </c>
      <c r="X2757" s="69">
        <f>Job_Cards[[#This Row],[GST on Lobour]]+Job_Cards[[#This Row],[Total Labour]]+Job_Cards[[#This Row],[Part Value]]</f>
        <v>0</v>
      </c>
      <c r="AA2757" s="15">
        <f t="shared" si="279"/>
        <v>0</v>
      </c>
      <c r="AB2757" s="15">
        <f t="shared" si="280"/>
        <v>1</v>
      </c>
      <c r="AC2757" s="15">
        <f t="shared" si="281"/>
        <v>1900</v>
      </c>
    </row>
    <row r="2758" spans="7:29" x14ac:dyDescent="0.35">
      <c r="G2758" s="64"/>
      <c r="H2758" s="65"/>
      <c r="I2758" s="65" t="str">
        <f>IF(Job_Cards[[#This Row],[Customer Name]]="",I2757,"")</f>
        <v>Counter Sale</v>
      </c>
      <c r="K2758" s="67" t="str">
        <f>_xlfn.XLOOKUP(Job_Cards[[#This Row],[Part Code Issued]],'Inventory Check'!$A$3:$A$3000,'Inventory Check'!$B$3:$B$3000,"WRONG Code",0)</f>
        <v>WRONG Code</v>
      </c>
      <c r="N2758" s="69">
        <f t="shared" si="277"/>
        <v>0</v>
      </c>
      <c r="U2758" s="71">
        <f t="shared" si="276"/>
        <v>0</v>
      </c>
      <c r="V2758" s="71">
        <f t="shared" si="278"/>
        <v>0</v>
      </c>
      <c r="X2758" s="69">
        <f>Job_Cards[[#This Row],[GST on Lobour]]+Job_Cards[[#This Row],[Total Labour]]+Job_Cards[[#This Row],[Part Value]]</f>
        <v>0</v>
      </c>
      <c r="AA2758" s="15">
        <f t="shared" si="279"/>
        <v>0</v>
      </c>
      <c r="AB2758" s="15">
        <f t="shared" si="280"/>
        <v>1</v>
      </c>
      <c r="AC2758" s="15">
        <f t="shared" si="281"/>
        <v>1900</v>
      </c>
    </row>
    <row r="2759" spans="7:29" x14ac:dyDescent="0.35">
      <c r="G2759" s="64"/>
      <c r="H2759" s="65"/>
      <c r="I2759" s="65" t="str">
        <f>IF(Job_Cards[[#This Row],[Customer Name]]="",I2758,"")</f>
        <v>Counter Sale</v>
      </c>
      <c r="K2759" s="67" t="str">
        <f>_xlfn.XLOOKUP(Job_Cards[[#This Row],[Part Code Issued]],'Inventory Check'!$A$3:$A$3000,'Inventory Check'!$B$3:$B$3000,"WRONG Code",0)</f>
        <v>WRONG Code</v>
      </c>
      <c r="N2759" s="69">
        <f t="shared" si="277"/>
        <v>0</v>
      </c>
      <c r="U2759" s="71">
        <f t="shared" si="276"/>
        <v>0</v>
      </c>
      <c r="V2759" s="71">
        <f t="shared" si="278"/>
        <v>0</v>
      </c>
      <c r="X2759" s="69">
        <f>Job_Cards[[#This Row],[GST on Lobour]]+Job_Cards[[#This Row],[Total Labour]]+Job_Cards[[#This Row],[Part Value]]</f>
        <v>0</v>
      </c>
      <c r="AA2759" s="15">
        <f t="shared" si="279"/>
        <v>0</v>
      </c>
      <c r="AB2759" s="15">
        <f t="shared" si="280"/>
        <v>1</v>
      </c>
      <c r="AC2759" s="15">
        <f t="shared" si="281"/>
        <v>1900</v>
      </c>
    </row>
    <row r="2760" spans="7:29" x14ac:dyDescent="0.35">
      <c r="G2760" s="64"/>
      <c r="H2760" s="65"/>
      <c r="I2760" s="65" t="str">
        <f>IF(Job_Cards[[#This Row],[Customer Name]]="",I2759,"")</f>
        <v>Counter Sale</v>
      </c>
      <c r="K2760" s="67" t="str">
        <f>_xlfn.XLOOKUP(Job_Cards[[#This Row],[Part Code Issued]],'Inventory Check'!$A$3:$A$3000,'Inventory Check'!$B$3:$B$3000,"WRONG Code",0)</f>
        <v>WRONG Code</v>
      </c>
      <c r="N2760" s="69">
        <f t="shared" si="277"/>
        <v>0</v>
      </c>
      <c r="U2760" s="71">
        <f t="shared" si="276"/>
        <v>0</v>
      </c>
      <c r="V2760" s="71">
        <f t="shared" si="278"/>
        <v>0</v>
      </c>
      <c r="X2760" s="69">
        <f>Job_Cards[[#This Row],[GST on Lobour]]+Job_Cards[[#This Row],[Total Labour]]+Job_Cards[[#This Row],[Part Value]]</f>
        <v>0</v>
      </c>
      <c r="AA2760" s="15">
        <f t="shared" si="279"/>
        <v>0</v>
      </c>
      <c r="AB2760" s="15">
        <f t="shared" si="280"/>
        <v>1</v>
      </c>
      <c r="AC2760" s="15">
        <f t="shared" si="281"/>
        <v>1900</v>
      </c>
    </row>
    <row r="2761" spans="7:29" x14ac:dyDescent="0.35">
      <c r="G2761" s="64"/>
      <c r="H2761" s="65"/>
      <c r="I2761" s="65" t="str">
        <f>IF(Job_Cards[[#This Row],[Customer Name]]="",I2760,"")</f>
        <v>Counter Sale</v>
      </c>
      <c r="K2761" s="67" t="str">
        <f>_xlfn.XLOOKUP(Job_Cards[[#This Row],[Part Code Issued]],'Inventory Check'!$A$3:$A$3000,'Inventory Check'!$B$3:$B$3000,"WRONG Code",0)</f>
        <v>WRONG Code</v>
      </c>
      <c r="N2761" s="69">
        <f t="shared" si="277"/>
        <v>0</v>
      </c>
      <c r="U2761" s="71">
        <f t="shared" si="276"/>
        <v>0</v>
      </c>
      <c r="V2761" s="71">
        <f t="shared" si="278"/>
        <v>0</v>
      </c>
      <c r="X2761" s="69">
        <f>Job_Cards[[#This Row],[GST on Lobour]]+Job_Cards[[#This Row],[Total Labour]]+Job_Cards[[#This Row],[Part Value]]</f>
        <v>0</v>
      </c>
      <c r="AA2761" s="15">
        <f t="shared" si="279"/>
        <v>0</v>
      </c>
      <c r="AB2761" s="15">
        <f t="shared" si="280"/>
        <v>1</v>
      </c>
      <c r="AC2761" s="15">
        <f t="shared" si="281"/>
        <v>1900</v>
      </c>
    </row>
    <row r="2762" spans="7:29" x14ac:dyDescent="0.35">
      <c r="G2762" s="64"/>
      <c r="H2762" s="65"/>
      <c r="I2762" s="65" t="str">
        <f>IF(Job_Cards[[#This Row],[Customer Name]]="",I2761,"")</f>
        <v>Counter Sale</v>
      </c>
      <c r="K2762" s="67" t="str">
        <f>_xlfn.XLOOKUP(Job_Cards[[#This Row],[Part Code Issued]],'Inventory Check'!$A$3:$A$3000,'Inventory Check'!$B$3:$B$3000,"WRONG Code",0)</f>
        <v>WRONG Code</v>
      </c>
      <c r="N2762" s="69">
        <f t="shared" si="277"/>
        <v>0</v>
      </c>
      <c r="U2762" s="71">
        <f t="shared" si="276"/>
        <v>0</v>
      </c>
      <c r="V2762" s="71">
        <f t="shared" si="278"/>
        <v>0</v>
      </c>
      <c r="X2762" s="69">
        <f>Job_Cards[[#This Row],[GST on Lobour]]+Job_Cards[[#This Row],[Total Labour]]+Job_Cards[[#This Row],[Part Value]]</f>
        <v>0</v>
      </c>
      <c r="AA2762" s="15">
        <f t="shared" si="279"/>
        <v>0</v>
      </c>
      <c r="AB2762" s="15">
        <f t="shared" si="280"/>
        <v>1</v>
      </c>
      <c r="AC2762" s="15">
        <f t="shared" si="281"/>
        <v>1900</v>
      </c>
    </row>
    <row r="2763" spans="7:29" x14ac:dyDescent="0.35">
      <c r="G2763" s="64"/>
      <c r="H2763" s="65"/>
      <c r="I2763" s="65" t="str">
        <f>IF(Job_Cards[[#This Row],[Customer Name]]="",I2762,"")</f>
        <v>Counter Sale</v>
      </c>
      <c r="K2763" s="67" t="str">
        <f>_xlfn.XLOOKUP(Job_Cards[[#This Row],[Part Code Issued]],'Inventory Check'!$A$3:$A$3000,'Inventory Check'!$B$3:$B$3000,"WRONG Code",0)</f>
        <v>WRONG Code</v>
      </c>
      <c r="N2763" s="69">
        <f t="shared" si="277"/>
        <v>0</v>
      </c>
      <c r="U2763" s="71">
        <f t="shared" si="276"/>
        <v>0</v>
      </c>
      <c r="V2763" s="71">
        <f t="shared" si="278"/>
        <v>0</v>
      </c>
      <c r="X2763" s="69">
        <f>Job_Cards[[#This Row],[GST on Lobour]]+Job_Cards[[#This Row],[Total Labour]]+Job_Cards[[#This Row],[Part Value]]</f>
        <v>0</v>
      </c>
      <c r="AA2763" s="15">
        <f t="shared" si="279"/>
        <v>0</v>
      </c>
      <c r="AB2763" s="15">
        <f t="shared" si="280"/>
        <v>1</v>
      </c>
      <c r="AC2763" s="15">
        <f t="shared" si="281"/>
        <v>1900</v>
      </c>
    </row>
    <row r="2764" spans="7:29" x14ac:dyDescent="0.35">
      <c r="G2764" s="64"/>
      <c r="H2764" s="65"/>
      <c r="I2764" s="65" t="str">
        <f>IF(Job_Cards[[#This Row],[Customer Name]]="",I2763,"")</f>
        <v>Counter Sale</v>
      </c>
      <c r="K2764" s="67" t="str">
        <f>_xlfn.XLOOKUP(Job_Cards[[#This Row],[Part Code Issued]],'Inventory Check'!$A$3:$A$3000,'Inventory Check'!$B$3:$B$3000,"WRONG Code",0)</f>
        <v>WRONG Code</v>
      </c>
      <c r="N2764" s="69">
        <f t="shared" si="277"/>
        <v>0</v>
      </c>
      <c r="U2764" s="71">
        <f t="shared" si="276"/>
        <v>0</v>
      </c>
      <c r="V2764" s="71">
        <f t="shared" si="278"/>
        <v>0</v>
      </c>
      <c r="X2764" s="69">
        <f>Job_Cards[[#This Row],[GST on Lobour]]+Job_Cards[[#This Row],[Total Labour]]+Job_Cards[[#This Row],[Part Value]]</f>
        <v>0</v>
      </c>
      <c r="AA2764" s="15">
        <f t="shared" si="279"/>
        <v>0</v>
      </c>
      <c r="AB2764" s="15">
        <f t="shared" si="280"/>
        <v>1</v>
      </c>
      <c r="AC2764" s="15">
        <f t="shared" si="281"/>
        <v>1900</v>
      </c>
    </row>
    <row r="2765" spans="7:29" x14ac:dyDescent="0.35">
      <c r="G2765" s="64"/>
      <c r="H2765" s="65"/>
      <c r="I2765" s="65" t="str">
        <f>IF(Job_Cards[[#This Row],[Customer Name]]="",I2764,"")</f>
        <v>Counter Sale</v>
      </c>
      <c r="K2765" s="67" t="str">
        <f>_xlfn.XLOOKUP(Job_Cards[[#This Row],[Part Code Issued]],'Inventory Check'!$A$3:$A$3000,'Inventory Check'!$B$3:$B$3000,"WRONG Code",0)</f>
        <v>WRONG Code</v>
      </c>
      <c r="N2765" s="69">
        <f t="shared" si="277"/>
        <v>0</v>
      </c>
      <c r="U2765" s="71">
        <f t="shared" si="276"/>
        <v>0</v>
      </c>
      <c r="V2765" s="71">
        <f t="shared" si="278"/>
        <v>0</v>
      </c>
      <c r="X2765" s="69">
        <f>Job_Cards[[#This Row],[GST on Lobour]]+Job_Cards[[#This Row],[Total Labour]]+Job_Cards[[#This Row],[Part Value]]</f>
        <v>0</v>
      </c>
      <c r="AA2765" s="15">
        <f t="shared" si="279"/>
        <v>0</v>
      </c>
      <c r="AB2765" s="15">
        <f t="shared" si="280"/>
        <v>1</v>
      </c>
      <c r="AC2765" s="15">
        <f t="shared" si="281"/>
        <v>1900</v>
      </c>
    </row>
    <row r="2766" spans="7:29" x14ac:dyDescent="0.35">
      <c r="G2766" s="64"/>
      <c r="H2766" s="65"/>
      <c r="I2766" s="65" t="str">
        <f>IF(Job_Cards[[#This Row],[Customer Name]]="",I2765,"")</f>
        <v>Counter Sale</v>
      </c>
      <c r="K2766" s="67" t="str">
        <f>_xlfn.XLOOKUP(Job_Cards[[#This Row],[Part Code Issued]],'Inventory Check'!$A$3:$A$3000,'Inventory Check'!$B$3:$B$3000,"WRONG Code",0)</f>
        <v>WRONG Code</v>
      </c>
      <c r="N2766" s="69">
        <f t="shared" si="277"/>
        <v>0</v>
      </c>
      <c r="U2766" s="71">
        <f t="shared" si="276"/>
        <v>0</v>
      </c>
      <c r="V2766" s="71">
        <f t="shared" si="278"/>
        <v>0</v>
      </c>
      <c r="X2766" s="69">
        <f>Job_Cards[[#This Row],[GST on Lobour]]+Job_Cards[[#This Row],[Total Labour]]+Job_Cards[[#This Row],[Part Value]]</f>
        <v>0</v>
      </c>
      <c r="AA2766" s="15">
        <f t="shared" si="279"/>
        <v>0</v>
      </c>
      <c r="AB2766" s="15">
        <f t="shared" si="280"/>
        <v>1</v>
      </c>
      <c r="AC2766" s="15">
        <f t="shared" si="281"/>
        <v>1900</v>
      </c>
    </row>
    <row r="2767" spans="7:29" x14ac:dyDescent="0.35">
      <c r="G2767" s="64"/>
      <c r="H2767" s="65"/>
      <c r="I2767" s="65" t="str">
        <f>IF(Job_Cards[[#This Row],[Customer Name]]="",I2766,"")</f>
        <v>Counter Sale</v>
      </c>
      <c r="K2767" s="67" t="str">
        <f>_xlfn.XLOOKUP(Job_Cards[[#This Row],[Part Code Issued]],'Inventory Check'!$A$3:$A$3000,'Inventory Check'!$B$3:$B$3000,"WRONG Code",0)</f>
        <v>WRONG Code</v>
      </c>
      <c r="N2767" s="69">
        <f t="shared" si="277"/>
        <v>0</v>
      </c>
      <c r="U2767" s="71">
        <f t="shared" si="276"/>
        <v>0</v>
      </c>
      <c r="V2767" s="71">
        <f t="shared" si="278"/>
        <v>0</v>
      </c>
      <c r="X2767" s="69">
        <f>Job_Cards[[#This Row],[GST on Lobour]]+Job_Cards[[#This Row],[Total Labour]]+Job_Cards[[#This Row],[Part Value]]</f>
        <v>0</v>
      </c>
      <c r="AA2767" s="15">
        <f t="shared" si="279"/>
        <v>0</v>
      </c>
      <c r="AB2767" s="15">
        <f t="shared" si="280"/>
        <v>1</v>
      </c>
      <c r="AC2767" s="15">
        <f t="shared" si="281"/>
        <v>1900</v>
      </c>
    </row>
    <row r="2768" spans="7:29" x14ac:dyDescent="0.35">
      <c r="G2768" s="64"/>
      <c r="H2768" s="65"/>
      <c r="I2768" s="65" t="str">
        <f>IF(Job_Cards[[#This Row],[Customer Name]]="",I2767,"")</f>
        <v>Counter Sale</v>
      </c>
      <c r="K2768" s="67" t="str">
        <f>_xlfn.XLOOKUP(Job_Cards[[#This Row],[Part Code Issued]],'Inventory Check'!$A$3:$A$3000,'Inventory Check'!$B$3:$B$3000,"WRONG Code",0)</f>
        <v>WRONG Code</v>
      </c>
      <c r="N2768" s="69">
        <f t="shared" si="277"/>
        <v>0</v>
      </c>
      <c r="U2768" s="71">
        <f t="shared" si="276"/>
        <v>0</v>
      </c>
      <c r="V2768" s="71">
        <f t="shared" si="278"/>
        <v>0</v>
      </c>
      <c r="X2768" s="69">
        <f>Job_Cards[[#This Row],[GST on Lobour]]+Job_Cards[[#This Row],[Total Labour]]+Job_Cards[[#This Row],[Part Value]]</f>
        <v>0</v>
      </c>
      <c r="AA2768" s="15">
        <f t="shared" si="279"/>
        <v>0</v>
      </c>
      <c r="AB2768" s="15">
        <f t="shared" si="280"/>
        <v>1</v>
      </c>
      <c r="AC2768" s="15">
        <f t="shared" si="281"/>
        <v>1900</v>
      </c>
    </row>
    <row r="2769" spans="7:29" x14ac:dyDescent="0.35">
      <c r="G2769" s="64"/>
      <c r="H2769" s="65"/>
      <c r="I2769" s="65" t="str">
        <f>IF(Job_Cards[[#This Row],[Customer Name]]="",I2768,"")</f>
        <v>Counter Sale</v>
      </c>
      <c r="K2769" s="67" t="str">
        <f>_xlfn.XLOOKUP(Job_Cards[[#This Row],[Part Code Issued]],'Inventory Check'!$A$3:$A$3000,'Inventory Check'!$B$3:$B$3000,"WRONG Code",0)</f>
        <v>WRONG Code</v>
      </c>
      <c r="N2769" s="69">
        <f t="shared" si="277"/>
        <v>0</v>
      </c>
      <c r="U2769" s="71">
        <f t="shared" si="276"/>
        <v>0</v>
      </c>
      <c r="V2769" s="71">
        <f t="shared" si="278"/>
        <v>0</v>
      </c>
      <c r="X2769" s="69">
        <f>Job_Cards[[#This Row],[GST on Lobour]]+Job_Cards[[#This Row],[Total Labour]]+Job_Cards[[#This Row],[Part Value]]</f>
        <v>0</v>
      </c>
      <c r="AA2769" s="15">
        <f t="shared" si="279"/>
        <v>0</v>
      </c>
      <c r="AB2769" s="15">
        <f t="shared" si="280"/>
        <v>1</v>
      </c>
      <c r="AC2769" s="15">
        <f t="shared" si="281"/>
        <v>1900</v>
      </c>
    </row>
    <row r="2770" spans="7:29" x14ac:dyDescent="0.35">
      <c r="G2770" s="64"/>
      <c r="H2770" s="65"/>
      <c r="I2770" s="65" t="str">
        <f>IF(Job_Cards[[#This Row],[Customer Name]]="",I2769,"")</f>
        <v>Counter Sale</v>
      </c>
      <c r="K2770" s="67" t="str">
        <f>_xlfn.XLOOKUP(Job_Cards[[#This Row],[Part Code Issued]],'Inventory Check'!$A$3:$A$3000,'Inventory Check'!$B$3:$B$3000,"WRONG Code",0)</f>
        <v>WRONG Code</v>
      </c>
      <c r="N2770" s="69">
        <f t="shared" si="277"/>
        <v>0</v>
      </c>
      <c r="U2770" s="71">
        <f t="shared" si="276"/>
        <v>0</v>
      </c>
      <c r="V2770" s="71">
        <f t="shared" si="278"/>
        <v>0</v>
      </c>
      <c r="X2770" s="69">
        <f>Job_Cards[[#This Row],[GST on Lobour]]+Job_Cards[[#This Row],[Total Labour]]+Job_Cards[[#This Row],[Part Value]]</f>
        <v>0</v>
      </c>
      <c r="AA2770" s="15">
        <f t="shared" si="279"/>
        <v>0</v>
      </c>
      <c r="AB2770" s="15">
        <f t="shared" si="280"/>
        <v>1</v>
      </c>
      <c r="AC2770" s="15">
        <f t="shared" si="281"/>
        <v>1900</v>
      </c>
    </row>
    <row r="2771" spans="7:29" x14ac:dyDescent="0.35">
      <c r="G2771" s="64"/>
      <c r="H2771" s="65"/>
      <c r="I2771" s="65" t="str">
        <f>IF(Job_Cards[[#This Row],[Customer Name]]="",I2770,"")</f>
        <v>Counter Sale</v>
      </c>
      <c r="K2771" s="67" t="str">
        <f>_xlfn.XLOOKUP(Job_Cards[[#This Row],[Part Code Issued]],'Inventory Check'!$A$3:$A$3000,'Inventory Check'!$B$3:$B$3000,"WRONG Code",0)</f>
        <v>WRONG Code</v>
      </c>
      <c r="N2771" s="69">
        <f t="shared" si="277"/>
        <v>0</v>
      </c>
      <c r="U2771" s="71">
        <f t="shared" si="276"/>
        <v>0</v>
      </c>
      <c r="V2771" s="71">
        <f t="shared" si="278"/>
        <v>0</v>
      </c>
      <c r="X2771" s="69">
        <f>Job_Cards[[#This Row],[GST on Lobour]]+Job_Cards[[#This Row],[Total Labour]]+Job_Cards[[#This Row],[Part Value]]</f>
        <v>0</v>
      </c>
      <c r="AA2771" s="15">
        <f t="shared" si="279"/>
        <v>0</v>
      </c>
      <c r="AB2771" s="15">
        <f t="shared" si="280"/>
        <v>1</v>
      </c>
      <c r="AC2771" s="15">
        <f t="shared" si="281"/>
        <v>1900</v>
      </c>
    </row>
    <row r="2772" spans="7:29" x14ac:dyDescent="0.35">
      <c r="G2772" s="64"/>
      <c r="H2772" s="65"/>
      <c r="I2772" s="65" t="str">
        <f>IF(Job_Cards[[#This Row],[Customer Name]]="",I2771,"")</f>
        <v>Counter Sale</v>
      </c>
      <c r="K2772" s="67" t="str">
        <f>_xlfn.XLOOKUP(Job_Cards[[#This Row],[Part Code Issued]],'Inventory Check'!$A$3:$A$3000,'Inventory Check'!$B$3:$B$3000,"WRONG Code",0)</f>
        <v>WRONG Code</v>
      </c>
      <c r="N2772" s="69">
        <f t="shared" si="277"/>
        <v>0</v>
      </c>
      <c r="U2772" s="71">
        <f t="shared" si="276"/>
        <v>0</v>
      </c>
      <c r="V2772" s="71">
        <f t="shared" si="278"/>
        <v>0</v>
      </c>
      <c r="X2772" s="69">
        <f>Job_Cards[[#This Row],[GST on Lobour]]+Job_Cards[[#This Row],[Total Labour]]+Job_Cards[[#This Row],[Part Value]]</f>
        <v>0</v>
      </c>
      <c r="AA2772" s="15">
        <f t="shared" si="279"/>
        <v>0</v>
      </c>
      <c r="AB2772" s="15">
        <f t="shared" si="280"/>
        <v>1</v>
      </c>
      <c r="AC2772" s="15">
        <f t="shared" si="281"/>
        <v>1900</v>
      </c>
    </row>
    <row r="2773" spans="7:29" x14ac:dyDescent="0.35">
      <c r="G2773" s="64"/>
      <c r="H2773" s="65"/>
      <c r="I2773" s="65" t="str">
        <f>IF(Job_Cards[[#This Row],[Customer Name]]="",I2772,"")</f>
        <v>Counter Sale</v>
      </c>
      <c r="K2773" s="67" t="str">
        <f>_xlfn.XLOOKUP(Job_Cards[[#This Row],[Part Code Issued]],'Inventory Check'!$A$3:$A$3000,'Inventory Check'!$B$3:$B$3000,"WRONG Code",0)</f>
        <v>WRONG Code</v>
      </c>
      <c r="N2773" s="69">
        <f t="shared" si="277"/>
        <v>0</v>
      </c>
      <c r="U2773" s="71">
        <f t="shared" si="276"/>
        <v>0</v>
      </c>
      <c r="V2773" s="71">
        <f t="shared" si="278"/>
        <v>0</v>
      </c>
      <c r="X2773" s="69">
        <f>Job_Cards[[#This Row],[GST on Lobour]]+Job_Cards[[#This Row],[Total Labour]]+Job_Cards[[#This Row],[Part Value]]</f>
        <v>0</v>
      </c>
      <c r="AA2773" s="15">
        <f t="shared" si="279"/>
        <v>0</v>
      </c>
      <c r="AB2773" s="15">
        <f t="shared" si="280"/>
        <v>1</v>
      </c>
      <c r="AC2773" s="15">
        <f t="shared" si="281"/>
        <v>1900</v>
      </c>
    </row>
    <row r="2774" spans="7:29" x14ac:dyDescent="0.35">
      <c r="G2774" s="64"/>
      <c r="H2774" s="65"/>
      <c r="I2774" s="65" t="str">
        <f>IF(Job_Cards[[#This Row],[Customer Name]]="",I2773,"")</f>
        <v>Counter Sale</v>
      </c>
      <c r="K2774" s="67" t="str">
        <f>_xlfn.XLOOKUP(Job_Cards[[#This Row],[Part Code Issued]],'Inventory Check'!$A$3:$A$3000,'Inventory Check'!$B$3:$B$3000,"WRONG Code",0)</f>
        <v>WRONG Code</v>
      </c>
      <c r="N2774" s="69">
        <f t="shared" si="277"/>
        <v>0</v>
      </c>
      <c r="U2774" s="71">
        <f t="shared" si="276"/>
        <v>0</v>
      </c>
      <c r="V2774" s="71">
        <f t="shared" si="278"/>
        <v>0</v>
      </c>
      <c r="X2774" s="69">
        <f>Job_Cards[[#This Row],[GST on Lobour]]+Job_Cards[[#This Row],[Total Labour]]+Job_Cards[[#This Row],[Part Value]]</f>
        <v>0</v>
      </c>
      <c r="AA2774" s="15">
        <f t="shared" si="279"/>
        <v>0</v>
      </c>
      <c r="AB2774" s="15">
        <f t="shared" si="280"/>
        <v>1</v>
      </c>
      <c r="AC2774" s="15">
        <f t="shared" si="281"/>
        <v>1900</v>
      </c>
    </row>
    <row r="2775" spans="7:29" x14ac:dyDescent="0.35">
      <c r="G2775" s="64"/>
      <c r="H2775" s="65"/>
      <c r="I2775" s="65" t="str">
        <f>IF(Job_Cards[[#This Row],[Customer Name]]="",I2774,"")</f>
        <v>Counter Sale</v>
      </c>
      <c r="K2775" s="67" t="str">
        <f>_xlfn.XLOOKUP(Job_Cards[[#This Row],[Part Code Issued]],'Inventory Check'!$A$3:$A$3000,'Inventory Check'!$B$3:$B$3000,"WRONG Code",0)</f>
        <v>WRONG Code</v>
      </c>
      <c r="N2775" s="69">
        <f t="shared" si="277"/>
        <v>0</v>
      </c>
      <c r="U2775" s="71">
        <f t="shared" si="276"/>
        <v>0</v>
      </c>
      <c r="V2775" s="71">
        <f t="shared" si="278"/>
        <v>0</v>
      </c>
      <c r="X2775" s="69">
        <f>Job_Cards[[#This Row],[GST on Lobour]]+Job_Cards[[#This Row],[Total Labour]]+Job_Cards[[#This Row],[Part Value]]</f>
        <v>0</v>
      </c>
      <c r="AA2775" s="15">
        <f t="shared" si="279"/>
        <v>0</v>
      </c>
      <c r="AB2775" s="15">
        <f t="shared" si="280"/>
        <v>1</v>
      </c>
      <c r="AC2775" s="15">
        <f t="shared" si="281"/>
        <v>1900</v>
      </c>
    </row>
    <row r="2776" spans="7:29" x14ac:dyDescent="0.35">
      <c r="G2776" s="64"/>
      <c r="H2776" s="65"/>
      <c r="I2776" s="65" t="str">
        <f>IF(Job_Cards[[#This Row],[Customer Name]]="",I2775,"")</f>
        <v>Counter Sale</v>
      </c>
      <c r="K2776" s="67" t="str">
        <f>_xlfn.XLOOKUP(Job_Cards[[#This Row],[Part Code Issued]],'Inventory Check'!$A$3:$A$3000,'Inventory Check'!$B$3:$B$3000,"WRONG Code",0)</f>
        <v>WRONG Code</v>
      </c>
      <c r="N2776" s="69">
        <f t="shared" si="277"/>
        <v>0</v>
      </c>
      <c r="U2776" s="71">
        <f t="shared" si="276"/>
        <v>0</v>
      </c>
      <c r="V2776" s="71">
        <f t="shared" si="278"/>
        <v>0</v>
      </c>
      <c r="X2776" s="69">
        <f>Job_Cards[[#This Row],[GST on Lobour]]+Job_Cards[[#This Row],[Total Labour]]+Job_Cards[[#This Row],[Part Value]]</f>
        <v>0</v>
      </c>
      <c r="AA2776" s="15">
        <f t="shared" si="279"/>
        <v>0</v>
      </c>
      <c r="AB2776" s="15">
        <f t="shared" si="280"/>
        <v>1</v>
      </c>
      <c r="AC2776" s="15">
        <f t="shared" si="281"/>
        <v>1900</v>
      </c>
    </row>
    <row r="2777" spans="7:29" x14ac:dyDescent="0.35">
      <c r="G2777" s="64"/>
      <c r="H2777" s="65"/>
      <c r="I2777" s="65" t="str">
        <f>IF(Job_Cards[[#This Row],[Customer Name]]="",I2776,"")</f>
        <v>Counter Sale</v>
      </c>
      <c r="K2777" s="67" t="str">
        <f>_xlfn.XLOOKUP(Job_Cards[[#This Row],[Part Code Issued]],'Inventory Check'!$A$3:$A$3000,'Inventory Check'!$B$3:$B$3000,"WRONG Code",0)</f>
        <v>WRONG Code</v>
      </c>
      <c r="N2777" s="69">
        <f t="shared" si="277"/>
        <v>0</v>
      </c>
      <c r="U2777" s="71">
        <f t="shared" si="276"/>
        <v>0</v>
      </c>
      <c r="V2777" s="71">
        <f t="shared" si="278"/>
        <v>0</v>
      </c>
      <c r="X2777" s="69">
        <f>Job_Cards[[#This Row],[GST on Lobour]]+Job_Cards[[#This Row],[Total Labour]]+Job_Cards[[#This Row],[Part Value]]</f>
        <v>0</v>
      </c>
      <c r="AA2777" s="15">
        <f t="shared" si="279"/>
        <v>0</v>
      </c>
      <c r="AB2777" s="15">
        <f t="shared" si="280"/>
        <v>1</v>
      </c>
      <c r="AC2777" s="15">
        <f t="shared" si="281"/>
        <v>1900</v>
      </c>
    </row>
    <row r="2778" spans="7:29" x14ac:dyDescent="0.35">
      <c r="G2778" s="64"/>
      <c r="H2778" s="65"/>
      <c r="I2778" s="65" t="str">
        <f>IF(Job_Cards[[#This Row],[Customer Name]]="",I2777,"")</f>
        <v>Counter Sale</v>
      </c>
      <c r="K2778" s="67" t="str">
        <f>_xlfn.XLOOKUP(Job_Cards[[#This Row],[Part Code Issued]],'Inventory Check'!$A$3:$A$3000,'Inventory Check'!$B$3:$B$3000,"WRONG Code",0)</f>
        <v>WRONG Code</v>
      </c>
      <c r="N2778" s="69">
        <f t="shared" si="277"/>
        <v>0</v>
      </c>
      <c r="U2778" s="71">
        <f t="shared" si="276"/>
        <v>0</v>
      </c>
      <c r="V2778" s="71">
        <f t="shared" si="278"/>
        <v>0</v>
      </c>
      <c r="X2778" s="69">
        <f>Job_Cards[[#This Row],[GST on Lobour]]+Job_Cards[[#This Row],[Total Labour]]+Job_Cards[[#This Row],[Part Value]]</f>
        <v>0</v>
      </c>
      <c r="AA2778" s="15">
        <f t="shared" si="279"/>
        <v>0</v>
      </c>
      <c r="AB2778" s="15">
        <f t="shared" si="280"/>
        <v>1</v>
      </c>
      <c r="AC2778" s="15">
        <f t="shared" si="281"/>
        <v>1900</v>
      </c>
    </row>
    <row r="2779" spans="7:29" x14ac:dyDescent="0.35">
      <c r="G2779" s="64"/>
      <c r="H2779" s="65"/>
      <c r="I2779" s="65" t="str">
        <f>IF(Job_Cards[[#This Row],[Customer Name]]="",I2778,"")</f>
        <v>Counter Sale</v>
      </c>
      <c r="K2779" s="67" t="str">
        <f>_xlfn.XLOOKUP(Job_Cards[[#This Row],[Part Code Issued]],'Inventory Check'!$A$3:$A$3000,'Inventory Check'!$B$3:$B$3000,"WRONG Code",0)</f>
        <v>WRONG Code</v>
      </c>
      <c r="N2779" s="69">
        <f t="shared" si="277"/>
        <v>0</v>
      </c>
      <c r="U2779" s="71">
        <f t="shared" si="276"/>
        <v>0</v>
      </c>
      <c r="V2779" s="71">
        <f t="shared" si="278"/>
        <v>0</v>
      </c>
      <c r="X2779" s="69">
        <f>Job_Cards[[#This Row],[GST on Lobour]]+Job_Cards[[#This Row],[Total Labour]]+Job_Cards[[#This Row],[Part Value]]</f>
        <v>0</v>
      </c>
      <c r="AA2779" s="15">
        <f t="shared" si="279"/>
        <v>0</v>
      </c>
      <c r="AB2779" s="15">
        <f t="shared" si="280"/>
        <v>1</v>
      </c>
      <c r="AC2779" s="15">
        <f t="shared" si="281"/>
        <v>1900</v>
      </c>
    </row>
    <row r="2780" spans="7:29" x14ac:dyDescent="0.35">
      <c r="G2780" s="64"/>
      <c r="H2780" s="65"/>
      <c r="I2780" s="65" t="str">
        <f>IF(Job_Cards[[#This Row],[Customer Name]]="",I2779,"")</f>
        <v>Counter Sale</v>
      </c>
      <c r="K2780" s="67" t="str">
        <f>_xlfn.XLOOKUP(Job_Cards[[#This Row],[Part Code Issued]],'Inventory Check'!$A$3:$A$3000,'Inventory Check'!$B$3:$B$3000,"WRONG Code",0)</f>
        <v>WRONG Code</v>
      </c>
      <c r="N2780" s="69">
        <f t="shared" si="277"/>
        <v>0</v>
      </c>
      <c r="U2780" s="71">
        <f t="shared" si="276"/>
        <v>0</v>
      </c>
      <c r="V2780" s="71">
        <f t="shared" si="278"/>
        <v>0</v>
      </c>
      <c r="X2780" s="69">
        <f>Job_Cards[[#This Row],[GST on Lobour]]+Job_Cards[[#This Row],[Total Labour]]+Job_Cards[[#This Row],[Part Value]]</f>
        <v>0</v>
      </c>
      <c r="AA2780" s="15">
        <f t="shared" si="279"/>
        <v>0</v>
      </c>
      <c r="AB2780" s="15">
        <f t="shared" si="280"/>
        <v>1</v>
      </c>
      <c r="AC2780" s="15">
        <f t="shared" si="281"/>
        <v>1900</v>
      </c>
    </row>
    <row r="2781" spans="7:29" x14ac:dyDescent="0.35">
      <c r="G2781" s="64"/>
      <c r="H2781" s="65"/>
      <c r="I2781" s="65" t="str">
        <f>IF(Job_Cards[[#This Row],[Customer Name]]="",I2780,"")</f>
        <v>Counter Sale</v>
      </c>
      <c r="K2781" s="67" t="str">
        <f>_xlfn.XLOOKUP(Job_Cards[[#This Row],[Part Code Issued]],'Inventory Check'!$A$3:$A$3000,'Inventory Check'!$B$3:$B$3000,"WRONG Code",0)</f>
        <v>WRONG Code</v>
      </c>
      <c r="N2781" s="69">
        <f t="shared" si="277"/>
        <v>0</v>
      </c>
      <c r="U2781" s="71">
        <f t="shared" si="276"/>
        <v>0</v>
      </c>
      <c r="V2781" s="71">
        <f t="shared" si="278"/>
        <v>0</v>
      </c>
      <c r="X2781" s="69">
        <f>Job_Cards[[#This Row],[GST on Lobour]]+Job_Cards[[#This Row],[Total Labour]]+Job_Cards[[#This Row],[Part Value]]</f>
        <v>0</v>
      </c>
      <c r="AA2781" s="15">
        <f t="shared" si="279"/>
        <v>0</v>
      </c>
      <c r="AB2781" s="15">
        <f t="shared" si="280"/>
        <v>1</v>
      </c>
      <c r="AC2781" s="15">
        <f t="shared" si="281"/>
        <v>1900</v>
      </c>
    </row>
    <row r="2782" spans="7:29" x14ac:dyDescent="0.35">
      <c r="G2782" s="64"/>
      <c r="H2782" s="65"/>
      <c r="I2782" s="65" t="str">
        <f>IF(Job_Cards[[#This Row],[Customer Name]]="",I2781,"")</f>
        <v>Counter Sale</v>
      </c>
      <c r="K2782" s="67" t="str">
        <f>_xlfn.XLOOKUP(Job_Cards[[#This Row],[Part Code Issued]],'Inventory Check'!$A$3:$A$3000,'Inventory Check'!$B$3:$B$3000,"WRONG Code",0)</f>
        <v>WRONG Code</v>
      </c>
      <c r="N2782" s="69">
        <f t="shared" si="277"/>
        <v>0</v>
      </c>
      <c r="U2782" s="71">
        <f t="shared" si="276"/>
        <v>0</v>
      </c>
      <c r="V2782" s="71">
        <f t="shared" si="278"/>
        <v>0</v>
      </c>
      <c r="X2782" s="69">
        <f>Job_Cards[[#This Row],[GST on Lobour]]+Job_Cards[[#This Row],[Total Labour]]+Job_Cards[[#This Row],[Part Value]]</f>
        <v>0</v>
      </c>
      <c r="AA2782" s="15">
        <f t="shared" si="279"/>
        <v>0</v>
      </c>
      <c r="AB2782" s="15">
        <f t="shared" si="280"/>
        <v>1</v>
      </c>
      <c r="AC2782" s="15">
        <f t="shared" si="281"/>
        <v>1900</v>
      </c>
    </row>
    <row r="2783" spans="7:29" x14ac:dyDescent="0.35">
      <c r="G2783" s="64"/>
      <c r="H2783" s="65"/>
      <c r="I2783" s="65" t="str">
        <f>IF(Job_Cards[[#This Row],[Customer Name]]="",I2782,"")</f>
        <v>Counter Sale</v>
      </c>
      <c r="K2783" s="67" t="str">
        <f>_xlfn.XLOOKUP(Job_Cards[[#This Row],[Part Code Issued]],'Inventory Check'!$A$3:$A$3000,'Inventory Check'!$B$3:$B$3000,"WRONG Code",0)</f>
        <v>WRONG Code</v>
      </c>
      <c r="N2783" s="69">
        <f t="shared" si="277"/>
        <v>0</v>
      </c>
      <c r="U2783" s="71">
        <f t="shared" si="276"/>
        <v>0</v>
      </c>
      <c r="V2783" s="71">
        <f t="shared" si="278"/>
        <v>0</v>
      </c>
      <c r="X2783" s="69">
        <f>Job_Cards[[#This Row],[GST on Lobour]]+Job_Cards[[#This Row],[Total Labour]]+Job_Cards[[#This Row],[Part Value]]</f>
        <v>0</v>
      </c>
      <c r="AA2783" s="15">
        <f t="shared" si="279"/>
        <v>0</v>
      </c>
      <c r="AB2783" s="15">
        <f t="shared" si="280"/>
        <v>1</v>
      </c>
      <c r="AC2783" s="15">
        <f t="shared" si="281"/>
        <v>1900</v>
      </c>
    </row>
    <row r="2784" spans="7:29" x14ac:dyDescent="0.35">
      <c r="G2784" s="64"/>
      <c r="H2784" s="65"/>
      <c r="I2784" s="65" t="str">
        <f>IF(Job_Cards[[#This Row],[Customer Name]]="",I2783,"")</f>
        <v>Counter Sale</v>
      </c>
      <c r="K2784" s="67" t="str">
        <f>_xlfn.XLOOKUP(Job_Cards[[#This Row],[Part Code Issued]],'Inventory Check'!$A$3:$A$3000,'Inventory Check'!$B$3:$B$3000,"WRONG Code",0)</f>
        <v>WRONG Code</v>
      </c>
      <c r="N2784" s="69">
        <f t="shared" si="277"/>
        <v>0</v>
      </c>
      <c r="U2784" s="71">
        <f t="shared" si="276"/>
        <v>0</v>
      </c>
      <c r="V2784" s="71">
        <f t="shared" si="278"/>
        <v>0</v>
      </c>
      <c r="X2784" s="69">
        <f>Job_Cards[[#This Row],[GST on Lobour]]+Job_Cards[[#This Row],[Total Labour]]+Job_Cards[[#This Row],[Part Value]]</f>
        <v>0</v>
      </c>
      <c r="AA2784" s="15">
        <f t="shared" si="279"/>
        <v>0</v>
      </c>
      <c r="AB2784" s="15">
        <f t="shared" si="280"/>
        <v>1</v>
      </c>
      <c r="AC2784" s="15">
        <f t="shared" si="281"/>
        <v>1900</v>
      </c>
    </row>
    <row r="2785" spans="7:29" x14ac:dyDescent="0.35">
      <c r="G2785" s="64"/>
      <c r="H2785" s="65"/>
      <c r="I2785" s="65" t="str">
        <f>IF(Job_Cards[[#This Row],[Customer Name]]="",I2784,"")</f>
        <v>Counter Sale</v>
      </c>
      <c r="K2785" s="67" t="str">
        <f>_xlfn.XLOOKUP(Job_Cards[[#This Row],[Part Code Issued]],'Inventory Check'!$A$3:$A$3000,'Inventory Check'!$B$3:$B$3000,"WRONG Code",0)</f>
        <v>WRONG Code</v>
      </c>
      <c r="N2785" s="69">
        <f t="shared" si="277"/>
        <v>0</v>
      </c>
      <c r="U2785" s="71">
        <f t="shared" si="276"/>
        <v>0</v>
      </c>
      <c r="V2785" s="71">
        <f t="shared" si="278"/>
        <v>0</v>
      </c>
      <c r="X2785" s="69">
        <f>Job_Cards[[#This Row],[GST on Lobour]]+Job_Cards[[#This Row],[Total Labour]]+Job_Cards[[#This Row],[Part Value]]</f>
        <v>0</v>
      </c>
      <c r="AA2785" s="15">
        <f t="shared" si="279"/>
        <v>0</v>
      </c>
      <c r="AB2785" s="15">
        <f t="shared" si="280"/>
        <v>1</v>
      </c>
      <c r="AC2785" s="15">
        <f t="shared" si="281"/>
        <v>1900</v>
      </c>
    </row>
    <row r="2786" spans="7:29" x14ac:dyDescent="0.35">
      <c r="G2786" s="64"/>
      <c r="H2786" s="65"/>
      <c r="I2786" s="65" t="str">
        <f>IF(Job_Cards[[#This Row],[Customer Name]]="",I2785,"")</f>
        <v>Counter Sale</v>
      </c>
      <c r="K2786" s="67" t="str">
        <f>_xlfn.XLOOKUP(Job_Cards[[#This Row],[Part Code Issued]],'Inventory Check'!$A$3:$A$3000,'Inventory Check'!$B$3:$B$3000,"WRONG Code",0)</f>
        <v>WRONG Code</v>
      </c>
      <c r="N2786" s="69">
        <f t="shared" si="277"/>
        <v>0</v>
      </c>
      <c r="U2786" s="71">
        <f t="shared" si="276"/>
        <v>0</v>
      </c>
      <c r="V2786" s="71">
        <f t="shared" si="278"/>
        <v>0</v>
      </c>
      <c r="X2786" s="69">
        <f>Job_Cards[[#This Row],[GST on Lobour]]+Job_Cards[[#This Row],[Total Labour]]+Job_Cards[[#This Row],[Part Value]]</f>
        <v>0</v>
      </c>
      <c r="AA2786" s="15">
        <f t="shared" si="279"/>
        <v>0</v>
      </c>
      <c r="AB2786" s="15">
        <f t="shared" si="280"/>
        <v>1</v>
      </c>
      <c r="AC2786" s="15">
        <f t="shared" si="281"/>
        <v>1900</v>
      </c>
    </row>
    <row r="2787" spans="7:29" x14ac:dyDescent="0.35">
      <c r="G2787" s="64"/>
      <c r="H2787" s="65"/>
      <c r="I2787" s="65" t="str">
        <f>IF(Job_Cards[[#This Row],[Customer Name]]="",I2786,"")</f>
        <v>Counter Sale</v>
      </c>
      <c r="K2787" s="67" t="str">
        <f>_xlfn.XLOOKUP(Job_Cards[[#This Row],[Part Code Issued]],'Inventory Check'!$A$3:$A$3000,'Inventory Check'!$B$3:$B$3000,"WRONG Code",0)</f>
        <v>WRONG Code</v>
      </c>
      <c r="N2787" s="69">
        <f t="shared" si="277"/>
        <v>0</v>
      </c>
      <c r="U2787" s="71">
        <f t="shared" si="276"/>
        <v>0</v>
      </c>
      <c r="V2787" s="71">
        <f t="shared" si="278"/>
        <v>0</v>
      </c>
      <c r="X2787" s="69">
        <f>Job_Cards[[#This Row],[GST on Lobour]]+Job_Cards[[#This Row],[Total Labour]]+Job_Cards[[#This Row],[Part Value]]</f>
        <v>0</v>
      </c>
      <c r="AA2787" s="15">
        <f t="shared" si="279"/>
        <v>0</v>
      </c>
      <c r="AB2787" s="15">
        <f t="shared" si="280"/>
        <v>1</v>
      </c>
      <c r="AC2787" s="15">
        <f t="shared" si="281"/>
        <v>1900</v>
      </c>
    </row>
    <row r="2788" spans="7:29" x14ac:dyDescent="0.35">
      <c r="G2788" s="64"/>
      <c r="H2788" s="65"/>
      <c r="I2788" s="65" t="str">
        <f>IF(Job_Cards[[#This Row],[Customer Name]]="",I2787,"")</f>
        <v>Counter Sale</v>
      </c>
      <c r="K2788" s="67" t="str">
        <f>_xlfn.XLOOKUP(Job_Cards[[#This Row],[Part Code Issued]],'Inventory Check'!$A$3:$A$3000,'Inventory Check'!$B$3:$B$3000,"WRONG Code",0)</f>
        <v>WRONG Code</v>
      </c>
      <c r="N2788" s="69">
        <f t="shared" si="277"/>
        <v>0</v>
      </c>
      <c r="U2788" s="71">
        <f t="shared" si="276"/>
        <v>0</v>
      </c>
      <c r="V2788" s="71">
        <f t="shared" si="278"/>
        <v>0</v>
      </c>
      <c r="X2788" s="69">
        <f>Job_Cards[[#This Row],[GST on Lobour]]+Job_Cards[[#This Row],[Total Labour]]+Job_Cards[[#This Row],[Part Value]]</f>
        <v>0</v>
      </c>
      <c r="AA2788" s="15">
        <f t="shared" si="279"/>
        <v>0</v>
      </c>
      <c r="AB2788" s="15">
        <f t="shared" si="280"/>
        <v>1</v>
      </c>
      <c r="AC2788" s="15">
        <f t="shared" si="281"/>
        <v>1900</v>
      </c>
    </row>
    <row r="2789" spans="7:29" x14ac:dyDescent="0.35">
      <c r="G2789" s="64"/>
      <c r="H2789" s="65"/>
      <c r="I2789" s="65" t="str">
        <f>IF(Job_Cards[[#This Row],[Customer Name]]="",I2788,"")</f>
        <v>Counter Sale</v>
      </c>
      <c r="K2789" s="67" t="str">
        <f>_xlfn.XLOOKUP(Job_Cards[[#This Row],[Part Code Issued]],'Inventory Check'!$A$3:$A$3000,'Inventory Check'!$B$3:$B$3000,"WRONG Code",0)</f>
        <v>WRONG Code</v>
      </c>
      <c r="N2789" s="69">
        <f t="shared" si="277"/>
        <v>0</v>
      </c>
      <c r="U2789" s="71">
        <f t="shared" si="276"/>
        <v>0</v>
      </c>
      <c r="V2789" s="71">
        <f t="shared" si="278"/>
        <v>0</v>
      </c>
      <c r="X2789" s="69">
        <f>Job_Cards[[#This Row],[GST on Lobour]]+Job_Cards[[#This Row],[Total Labour]]+Job_Cards[[#This Row],[Part Value]]</f>
        <v>0</v>
      </c>
      <c r="AA2789" s="15">
        <f t="shared" si="279"/>
        <v>0</v>
      </c>
      <c r="AB2789" s="15">
        <f t="shared" si="280"/>
        <v>1</v>
      </c>
      <c r="AC2789" s="15">
        <f t="shared" si="281"/>
        <v>1900</v>
      </c>
    </row>
    <row r="2790" spans="7:29" x14ac:dyDescent="0.35">
      <c r="G2790" s="64"/>
      <c r="H2790" s="65"/>
      <c r="I2790" s="65" t="str">
        <f>IF(Job_Cards[[#This Row],[Customer Name]]="",I2789,"")</f>
        <v>Counter Sale</v>
      </c>
      <c r="K2790" s="67" t="str">
        <f>_xlfn.XLOOKUP(Job_Cards[[#This Row],[Part Code Issued]],'Inventory Check'!$A$3:$A$3000,'Inventory Check'!$B$3:$B$3000,"WRONG Code",0)</f>
        <v>WRONG Code</v>
      </c>
      <c r="N2790" s="69">
        <f t="shared" si="277"/>
        <v>0</v>
      </c>
      <c r="U2790" s="71">
        <f t="shared" si="276"/>
        <v>0</v>
      </c>
      <c r="V2790" s="71">
        <f t="shared" si="278"/>
        <v>0</v>
      </c>
      <c r="X2790" s="69">
        <f>Job_Cards[[#This Row],[GST on Lobour]]+Job_Cards[[#This Row],[Total Labour]]+Job_Cards[[#This Row],[Part Value]]</f>
        <v>0</v>
      </c>
      <c r="AA2790" s="15">
        <f t="shared" si="279"/>
        <v>0</v>
      </c>
      <c r="AB2790" s="15">
        <f t="shared" si="280"/>
        <v>1</v>
      </c>
      <c r="AC2790" s="15">
        <f t="shared" si="281"/>
        <v>1900</v>
      </c>
    </row>
    <row r="2791" spans="7:29" x14ac:dyDescent="0.35">
      <c r="G2791" s="64"/>
      <c r="H2791" s="65"/>
      <c r="I2791" s="65" t="str">
        <f>IF(Job_Cards[[#This Row],[Customer Name]]="",I2790,"")</f>
        <v>Counter Sale</v>
      </c>
      <c r="K2791" s="67" t="str">
        <f>_xlfn.XLOOKUP(Job_Cards[[#This Row],[Part Code Issued]],'Inventory Check'!$A$3:$A$3000,'Inventory Check'!$B$3:$B$3000,"WRONG Code",0)</f>
        <v>WRONG Code</v>
      </c>
      <c r="N2791" s="69">
        <f t="shared" si="277"/>
        <v>0</v>
      </c>
      <c r="U2791" s="71">
        <f t="shared" si="276"/>
        <v>0</v>
      </c>
      <c r="V2791" s="71">
        <f t="shared" si="278"/>
        <v>0</v>
      </c>
      <c r="X2791" s="69">
        <f>Job_Cards[[#This Row],[GST on Lobour]]+Job_Cards[[#This Row],[Total Labour]]+Job_Cards[[#This Row],[Part Value]]</f>
        <v>0</v>
      </c>
      <c r="AA2791" s="15">
        <f t="shared" si="279"/>
        <v>0</v>
      </c>
      <c r="AB2791" s="15">
        <f t="shared" si="280"/>
        <v>1</v>
      </c>
      <c r="AC2791" s="15">
        <f t="shared" si="281"/>
        <v>1900</v>
      </c>
    </row>
    <row r="2792" spans="7:29" x14ac:dyDescent="0.35">
      <c r="G2792" s="64"/>
      <c r="H2792" s="65"/>
      <c r="I2792" s="65" t="str">
        <f>IF(Job_Cards[[#This Row],[Customer Name]]="",I2791,"")</f>
        <v>Counter Sale</v>
      </c>
      <c r="K2792" s="67" t="str">
        <f>_xlfn.XLOOKUP(Job_Cards[[#This Row],[Part Code Issued]],'Inventory Check'!$A$3:$A$3000,'Inventory Check'!$B$3:$B$3000,"WRONG Code",0)</f>
        <v>WRONG Code</v>
      </c>
      <c r="N2792" s="69">
        <f t="shared" si="277"/>
        <v>0</v>
      </c>
      <c r="U2792" s="71">
        <f t="shared" si="276"/>
        <v>0</v>
      </c>
      <c r="V2792" s="71">
        <f t="shared" si="278"/>
        <v>0</v>
      </c>
      <c r="X2792" s="69">
        <f>Job_Cards[[#This Row],[GST on Lobour]]+Job_Cards[[#This Row],[Total Labour]]+Job_Cards[[#This Row],[Part Value]]</f>
        <v>0</v>
      </c>
      <c r="AA2792" s="15">
        <f t="shared" si="279"/>
        <v>0</v>
      </c>
      <c r="AB2792" s="15">
        <f t="shared" si="280"/>
        <v>1</v>
      </c>
      <c r="AC2792" s="15">
        <f t="shared" si="281"/>
        <v>1900</v>
      </c>
    </row>
    <row r="2793" spans="7:29" x14ac:dyDescent="0.35">
      <c r="G2793" s="64"/>
      <c r="H2793" s="65"/>
      <c r="I2793" s="65" t="str">
        <f>IF(Job_Cards[[#This Row],[Customer Name]]="",I2792,"")</f>
        <v>Counter Sale</v>
      </c>
      <c r="K2793" s="67" t="str">
        <f>_xlfn.XLOOKUP(Job_Cards[[#This Row],[Part Code Issued]],'Inventory Check'!$A$3:$A$3000,'Inventory Check'!$B$3:$B$3000,"WRONG Code",0)</f>
        <v>WRONG Code</v>
      </c>
      <c r="N2793" s="69">
        <f t="shared" si="277"/>
        <v>0</v>
      </c>
      <c r="U2793" s="71">
        <f t="shared" si="276"/>
        <v>0</v>
      </c>
      <c r="V2793" s="71">
        <f t="shared" si="278"/>
        <v>0</v>
      </c>
      <c r="X2793" s="69">
        <f>Job_Cards[[#This Row],[GST on Lobour]]+Job_Cards[[#This Row],[Total Labour]]+Job_Cards[[#This Row],[Part Value]]</f>
        <v>0</v>
      </c>
      <c r="AA2793" s="15">
        <f t="shared" si="279"/>
        <v>0</v>
      </c>
      <c r="AB2793" s="15">
        <f t="shared" si="280"/>
        <v>1</v>
      </c>
      <c r="AC2793" s="15">
        <f t="shared" si="281"/>
        <v>1900</v>
      </c>
    </row>
    <row r="2794" spans="7:29" x14ac:dyDescent="0.35">
      <c r="G2794" s="64"/>
      <c r="H2794" s="65"/>
      <c r="I2794" s="65" t="str">
        <f>IF(Job_Cards[[#This Row],[Customer Name]]="",I2793,"")</f>
        <v>Counter Sale</v>
      </c>
      <c r="K2794" s="67" t="str">
        <f>_xlfn.XLOOKUP(Job_Cards[[#This Row],[Part Code Issued]],'Inventory Check'!$A$3:$A$3000,'Inventory Check'!$B$3:$B$3000,"WRONG Code",0)</f>
        <v>WRONG Code</v>
      </c>
      <c r="N2794" s="69">
        <f t="shared" si="277"/>
        <v>0</v>
      </c>
      <c r="U2794" s="71">
        <f t="shared" si="276"/>
        <v>0</v>
      </c>
      <c r="V2794" s="71">
        <f t="shared" si="278"/>
        <v>0</v>
      </c>
      <c r="X2794" s="69">
        <f>Job_Cards[[#This Row],[GST on Lobour]]+Job_Cards[[#This Row],[Total Labour]]+Job_Cards[[#This Row],[Part Value]]</f>
        <v>0</v>
      </c>
      <c r="AA2794" s="15">
        <f t="shared" si="279"/>
        <v>0</v>
      </c>
      <c r="AB2794" s="15">
        <f t="shared" si="280"/>
        <v>1</v>
      </c>
      <c r="AC2794" s="15">
        <f t="shared" si="281"/>
        <v>1900</v>
      </c>
    </row>
    <row r="2795" spans="7:29" x14ac:dyDescent="0.35">
      <c r="G2795" s="64"/>
      <c r="H2795" s="65"/>
      <c r="I2795" s="65" t="str">
        <f>IF(Job_Cards[[#This Row],[Customer Name]]="",I2794,"")</f>
        <v>Counter Sale</v>
      </c>
      <c r="K2795" s="67" t="str">
        <f>_xlfn.XLOOKUP(Job_Cards[[#This Row],[Part Code Issued]],'Inventory Check'!$A$3:$A$3000,'Inventory Check'!$B$3:$B$3000,"WRONG Code",0)</f>
        <v>WRONG Code</v>
      </c>
      <c r="N2795" s="69">
        <f t="shared" si="277"/>
        <v>0</v>
      </c>
      <c r="U2795" s="71">
        <f t="shared" si="276"/>
        <v>0</v>
      </c>
      <c r="V2795" s="71">
        <f t="shared" si="278"/>
        <v>0</v>
      </c>
      <c r="X2795" s="69">
        <f>Job_Cards[[#This Row],[GST on Lobour]]+Job_Cards[[#This Row],[Total Labour]]+Job_Cards[[#This Row],[Part Value]]</f>
        <v>0</v>
      </c>
      <c r="AA2795" s="15">
        <f t="shared" si="279"/>
        <v>0</v>
      </c>
      <c r="AB2795" s="15">
        <f t="shared" si="280"/>
        <v>1</v>
      </c>
      <c r="AC2795" s="15">
        <f t="shared" si="281"/>
        <v>1900</v>
      </c>
    </row>
    <row r="2796" spans="7:29" x14ac:dyDescent="0.35">
      <c r="G2796" s="64"/>
      <c r="H2796" s="65"/>
      <c r="I2796" s="65" t="str">
        <f>IF(Job_Cards[[#This Row],[Customer Name]]="",I2795,"")</f>
        <v>Counter Sale</v>
      </c>
      <c r="K2796" s="67" t="str">
        <f>_xlfn.XLOOKUP(Job_Cards[[#This Row],[Part Code Issued]],'Inventory Check'!$A$3:$A$3000,'Inventory Check'!$B$3:$B$3000,"WRONG Code",0)</f>
        <v>WRONG Code</v>
      </c>
      <c r="N2796" s="69">
        <f t="shared" si="277"/>
        <v>0</v>
      </c>
      <c r="U2796" s="71">
        <f t="shared" si="276"/>
        <v>0</v>
      </c>
      <c r="V2796" s="71">
        <f t="shared" si="278"/>
        <v>0</v>
      </c>
      <c r="X2796" s="69">
        <f>Job_Cards[[#This Row],[GST on Lobour]]+Job_Cards[[#This Row],[Total Labour]]+Job_Cards[[#This Row],[Part Value]]</f>
        <v>0</v>
      </c>
      <c r="AA2796" s="15">
        <f t="shared" si="279"/>
        <v>0</v>
      </c>
      <c r="AB2796" s="15">
        <f t="shared" si="280"/>
        <v>1</v>
      </c>
      <c r="AC2796" s="15">
        <f t="shared" si="281"/>
        <v>1900</v>
      </c>
    </row>
    <row r="2797" spans="7:29" x14ac:dyDescent="0.35">
      <c r="G2797" s="64"/>
      <c r="H2797" s="65"/>
      <c r="I2797" s="65" t="str">
        <f>IF(Job_Cards[[#This Row],[Customer Name]]="",I2796,"")</f>
        <v>Counter Sale</v>
      </c>
      <c r="K2797" s="67" t="str">
        <f>_xlfn.XLOOKUP(Job_Cards[[#This Row],[Part Code Issued]],'Inventory Check'!$A$3:$A$3000,'Inventory Check'!$B$3:$B$3000,"WRONG Code",0)</f>
        <v>WRONG Code</v>
      </c>
      <c r="N2797" s="69">
        <f t="shared" si="277"/>
        <v>0</v>
      </c>
      <c r="U2797" s="71">
        <f t="shared" si="276"/>
        <v>0</v>
      </c>
      <c r="V2797" s="71">
        <f t="shared" si="278"/>
        <v>0</v>
      </c>
      <c r="X2797" s="69">
        <f>Job_Cards[[#This Row],[GST on Lobour]]+Job_Cards[[#This Row],[Total Labour]]+Job_Cards[[#This Row],[Part Value]]</f>
        <v>0</v>
      </c>
      <c r="AA2797" s="15">
        <f t="shared" si="279"/>
        <v>0</v>
      </c>
      <c r="AB2797" s="15">
        <f t="shared" si="280"/>
        <v>1</v>
      </c>
      <c r="AC2797" s="15">
        <f t="shared" si="281"/>
        <v>1900</v>
      </c>
    </row>
    <row r="2798" spans="7:29" x14ac:dyDescent="0.35">
      <c r="G2798" s="64"/>
      <c r="H2798" s="65"/>
      <c r="I2798" s="65" t="str">
        <f>IF(Job_Cards[[#This Row],[Customer Name]]="",I2797,"")</f>
        <v>Counter Sale</v>
      </c>
      <c r="K2798" s="67" t="str">
        <f>_xlfn.XLOOKUP(Job_Cards[[#This Row],[Part Code Issued]],'Inventory Check'!$A$3:$A$3000,'Inventory Check'!$B$3:$B$3000,"WRONG Code",0)</f>
        <v>WRONG Code</v>
      </c>
      <c r="N2798" s="69">
        <f t="shared" si="277"/>
        <v>0</v>
      </c>
      <c r="U2798" s="71">
        <f t="shared" si="276"/>
        <v>0</v>
      </c>
      <c r="V2798" s="71">
        <f t="shared" si="278"/>
        <v>0</v>
      </c>
      <c r="X2798" s="69">
        <f>Job_Cards[[#This Row],[GST on Lobour]]+Job_Cards[[#This Row],[Total Labour]]+Job_Cards[[#This Row],[Part Value]]</f>
        <v>0</v>
      </c>
      <c r="AA2798" s="15">
        <f t="shared" si="279"/>
        <v>0</v>
      </c>
      <c r="AB2798" s="15">
        <f t="shared" si="280"/>
        <v>1</v>
      </c>
      <c r="AC2798" s="15">
        <f t="shared" si="281"/>
        <v>1900</v>
      </c>
    </row>
    <row r="2799" spans="7:29" x14ac:dyDescent="0.35">
      <c r="G2799" s="64"/>
      <c r="H2799" s="65"/>
      <c r="I2799" s="65" t="str">
        <f>IF(Job_Cards[[#This Row],[Customer Name]]="",I2798,"")</f>
        <v>Counter Sale</v>
      </c>
      <c r="K2799" s="67" t="str">
        <f>_xlfn.XLOOKUP(Job_Cards[[#This Row],[Part Code Issued]],'Inventory Check'!$A$3:$A$3000,'Inventory Check'!$B$3:$B$3000,"WRONG Code",0)</f>
        <v>WRONG Code</v>
      </c>
      <c r="N2799" s="69">
        <f t="shared" si="277"/>
        <v>0</v>
      </c>
      <c r="U2799" s="71">
        <f t="shared" si="276"/>
        <v>0</v>
      </c>
      <c r="V2799" s="71">
        <f t="shared" si="278"/>
        <v>0</v>
      </c>
      <c r="X2799" s="69">
        <f>Job_Cards[[#This Row],[GST on Lobour]]+Job_Cards[[#This Row],[Total Labour]]+Job_Cards[[#This Row],[Part Value]]</f>
        <v>0</v>
      </c>
      <c r="AA2799" s="15">
        <f t="shared" si="279"/>
        <v>0</v>
      </c>
      <c r="AB2799" s="15">
        <f t="shared" si="280"/>
        <v>1</v>
      </c>
      <c r="AC2799" s="15">
        <f t="shared" si="281"/>
        <v>1900</v>
      </c>
    </row>
    <row r="2800" spans="7:29" x14ac:dyDescent="0.35">
      <c r="G2800" s="64"/>
      <c r="H2800" s="65"/>
      <c r="I2800" s="65" t="str">
        <f>IF(Job_Cards[[#This Row],[Customer Name]]="",I2799,"")</f>
        <v>Counter Sale</v>
      </c>
      <c r="K2800" s="67" t="str">
        <f>_xlfn.XLOOKUP(Job_Cards[[#This Row],[Part Code Issued]],'Inventory Check'!$A$3:$A$3000,'Inventory Check'!$B$3:$B$3000,"WRONG Code",0)</f>
        <v>WRONG Code</v>
      </c>
      <c r="N2800" s="69">
        <f t="shared" si="277"/>
        <v>0</v>
      </c>
      <c r="U2800" s="71">
        <f t="shared" si="276"/>
        <v>0</v>
      </c>
      <c r="V2800" s="71">
        <f t="shared" si="278"/>
        <v>0</v>
      </c>
      <c r="X2800" s="69">
        <f>Job_Cards[[#This Row],[GST on Lobour]]+Job_Cards[[#This Row],[Total Labour]]+Job_Cards[[#This Row],[Part Value]]</f>
        <v>0</v>
      </c>
      <c r="AA2800" s="15">
        <f t="shared" si="279"/>
        <v>0</v>
      </c>
      <c r="AB2800" s="15">
        <f t="shared" si="280"/>
        <v>1</v>
      </c>
      <c r="AC2800" s="15">
        <f t="shared" si="281"/>
        <v>1900</v>
      </c>
    </row>
    <row r="2801" spans="7:29" x14ac:dyDescent="0.35">
      <c r="G2801" s="64"/>
      <c r="H2801" s="65"/>
      <c r="I2801" s="65" t="str">
        <f>IF(Job_Cards[[#This Row],[Customer Name]]="",I2800,"")</f>
        <v>Counter Sale</v>
      </c>
      <c r="K2801" s="67" t="str">
        <f>_xlfn.XLOOKUP(Job_Cards[[#This Row],[Part Code Issued]],'Inventory Check'!$A$3:$A$3000,'Inventory Check'!$B$3:$B$3000,"WRONG Code",0)</f>
        <v>WRONG Code</v>
      </c>
      <c r="N2801" s="69">
        <f t="shared" si="277"/>
        <v>0</v>
      </c>
      <c r="U2801" s="71">
        <f t="shared" si="276"/>
        <v>0</v>
      </c>
      <c r="V2801" s="71">
        <f t="shared" si="278"/>
        <v>0</v>
      </c>
      <c r="X2801" s="69">
        <f>Job_Cards[[#This Row],[GST on Lobour]]+Job_Cards[[#This Row],[Total Labour]]+Job_Cards[[#This Row],[Part Value]]</f>
        <v>0</v>
      </c>
      <c r="AA2801" s="15">
        <f t="shared" si="279"/>
        <v>0</v>
      </c>
      <c r="AB2801" s="15">
        <f t="shared" si="280"/>
        <v>1</v>
      </c>
      <c r="AC2801" s="15">
        <f t="shared" si="281"/>
        <v>1900</v>
      </c>
    </row>
    <row r="2802" spans="7:29" x14ac:dyDescent="0.35">
      <c r="G2802" s="64"/>
      <c r="H2802" s="65"/>
      <c r="I2802" s="65" t="str">
        <f>IF(Job_Cards[[#This Row],[Customer Name]]="",I2801,"")</f>
        <v>Counter Sale</v>
      </c>
      <c r="K2802" s="67" t="str">
        <f>_xlfn.XLOOKUP(Job_Cards[[#This Row],[Part Code Issued]],'Inventory Check'!$A$3:$A$3000,'Inventory Check'!$B$3:$B$3000,"WRONG Code",0)</f>
        <v>WRONG Code</v>
      </c>
      <c r="N2802" s="69">
        <f t="shared" si="277"/>
        <v>0</v>
      </c>
      <c r="U2802" s="71">
        <f t="shared" si="276"/>
        <v>0</v>
      </c>
      <c r="V2802" s="71">
        <f t="shared" si="278"/>
        <v>0</v>
      </c>
      <c r="X2802" s="69">
        <f>Job_Cards[[#This Row],[GST on Lobour]]+Job_Cards[[#This Row],[Total Labour]]+Job_Cards[[#This Row],[Part Value]]</f>
        <v>0</v>
      </c>
      <c r="AA2802" s="15">
        <f t="shared" si="279"/>
        <v>0</v>
      </c>
      <c r="AB2802" s="15">
        <f t="shared" si="280"/>
        <v>1</v>
      </c>
      <c r="AC2802" s="15">
        <f t="shared" si="281"/>
        <v>1900</v>
      </c>
    </row>
    <row r="2803" spans="7:29" x14ac:dyDescent="0.35">
      <c r="G2803" s="64"/>
      <c r="H2803" s="65"/>
      <c r="I2803" s="65" t="str">
        <f>IF(Job_Cards[[#This Row],[Customer Name]]="",I2802,"")</f>
        <v>Counter Sale</v>
      </c>
      <c r="K2803" s="67" t="str">
        <f>_xlfn.XLOOKUP(Job_Cards[[#This Row],[Part Code Issued]],'Inventory Check'!$A$3:$A$3000,'Inventory Check'!$B$3:$B$3000,"WRONG Code",0)</f>
        <v>WRONG Code</v>
      </c>
      <c r="N2803" s="69">
        <f t="shared" si="277"/>
        <v>0</v>
      </c>
      <c r="U2803" s="71">
        <f t="shared" si="276"/>
        <v>0</v>
      </c>
      <c r="V2803" s="71">
        <f t="shared" si="278"/>
        <v>0</v>
      </c>
      <c r="X2803" s="69">
        <f>Job_Cards[[#This Row],[GST on Lobour]]+Job_Cards[[#This Row],[Total Labour]]+Job_Cards[[#This Row],[Part Value]]</f>
        <v>0</v>
      </c>
      <c r="AA2803" s="15">
        <f t="shared" si="279"/>
        <v>0</v>
      </c>
      <c r="AB2803" s="15">
        <f t="shared" si="280"/>
        <v>1</v>
      </c>
      <c r="AC2803" s="15">
        <f t="shared" si="281"/>
        <v>1900</v>
      </c>
    </row>
    <row r="2804" spans="7:29" x14ac:dyDescent="0.35">
      <c r="G2804" s="64"/>
      <c r="H2804" s="65"/>
      <c r="I2804" s="65" t="str">
        <f>IF(Job_Cards[[#This Row],[Customer Name]]="",I2803,"")</f>
        <v>Counter Sale</v>
      </c>
      <c r="K2804" s="67" t="str">
        <f>_xlfn.XLOOKUP(Job_Cards[[#This Row],[Part Code Issued]],'Inventory Check'!$A$3:$A$3000,'Inventory Check'!$B$3:$B$3000,"WRONG Code",0)</f>
        <v>WRONG Code</v>
      </c>
      <c r="N2804" s="69">
        <f t="shared" si="277"/>
        <v>0</v>
      </c>
      <c r="U2804" s="71">
        <f t="shared" si="276"/>
        <v>0</v>
      </c>
      <c r="V2804" s="71">
        <f t="shared" si="278"/>
        <v>0</v>
      </c>
      <c r="X2804" s="69">
        <f>Job_Cards[[#This Row],[GST on Lobour]]+Job_Cards[[#This Row],[Total Labour]]+Job_Cards[[#This Row],[Part Value]]</f>
        <v>0</v>
      </c>
      <c r="AA2804" s="15">
        <f t="shared" si="279"/>
        <v>0</v>
      </c>
      <c r="AB2804" s="15">
        <f t="shared" si="280"/>
        <v>1</v>
      </c>
      <c r="AC2804" s="15">
        <f t="shared" si="281"/>
        <v>1900</v>
      </c>
    </row>
    <row r="2805" spans="7:29" x14ac:dyDescent="0.35">
      <c r="G2805" s="64"/>
      <c r="H2805" s="65"/>
      <c r="I2805" s="65" t="str">
        <f>IF(Job_Cards[[#This Row],[Customer Name]]="",I2804,"")</f>
        <v>Counter Sale</v>
      </c>
      <c r="K2805" s="67" t="str">
        <f>_xlfn.XLOOKUP(Job_Cards[[#This Row],[Part Code Issued]],'Inventory Check'!$A$3:$A$3000,'Inventory Check'!$B$3:$B$3000,"WRONG Code",0)</f>
        <v>WRONG Code</v>
      </c>
      <c r="N2805" s="69">
        <f t="shared" si="277"/>
        <v>0</v>
      </c>
      <c r="U2805" s="71">
        <f t="shared" si="276"/>
        <v>0</v>
      </c>
      <c r="V2805" s="71">
        <f t="shared" si="278"/>
        <v>0</v>
      </c>
      <c r="X2805" s="69">
        <f>Job_Cards[[#This Row],[GST on Lobour]]+Job_Cards[[#This Row],[Total Labour]]+Job_Cards[[#This Row],[Part Value]]</f>
        <v>0</v>
      </c>
      <c r="AA2805" s="15">
        <f t="shared" si="279"/>
        <v>0</v>
      </c>
      <c r="AB2805" s="15">
        <f t="shared" si="280"/>
        <v>1</v>
      </c>
      <c r="AC2805" s="15">
        <f t="shared" si="281"/>
        <v>1900</v>
      </c>
    </row>
    <row r="2806" spans="7:29" x14ac:dyDescent="0.35">
      <c r="G2806" s="64"/>
      <c r="H2806" s="65"/>
      <c r="I2806" s="65" t="str">
        <f>IF(Job_Cards[[#This Row],[Customer Name]]="",I2805,"")</f>
        <v>Counter Sale</v>
      </c>
      <c r="K2806" s="67" t="str">
        <f>_xlfn.XLOOKUP(Job_Cards[[#This Row],[Part Code Issued]],'Inventory Check'!$A$3:$A$3000,'Inventory Check'!$B$3:$B$3000,"WRONG Code",0)</f>
        <v>WRONG Code</v>
      </c>
      <c r="N2806" s="69">
        <f t="shared" si="277"/>
        <v>0</v>
      </c>
      <c r="U2806" s="71">
        <f t="shared" si="276"/>
        <v>0</v>
      </c>
      <c r="V2806" s="71">
        <f t="shared" si="278"/>
        <v>0</v>
      </c>
      <c r="X2806" s="69">
        <f>Job_Cards[[#This Row],[GST on Lobour]]+Job_Cards[[#This Row],[Total Labour]]+Job_Cards[[#This Row],[Part Value]]</f>
        <v>0</v>
      </c>
      <c r="AA2806" s="15">
        <f t="shared" si="279"/>
        <v>0</v>
      </c>
      <c r="AB2806" s="15">
        <f t="shared" si="280"/>
        <v>1</v>
      </c>
      <c r="AC2806" s="15">
        <f t="shared" si="281"/>
        <v>1900</v>
      </c>
    </row>
    <row r="2807" spans="7:29" x14ac:dyDescent="0.35">
      <c r="G2807" s="64"/>
      <c r="H2807" s="65"/>
      <c r="I2807" s="65" t="str">
        <f>IF(Job_Cards[[#This Row],[Customer Name]]="",I2806,"")</f>
        <v>Counter Sale</v>
      </c>
      <c r="K2807" s="67" t="str">
        <f>_xlfn.XLOOKUP(Job_Cards[[#This Row],[Part Code Issued]],'Inventory Check'!$A$3:$A$3000,'Inventory Check'!$B$3:$B$3000,"WRONG Code",0)</f>
        <v>WRONG Code</v>
      </c>
      <c r="N2807" s="69">
        <f t="shared" si="277"/>
        <v>0</v>
      </c>
      <c r="U2807" s="71">
        <f t="shared" si="276"/>
        <v>0</v>
      </c>
      <c r="V2807" s="71">
        <f t="shared" si="278"/>
        <v>0</v>
      </c>
      <c r="X2807" s="69">
        <f>Job_Cards[[#This Row],[GST on Lobour]]+Job_Cards[[#This Row],[Total Labour]]+Job_Cards[[#This Row],[Part Value]]</f>
        <v>0</v>
      </c>
      <c r="AA2807" s="15">
        <f t="shared" si="279"/>
        <v>0</v>
      </c>
      <c r="AB2807" s="15">
        <f t="shared" si="280"/>
        <v>1</v>
      </c>
      <c r="AC2807" s="15">
        <f t="shared" si="281"/>
        <v>1900</v>
      </c>
    </row>
    <row r="2808" spans="7:29" x14ac:dyDescent="0.35">
      <c r="G2808" s="64"/>
      <c r="H2808" s="65"/>
      <c r="I2808" s="65" t="str">
        <f>IF(Job_Cards[[#This Row],[Customer Name]]="",I2807,"")</f>
        <v>Counter Sale</v>
      </c>
      <c r="K2808" s="67" t="str">
        <f>_xlfn.XLOOKUP(Job_Cards[[#This Row],[Part Code Issued]],'Inventory Check'!$A$3:$A$3000,'Inventory Check'!$B$3:$B$3000,"WRONG Code",0)</f>
        <v>WRONG Code</v>
      </c>
      <c r="N2808" s="69">
        <f t="shared" si="277"/>
        <v>0</v>
      </c>
      <c r="U2808" s="71">
        <f t="shared" si="276"/>
        <v>0</v>
      </c>
      <c r="V2808" s="71">
        <f t="shared" si="278"/>
        <v>0</v>
      </c>
      <c r="X2808" s="69">
        <f>Job_Cards[[#This Row],[GST on Lobour]]+Job_Cards[[#This Row],[Total Labour]]+Job_Cards[[#This Row],[Part Value]]</f>
        <v>0</v>
      </c>
      <c r="AA2808" s="15">
        <f t="shared" si="279"/>
        <v>0</v>
      </c>
      <c r="AB2808" s="15">
        <f t="shared" si="280"/>
        <v>1</v>
      </c>
      <c r="AC2808" s="15">
        <f t="shared" si="281"/>
        <v>1900</v>
      </c>
    </row>
    <row r="2809" spans="7:29" x14ac:dyDescent="0.35">
      <c r="G2809" s="64"/>
      <c r="H2809" s="65"/>
      <c r="I2809" s="65" t="str">
        <f>IF(Job_Cards[[#This Row],[Customer Name]]="",I2808,"")</f>
        <v>Counter Sale</v>
      </c>
      <c r="K2809" s="67" t="str">
        <f>_xlfn.XLOOKUP(Job_Cards[[#This Row],[Part Code Issued]],'Inventory Check'!$A$3:$A$3000,'Inventory Check'!$B$3:$B$3000,"WRONG Code",0)</f>
        <v>WRONG Code</v>
      </c>
      <c r="N2809" s="69">
        <f t="shared" si="277"/>
        <v>0</v>
      </c>
      <c r="U2809" s="71">
        <f t="shared" si="276"/>
        <v>0</v>
      </c>
      <c r="V2809" s="71">
        <f t="shared" si="278"/>
        <v>0</v>
      </c>
      <c r="X2809" s="69">
        <f>Job_Cards[[#This Row],[GST on Lobour]]+Job_Cards[[#This Row],[Total Labour]]+Job_Cards[[#This Row],[Part Value]]</f>
        <v>0</v>
      </c>
      <c r="AA2809" s="15">
        <f t="shared" si="279"/>
        <v>0</v>
      </c>
      <c r="AB2809" s="15">
        <f t="shared" si="280"/>
        <v>1</v>
      </c>
      <c r="AC2809" s="15">
        <f t="shared" si="281"/>
        <v>1900</v>
      </c>
    </row>
    <row r="2810" spans="7:29" x14ac:dyDescent="0.35">
      <c r="G2810" s="64"/>
      <c r="H2810" s="65"/>
      <c r="I2810" s="65" t="str">
        <f>IF(Job_Cards[[#This Row],[Customer Name]]="",I2809,"")</f>
        <v>Counter Sale</v>
      </c>
      <c r="K2810" s="67" t="str">
        <f>_xlfn.XLOOKUP(Job_Cards[[#This Row],[Part Code Issued]],'Inventory Check'!$A$3:$A$3000,'Inventory Check'!$B$3:$B$3000,"WRONG Code",0)</f>
        <v>WRONG Code</v>
      </c>
      <c r="N2810" s="69">
        <f t="shared" si="277"/>
        <v>0</v>
      </c>
      <c r="U2810" s="71">
        <f t="shared" si="276"/>
        <v>0</v>
      </c>
      <c r="V2810" s="71">
        <f t="shared" si="278"/>
        <v>0</v>
      </c>
      <c r="X2810" s="69">
        <f>Job_Cards[[#This Row],[GST on Lobour]]+Job_Cards[[#This Row],[Total Labour]]+Job_Cards[[#This Row],[Part Value]]</f>
        <v>0</v>
      </c>
      <c r="AA2810" s="15">
        <f t="shared" si="279"/>
        <v>0</v>
      </c>
      <c r="AB2810" s="15">
        <f t="shared" si="280"/>
        <v>1</v>
      </c>
      <c r="AC2810" s="15">
        <f t="shared" si="281"/>
        <v>1900</v>
      </c>
    </row>
    <row r="2811" spans="7:29" x14ac:dyDescent="0.35">
      <c r="G2811" s="64"/>
      <c r="H2811" s="65"/>
      <c r="I2811" s="65" t="str">
        <f>IF(Job_Cards[[#This Row],[Customer Name]]="",I2810,"")</f>
        <v>Counter Sale</v>
      </c>
      <c r="K2811" s="67" t="str">
        <f>_xlfn.XLOOKUP(Job_Cards[[#This Row],[Part Code Issued]],'Inventory Check'!$A$3:$A$3000,'Inventory Check'!$B$3:$B$3000,"WRONG Code",0)</f>
        <v>WRONG Code</v>
      </c>
      <c r="N2811" s="69">
        <f t="shared" si="277"/>
        <v>0</v>
      </c>
      <c r="U2811" s="71">
        <f t="shared" si="276"/>
        <v>0</v>
      </c>
      <c r="V2811" s="71">
        <f t="shared" si="278"/>
        <v>0</v>
      </c>
      <c r="X2811" s="69">
        <f>Job_Cards[[#This Row],[GST on Lobour]]+Job_Cards[[#This Row],[Total Labour]]+Job_Cards[[#This Row],[Part Value]]</f>
        <v>0</v>
      </c>
      <c r="AA2811" s="15">
        <f t="shared" si="279"/>
        <v>0</v>
      </c>
      <c r="AB2811" s="15">
        <f t="shared" si="280"/>
        <v>1</v>
      </c>
      <c r="AC2811" s="15">
        <f t="shared" si="281"/>
        <v>1900</v>
      </c>
    </row>
    <row r="2812" spans="7:29" x14ac:dyDescent="0.35">
      <c r="G2812" s="64"/>
      <c r="H2812" s="65"/>
      <c r="I2812" s="65" t="str">
        <f>IF(Job_Cards[[#This Row],[Customer Name]]="",I2811,"")</f>
        <v>Counter Sale</v>
      </c>
      <c r="K2812" s="67" t="str">
        <f>_xlfn.XLOOKUP(Job_Cards[[#This Row],[Part Code Issued]],'Inventory Check'!$A$3:$A$3000,'Inventory Check'!$B$3:$B$3000,"WRONG Code",0)</f>
        <v>WRONG Code</v>
      </c>
      <c r="N2812" s="69">
        <f t="shared" si="277"/>
        <v>0</v>
      </c>
      <c r="U2812" s="71">
        <f t="shared" ref="U2812:U2875" si="282">SUM(O2812:T2812)</f>
        <v>0</v>
      </c>
      <c r="V2812" s="71">
        <f t="shared" si="278"/>
        <v>0</v>
      </c>
      <c r="X2812" s="69">
        <f>Job_Cards[[#This Row],[GST on Lobour]]+Job_Cards[[#This Row],[Total Labour]]+Job_Cards[[#This Row],[Part Value]]</f>
        <v>0</v>
      </c>
      <c r="AA2812" s="15">
        <f t="shared" si="279"/>
        <v>0</v>
      </c>
      <c r="AB2812" s="15">
        <f t="shared" si="280"/>
        <v>1</v>
      </c>
      <c r="AC2812" s="15">
        <f t="shared" si="281"/>
        <v>1900</v>
      </c>
    </row>
    <row r="2813" spans="7:29" x14ac:dyDescent="0.35">
      <c r="G2813" s="64"/>
      <c r="H2813" s="65"/>
      <c r="I2813" s="65" t="str">
        <f>IF(Job_Cards[[#This Row],[Customer Name]]="",I2812,"")</f>
        <v>Counter Sale</v>
      </c>
      <c r="K2813" s="67" t="str">
        <f>_xlfn.XLOOKUP(Job_Cards[[#This Row],[Part Code Issued]],'Inventory Check'!$A$3:$A$3000,'Inventory Check'!$B$3:$B$3000,"WRONG Code",0)</f>
        <v>WRONG Code</v>
      </c>
      <c r="N2813" s="69">
        <f t="shared" ref="N2813:N2876" si="283">M2813*L2813</f>
        <v>0</v>
      </c>
      <c r="U2813" s="71">
        <f t="shared" si="282"/>
        <v>0</v>
      </c>
      <c r="V2813" s="71">
        <f t="shared" ref="V2813:V2876" si="284">U2813*0.18</f>
        <v>0</v>
      </c>
      <c r="X2813" s="69">
        <f>Job_Cards[[#This Row],[GST on Lobour]]+Job_Cards[[#This Row],[Total Labour]]+Job_Cards[[#This Row],[Part Value]]</f>
        <v>0</v>
      </c>
      <c r="AA2813" s="15">
        <f t="shared" si="279"/>
        <v>0</v>
      </c>
      <c r="AB2813" s="15">
        <f t="shared" si="280"/>
        <v>1</v>
      </c>
      <c r="AC2813" s="15">
        <f t="shared" si="281"/>
        <v>1900</v>
      </c>
    </row>
    <row r="2814" spans="7:29" x14ac:dyDescent="0.35">
      <c r="G2814" s="64"/>
      <c r="H2814" s="65"/>
      <c r="I2814" s="65" t="str">
        <f>IF(Job_Cards[[#This Row],[Customer Name]]="",I2813,"")</f>
        <v>Counter Sale</v>
      </c>
      <c r="K2814" s="67" t="str">
        <f>_xlfn.XLOOKUP(Job_Cards[[#This Row],[Part Code Issued]],'Inventory Check'!$A$3:$A$3000,'Inventory Check'!$B$3:$B$3000,"WRONG Code",0)</f>
        <v>WRONG Code</v>
      </c>
      <c r="N2814" s="69">
        <f t="shared" si="283"/>
        <v>0</v>
      </c>
      <c r="U2814" s="71">
        <f t="shared" si="282"/>
        <v>0</v>
      </c>
      <c r="V2814" s="71">
        <f t="shared" si="284"/>
        <v>0</v>
      </c>
      <c r="X2814" s="69">
        <f>Job_Cards[[#This Row],[GST on Lobour]]+Job_Cards[[#This Row],[Total Labour]]+Job_Cards[[#This Row],[Part Value]]</f>
        <v>0</v>
      </c>
      <c r="AA2814" s="15">
        <f t="shared" si="279"/>
        <v>0</v>
      </c>
      <c r="AB2814" s="15">
        <f t="shared" si="280"/>
        <v>1</v>
      </c>
      <c r="AC2814" s="15">
        <f t="shared" si="281"/>
        <v>1900</v>
      </c>
    </row>
    <row r="2815" spans="7:29" x14ac:dyDescent="0.35">
      <c r="G2815" s="64"/>
      <c r="H2815" s="65"/>
      <c r="I2815" s="65" t="str">
        <f>IF(Job_Cards[[#This Row],[Customer Name]]="",I2814,"")</f>
        <v>Counter Sale</v>
      </c>
      <c r="K2815" s="67" t="str">
        <f>_xlfn.XLOOKUP(Job_Cards[[#This Row],[Part Code Issued]],'Inventory Check'!$A$3:$A$3000,'Inventory Check'!$B$3:$B$3000,"WRONG Code",0)</f>
        <v>WRONG Code</v>
      </c>
      <c r="N2815" s="69">
        <f t="shared" si="283"/>
        <v>0</v>
      </c>
      <c r="U2815" s="71">
        <f t="shared" si="282"/>
        <v>0</v>
      </c>
      <c r="V2815" s="71">
        <f t="shared" si="284"/>
        <v>0</v>
      </c>
      <c r="X2815" s="69">
        <f>Job_Cards[[#This Row],[GST on Lobour]]+Job_Cards[[#This Row],[Total Labour]]+Job_Cards[[#This Row],[Part Value]]</f>
        <v>0</v>
      </c>
      <c r="AA2815" s="15">
        <f t="shared" ref="AA2815:AA2878" si="285">DAY(B2815)</f>
        <v>0</v>
      </c>
      <c r="AB2815" s="15">
        <f t="shared" ref="AB2815:AB2878" si="286">MONTH(B2815)</f>
        <v>1</v>
      </c>
      <c r="AC2815" s="15">
        <f t="shared" ref="AC2815:AC2878" si="287">YEAR(B2815)</f>
        <v>1900</v>
      </c>
    </row>
    <row r="2816" spans="7:29" x14ac:dyDescent="0.35">
      <c r="G2816" s="64"/>
      <c r="H2816" s="65"/>
      <c r="I2816" s="65" t="str">
        <f>IF(Job_Cards[[#This Row],[Customer Name]]="",I2815,"")</f>
        <v>Counter Sale</v>
      </c>
      <c r="K2816" s="67" t="str">
        <f>_xlfn.XLOOKUP(Job_Cards[[#This Row],[Part Code Issued]],'Inventory Check'!$A$3:$A$3000,'Inventory Check'!$B$3:$B$3000,"WRONG Code",0)</f>
        <v>WRONG Code</v>
      </c>
      <c r="N2816" s="69">
        <f t="shared" si="283"/>
        <v>0</v>
      </c>
      <c r="U2816" s="71">
        <f t="shared" si="282"/>
        <v>0</v>
      </c>
      <c r="V2816" s="71">
        <f t="shared" si="284"/>
        <v>0</v>
      </c>
      <c r="X2816" s="69">
        <f>Job_Cards[[#This Row],[GST on Lobour]]+Job_Cards[[#This Row],[Total Labour]]+Job_Cards[[#This Row],[Part Value]]</f>
        <v>0</v>
      </c>
      <c r="AA2816" s="15">
        <f t="shared" si="285"/>
        <v>0</v>
      </c>
      <c r="AB2816" s="15">
        <f t="shared" si="286"/>
        <v>1</v>
      </c>
      <c r="AC2816" s="15">
        <f t="shared" si="287"/>
        <v>1900</v>
      </c>
    </row>
    <row r="2817" spans="7:29" x14ac:dyDescent="0.35">
      <c r="G2817" s="64"/>
      <c r="H2817" s="65"/>
      <c r="I2817" s="65" t="str">
        <f>IF(Job_Cards[[#This Row],[Customer Name]]="",I2816,"")</f>
        <v>Counter Sale</v>
      </c>
      <c r="K2817" s="67" t="str">
        <f>_xlfn.XLOOKUP(Job_Cards[[#This Row],[Part Code Issued]],'Inventory Check'!$A$3:$A$3000,'Inventory Check'!$B$3:$B$3000,"WRONG Code",0)</f>
        <v>WRONG Code</v>
      </c>
      <c r="N2817" s="69">
        <f t="shared" si="283"/>
        <v>0</v>
      </c>
      <c r="U2817" s="71">
        <f t="shared" si="282"/>
        <v>0</v>
      </c>
      <c r="V2817" s="71">
        <f t="shared" si="284"/>
        <v>0</v>
      </c>
      <c r="X2817" s="69">
        <f>Job_Cards[[#This Row],[GST on Lobour]]+Job_Cards[[#This Row],[Total Labour]]+Job_Cards[[#This Row],[Part Value]]</f>
        <v>0</v>
      </c>
      <c r="AA2817" s="15">
        <f t="shared" si="285"/>
        <v>0</v>
      </c>
      <c r="AB2817" s="15">
        <f t="shared" si="286"/>
        <v>1</v>
      </c>
      <c r="AC2817" s="15">
        <f t="shared" si="287"/>
        <v>1900</v>
      </c>
    </row>
    <row r="2818" spans="7:29" x14ac:dyDescent="0.35">
      <c r="G2818" s="64"/>
      <c r="H2818" s="65"/>
      <c r="I2818" s="65" t="str">
        <f>IF(Job_Cards[[#This Row],[Customer Name]]="",I2817,"")</f>
        <v>Counter Sale</v>
      </c>
      <c r="K2818" s="67" t="str">
        <f>_xlfn.XLOOKUP(Job_Cards[[#This Row],[Part Code Issued]],'Inventory Check'!$A$3:$A$3000,'Inventory Check'!$B$3:$B$3000,"WRONG Code",0)</f>
        <v>WRONG Code</v>
      </c>
      <c r="N2818" s="69">
        <f t="shared" si="283"/>
        <v>0</v>
      </c>
      <c r="U2818" s="71">
        <f t="shared" si="282"/>
        <v>0</v>
      </c>
      <c r="V2818" s="71">
        <f t="shared" si="284"/>
        <v>0</v>
      </c>
      <c r="X2818" s="69">
        <f>Job_Cards[[#This Row],[GST on Lobour]]+Job_Cards[[#This Row],[Total Labour]]+Job_Cards[[#This Row],[Part Value]]</f>
        <v>0</v>
      </c>
      <c r="AA2818" s="15">
        <f t="shared" si="285"/>
        <v>0</v>
      </c>
      <c r="AB2818" s="15">
        <f t="shared" si="286"/>
        <v>1</v>
      </c>
      <c r="AC2818" s="15">
        <f t="shared" si="287"/>
        <v>1900</v>
      </c>
    </row>
    <row r="2819" spans="7:29" x14ac:dyDescent="0.35">
      <c r="G2819" s="64"/>
      <c r="H2819" s="65"/>
      <c r="I2819" s="65" t="str">
        <f>IF(Job_Cards[[#This Row],[Customer Name]]="",I2818,"")</f>
        <v>Counter Sale</v>
      </c>
      <c r="K2819" s="67" t="str">
        <f>_xlfn.XLOOKUP(Job_Cards[[#This Row],[Part Code Issued]],'Inventory Check'!$A$3:$A$3000,'Inventory Check'!$B$3:$B$3000,"WRONG Code",0)</f>
        <v>WRONG Code</v>
      </c>
      <c r="N2819" s="69">
        <f t="shared" si="283"/>
        <v>0</v>
      </c>
      <c r="U2819" s="71">
        <f t="shared" si="282"/>
        <v>0</v>
      </c>
      <c r="V2819" s="71">
        <f t="shared" si="284"/>
        <v>0</v>
      </c>
      <c r="X2819" s="69">
        <f>Job_Cards[[#This Row],[GST on Lobour]]+Job_Cards[[#This Row],[Total Labour]]+Job_Cards[[#This Row],[Part Value]]</f>
        <v>0</v>
      </c>
      <c r="AA2819" s="15">
        <f t="shared" si="285"/>
        <v>0</v>
      </c>
      <c r="AB2819" s="15">
        <f t="shared" si="286"/>
        <v>1</v>
      </c>
      <c r="AC2819" s="15">
        <f t="shared" si="287"/>
        <v>1900</v>
      </c>
    </row>
    <row r="2820" spans="7:29" x14ac:dyDescent="0.35">
      <c r="G2820" s="64"/>
      <c r="H2820" s="65"/>
      <c r="I2820" s="65" t="str">
        <f>IF(Job_Cards[[#This Row],[Customer Name]]="",I2819,"")</f>
        <v>Counter Sale</v>
      </c>
      <c r="K2820" s="67" t="str">
        <f>_xlfn.XLOOKUP(Job_Cards[[#This Row],[Part Code Issued]],'Inventory Check'!$A$3:$A$3000,'Inventory Check'!$B$3:$B$3000,"WRONG Code",0)</f>
        <v>WRONG Code</v>
      </c>
      <c r="N2820" s="69">
        <f t="shared" si="283"/>
        <v>0</v>
      </c>
      <c r="U2820" s="71">
        <f t="shared" si="282"/>
        <v>0</v>
      </c>
      <c r="V2820" s="71">
        <f t="shared" si="284"/>
        <v>0</v>
      </c>
      <c r="X2820" s="69">
        <f>Job_Cards[[#This Row],[GST on Lobour]]+Job_Cards[[#This Row],[Total Labour]]+Job_Cards[[#This Row],[Part Value]]</f>
        <v>0</v>
      </c>
      <c r="AA2820" s="15">
        <f t="shared" si="285"/>
        <v>0</v>
      </c>
      <c r="AB2820" s="15">
        <f t="shared" si="286"/>
        <v>1</v>
      </c>
      <c r="AC2820" s="15">
        <f t="shared" si="287"/>
        <v>1900</v>
      </c>
    </row>
    <row r="2821" spans="7:29" x14ac:dyDescent="0.35">
      <c r="G2821" s="64"/>
      <c r="H2821" s="65"/>
      <c r="I2821" s="65" t="str">
        <f>IF(Job_Cards[[#This Row],[Customer Name]]="",I2820,"")</f>
        <v>Counter Sale</v>
      </c>
      <c r="K2821" s="67" t="str">
        <f>_xlfn.XLOOKUP(Job_Cards[[#This Row],[Part Code Issued]],'Inventory Check'!$A$3:$A$3000,'Inventory Check'!$B$3:$B$3000,"WRONG Code",0)</f>
        <v>WRONG Code</v>
      </c>
      <c r="N2821" s="69">
        <f t="shared" si="283"/>
        <v>0</v>
      </c>
      <c r="U2821" s="71">
        <f t="shared" si="282"/>
        <v>0</v>
      </c>
      <c r="V2821" s="71">
        <f t="shared" si="284"/>
        <v>0</v>
      </c>
      <c r="X2821" s="69">
        <f>Job_Cards[[#This Row],[GST on Lobour]]+Job_Cards[[#This Row],[Total Labour]]+Job_Cards[[#This Row],[Part Value]]</f>
        <v>0</v>
      </c>
      <c r="AA2821" s="15">
        <f t="shared" si="285"/>
        <v>0</v>
      </c>
      <c r="AB2821" s="15">
        <f t="shared" si="286"/>
        <v>1</v>
      </c>
      <c r="AC2821" s="15">
        <f t="shared" si="287"/>
        <v>1900</v>
      </c>
    </row>
    <row r="2822" spans="7:29" x14ac:dyDescent="0.35">
      <c r="G2822" s="64"/>
      <c r="H2822" s="65"/>
      <c r="I2822" s="65" t="str">
        <f>IF(Job_Cards[[#This Row],[Customer Name]]="",I2821,"")</f>
        <v>Counter Sale</v>
      </c>
      <c r="K2822" s="67" t="str">
        <f>_xlfn.XLOOKUP(Job_Cards[[#This Row],[Part Code Issued]],'Inventory Check'!$A$3:$A$3000,'Inventory Check'!$B$3:$B$3000,"WRONG Code",0)</f>
        <v>WRONG Code</v>
      </c>
      <c r="N2822" s="69">
        <f t="shared" si="283"/>
        <v>0</v>
      </c>
      <c r="U2822" s="71">
        <f t="shared" si="282"/>
        <v>0</v>
      </c>
      <c r="V2822" s="71">
        <f t="shared" si="284"/>
        <v>0</v>
      </c>
      <c r="X2822" s="69">
        <f>Job_Cards[[#This Row],[GST on Lobour]]+Job_Cards[[#This Row],[Total Labour]]+Job_Cards[[#This Row],[Part Value]]</f>
        <v>0</v>
      </c>
      <c r="AA2822" s="15">
        <f t="shared" si="285"/>
        <v>0</v>
      </c>
      <c r="AB2822" s="15">
        <f t="shared" si="286"/>
        <v>1</v>
      </c>
      <c r="AC2822" s="15">
        <f t="shared" si="287"/>
        <v>1900</v>
      </c>
    </row>
    <row r="2823" spans="7:29" x14ac:dyDescent="0.35">
      <c r="G2823" s="64"/>
      <c r="H2823" s="65"/>
      <c r="I2823" s="65" t="str">
        <f>IF(Job_Cards[[#This Row],[Customer Name]]="",I2822,"")</f>
        <v>Counter Sale</v>
      </c>
      <c r="K2823" s="67" t="str">
        <f>_xlfn.XLOOKUP(Job_Cards[[#This Row],[Part Code Issued]],'Inventory Check'!$A$3:$A$3000,'Inventory Check'!$B$3:$B$3000,"WRONG Code",0)</f>
        <v>WRONG Code</v>
      </c>
      <c r="N2823" s="69">
        <f t="shared" si="283"/>
        <v>0</v>
      </c>
      <c r="U2823" s="71">
        <f t="shared" si="282"/>
        <v>0</v>
      </c>
      <c r="V2823" s="71">
        <f t="shared" si="284"/>
        <v>0</v>
      </c>
      <c r="X2823" s="69">
        <f>Job_Cards[[#This Row],[GST on Lobour]]+Job_Cards[[#This Row],[Total Labour]]+Job_Cards[[#This Row],[Part Value]]</f>
        <v>0</v>
      </c>
      <c r="AA2823" s="15">
        <f t="shared" si="285"/>
        <v>0</v>
      </c>
      <c r="AB2823" s="15">
        <f t="shared" si="286"/>
        <v>1</v>
      </c>
      <c r="AC2823" s="15">
        <f t="shared" si="287"/>
        <v>1900</v>
      </c>
    </row>
    <row r="2824" spans="7:29" x14ac:dyDescent="0.35">
      <c r="G2824" s="64"/>
      <c r="H2824" s="65"/>
      <c r="I2824" s="65" t="str">
        <f>IF(Job_Cards[[#This Row],[Customer Name]]="",I2823,"")</f>
        <v>Counter Sale</v>
      </c>
      <c r="K2824" s="67" t="str">
        <f>_xlfn.XLOOKUP(Job_Cards[[#This Row],[Part Code Issued]],'Inventory Check'!$A$3:$A$3000,'Inventory Check'!$B$3:$B$3000,"WRONG Code",0)</f>
        <v>WRONG Code</v>
      </c>
      <c r="N2824" s="69">
        <f t="shared" si="283"/>
        <v>0</v>
      </c>
      <c r="U2824" s="71">
        <f t="shared" si="282"/>
        <v>0</v>
      </c>
      <c r="V2824" s="71">
        <f t="shared" si="284"/>
        <v>0</v>
      </c>
      <c r="X2824" s="69">
        <f>Job_Cards[[#This Row],[GST on Lobour]]+Job_Cards[[#This Row],[Total Labour]]+Job_Cards[[#This Row],[Part Value]]</f>
        <v>0</v>
      </c>
      <c r="AA2824" s="15">
        <f t="shared" si="285"/>
        <v>0</v>
      </c>
      <c r="AB2824" s="15">
        <f t="shared" si="286"/>
        <v>1</v>
      </c>
      <c r="AC2824" s="15">
        <f t="shared" si="287"/>
        <v>1900</v>
      </c>
    </row>
    <row r="2825" spans="7:29" x14ac:dyDescent="0.35">
      <c r="G2825" s="64"/>
      <c r="H2825" s="65"/>
      <c r="I2825" s="65" t="str">
        <f>IF(Job_Cards[[#This Row],[Customer Name]]="",I2824,"")</f>
        <v>Counter Sale</v>
      </c>
      <c r="K2825" s="67" t="str">
        <f>_xlfn.XLOOKUP(Job_Cards[[#This Row],[Part Code Issued]],'Inventory Check'!$A$3:$A$3000,'Inventory Check'!$B$3:$B$3000,"WRONG Code",0)</f>
        <v>WRONG Code</v>
      </c>
      <c r="N2825" s="69">
        <f t="shared" si="283"/>
        <v>0</v>
      </c>
      <c r="U2825" s="71">
        <f t="shared" si="282"/>
        <v>0</v>
      </c>
      <c r="V2825" s="71">
        <f t="shared" si="284"/>
        <v>0</v>
      </c>
      <c r="X2825" s="69">
        <f>Job_Cards[[#This Row],[GST on Lobour]]+Job_Cards[[#This Row],[Total Labour]]+Job_Cards[[#This Row],[Part Value]]</f>
        <v>0</v>
      </c>
      <c r="AA2825" s="15">
        <f t="shared" si="285"/>
        <v>0</v>
      </c>
      <c r="AB2825" s="15">
        <f t="shared" si="286"/>
        <v>1</v>
      </c>
      <c r="AC2825" s="15">
        <f t="shared" si="287"/>
        <v>1900</v>
      </c>
    </row>
    <row r="2826" spans="7:29" x14ac:dyDescent="0.35">
      <c r="G2826" s="64"/>
      <c r="H2826" s="65"/>
      <c r="I2826" s="65" t="str">
        <f>IF(Job_Cards[[#This Row],[Customer Name]]="",I2825,"")</f>
        <v>Counter Sale</v>
      </c>
      <c r="K2826" s="67" t="str">
        <f>_xlfn.XLOOKUP(Job_Cards[[#This Row],[Part Code Issued]],'Inventory Check'!$A$3:$A$3000,'Inventory Check'!$B$3:$B$3000,"WRONG Code",0)</f>
        <v>WRONG Code</v>
      </c>
      <c r="N2826" s="69">
        <f t="shared" si="283"/>
        <v>0</v>
      </c>
      <c r="U2826" s="71">
        <f t="shared" si="282"/>
        <v>0</v>
      </c>
      <c r="V2826" s="71">
        <f t="shared" si="284"/>
        <v>0</v>
      </c>
      <c r="X2826" s="69">
        <f>Job_Cards[[#This Row],[GST on Lobour]]+Job_Cards[[#This Row],[Total Labour]]+Job_Cards[[#This Row],[Part Value]]</f>
        <v>0</v>
      </c>
      <c r="AA2826" s="15">
        <f t="shared" si="285"/>
        <v>0</v>
      </c>
      <c r="AB2826" s="15">
        <f t="shared" si="286"/>
        <v>1</v>
      </c>
      <c r="AC2826" s="15">
        <f t="shared" si="287"/>
        <v>1900</v>
      </c>
    </row>
    <row r="2827" spans="7:29" x14ac:dyDescent="0.35">
      <c r="G2827" s="64"/>
      <c r="H2827" s="65"/>
      <c r="I2827" s="65" t="str">
        <f>IF(Job_Cards[[#This Row],[Customer Name]]="",I2826,"")</f>
        <v>Counter Sale</v>
      </c>
      <c r="K2827" s="67" t="str">
        <f>_xlfn.XLOOKUP(Job_Cards[[#This Row],[Part Code Issued]],'Inventory Check'!$A$3:$A$3000,'Inventory Check'!$B$3:$B$3000,"WRONG Code",0)</f>
        <v>WRONG Code</v>
      </c>
      <c r="N2827" s="69">
        <f t="shared" si="283"/>
        <v>0</v>
      </c>
      <c r="U2827" s="71">
        <f t="shared" si="282"/>
        <v>0</v>
      </c>
      <c r="V2827" s="71">
        <f t="shared" si="284"/>
        <v>0</v>
      </c>
      <c r="X2827" s="69">
        <f>Job_Cards[[#This Row],[GST on Lobour]]+Job_Cards[[#This Row],[Total Labour]]+Job_Cards[[#This Row],[Part Value]]</f>
        <v>0</v>
      </c>
      <c r="AA2827" s="15">
        <f t="shared" si="285"/>
        <v>0</v>
      </c>
      <c r="AB2827" s="15">
        <f t="shared" si="286"/>
        <v>1</v>
      </c>
      <c r="AC2827" s="15">
        <f t="shared" si="287"/>
        <v>1900</v>
      </c>
    </row>
    <row r="2828" spans="7:29" x14ac:dyDescent="0.35">
      <c r="G2828" s="64"/>
      <c r="H2828" s="65"/>
      <c r="I2828" s="65" t="str">
        <f>IF(Job_Cards[[#This Row],[Customer Name]]="",I2827,"")</f>
        <v>Counter Sale</v>
      </c>
      <c r="K2828" s="67" t="str">
        <f>_xlfn.XLOOKUP(Job_Cards[[#This Row],[Part Code Issued]],'Inventory Check'!$A$3:$A$3000,'Inventory Check'!$B$3:$B$3000,"WRONG Code",0)</f>
        <v>WRONG Code</v>
      </c>
      <c r="N2828" s="69">
        <f t="shared" si="283"/>
        <v>0</v>
      </c>
      <c r="U2828" s="71">
        <f t="shared" si="282"/>
        <v>0</v>
      </c>
      <c r="V2828" s="71">
        <f t="shared" si="284"/>
        <v>0</v>
      </c>
      <c r="X2828" s="69">
        <f>Job_Cards[[#This Row],[GST on Lobour]]+Job_Cards[[#This Row],[Total Labour]]+Job_Cards[[#This Row],[Part Value]]</f>
        <v>0</v>
      </c>
      <c r="AA2828" s="15">
        <f t="shared" si="285"/>
        <v>0</v>
      </c>
      <c r="AB2828" s="15">
        <f t="shared" si="286"/>
        <v>1</v>
      </c>
      <c r="AC2828" s="15">
        <f t="shared" si="287"/>
        <v>1900</v>
      </c>
    </row>
    <row r="2829" spans="7:29" x14ac:dyDescent="0.35">
      <c r="G2829" s="64"/>
      <c r="H2829" s="65"/>
      <c r="I2829" s="65" t="str">
        <f>IF(Job_Cards[[#This Row],[Customer Name]]="",I2828,"")</f>
        <v>Counter Sale</v>
      </c>
      <c r="K2829" s="67" t="str">
        <f>_xlfn.XLOOKUP(Job_Cards[[#This Row],[Part Code Issued]],'Inventory Check'!$A$3:$A$3000,'Inventory Check'!$B$3:$B$3000,"WRONG Code",0)</f>
        <v>WRONG Code</v>
      </c>
      <c r="N2829" s="69">
        <f t="shared" si="283"/>
        <v>0</v>
      </c>
      <c r="U2829" s="71">
        <f t="shared" si="282"/>
        <v>0</v>
      </c>
      <c r="V2829" s="71">
        <f t="shared" si="284"/>
        <v>0</v>
      </c>
      <c r="X2829" s="69">
        <f>Job_Cards[[#This Row],[GST on Lobour]]+Job_Cards[[#This Row],[Total Labour]]+Job_Cards[[#This Row],[Part Value]]</f>
        <v>0</v>
      </c>
      <c r="AA2829" s="15">
        <f t="shared" si="285"/>
        <v>0</v>
      </c>
      <c r="AB2829" s="15">
        <f t="shared" si="286"/>
        <v>1</v>
      </c>
      <c r="AC2829" s="15">
        <f t="shared" si="287"/>
        <v>1900</v>
      </c>
    </row>
    <row r="2830" spans="7:29" x14ac:dyDescent="0.35">
      <c r="G2830" s="64"/>
      <c r="H2830" s="65"/>
      <c r="I2830" s="65" t="str">
        <f>IF(Job_Cards[[#This Row],[Customer Name]]="",I2829,"")</f>
        <v>Counter Sale</v>
      </c>
      <c r="K2830" s="67" t="str">
        <f>_xlfn.XLOOKUP(Job_Cards[[#This Row],[Part Code Issued]],'Inventory Check'!$A$3:$A$3000,'Inventory Check'!$B$3:$B$3000,"WRONG Code",0)</f>
        <v>WRONG Code</v>
      </c>
      <c r="N2830" s="69">
        <f t="shared" si="283"/>
        <v>0</v>
      </c>
      <c r="U2830" s="71">
        <f t="shared" si="282"/>
        <v>0</v>
      </c>
      <c r="V2830" s="71">
        <f t="shared" si="284"/>
        <v>0</v>
      </c>
      <c r="X2830" s="69">
        <f>Job_Cards[[#This Row],[GST on Lobour]]+Job_Cards[[#This Row],[Total Labour]]+Job_Cards[[#This Row],[Part Value]]</f>
        <v>0</v>
      </c>
      <c r="AA2830" s="15">
        <f t="shared" si="285"/>
        <v>0</v>
      </c>
      <c r="AB2830" s="15">
        <f t="shared" si="286"/>
        <v>1</v>
      </c>
      <c r="AC2830" s="15">
        <f t="shared" si="287"/>
        <v>1900</v>
      </c>
    </row>
    <row r="2831" spans="7:29" x14ac:dyDescent="0.35">
      <c r="G2831" s="64"/>
      <c r="H2831" s="65"/>
      <c r="I2831" s="65" t="str">
        <f>IF(Job_Cards[[#This Row],[Customer Name]]="",I2830,"")</f>
        <v>Counter Sale</v>
      </c>
      <c r="K2831" s="67" t="str">
        <f>_xlfn.XLOOKUP(Job_Cards[[#This Row],[Part Code Issued]],'Inventory Check'!$A$3:$A$3000,'Inventory Check'!$B$3:$B$3000,"WRONG Code",0)</f>
        <v>WRONG Code</v>
      </c>
      <c r="N2831" s="69">
        <f t="shared" si="283"/>
        <v>0</v>
      </c>
      <c r="U2831" s="71">
        <f t="shared" si="282"/>
        <v>0</v>
      </c>
      <c r="V2831" s="71">
        <f t="shared" si="284"/>
        <v>0</v>
      </c>
      <c r="X2831" s="69">
        <f>Job_Cards[[#This Row],[GST on Lobour]]+Job_Cards[[#This Row],[Total Labour]]+Job_Cards[[#This Row],[Part Value]]</f>
        <v>0</v>
      </c>
      <c r="AA2831" s="15">
        <f t="shared" si="285"/>
        <v>0</v>
      </c>
      <c r="AB2831" s="15">
        <f t="shared" si="286"/>
        <v>1</v>
      </c>
      <c r="AC2831" s="15">
        <f t="shared" si="287"/>
        <v>1900</v>
      </c>
    </row>
    <row r="2832" spans="7:29" x14ac:dyDescent="0.35">
      <c r="G2832" s="64"/>
      <c r="H2832" s="65"/>
      <c r="I2832" s="65" t="str">
        <f>IF(Job_Cards[[#This Row],[Customer Name]]="",I2831,"")</f>
        <v>Counter Sale</v>
      </c>
      <c r="K2832" s="67" t="str">
        <f>_xlfn.XLOOKUP(Job_Cards[[#This Row],[Part Code Issued]],'Inventory Check'!$A$3:$A$3000,'Inventory Check'!$B$3:$B$3000,"WRONG Code",0)</f>
        <v>WRONG Code</v>
      </c>
      <c r="N2832" s="69">
        <f t="shared" si="283"/>
        <v>0</v>
      </c>
      <c r="U2832" s="71">
        <f t="shared" si="282"/>
        <v>0</v>
      </c>
      <c r="V2832" s="71">
        <f t="shared" si="284"/>
        <v>0</v>
      </c>
      <c r="X2832" s="69">
        <f>Job_Cards[[#This Row],[GST on Lobour]]+Job_Cards[[#This Row],[Total Labour]]+Job_Cards[[#This Row],[Part Value]]</f>
        <v>0</v>
      </c>
      <c r="AA2832" s="15">
        <f t="shared" si="285"/>
        <v>0</v>
      </c>
      <c r="AB2832" s="15">
        <f t="shared" si="286"/>
        <v>1</v>
      </c>
      <c r="AC2832" s="15">
        <f t="shared" si="287"/>
        <v>1900</v>
      </c>
    </row>
    <row r="2833" spans="7:29" x14ac:dyDescent="0.35">
      <c r="G2833" s="64"/>
      <c r="H2833" s="65"/>
      <c r="I2833" s="65" t="str">
        <f>IF(Job_Cards[[#This Row],[Customer Name]]="",I2832,"")</f>
        <v>Counter Sale</v>
      </c>
      <c r="K2833" s="67" t="str">
        <f>_xlfn.XLOOKUP(Job_Cards[[#This Row],[Part Code Issued]],'Inventory Check'!$A$3:$A$3000,'Inventory Check'!$B$3:$B$3000,"WRONG Code",0)</f>
        <v>WRONG Code</v>
      </c>
      <c r="N2833" s="69">
        <f t="shared" si="283"/>
        <v>0</v>
      </c>
      <c r="U2833" s="71">
        <f t="shared" si="282"/>
        <v>0</v>
      </c>
      <c r="V2833" s="71">
        <f t="shared" si="284"/>
        <v>0</v>
      </c>
      <c r="X2833" s="69">
        <f>Job_Cards[[#This Row],[GST on Lobour]]+Job_Cards[[#This Row],[Total Labour]]+Job_Cards[[#This Row],[Part Value]]</f>
        <v>0</v>
      </c>
      <c r="AA2833" s="15">
        <f t="shared" si="285"/>
        <v>0</v>
      </c>
      <c r="AB2833" s="15">
        <f t="shared" si="286"/>
        <v>1</v>
      </c>
      <c r="AC2833" s="15">
        <f t="shared" si="287"/>
        <v>1900</v>
      </c>
    </row>
    <row r="2834" spans="7:29" x14ac:dyDescent="0.35">
      <c r="G2834" s="64"/>
      <c r="H2834" s="65"/>
      <c r="I2834" s="65" t="str">
        <f>IF(Job_Cards[[#This Row],[Customer Name]]="",I2833,"")</f>
        <v>Counter Sale</v>
      </c>
      <c r="K2834" s="67" t="str">
        <f>_xlfn.XLOOKUP(Job_Cards[[#This Row],[Part Code Issued]],'Inventory Check'!$A$3:$A$3000,'Inventory Check'!$B$3:$B$3000,"WRONG Code",0)</f>
        <v>WRONG Code</v>
      </c>
      <c r="N2834" s="69">
        <f t="shared" si="283"/>
        <v>0</v>
      </c>
      <c r="U2834" s="71">
        <f t="shared" si="282"/>
        <v>0</v>
      </c>
      <c r="V2834" s="71">
        <f t="shared" si="284"/>
        <v>0</v>
      </c>
      <c r="X2834" s="69">
        <f>Job_Cards[[#This Row],[GST on Lobour]]+Job_Cards[[#This Row],[Total Labour]]+Job_Cards[[#This Row],[Part Value]]</f>
        <v>0</v>
      </c>
      <c r="AA2834" s="15">
        <f t="shared" si="285"/>
        <v>0</v>
      </c>
      <c r="AB2834" s="15">
        <f t="shared" si="286"/>
        <v>1</v>
      </c>
      <c r="AC2834" s="15">
        <f t="shared" si="287"/>
        <v>1900</v>
      </c>
    </row>
    <row r="2835" spans="7:29" x14ac:dyDescent="0.35">
      <c r="G2835" s="64"/>
      <c r="H2835" s="65"/>
      <c r="I2835" s="65" t="str">
        <f>IF(Job_Cards[[#This Row],[Customer Name]]="",I2834,"")</f>
        <v>Counter Sale</v>
      </c>
      <c r="K2835" s="67" t="str">
        <f>_xlfn.XLOOKUP(Job_Cards[[#This Row],[Part Code Issued]],'Inventory Check'!$A$3:$A$3000,'Inventory Check'!$B$3:$B$3000,"WRONG Code",0)</f>
        <v>WRONG Code</v>
      </c>
      <c r="N2835" s="69">
        <f t="shared" si="283"/>
        <v>0</v>
      </c>
      <c r="U2835" s="71">
        <f t="shared" si="282"/>
        <v>0</v>
      </c>
      <c r="V2835" s="71">
        <f t="shared" si="284"/>
        <v>0</v>
      </c>
      <c r="X2835" s="69">
        <f>Job_Cards[[#This Row],[GST on Lobour]]+Job_Cards[[#This Row],[Total Labour]]+Job_Cards[[#This Row],[Part Value]]</f>
        <v>0</v>
      </c>
      <c r="AA2835" s="15">
        <f t="shared" si="285"/>
        <v>0</v>
      </c>
      <c r="AB2835" s="15">
        <f t="shared" si="286"/>
        <v>1</v>
      </c>
      <c r="AC2835" s="15">
        <f t="shared" si="287"/>
        <v>1900</v>
      </c>
    </row>
    <row r="2836" spans="7:29" x14ac:dyDescent="0.35">
      <c r="G2836" s="64"/>
      <c r="H2836" s="65"/>
      <c r="I2836" s="65" t="str">
        <f>IF(Job_Cards[[#This Row],[Customer Name]]="",I2835,"")</f>
        <v>Counter Sale</v>
      </c>
      <c r="K2836" s="67" t="str">
        <f>_xlfn.XLOOKUP(Job_Cards[[#This Row],[Part Code Issued]],'Inventory Check'!$A$3:$A$3000,'Inventory Check'!$B$3:$B$3000,"WRONG Code",0)</f>
        <v>WRONG Code</v>
      </c>
      <c r="N2836" s="69">
        <f t="shared" si="283"/>
        <v>0</v>
      </c>
      <c r="U2836" s="71">
        <f t="shared" si="282"/>
        <v>0</v>
      </c>
      <c r="V2836" s="71">
        <f t="shared" si="284"/>
        <v>0</v>
      </c>
      <c r="X2836" s="69">
        <f>Job_Cards[[#This Row],[GST on Lobour]]+Job_Cards[[#This Row],[Total Labour]]+Job_Cards[[#This Row],[Part Value]]</f>
        <v>0</v>
      </c>
      <c r="AA2836" s="15">
        <f t="shared" si="285"/>
        <v>0</v>
      </c>
      <c r="AB2836" s="15">
        <f t="shared" si="286"/>
        <v>1</v>
      </c>
      <c r="AC2836" s="15">
        <f t="shared" si="287"/>
        <v>1900</v>
      </c>
    </row>
    <row r="2837" spans="7:29" x14ac:dyDescent="0.35">
      <c r="G2837" s="64"/>
      <c r="H2837" s="65"/>
      <c r="I2837" s="65" t="str">
        <f>IF(Job_Cards[[#This Row],[Customer Name]]="",I2836,"")</f>
        <v>Counter Sale</v>
      </c>
      <c r="K2837" s="67" t="str">
        <f>_xlfn.XLOOKUP(Job_Cards[[#This Row],[Part Code Issued]],'Inventory Check'!$A$3:$A$3000,'Inventory Check'!$B$3:$B$3000,"WRONG Code",0)</f>
        <v>WRONG Code</v>
      </c>
      <c r="N2837" s="69">
        <f t="shared" si="283"/>
        <v>0</v>
      </c>
      <c r="U2837" s="71">
        <f t="shared" si="282"/>
        <v>0</v>
      </c>
      <c r="V2837" s="71">
        <f t="shared" si="284"/>
        <v>0</v>
      </c>
      <c r="X2837" s="69">
        <f>Job_Cards[[#This Row],[GST on Lobour]]+Job_Cards[[#This Row],[Total Labour]]+Job_Cards[[#This Row],[Part Value]]</f>
        <v>0</v>
      </c>
      <c r="AA2837" s="15">
        <f t="shared" si="285"/>
        <v>0</v>
      </c>
      <c r="AB2837" s="15">
        <f t="shared" si="286"/>
        <v>1</v>
      </c>
      <c r="AC2837" s="15">
        <f t="shared" si="287"/>
        <v>1900</v>
      </c>
    </row>
    <row r="2838" spans="7:29" x14ac:dyDescent="0.35">
      <c r="G2838" s="64"/>
      <c r="H2838" s="65"/>
      <c r="I2838" s="65" t="str">
        <f>IF(Job_Cards[[#This Row],[Customer Name]]="",I2837,"")</f>
        <v>Counter Sale</v>
      </c>
      <c r="K2838" s="67" t="str">
        <f>_xlfn.XLOOKUP(Job_Cards[[#This Row],[Part Code Issued]],'Inventory Check'!$A$3:$A$3000,'Inventory Check'!$B$3:$B$3000,"WRONG Code",0)</f>
        <v>WRONG Code</v>
      </c>
      <c r="N2838" s="69">
        <f t="shared" si="283"/>
        <v>0</v>
      </c>
      <c r="U2838" s="71">
        <f t="shared" si="282"/>
        <v>0</v>
      </c>
      <c r="V2838" s="71">
        <f t="shared" si="284"/>
        <v>0</v>
      </c>
      <c r="X2838" s="69">
        <f>Job_Cards[[#This Row],[GST on Lobour]]+Job_Cards[[#This Row],[Total Labour]]+Job_Cards[[#This Row],[Part Value]]</f>
        <v>0</v>
      </c>
      <c r="AA2838" s="15">
        <f t="shared" si="285"/>
        <v>0</v>
      </c>
      <c r="AB2838" s="15">
        <f t="shared" si="286"/>
        <v>1</v>
      </c>
      <c r="AC2838" s="15">
        <f t="shared" si="287"/>
        <v>1900</v>
      </c>
    </row>
    <row r="2839" spans="7:29" x14ac:dyDescent="0.35">
      <c r="G2839" s="64"/>
      <c r="H2839" s="65"/>
      <c r="I2839" s="65" t="str">
        <f>IF(Job_Cards[[#This Row],[Customer Name]]="",I2838,"")</f>
        <v>Counter Sale</v>
      </c>
      <c r="K2839" s="67" t="str">
        <f>_xlfn.XLOOKUP(Job_Cards[[#This Row],[Part Code Issued]],'Inventory Check'!$A$3:$A$3000,'Inventory Check'!$B$3:$B$3000,"WRONG Code",0)</f>
        <v>WRONG Code</v>
      </c>
      <c r="N2839" s="69">
        <f t="shared" si="283"/>
        <v>0</v>
      </c>
      <c r="U2839" s="71">
        <f t="shared" si="282"/>
        <v>0</v>
      </c>
      <c r="V2839" s="71">
        <f t="shared" si="284"/>
        <v>0</v>
      </c>
      <c r="X2839" s="69">
        <f>Job_Cards[[#This Row],[GST on Lobour]]+Job_Cards[[#This Row],[Total Labour]]+Job_Cards[[#This Row],[Part Value]]</f>
        <v>0</v>
      </c>
      <c r="AA2839" s="15">
        <f t="shared" si="285"/>
        <v>0</v>
      </c>
      <c r="AB2839" s="15">
        <f t="shared" si="286"/>
        <v>1</v>
      </c>
      <c r="AC2839" s="15">
        <f t="shared" si="287"/>
        <v>1900</v>
      </c>
    </row>
    <row r="2840" spans="7:29" x14ac:dyDescent="0.35">
      <c r="G2840" s="64"/>
      <c r="H2840" s="65"/>
      <c r="I2840" s="65" t="str">
        <f>IF(Job_Cards[[#This Row],[Customer Name]]="",I2839,"")</f>
        <v>Counter Sale</v>
      </c>
      <c r="K2840" s="67" t="str">
        <f>_xlfn.XLOOKUP(Job_Cards[[#This Row],[Part Code Issued]],'Inventory Check'!$A$3:$A$3000,'Inventory Check'!$B$3:$B$3000,"WRONG Code",0)</f>
        <v>WRONG Code</v>
      </c>
      <c r="N2840" s="69">
        <f t="shared" si="283"/>
        <v>0</v>
      </c>
      <c r="U2840" s="71">
        <f t="shared" si="282"/>
        <v>0</v>
      </c>
      <c r="V2840" s="71">
        <f t="shared" si="284"/>
        <v>0</v>
      </c>
      <c r="X2840" s="69">
        <f>Job_Cards[[#This Row],[GST on Lobour]]+Job_Cards[[#This Row],[Total Labour]]+Job_Cards[[#This Row],[Part Value]]</f>
        <v>0</v>
      </c>
      <c r="AA2840" s="15">
        <f t="shared" si="285"/>
        <v>0</v>
      </c>
      <c r="AB2840" s="15">
        <f t="shared" si="286"/>
        <v>1</v>
      </c>
      <c r="AC2840" s="15">
        <f t="shared" si="287"/>
        <v>1900</v>
      </c>
    </row>
    <row r="2841" spans="7:29" x14ac:dyDescent="0.35">
      <c r="G2841" s="64"/>
      <c r="H2841" s="65"/>
      <c r="I2841" s="65" t="str">
        <f>IF(Job_Cards[[#This Row],[Customer Name]]="",I2840,"")</f>
        <v>Counter Sale</v>
      </c>
      <c r="K2841" s="67" t="str">
        <f>_xlfn.XLOOKUP(Job_Cards[[#This Row],[Part Code Issued]],'Inventory Check'!$A$3:$A$3000,'Inventory Check'!$B$3:$B$3000,"WRONG Code",0)</f>
        <v>WRONG Code</v>
      </c>
      <c r="N2841" s="69">
        <f t="shared" si="283"/>
        <v>0</v>
      </c>
      <c r="U2841" s="71">
        <f t="shared" si="282"/>
        <v>0</v>
      </c>
      <c r="V2841" s="71">
        <f t="shared" si="284"/>
        <v>0</v>
      </c>
      <c r="X2841" s="69">
        <f>Job_Cards[[#This Row],[GST on Lobour]]+Job_Cards[[#This Row],[Total Labour]]+Job_Cards[[#This Row],[Part Value]]</f>
        <v>0</v>
      </c>
      <c r="AA2841" s="15">
        <f t="shared" si="285"/>
        <v>0</v>
      </c>
      <c r="AB2841" s="15">
        <f t="shared" si="286"/>
        <v>1</v>
      </c>
      <c r="AC2841" s="15">
        <f t="shared" si="287"/>
        <v>1900</v>
      </c>
    </row>
    <row r="2842" spans="7:29" x14ac:dyDescent="0.35">
      <c r="G2842" s="64"/>
      <c r="H2842" s="65"/>
      <c r="I2842" s="65" t="str">
        <f>IF(Job_Cards[[#This Row],[Customer Name]]="",I2841,"")</f>
        <v>Counter Sale</v>
      </c>
      <c r="K2842" s="67" t="str">
        <f>_xlfn.XLOOKUP(Job_Cards[[#This Row],[Part Code Issued]],'Inventory Check'!$A$3:$A$3000,'Inventory Check'!$B$3:$B$3000,"WRONG Code",0)</f>
        <v>WRONG Code</v>
      </c>
      <c r="N2842" s="69">
        <f t="shared" si="283"/>
        <v>0</v>
      </c>
      <c r="U2842" s="71">
        <f t="shared" si="282"/>
        <v>0</v>
      </c>
      <c r="V2842" s="71">
        <f t="shared" si="284"/>
        <v>0</v>
      </c>
      <c r="X2842" s="69">
        <f>Job_Cards[[#This Row],[GST on Lobour]]+Job_Cards[[#This Row],[Total Labour]]+Job_Cards[[#This Row],[Part Value]]</f>
        <v>0</v>
      </c>
      <c r="AA2842" s="15">
        <f t="shared" si="285"/>
        <v>0</v>
      </c>
      <c r="AB2842" s="15">
        <f t="shared" si="286"/>
        <v>1</v>
      </c>
      <c r="AC2842" s="15">
        <f t="shared" si="287"/>
        <v>1900</v>
      </c>
    </row>
    <row r="2843" spans="7:29" x14ac:dyDescent="0.35">
      <c r="G2843" s="64"/>
      <c r="H2843" s="65"/>
      <c r="I2843" s="65" t="str">
        <f>IF(Job_Cards[[#This Row],[Customer Name]]="",I2842,"")</f>
        <v>Counter Sale</v>
      </c>
      <c r="K2843" s="67" t="str">
        <f>_xlfn.XLOOKUP(Job_Cards[[#This Row],[Part Code Issued]],'Inventory Check'!$A$3:$A$3000,'Inventory Check'!$B$3:$B$3000,"WRONG Code",0)</f>
        <v>WRONG Code</v>
      </c>
      <c r="N2843" s="69">
        <f t="shared" si="283"/>
        <v>0</v>
      </c>
      <c r="U2843" s="71">
        <f t="shared" si="282"/>
        <v>0</v>
      </c>
      <c r="V2843" s="71">
        <f t="shared" si="284"/>
        <v>0</v>
      </c>
      <c r="X2843" s="69">
        <f>Job_Cards[[#This Row],[GST on Lobour]]+Job_Cards[[#This Row],[Total Labour]]+Job_Cards[[#This Row],[Part Value]]</f>
        <v>0</v>
      </c>
      <c r="AA2843" s="15">
        <f t="shared" si="285"/>
        <v>0</v>
      </c>
      <c r="AB2843" s="15">
        <f t="shared" si="286"/>
        <v>1</v>
      </c>
      <c r="AC2843" s="15">
        <f t="shared" si="287"/>
        <v>1900</v>
      </c>
    </row>
    <row r="2844" spans="7:29" x14ac:dyDescent="0.35">
      <c r="G2844" s="64"/>
      <c r="H2844" s="65"/>
      <c r="I2844" s="65" t="str">
        <f>IF(Job_Cards[[#This Row],[Customer Name]]="",I2843,"")</f>
        <v>Counter Sale</v>
      </c>
      <c r="K2844" s="67" t="str">
        <f>_xlfn.XLOOKUP(Job_Cards[[#This Row],[Part Code Issued]],'Inventory Check'!$A$3:$A$3000,'Inventory Check'!$B$3:$B$3000,"WRONG Code",0)</f>
        <v>WRONG Code</v>
      </c>
      <c r="N2844" s="69">
        <f t="shared" si="283"/>
        <v>0</v>
      </c>
      <c r="U2844" s="71">
        <f t="shared" si="282"/>
        <v>0</v>
      </c>
      <c r="V2844" s="71">
        <f t="shared" si="284"/>
        <v>0</v>
      </c>
      <c r="X2844" s="69">
        <f>Job_Cards[[#This Row],[GST on Lobour]]+Job_Cards[[#This Row],[Total Labour]]+Job_Cards[[#This Row],[Part Value]]</f>
        <v>0</v>
      </c>
      <c r="AA2844" s="15">
        <f t="shared" si="285"/>
        <v>0</v>
      </c>
      <c r="AB2844" s="15">
        <f t="shared" si="286"/>
        <v>1</v>
      </c>
      <c r="AC2844" s="15">
        <f t="shared" si="287"/>
        <v>1900</v>
      </c>
    </row>
    <row r="2845" spans="7:29" x14ac:dyDescent="0.35">
      <c r="G2845" s="64"/>
      <c r="H2845" s="65"/>
      <c r="I2845" s="65" t="str">
        <f>IF(Job_Cards[[#This Row],[Customer Name]]="",I2844,"")</f>
        <v>Counter Sale</v>
      </c>
      <c r="K2845" s="67" t="str">
        <f>_xlfn.XLOOKUP(Job_Cards[[#This Row],[Part Code Issued]],'Inventory Check'!$A$3:$A$3000,'Inventory Check'!$B$3:$B$3000,"WRONG Code",0)</f>
        <v>WRONG Code</v>
      </c>
      <c r="N2845" s="69">
        <f t="shared" si="283"/>
        <v>0</v>
      </c>
      <c r="U2845" s="71">
        <f t="shared" si="282"/>
        <v>0</v>
      </c>
      <c r="V2845" s="71">
        <f t="shared" si="284"/>
        <v>0</v>
      </c>
      <c r="X2845" s="69">
        <f>Job_Cards[[#This Row],[GST on Lobour]]+Job_Cards[[#This Row],[Total Labour]]+Job_Cards[[#This Row],[Part Value]]</f>
        <v>0</v>
      </c>
      <c r="AA2845" s="15">
        <f t="shared" si="285"/>
        <v>0</v>
      </c>
      <c r="AB2845" s="15">
        <f t="shared" si="286"/>
        <v>1</v>
      </c>
      <c r="AC2845" s="15">
        <f t="shared" si="287"/>
        <v>1900</v>
      </c>
    </row>
    <row r="2846" spans="7:29" x14ac:dyDescent="0.35">
      <c r="G2846" s="64"/>
      <c r="H2846" s="65"/>
      <c r="I2846" s="65" t="str">
        <f>IF(Job_Cards[[#This Row],[Customer Name]]="",I2845,"")</f>
        <v>Counter Sale</v>
      </c>
      <c r="K2846" s="67" t="str">
        <f>_xlfn.XLOOKUP(Job_Cards[[#This Row],[Part Code Issued]],'Inventory Check'!$A$3:$A$3000,'Inventory Check'!$B$3:$B$3000,"WRONG Code",0)</f>
        <v>WRONG Code</v>
      </c>
      <c r="N2846" s="69">
        <f t="shared" si="283"/>
        <v>0</v>
      </c>
      <c r="U2846" s="71">
        <f t="shared" si="282"/>
        <v>0</v>
      </c>
      <c r="V2846" s="71">
        <f t="shared" si="284"/>
        <v>0</v>
      </c>
      <c r="X2846" s="69">
        <f>Job_Cards[[#This Row],[GST on Lobour]]+Job_Cards[[#This Row],[Total Labour]]+Job_Cards[[#This Row],[Part Value]]</f>
        <v>0</v>
      </c>
      <c r="AA2846" s="15">
        <f t="shared" si="285"/>
        <v>0</v>
      </c>
      <c r="AB2846" s="15">
        <f t="shared" si="286"/>
        <v>1</v>
      </c>
      <c r="AC2846" s="15">
        <f t="shared" si="287"/>
        <v>1900</v>
      </c>
    </row>
    <row r="2847" spans="7:29" x14ac:dyDescent="0.35">
      <c r="G2847" s="64"/>
      <c r="H2847" s="65"/>
      <c r="I2847" s="65" t="str">
        <f>IF(Job_Cards[[#This Row],[Customer Name]]="",I2846,"")</f>
        <v>Counter Sale</v>
      </c>
      <c r="K2847" s="67" t="str">
        <f>_xlfn.XLOOKUP(Job_Cards[[#This Row],[Part Code Issued]],'Inventory Check'!$A$3:$A$3000,'Inventory Check'!$B$3:$B$3000,"WRONG Code",0)</f>
        <v>WRONG Code</v>
      </c>
      <c r="N2847" s="69">
        <f t="shared" si="283"/>
        <v>0</v>
      </c>
      <c r="U2847" s="71">
        <f t="shared" si="282"/>
        <v>0</v>
      </c>
      <c r="V2847" s="71">
        <f t="shared" si="284"/>
        <v>0</v>
      </c>
      <c r="X2847" s="69">
        <f>Job_Cards[[#This Row],[GST on Lobour]]+Job_Cards[[#This Row],[Total Labour]]+Job_Cards[[#This Row],[Part Value]]</f>
        <v>0</v>
      </c>
      <c r="AA2847" s="15">
        <f t="shared" si="285"/>
        <v>0</v>
      </c>
      <c r="AB2847" s="15">
        <f t="shared" si="286"/>
        <v>1</v>
      </c>
      <c r="AC2847" s="15">
        <f t="shared" si="287"/>
        <v>1900</v>
      </c>
    </row>
    <row r="2848" spans="7:29" x14ac:dyDescent="0.35">
      <c r="G2848" s="64"/>
      <c r="H2848" s="65"/>
      <c r="I2848" s="65" t="str">
        <f>IF(Job_Cards[[#This Row],[Customer Name]]="",I2847,"")</f>
        <v>Counter Sale</v>
      </c>
      <c r="K2848" s="67" t="str">
        <f>_xlfn.XLOOKUP(Job_Cards[[#This Row],[Part Code Issued]],'Inventory Check'!$A$3:$A$3000,'Inventory Check'!$B$3:$B$3000,"WRONG Code",0)</f>
        <v>WRONG Code</v>
      </c>
      <c r="N2848" s="69">
        <f t="shared" si="283"/>
        <v>0</v>
      </c>
      <c r="U2848" s="71">
        <f t="shared" si="282"/>
        <v>0</v>
      </c>
      <c r="V2848" s="71">
        <f t="shared" si="284"/>
        <v>0</v>
      </c>
      <c r="X2848" s="69">
        <f>Job_Cards[[#This Row],[GST on Lobour]]+Job_Cards[[#This Row],[Total Labour]]+Job_Cards[[#This Row],[Part Value]]</f>
        <v>0</v>
      </c>
      <c r="AA2848" s="15">
        <f t="shared" si="285"/>
        <v>0</v>
      </c>
      <c r="AB2848" s="15">
        <f t="shared" si="286"/>
        <v>1</v>
      </c>
      <c r="AC2848" s="15">
        <f t="shared" si="287"/>
        <v>1900</v>
      </c>
    </row>
    <row r="2849" spans="7:29" x14ac:dyDescent="0.35">
      <c r="G2849" s="64"/>
      <c r="H2849" s="65"/>
      <c r="I2849" s="65" t="str">
        <f>IF(Job_Cards[[#This Row],[Customer Name]]="",I2848,"")</f>
        <v>Counter Sale</v>
      </c>
      <c r="K2849" s="67" t="str">
        <f>_xlfn.XLOOKUP(Job_Cards[[#This Row],[Part Code Issued]],'Inventory Check'!$A$3:$A$3000,'Inventory Check'!$B$3:$B$3000,"WRONG Code",0)</f>
        <v>WRONG Code</v>
      </c>
      <c r="N2849" s="69">
        <f t="shared" si="283"/>
        <v>0</v>
      </c>
      <c r="U2849" s="71">
        <f t="shared" si="282"/>
        <v>0</v>
      </c>
      <c r="V2849" s="71">
        <f t="shared" si="284"/>
        <v>0</v>
      </c>
      <c r="X2849" s="69">
        <f>Job_Cards[[#This Row],[GST on Lobour]]+Job_Cards[[#This Row],[Total Labour]]+Job_Cards[[#This Row],[Part Value]]</f>
        <v>0</v>
      </c>
      <c r="AA2849" s="15">
        <f t="shared" si="285"/>
        <v>0</v>
      </c>
      <c r="AB2849" s="15">
        <f t="shared" si="286"/>
        <v>1</v>
      </c>
      <c r="AC2849" s="15">
        <f t="shared" si="287"/>
        <v>1900</v>
      </c>
    </row>
    <row r="2850" spans="7:29" x14ac:dyDescent="0.35">
      <c r="G2850" s="64"/>
      <c r="H2850" s="65"/>
      <c r="I2850" s="65" t="str">
        <f>IF(Job_Cards[[#This Row],[Customer Name]]="",I2849,"")</f>
        <v>Counter Sale</v>
      </c>
      <c r="K2850" s="67" t="str">
        <f>_xlfn.XLOOKUP(Job_Cards[[#This Row],[Part Code Issued]],'Inventory Check'!$A$3:$A$3000,'Inventory Check'!$B$3:$B$3000,"WRONG Code",0)</f>
        <v>WRONG Code</v>
      </c>
      <c r="N2850" s="69">
        <f t="shared" si="283"/>
        <v>0</v>
      </c>
      <c r="U2850" s="71">
        <f t="shared" si="282"/>
        <v>0</v>
      </c>
      <c r="V2850" s="71">
        <f t="shared" si="284"/>
        <v>0</v>
      </c>
      <c r="X2850" s="69">
        <f>Job_Cards[[#This Row],[GST on Lobour]]+Job_Cards[[#This Row],[Total Labour]]+Job_Cards[[#This Row],[Part Value]]</f>
        <v>0</v>
      </c>
      <c r="AA2850" s="15">
        <f t="shared" si="285"/>
        <v>0</v>
      </c>
      <c r="AB2850" s="15">
        <f t="shared" si="286"/>
        <v>1</v>
      </c>
      <c r="AC2850" s="15">
        <f t="shared" si="287"/>
        <v>1900</v>
      </c>
    </row>
    <row r="2851" spans="7:29" x14ac:dyDescent="0.35">
      <c r="G2851" s="64"/>
      <c r="H2851" s="65"/>
      <c r="I2851" s="65" t="str">
        <f>IF(Job_Cards[[#This Row],[Customer Name]]="",I2850,"")</f>
        <v>Counter Sale</v>
      </c>
      <c r="K2851" s="67" t="str">
        <f>_xlfn.XLOOKUP(Job_Cards[[#This Row],[Part Code Issued]],'Inventory Check'!$A$3:$A$3000,'Inventory Check'!$B$3:$B$3000,"WRONG Code",0)</f>
        <v>WRONG Code</v>
      </c>
      <c r="N2851" s="69">
        <f t="shared" si="283"/>
        <v>0</v>
      </c>
      <c r="U2851" s="71">
        <f t="shared" si="282"/>
        <v>0</v>
      </c>
      <c r="V2851" s="71">
        <f t="shared" si="284"/>
        <v>0</v>
      </c>
      <c r="X2851" s="69">
        <f>Job_Cards[[#This Row],[GST on Lobour]]+Job_Cards[[#This Row],[Total Labour]]+Job_Cards[[#This Row],[Part Value]]</f>
        <v>0</v>
      </c>
      <c r="AA2851" s="15">
        <f t="shared" si="285"/>
        <v>0</v>
      </c>
      <c r="AB2851" s="15">
        <f t="shared" si="286"/>
        <v>1</v>
      </c>
      <c r="AC2851" s="15">
        <f t="shared" si="287"/>
        <v>1900</v>
      </c>
    </row>
    <row r="2852" spans="7:29" x14ac:dyDescent="0.35">
      <c r="G2852" s="64"/>
      <c r="H2852" s="65"/>
      <c r="I2852" s="65" t="str">
        <f>IF(Job_Cards[[#This Row],[Customer Name]]="",I2851,"")</f>
        <v>Counter Sale</v>
      </c>
      <c r="K2852" s="67" t="str">
        <f>_xlfn.XLOOKUP(Job_Cards[[#This Row],[Part Code Issued]],'Inventory Check'!$A$3:$A$3000,'Inventory Check'!$B$3:$B$3000,"WRONG Code",0)</f>
        <v>WRONG Code</v>
      </c>
      <c r="N2852" s="69">
        <f t="shared" si="283"/>
        <v>0</v>
      </c>
      <c r="U2852" s="71">
        <f t="shared" si="282"/>
        <v>0</v>
      </c>
      <c r="V2852" s="71">
        <f t="shared" si="284"/>
        <v>0</v>
      </c>
      <c r="X2852" s="69">
        <f>Job_Cards[[#This Row],[GST on Lobour]]+Job_Cards[[#This Row],[Total Labour]]+Job_Cards[[#This Row],[Part Value]]</f>
        <v>0</v>
      </c>
      <c r="AA2852" s="15">
        <f t="shared" si="285"/>
        <v>0</v>
      </c>
      <c r="AB2852" s="15">
        <f t="shared" si="286"/>
        <v>1</v>
      </c>
      <c r="AC2852" s="15">
        <f t="shared" si="287"/>
        <v>1900</v>
      </c>
    </row>
    <row r="2853" spans="7:29" x14ac:dyDescent="0.35">
      <c r="G2853" s="64"/>
      <c r="H2853" s="65"/>
      <c r="I2853" s="65" t="str">
        <f>IF(Job_Cards[[#This Row],[Customer Name]]="",I2852,"")</f>
        <v>Counter Sale</v>
      </c>
      <c r="K2853" s="67" t="str">
        <f>_xlfn.XLOOKUP(Job_Cards[[#This Row],[Part Code Issued]],'Inventory Check'!$A$3:$A$3000,'Inventory Check'!$B$3:$B$3000,"WRONG Code",0)</f>
        <v>WRONG Code</v>
      </c>
      <c r="N2853" s="69">
        <f t="shared" si="283"/>
        <v>0</v>
      </c>
      <c r="U2853" s="71">
        <f t="shared" si="282"/>
        <v>0</v>
      </c>
      <c r="V2853" s="71">
        <f t="shared" si="284"/>
        <v>0</v>
      </c>
      <c r="X2853" s="69">
        <f>Job_Cards[[#This Row],[GST on Lobour]]+Job_Cards[[#This Row],[Total Labour]]+Job_Cards[[#This Row],[Part Value]]</f>
        <v>0</v>
      </c>
      <c r="AA2853" s="15">
        <f t="shared" si="285"/>
        <v>0</v>
      </c>
      <c r="AB2853" s="15">
        <f t="shared" si="286"/>
        <v>1</v>
      </c>
      <c r="AC2853" s="15">
        <f t="shared" si="287"/>
        <v>1900</v>
      </c>
    </row>
    <row r="2854" spans="7:29" x14ac:dyDescent="0.35">
      <c r="G2854" s="64"/>
      <c r="H2854" s="65"/>
      <c r="I2854" s="65" t="str">
        <f>IF(Job_Cards[[#This Row],[Customer Name]]="",I2853,"")</f>
        <v>Counter Sale</v>
      </c>
      <c r="K2854" s="67" t="str">
        <f>_xlfn.XLOOKUP(Job_Cards[[#This Row],[Part Code Issued]],'Inventory Check'!$A$3:$A$3000,'Inventory Check'!$B$3:$B$3000,"WRONG Code",0)</f>
        <v>WRONG Code</v>
      </c>
      <c r="N2854" s="69">
        <f t="shared" si="283"/>
        <v>0</v>
      </c>
      <c r="U2854" s="71">
        <f t="shared" si="282"/>
        <v>0</v>
      </c>
      <c r="V2854" s="71">
        <f t="shared" si="284"/>
        <v>0</v>
      </c>
      <c r="X2854" s="69">
        <f>Job_Cards[[#This Row],[GST on Lobour]]+Job_Cards[[#This Row],[Total Labour]]+Job_Cards[[#This Row],[Part Value]]</f>
        <v>0</v>
      </c>
      <c r="AA2854" s="15">
        <f t="shared" si="285"/>
        <v>0</v>
      </c>
      <c r="AB2854" s="15">
        <f t="shared" si="286"/>
        <v>1</v>
      </c>
      <c r="AC2854" s="15">
        <f t="shared" si="287"/>
        <v>1900</v>
      </c>
    </row>
    <row r="2855" spans="7:29" x14ac:dyDescent="0.35">
      <c r="G2855" s="64"/>
      <c r="H2855" s="65"/>
      <c r="I2855" s="65" t="str">
        <f>IF(Job_Cards[[#This Row],[Customer Name]]="",I2854,"")</f>
        <v>Counter Sale</v>
      </c>
      <c r="K2855" s="67" t="str">
        <f>_xlfn.XLOOKUP(Job_Cards[[#This Row],[Part Code Issued]],'Inventory Check'!$A$3:$A$3000,'Inventory Check'!$B$3:$B$3000,"WRONG Code",0)</f>
        <v>WRONG Code</v>
      </c>
      <c r="N2855" s="69">
        <f t="shared" si="283"/>
        <v>0</v>
      </c>
      <c r="U2855" s="71">
        <f t="shared" si="282"/>
        <v>0</v>
      </c>
      <c r="V2855" s="71">
        <f t="shared" si="284"/>
        <v>0</v>
      </c>
      <c r="X2855" s="69">
        <f>Job_Cards[[#This Row],[GST on Lobour]]+Job_Cards[[#This Row],[Total Labour]]+Job_Cards[[#This Row],[Part Value]]</f>
        <v>0</v>
      </c>
      <c r="AA2855" s="15">
        <f t="shared" si="285"/>
        <v>0</v>
      </c>
      <c r="AB2855" s="15">
        <f t="shared" si="286"/>
        <v>1</v>
      </c>
      <c r="AC2855" s="15">
        <f t="shared" si="287"/>
        <v>1900</v>
      </c>
    </row>
    <row r="2856" spans="7:29" x14ac:dyDescent="0.35">
      <c r="G2856" s="64"/>
      <c r="H2856" s="65"/>
      <c r="I2856" s="65" t="str">
        <f>IF(Job_Cards[[#This Row],[Customer Name]]="",I2855,"")</f>
        <v>Counter Sale</v>
      </c>
      <c r="K2856" s="67" t="str">
        <f>_xlfn.XLOOKUP(Job_Cards[[#This Row],[Part Code Issued]],'Inventory Check'!$A$3:$A$3000,'Inventory Check'!$B$3:$B$3000,"WRONG Code",0)</f>
        <v>WRONG Code</v>
      </c>
      <c r="N2856" s="69">
        <f t="shared" si="283"/>
        <v>0</v>
      </c>
      <c r="U2856" s="71">
        <f t="shared" si="282"/>
        <v>0</v>
      </c>
      <c r="V2856" s="71">
        <f t="shared" si="284"/>
        <v>0</v>
      </c>
      <c r="X2856" s="69">
        <f>Job_Cards[[#This Row],[GST on Lobour]]+Job_Cards[[#This Row],[Total Labour]]+Job_Cards[[#This Row],[Part Value]]</f>
        <v>0</v>
      </c>
      <c r="AA2856" s="15">
        <f t="shared" si="285"/>
        <v>0</v>
      </c>
      <c r="AB2856" s="15">
        <f t="shared" si="286"/>
        <v>1</v>
      </c>
      <c r="AC2856" s="15">
        <f t="shared" si="287"/>
        <v>1900</v>
      </c>
    </row>
    <row r="2857" spans="7:29" x14ac:dyDescent="0.35">
      <c r="G2857" s="64"/>
      <c r="H2857" s="65"/>
      <c r="I2857" s="65" t="str">
        <f>IF(Job_Cards[[#This Row],[Customer Name]]="",I2856,"")</f>
        <v>Counter Sale</v>
      </c>
      <c r="K2857" s="67" t="str">
        <f>_xlfn.XLOOKUP(Job_Cards[[#This Row],[Part Code Issued]],'Inventory Check'!$A$3:$A$3000,'Inventory Check'!$B$3:$B$3000,"WRONG Code",0)</f>
        <v>WRONG Code</v>
      </c>
      <c r="N2857" s="69">
        <f t="shared" si="283"/>
        <v>0</v>
      </c>
      <c r="U2857" s="71">
        <f t="shared" si="282"/>
        <v>0</v>
      </c>
      <c r="V2857" s="71">
        <f t="shared" si="284"/>
        <v>0</v>
      </c>
      <c r="X2857" s="69">
        <f>Job_Cards[[#This Row],[GST on Lobour]]+Job_Cards[[#This Row],[Total Labour]]+Job_Cards[[#This Row],[Part Value]]</f>
        <v>0</v>
      </c>
      <c r="AA2857" s="15">
        <f t="shared" si="285"/>
        <v>0</v>
      </c>
      <c r="AB2857" s="15">
        <f t="shared" si="286"/>
        <v>1</v>
      </c>
      <c r="AC2857" s="15">
        <f t="shared" si="287"/>
        <v>1900</v>
      </c>
    </row>
    <row r="2858" spans="7:29" x14ac:dyDescent="0.35">
      <c r="G2858" s="64"/>
      <c r="H2858" s="65"/>
      <c r="I2858" s="65" t="str">
        <f>IF(Job_Cards[[#This Row],[Customer Name]]="",I2857,"")</f>
        <v>Counter Sale</v>
      </c>
      <c r="K2858" s="67" t="str">
        <f>_xlfn.XLOOKUP(Job_Cards[[#This Row],[Part Code Issued]],'Inventory Check'!$A$3:$A$3000,'Inventory Check'!$B$3:$B$3000,"WRONG Code",0)</f>
        <v>WRONG Code</v>
      </c>
      <c r="N2858" s="69">
        <f t="shared" si="283"/>
        <v>0</v>
      </c>
      <c r="U2858" s="71">
        <f t="shared" si="282"/>
        <v>0</v>
      </c>
      <c r="V2858" s="71">
        <f t="shared" si="284"/>
        <v>0</v>
      </c>
      <c r="X2858" s="69">
        <f>Job_Cards[[#This Row],[GST on Lobour]]+Job_Cards[[#This Row],[Total Labour]]+Job_Cards[[#This Row],[Part Value]]</f>
        <v>0</v>
      </c>
      <c r="AA2858" s="15">
        <f t="shared" si="285"/>
        <v>0</v>
      </c>
      <c r="AB2858" s="15">
        <f t="shared" si="286"/>
        <v>1</v>
      </c>
      <c r="AC2858" s="15">
        <f t="shared" si="287"/>
        <v>1900</v>
      </c>
    </row>
    <row r="2859" spans="7:29" x14ac:dyDescent="0.35">
      <c r="G2859" s="64"/>
      <c r="H2859" s="65"/>
      <c r="I2859" s="65" t="str">
        <f>IF(Job_Cards[[#This Row],[Customer Name]]="",I2858,"")</f>
        <v>Counter Sale</v>
      </c>
      <c r="K2859" s="67" t="str">
        <f>_xlfn.XLOOKUP(Job_Cards[[#This Row],[Part Code Issued]],'Inventory Check'!$A$3:$A$3000,'Inventory Check'!$B$3:$B$3000,"WRONG Code",0)</f>
        <v>WRONG Code</v>
      </c>
      <c r="N2859" s="69">
        <f t="shared" si="283"/>
        <v>0</v>
      </c>
      <c r="U2859" s="71">
        <f t="shared" si="282"/>
        <v>0</v>
      </c>
      <c r="V2859" s="71">
        <f t="shared" si="284"/>
        <v>0</v>
      </c>
      <c r="X2859" s="69">
        <f>Job_Cards[[#This Row],[GST on Lobour]]+Job_Cards[[#This Row],[Total Labour]]+Job_Cards[[#This Row],[Part Value]]</f>
        <v>0</v>
      </c>
      <c r="AA2859" s="15">
        <f t="shared" si="285"/>
        <v>0</v>
      </c>
      <c r="AB2859" s="15">
        <f t="shared" si="286"/>
        <v>1</v>
      </c>
      <c r="AC2859" s="15">
        <f t="shared" si="287"/>
        <v>1900</v>
      </c>
    </row>
    <row r="2860" spans="7:29" x14ac:dyDescent="0.35">
      <c r="G2860" s="64"/>
      <c r="H2860" s="65"/>
      <c r="I2860" s="65" t="str">
        <f>IF(Job_Cards[[#This Row],[Customer Name]]="",I2859,"")</f>
        <v>Counter Sale</v>
      </c>
      <c r="K2860" s="67" t="str">
        <f>_xlfn.XLOOKUP(Job_Cards[[#This Row],[Part Code Issued]],'Inventory Check'!$A$3:$A$3000,'Inventory Check'!$B$3:$B$3000,"WRONG Code",0)</f>
        <v>WRONG Code</v>
      </c>
      <c r="N2860" s="69">
        <f t="shared" si="283"/>
        <v>0</v>
      </c>
      <c r="U2860" s="71">
        <f t="shared" si="282"/>
        <v>0</v>
      </c>
      <c r="V2860" s="71">
        <f t="shared" si="284"/>
        <v>0</v>
      </c>
      <c r="X2860" s="69">
        <f>Job_Cards[[#This Row],[GST on Lobour]]+Job_Cards[[#This Row],[Total Labour]]+Job_Cards[[#This Row],[Part Value]]</f>
        <v>0</v>
      </c>
      <c r="AA2860" s="15">
        <f t="shared" si="285"/>
        <v>0</v>
      </c>
      <c r="AB2860" s="15">
        <f t="shared" si="286"/>
        <v>1</v>
      </c>
      <c r="AC2860" s="15">
        <f t="shared" si="287"/>
        <v>1900</v>
      </c>
    </row>
    <row r="2861" spans="7:29" x14ac:dyDescent="0.35">
      <c r="G2861" s="64"/>
      <c r="H2861" s="65"/>
      <c r="I2861" s="65" t="str">
        <f>IF(Job_Cards[[#This Row],[Customer Name]]="",I2860,"")</f>
        <v>Counter Sale</v>
      </c>
      <c r="K2861" s="67" t="str">
        <f>_xlfn.XLOOKUP(Job_Cards[[#This Row],[Part Code Issued]],'Inventory Check'!$A$3:$A$3000,'Inventory Check'!$B$3:$B$3000,"WRONG Code",0)</f>
        <v>WRONG Code</v>
      </c>
      <c r="N2861" s="69">
        <f t="shared" si="283"/>
        <v>0</v>
      </c>
      <c r="U2861" s="71">
        <f t="shared" si="282"/>
        <v>0</v>
      </c>
      <c r="V2861" s="71">
        <f t="shared" si="284"/>
        <v>0</v>
      </c>
      <c r="X2861" s="69">
        <f>Job_Cards[[#This Row],[GST on Lobour]]+Job_Cards[[#This Row],[Total Labour]]+Job_Cards[[#This Row],[Part Value]]</f>
        <v>0</v>
      </c>
      <c r="AA2861" s="15">
        <f t="shared" si="285"/>
        <v>0</v>
      </c>
      <c r="AB2861" s="15">
        <f t="shared" si="286"/>
        <v>1</v>
      </c>
      <c r="AC2861" s="15">
        <f t="shared" si="287"/>
        <v>1900</v>
      </c>
    </row>
    <row r="2862" spans="7:29" x14ac:dyDescent="0.35">
      <c r="G2862" s="64"/>
      <c r="H2862" s="65"/>
      <c r="I2862" s="65" t="str">
        <f>IF(Job_Cards[[#This Row],[Customer Name]]="",I2861,"")</f>
        <v>Counter Sale</v>
      </c>
      <c r="K2862" s="67" t="str">
        <f>_xlfn.XLOOKUP(Job_Cards[[#This Row],[Part Code Issued]],'Inventory Check'!$A$3:$A$3000,'Inventory Check'!$B$3:$B$3000,"WRONG Code",0)</f>
        <v>WRONG Code</v>
      </c>
      <c r="N2862" s="69">
        <f t="shared" si="283"/>
        <v>0</v>
      </c>
      <c r="U2862" s="71">
        <f t="shared" si="282"/>
        <v>0</v>
      </c>
      <c r="V2862" s="71">
        <f t="shared" si="284"/>
        <v>0</v>
      </c>
      <c r="X2862" s="69">
        <f>Job_Cards[[#This Row],[GST on Lobour]]+Job_Cards[[#This Row],[Total Labour]]+Job_Cards[[#This Row],[Part Value]]</f>
        <v>0</v>
      </c>
      <c r="AA2862" s="15">
        <f t="shared" si="285"/>
        <v>0</v>
      </c>
      <c r="AB2862" s="15">
        <f t="shared" si="286"/>
        <v>1</v>
      </c>
      <c r="AC2862" s="15">
        <f t="shared" si="287"/>
        <v>1900</v>
      </c>
    </row>
    <row r="2863" spans="7:29" x14ac:dyDescent="0.35">
      <c r="G2863" s="64"/>
      <c r="H2863" s="65"/>
      <c r="I2863" s="65" t="str">
        <f>IF(Job_Cards[[#This Row],[Customer Name]]="",I2862,"")</f>
        <v>Counter Sale</v>
      </c>
      <c r="K2863" s="67" t="str">
        <f>_xlfn.XLOOKUP(Job_Cards[[#This Row],[Part Code Issued]],'Inventory Check'!$A$3:$A$3000,'Inventory Check'!$B$3:$B$3000,"WRONG Code",0)</f>
        <v>WRONG Code</v>
      </c>
      <c r="N2863" s="69">
        <f t="shared" si="283"/>
        <v>0</v>
      </c>
      <c r="U2863" s="71">
        <f t="shared" si="282"/>
        <v>0</v>
      </c>
      <c r="V2863" s="71">
        <f t="shared" si="284"/>
        <v>0</v>
      </c>
      <c r="X2863" s="69">
        <f>Job_Cards[[#This Row],[GST on Lobour]]+Job_Cards[[#This Row],[Total Labour]]+Job_Cards[[#This Row],[Part Value]]</f>
        <v>0</v>
      </c>
      <c r="AA2863" s="15">
        <f t="shared" si="285"/>
        <v>0</v>
      </c>
      <c r="AB2863" s="15">
        <f t="shared" si="286"/>
        <v>1</v>
      </c>
      <c r="AC2863" s="15">
        <f t="shared" si="287"/>
        <v>1900</v>
      </c>
    </row>
    <row r="2864" spans="7:29" x14ac:dyDescent="0.35">
      <c r="G2864" s="64"/>
      <c r="H2864" s="65"/>
      <c r="I2864" s="65" t="str">
        <f>IF(Job_Cards[[#This Row],[Customer Name]]="",I2863,"")</f>
        <v>Counter Sale</v>
      </c>
      <c r="K2864" s="67" t="str">
        <f>_xlfn.XLOOKUP(Job_Cards[[#This Row],[Part Code Issued]],'Inventory Check'!$A$3:$A$3000,'Inventory Check'!$B$3:$B$3000,"WRONG Code",0)</f>
        <v>WRONG Code</v>
      </c>
      <c r="N2864" s="69">
        <f t="shared" si="283"/>
        <v>0</v>
      </c>
      <c r="U2864" s="71">
        <f t="shared" si="282"/>
        <v>0</v>
      </c>
      <c r="V2864" s="71">
        <f t="shared" si="284"/>
        <v>0</v>
      </c>
      <c r="X2864" s="69">
        <f>Job_Cards[[#This Row],[GST on Lobour]]+Job_Cards[[#This Row],[Total Labour]]+Job_Cards[[#This Row],[Part Value]]</f>
        <v>0</v>
      </c>
      <c r="AA2864" s="15">
        <f t="shared" si="285"/>
        <v>0</v>
      </c>
      <c r="AB2864" s="15">
        <f t="shared" si="286"/>
        <v>1</v>
      </c>
      <c r="AC2864" s="15">
        <f t="shared" si="287"/>
        <v>1900</v>
      </c>
    </row>
    <row r="2865" spans="7:29" x14ac:dyDescent="0.35">
      <c r="G2865" s="64"/>
      <c r="H2865" s="65"/>
      <c r="I2865" s="65" t="str">
        <f>IF(Job_Cards[[#This Row],[Customer Name]]="",I2864,"")</f>
        <v>Counter Sale</v>
      </c>
      <c r="K2865" s="67" t="str">
        <f>_xlfn.XLOOKUP(Job_Cards[[#This Row],[Part Code Issued]],'Inventory Check'!$A$3:$A$3000,'Inventory Check'!$B$3:$B$3000,"WRONG Code",0)</f>
        <v>WRONG Code</v>
      </c>
      <c r="N2865" s="69">
        <f t="shared" si="283"/>
        <v>0</v>
      </c>
      <c r="U2865" s="71">
        <f t="shared" si="282"/>
        <v>0</v>
      </c>
      <c r="V2865" s="71">
        <f t="shared" si="284"/>
        <v>0</v>
      </c>
      <c r="X2865" s="69">
        <f>Job_Cards[[#This Row],[GST on Lobour]]+Job_Cards[[#This Row],[Total Labour]]+Job_Cards[[#This Row],[Part Value]]</f>
        <v>0</v>
      </c>
      <c r="AA2865" s="15">
        <f t="shared" si="285"/>
        <v>0</v>
      </c>
      <c r="AB2865" s="15">
        <f t="shared" si="286"/>
        <v>1</v>
      </c>
      <c r="AC2865" s="15">
        <f t="shared" si="287"/>
        <v>1900</v>
      </c>
    </row>
    <row r="2866" spans="7:29" x14ac:dyDescent="0.35">
      <c r="G2866" s="64"/>
      <c r="H2866" s="65"/>
      <c r="I2866" s="65" t="str">
        <f>IF(Job_Cards[[#This Row],[Customer Name]]="",I2865,"")</f>
        <v>Counter Sale</v>
      </c>
      <c r="K2866" s="67" t="str">
        <f>_xlfn.XLOOKUP(Job_Cards[[#This Row],[Part Code Issued]],'Inventory Check'!$A$3:$A$3000,'Inventory Check'!$B$3:$B$3000,"WRONG Code",0)</f>
        <v>WRONG Code</v>
      </c>
      <c r="N2866" s="69">
        <f t="shared" si="283"/>
        <v>0</v>
      </c>
      <c r="U2866" s="71">
        <f t="shared" si="282"/>
        <v>0</v>
      </c>
      <c r="V2866" s="71">
        <f t="shared" si="284"/>
        <v>0</v>
      </c>
      <c r="X2866" s="69">
        <f>Job_Cards[[#This Row],[GST on Lobour]]+Job_Cards[[#This Row],[Total Labour]]+Job_Cards[[#This Row],[Part Value]]</f>
        <v>0</v>
      </c>
      <c r="AA2866" s="15">
        <f t="shared" si="285"/>
        <v>0</v>
      </c>
      <c r="AB2866" s="15">
        <f t="shared" si="286"/>
        <v>1</v>
      </c>
      <c r="AC2866" s="15">
        <f t="shared" si="287"/>
        <v>1900</v>
      </c>
    </row>
    <row r="2867" spans="7:29" x14ac:dyDescent="0.35">
      <c r="G2867" s="64"/>
      <c r="H2867" s="65"/>
      <c r="I2867" s="65" t="str">
        <f>IF(Job_Cards[[#This Row],[Customer Name]]="",I2866,"")</f>
        <v>Counter Sale</v>
      </c>
      <c r="K2867" s="67" t="str">
        <f>_xlfn.XLOOKUP(Job_Cards[[#This Row],[Part Code Issued]],'Inventory Check'!$A$3:$A$3000,'Inventory Check'!$B$3:$B$3000,"WRONG Code",0)</f>
        <v>WRONG Code</v>
      </c>
      <c r="N2867" s="69">
        <f t="shared" si="283"/>
        <v>0</v>
      </c>
      <c r="U2867" s="71">
        <f t="shared" si="282"/>
        <v>0</v>
      </c>
      <c r="V2867" s="71">
        <f t="shared" si="284"/>
        <v>0</v>
      </c>
      <c r="X2867" s="69">
        <f>Job_Cards[[#This Row],[GST on Lobour]]+Job_Cards[[#This Row],[Total Labour]]+Job_Cards[[#This Row],[Part Value]]</f>
        <v>0</v>
      </c>
      <c r="AA2867" s="15">
        <f t="shared" si="285"/>
        <v>0</v>
      </c>
      <c r="AB2867" s="15">
        <f t="shared" si="286"/>
        <v>1</v>
      </c>
      <c r="AC2867" s="15">
        <f t="shared" si="287"/>
        <v>1900</v>
      </c>
    </row>
    <row r="2868" spans="7:29" x14ac:dyDescent="0.35">
      <c r="G2868" s="64"/>
      <c r="H2868" s="65"/>
      <c r="I2868" s="65" t="str">
        <f>IF(Job_Cards[[#This Row],[Customer Name]]="",I2867,"")</f>
        <v>Counter Sale</v>
      </c>
      <c r="K2868" s="67" t="str">
        <f>_xlfn.XLOOKUP(Job_Cards[[#This Row],[Part Code Issued]],'Inventory Check'!$A$3:$A$3000,'Inventory Check'!$B$3:$B$3000,"WRONG Code",0)</f>
        <v>WRONG Code</v>
      </c>
      <c r="N2868" s="69">
        <f t="shared" si="283"/>
        <v>0</v>
      </c>
      <c r="U2868" s="71">
        <f t="shared" si="282"/>
        <v>0</v>
      </c>
      <c r="V2868" s="71">
        <f t="shared" si="284"/>
        <v>0</v>
      </c>
      <c r="X2868" s="69">
        <f>Job_Cards[[#This Row],[GST on Lobour]]+Job_Cards[[#This Row],[Total Labour]]+Job_Cards[[#This Row],[Part Value]]</f>
        <v>0</v>
      </c>
      <c r="AA2868" s="15">
        <f t="shared" si="285"/>
        <v>0</v>
      </c>
      <c r="AB2868" s="15">
        <f t="shared" si="286"/>
        <v>1</v>
      </c>
      <c r="AC2868" s="15">
        <f t="shared" si="287"/>
        <v>1900</v>
      </c>
    </row>
    <row r="2869" spans="7:29" x14ac:dyDescent="0.35">
      <c r="G2869" s="64"/>
      <c r="H2869" s="65"/>
      <c r="I2869" s="65" t="str">
        <f>IF(Job_Cards[[#This Row],[Customer Name]]="",I2868,"")</f>
        <v>Counter Sale</v>
      </c>
      <c r="K2869" s="67" t="str">
        <f>_xlfn.XLOOKUP(Job_Cards[[#This Row],[Part Code Issued]],'Inventory Check'!$A$3:$A$3000,'Inventory Check'!$B$3:$B$3000,"WRONG Code",0)</f>
        <v>WRONG Code</v>
      </c>
      <c r="N2869" s="69">
        <f t="shared" si="283"/>
        <v>0</v>
      </c>
      <c r="U2869" s="71">
        <f t="shared" si="282"/>
        <v>0</v>
      </c>
      <c r="V2869" s="71">
        <f t="shared" si="284"/>
        <v>0</v>
      </c>
      <c r="X2869" s="69">
        <f>Job_Cards[[#This Row],[GST on Lobour]]+Job_Cards[[#This Row],[Total Labour]]+Job_Cards[[#This Row],[Part Value]]</f>
        <v>0</v>
      </c>
      <c r="AA2869" s="15">
        <f t="shared" si="285"/>
        <v>0</v>
      </c>
      <c r="AB2869" s="15">
        <f t="shared" si="286"/>
        <v>1</v>
      </c>
      <c r="AC2869" s="15">
        <f t="shared" si="287"/>
        <v>1900</v>
      </c>
    </row>
    <row r="2870" spans="7:29" x14ac:dyDescent="0.35">
      <c r="G2870" s="64"/>
      <c r="H2870" s="65"/>
      <c r="I2870" s="65" t="str">
        <f>IF(Job_Cards[[#This Row],[Customer Name]]="",I2869,"")</f>
        <v>Counter Sale</v>
      </c>
      <c r="K2870" s="67" t="str">
        <f>_xlfn.XLOOKUP(Job_Cards[[#This Row],[Part Code Issued]],'Inventory Check'!$A$3:$A$3000,'Inventory Check'!$B$3:$B$3000,"WRONG Code",0)</f>
        <v>WRONG Code</v>
      </c>
      <c r="N2870" s="69">
        <f t="shared" si="283"/>
        <v>0</v>
      </c>
      <c r="U2870" s="71">
        <f t="shared" si="282"/>
        <v>0</v>
      </c>
      <c r="V2870" s="71">
        <f t="shared" si="284"/>
        <v>0</v>
      </c>
      <c r="X2870" s="69">
        <f>Job_Cards[[#This Row],[GST on Lobour]]+Job_Cards[[#This Row],[Total Labour]]+Job_Cards[[#This Row],[Part Value]]</f>
        <v>0</v>
      </c>
      <c r="AA2870" s="15">
        <f t="shared" si="285"/>
        <v>0</v>
      </c>
      <c r="AB2870" s="15">
        <f t="shared" si="286"/>
        <v>1</v>
      </c>
      <c r="AC2870" s="15">
        <f t="shared" si="287"/>
        <v>1900</v>
      </c>
    </row>
    <row r="2871" spans="7:29" x14ac:dyDescent="0.35">
      <c r="G2871" s="64"/>
      <c r="H2871" s="65"/>
      <c r="I2871" s="65" t="str">
        <f>IF(Job_Cards[[#This Row],[Customer Name]]="",I2870,"")</f>
        <v>Counter Sale</v>
      </c>
      <c r="K2871" s="67" t="str">
        <f>_xlfn.XLOOKUP(Job_Cards[[#This Row],[Part Code Issued]],'Inventory Check'!$A$3:$A$3000,'Inventory Check'!$B$3:$B$3000,"WRONG Code",0)</f>
        <v>WRONG Code</v>
      </c>
      <c r="N2871" s="69">
        <f t="shared" si="283"/>
        <v>0</v>
      </c>
      <c r="U2871" s="71">
        <f t="shared" si="282"/>
        <v>0</v>
      </c>
      <c r="V2871" s="71">
        <f t="shared" si="284"/>
        <v>0</v>
      </c>
      <c r="X2871" s="69">
        <f>Job_Cards[[#This Row],[GST on Lobour]]+Job_Cards[[#This Row],[Total Labour]]+Job_Cards[[#This Row],[Part Value]]</f>
        <v>0</v>
      </c>
      <c r="AA2871" s="15">
        <f t="shared" si="285"/>
        <v>0</v>
      </c>
      <c r="AB2871" s="15">
        <f t="shared" si="286"/>
        <v>1</v>
      </c>
      <c r="AC2871" s="15">
        <f t="shared" si="287"/>
        <v>1900</v>
      </c>
    </row>
    <row r="2872" spans="7:29" x14ac:dyDescent="0.35">
      <c r="G2872" s="64"/>
      <c r="H2872" s="65"/>
      <c r="I2872" s="65" t="str">
        <f>IF(Job_Cards[[#This Row],[Customer Name]]="",I2871,"")</f>
        <v>Counter Sale</v>
      </c>
      <c r="K2872" s="67" t="str">
        <f>_xlfn.XLOOKUP(Job_Cards[[#This Row],[Part Code Issued]],'Inventory Check'!$A$3:$A$3000,'Inventory Check'!$B$3:$B$3000,"WRONG Code",0)</f>
        <v>WRONG Code</v>
      </c>
      <c r="N2872" s="69">
        <f t="shared" si="283"/>
        <v>0</v>
      </c>
      <c r="U2872" s="71">
        <f t="shared" si="282"/>
        <v>0</v>
      </c>
      <c r="V2872" s="71">
        <f t="shared" si="284"/>
        <v>0</v>
      </c>
      <c r="X2872" s="69">
        <f>Job_Cards[[#This Row],[GST on Lobour]]+Job_Cards[[#This Row],[Total Labour]]+Job_Cards[[#This Row],[Part Value]]</f>
        <v>0</v>
      </c>
      <c r="AA2872" s="15">
        <f t="shared" si="285"/>
        <v>0</v>
      </c>
      <c r="AB2872" s="15">
        <f t="shared" si="286"/>
        <v>1</v>
      </c>
      <c r="AC2872" s="15">
        <f t="shared" si="287"/>
        <v>1900</v>
      </c>
    </row>
    <row r="2873" spans="7:29" x14ac:dyDescent="0.35">
      <c r="G2873" s="64"/>
      <c r="H2873" s="65"/>
      <c r="I2873" s="65" t="str">
        <f>IF(Job_Cards[[#This Row],[Customer Name]]="",I2872,"")</f>
        <v>Counter Sale</v>
      </c>
      <c r="K2873" s="67" t="str">
        <f>_xlfn.XLOOKUP(Job_Cards[[#This Row],[Part Code Issued]],'Inventory Check'!$A$3:$A$3000,'Inventory Check'!$B$3:$B$3000,"WRONG Code",0)</f>
        <v>WRONG Code</v>
      </c>
      <c r="N2873" s="69">
        <f t="shared" si="283"/>
        <v>0</v>
      </c>
      <c r="U2873" s="71">
        <f t="shared" si="282"/>
        <v>0</v>
      </c>
      <c r="V2873" s="71">
        <f t="shared" si="284"/>
        <v>0</v>
      </c>
      <c r="X2873" s="69">
        <f>Job_Cards[[#This Row],[GST on Lobour]]+Job_Cards[[#This Row],[Total Labour]]+Job_Cards[[#This Row],[Part Value]]</f>
        <v>0</v>
      </c>
      <c r="AA2873" s="15">
        <f t="shared" si="285"/>
        <v>0</v>
      </c>
      <c r="AB2873" s="15">
        <f t="shared" si="286"/>
        <v>1</v>
      </c>
      <c r="AC2873" s="15">
        <f t="shared" si="287"/>
        <v>1900</v>
      </c>
    </row>
    <row r="2874" spans="7:29" x14ac:dyDescent="0.35">
      <c r="G2874" s="64"/>
      <c r="H2874" s="65"/>
      <c r="I2874" s="65" t="str">
        <f>IF(Job_Cards[[#This Row],[Customer Name]]="",I2873,"")</f>
        <v>Counter Sale</v>
      </c>
      <c r="K2874" s="67" t="str">
        <f>_xlfn.XLOOKUP(Job_Cards[[#This Row],[Part Code Issued]],'Inventory Check'!$A$3:$A$3000,'Inventory Check'!$B$3:$B$3000,"WRONG Code",0)</f>
        <v>WRONG Code</v>
      </c>
      <c r="N2874" s="69">
        <f t="shared" si="283"/>
        <v>0</v>
      </c>
      <c r="U2874" s="71">
        <f t="shared" si="282"/>
        <v>0</v>
      </c>
      <c r="V2874" s="71">
        <f t="shared" si="284"/>
        <v>0</v>
      </c>
      <c r="X2874" s="69">
        <f>Job_Cards[[#This Row],[GST on Lobour]]+Job_Cards[[#This Row],[Total Labour]]+Job_Cards[[#This Row],[Part Value]]</f>
        <v>0</v>
      </c>
      <c r="AA2874" s="15">
        <f t="shared" si="285"/>
        <v>0</v>
      </c>
      <c r="AB2874" s="15">
        <f t="shared" si="286"/>
        <v>1</v>
      </c>
      <c r="AC2874" s="15">
        <f t="shared" si="287"/>
        <v>1900</v>
      </c>
    </row>
    <row r="2875" spans="7:29" x14ac:dyDescent="0.35">
      <c r="G2875" s="64"/>
      <c r="H2875" s="65"/>
      <c r="I2875" s="65" t="str">
        <f>IF(Job_Cards[[#This Row],[Customer Name]]="",I2874,"")</f>
        <v>Counter Sale</v>
      </c>
      <c r="K2875" s="67" t="str">
        <f>_xlfn.XLOOKUP(Job_Cards[[#This Row],[Part Code Issued]],'Inventory Check'!$A$3:$A$3000,'Inventory Check'!$B$3:$B$3000,"WRONG Code",0)</f>
        <v>WRONG Code</v>
      </c>
      <c r="N2875" s="69">
        <f t="shared" si="283"/>
        <v>0</v>
      </c>
      <c r="U2875" s="71">
        <f t="shared" si="282"/>
        <v>0</v>
      </c>
      <c r="V2875" s="71">
        <f t="shared" si="284"/>
        <v>0</v>
      </c>
      <c r="X2875" s="69">
        <f>Job_Cards[[#This Row],[GST on Lobour]]+Job_Cards[[#This Row],[Total Labour]]+Job_Cards[[#This Row],[Part Value]]</f>
        <v>0</v>
      </c>
      <c r="AA2875" s="15">
        <f t="shared" si="285"/>
        <v>0</v>
      </c>
      <c r="AB2875" s="15">
        <f t="shared" si="286"/>
        <v>1</v>
      </c>
      <c r="AC2875" s="15">
        <f t="shared" si="287"/>
        <v>1900</v>
      </c>
    </row>
    <row r="2876" spans="7:29" x14ac:dyDescent="0.35">
      <c r="G2876" s="64"/>
      <c r="H2876" s="65"/>
      <c r="I2876" s="65" t="str">
        <f>IF(Job_Cards[[#This Row],[Customer Name]]="",I2875,"")</f>
        <v>Counter Sale</v>
      </c>
      <c r="K2876" s="67" t="str">
        <f>_xlfn.XLOOKUP(Job_Cards[[#This Row],[Part Code Issued]],'Inventory Check'!$A$3:$A$3000,'Inventory Check'!$B$3:$B$3000,"WRONG Code",0)</f>
        <v>WRONG Code</v>
      </c>
      <c r="N2876" s="69">
        <f t="shared" si="283"/>
        <v>0</v>
      </c>
      <c r="U2876" s="71">
        <f t="shared" ref="U2876:U2939" si="288">SUM(O2876:T2876)</f>
        <v>0</v>
      </c>
      <c r="V2876" s="71">
        <f t="shared" si="284"/>
        <v>0</v>
      </c>
      <c r="X2876" s="69">
        <f>Job_Cards[[#This Row],[GST on Lobour]]+Job_Cards[[#This Row],[Total Labour]]+Job_Cards[[#This Row],[Part Value]]</f>
        <v>0</v>
      </c>
      <c r="AA2876" s="15">
        <f t="shared" si="285"/>
        <v>0</v>
      </c>
      <c r="AB2876" s="15">
        <f t="shared" si="286"/>
        <v>1</v>
      </c>
      <c r="AC2876" s="15">
        <f t="shared" si="287"/>
        <v>1900</v>
      </c>
    </row>
    <row r="2877" spans="7:29" x14ac:dyDescent="0.35">
      <c r="G2877" s="64"/>
      <c r="H2877" s="65"/>
      <c r="I2877" s="65" t="str">
        <f>IF(Job_Cards[[#This Row],[Customer Name]]="",I2876,"")</f>
        <v>Counter Sale</v>
      </c>
      <c r="K2877" s="67" t="str">
        <f>_xlfn.XLOOKUP(Job_Cards[[#This Row],[Part Code Issued]],'Inventory Check'!$A$3:$A$3000,'Inventory Check'!$B$3:$B$3000,"WRONG Code",0)</f>
        <v>WRONG Code</v>
      </c>
      <c r="N2877" s="69">
        <f t="shared" ref="N2877:N2940" si="289">M2877*L2877</f>
        <v>0</v>
      </c>
      <c r="U2877" s="71">
        <f t="shared" si="288"/>
        <v>0</v>
      </c>
      <c r="V2877" s="71">
        <f t="shared" ref="V2877:V2940" si="290">U2877*0.18</f>
        <v>0</v>
      </c>
      <c r="X2877" s="69">
        <f>Job_Cards[[#This Row],[GST on Lobour]]+Job_Cards[[#This Row],[Total Labour]]+Job_Cards[[#This Row],[Part Value]]</f>
        <v>0</v>
      </c>
      <c r="AA2877" s="15">
        <f t="shared" si="285"/>
        <v>0</v>
      </c>
      <c r="AB2877" s="15">
        <f t="shared" si="286"/>
        <v>1</v>
      </c>
      <c r="AC2877" s="15">
        <f t="shared" si="287"/>
        <v>1900</v>
      </c>
    </row>
    <row r="2878" spans="7:29" x14ac:dyDescent="0.35">
      <c r="G2878" s="64"/>
      <c r="H2878" s="65"/>
      <c r="I2878" s="65" t="str">
        <f>IF(Job_Cards[[#This Row],[Customer Name]]="",I2877,"")</f>
        <v>Counter Sale</v>
      </c>
      <c r="K2878" s="67" t="str">
        <f>_xlfn.XLOOKUP(Job_Cards[[#This Row],[Part Code Issued]],'Inventory Check'!$A$3:$A$3000,'Inventory Check'!$B$3:$B$3000,"WRONG Code",0)</f>
        <v>WRONG Code</v>
      </c>
      <c r="N2878" s="69">
        <f t="shared" si="289"/>
        <v>0</v>
      </c>
      <c r="U2878" s="71">
        <f t="shared" si="288"/>
        <v>0</v>
      </c>
      <c r="V2878" s="71">
        <f t="shared" si="290"/>
        <v>0</v>
      </c>
      <c r="X2878" s="69">
        <f>Job_Cards[[#This Row],[GST on Lobour]]+Job_Cards[[#This Row],[Total Labour]]+Job_Cards[[#This Row],[Part Value]]</f>
        <v>0</v>
      </c>
      <c r="AA2878" s="15">
        <f t="shared" si="285"/>
        <v>0</v>
      </c>
      <c r="AB2878" s="15">
        <f t="shared" si="286"/>
        <v>1</v>
      </c>
      <c r="AC2878" s="15">
        <f t="shared" si="287"/>
        <v>1900</v>
      </c>
    </row>
    <row r="2879" spans="7:29" x14ac:dyDescent="0.35">
      <c r="G2879" s="64"/>
      <c r="H2879" s="65"/>
      <c r="I2879" s="65" t="str">
        <f>IF(Job_Cards[[#This Row],[Customer Name]]="",I2878,"")</f>
        <v>Counter Sale</v>
      </c>
      <c r="K2879" s="67" t="str">
        <f>_xlfn.XLOOKUP(Job_Cards[[#This Row],[Part Code Issued]],'Inventory Check'!$A$3:$A$3000,'Inventory Check'!$B$3:$B$3000,"WRONG Code",0)</f>
        <v>WRONG Code</v>
      </c>
      <c r="N2879" s="69">
        <f t="shared" si="289"/>
        <v>0</v>
      </c>
      <c r="U2879" s="71">
        <f t="shared" si="288"/>
        <v>0</v>
      </c>
      <c r="V2879" s="71">
        <f t="shared" si="290"/>
        <v>0</v>
      </c>
      <c r="X2879" s="69">
        <f>Job_Cards[[#This Row],[GST on Lobour]]+Job_Cards[[#This Row],[Total Labour]]+Job_Cards[[#This Row],[Part Value]]</f>
        <v>0</v>
      </c>
      <c r="AA2879" s="15">
        <f t="shared" ref="AA2879:AA2942" si="291">DAY(B2879)</f>
        <v>0</v>
      </c>
      <c r="AB2879" s="15">
        <f t="shared" ref="AB2879:AB2942" si="292">MONTH(B2879)</f>
        <v>1</v>
      </c>
      <c r="AC2879" s="15">
        <f t="shared" ref="AC2879:AC2942" si="293">YEAR(B2879)</f>
        <v>1900</v>
      </c>
    </row>
    <row r="2880" spans="7:29" x14ac:dyDescent="0.35">
      <c r="G2880" s="64"/>
      <c r="H2880" s="65"/>
      <c r="I2880" s="65" t="str">
        <f>IF(Job_Cards[[#This Row],[Customer Name]]="",I2879,"")</f>
        <v>Counter Sale</v>
      </c>
      <c r="K2880" s="67" t="str">
        <f>_xlfn.XLOOKUP(Job_Cards[[#This Row],[Part Code Issued]],'Inventory Check'!$A$3:$A$3000,'Inventory Check'!$B$3:$B$3000,"WRONG Code",0)</f>
        <v>WRONG Code</v>
      </c>
      <c r="N2880" s="69">
        <f t="shared" si="289"/>
        <v>0</v>
      </c>
      <c r="U2880" s="71">
        <f t="shared" si="288"/>
        <v>0</v>
      </c>
      <c r="V2880" s="71">
        <f t="shared" si="290"/>
        <v>0</v>
      </c>
      <c r="X2880" s="69">
        <f>Job_Cards[[#This Row],[GST on Lobour]]+Job_Cards[[#This Row],[Total Labour]]+Job_Cards[[#This Row],[Part Value]]</f>
        <v>0</v>
      </c>
      <c r="AA2880" s="15">
        <f t="shared" si="291"/>
        <v>0</v>
      </c>
      <c r="AB2880" s="15">
        <f t="shared" si="292"/>
        <v>1</v>
      </c>
      <c r="AC2880" s="15">
        <f t="shared" si="293"/>
        <v>1900</v>
      </c>
    </row>
    <row r="2881" spans="7:29" x14ac:dyDescent="0.35">
      <c r="G2881" s="64"/>
      <c r="H2881" s="65"/>
      <c r="I2881" s="65" t="str">
        <f>IF(Job_Cards[[#This Row],[Customer Name]]="",I2880,"")</f>
        <v>Counter Sale</v>
      </c>
      <c r="K2881" s="67" t="str">
        <f>_xlfn.XLOOKUP(Job_Cards[[#This Row],[Part Code Issued]],'Inventory Check'!$A$3:$A$3000,'Inventory Check'!$B$3:$B$3000,"WRONG Code",0)</f>
        <v>WRONG Code</v>
      </c>
      <c r="N2881" s="69">
        <f t="shared" si="289"/>
        <v>0</v>
      </c>
      <c r="U2881" s="71">
        <f t="shared" si="288"/>
        <v>0</v>
      </c>
      <c r="V2881" s="71">
        <f t="shared" si="290"/>
        <v>0</v>
      </c>
      <c r="X2881" s="69">
        <f>Job_Cards[[#This Row],[GST on Lobour]]+Job_Cards[[#This Row],[Total Labour]]+Job_Cards[[#This Row],[Part Value]]</f>
        <v>0</v>
      </c>
      <c r="AA2881" s="15">
        <f t="shared" si="291"/>
        <v>0</v>
      </c>
      <c r="AB2881" s="15">
        <f t="shared" si="292"/>
        <v>1</v>
      </c>
      <c r="AC2881" s="15">
        <f t="shared" si="293"/>
        <v>1900</v>
      </c>
    </row>
    <row r="2882" spans="7:29" x14ac:dyDescent="0.35">
      <c r="G2882" s="64"/>
      <c r="H2882" s="65"/>
      <c r="I2882" s="65" t="str">
        <f>IF(Job_Cards[[#This Row],[Customer Name]]="",I2881,"")</f>
        <v>Counter Sale</v>
      </c>
      <c r="K2882" s="67" t="str">
        <f>_xlfn.XLOOKUP(Job_Cards[[#This Row],[Part Code Issued]],'Inventory Check'!$A$3:$A$3000,'Inventory Check'!$B$3:$B$3000,"WRONG Code",0)</f>
        <v>WRONG Code</v>
      </c>
      <c r="N2882" s="69">
        <f t="shared" si="289"/>
        <v>0</v>
      </c>
      <c r="U2882" s="71">
        <f t="shared" si="288"/>
        <v>0</v>
      </c>
      <c r="V2882" s="71">
        <f t="shared" si="290"/>
        <v>0</v>
      </c>
      <c r="X2882" s="69">
        <f>Job_Cards[[#This Row],[GST on Lobour]]+Job_Cards[[#This Row],[Total Labour]]+Job_Cards[[#This Row],[Part Value]]</f>
        <v>0</v>
      </c>
      <c r="AA2882" s="15">
        <f t="shared" si="291"/>
        <v>0</v>
      </c>
      <c r="AB2882" s="15">
        <f t="shared" si="292"/>
        <v>1</v>
      </c>
      <c r="AC2882" s="15">
        <f t="shared" si="293"/>
        <v>1900</v>
      </c>
    </row>
    <row r="2883" spans="7:29" x14ac:dyDescent="0.35">
      <c r="G2883" s="64"/>
      <c r="H2883" s="65"/>
      <c r="I2883" s="65" t="str">
        <f>IF(Job_Cards[[#This Row],[Customer Name]]="",I2882,"")</f>
        <v>Counter Sale</v>
      </c>
      <c r="K2883" s="67" t="str">
        <f>_xlfn.XLOOKUP(Job_Cards[[#This Row],[Part Code Issued]],'Inventory Check'!$A$3:$A$3000,'Inventory Check'!$B$3:$B$3000,"WRONG Code",0)</f>
        <v>WRONG Code</v>
      </c>
      <c r="N2883" s="69">
        <f t="shared" si="289"/>
        <v>0</v>
      </c>
      <c r="U2883" s="71">
        <f t="shared" si="288"/>
        <v>0</v>
      </c>
      <c r="V2883" s="71">
        <f t="shared" si="290"/>
        <v>0</v>
      </c>
      <c r="X2883" s="69">
        <f>Job_Cards[[#This Row],[GST on Lobour]]+Job_Cards[[#This Row],[Total Labour]]+Job_Cards[[#This Row],[Part Value]]</f>
        <v>0</v>
      </c>
      <c r="AA2883" s="15">
        <f t="shared" si="291"/>
        <v>0</v>
      </c>
      <c r="AB2883" s="15">
        <f t="shared" si="292"/>
        <v>1</v>
      </c>
      <c r="AC2883" s="15">
        <f t="shared" si="293"/>
        <v>1900</v>
      </c>
    </row>
    <row r="2884" spans="7:29" x14ac:dyDescent="0.35">
      <c r="G2884" s="64"/>
      <c r="H2884" s="65"/>
      <c r="I2884" s="65" t="str">
        <f>IF(Job_Cards[[#This Row],[Customer Name]]="",I2883,"")</f>
        <v>Counter Sale</v>
      </c>
      <c r="K2884" s="67" t="str">
        <f>_xlfn.XLOOKUP(Job_Cards[[#This Row],[Part Code Issued]],'Inventory Check'!$A$3:$A$3000,'Inventory Check'!$B$3:$B$3000,"WRONG Code",0)</f>
        <v>WRONG Code</v>
      </c>
      <c r="N2884" s="69">
        <f t="shared" si="289"/>
        <v>0</v>
      </c>
      <c r="U2884" s="71">
        <f t="shared" si="288"/>
        <v>0</v>
      </c>
      <c r="V2884" s="71">
        <f t="shared" si="290"/>
        <v>0</v>
      </c>
      <c r="X2884" s="69">
        <f>Job_Cards[[#This Row],[GST on Lobour]]+Job_Cards[[#This Row],[Total Labour]]+Job_Cards[[#This Row],[Part Value]]</f>
        <v>0</v>
      </c>
      <c r="AA2884" s="15">
        <f t="shared" si="291"/>
        <v>0</v>
      </c>
      <c r="AB2884" s="15">
        <f t="shared" si="292"/>
        <v>1</v>
      </c>
      <c r="AC2884" s="15">
        <f t="shared" si="293"/>
        <v>1900</v>
      </c>
    </row>
    <row r="2885" spans="7:29" x14ac:dyDescent="0.35">
      <c r="G2885" s="64"/>
      <c r="H2885" s="65"/>
      <c r="I2885" s="65" t="str">
        <f>IF(Job_Cards[[#This Row],[Customer Name]]="",I2884,"")</f>
        <v>Counter Sale</v>
      </c>
      <c r="K2885" s="67" t="str">
        <f>_xlfn.XLOOKUP(Job_Cards[[#This Row],[Part Code Issued]],'Inventory Check'!$A$3:$A$3000,'Inventory Check'!$B$3:$B$3000,"WRONG Code",0)</f>
        <v>WRONG Code</v>
      </c>
      <c r="N2885" s="69">
        <f t="shared" si="289"/>
        <v>0</v>
      </c>
      <c r="U2885" s="71">
        <f t="shared" si="288"/>
        <v>0</v>
      </c>
      <c r="V2885" s="71">
        <f t="shared" si="290"/>
        <v>0</v>
      </c>
      <c r="X2885" s="69">
        <f>Job_Cards[[#This Row],[GST on Lobour]]+Job_Cards[[#This Row],[Total Labour]]+Job_Cards[[#This Row],[Part Value]]</f>
        <v>0</v>
      </c>
      <c r="AA2885" s="15">
        <f t="shared" si="291"/>
        <v>0</v>
      </c>
      <c r="AB2885" s="15">
        <f t="shared" si="292"/>
        <v>1</v>
      </c>
      <c r="AC2885" s="15">
        <f t="shared" si="293"/>
        <v>1900</v>
      </c>
    </row>
    <row r="2886" spans="7:29" x14ac:dyDescent="0.35">
      <c r="G2886" s="64"/>
      <c r="H2886" s="65"/>
      <c r="I2886" s="65" t="str">
        <f>IF(Job_Cards[[#This Row],[Customer Name]]="",I2885,"")</f>
        <v>Counter Sale</v>
      </c>
      <c r="K2886" s="67" t="str">
        <f>_xlfn.XLOOKUP(Job_Cards[[#This Row],[Part Code Issued]],'Inventory Check'!$A$3:$A$3000,'Inventory Check'!$B$3:$B$3000,"WRONG Code",0)</f>
        <v>WRONG Code</v>
      </c>
      <c r="N2886" s="69">
        <f t="shared" si="289"/>
        <v>0</v>
      </c>
      <c r="U2886" s="71">
        <f t="shared" si="288"/>
        <v>0</v>
      </c>
      <c r="V2886" s="71">
        <f t="shared" si="290"/>
        <v>0</v>
      </c>
      <c r="X2886" s="69">
        <f>Job_Cards[[#This Row],[GST on Lobour]]+Job_Cards[[#This Row],[Total Labour]]+Job_Cards[[#This Row],[Part Value]]</f>
        <v>0</v>
      </c>
      <c r="AA2886" s="15">
        <f t="shared" si="291"/>
        <v>0</v>
      </c>
      <c r="AB2886" s="15">
        <f t="shared" si="292"/>
        <v>1</v>
      </c>
      <c r="AC2886" s="15">
        <f t="shared" si="293"/>
        <v>1900</v>
      </c>
    </row>
    <row r="2887" spans="7:29" x14ac:dyDescent="0.35">
      <c r="G2887" s="64"/>
      <c r="H2887" s="65"/>
      <c r="I2887" s="65" t="str">
        <f>IF(Job_Cards[[#This Row],[Customer Name]]="",I2886,"")</f>
        <v>Counter Sale</v>
      </c>
      <c r="K2887" s="67" t="str">
        <f>_xlfn.XLOOKUP(Job_Cards[[#This Row],[Part Code Issued]],'Inventory Check'!$A$3:$A$3000,'Inventory Check'!$B$3:$B$3000,"WRONG Code",0)</f>
        <v>WRONG Code</v>
      </c>
      <c r="N2887" s="69">
        <f t="shared" si="289"/>
        <v>0</v>
      </c>
      <c r="U2887" s="71">
        <f t="shared" si="288"/>
        <v>0</v>
      </c>
      <c r="V2887" s="71">
        <f t="shared" si="290"/>
        <v>0</v>
      </c>
      <c r="X2887" s="69">
        <f>Job_Cards[[#This Row],[GST on Lobour]]+Job_Cards[[#This Row],[Total Labour]]+Job_Cards[[#This Row],[Part Value]]</f>
        <v>0</v>
      </c>
      <c r="AA2887" s="15">
        <f t="shared" si="291"/>
        <v>0</v>
      </c>
      <c r="AB2887" s="15">
        <f t="shared" si="292"/>
        <v>1</v>
      </c>
      <c r="AC2887" s="15">
        <f t="shared" si="293"/>
        <v>1900</v>
      </c>
    </row>
    <row r="2888" spans="7:29" x14ac:dyDescent="0.35">
      <c r="G2888" s="64"/>
      <c r="H2888" s="65"/>
      <c r="I2888" s="65" t="str">
        <f>IF(Job_Cards[[#This Row],[Customer Name]]="",I2887,"")</f>
        <v>Counter Sale</v>
      </c>
      <c r="K2888" s="67" t="str">
        <f>_xlfn.XLOOKUP(Job_Cards[[#This Row],[Part Code Issued]],'Inventory Check'!$A$3:$A$3000,'Inventory Check'!$B$3:$B$3000,"WRONG Code",0)</f>
        <v>WRONG Code</v>
      </c>
      <c r="N2888" s="69">
        <f t="shared" si="289"/>
        <v>0</v>
      </c>
      <c r="U2888" s="71">
        <f t="shared" si="288"/>
        <v>0</v>
      </c>
      <c r="V2888" s="71">
        <f t="shared" si="290"/>
        <v>0</v>
      </c>
      <c r="X2888" s="69">
        <f>Job_Cards[[#This Row],[GST on Lobour]]+Job_Cards[[#This Row],[Total Labour]]+Job_Cards[[#This Row],[Part Value]]</f>
        <v>0</v>
      </c>
      <c r="AA2888" s="15">
        <f t="shared" si="291"/>
        <v>0</v>
      </c>
      <c r="AB2888" s="15">
        <f t="shared" si="292"/>
        <v>1</v>
      </c>
      <c r="AC2888" s="15">
        <f t="shared" si="293"/>
        <v>1900</v>
      </c>
    </row>
    <row r="2889" spans="7:29" x14ac:dyDescent="0.35">
      <c r="G2889" s="64"/>
      <c r="H2889" s="65"/>
      <c r="I2889" s="65" t="str">
        <f>IF(Job_Cards[[#This Row],[Customer Name]]="",I2888,"")</f>
        <v>Counter Sale</v>
      </c>
      <c r="K2889" s="67" t="str">
        <f>_xlfn.XLOOKUP(Job_Cards[[#This Row],[Part Code Issued]],'Inventory Check'!$A$3:$A$3000,'Inventory Check'!$B$3:$B$3000,"WRONG Code",0)</f>
        <v>WRONG Code</v>
      </c>
      <c r="N2889" s="69">
        <f t="shared" si="289"/>
        <v>0</v>
      </c>
      <c r="U2889" s="71">
        <f t="shared" si="288"/>
        <v>0</v>
      </c>
      <c r="V2889" s="71">
        <f t="shared" si="290"/>
        <v>0</v>
      </c>
      <c r="X2889" s="69">
        <f>Job_Cards[[#This Row],[GST on Lobour]]+Job_Cards[[#This Row],[Total Labour]]+Job_Cards[[#This Row],[Part Value]]</f>
        <v>0</v>
      </c>
      <c r="AA2889" s="15">
        <f t="shared" si="291"/>
        <v>0</v>
      </c>
      <c r="AB2889" s="15">
        <f t="shared" si="292"/>
        <v>1</v>
      </c>
      <c r="AC2889" s="15">
        <f t="shared" si="293"/>
        <v>1900</v>
      </c>
    </row>
    <row r="2890" spans="7:29" x14ac:dyDescent="0.35">
      <c r="G2890" s="64"/>
      <c r="H2890" s="65"/>
      <c r="I2890" s="65" t="str">
        <f>IF(Job_Cards[[#This Row],[Customer Name]]="",I2889,"")</f>
        <v>Counter Sale</v>
      </c>
      <c r="K2890" s="67" t="str">
        <f>_xlfn.XLOOKUP(Job_Cards[[#This Row],[Part Code Issued]],'Inventory Check'!$A$3:$A$3000,'Inventory Check'!$B$3:$B$3000,"WRONG Code",0)</f>
        <v>WRONG Code</v>
      </c>
      <c r="N2890" s="69">
        <f t="shared" si="289"/>
        <v>0</v>
      </c>
      <c r="U2890" s="71">
        <f t="shared" si="288"/>
        <v>0</v>
      </c>
      <c r="V2890" s="71">
        <f t="shared" si="290"/>
        <v>0</v>
      </c>
      <c r="X2890" s="69">
        <f>Job_Cards[[#This Row],[GST on Lobour]]+Job_Cards[[#This Row],[Total Labour]]+Job_Cards[[#This Row],[Part Value]]</f>
        <v>0</v>
      </c>
      <c r="AA2890" s="15">
        <f t="shared" si="291"/>
        <v>0</v>
      </c>
      <c r="AB2890" s="15">
        <f t="shared" si="292"/>
        <v>1</v>
      </c>
      <c r="AC2890" s="15">
        <f t="shared" si="293"/>
        <v>1900</v>
      </c>
    </row>
    <row r="2891" spans="7:29" x14ac:dyDescent="0.35">
      <c r="G2891" s="64"/>
      <c r="H2891" s="65"/>
      <c r="I2891" s="65" t="str">
        <f>IF(Job_Cards[[#This Row],[Customer Name]]="",I2890,"")</f>
        <v>Counter Sale</v>
      </c>
      <c r="K2891" s="67" t="str">
        <f>_xlfn.XLOOKUP(Job_Cards[[#This Row],[Part Code Issued]],'Inventory Check'!$A$3:$A$3000,'Inventory Check'!$B$3:$B$3000,"WRONG Code",0)</f>
        <v>WRONG Code</v>
      </c>
      <c r="N2891" s="69">
        <f t="shared" si="289"/>
        <v>0</v>
      </c>
      <c r="U2891" s="71">
        <f t="shared" si="288"/>
        <v>0</v>
      </c>
      <c r="V2891" s="71">
        <f t="shared" si="290"/>
        <v>0</v>
      </c>
      <c r="X2891" s="69">
        <f>Job_Cards[[#This Row],[GST on Lobour]]+Job_Cards[[#This Row],[Total Labour]]+Job_Cards[[#This Row],[Part Value]]</f>
        <v>0</v>
      </c>
      <c r="AA2891" s="15">
        <f t="shared" si="291"/>
        <v>0</v>
      </c>
      <c r="AB2891" s="15">
        <f t="shared" si="292"/>
        <v>1</v>
      </c>
      <c r="AC2891" s="15">
        <f t="shared" si="293"/>
        <v>1900</v>
      </c>
    </row>
    <row r="2892" spans="7:29" x14ac:dyDescent="0.35">
      <c r="G2892" s="64"/>
      <c r="H2892" s="65"/>
      <c r="I2892" s="65" t="str">
        <f>IF(Job_Cards[[#This Row],[Customer Name]]="",I2891,"")</f>
        <v>Counter Sale</v>
      </c>
      <c r="K2892" s="67" t="str">
        <f>_xlfn.XLOOKUP(Job_Cards[[#This Row],[Part Code Issued]],'Inventory Check'!$A$3:$A$3000,'Inventory Check'!$B$3:$B$3000,"WRONG Code",0)</f>
        <v>WRONG Code</v>
      </c>
      <c r="N2892" s="69">
        <f t="shared" si="289"/>
        <v>0</v>
      </c>
      <c r="U2892" s="71">
        <f t="shared" si="288"/>
        <v>0</v>
      </c>
      <c r="V2892" s="71">
        <f t="shared" si="290"/>
        <v>0</v>
      </c>
      <c r="X2892" s="69">
        <f>Job_Cards[[#This Row],[GST on Lobour]]+Job_Cards[[#This Row],[Total Labour]]+Job_Cards[[#This Row],[Part Value]]</f>
        <v>0</v>
      </c>
      <c r="AA2892" s="15">
        <f t="shared" si="291"/>
        <v>0</v>
      </c>
      <c r="AB2892" s="15">
        <f t="shared" si="292"/>
        <v>1</v>
      </c>
      <c r="AC2892" s="15">
        <f t="shared" si="293"/>
        <v>1900</v>
      </c>
    </row>
    <row r="2893" spans="7:29" x14ac:dyDescent="0.35">
      <c r="G2893" s="64"/>
      <c r="H2893" s="65"/>
      <c r="I2893" s="65" t="str">
        <f>IF(Job_Cards[[#This Row],[Customer Name]]="",I2892,"")</f>
        <v>Counter Sale</v>
      </c>
      <c r="K2893" s="67" t="str">
        <f>_xlfn.XLOOKUP(Job_Cards[[#This Row],[Part Code Issued]],'Inventory Check'!$A$3:$A$3000,'Inventory Check'!$B$3:$B$3000,"WRONG Code",0)</f>
        <v>WRONG Code</v>
      </c>
      <c r="N2893" s="69">
        <f t="shared" si="289"/>
        <v>0</v>
      </c>
      <c r="U2893" s="71">
        <f t="shared" si="288"/>
        <v>0</v>
      </c>
      <c r="V2893" s="71">
        <f t="shared" si="290"/>
        <v>0</v>
      </c>
      <c r="X2893" s="69">
        <f>Job_Cards[[#This Row],[GST on Lobour]]+Job_Cards[[#This Row],[Total Labour]]+Job_Cards[[#This Row],[Part Value]]</f>
        <v>0</v>
      </c>
      <c r="AA2893" s="15">
        <f t="shared" si="291"/>
        <v>0</v>
      </c>
      <c r="AB2893" s="15">
        <f t="shared" si="292"/>
        <v>1</v>
      </c>
      <c r="AC2893" s="15">
        <f t="shared" si="293"/>
        <v>1900</v>
      </c>
    </row>
    <row r="2894" spans="7:29" x14ac:dyDescent="0.35">
      <c r="G2894" s="64"/>
      <c r="H2894" s="65"/>
      <c r="I2894" s="65" t="str">
        <f>IF(Job_Cards[[#This Row],[Customer Name]]="",I2893,"")</f>
        <v>Counter Sale</v>
      </c>
      <c r="K2894" s="67" t="str">
        <f>_xlfn.XLOOKUP(Job_Cards[[#This Row],[Part Code Issued]],'Inventory Check'!$A$3:$A$3000,'Inventory Check'!$B$3:$B$3000,"WRONG Code",0)</f>
        <v>WRONG Code</v>
      </c>
      <c r="N2894" s="69">
        <f t="shared" si="289"/>
        <v>0</v>
      </c>
      <c r="U2894" s="71">
        <f t="shared" si="288"/>
        <v>0</v>
      </c>
      <c r="V2894" s="71">
        <f t="shared" si="290"/>
        <v>0</v>
      </c>
      <c r="X2894" s="69">
        <f>Job_Cards[[#This Row],[GST on Lobour]]+Job_Cards[[#This Row],[Total Labour]]+Job_Cards[[#This Row],[Part Value]]</f>
        <v>0</v>
      </c>
      <c r="AA2894" s="15">
        <f t="shared" si="291"/>
        <v>0</v>
      </c>
      <c r="AB2894" s="15">
        <f t="shared" si="292"/>
        <v>1</v>
      </c>
      <c r="AC2894" s="15">
        <f t="shared" si="293"/>
        <v>1900</v>
      </c>
    </row>
    <row r="2895" spans="7:29" x14ac:dyDescent="0.35">
      <c r="G2895" s="64"/>
      <c r="H2895" s="65"/>
      <c r="I2895" s="65" t="str">
        <f>IF(Job_Cards[[#This Row],[Customer Name]]="",I2894,"")</f>
        <v>Counter Sale</v>
      </c>
      <c r="K2895" s="67" t="str">
        <f>_xlfn.XLOOKUP(Job_Cards[[#This Row],[Part Code Issued]],'Inventory Check'!$A$3:$A$3000,'Inventory Check'!$B$3:$B$3000,"WRONG Code",0)</f>
        <v>WRONG Code</v>
      </c>
      <c r="N2895" s="69">
        <f t="shared" si="289"/>
        <v>0</v>
      </c>
      <c r="U2895" s="71">
        <f t="shared" si="288"/>
        <v>0</v>
      </c>
      <c r="V2895" s="71">
        <f t="shared" si="290"/>
        <v>0</v>
      </c>
      <c r="X2895" s="69">
        <f>Job_Cards[[#This Row],[GST on Lobour]]+Job_Cards[[#This Row],[Total Labour]]+Job_Cards[[#This Row],[Part Value]]</f>
        <v>0</v>
      </c>
      <c r="AA2895" s="15">
        <f t="shared" si="291"/>
        <v>0</v>
      </c>
      <c r="AB2895" s="15">
        <f t="shared" si="292"/>
        <v>1</v>
      </c>
      <c r="AC2895" s="15">
        <f t="shared" si="293"/>
        <v>1900</v>
      </c>
    </row>
    <row r="2896" spans="7:29" x14ac:dyDescent="0.35">
      <c r="G2896" s="64"/>
      <c r="H2896" s="65"/>
      <c r="I2896" s="65" t="str">
        <f>IF(Job_Cards[[#This Row],[Customer Name]]="",I2895,"")</f>
        <v>Counter Sale</v>
      </c>
      <c r="K2896" s="67" t="str">
        <f>_xlfn.XLOOKUP(Job_Cards[[#This Row],[Part Code Issued]],'Inventory Check'!$A$3:$A$3000,'Inventory Check'!$B$3:$B$3000,"WRONG Code",0)</f>
        <v>WRONG Code</v>
      </c>
      <c r="N2896" s="69">
        <f t="shared" si="289"/>
        <v>0</v>
      </c>
      <c r="U2896" s="71">
        <f t="shared" si="288"/>
        <v>0</v>
      </c>
      <c r="V2896" s="71">
        <f t="shared" si="290"/>
        <v>0</v>
      </c>
      <c r="X2896" s="69">
        <f>Job_Cards[[#This Row],[GST on Lobour]]+Job_Cards[[#This Row],[Total Labour]]+Job_Cards[[#This Row],[Part Value]]</f>
        <v>0</v>
      </c>
      <c r="AA2896" s="15">
        <f t="shared" si="291"/>
        <v>0</v>
      </c>
      <c r="AB2896" s="15">
        <f t="shared" si="292"/>
        <v>1</v>
      </c>
      <c r="AC2896" s="15">
        <f t="shared" si="293"/>
        <v>1900</v>
      </c>
    </row>
    <row r="2897" spans="7:29" x14ac:dyDescent="0.35">
      <c r="G2897" s="64"/>
      <c r="H2897" s="65"/>
      <c r="I2897" s="65" t="str">
        <f>IF(Job_Cards[[#This Row],[Customer Name]]="",I2896,"")</f>
        <v>Counter Sale</v>
      </c>
      <c r="K2897" s="67" t="str">
        <f>_xlfn.XLOOKUP(Job_Cards[[#This Row],[Part Code Issued]],'Inventory Check'!$A$3:$A$3000,'Inventory Check'!$B$3:$B$3000,"WRONG Code",0)</f>
        <v>WRONG Code</v>
      </c>
      <c r="N2897" s="69">
        <f t="shared" si="289"/>
        <v>0</v>
      </c>
      <c r="U2897" s="71">
        <f t="shared" si="288"/>
        <v>0</v>
      </c>
      <c r="V2897" s="71">
        <f t="shared" si="290"/>
        <v>0</v>
      </c>
      <c r="X2897" s="69">
        <f>Job_Cards[[#This Row],[GST on Lobour]]+Job_Cards[[#This Row],[Total Labour]]+Job_Cards[[#This Row],[Part Value]]</f>
        <v>0</v>
      </c>
      <c r="AA2897" s="15">
        <f t="shared" si="291"/>
        <v>0</v>
      </c>
      <c r="AB2897" s="15">
        <f t="shared" si="292"/>
        <v>1</v>
      </c>
      <c r="AC2897" s="15">
        <f t="shared" si="293"/>
        <v>1900</v>
      </c>
    </row>
    <row r="2898" spans="7:29" x14ac:dyDescent="0.35">
      <c r="G2898" s="64"/>
      <c r="H2898" s="65"/>
      <c r="I2898" s="65" t="str">
        <f>IF(Job_Cards[[#This Row],[Customer Name]]="",I2897,"")</f>
        <v>Counter Sale</v>
      </c>
      <c r="K2898" s="67" t="str">
        <f>_xlfn.XLOOKUP(Job_Cards[[#This Row],[Part Code Issued]],'Inventory Check'!$A$3:$A$3000,'Inventory Check'!$B$3:$B$3000,"WRONG Code",0)</f>
        <v>WRONG Code</v>
      </c>
      <c r="N2898" s="69">
        <f t="shared" si="289"/>
        <v>0</v>
      </c>
      <c r="U2898" s="71">
        <f t="shared" si="288"/>
        <v>0</v>
      </c>
      <c r="V2898" s="71">
        <f t="shared" si="290"/>
        <v>0</v>
      </c>
      <c r="X2898" s="69">
        <f>Job_Cards[[#This Row],[GST on Lobour]]+Job_Cards[[#This Row],[Total Labour]]+Job_Cards[[#This Row],[Part Value]]</f>
        <v>0</v>
      </c>
      <c r="AA2898" s="15">
        <f t="shared" si="291"/>
        <v>0</v>
      </c>
      <c r="AB2898" s="15">
        <f t="shared" si="292"/>
        <v>1</v>
      </c>
      <c r="AC2898" s="15">
        <f t="shared" si="293"/>
        <v>1900</v>
      </c>
    </row>
    <row r="2899" spans="7:29" x14ac:dyDescent="0.35">
      <c r="G2899" s="64"/>
      <c r="H2899" s="65"/>
      <c r="I2899" s="65" t="str">
        <f>IF(Job_Cards[[#This Row],[Customer Name]]="",I2898,"")</f>
        <v>Counter Sale</v>
      </c>
      <c r="K2899" s="67" t="str">
        <f>_xlfn.XLOOKUP(Job_Cards[[#This Row],[Part Code Issued]],'Inventory Check'!$A$3:$A$3000,'Inventory Check'!$B$3:$B$3000,"WRONG Code",0)</f>
        <v>WRONG Code</v>
      </c>
      <c r="N2899" s="69">
        <f t="shared" si="289"/>
        <v>0</v>
      </c>
      <c r="U2899" s="71">
        <f t="shared" si="288"/>
        <v>0</v>
      </c>
      <c r="V2899" s="71">
        <f t="shared" si="290"/>
        <v>0</v>
      </c>
      <c r="X2899" s="69">
        <f>Job_Cards[[#This Row],[GST on Lobour]]+Job_Cards[[#This Row],[Total Labour]]+Job_Cards[[#This Row],[Part Value]]</f>
        <v>0</v>
      </c>
      <c r="AA2899" s="15">
        <f t="shared" si="291"/>
        <v>0</v>
      </c>
      <c r="AB2899" s="15">
        <f t="shared" si="292"/>
        <v>1</v>
      </c>
      <c r="AC2899" s="15">
        <f t="shared" si="293"/>
        <v>1900</v>
      </c>
    </row>
    <row r="2900" spans="7:29" x14ac:dyDescent="0.35">
      <c r="G2900" s="64"/>
      <c r="H2900" s="65"/>
      <c r="I2900" s="65" t="str">
        <f>IF(Job_Cards[[#This Row],[Customer Name]]="",I2899,"")</f>
        <v>Counter Sale</v>
      </c>
      <c r="K2900" s="67" t="str">
        <f>_xlfn.XLOOKUP(Job_Cards[[#This Row],[Part Code Issued]],'Inventory Check'!$A$3:$A$3000,'Inventory Check'!$B$3:$B$3000,"WRONG Code",0)</f>
        <v>WRONG Code</v>
      </c>
      <c r="N2900" s="69">
        <f t="shared" si="289"/>
        <v>0</v>
      </c>
      <c r="U2900" s="71">
        <f t="shared" si="288"/>
        <v>0</v>
      </c>
      <c r="V2900" s="71">
        <f t="shared" si="290"/>
        <v>0</v>
      </c>
      <c r="X2900" s="69">
        <f>Job_Cards[[#This Row],[GST on Lobour]]+Job_Cards[[#This Row],[Total Labour]]+Job_Cards[[#This Row],[Part Value]]</f>
        <v>0</v>
      </c>
      <c r="AA2900" s="15">
        <f t="shared" si="291"/>
        <v>0</v>
      </c>
      <c r="AB2900" s="15">
        <f t="shared" si="292"/>
        <v>1</v>
      </c>
      <c r="AC2900" s="15">
        <f t="shared" si="293"/>
        <v>1900</v>
      </c>
    </row>
    <row r="2901" spans="7:29" x14ac:dyDescent="0.35">
      <c r="G2901" s="64"/>
      <c r="H2901" s="65"/>
      <c r="I2901" s="65" t="str">
        <f>IF(Job_Cards[[#This Row],[Customer Name]]="",I2900,"")</f>
        <v>Counter Sale</v>
      </c>
      <c r="K2901" s="67" t="str">
        <f>_xlfn.XLOOKUP(Job_Cards[[#This Row],[Part Code Issued]],'Inventory Check'!$A$3:$A$3000,'Inventory Check'!$B$3:$B$3000,"WRONG Code",0)</f>
        <v>WRONG Code</v>
      </c>
      <c r="N2901" s="69">
        <f t="shared" si="289"/>
        <v>0</v>
      </c>
      <c r="U2901" s="71">
        <f t="shared" si="288"/>
        <v>0</v>
      </c>
      <c r="V2901" s="71">
        <f t="shared" si="290"/>
        <v>0</v>
      </c>
      <c r="X2901" s="69">
        <f>Job_Cards[[#This Row],[GST on Lobour]]+Job_Cards[[#This Row],[Total Labour]]+Job_Cards[[#This Row],[Part Value]]</f>
        <v>0</v>
      </c>
      <c r="AA2901" s="15">
        <f t="shared" si="291"/>
        <v>0</v>
      </c>
      <c r="AB2901" s="15">
        <f t="shared" si="292"/>
        <v>1</v>
      </c>
      <c r="AC2901" s="15">
        <f t="shared" si="293"/>
        <v>1900</v>
      </c>
    </row>
    <row r="2902" spans="7:29" x14ac:dyDescent="0.35">
      <c r="G2902" s="64"/>
      <c r="H2902" s="65"/>
      <c r="I2902" s="65" t="str">
        <f>IF(Job_Cards[[#This Row],[Customer Name]]="",I2901,"")</f>
        <v>Counter Sale</v>
      </c>
      <c r="K2902" s="67" t="str">
        <f>_xlfn.XLOOKUP(Job_Cards[[#This Row],[Part Code Issued]],'Inventory Check'!$A$3:$A$3000,'Inventory Check'!$B$3:$B$3000,"WRONG Code",0)</f>
        <v>WRONG Code</v>
      </c>
      <c r="N2902" s="69">
        <f t="shared" si="289"/>
        <v>0</v>
      </c>
      <c r="U2902" s="71">
        <f t="shared" si="288"/>
        <v>0</v>
      </c>
      <c r="V2902" s="71">
        <f t="shared" si="290"/>
        <v>0</v>
      </c>
      <c r="X2902" s="69">
        <f>Job_Cards[[#This Row],[GST on Lobour]]+Job_Cards[[#This Row],[Total Labour]]+Job_Cards[[#This Row],[Part Value]]</f>
        <v>0</v>
      </c>
      <c r="AA2902" s="15">
        <f t="shared" si="291"/>
        <v>0</v>
      </c>
      <c r="AB2902" s="15">
        <f t="shared" si="292"/>
        <v>1</v>
      </c>
      <c r="AC2902" s="15">
        <f t="shared" si="293"/>
        <v>1900</v>
      </c>
    </row>
    <row r="2903" spans="7:29" x14ac:dyDescent="0.35">
      <c r="G2903" s="64"/>
      <c r="H2903" s="65"/>
      <c r="I2903" s="65" t="str">
        <f>IF(Job_Cards[[#This Row],[Customer Name]]="",I2902,"")</f>
        <v>Counter Sale</v>
      </c>
      <c r="K2903" s="67" t="str">
        <f>_xlfn.XLOOKUP(Job_Cards[[#This Row],[Part Code Issued]],'Inventory Check'!$A$3:$A$3000,'Inventory Check'!$B$3:$B$3000,"WRONG Code",0)</f>
        <v>WRONG Code</v>
      </c>
      <c r="N2903" s="69">
        <f t="shared" si="289"/>
        <v>0</v>
      </c>
      <c r="U2903" s="71">
        <f t="shared" si="288"/>
        <v>0</v>
      </c>
      <c r="V2903" s="71">
        <f t="shared" si="290"/>
        <v>0</v>
      </c>
      <c r="X2903" s="69">
        <f>Job_Cards[[#This Row],[GST on Lobour]]+Job_Cards[[#This Row],[Total Labour]]+Job_Cards[[#This Row],[Part Value]]</f>
        <v>0</v>
      </c>
      <c r="AA2903" s="15">
        <f t="shared" si="291"/>
        <v>0</v>
      </c>
      <c r="AB2903" s="15">
        <f t="shared" si="292"/>
        <v>1</v>
      </c>
      <c r="AC2903" s="15">
        <f t="shared" si="293"/>
        <v>1900</v>
      </c>
    </row>
    <row r="2904" spans="7:29" x14ac:dyDescent="0.35">
      <c r="G2904" s="64"/>
      <c r="H2904" s="65"/>
      <c r="I2904" s="65" t="str">
        <f>IF(Job_Cards[[#This Row],[Customer Name]]="",I2903,"")</f>
        <v>Counter Sale</v>
      </c>
      <c r="K2904" s="67" t="str">
        <f>_xlfn.XLOOKUP(Job_Cards[[#This Row],[Part Code Issued]],'Inventory Check'!$A$3:$A$3000,'Inventory Check'!$B$3:$B$3000,"WRONG Code",0)</f>
        <v>WRONG Code</v>
      </c>
      <c r="N2904" s="69">
        <f t="shared" si="289"/>
        <v>0</v>
      </c>
      <c r="U2904" s="71">
        <f t="shared" si="288"/>
        <v>0</v>
      </c>
      <c r="V2904" s="71">
        <f t="shared" si="290"/>
        <v>0</v>
      </c>
      <c r="X2904" s="69">
        <f>Job_Cards[[#This Row],[GST on Lobour]]+Job_Cards[[#This Row],[Total Labour]]+Job_Cards[[#This Row],[Part Value]]</f>
        <v>0</v>
      </c>
      <c r="AA2904" s="15">
        <f t="shared" si="291"/>
        <v>0</v>
      </c>
      <c r="AB2904" s="15">
        <f t="shared" si="292"/>
        <v>1</v>
      </c>
      <c r="AC2904" s="15">
        <f t="shared" si="293"/>
        <v>1900</v>
      </c>
    </row>
    <row r="2905" spans="7:29" x14ac:dyDescent="0.35">
      <c r="G2905" s="64"/>
      <c r="H2905" s="65"/>
      <c r="I2905" s="65" t="str">
        <f>IF(Job_Cards[[#This Row],[Customer Name]]="",I2904,"")</f>
        <v>Counter Sale</v>
      </c>
      <c r="K2905" s="67" t="str">
        <f>_xlfn.XLOOKUP(Job_Cards[[#This Row],[Part Code Issued]],'Inventory Check'!$A$3:$A$3000,'Inventory Check'!$B$3:$B$3000,"WRONG Code",0)</f>
        <v>WRONG Code</v>
      </c>
      <c r="N2905" s="69">
        <f t="shared" si="289"/>
        <v>0</v>
      </c>
      <c r="U2905" s="71">
        <f t="shared" si="288"/>
        <v>0</v>
      </c>
      <c r="V2905" s="71">
        <f t="shared" si="290"/>
        <v>0</v>
      </c>
      <c r="X2905" s="69">
        <f>Job_Cards[[#This Row],[GST on Lobour]]+Job_Cards[[#This Row],[Total Labour]]+Job_Cards[[#This Row],[Part Value]]</f>
        <v>0</v>
      </c>
      <c r="AA2905" s="15">
        <f t="shared" si="291"/>
        <v>0</v>
      </c>
      <c r="AB2905" s="15">
        <f t="shared" si="292"/>
        <v>1</v>
      </c>
      <c r="AC2905" s="15">
        <f t="shared" si="293"/>
        <v>1900</v>
      </c>
    </row>
    <row r="2906" spans="7:29" x14ac:dyDescent="0.35">
      <c r="G2906" s="64"/>
      <c r="H2906" s="65"/>
      <c r="I2906" s="65" t="str">
        <f>IF(Job_Cards[[#This Row],[Customer Name]]="",I2905,"")</f>
        <v>Counter Sale</v>
      </c>
      <c r="K2906" s="67" t="str">
        <f>_xlfn.XLOOKUP(Job_Cards[[#This Row],[Part Code Issued]],'Inventory Check'!$A$3:$A$3000,'Inventory Check'!$B$3:$B$3000,"WRONG Code",0)</f>
        <v>WRONG Code</v>
      </c>
      <c r="N2906" s="69">
        <f t="shared" si="289"/>
        <v>0</v>
      </c>
      <c r="U2906" s="71">
        <f t="shared" si="288"/>
        <v>0</v>
      </c>
      <c r="V2906" s="71">
        <f t="shared" si="290"/>
        <v>0</v>
      </c>
      <c r="X2906" s="69">
        <f>Job_Cards[[#This Row],[GST on Lobour]]+Job_Cards[[#This Row],[Total Labour]]+Job_Cards[[#This Row],[Part Value]]</f>
        <v>0</v>
      </c>
      <c r="AA2906" s="15">
        <f t="shared" si="291"/>
        <v>0</v>
      </c>
      <c r="AB2906" s="15">
        <f t="shared" si="292"/>
        <v>1</v>
      </c>
      <c r="AC2906" s="15">
        <f t="shared" si="293"/>
        <v>1900</v>
      </c>
    </row>
    <row r="2907" spans="7:29" x14ac:dyDescent="0.35">
      <c r="G2907" s="64"/>
      <c r="H2907" s="65"/>
      <c r="I2907" s="65" t="str">
        <f>IF(Job_Cards[[#This Row],[Customer Name]]="",I2906,"")</f>
        <v>Counter Sale</v>
      </c>
      <c r="K2907" s="67" t="str">
        <f>_xlfn.XLOOKUP(Job_Cards[[#This Row],[Part Code Issued]],'Inventory Check'!$A$3:$A$3000,'Inventory Check'!$B$3:$B$3000,"WRONG Code",0)</f>
        <v>WRONG Code</v>
      </c>
      <c r="N2907" s="69">
        <f t="shared" si="289"/>
        <v>0</v>
      </c>
      <c r="U2907" s="71">
        <f t="shared" si="288"/>
        <v>0</v>
      </c>
      <c r="V2907" s="71">
        <f t="shared" si="290"/>
        <v>0</v>
      </c>
      <c r="X2907" s="69">
        <f>Job_Cards[[#This Row],[GST on Lobour]]+Job_Cards[[#This Row],[Total Labour]]+Job_Cards[[#This Row],[Part Value]]</f>
        <v>0</v>
      </c>
      <c r="AA2907" s="15">
        <f t="shared" si="291"/>
        <v>0</v>
      </c>
      <c r="AB2907" s="15">
        <f t="shared" si="292"/>
        <v>1</v>
      </c>
      <c r="AC2907" s="15">
        <f t="shared" si="293"/>
        <v>1900</v>
      </c>
    </row>
    <row r="2908" spans="7:29" x14ac:dyDescent="0.35">
      <c r="G2908" s="64"/>
      <c r="H2908" s="65"/>
      <c r="I2908" s="65" t="str">
        <f>IF(Job_Cards[[#This Row],[Customer Name]]="",I2907,"")</f>
        <v>Counter Sale</v>
      </c>
      <c r="K2908" s="67" t="str">
        <f>_xlfn.XLOOKUP(Job_Cards[[#This Row],[Part Code Issued]],'Inventory Check'!$A$3:$A$3000,'Inventory Check'!$B$3:$B$3000,"WRONG Code",0)</f>
        <v>WRONG Code</v>
      </c>
      <c r="N2908" s="69">
        <f t="shared" si="289"/>
        <v>0</v>
      </c>
      <c r="U2908" s="71">
        <f t="shared" si="288"/>
        <v>0</v>
      </c>
      <c r="V2908" s="71">
        <f t="shared" si="290"/>
        <v>0</v>
      </c>
      <c r="X2908" s="69">
        <f>Job_Cards[[#This Row],[GST on Lobour]]+Job_Cards[[#This Row],[Total Labour]]+Job_Cards[[#This Row],[Part Value]]</f>
        <v>0</v>
      </c>
      <c r="AA2908" s="15">
        <f t="shared" si="291"/>
        <v>0</v>
      </c>
      <c r="AB2908" s="15">
        <f t="shared" si="292"/>
        <v>1</v>
      </c>
      <c r="AC2908" s="15">
        <f t="shared" si="293"/>
        <v>1900</v>
      </c>
    </row>
    <row r="2909" spans="7:29" x14ac:dyDescent="0.35">
      <c r="G2909" s="64"/>
      <c r="H2909" s="65"/>
      <c r="I2909" s="65" t="str">
        <f>IF(Job_Cards[[#This Row],[Customer Name]]="",I2908,"")</f>
        <v>Counter Sale</v>
      </c>
      <c r="K2909" s="67" t="str">
        <f>_xlfn.XLOOKUP(Job_Cards[[#This Row],[Part Code Issued]],'Inventory Check'!$A$3:$A$3000,'Inventory Check'!$B$3:$B$3000,"WRONG Code",0)</f>
        <v>WRONG Code</v>
      </c>
      <c r="N2909" s="69">
        <f t="shared" si="289"/>
        <v>0</v>
      </c>
      <c r="U2909" s="71">
        <f t="shared" si="288"/>
        <v>0</v>
      </c>
      <c r="V2909" s="71">
        <f t="shared" si="290"/>
        <v>0</v>
      </c>
      <c r="X2909" s="69">
        <f>Job_Cards[[#This Row],[GST on Lobour]]+Job_Cards[[#This Row],[Total Labour]]+Job_Cards[[#This Row],[Part Value]]</f>
        <v>0</v>
      </c>
      <c r="AA2909" s="15">
        <f t="shared" si="291"/>
        <v>0</v>
      </c>
      <c r="AB2909" s="15">
        <f t="shared" si="292"/>
        <v>1</v>
      </c>
      <c r="AC2909" s="15">
        <f t="shared" si="293"/>
        <v>1900</v>
      </c>
    </row>
    <row r="2910" spans="7:29" x14ac:dyDescent="0.35">
      <c r="G2910" s="64"/>
      <c r="H2910" s="65"/>
      <c r="I2910" s="65" t="str">
        <f>IF(Job_Cards[[#This Row],[Customer Name]]="",I2909,"")</f>
        <v>Counter Sale</v>
      </c>
      <c r="K2910" s="67" t="str">
        <f>_xlfn.XLOOKUP(Job_Cards[[#This Row],[Part Code Issued]],'Inventory Check'!$A$3:$A$3000,'Inventory Check'!$B$3:$B$3000,"WRONG Code",0)</f>
        <v>WRONG Code</v>
      </c>
      <c r="N2910" s="69">
        <f t="shared" si="289"/>
        <v>0</v>
      </c>
      <c r="U2910" s="71">
        <f t="shared" si="288"/>
        <v>0</v>
      </c>
      <c r="V2910" s="71">
        <f t="shared" si="290"/>
        <v>0</v>
      </c>
      <c r="X2910" s="69">
        <f>Job_Cards[[#This Row],[GST on Lobour]]+Job_Cards[[#This Row],[Total Labour]]+Job_Cards[[#This Row],[Part Value]]</f>
        <v>0</v>
      </c>
      <c r="AA2910" s="15">
        <f t="shared" si="291"/>
        <v>0</v>
      </c>
      <c r="AB2910" s="15">
        <f t="shared" si="292"/>
        <v>1</v>
      </c>
      <c r="AC2910" s="15">
        <f t="shared" si="293"/>
        <v>1900</v>
      </c>
    </row>
    <row r="2911" spans="7:29" x14ac:dyDescent="0.35">
      <c r="G2911" s="64"/>
      <c r="H2911" s="65"/>
      <c r="I2911" s="65" t="str">
        <f>IF(Job_Cards[[#This Row],[Customer Name]]="",I2910,"")</f>
        <v>Counter Sale</v>
      </c>
      <c r="K2911" s="67" t="str">
        <f>_xlfn.XLOOKUP(Job_Cards[[#This Row],[Part Code Issued]],'Inventory Check'!$A$3:$A$3000,'Inventory Check'!$B$3:$B$3000,"WRONG Code",0)</f>
        <v>WRONG Code</v>
      </c>
      <c r="N2911" s="69">
        <f t="shared" si="289"/>
        <v>0</v>
      </c>
      <c r="U2911" s="71">
        <f t="shared" si="288"/>
        <v>0</v>
      </c>
      <c r="V2911" s="71">
        <f t="shared" si="290"/>
        <v>0</v>
      </c>
      <c r="X2911" s="69">
        <f>Job_Cards[[#This Row],[GST on Lobour]]+Job_Cards[[#This Row],[Total Labour]]+Job_Cards[[#This Row],[Part Value]]</f>
        <v>0</v>
      </c>
      <c r="AA2911" s="15">
        <f t="shared" si="291"/>
        <v>0</v>
      </c>
      <c r="AB2911" s="15">
        <f t="shared" si="292"/>
        <v>1</v>
      </c>
      <c r="AC2911" s="15">
        <f t="shared" si="293"/>
        <v>1900</v>
      </c>
    </row>
    <row r="2912" spans="7:29" x14ac:dyDescent="0.35">
      <c r="G2912" s="64"/>
      <c r="H2912" s="65"/>
      <c r="I2912" s="65" t="str">
        <f>IF(Job_Cards[[#This Row],[Customer Name]]="",I2911,"")</f>
        <v>Counter Sale</v>
      </c>
      <c r="K2912" s="67" t="str">
        <f>_xlfn.XLOOKUP(Job_Cards[[#This Row],[Part Code Issued]],'Inventory Check'!$A$3:$A$3000,'Inventory Check'!$B$3:$B$3000,"WRONG Code",0)</f>
        <v>WRONG Code</v>
      </c>
      <c r="N2912" s="69">
        <f t="shared" si="289"/>
        <v>0</v>
      </c>
      <c r="U2912" s="71">
        <f t="shared" si="288"/>
        <v>0</v>
      </c>
      <c r="V2912" s="71">
        <f t="shared" si="290"/>
        <v>0</v>
      </c>
      <c r="X2912" s="69">
        <f>Job_Cards[[#This Row],[GST on Lobour]]+Job_Cards[[#This Row],[Total Labour]]+Job_Cards[[#This Row],[Part Value]]</f>
        <v>0</v>
      </c>
      <c r="AA2912" s="15">
        <f t="shared" si="291"/>
        <v>0</v>
      </c>
      <c r="AB2912" s="15">
        <f t="shared" si="292"/>
        <v>1</v>
      </c>
      <c r="AC2912" s="15">
        <f t="shared" si="293"/>
        <v>1900</v>
      </c>
    </row>
    <row r="2913" spans="7:29" x14ac:dyDescent="0.35">
      <c r="G2913" s="64"/>
      <c r="H2913" s="65"/>
      <c r="I2913" s="65" t="str">
        <f>IF(Job_Cards[[#This Row],[Customer Name]]="",I2912,"")</f>
        <v>Counter Sale</v>
      </c>
      <c r="K2913" s="67" t="str">
        <f>_xlfn.XLOOKUP(Job_Cards[[#This Row],[Part Code Issued]],'Inventory Check'!$A$3:$A$3000,'Inventory Check'!$B$3:$B$3000,"WRONG Code",0)</f>
        <v>WRONG Code</v>
      </c>
      <c r="N2913" s="69">
        <f t="shared" si="289"/>
        <v>0</v>
      </c>
      <c r="U2913" s="71">
        <f t="shared" si="288"/>
        <v>0</v>
      </c>
      <c r="V2913" s="71">
        <f t="shared" si="290"/>
        <v>0</v>
      </c>
      <c r="X2913" s="69">
        <f>Job_Cards[[#This Row],[GST on Lobour]]+Job_Cards[[#This Row],[Total Labour]]+Job_Cards[[#This Row],[Part Value]]</f>
        <v>0</v>
      </c>
      <c r="AA2913" s="15">
        <f t="shared" si="291"/>
        <v>0</v>
      </c>
      <c r="AB2913" s="15">
        <f t="shared" si="292"/>
        <v>1</v>
      </c>
      <c r="AC2913" s="15">
        <f t="shared" si="293"/>
        <v>1900</v>
      </c>
    </row>
    <row r="2914" spans="7:29" x14ac:dyDescent="0.35">
      <c r="G2914" s="64"/>
      <c r="H2914" s="65"/>
      <c r="I2914" s="65" t="str">
        <f>IF(Job_Cards[[#This Row],[Customer Name]]="",I2913,"")</f>
        <v>Counter Sale</v>
      </c>
      <c r="K2914" s="67" t="str">
        <f>_xlfn.XLOOKUP(Job_Cards[[#This Row],[Part Code Issued]],'Inventory Check'!$A$3:$A$3000,'Inventory Check'!$B$3:$B$3000,"WRONG Code",0)</f>
        <v>WRONG Code</v>
      </c>
      <c r="N2914" s="69">
        <f t="shared" si="289"/>
        <v>0</v>
      </c>
      <c r="U2914" s="71">
        <f t="shared" si="288"/>
        <v>0</v>
      </c>
      <c r="V2914" s="71">
        <f t="shared" si="290"/>
        <v>0</v>
      </c>
      <c r="X2914" s="69">
        <f>Job_Cards[[#This Row],[GST on Lobour]]+Job_Cards[[#This Row],[Total Labour]]+Job_Cards[[#This Row],[Part Value]]</f>
        <v>0</v>
      </c>
      <c r="AA2914" s="15">
        <f t="shared" si="291"/>
        <v>0</v>
      </c>
      <c r="AB2914" s="15">
        <f t="shared" si="292"/>
        <v>1</v>
      </c>
      <c r="AC2914" s="15">
        <f t="shared" si="293"/>
        <v>1900</v>
      </c>
    </row>
    <row r="2915" spans="7:29" x14ac:dyDescent="0.35">
      <c r="G2915" s="64"/>
      <c r="H2915" s="65"/>
      <c r="I2915" s="65" t="str">
        <f>IF(Job_Cards[[#This Row],[Customer Name]]="",I2914,"")</f>
        <v>Counter Sale</v>
      </c>
      <c r="K2915" s="67" t="str">
        <f>_xlfn.XLOOKUP(Job_Cards[[#This Row],[Part Code Issued]],'Inventory Check'!$A$3:$A$3000,'Inventory Check'!$B$3:$B$3000,"WRONG Code",0)</f>
        <v>WRONG Code</v>
      </c>
      <c r="N2915" s="69">
        <f t="shared" si="289"/>
        <v>0</v>
      </c>
      <c r="U2915" s="71">
        <f t="shared" si="288"/>
        <v>0</v>
      </c>
      <c r="V2915" s="71">
        <f t="shared" si="290"/>
        <v>0</v>
      </c>
      <c r="X2915" s="69">
        <f>Job_Cards[[#This Row],[GST on Lobour]]+Job_Cards[[#This Row],[Total Labour]]+Job_Cards[[#This Row],[Part Value]]</f>
        <v>0</v>
      </c>
      <c r="AA2915" s="15">
        <f t="shared" si="291"/>
        <v>0</v>
      </c>
      <c r="AB2915" s="15">
        <f t="shared" si="292"/>
        <v>1</v>
      </c>
      <c r="AC2915" s="15">
        <f t="shared" si="293"/>
        <v>1900</v>
      </c>
    </row>
    <row r="2916" spans="7:29" x14ac:dyDescent="0.35">
      <c r="G2916" s="64"/>
      <c r="H2916" s="65"/>
      <c r="I2916" s="65" t="str">
        <f>IF(Job_Cards[[#This Row],[Customer Name]]="",I2915,"")</f>
        <v>Counter Sale</v>
      </c>
      <c r="K2916" s="67" t="str">
        <f>_xlfn.XLOOKUP(Job_Cards[[#This Row],[Part Code Issued]],'Inventory Check'!$A$3:$A$3000,'Inventory Check'!$B$3:$B$3000,"WRONG Code",0)</f>
        <v>WRONG Code</v>
      </c>
      <c r="N2916" s="69">
        <f t="shared" si="289"/>
        <v>0</v>
      </c>
      <c r="U2916" s="71">
        <f t="shared" si="288"/>
        <v>0</v>
      </c>
      <c r="V2916" s="71">
        <f t="shared" si="290"/>
        <v>0</v>
      </c>
      <c r="X2916" s="69">
        <f>Job_Cards[[#This Row],[GST on Lobour]]+Job_Cards[[#This Row],[Total Labour]]+Job_Cards[[#This Row],[Part Value]]</f>
        <v>0</v>
      </c>
      <c r="AA2916" s="15">
        <f t="shared" si="291"/>
        <v>0</v>
      </c>
      <c r="AB2916" s="15">
        <f t="shared" si="292"/>
        <v>1</v>
      </c>
      <c r="AC2916" s="15">
        <f t="shared" si="293"/>
        <v>1900</v>
      </c>
    </row>
    <row r="2917" spans="7:29" x14ac:dyDescent="0.35">
      <c r="G2917" s="64"/>
      <c r="H2917" s="65"/>
      <c r="I2917" s="65" t="str">
        <f>IF(Job_Cards[[#This Row],[Customer Name]]="",I2916,"")</f>
        <v>Counter Sale</v>
      </c>
      <c r="K2917" s="67" t="str">
        <f>_xlfn.XLOOKUP(Job_Cards[[#This Row],[Part Code Issued]],'Inventory Check'!$A$3:$A$3000,'Inventory Check'!$B$3:$B$3000,"WRONG Code",0)</f>
        <v>WRONG Code</v>
      </c>
      <c r="N2917" s="69">
        <f t="shared" si="289"/>
        <v>0</v>
      </c>
      <c r="U2917" s="71">
        <f t="shared" si="288"/>
        <v>0</v>
      </c>
      <c r="V2917" s="71">
        <f t="shared" si="290"/>
        <v>0</v>
      </c>
      <c r="X2917" s="69">
        <f>Job_Cards[[#This Row],[GST on Lobour]]+Job_Cards[[#This Row],[Total Labour]]+Job_Cards[[#This Row],[Part Value]]</f>
        <v>0</v>
      </c>
      <c r="AA2917" s="15">
        <f t="shared" si="291"/>
        <v>0</v>
      </c>
      <c r="AB2917" s="15">
        <f t="shared" si="292"/>
        <v>1</v>
      </c>
      <c r="AC2917" s="15">
        <f t="shared" si="293"/>
        <v>1900</v>
      </c>
    </row>
    <row r="2918" spans="7:29" x14ac:dyDescent="0.35">
      <c r="G2918" s="64"/>
      <c r="H2918" s="65"/>
      <c r="I2918" s="65" t="str">
        <f>IF(Job_Cards[[#This Row],[Customer Name]]="",I2917,"")</f>
        <v>Counter Sale</v>
      </c>
      <c r="K2918" s="67" t="str">
        <f>_xlfn.XLOOKUP(Job_Cards[[#This Row],[Part Code Issued]],'Inventory Check'!$A$3:$A$3000,'Inventory Check'!$B$3:$B$3000,"WRONG Code",0)</f>
        <v>WRONG Code</v>
      </c>
      <c r="N2918" s="69">
        <f t="shared" si="289"/>
        <v>0</v>
      </c>
      <c r="U2918" s="71">
        <f t="shared" si="288"/>
        <v>0</v>
      </c>
      <c r="V2918" s="71">
        <f t="shared" si="290"/>
        <v>0</v>
      </c>
      <c r="X2918" s="69">
        <f>Job_Cards[[#This Row],[GST on Lobour]]+Job_Cards[[#This Row],[Total Labour]]+Job_Cards[[#This Row],[Part Value]]</f>
        <v>0</v>
      </c>
      <c r="AA2918" s="15">
        <f t="shared" si="291"/>
        <v>0</v>
      </c>
      <c r="AB2918" s="15">
        <f t="shared" si="292"/>
        <v>1</v>
      </c>
      <c r="AC2918" s="15">
        <f t="shared" si="293"/>
        <v>1900</v>
      </c>
    </row>
    <row r="2919" spans="7:29" x14ac:dyDescent="0.35">
      <c r="G2919" s="64"/>
      <c r="H2919" s="65"/>
      <c r="I2919" s="65" t="str">
        <f>IF(Job_Cards[[#This Row],[Customer Name]]="",I2918,"")</f>
        <v>Counter Sale</v>
      </c>
      <c r="K2919" s="67" t="str">
        <f>_xlfn.XLOOKUP(Job_Cards[[#This Row],[Part Code Issued]],'Inventory Check'!$A$3:$A$3000,'Inventory Check'!$B$3:$B$3000,"WRONG Code",0)</f>
        <v>WRONG Code</v>
      </c>
      <c r="N2919" s="69">
        <f t="shared" si="289"/>
        <v>0</v>
      </c>
      <c r="U2919" s="71">
        <f t="shared" si="288"/>
        <v>0</v>
      </c>
      <c r="V2919" s="71">
        <f t="shared" si="290"/>
        <v>0</v>
      </c>
      <c r="X2919" s="69">
        <f>Job_Cards[[#This Row],[GST on Lobour]]+Job_Cards[[#This Row],[Total Labour]]+Job_Cards[[#This Row],[Part Value]]</f>
        <v>0</v>
      </c>
      <c r="AA2919" s="15">
        <f t="shared" si="291"/>
        <v>0</v>
      </c>
      <c r="AB2919" s="15">
        <f t="shared" si="292"/>
        <v>1</v>
      </c>
      <c r="AC2919" s="15">
        <f t="shared" si="293"/>
        <v>1900</v>
      </c>
    </row>
    <row r="2920" spans="7:29" x14ac:dyDescent="0.35">
      <c r="G2920" s="64"/>
      <c r="H2920" s="65"/>
      <c r="I2920" s="65" t="str">
        <f>IF(Job_Cards[[#This Row],[Customer Name]]="",I2919,"")</f>
        <v>Counter Sale</v>
      </c>
      <c r="K2920" s="67" t="str">
        <f>_xlfn.XLOOKUP(Job_Cards[[#This Row],[Part Code Issued]],'Inventory Check'!$A$3:$A$3000,'Inventory Check'!$B$3:$B$3000,"WRONG Code",0)</f>
        <v>WRONG Code</v>
      </c>
      <c r="N2920" s="69">
        <f t="shared" si="289"/>
        <v>0</v>
      </c>
      <c r="U2920" s="71">
        <f t="shared" si="288"/>
        <v>0</v>
      </c>
      <c r="V2920" s="71">
        <f t="shared" si="290"/>
        <v>0</v>
      </c>
      <c r="X2920" s="69">
        <f>Job_Cards[[#This Row],[GST on Lobour]]+Job_Cards[[#This Row],[Total Labour]]+Job_Cards[[#This Row],[Part Value]]</f>
        <v>0</v>
      </c>
      <c r="AA2920" s="15">
        <f t="shared" si="291"/>
        <v>0</v>
      </c>
      <c r="AB2920" s="15">
        <f t="shared" si="292"/>
        <v>1</v>
      </c>
      <c r="AC2920" s="15">
        <f t="shared" si="293"/>
        <v>1900</v>
      </c>
    </row>
    <row r="2921" spans="7:29" x14ac:dyDescent="0.35">
      <c r="G2921" s="64"/>
      <c r="H2921" s="65"/>
      <c r="I2921" s="65" t="str">
        <f>IF(Job_Cards[[#This Row],[Customer Name]]="",I2920,"")</f>
        <v>Counter Sale</v>
      </c>
      <c r="K2921" s="67" t="str">
        <f>_xlfn.XLOOKUP(Job_Cards[[#This Row],[Part Code Issued]],'Inventory Check'!$A$3:$A$3000,'Inventory Check'!$B$3:$B$3000,"WRONG Code",0)</f>
        <v>WRONG Code</v>
      </c>
      <c r="N2921" s="69">
        <f t="shared" si="289"/>
        <v>0</v>
      </c>
      <c r="U2921" s="71">
        <f t="shared" si="288"/>
        <v>0</v>
      </c>
      <c r="V2921" s="71">
        <f t="shared" si="290"/>
        <v>0</v>
      </c>
      <c r="X2921" s="69">
        <f>Job_Cards[[#This Row],[GST on Lobour]]+Job_Cards[[#This Row],[Total Labour]]+Job_Cards[[#This Row],[Part Value]]</f>
        <v>0</v>
      </c>
      <c r="AA2921" s="15">
        <f t="shared" si="291"/>
        <v>0</v>
      </c>
      <c r="AB2921" s="15">
        <f t="shared" si="292"/>
        <v>1</v>
      </c>
      <c r="AC2921" s="15">
        <f t="shared" si="293"/>
        <v>1900</v>
      </c>
    </row>
    <row r="2922" spans="7:29" x14ac:dyDescent="0.35">
      <c r="G2922" s="64"/>
      <c r="H2922" s="65"/>
      <c r="I2922" s="65" t="str">
        <f>IF(Job_Cards[[#This Row],[Customer Name]]="",I2921,"")</f>
        <v>Counter Sale</v>
      </c>
      <c r="K2922" s="67" t="str">
        <f>_xlfn.XLOOKUP(Job_Cards[[#This Row],[Part Code Issued]],'Inventory Check'!$A$3:$A$3000,'Inventory Check'!$B$3:$B$3000,"WRONG Code",0)</f>
        <v>WRONG Code</v>
      </c>
      <c r="N2922" s="69">
        <f t="shared" si="289"/>
        <v>0</v>
      </c>
      <c r="U2922" s="71">
        <f t="shared" si="288"/>
        <v>0</v>
      </c>
      <c r="V2922" s="71">
        <f t="shared" si="290"/>
        <v>0</v>
      </c>
      <c r="X2922" s="69">
        <f>Job_Cards[[#This Row],[GST on Lobour]]+Job_Cards[[#This Row],[Total Labour]]+Job_Cards[[#This Row],[Part Value]]</f>
        <v>0</v>
      </c>
      <c r="AA2922" s="15">
        <f t="shared" si="291"/>
        <v>0</v>
      </c>
      <c r="AB2922" s="15">
        <f t="shared" si="292"/>
        <v>1</v>
      </c>
      <c r="AC2922" s="15">
        <f t="shared" si="293"/>
        <v>1900</v>
      </c>
    </row>
    <row r="2923" spans="7:29" x14ac:dyDescent="0.35">
      <c r="G2923" s="64"/>
      <c r="H2923" s="65"/>
      <c r="I2923" s="65" t="str">
        <f>IF(Job_Cards[[#This Row],[Customer Name]]="",I2922,"")</f>
        <v>Counter Sale</v>
      </c>
      <c r="K2923" s="67" t="str">
        <f>_xlfn.XLOOKUP(Job_Cards[[#This Row],[Part Code Issued]],'Inventory Check'!$A$3:$A$3000,'Inventory Check'!$B$3:$B$3000,"WRONG Code",0)</f>
        <v>WRONG Code</v>
      </c>
      <c r="N2923" s="69">
        <f t="shared" si="289"/>
        <v>0</v>
      </c>
      <c r="U2923" s="71">
        <f t="shared" si="288"/>
        <v>0</v>
      </c>
      <c r="V2923" s="71">
        <f t="shared" si="290"/>
        <v>0</v>
      </c>
      <c r="X2923" s="69">
        <f>Job_Cards[[#This Row],[GST on Lobour]]+Job_Cards[[#This Row],[Total Labour]]+Job_Cards[[#This Row],[Part Value]]</f>
        <v>0</v>
      </c>
      <c r="AA2923" s="15">
        <f t="shared" si="291"/>
        <v>0</v>
      </c>
      <c r="AB2923" s="15">
        <f t="shared" si="292"/>
        <v>1</v>
      </c>
      <c r="AC2923" s="15">
        <f t="shared" si="293"/>
        <v>1900</v>
      </c>
    </row>
    <row r="2924" spans="7:29" x14ac:dyDescent="0.35">
      <c r="G2924" s="64"/>
      <c r="H2924" s="65"/>
      <c r="I2924" s="65" t="str">
        <f>IF(Job_Cards[[#This Row],[Customer Name]]="",I2923,"")</f>
        <v>Counter Sale</v>
      </c>
      <c r="K2924" s="67" t="str">
        <f>_xlfn.XLOOKUP(Job_Cards[[#This Row],[Part Code Issued]],'Inventory Check'!$A$3:$A$3000,'Inventory Check'!$B$3:$B$3000,"WRONG Code",0)</f>
        <v>WRONG Code</v>
      </c>
      <c r="N2924" s="69">
        <f t="shared" si="289"/>
        <v>0</v>
      </c>
      <c r="U2924" s="71">
        <f t="shared" si="288"/>
        <v>0</v>
      </c>
      <c r="V2924" s="71">
        <f t="shared" si="290"/>
        <v>0</v>
      </c>
      <c r="X2924" s="69">
        <f>Job_Cards[[#This Row],[GST on Lobour]]+Job_Cards[[#This Row],[Total Labour]]+Job_Cards[[#This Row],[Part Value]]</f>
        <v>0</v>
      </c>
      <c r="AA2924" s="15">
        <f t="shared" si="291"/>
        <v>0</v>
      </c>
      <c r="AB2924" s="15">
        <f t="shared" si="292"/>
        <v>1</v>
      </c>
      <c r="AC2924" s="15">
        <f t="shared" si="293"/>
        <v>1900</v>
      </c>
    </row>
    <row r="2925" spans="7:29" x14ac:dyDescent="0.35">
      <c r="G2925" s="64"/>
      <c r="H2925" s="65"/>
      <c r="I2925" s="65" t="str">
        <f>IF(Job_Cards[[#This Row],[Customer Name]]="",I2924,"")</f>
        <v>Counter Sale</v>
      </c>
      <c r="K2925" s="67" t="str">
        <f>_xlfn.XLOOKUP(Job_Cards[[#This Row],[Part Code Issued]],'Inventory Check'!$A$3:$A$3000,'Inventory Check'!$B$3:$B$3000,"WRONG Code",0)</f>
        <v>WRONG Code</v>
      </c>
      <c r="N2925" s="69">
        <f t="shared" si="289"/>
        <v>0</v>
      </c>
      <c r="U2925" s="71">
        <f t="shared" si="288"/>
        <v>0</v>
      </c>
      <c r="V2925" s="71">
        <f t="shared" si="290"/>
        <v>0</v>
      </c>
      <c r="X2925" s="69">
        <f>Job_Cards[[#This Row],[GST on Lobour]]+Job_Cards[[#This Row],[Total Labour]]+Job_Cards[[#This Row],[Part Value]]</f>
        <v>0</v>
      </c>
      <c r="AA2925" s="15">
        <f t="shared" si="291"/>
        <v>0</v>
      </c>
      <c r="AB2925" s="15">
        <f t="shared" si="292"/>
        <v>1</v>
      </c>
      <c r="AC2925" s="15">
        <f t="shared" si="293"/>
        <v>1900</v>
      </c>
    </row>
    <row r="2926" spans="7:29" x14ac:dyDescent="0.35">
      <c r="G2926" s="64"/>
      <c r="H2926" s="65"/>
      <c r="I2926" s="65" t="str">
        <f>IF(Job_Cards[[#This Row],[Customer Name]]="",I2925,"")</f>
        <v>Counter Sale</v>
      </c>
      <c r="K2926" s="67" t="str">
        <f>_xlfn.XLOOKUP(Job_Cards[[#This Row],[Part Code Issued]],'Inventory Check'!$A$3:$A$3000,'Inventory Check'!$B$3:$B$3000,"WRONG Code",0)</f>
        <v>WRONG Code</v>
      </c>
      <c r="N2926" s="69">
        <f t="shared" si="289"/>
        <v>0</v>
      </c>
      <c r="U2926" s="71">
        <f t="shared" si="288"/>
        <v>0</v>
      </c>
      <c r="V2926" s="71">
        <f t="shared" si="290"/>
        <v>0</v>
      </c>
      <c r="X2926" s="69">
        <f>Job_Cards[[#This Row],[GST on Lobour]]+Job_Cards[[#This Row],[Total Labour]]+Job_Cards[[#This Row],[Part Value]]</f>
        <v>0</v>
      </c>
      <c r="AA2926" s="15">
        <f t="shared" si="291"/>
        <v>0</v>
      </c>
      <c r="AB2926" s="15">
        <f t="shared" si="292"/>
        <v>1</v>
      </c>
      <c r="AC2926" s="15">
        <f t="shared" si="293"/>
        <v>1900</v>
      </c>
    </row>
    <row r="2927" spans="7:29" x14ac:dyDescent="0.35">
      <c r="G2927" s="64"/>
      <c r="H2927" s="65"/>
      <c r="I2927" s="65" t="str">
        <f>IF(Job_Cards[[#This Row],[Customer Name]]="",I2926,"")</f>
        <v>Counter Sale</v>
      </c>
      <c r="K2927" s="67" t="str">
        <f>_xlfn.XLOOKUP(Job_Cards[[#This Row],[Part Code Issued]],'Inventory Check'!$A$3:$A$3000,'Inventory Check'!$B$3:$B$3000,"WRONG Code",0)</f>
        <v>WRONG Code</v>
      </c>
      <c r="N2927" s="69">
        <f t="shared" si="289"/>
        <v>0</v>
      </c>
      <c r="U2927" s="71">
        <f t="shared" si="288"/>
        <v>0</v>
      </c>
      <c r="V2927" s="71">
        <f t="shared" si="290"/>
        <v>0</v>
      </c>
      <c r="X2927" s="69">
        <f>Job_Cards[[#This Row],[GST on Lobour]]+Job_Cards[[#This Row],[Total Labour]]+Job_Cards[[#This Row],[Part Value]]</f>
        <v>0</v>
      </c>
      <c r="AA2927" s="15">
        <f t="shared" si="291"/>
        <v>0</v>
      </c>
      <c r="AB2927" s="15">
        <f t="shared" si="292"/>
        <v>1</v>
      </c>
      <c r="AC2927" s="15">
        <f t="shared" si="293"/>
        <v>1900</v>
      </c>
    </row>
    <row r="2928" spans="7:29" x14ac:dyDescent="0.35">
      <c r="G2928" s="64"/>
      <c r="H2928" s="65"/>
      <c r="I2928" s="65" t="str">
        <f>IF(Job_Cards[[#This Row],[Customer Name]]="",I2927,"")</f>
        <v>Counter Sale</v>
      </c>
      <c r="K2928" s="67" t="str">
        <f>_xlfn.XLOOKUP(Job_Cards[[#This Row],[Part Code Issued]],'Inventory Check'!$A$3:$A$3000,'Inventory Check'!$B$3:$B$3000,"WRONG Code",0)</f>
        <v>WRONG Code</v>
      </c>
      <c r="N2928" s="69">
        <f t="shared" si="289"/>
        <v>0</v>
      </c>
      <c r="U2928" s="71">
        <f t="shared" si="288"/>
        <v>0</v>
      </c>
      <c r="V2928" s="71">
        <f t="shared" si="290"/>
        <v>0</v>
      </c>
      <c r="X2928" s="69">
        <f>Job_Cards[[#This Row],[GST on Lobour]]+Job_Cards[[#This Row],[Total Labour]]+Job_Cards[[#This Row],[Part Value]]</f>
        <v>0</v>
      </c>
      <c r="AA2928" s="15">
        <f t="shared" si="291"/>
        <v>0</v>
      </c>
      <c r="AB2928" s="15">
        <f t="shared" si="292"/>
        <v>1</v>
      </c>
      <c r="AC2928" s="15">
        <f t="shared" si="293"/>
        <v>1900</v>
      </c>
    </row>
    <row r="2929" spans="7:29" x14ac:dyDescent="0.35">
      <c r="G2929" s="64"/>
      <c r="H2929" s="65"/>
      <c r="I2929" s="65" t="str">
        <f>IF(Job_Cards[[#This Row],[Customer Name]]="",I2928,"")</f>
        <v>Counter Sale</v>
      </c>
      <c r="K2929" s="67" t="str">
        <f>_xlfn.XLOOKUP(Job_Cards[[#This Row],[Part Code Issued]],'Inventory Check'!$A$3:$A$3000,'Inventory Check'!$B$3:$B$3000,"WRONG Code",0)</f>
        <v>WRONG Code</v>
      </c>
      <c r="N2929" s="69">
        <f t="shared" si="289"/>
        <v>0</v>
      </c>
      <c r="U2929" s="71">
        <f t="shared" si="288"/>
        <v>0</v>
      </c>
      <c r="V2929" s="71">
        <f t="shared" si="290"/>
        <v>0</v>
      </c>
      <c r="X2929" s="69">
        <f>Job_Cards[[#This Row],[GST on Lobour]]+Job_Cards[[#This Row],[Total Labour]]+Job_Cards[[#This Row],[Part Value]]</f>
        <v>0</v>
      </c>
      <c r="AA2929" s="15">
        <f t="shared" si="291"/>
        <v>0</v>
      </c>
      <c r="AB2929" s="15">
        <f t="shared" si="292"/>
        <v>1</v>
      </c>
      <c r="AC2929" s="15">
        <f t="shared" si="293"/>
        <v>1900</v>
      </c>
    </row>
    <row r="2930" spans="7:29" x14ac:dyDescent="0.35">
      <c r="G2930" s="64"/>
      <c r="H2930" s="65"/>
      <c r="I2930" s="65" t="str">
        <f>IF(Job_Cards[[#This Row],[Customer Name]]="",I2929,"")</f>
        <v>Counter Sale</v>
      </c>
      <c r="K2930" s="67" t="str">
        <f>_xlfn.XLOOKUP(Job_Cards[[#This Row],[Part Code Issued]],'Inventory Check'!$A$3:$A$3000,'Inventory Check'!$B$3:$B$3000,"WRONG Code",0)</f>
        <v>WRONG Code</v>
      </c>
      <c r="N2930" s="69">
        <f t="shared" si="289"/>
        <v>0</v>
      </c>
      <c r="U2930" s="71">
        <f t="shared" si="288"/>
        <v>0</v>
      </c>
      <c r="V2930" s="71">
        <f t="shared" si="290"/>
        <v>0</v>
      </c>
      <c r="X2930" s="69">
        <f>Job_Cards[[#This Row],[GST on Lobour]]+Job_Cards[[#This Row],[Total Labour]]+Job_Cards[[#This Row],[Part Value]]</f>
        <v>0</v>
      </c>
      <c r="AA2930" s="15">
        <f t="shared" si="291"/>
        <v>0</v>
      </c>
      <c r="AB2930" s="15">
        <f t="shared" si="292"/>
        <v>1</v>
      </c>
      <c r="AC2930" s="15">
        <f t="shared" si="293"/>
        <v>1900</v>
      </c>
    </row>
    <row r="2931" spans="7:29" x14ac:dyDescent="0.35">
      <c r="G2931" s="64"/>
      <c r="H2931" s="65"/>
      <c r="I2931" s="65" t="str">
        <f>IF(Job_Cards[[#This Row],[Customer Name]]="",I2930,"")</f>
        <v>Counter Sale</v>
      </c>
      <c r="K2931" s="67" t="str">
        <f>_xlfn.XLOOKUP(Job_Cards[[#This Row],[Part Code Issued]],'Inventory Check'!$A$3:$A$3000,'Inventory Check'!$B$3:$B$3000,"WRONG Code",0)</f>
        <v>WRONG Code</v>
      </c>
      <c r="N2931" s="69">
        <f t="shared" si="289"/>
        <v>0</v>
      </c>
      <c r="U2931" s="71">
        <f t="shared" si="288"/>
        <v>0</v>
      </c>
      <c r="V2931" s="71">
        <f t="shared" si="290"/>
        <v>0</v>
      </c>
      <c r="X2931" s="69">
        <f>Job_Cards[[#This Row],[GST on Lobour]]+Job_Cards[[#This Row],[Total Labour]]+Job_Cards[[#This Row],[Part Value]]</f>
        <v>0</v>
      </c>
      <c r="AA2931" s="15">
        <f t="shared" si="291"/>
        <v>0</v>
      </c>
      <c r="AB2931" s="15">
        <f t="shared" si="292"/>
        <v>1</v>
      </c>
      <c r="AC2931" s="15">
        <f t="shared" si="293"/>
        <v>1900</v>
      </c>
    </row>
    <row r="2932" spans="7:29" x14ac:dyDescent="0.35">
      <c r="G2932" s="64"/>
      <c r="H2932" s="65"/>
      <c r="I2932" s="65" t="str">
        <f>IF(Job_Cards[[#This Row],[Customer Name]]="",I2931,"")</f>
        <v>Counter Sale</v>
      </c>
      <c r="K2932" s="67" t="str">
        <f>_xlfn.XLOOKUP(Job_Cards[[#This Row],[Part Code Issued]],'Inventory Check'!$A$3:$A$3000,'Inventory Check'!$B$3:$B$3000,"WRONG Code",0)</f>
        <v>WRONG Code</v>
      </c>
      <c r="N2932" s="69">
        <f t="shared" si="289"/>
        <v>0</v>
      </c>
      <c r="U2932" s="71">
        <f t="shared" si="288"/>
        <v>0</v>
      </c>
      <c r="V2932" s="71">
        <f t="shared" si="290"/>
        <v>0</v>
      </c>
      <c r="X2932" s="69">
        <f>Job_Cards[[#This Row],[GST on Lobour]]+Job_Cards[[#This Row],[Total Labour]]+Job_Cards[[#This Row],[Part Value]]</f>
        <v>0</v>
      </c>
      <c r="AA2932" s="15">
        <f t="shared" si="291"/>
        <v>0</v>
      </c>
      <c r="AB2932" s="15">
        <f t="shared" si="292"/>
        <v>1</v>
      </c>
      <c r="AC2932" s="15">
        <f t="shared" si="293"/>
        <v>1900</v>
      </c>
    </row>
    <row r="2933" spans="7:29" x14ac:dyDescent="0.35">
      <c r="G2933" s="64"/>
      <c r="H2933" s="65"/>
      <c r="I2933" s="65" t="str">
        <f>IF(Job_Cards[[#This Row],[Customer Name]]="",I2932,"")</f>
        <v>Counter Sale</v>
      </c>
      <c r="K2933" s="67" t="str">
        <f>_xlfn.XLOOKUP(Job_Cards[[#This Row],[Part Code Issued]],'Inventory Check'!$A$3:$A$3000,'Inventory Check'!$B$3:$B$3000,"WRONG Code",0)</f>
        <v>WRONG Code</v>
      </c>
      <c r="N2933" s="69">
        <f t="shared" si="289"/>
        <v>0</v>
      </c>
      <c r="U2933" s="71">
        <f t="shared" si="288"/>
        <v>0</v>
      </c>
      <c r="V2933" s="71">
        <f t="shared" si="290"/>
        <v>0</v>
      </c>
      <c r="X2933" s="69">
        <f>Job_Cards[[#This Row],[GST on Lobour]]+Job_Cards[[#This Row],[Total Labour]]+Job_Cards[[#This Row],[Part Value]]</f>
        <v>0</v>
      </c>
      <c r="AA2933" s="15">
        <f t="shared" si="291"/>
        <v>0</v>
      </c>
      <c r="AB2933" s="15">
        <f t="shared" si="292"/>
        <v>1</v>
      </c>
      <c r="AC2933" s="15">
        <f t="shared" si="293"/>
        <v>1900</v>
      </c>
    </row>
    <row r="2934" spans="7:29" x14ac:dyDescent="0.35">
      <c r="G2934" s="64"/>
      <c r="H2934" s="65"/>
      <c r="I2934" s="65" t="str">
        <f>IF(Job_Cards[[#This Row],[Customer Name]]="",I2933,"")</f>
        <v>Counter Sale</v>
      </c>
      <c r="K2934" s="67" t="str">
        <f>_xlfn.XLOOKUP(Job_Cards[[#This Row],[Part Code Issued]],'Inventory Check'!$A$3:$A$3000,'Inventory Check'!$B$3:$B$3000,"WRONG Code",0)</f>
        <v>WRONG Code</v>
      </c>
      <c r="N2934" s="69">
        <f t="shared" si="289"/>
        <v>0</v>
      </c>
      <c r="U2934" s="71">
        <f t="shared" si="288"/>
        <v>0</v>
      </c>
      <c r="V2934" s="71">
        <f t="shared" si="290"/>
        <v>0</v>
      </c>
      <c r="X2934" s="69">
        <f>Job_Cards[[#This Row],[GST on Lobour]]+Job_Cards[[#This Row],[Total Labour]]+Job_Cards[[#This Row],[Part Value]]</f>
        <v>0</v>
      </c>
      <c r="AA2934" s="15">
        <f t="shared" si="291"/>
        <v>0</v>
      </c>
      <c r="AB2934" s="15">
        <f t="shared" si="292"/>
        <v>1</v>
      </c>
      <c r="AC2934" s="15">
        <f t="shared" si="293"/>
        <v>1900</v>
      </c>
    </row>
    <row r="2935" spans="7:29" x14ac:dyDescent="0.35">
      <c r="G2935" s="64"/>
      <c r="H2935" s="65"/>
      <c r="I2935" s="65" t="str">
        <f>IF(Job_Cards[[#This Row],[Customer Name]]="",I2934,"")</f>
        <v>Counter Sale</v>
      </c>
      <c r="K2935" s="67" t="str">
        <f>_xlfn.XLOOKUP(Job_Cards[[#This Row],[Part Code Issued]],'Inventory Check'!$A$3:$A$3000,'Inventory Check'!$B$3:$B$3000,"WRONG Code",0)</f>
        <v>WRONG Code</v>
      </c>
      <c r="N2935" s="69">
        <f t="shared" si="289"/>
        <v>0</v>
      </c>
      <c r="U2935" s="71">
        <f t="shared" si="288"/>
        <v>0</v>
      </c>
      <c r="V2935" s="71">
        <f t="shared" si="290"/>
        <v>0</v>
      </c>
      <c r="X2935" s="69">
        <f>Job_Cards[[#This Row],[GST on Lobour]]+Job_Cards[[#This Row],[Total Labour]]+Job_Cards[[#This Row],[Part Value]]</f>
        <v>0</v>
      </c>
      <c r="AA2935" s="15">
        <f t="shared" si="291"/>
        <v>0</v>
      </c>
      <c r="AB2935" s="15">
        <f t="shared" si="292"/>
        <v>1</v>
      </c>
      <c r="AC2935" s="15">
        <f t="shared" si="293"/>
        <v>1900</v>
      </c>
    </row>
    <row r="2936" spans="7:29" x14ac:dyDescent="0.35">
      <c r="G2936" s="64"/>
      <c r="H2936" s="65"/>
      <c r="I2936" s="65" t="str">
        <f>IF(Job_Cards[[#This Row],[Customer Name]]="",I2935,"")</f>
        <v>Counter Sale</v>
      </c>
      <c r="K2936" s="67" t="str">
        <f>_xlfn.XLOOKUP(Job_Cards[[#This Row],[Part Code Issued]],'Inventory Check'!$A$3:$A$3000,'Inventory Check'!$B$3:$B$3000,"WRONG Code",0)</f>
        <v>WRONG Code</v>
      </c>
      <c r="N2936" s="69">
        <f t="shared" si="289"/>
        <v>0</v>
      </c>
      <c r="U2936" s="71">
        <f t="shared" si="288"/>
        <v>0</v>
      </c>
      <c r="V2936" s="71">
        <f t="shared" si="290"/>
        <v>0</v>
      </c>
      <c r="X2936" s="69">
        <f>Job_Cards[[#This Row],[GST on Lobour]]+Job_Cards[[#This Row],[Total Labour]]+Job_Cards[[#This Row],[Part Value]]</f>
        <v>0</v>
      </c>
      <c r="AA2936" s="15">
        <f t="shared" si="291"/>
        <v>0</v>
      </c>
      <c r="AB2936" s="15">
        <f t="shared" si="292"/>
        <v>1</v>
      </c>
      <c r="AC2936" s="15">
        <f t="shared" si="293"/>
        <v>1900</v>
      </c>
    </row>
    <row r="2937" spans="7:29" x14ac:dyDescent="0.35">
      <c r="G2937" s="64"/>
      <c r="H2937" s="65"/>
      <c r="I2937" s="65" t="str">
        <f>IF(Job_Cards[[#This Row],[Customer Name]]="",I2936,"")</f>
        <v>Counter Sale</v>
      </c>
      <c r="K2937" s="67" t="str">
        <f>_xlfn.XLOOKUP(Job_Cards[[#This Row],[Part Code Issued]],'Inventory Check'!$A$3:$A$3000,'Inventory Check'!$B$3:$B$3000,"WRONG Code",0)</f>
        <v>WRONG Code</v>
      </c>
      <c r="N2937" s="69">
        <f t="shared" si="289"/>
        <v>0</v>
      </c>
      <c r="U2937" s="71">
        <f t="shared" si="288"/>
        <v>0</v>
      </c>
      <c r="V2937" s="71">
        <f t="shared" si="290"/>
        <v>0</v>
      </c>
      <c r="X2937" s="69">
        <f>Job_Cards[[#This Row],[GST on Lobour]]+Job_Cards[[#This Row],[Total Labour]]+Job_Cards[[#This Row],[Part Value]]</f>
        <v>0</v>
      </c>
      <c r="AA2937" s="15">
        <f t="shared" si="291"/>
        <v>0</v>
      </c>
      <c r="AB2937" s="15">
        <f t="shared" si="292"/>
        <v>1</v>
      </c>
      <c r="AC2937" s="15">
        <f t="shared" si="293"/>
        <v>1900</v>
      </c>
    </row>
    <row r="2938" spans="7:29" x14ac:dyDescent="0.35">
      <c r="G2938" s="64"/>
      <c r="H2938" s="65"/>
      <c r="I2938" s="65" t="str">
        <f>IF(Job_Cards[[#This Row],[Customer Name]]="",I2937,"")</f>
        <v>Counter Sale</v>
      </c>
      <c r="K2938" s="67" t="str">
        <f>_xlfn.XLOOKUP(Job_Cards[[#This Row],[Part Code Issued]],'Inventory Check'!$A$3:$A$3000,'Inventory Check'!$B$3:$B$3000,"WRONG Code",0)</f>
        <v>WRONG Code</v>
      </c>
      <c r="N2938" s="69">
        <f t="shared" si="289"/>
        <v>0</v>
      </c>
      <c r="U2938" s="71">
        <f t="shared" si="288"/>
        <v>0</v>
      </c>
      <c r="V2938" s="71">
        <f t="shared" si="290"/>
        <v>0</v>
      </c>
      <c r="X2938" s="69">
        <f>Job_Cards[[#This Row],[GST on Lobour]]+Job_Cards[[#This Row],[Total Labour]]+Job_Cards[[#This Row],[Part Value]]</f>
        <v>0</v>
      </c>
      <c r="AA2938" s="15">
        <f t="shared" si="291"/>
        <v>0</v>
      </c>
      <c r="AB2938" s="15">
        <f t="shared" si="292"/>
        <v>1</v>
      </c>
      <c r="AC2938" s="15">
        <f t="shared" si="293"/>
        <v>1900</v>
      </c>
    </row>
    <row r="2939" spans="7:29" x14ac:dyDescent="0.35">
      <c r="G2939" s="64"/>
      <c r="H2939" s="65"/>
      <c r="I2939" s="65" t="str">
        <f>IF(Job_Cards[[#This Row],[Customer Name]]="",I2938,"")</f>
        <v>Counter Sale</v>
      </c>
      <c r="K2939" s="67" t="str">
        <f>_xlfn.XLOOKUP(Job_Cards[[#This Row],[Part Code Issued]],'Inventory Check'!$A$3:$A$3000,'Inventory Check'!$B$3:$B$3000,"WRONG Code",0)</f>
        <v>WRONG Code</v>
      </c>
      <c r="N2939" s="69">
        <f t="shared" si="289"/>
        <v>0</v>
      </c>
      <c r="U2939" s="71">
        <f t="shared" si="288"/>
        <v>0</v>
      </c>
      <c r="V2939" s="71">
        <f t="shared" si="290"/>
        <v>0</v>
      </c>
      <c r="X2939" s="69">
        <f>Job_Cards[[#This Row],[GST on Lobour]]+Job_Cards[[#This Row],[Total Labour]]+Job_Cards[[#This Row],[Part Value]]</f>
        <v>0</v>
      </c>
      <c r="AA2939" s="15">
        <f t="shared" si="291"/>
        <v>0</v>
      </c>
      <c r="AB2939" s="15">
        <f t="shared" si="292"/>
        <v>1</v>
      </c>
      <c r="AC2939" s="15">
        <f t="shared" si="293"/>
        <v>1900</v>
      </c>
    </row>
    <row r="2940" spans="7:29" x14ac:dyDescent="0.35">
      <c r="G2940" s="64"/>
      <c r="H2940" s="65"/>
      <c r="I2940" s="65" t="str">
        <f>IF(Job_Cards[[#This Row],[Customer Name]]="",I2939,"")</f>
        <v>Counter Sale</v>
      </c>
      <c r="K2940" s="67" t="str">
        <f>_xlfn.XLOOKUP(Job_Cards[[#This Row],[Part Code Issued]],'Inventory Check'!$A$3:$A$3000,'Inventory Check'!$B$3:$B$3000,"WRONG Code",0)</f>
        <v>WRONG Code</v>
      </c>
      <c r="N2940" s="69">
        <f t="shared" si="289"/>
        <v>0</v>
      </c>
      <c r="U2940" s="71">
        <f t="shared" ref="U2940:U3003" si="294">SUM(O2940:T2940)</f>
        <v>0</v>
      </c>
      <c r="V2940" s="71">
        <f t="shared" si="290"/>
        <v>0</v>
      </c>
      <c r="X2940" s="69">
        <f>Job_Cards[[#This Row],[GST on Lobour]]+Job_Cards[[#This Row],[Total Labour]]+Job_Cards[[#This Row],[Part Value]]</f>
        <v>0</v>
      </c>
      <c r="AA2940" s="15">
        <f t="shared" si="291"/>
        <v>0</v>
      </c>
      <c r="AB2940" s="15">
        <f t="shared" si="292"/>
        <v>1</v>
      </c>
      <c r="AC2940" s="15">
        <f t="shared" si="293"/>
        <v>1900</v>
      </c>
    </row>
    <row r="2941" spans="7:29" x14ac:dyDescent="0.35">
      <c r="G2941" s="64"/>
      <c r="H2941" s="65"/>
      <c r="I2941" s="65" t="str">
        <f>IF(Job_Cards[[#This Row],[Customer Name]]="",I2940,"")</f>
        <v>Counter Sale</v>
      </c>
      <c r="K2941" s="67" t="str">
        <f>_xlfn.XLOOKUP(Job_Cards[[#This Row],[Part Code Issued]],'Inventory Check'!$A$3:$A$3000,'Inventory Check'!$B$3:$B$3000,"WRONG Code",0)</f>
        <v>WRONG Code</v>
      </c>
      <c r="N2941" s="69">
        <f t="shared" ref="N2941:N3004" si="295">M2941*L2941</f>
        <v>0</v>
      </c>
      <c r="U2941" s="71">
        <f t="shared" si="294"/>
        <v>0</v>
      </c>
      <c r="V2941" s="71">
        <f t="shared" ref="V2941:V3004" si="296">U2941*0.18</f>
        <v>0</v>
      </c>
      <c r="X2941" s="69">
        <f>Job_Cards[[#This Row],[GST on Lobour]]+Job_Cards[[#This Row],[Total Labour]]+Job_Cards[[#This Row],[Part Value]]</f>
        <v>0</v>
      </c>
      <c r="AA2941" s="15">
        <f t="shared" si="291"/>
        <v>0</v>
      </c>
      <c r="AB2941" s="15">
        <f t="shared" si="292"/>
        <v>1</v>
      </c>
      <c r="AC2941" s="15">
        <f t="shared" si="293"/>
        <v>1900</v>
      </c>
    </row>
    <row r="2942" spans="7:29" x14ac:dyDescent="0.35">
      <c r="G2942" s="64"/>
      <c r="H2942" s="65"/>
      <c r="I2942" s="65" t="str">
        <f>IF(Job_Cards[[#This Row],[Customer Name]]="",I2941,"")</f>
        <v>Counter Sale</v>
      </c>
      <c r="K2942" s="67" t="str">
        <f>_xlfn.XLOOKUP(Job_Cards[[#This Row],[Part Code Issued]],'Inventory Check'!$A$3:$A$3000,'Inventory Check'!$B$3:$B$3000,"WRONG Code",0)</f>
        <v>WRONG Code</v>
      </c>
      <c r="N2942" s="69">
        <f t="shared" si="295"/>
        <v>0</v>
      </c>
      <c r="U2942" s="71">
        <f t="shared" si="294"/>
        <v>0</v>
      </c>
      <c r="V2942" s="71">
        <f t="shared" si="296"/>
        <v>0</v>
      </c>
      <c r="X2942" s="69">
        <f>Job_Cards[[#This Row],[GST on Lobour]]+Job_Cards[[#This Row],[Total Labour]]+Job_Cards[[#This Row],[Part Value]]</f>
        <v>0</v>
      </c>
      <c r="AA2942" s="15">
        <f t="shared" si="291"/>
        <v>0</v>
      </c>
      <c r="AB2942" s="15">
        <f t="shared" si="292"/>
        <v>1</v>
      </c>
      <c r="AC2942" s="15">
        <f t="shared" si="293"/>
        <v>1900</v>
      </c>
    </row>
    <row r="2943" spans="7:29" x14ac:dyDescent="0.35">
      <c r="G2943" s="64"/>
      <c r="H2943" s="65"/>
      <c r="I2943" s="65" t="str">
        <f>IF(Job_Cards[[#This Row],[Customer Name]]="",I2942,"")</f>
        <v>Counter Sale</v>
      </c>
      <c r="K2943" s="67" t="str">
        <f>_xlfn.XLOOKUP(Job_Cards[[#This Row],[Part Code Issued]],'Inventory Check'!$A$3:$A$3000,'Inventory Check'!$B$3:$B$3000,"WRONG Code",0)</f>
        <v>WRONG Code</v>
      </c>
      <c r="N2943" s="69">
        <f t="shared" si="295"/>
        <v>0</v>
      </c>
      <c r="U2943" s="71">
        <f t="shared" si="294"/>
        <v>0</v>
      </c>
      <c r="V2943" s="71">
        <f t="shared" si="296"/>
        <v>0</v>
      </c>
      <c r="X2943" s="69">
        <f>Job_Cards[[#This Row],[GST on Lobour]]+Job_Cards[[#This Row],[Total Labour]]+Job_Cards[[#This Row],[Part Value]]</f>
        <v>0</v>
      </c>
      <c r="AA2943" s="15">
        <f t="shared" ref="AA2943:AA3006" si="297">DAY(B2943)</f>
        <v>0</v>
      </c>
      <c r="AB2943" s="15">
        <f t="shared" ref="AB2943:AB3006" si="298">MONTH(B2943)</f>
        <v>1</v>
      </c>
      <c r="AC2943" s="15">
        <f t="shared" ref="AC2943:AC3006" si="299">YEAR(B2943)</f>
        <v>1900</v>
      </c>
    </row>
    <row r="2944" spans="7:29" x14ac:dyDescent="0.35">
      <c r="G2944" s="64"/>
      <c r="H2944" s="65"/>
      <c r="I2944" s="65" t="str">
        <f>IF(Job_Cards[[#This Row],[Customer Name]]="",I2943,"")</f>
        <v>Counter Sale</v>
      </c>
      <c r="K2944" s="67" t="str">
        <f>_xlfn.XLOOKUP(Job_Cards[[#This Row],[Part Code Issued]],'Inventory Check'!$A$3:$A$3000,'Inventory Check'!$B$3:$B$3000,"WRONG Code",0)</f>
        <v>WRONG Code</v>
      </c>
      <c r="N2944" s="69">
        <f t="shared" si="295"/>
        <v>0</v>
      </c>
      <c r="U2944" s="71">
        <f t="shared" si="294"/>
        <v>0</v>
      </c>
      <c r="V2944" s="71">
        <f t="shared" si="296"/>
        <v>0</v>
      </c>
      <c r="X2944" s="69">
        <f>Job_Cards[[#This Row],[GST on Lobour]]+Job_Cards[[#This Row],[Total Labour]]+Job_Cards[[#This Row],[Part Value]]</f>
        <v>0</v>
      </c>
      <c r="AA2944" s="15">
        <f t="shared" si="297"/>
        <v>0</v>
      </c>
      <c r="AB2944" s="15">
        <f t="shared" si="298"/>
        <v>1</v>
      </c>
      <c r="AC2944" s="15">
        <f t="shared" si="299"/>
        <v>1900</v>
      </c>
    </row>
    <row r="2945" spans="7:29" x14ac:dyDescent="0.35">
      <c r="G2945" s="64"/>
      <c r="H2945" s="65"/>
      <c r="I2945" s="65" t="str">
        <f>IF(Job_Cards[[#This Row],[Customer Name]]="",I2944,"")</f>
        <v>Counter Sale</v>
      </c>
      <c r="K2945" s="67" t="str">
        <f>_xlfn.XLOOKUP(Job_Cards[[#This Row],[Part Code Issued]],'Inventory Check'!$A$3:$A$3000,'Inventory Check'!$B$3:$B$3000,"WRONG Code",0)</f>
        <v>WRONG Code</v>
      </c>
      <c r="N2945" s="69">
        <f t="shared" si="295"/>
        <v>0</v>
      </c>
      <c r="U2945" s="71">
        <f t="shared" si="294"/>
        <v>0</v>
      </c>
      <c r="V2945" s="71">
        <f t="shared" si="296"/>
        <v>0</v>
      </c>
      <c r="X2945" s="69">
        <f>Job_Cards[[#This Row],[GST on Lobour]]+Job_Cards[[#This Row],[Total Labour]]+Job_Cards[[#This Row],[Part Value]]</f>
        <v>0</v>
      </c>
      <c r="AA2945" s="15">
        <f t="shared" si="297"/>
        <v>0</v>
      </c>
      <c r="AB2945" s="15">
        <f t="shared" si="298"/>
        <v>1</v>
      </c>
      <c r="AC2945" s="15">
        <f t="shared" si="299"/>
        <v>1900</v>
      </c>
    </row>
    <row r="2946" spans="7:29" x14ac:dyDescent="0.35">
      <c r="G2946" s="64"/>
      <c r="H2946" s="65"/>
      <c r="I2946" s="65" t="str">
        <f>IF(Job_Cards[[#This Row],[Customer Name]]="",I2945,"")</f>
        <v>Counter Sale</v>
      </c>
      <c r="K2946" s="67" t="str">
        <f>_xlfn.XLOOKUP(Job_Cards[[#This Row],[Part Code Issued]],'Inventory Check'!$A$3:$A$3000,'Inventory Check'!$B$3:$B$3000,"WRONG Code",0)</f>
        <v>WRONG Code</v>
      </c>
      <c r="N2946" s="69">
        <f t="shared" si="295"/>
        <v>0</v>
      </c>
      <c r="U2946" s="71">
        <f t="shared" si="294"/>
        <v>0</v>
      </c>
      <c r="V2946" s="71">
        <f t="shared" si="296"/>
        <v>0</v>
      </c>
      <c r="X2946" s="69">
        <f>Job_Cards[[#This Row],[GST on Lobour]]+Job_Cards[[#This Row],[Total Labour]]+Job_Cards[[#This Row],[Part Value]]</f>
        <v>0</v>
      </c>
      <c r="AA2946" s="15">
        <f t="shared" si="297"/>
        <v>0</v>
      </c>
      <c r="AB2946" s="15">
        <f t="shared" si="298"/>
        <v>1</v>
      </c>
      <c r="AC2946" s="15">
        <f t="shared" si="299"/>
        <v>1900</v>
      </c>
    </row>
    <row r="2947" spans="7:29" x14ac:dyDescent="0.35">
      <c r="G2947" s="64"/>
      <c r="H2947" s="65"/>
      <c r="I2947" s="65" t="str">
        <f>IF(Job_Cards[[#This Row],[Customer Name]]="",I2946,"")</f>
        <v>Counter Sale</v>
      </c>
      <c r="K2947" s="67" t="str">
        <f>_xlfn.XLOOKUP(Job_Cards[[#This Row],[Part Code Issued]],'Inventory Check'!$A$3:$A$3000,'Inventory Check'!$B$3:$B$3000,"WRONG Code",0)</f>
        <v>WRONG Code</v>
      </c>
      <c r="N2947" s="69">
        <f t="shared" si="295"/>
        <v>0</v>
      </c>
      <c r="U2947" s="71">
        <f t="shared" si="294"/>
        <v>0</v>
      </c>
      <c r="V2947" s="71">
        <f t="shared" si="296"/>
        <v>0</v>
      </c>
      <c r="X2947" s="69">
        <f>Job_Cards[[#This Row],[GST on Lobour]]+Job_Cards[[#This Row],[Total Labour]]+Job_Cards[[#This Row],[Part Value]]</f>
        <v>0</v>
      </c>
      <c r="AA2947" s="15">
        <f t="shared" si="297"/>
        <v>0</v>
      </c>
      <c r="AB2947" s="15">
        <f t="shared" si="298"/>
        <v>1</v>
      </c>
      <c r="AC2947" s="15">
        <f t="shared" si="299"/>
        <v>1900</v>
      </c>
    </row>
    <row r="2948" spans="7:29" x14ac:dyDescent="0.35">
      <c r="G2948" s="64"/>
      <c r="H2948" s="65"/>
      <c r="I2948" s="65" t="str">
        <f>IF(Job_Cards[[#This Row],[Customer Name]]="",I2947,"")</f>
        <v>Counter Sale</v>
      </c>
      <c r="K2948" s="67" t="str">
        <f>_xlfn.XLOOKUP(Job_Cards[[#This Row],[Part Code Issued]],'Inventory Check'!$A$3:$A$3000,'Inventory Check'!$B$3:$B$3000,"WRONG Code",0)</f>
        <v>WRONG Code</v>
      </c>
      <c r="N2948" s="69">
        <f t="shared" si="295"/>
        <v>0</v>
      </c>
      <c r="U2948" s="71">
        <f t="shared" si="294"/>
        <v>0</v>
      </c>
      <c r="V2948" s="71">
        <f t="shared" si="296"/>
        <v>0</v>
      </c>
      <c r="X2948" s="69">
        <f>Job_Cards[[#This Row],[GST on Lobour]]+Job_Cards[[#This Row],[Total Labour]]+Job_Cards[[#This Row],[Part Value]]</f>
        <v>0</v>
      </c>
      <c r="AA2948" s="15">
        <f t="shared" si="297"/>
        <v>0</v>
      </c>
      <c r="AB2948" s="15">
        <f t="shared" si="298"/>
        <v>1</v>
      </c>
      <c r="AC2948" s="15">
        <f t="shared" si="299"/>
        <v>1900</v>
      </c>
    </row>
    <row r="2949" spans="7:29" x14ac:dyDescent="0.35">
      <c r="G2949" s="64"/>
      <c r="H2949" s="65"/>
      <c r="I2949" s="65" t="str">
        <f>IF(Job_Cards[[#This Row],[Customer Name]]="",I2948,"")</f>
        <v>Counter Sale</v>
      </c>
      <c r="K2949" s="67" t="str">
        <f>_xlfn.XLOOKUP(Job_Cards[[#This Row],[Part Code Issued]],'Inventory Check'!$A$3:$A$3000,'Inventory Check'!$B$3:$B$3000,"WRONG Code",0)</f>
        <v>WRONG Code</v>
      </c>
      <c r="N2949" s="69">
        <f t="shared" si="295"/>
        <v>0</v>
      </c>
      <c r="U2949" s="71">
        <f t="shared" si="294"/>
        <v>0</v>
      </c>
      <c r="V2949" s="71">
        <f t="shared" si="296"/>
        <v>0</v>
      </c>
      <c r="X2949" s="69">
        <f>Job_Cards[[#This Row],[GST on Lobour]]+Job_Cards[[#This Row],[Total Labour]]+Job_Cards[[#This Row],[Part Value]]</f>
        <v>0</v>
      </c>
      <c r="AA2949" s="15">
        <f t="shared" si="297"/>
        <v>0</v>
      </c>
      <c r="AB2949" s="15">
        <f t="shared" si="298"/>
        <v>1</v>
      </c>
      <c r="AC2949" s="15">
        <f t="shared" si="299"/>
        <v>1900</v>
      </c>
    </row>
    <row r="2950" spans="7:29" x14ac:dyDescent="0.35">
      <c r="G2950" s="64"/>
      <c r="H2950" s="65"/>
      <c r="I2950" s="65" t="str">
        <f>IF(Job_Cards[[#This Row],[Customer Name]]="",I2949,"")</f>
        <v>Counter Sale</v>
      </c>
      <c r="K2950" s="67" t="str">
        <f>_xlfn.XLOOKUP(Job_Cards[[#This Row],[Part Code Issued]],'Inventory Check'!$A$3:$A$3000,'Inventory Check'!$B$3:$B$3000,"WRONG Code",0)</f>
        <v>WRONG Code</v>
      </c>
      <c r="N2950" s="69">
        <f t="shared" si="295"/>
        <v>0</v>
      </c>
      <c r="U2950" s="71">
        <f t="shared" si="294"/>
        <v>0</v>
      </c>
      <c r="V2950" s="71">
        <f t="shared" si="296"/>
        <v>0</v>
      </c>
      <c r="X2950" s="69">
        <f>Job_Cards[[#This Row],[GST on Lobour]]+Job_Cards[[#This Row],[Total Labour]]+Job_Cards[[#This Row],[Part Value]]</f>
        <v>0</v>
      </c>
      <c r="AA2950" s="15">
        <f t="shared" si="297"/>
        <v>0</v>
      </c>
      <c r="AB2950" s="15">
        <f t="shared" si="298"/>
        <v>1</v>
      </c>
      <c r="AC2950" s="15">
        <f t="shared" si="299"/>
        <v>1900</v>
      </c>
    </row>
    <row r="2951" spans="7:29" x14ac:dyDescent="0.35">
      <c r="G2951" s="64"/>
      <c r="H2951" s="65"/>
      <c r="I2951" s="65" t="str">
        <f>IF(Job_Cards[[#This Row],[Customer Name]]="",I2950,"")</f>
        <v>Counter Sale</v>
      </c>
      <c r="K2951" s="67" t="str">
        <f>_xlfn.XLOOKUP(Job_Cards[[#This Row],[Part Code Issued]],'Inventory Check'!$A$3:$A$3000,'Inventory Check'!$B$3:$B$3000,"WRONG Code",0)</f>
        <v>WRONG Code</v>
      </c>
      <c r="N2951" s="69">
        <f t="shared" si="295"/>
        <v>0</v>
      </c>
      <c r="U2951" s="71">
        <f t="shared" si="294"/>
        <v>0</v>
      </c>
      <c r="V2951" s="71">
        <f t="shared" si="296"/>
        <v>0</v>
      </c>
      <c r="X2951" s="69">
        <f>Job_Cards[[#This Row],[GST on Lobour]]+Job_Cards[[#This Row],[Total Labour]]+Job_Cards[[#This Row],[Part Value]]</f>
        <v>0</v>
      </c>
      <c r="AA2951" s="15">
        <f t="shared" si="297"/>
        <v>0</v>
      </c>
      <c r="AB2951" s="15">
        <f t="shared" si="298"/>
        <v>1</v>
      </c>
      <c r="AC2951" s="15">
        <f t="shared" si="299"/>
        <v>1900</v>
      </c>
    </row>
    <row r="2952" spans="7:29" x14ac:dyDescent="0.35">
      <c r="G2952" s="64"/>
      <c r="H2952" s="65"/>
      <c r="I2952" s="65" t="str">
        <f>IF(Job_Cards[[#This Row],[Customer Name]]="",I2951,"")</f>
        <v>Counter Sale</v>
      </c>
      <c r="K2952" s="67" t="str">
        <f>_xlfn.XLOOKUP(Job_Cards[[#This Row],[Part Code Issued]],'Inventory Check'!$A$3:$A$3000,'Inventory Check'!$B$3:$B$3000,"WRONG Code",0)</f>
        <v>WRONG Code</v>
      </c>
      <c r="N2952" s="69">
        <f t="shared" si="295"/>
        <v>0</v>
      </c>
      <c r="U2952" s="71">
        <f t="shared" si="294"/>
        <v>0</v>
      </c>
      <c r="V2952" s="71">
        <f t="shared" si="296"/>
        <v>0</v>
      </c>
      <c r="X2952" s="69">
        <f>Job_Cards[[#This Row],[GST on Lobour]]+Job_Cards[[#This Row],[Total Labour]]+Job_Cards[[#This Row],[Part Value]]</f>
        <v>0</v>
      </c>
      <c r="AA2952" s="15">
        <f t="shared" si="297"/>
        <v>0</v>
      </c>
      <c r="AB2952" s="15">
        <f t="shared" si="298"/>
        <v>1</v>
      </c>
      <c r="AC2952" s="15">
        <f t="shared" si="299"/>
        <v>1900</v>
      </c>
    </row>
    <row r="2953" spans="7:29" x14ac:dyDescent="0.35">
      <c r="G2953" s="64"/>
      <c r="H2953" s="65"/>
      <c r="I2953" s="65" t="str">
        <f>IF(Job_Cards[[#This Row],[Customer Name]]="",I2952,"")</f>
        <v>Counter Sale</v>
      </c>
      <c r="K2953" s="67" t="str">
        <f>_xlfn.XLOOKUP(Job_Cards[[#This Row],[Part Code Issued]],'Inventory Check'!$A$3:$A$3000,'Inventory Check'!$B$3:$B$3000,"WRONG Code",0)</f>
        <v>WRONG Code</v>
      </c>
      <c r="N2953" s="69">
        <f t="shared" si="295"/>
        <v>0</v>
      </c>
      <c r="U2953" s="71">
        <f t="shared" si="294"/>
        <v>0</v>
      </c>
      <c r="V2953" s="71">
        <f t="shared" si="296"/>
        <v>0</v>
      </c>
      <c r="X2953" s="69">
        <f>Job_Cards[[#This Row],[GST on Lobour]]+Job_Cards[[#This Row],[Total Labour]]+Job_Cards[[#This Row],[Part Value]]</f>
        <v>0</v>
      </c>
      <c r="AA2953" s="15">
        <f t="shared" si="297"/>
        <v>0</v>
      </c>
      <c r="AB2953" s="15">
        <f t="shared" si="298"/>
        <v>1</v>
      </c>
      <c r="AC2953" s="15">
        <f t="shared" si="299"/>
        <v>1900</v>
      </c>
    </row>
    <row r="2954" spans="7:29" x14ac:dyDescent="0.35">
      <c r="G2954" s="64"/>
      <c r="H2954" s="65"/>
      <c r="I2954" s="65" t="str">
        <f>IF(Job_Cards[[#This Row],[Customer Name]]="",I2953,"")</f>
        <v>Counter Sale</v>
      </c>
      <c r="K2954" s="67" t="str">
        <f>_xlfn.XLOOKUP(Job_Cards[[#This Row],[Part Code Issued]],'Inventory Check'!$A$3:$A$3000,'Inventory Check'!$B$3:$B$3000,"WRONG Code",0)</f>
        <v>WRONG Code</v>
      </c>
      <c r="N2954" s="69">
        <f t="shared" si="295"/>
        <v>0</v>
      </c>
      <c r="U2954" s="71">
        <f t="shared" si="294"/>
        <v>0</v>
      </c>
      <c r="V2954" s="71">
        <f t="shared" si="296"/>
        <v>0</v>
      </c>
      <c r="X2954" s="69">
        <f>Job_Cards[[#This Row],[GST on Lobour]]+Job_Cards[[#This Row],[Total Labour]]+Job_Cards[[#This Row],[Part Value]]</f>
        <v>0</v>
      </c>
      <c r="AA2954" s="15">
        <f t="shared" si="297"/>
        <v>0</v>
      </c>
      <c r="AB2954" s="15">
        <f t="shared" si="298"/>
        <v>1</v>
      </c>
      <c r="AC2954" s="15">
        <f t="shared" si="299"/>
        <v>1900</v>
      </c>
    </row>
    <row r="2955" spans="7:29" x14ac:dyDescent="0.35">
      <c r="G2955" s="64"/>
      <c r="H2955" s="65"/>
      <c r="I2955" s="65" t="str">
        <f>IF(Job_Cards[[#This Row],[Customer Name]]="",I2954,"")</f>
        <v>Counter Sale</v>
      </c>
      <c r="K2955" s="67" t="str">
        <f>_xlfn.XLOOKUP(Job_Cards[[#This Row],[Part Code Issued]],'Inventory Check'!$A$3:$A$3000,'Inventory Check'!$B$3:$B$3000,"WRONG Code",0)</f>
        <v>WRONG Code</v>
      </c>
      <c r="N2955" s="69">
        <f t="shared" si="295"/>
        <v>0</v>
      </c>
      <c r="U2955" s="71">
        <f t="shared" si="294"/>
        <v>0</v>
      </c>
      <c r="V2955" s="71">
        <f t="shared" si="296"/>
        <v>0</v>
      </c>
      <c r="X2955" s="69">
        <f>Job_Cards[[#This Row],[GST on Lobour]]+Job_Cards[[#This Row],[Total Labour]]+Job_Cards[[#This Row],[Part Value]]</f>
        <v>0</v>
      </c>
      <c r="AA2955" s="15">
        <f t="shared" si="297"/>
        <v>0</v>
      </c>
      <c r="AB2955" s="15">
        <f t="shared" si="298"/>
        <v>1</v>
      </c>
      <c r="AC2955" s="15">
        <f t="shared" si="299"/>
        <v>1900</v>
      </c>
    </row>
    <row r="2956" spans="7:29" x14ac:dyDescent="0.35">
      <c r="G2956" s="64"/>
      <c r="H2956" s="65"/>
      <c r="I2956" s="65" t="str">
        <f>IF(Job_Cards[[#This Row],[Customer Name]]="",I2955,"")</f>
        <v>Counter Sale</v>
      </c>
      <c r="K2956" s="67" t="str">
        <f>_xlfn.XLOOKUP(Job_Cards[[#This Row],[Part Code Issued]],'Inventory Check'!$A$3:$A$3000,'Inventory Check'!$B$3:$B$3000,"WRONG Code",0)</f>
        <v>WRONG Code</v>
      </c>
      <c r="N2956" s="69">
        <f t="shared" si="295"/>
        <v>0</v>
      </c>
      <c r="U2956" s="71">
        <f t="shared" si="294"/>
        <v>0</v>
      </c>
      <c r="V2956" s="71">
        <f t="shared" si="296"/>
        <v>0</v>
      </c>
      <c r="X2956" s="69">
        <f>Job_Cards[[#This Row],[GST on Lobour]]+Job_Cards[[#This Row],[Total Labour]]+Job_Cards[[#This Row],[Part Value]]</f>
        <v>0</v>
      </c>
      <c r="AA2956" s="15">
        <f t="shared" si="297"/>
        <v>0</v>
      </c>
      <c r="AB2956" s="15">
        <f t="shared" si="298"/>
        <v>1</v>
      </c>
      <c r="AC2956" s="15">
        <f t="shared" si="299"/>
        <v>1900</v>
      </c>
    </row>
    <row r="2957" spans="7:29" x14ac:dyDescent="0.35">
      <c r="G2957" s="64"/>
      <c r="H2957" s="65"/>
      <c r="I2957" s="65" t="str">
        <f>IF(Job_Cards[[#This Row],[Customer Name]]="",I2956,"")</f>
        <v>Counter Sale</v>
      </c>
      <c r="K2957" s="67" t="str">
        <f>_xlfn.XLOOKUP(Job_Cards[[#This Row],[Part Code Issued]],'Inventory Check'!$A$3:$A$3000,'Inventory Check'!$B$3:$B$3000,"WRONG Code",0)</f>
        <v>WRONG Code</v>
      </c>
      <c r="N2957" s="69">
        <f t="shared" si="295"/>
        <v>0</v>
      </c>
      <c r="U2957" s="71">
        <f t="shared" si="294"/>
        <v>0</v>
      </c>
      <c r="V2957" s="71">
        <f t="shared" si="296"/>
        <v>0</v>
      </c>
      <c r="X2957" s="69">
        <f>Job_Cards[[#This Row],[GST on Lobour]]+Job_Cards[[#This Row],[Total Labour]]+Job_Cards[[#This Row],[Part Value]]</f>
        <v>0</v>
      </c>
      <c r="AA2957" s="15">
        <f t="shared" si="297"/>
        <v>0</v>
      </c>
      <c r="AB2957" s="15">
        <f t="shared" si="298"/>
        <v>1</v>
      </c>
      <c r="AC2957" s="15">
        <f t="shared" si="299"/>
        <v>1900</v>
      </c>
    </row>
    <row r="2958" spans="7:29" x14ac:dyDescent="0.35">
      <c r="G2958" s="64"/>
      <c r="H2958" s="65"/>
      <c r="I2958" s="65" t="str">
        <f>IF(Job_Cards[[#This Row],[Customer Name]]="",I2957,"")</f>
        <v>Counter Sale</v>
      </c>
      <c r="K2958" s="67" t="str">
        <f>_xlfn.XLOOKUP(Job_Cards[[#This Row],[Part Code Issued]],'Inventory Check'!$A$3:$A$3000,'Inventory Check'!$B$3:$B$3000,"WRONG Code",0)</f>
        <v>WRONG Code</v>
      </c>
      <c r="N2958" s="69">
        <f t="shared" si="295"/>
        <v>0</v>
      </c>
      <c r="U2958" s="71">
        <f t="shared" si="294"/>
        <v>0</v>
      </c>
      <c r="V2958" s="71">
        <f t="shared" si="296"/>
        <v>0</v>
      </c>
      <c r="X2958" s="69">
        <f>Job_Cards[[#This Row],[GST on Lobour]]+Job_Cards[[#This Row],[Total Labour]]+Job_Cards[[#This Row],[Part Value]]</f>
        <v>0</v>
      </c>
      <c r="AA2958" s="15">
        <f t="shared" si="297"/>
        <v>0</v>
      </c>
      <c r="AB2958" s="15">
        <f t="shared" si="298"/>
        <v>1</v>
      </c>
      <c r="AC2958" s="15">
        <f t="shared" si="299"/>
        <v>1900</v>
      </c>
    </row>
    <row r="2959" spans="7:29" x14ac:dyDescent="0.35">
      <c r="G2959" s="64"/>
      <c r="H2959" s="65"/>
      <c r="I2959" s="65" t="str">
        <f>IF(Job_Cards[[#This Row],[Customer Name]]="",I2958,"")</f>
        <v>Counter Sale</v>
      </c>
      <c r="K2959" s="67" t="str">
        <f>_xlfn.XLOOKUP(Job_Cards[[#This Row],[Part Code Issued]],'Inventory Check'!$A$3:$A$3000,'Inventory Check'!$B$3:$B$3000,"WRONG Code",0)</f>
        <v>WRONG Code</v>
      </c>
      <c r="N2959" s="69">
        <f t="shared" si="295"/>
        <v>0</v>
      </c>
      <c r="U2959" s="71">
        <f t="shared" si="294"/>
        <v>0</v>
      </c>
      <c r="V2959" s="71">
        <f t="shared" si="296"/>
        <v>0</v>
      </c>
      <c r="X2959" s="69">
        <f>Job_Cards[[#This Row],[GST on Lobour]]+Job_Cards[[#This Row],[Total Labour]]+Job_Cards[[#This Row],[Part Value]]</f>
        <v>0</v>
      </c>
      <c r="AA2959" s="15">
        <f t="shared" si="297"/>
        <v>0</v>
      </c>
      <c r="AB2959" s="15">
        <f t="shared" si="298"/>
        <v>1</v>
      </c>
      <c r="AC2959" s="15">
        <f t="shared" si="299"/>
        <v>1900</v>
      </c>
    </row>
    <row r="2960" spans="7:29" x14ac:dyDescent="0.35">
      <c r="G2960" s="64"/>
      <c r="H2960" s="65"/>
      <c r="I2960" s="65" t="str">
        <f>IF(Job_Cards[[#This Row],[Customer Name]]="",I2959,"")</f>
        <v>Counter Sale</v>
      </c>
      <c r="K2960" s="67" t="str">
        <f>_xlfn.XLOOKUP(Job_Cards[[#This Row],[Part Code Issued]],'Inventory Check'!$A$3:$A$3000,'Inventory Check'!$B$3:$B$3000,"WRONG Code",0)</f>
        <v>WRONG Code</v>
      </c>
      <c r="N2960" s="69">
        <f t="shared" si="295"/>
        <v>0</v>
      </c>
      <c r="U2960" s="71">
        <f t="shared" si="294"/>
        <v>0</v>
      </c>
      <c r="V2960" s="71">
        <f t="shared" si="296"/>
        <v>0</v>
      </c>
      <c r="X2960" s="69">
        <f>Job_Cards[[#This Row],[GST on Lobour]]+Job_Cards[[#This Row],[Total Labour]]+Job_Cards[[#This Row],[Part Value]]</f>
        <v>0</v>
      </c>
      <c r="AA2960" s="15">
        <f t="shared" si="297"/>
        <v>0</v>
      </c>
      <c r="AB2960" s="15">
        <f t="shared" si="298"/>
        <v>1</v>
      </c>
      <c r="AC2960" s="15">
        <f t="shared" si="299"/>
        <v>1900</v>
      </c>
    </row>
    <row r="2961" spans="7:29" x14ac:dyDescent="0.35">
      <c r="G2961" s="64"/>
      <c r="H2961" s="65"/>
      <c r="I2961" s="65" t="str">
        <f>IF(Job_Cards[[#This Row],[Customer Name]]="",I2960,"")</f>
        <v>Counter Sale</v>
      </c>
      <c r="K2961" s="67" t="str">
        <f>_xlfn.XLOOKUP(Job_Cards[[#This Row],[Part Code Issued]],'Inventory Check'!$A$3:$A$3000,'Inventory Check'!$B$3:$B$3000,"WRONG Code",0)</f>
        <v>WRONG Code</v>
      </c>
      <c r="N2961" s="69">
        <f t="shared" si="295"/>
        <v>0</v>
      </c>
      <c r="U2961" s="71">
        <f t="shared" si="294"/>
        <v>0</v>
      </c>
      <c r="V2961" s="71">
        <f t="shared" si="296"/>
        <v>0</v>
      </c>
      <c r="X2961" s="69">
        <f>Job_Cards[[#This Row],[GST on Lobour]]+Job_Cards[[#This Row],[Total Labour]]+Job_Cards[[#This Row],[Part Value]]</f>
        <v>0</v>
      </c>
      <c r="AA2961" s="15">
        <f t="shared" si="297"/>
        <v>0</v>
      </c>
      <c r="AB2961" s="15">
        <f t="shared" si="298"/>
        <v>1</v>
      </c>
      <c r="AC2961" s="15">
        <f t="shared" si="299"/>
        <v>1900</v>
      </c>
    </row>
    <row r="2962" spans="7:29" x14ac:dyDescent="0.35">
      <c r="G2962" s="64"/>
      <c r="H2962" s="65"/>
      <c r="I2962" s="65" t="str">
        <f>IF(Job_Cards[[#This Row],[Customer Name]]="",I2961,"")</f>
        <v>Counter Sale</v>
      </c>
      <c r="K2962" s="67" t="str">
        <f>_xlfn.XLOOKUP(Job_Cards[[#This Row],[Part Code Issued]],'Inventory Check'!$A$3:$A$3000,'Inventory Check'!$B$3:$B$3000,"WRONG Code",0)</f>
        <v>WRONG Code</v>
      </c>
      <c r="N2962" s="69">
        <f t="shared" si="295"/>
        <v>0</v>
      </c>
      <c r="U2962" s="71">
        <f t="shared" si="294"/>
        <v>0</v>
      </c>
      <c r="V2962" s="71">
        <f t="shared" si="296"/>
        <v>0</v>
      </c>
      <c r="X2962" s="69">
        <f>Job_Cards[[#This Row],[GST on Lobour]]+Job_Cards[[#This Row],[Total Labour]]+Job_Cards[[#This Row],[Part Value]]</f>
        <v>0</v>
      </c>
      <c r="AA2962" s="15">
        <f t="shared" si="297"/>
        <v>0</v>
      </c>
      <c r="AB2962" s="15">
        <f t="shared" si="298"/>
        <v>1</v>
      </c>
      <c r="AC2962" s="15">
        <f t="shared" si="299"/>
        <v>1900</v>
      </c>
    </row>
    <row r="2963" spans="7:29" x14ac:dyDescent="0.35">
      <c r="G2963" s="64"/>
      <c r="H2963" s="65"/>
      <c r="I2963" s="65" t="str">
        <f>IF(Job_Cards[[#This Row],[Customer Name]]="",I2962,"")</f>
        <v>Counter Sale</v>
      </c>
      <c r="K2963" s="67" t="str">
        <f>_xlfn.XLOOKUP(Job_Cards[[#This Row],[Part Code Issued]],'Inventory Check'!$A$3:$A$3000,'Inventory Check'!$B$3:$B$3000,"WRONG Code",0)</f>
        <v>WRONG Code</v>
      </c>
      <c r="N2963" s="69">
        <f t="shared" si="295"/>
        <v>0</v>
      </c>
      <c r="U2963" s="71">
        <f t="shared" si="294"/>
        <v>0</v>
      </c>
      <c r="V2963" s="71">
        <f t="shared" si="296"/>
        <v>0</v>
      </c>
      <c r="X2963" s="69">
        <f>Job_Cards[[#This Row],[GST on Lobour]]+Job_Cards[[#This Row],[Total Labour]]+Job_Cards[[#This Row],[Part Value]]</f>
        <v>0</v>
      </c>
      <c r="AA2963" s="15">
        <f t="shared" si="297"/>
        <v>0</v>
      </c>
      <c r="AB2963" s="15">
        <f t="shared" si="298"/>
        <v>1</v>
      </c>
      <c r="AC2963" s="15">
        <f t="shared" si="299"/>
        <v>1900</v>
      </c>
    </row>
    <row r="2964" spans="7:29" x14ac:dyDescent="0.35">
      <c r="G2964" s="64"/>
      <c r="H2964" s="65"/>
      <c r="I2964" s="65" t="str">
        <f>IF(Job_Cards[[#This Row],[Customer Name]]="",I2963,"")</f>
        <v>Counter Sale</v>
      </c>
      <c r="K2964" s="67" t="str">
        <f>_xlfn.XLOOKUP(Job_Cards[[#This Row],[Part Code Issued]],'Inventory Check'!$A$3:$A$3000,'Inventory Check'!$B$3:$B$3000,"WRONG Code",0)</f>
        <v>WRONG Code</v>
      </c>
      <c r="N2964" s="69">
        <f t="shared" si="295"/>
        <v>0</v>
      </c>
      <c r="U2964" s="71">
        <f t="shared" si="294"/>
        <v>0</v>
      </c>
      <c r="V2964" s="71">
        <f t="shared" si="296"/>
        <v>0</v>
      </c>
      <c r="X2964" s="69">
        <f>Job_Cards[[#This Row],[GST on Lobour]]+Job_Cards[[#This Row],[Total Labour]]+Job_Cards[[#This Row],[Part Value]]</f>
        <v>0</v>
      </c>
      <c r="AA2964" s="15">
        <f t="shared" si="297"/>
        <v>0</v>
      </c>
      <c r="AB2964" s="15">
        <f t="shared" si="298"/>
        <v>1</v>
      </c>
      <c r="AC2964" s="15">
        <f t="shared" si="299"/>
        <v>1900</v>
      </c>
    </row>
    <row r="2965" spans="7:29" x14ac:dyDescent="0.35">
      <c r="G2965" s="64"/>
      <c r="H2965" s="65"/>
      <c r="I2965" s="65" t="str">
        <f>IF(Job_Cards[[#This Row],[Customer Name]]="",I2964,"")</f>
        <v>Counter Sale</v>
      </c>
      <c r="K2965" s="67" t="str">
        <f>_xlfn.XLOOKUP(Job_Cards[[#This Row],[Part Code Issued]],'Inventory Check'!$A$3:$A$3000,'Inventory Check'!$B$3:$B$3000,"WRONG Code",0)</f>
        <v>WRONG Code</v>
      </c>
      <c r="N2965" s="69">
        <f t="shared" si="295"/>
        <v>0</v>
      </c>
      <c r="U2965" s="71">
        <f t="shared" si="294"/>
        <v>0</v>
      </c>
      <c r="V2965" s="71">
        <f t="shared" si="296"/>
        <v>0</v>
      </c>
      <c r="X2965" s="69">
        <f>Job_Cards[[#This Row],[GST on Lobour]]+Job_Cards[[#This Row],[Total Labour]]+Job_Cards[[#This Row],[Part Value]]</f>
        <v>0</v>
      </c>
      <c r="AA2965" s="15">
        <f t="shared" si="297"/>
        <v>0</v>
      </c>
      <c r="AB2965" s="15">
        <f t="shared" si="298"/>
        <v>1</v>
      </c>
      <c r="AC2965" s="15">
        <f t="shared" si="299"/>
        <v>1900</v>
      </c>
    </row>
    <row r="2966" spans="7:29" x14ac:dyDescent="0.35">
      <c r="G2966" s="64"/>
      <c r="H2966" s="65"/>
      <c r="I2966" s="65" t="str">
        <f>IF(Job_Cards[[#This Row],[Customer Name]]="",I2965,"")</f>
        <v>Counter Sale</v>
      </c>
      <c r="K2966" s="67" t="str">
        <f>_xlfn.XLOOKUP(Job_Cards[[#This Row],[Part Code Issued]],'Inventory Check'!$A$3:$A$3000,'Inventory Check'!$B$3:$B$3000,"WRONG Code",0)</f>
        <v>WRONG Code</v>
      </c>
      <c r="N2966" s="69">
        <f t="shared" si="295"/>
        <v>0</v>
      </c>
      <c r="U2966" s="71">
        <f t="shared" si="294"/>
        <v>0</v>
      </c>
      <c r="V2966" s="71">
        <f t="shared" si="296"/>
        <v>0</v>
      </c>
      <c r="X2966" s="69">
        <f>Job_Cards[[#This Row],[GST on Lobour]]+Job_Cards[[#This Row],[Total Labour]]+Job_Cards[[#This Row],[Part Value]]</f>
        <v>0</v>
      </c>
      <c r="AA2966" s="15">
        <f t="shared" si="297"/>
        <v>0</v>
      </c>
      <c r="AB2966" s="15">
        <f t="shared" si="298"/>
        <v>1</v>
      </c>
      <c r="AC2966" s="15">
        <f t="shared" si="299"/>
        <v>1900</v>
      </c>
    </row>
    <row r="2967" spans="7:29" x14ac:dyDescent="0.35">
      <c r="G2967" s="64"/>
      <c r="H2967" s="65"/>
      <c r="I2967" s="65" t="str">
        <f>IF(Job_Cards[[#This Row],[Customer Name]]="",I2966,"")</f>
        <v>Counter Sale</v>
      </c>
      <c r="K2967" s="67" t="str">
        <f>_xlfn.XLOOKUP(Job_Cards[[#This Row],[Part Code Issued]],'Inventory Check'!$A$3:$A$3000,'Inventory Check'!$B$3:$B$3000,"WRONG Code",0)</f>
        <v>WRONG Code</v>
      </c>
      <c r="N2967" s="69">
        <f t="shared" si="295"/>
        <v>0</v>
      </c>
      <c r="U2967" s="71">
        <f t="shared" si="294"/>
        <v>0</v>
      </c>
      <c r="V2967" s="71">
        <f t="shared" si="296"/>
        <v>0</v>
      </c>
      <c r="X2967" s="69">
        <f>Job_Cards[[#This Row],[GST on Lobour]]+Job_Cards[[#This Row],[Total Labour]]+Job_Cards[[#This Row],[Part Value]]</f>
        <v>0</v>
      </c>
      <c r="AA2967" s="15">
        <f t="shared" si="297"/>
        <v>0</v>
      </c>
      <c r="AB2967" s="15">
        <f t="shared" si="298"/>
        <v>1</v>
      </c>
      <c r="AC2967" s="15">
        <f t="shared" si="299"/>
        <v>1900</v>
      </c>
    </row>
    <row r="2968" spans="7:29" x14ac:dyDescent="0.35">
      <c r="G2968" s="64"/>
      <c r="H2968" s="65"/>
      <c r="I2968" s="65" t="str">
        <f>IF(Job_Cards[[#This Row],[Customer Name]]="",I2967,"")</f>
        <v>Counter Sale</v>
      </c>
      <c r="K2968" s="67" t="str">
        <f>_xlfn.XLOOKUP(Job_Cards[[#This Row],[Part Code Issued]],'Inventory Check'!$A$3:$A$3000,'Inventory Check'!$B$3:$B$3000,"WRONG Code",0)</f>
        <v>WRONG Code</v>
      </c>
      <c r="N2968" s="69">
        <f t="shared" si="295"/>
        <v>0</v>
      </c>
      <c r="U2968" s="71">
        <f t="shared" si="294"/>
        <v>0</v>
      </c>
      <c r="V2968" s="71">
        <f t="shared" si="296"/>
        <v>0</v>
      </c>
      <c r="X2968" s="69">
        <f>Job_Cards[[#This Row],[GST on Lobour]]+Job_Cards[[#This Row],[Total Labour]]+Job_Cards[[#This Row],[Part Value]]</f>
        <v>0</v>
      </c>
      <c r="AA2968" s="15">
        <f t="shared" si="297"/>
        <v>0</v>
      </c>
      <c r="AB2968" s="15">
        <f t="shared" si="298"/>
        <v>1</v>
      </c>
      <c r="AC2968" s="15">
        <f t="shared" si="299"/>
        <v>1900</v>
      </c>
    </row>
    <row r="2969" spans="7:29" x14ac:dyDescent="0.35">
      <c r="G2969" s="64"/>
      <c r="H2969" s="65"/>
      <c r="I2969" s="65" t="str">
        <f>IF(Job_Cards[[#This Row],[Customer Name]]="",I2968,"")</f>
        <v>Counter Sale</v>
      </c>
      <c r="K2969" s="67" t="str">
        <f>_xlfn.XLOOKUP(Job_Cards[[#This Row],[Part Code Issued]],'Inventory Check'!$A$3:$A$3000,'Inventory Check'!$B$3:$B$3000,"WRONG Code",0)</f>
        <v>WRONG Code</v>
      </c>
      <c r="N2969" s="69">
        <f t="shared" si="295"/>
        <v>0</v>
      </c>
      <c r="U2969" s="71">
        <f t="shared" si="294"/>
        <v>0</v>
      </c>
      <c r="V2969" s="71">
        <f t="shared" si="296"/>
        <v>0</v>
      </c>
      <c r="X2969" s="69">
        <f>Job_Cards[[#This Row],[GST on Lobour]]+Job_Cards[[#This Row],[Total Labour]]+Job_Cards[[#This Row],[Part Value]]</f>
        <v>0</v>
      </c>
      <c r="AA2969" s="15">
        <f t="shared" si="297"/>
        <v>0</v>
      </c>
      <c r="AB2969" s="15">
        <f t="shared" si="298"/>
        <v>1</v>
      </c>
      <c r="AC2969" s="15">
        <f t="shared" si="299"/>
        <v>1900</v>
      </c>
    </row>
    <row r="2970" spans="7:29" x14ac:dyDescent="0.35">
      <c r="G2970" s="64"/>
      <c r="H2970" s="65"/>
      <c r="I2970" s="65" t="str">
        <f>IF(Job_Cards[[#This Row],[Customer Name]]="",I2969,"")</f>
        <v>Counter Sale</v>
      </c>
      <c r="K2970" s="67" t="str">
        <f>_xlfn.XLOOKUP(Job_Cards[[#This Row],[Part Code Issued]],'Inventory Check'!$A$3:$A$3000,'Inventory Check'!$B$3:$B$3000,"WRONG Code",0)</f>
        <v>WRONG Code</v>
      </c>
      <c r="N2970" s="69">
        <f t="shared" si="295"/>
        <v>0</v>
      </c>
      <c r="U2970" s="71">
        <f t="shared" si="294"/>
        <v>0</v>
      </c>
      <c r="V2970" s="71">
        <f t="shared" si="296"/>
        <v>0</v>
      </c>
      <c r="X2970" s="69">
        <f>Job_Cards[[#This Row],[GST on Lobour]]+Job_Cards[[#This Row],[Total Labour]]+Job_Cards[[#This Row],[Part Value]]</f>
        <v>0</v>
      </c>
      <c r="AA2970" s="15">
        <f t="shared" si="297"/>
        <v>0</v>
      </c>
      <c r="AB2970" s="15">
        <f t="shared" si="298"/>
        <v>1</v>
      </c>
      <c r="AC2970" s="15">
        <f t="shared" si="299"/>
        <v>1900</v>
      </c>
    </row>
    <row r="2971" spans="7:29" x14ac:dyDescent="0.35">
      <c r="G2971" s="64"/>
      <c r="H2971" s="65"/>
      <c r="I2971" s="65" t="str">
        <f>IF(Job_Cards[[#This Row],[Customer Name]]="",I2970,"")</f>
        <v>Counter Sale</v>
      </c>
      <c r="K2971" s="67" t="str">
        <f>_xlfn.XLOOKUP(Job_Cards[[#This Row],[Part Code Issued]],'Inventory Check'!$A$3:$A$3000,'Inventory Check'!$B$3:$B$3000,"WRONG Code",0)</f>
        <v>WRONG Code</v>
      </c>
      <c r="N2971" s="69">
        <f t="shared" si="295"/>
        <v>0</v>
      </c>
      <c r="U2971" s="71">
        <f t="shared" si="294"/>
        <v>0</v>
      </c>
      <c r="V2971" s="71">
        <f t="shared" si="296"/>
        <v>0</v>
      </c>
      <c r="X2971" s="69">
        <f>Job_Cards[[#This Row],[GST on Lobour]]+Job_Cards[[#This Row],[Total Labour]]+Job_Cards[[#This Row],[Part Value]]</f>
        <v>0</v>
      </c>
      <c r="AA2971" s="15">
        <f t="shared" si="297"/>
        <v>0</v>
      </c>
      <c r="AB2971" s="15">
        <f t="shared" si="298"/>
        <v>1</v>
      </c>
      <c r="AC2971" s="15">
        <f t="shared" si="299"/>
        <v>1900</v>
      </c>
    </row>
    <row r="2972" spans="7:29" x14ac:dyDescent="0.35">
      <c r="G2972" s="64"/>
      <c r="H2972" s="65"/>
      <c r="I2972" s="65" t="str">
        <f>IF(Job_Cards[[#This Row],[Customer Name]]="",I2971,"")</f>
        <v>Counter Sale</v>
      </c>
      <c r="K2972" s="67" t="str">
        <f>_xlfn.XLOOKUP(Job_Cards[[#This Row],[Part Code Issued]],'Inventory Check'!$A$3:$A$3000,'Inventory Check'!$B$3:$B$3000,"WRONG Code",0)</f>
        <v>WRONG Code</v>
      </c>
      <c r="N2972" s="69">
        <f t="shared" si="295"/>
        <v>0</v>
      </c>
      <c r="U2972" s="71">
        <f t="shared" si="294"/>
        <v>0</v>
      </c>
      <c r="V2972" s="71">
        <f t="shared" si="296"/>
        <v>0</v>
      </c>
      <c r="X2972" s="69">
        <f>Job_Cards[[#This Row],[GST on Lobour]]+Job_Cards[[#This Row],[Total Labour]]+Job_Cards[[#This Row],[Part Value]]</f>
        <v>0</v>
      </c>
      <c r="AA2972" s="15">
        <f t="shared" si="297"/>
        <v>0</v>
      </c>
      <c r="AB2972" s="15">
        <f t="shared" si="298"/>
        <v>1</v>
      </c>
      <c r="AC2972" s="15">
        <f t="shared" si="299"/>
        <v>1900</v>
      </c>
    </row>
    <row r="2973" spans="7:29" x14ac:dyDescent="0.35">
      <c r="G2973" s="64"/>
      <c r="H2973" s="65"/>
      <c r="I2973" s="65" t="str">
        <f>IF(Job_Cards[[#This Row],[Customer Name]]="",I2972,"")</f>
        <v>Counter Sale</v>
      </c>
      <c r="K2973" s="67" t="str">
        <f>_xlfn.XLOOKUP(Job_Cards[[#This Row],[Part Code Issued]],'Inventory Check'!$A$3:$A$3000,'Inventory Check'!$B$3:$B$3000,"WRONG Code",0)</f>
        <v>WRONG Code</v>
      </c>
      <c r="N2973" s="69">
        <f t="shared" si="295"/>
        <v>0</v>
      </c>
      <c r="U2973" s="71">
        <f t="shared" si="294"/>
        <v>0</v>
      </c>
      <c r="V2973" s="71">
        <f t="shared" si="296"/>
        <v>0</v>
      </c>
      <c r="X2973" s="69">
        <f>Job_Cards[[#This Row],[GST on Lobour]]+Job_Cards[[#This Row],[Total Labour]]+Job_Cards[[#This Row],[Part Value]]</f>
        <v>0</v>
      </c>
      <c r="AA2973" s="15">
        <f t="shared" si="297"/>
        <v>0</v>
      </c>
      <c r="AB2973" s="15">
        <f t="shared" si="298"/>
        <v>1</v>
      </c>
      <c r="AC2973" s="15">
        <f t="shared" si="299"/>
        <v>1900</v>
      </c>
    </row>
    <row r="2974" spans="7:29" x14ac:dyDescent="0.35">
      <c r="G2974" s="64"/>
      <c r="H2974" s="65"/>
      <c r="I2974" s="65" t="str">
        <f>IF(Job_Cards[[#This Row],[Customer Name]]="",I2973,"")</f>
        <v>Counter Sale</v>
      </c>
      <c r="K2974" s="67" t="str">
        <f>_xlfn.XLOOKUP(Job_Cards[[#This Row],[Part Code Issued]],'Inventory Check'!$A$3:$A$3000,'Inventory Check'!$B$3:$B$3000,"WRONG Code",0)</f>
        <v>WRONG Code</v>
      </c>
      <c r="N2974" s="69">
        <f t="shared" si="295"/>
        <v>0</v>
      </c>
      <c r="U2974" s="71">
        <f t="shared" si="294"/>
        <v>0</v>
      </c>
      <c r="V2974" s="71">
        <f t="shared" si="296"/>
        <v>0</v>
      </c>
      <c r="X2974" s="69">
        <f>Job_Cards[[#This Row],[GST on Lobour]]+Job_Cards[[#This Row],[Total Labour]]+Job_Cards[[#This Row],[Part Value]]</f>
        <v>0</v>
      </c>
      <c r="AA2974" s="15">
        <f t="shared" si="297"/>
        <v>0</v>
      </c>
      <c r="AB2974" s="15">
        <f t="shared" si="298"/>
        <v>1</v>
      </c>
      <c r="AC2974" s="15">
        <f t="shared" si="299"/>
        <v>1900</v>
      </c>
    </row>
    <row r="2975" spans="7:29" x14ac:dyDescent="0.35">
      <c r="G2975" s="64"/>
      <c r="H2975" s="65"/>
      <c r="I2975" s="65" t="str">
        <f>IF(Job_Cards[[#This Row],[Customer Name]]="",I2974,"")</f>
        <v>Counter Sale</v>
      </c>
      <c r="K2975" s="67" t="str">
        <f>_xlfn.XLOOKUP(Job_Cards[[#This Row],[Part Code Issued]],'Inventory Check'!$A$3:$A$3000,'Inventory Check'!$B$3:$B$3000,"WRONG Code",0)</f>
        <v>WRONG Code</v>
      </c>
      <c r="N2975" s="69">
        <f t="shared" si="295"/>
        <v>0</v>
      </c>
      <c r="U2975" s="71">
        <f t="shared" si="294"/>
        <v>0</v>
      </c>
      <c r="V2975" s="71">
        <f t="shared" si="296"/>
        <v>0</v>
      </c>
      <c r="X2975" s="69">
        <f>Job_Cards[[#This Row],[GST on Lobour]]+Job_Cards[[#This Row],[Total Labour]]+Job_Cards[[#This Row],[Part Value]]</f>
        <v>0</v>
      </c>
      <c r="AA2975" s="15">
        <f t="shared" si="297"/>
        <v>0</v>
      </c>
      <c r="AB2975" s="15">
        <f t="shared" si="298"/>
        <v>1</v>
      </c>
      <c r="AC2975" s="15">
        <f t="shared" si="299"/>
        <v>1900</v>
      </c>
    </row>
    <row r="2976" spans="7:29" x14ac:dyDescent="0.35">
      <c r="G2976" s="64"/>
      <c r="H2976" s="65"/>
      <c r="I2976" s="65" t="str">
        <f>IF(Job_Cards[[#This Row],[Customer Name]]="",I2975,"")</f>
        <v>Counter Sale</v>
      </c>
      <c r="K2976" s="67" t="str">
        <f>_xlfn.XLOOKUP(Job_Cards[[#This Row],[Part Code Issued]],'Inventory Check'!$A$3:$A$3000,'Inventory Check'!$B$3:$B$3000,"WRONG Code",0)</f>
        <v>WRONG Code</v>
      </c>
      <c r="N2976" s="69">
        <f t="shared" si="295"/>
        <v>0</v>
      </c>
      <c r="U2976" s="71">
        <f t="shared" si="294"/>
        <v>0</v>
      </c>
      <c r="V2976" s="71">
        <f t="shared" si="296"/>
        <v>0</v>
      </c>
      <c r="X2976" s="69">
        <f>Job_Cards[[#This Row],[GST on Lobour]]+Job_Cards[[#This Row],[Total Labour]]+Job_Cards[[#This Row],[Part Value]]</f>
        <v>0</v>
      </c>
      <c r="AA2976" s="15">
        <f t="shared" si="297"/>
        <v>0</v>
      </c>
      <c r="AB2976" s="15">
        <f t="shared" si="298"/>
        <v>1</v>
      </c>
      <c r="AC2976" s="15">
        <f t="shared" si="299"/>
        <v>1900</v>
      </c>
    </row>
    <row r="2977" spans="7:29" x14ac:dyDescent="0.35">
      <c r="G2977" s="64"/>
      <c r="H2977" s="65"/>
      <c r="I2977" s="65" t="str">
        <f>IF(Job_Cards[[#This Row],[Customer Name]]="",I2976,"")</f>
        <v>Counter Sale</v>
      </c>
      <c r="K2977" s="67" t="str">
        <f>_xlfn.XLOOKUP(Job_Cards[[#This Row],[Part Code Issued]],'Inventory Check'!$A$3:$A$3000,'Inventory Check'!$B$3:$B$3000,"WRONG Code",0)</f>
        <v>WRONG Code</v>
      </c>
      <c r="N2977" s="69">
        <f t="shared" si="295"/>
        <v>0</v>
      </c>
      <c r="U2977" s="71">
        <f t="shared" si="294"/>
        <v>0</v>
      </c>
      <c r="V2977" s="71">
        <f t="shared" si="296"/>
        <v>0</v>
      </c>
      <c r="X2977" s="69">
        <f>Job_Cards[[#This Row],[GST on Lobour]]+Job_Cards[[#This Row],[Total Labour]]+Job_Cards[[#This Row],[Part Value]]</f>
        <v>0</v>
      </c>
      <c r="AA2977" s="15">
        <f t="shared" si="297"/>
        <v>0</v>
      </c>
      <c r="AB2977" s="15">
        <f t="shared" si="298"/>
        <v>1</v>
      </c>
      <c r="AC2977" s="15">
        <f t="shared" si="299"/>
        <v>1900</v>
      </c>
    </row>
    <row r="2978" spans="7:29" x14ac:dyDescent="0.35">
      <c r="G2978" s="64"/>
      <c r="H2978" s="65"/>
      <c r="I2978" s="65" t="str">
        <f>IF(Job_Cards[[#This Row],[Customer Name]]="",I2977,"")</f>
        <v>Counter Sale</v>
      </c>
      <c r="K2978" s="67" t="str">
        <f>_xlfn.XLOOKUP(Job_Cards[[#This Row],[Part Code Issued]],'Inventory Check'!$A$3:$A$3000,'Inventory Check'!$B$3:$B$3000,"WRONG Code",0)</f>
        <v>WRONG Code</v>
      </c>
      <c r="N2978" s="69">
        <f t="shared" si="295"/>
        <v>0</v>
      </c>
      <c r="U2978" s="71">
        <f t="shared" si="294"/>
        <v>0</v>
      </c>
      <c r="V2978" s="71">
        <f t="shared" si="296"/>
        <v>0</v>
      </c>
      <c r="X2978" s="69">
        <f>Job_Cards[[#This Row],[GST on Lobour]]+Job_Cards[[#This Row],[Total Labour]]+Job_Cards[[#This Row],[Part Value]]</f>
        <v>0</v>
      </c>
      <c r="AA2978" s="15">
        <f t="shared" si="297"/>
        <v>0</v>
      </c>
      <c r="AB2978" s="15">
        <f t="shared" si="298"/>
        <v>1</v>
      </c>
      <c r="AC2978" s="15">
        <f t="shared" si="299"/>
        <v>1900</v>
      </c>
    </row>
    <row r="2979" spans="7:29" x14ac:dyDescent="0.35">
      <c r="G2979" s="64"/>
      <c r="H2979" s="65"/>
      <c r="I2979" s="65" t="str">
        <f>IF(Job_Cards[[#This Row],[Customer Name]]="",I2978,"")</f>
        <v>Counter Sale</v>
      </c>
      <c r="K2979" s="67" t="str">
        <f>_xlfn.XLOOKUP(Job_Cards[[#This Row],[Part Code Issued]],'Inventory Check'!$A$3:$A$3000,'Inventory Check'!$B$3:$B$3000,"WRONG Code",0)</f>
        <v>WRONG Code</v>
      </c>
      <c r="N2979" s="69">
        <f t="shared" si="295"/>
        <v>0</v>
      </c>
      <c r="U2979" s="71">
        <f t="shared" si="294"/>
        <v>0</v>
      </c>
      <c r="V2979" s="71">
        <f t="shared" si="296"/>
        <v>0</v>
      </c>
      <c r="X2979" s="69">
        <f>Job_Cards[[#This Row],[GST on Lobour]]+Job_Cards[[#This Row],[Total Labour]]+Job_Cards[[#This Row],[Part Value]]</f>
        <v>0</v>
      </c>
      <c r="AA2979" s="15">
        <f t="shared" si="297"/>
        <v>0</v>
      </c>
      <c r="AB2979" s="15">
        <f t="shared" si="298"/>
        <v>1</v>
      </c>
      <c r="AC2979" s="15">
        <f t="shared" si="299"/>
        <v>1900</v>
      </c>
    </row>
    <row r="2980" spans="7:29" x14ac:dyDescent="0.35">
      <c r="G2980" s="64"/>
      <c r="H2980" s="65"/>
      <c r="I2980" s="65" t="str">
        <f>IF(Job_Cards[[#This Row],[Customer Name]]="",I2979,"")</f>
        <v>Counter Sale</v>
      </c>
      <c r="K2980" s="67" t="str">
        <f>_xlfn.XLOOKUP(Job_Cards[[#This Row],[Part Code Issued]],'Inventory Check'!$A$3:$A$3000,'Inventory Check'!$B$3:$B$3000,"WRONG Code",0)</f>
        <v>WRONG Code</v>
      </c>
      <c r="N2980" s="69">
        <f t="shared" si="295"/>
        <v>0</v>
      </c>
      <c r="U2980" s="71">
        <f t="shared" si="294"/>
        <v>0</v>
      </c>
      <c r="V2980" s="71">
        <f t="shared" si="296"/>
        <v>0</v>
      </c>
      <c r="X2980" s="69">
        <f>Job_Cards[[#This Row],[GST on Lobour]]+Job_Cards[[#This Row],[Total Labour]]+Job_Cards[[#This Row],[Part Value]]</f>
        <v>0</v>
      </c>
      <c r="AA2980" s="15">
        <f t="shared" si="297"/>
        <v>0</v>
      </c>
      <c r="AB2980" s="15">
        <f t="shared" si="298"/>
        <v>1</v>
      </c>
      <c r="AC2980" s="15">
        <f t="shared" si="299"/>
        <v>1900</v>
      </c>
    </row>
    <row r="2981" spans="7:29" x14ac:dyDescent="0.35">
      <c r="G2981" s="64"/>
      <c r="H2981" s="65"/>
      <c r="I2981" s="65" t="str">
        <f>IF(Job_Cards[[#This Row],[Customer Name]]="",I2980,"")</f>
        <v>Counter Sale</v>
      </c>
      <c r="K2981" s="67" t="str">
        <f>_xlfn.XLOOKUP(Job_Cards[[#This Row],[Part Code Issued]],'Inventory Check'!$A$3:$A$3000,'Inventory Check'!$B$3:$B$3000,"WRONG Code",0)</f>
        <v>WRONG Code</v>
      </c>
      <c r="N2981" s="69">
        <f t="shared" si="295"/>
        <v>0</v>
      </c>
      <c r="U2981" s="71">
        <f t="shared" si="294"/>
        <v>0</v>
      </c>
      <c r="V2981" s="71">
        <f t="shared" si="296"/>
        <v>0</v>
      </c>
      <c r="X2981" s="69">
        <f>Job_Cards[[#This Row],[GST on Lobour]]+Job_Cards[[#This Row],[Total Labour]]+Job_Cards[[#This Row],[Part Value]]</f>
        <v>0</v>
      </c>
      <c r="AA2981" s="15">
        <f t="shared" si="297"/>
        <v>0</v>
      </c>
      <c r="AB2981" s="15">
        <f t="shared" si="298"/>
        <v>1</v>
      </c>
      <c r="AC2981" s="15">
        <f t="shared" si="299"/>
        <v>1900</v>
      </c>
    </row>
    <row r="2982" spans="7:29" x14ac:dyDescent="0.35">
      <c r="G2982" s="64"/>
      <c r="H2982" s="65"/>
      <c r="I2982" s="65" t="str">
        <f>IF(Job_Cards[[#This Row],[Customer Name]]="",I2981,"")</f>
        <v>Counter Sale</v>
      </c>
      <c r="K2982" s="67" t="str">
        <f>_xlfn.XLOOKUP(Job_Cards[[#This Row],[Part Code Issued]],'Inventory Check'!$A$3:$A$3000,'Inventory Check'!$B$3:$B$3000,"WRONG Code",0)</f>
        <v>WRONG Code</v>
      </c>
      <c r="N2982" s="69">
        <f t="shared" si="295"/>
        <v>0</v>
      </c>
      <c r="U2982" s="71">
        <f t="shared" si="294"/>
        <v>0</v>
      </c>
      <c r="V2982" s="71">
        <f t="shared" si="296"/>
        <v>0</v>
      </c>
      <c r="X2982" s="69">
        <f>Job_Cards[[#This Row],[GST on Lobour]]+Job_Cards[[#This Row],[Total Labour]]+Job_Cards[[#This Row],[Part Value]]</f>
        <v>0</v>
      </c>
      <c r="AA2982" s="15">
        <f t="shared" si="297"/>
        <v>0</v>
      </c>
      <c r="AB2982" s="15">
        <f t="shared" si="298"/>
        <v>1</v>
      </c>
      <c r="AC2982" s="15">
        <f t="shared" si="299"/>
        <v>1900</v>
      </c>
    </row>
    <row r="2983" spans="7:29" x14ac:dyDescent="0.35">
      <c r="G2983" s="64"/>
      <c r="H2983" s="65"/>
      <c r="I2983" s="65" t="str">
        <f>IF(Job_Cards[[#This Row],[Customer Name]]="",I2982,"")</f>
        <v>Counter Sale</v>
      </c>
      <c r="K2983" s="67" t="str">
        <f>_xlfn.XLOOKUP(Job_Cards[[#This Row],[Part Code Issued]],'Inventory Check'!$A$3:$A$3000,'Inventory Check'!$B$3:$B$3000,"WRONG Code",0)</f>
        <v>WRONG Code</v>
      </c>
      <c r="N2983" s="69">
        <f t="shared" si="295"/>
        <v>0</v>
      </c>
      <c r="U2983" s="71">
        <f t="shared" si="294"/>
        <v>0</v>
      </c>
      <c r="V2983" s="71">
        <f t="shared" si="296"/>
        <v>0</v>
      </c>
      <c r="X2983" s="69">
        <f>Job_Cards[[#This Row],[GST on Lobour]]+Job_Cards[[#This Row],[Total Labour]]+Job_Cards[[#This Row],[Part Value]]</f>
        <v>0</v>
      </c>
      <c r="AA2983" s="15">
        <f t="shared" si="297"/>
        <v>0</v>
      </c>
      <c r="AB2983" s="15">
        <f t="shared" si="298"/>
        <v>1</v>
      </c>
      <c r="AC2983" s="15">
        <f t="shared" si="299"/>
        <v>1900</v>
      </c>
    </row>
    <row r="2984" spans="7:29" x14ac:dyDescent="0.35">
      <c r="G2984" s="64"/>
      <c r="H2984" s="65"/>
      <c r="I2984" s="65" t="str">
        <f>IF(Job_Cards[[#This Row],[Customer Name]]="",I2983,"")</f>
        <v>Counter Sale</v>
      </c>
      <c r="K2984" s="67" t="str">
        <f>_xlfn.XLOOKUP(Job_Cards[[#This Row],[Part Code Issued]],'Inventory Check'!$A$3:$A$3000,'Inventory Check'!$B$3:$B$3000,"WRONG Code",0)</f>
        <v>WRONG Code</v>
      </c>
      <c r="N2984" s="69">
        <f t="shared" si="295"/>
        <v>0</v>
      </c>
      <c r="U2984" s="71">
        <f t="shared" si="294"/>
        <v>0</v>
      </c>
      <c r="V2984" s="71">
        <f t="shared" si="296"/>
        <v>0</v>
      </c>
      <c r="X2984" s="69">
        <f>Job_Cards[[#This Row],[GST on Lobour]]+Job_Cards[[#This Row],[Total Labour]]+Job_Cards[[#This Row],[Part Value]]</f>
        <v>0</v>
      </c>
      <c r="AA2984" s="15">
        <f t="shared" si="297"/>
        <v>0</v>
      </c>
      <c r="AB2984" s="15">
        <f t="shared" si="298"/>
        <v>1</v>
      </c>
      <c r="AC2984" s="15">
        <f t="shared" si="299"/>
        <v>1900</v>
      </c>
    </row>
    <row r="2985" spans="7:29" x14ac:dyDescent="0.35">
      <c r="G2985" s="64"/>
      <c r="H2985" s="65"/>
      <c r="I2985" s="65" t="str">
        <f>IF(Job_Cards[[#This Row],[Customer Name]]="",I2984,"")</f>
        <v>Counter Sale</v>
      </c>
      <c r="K2985" s="67" t="str">
        <f>_xlfn.XLOOKUP(Job_Cards[[#This Row],[Part Code Issued]],'Inventory Check'!$A$3:$A$3000,'Inventory Check'!$B$3:$B$3000,"WRONG Code",0)</f>
        <v>WRONG Code</v>
      </c>
      <c r="N2985" s="69">
        <f t="shared" si="295"/>
        <v>0</v>
      </c>
      <c r="U2985" s="71">
        <f t="shared" si="294"/>
        <v>0</v>
      </c>
      <c r="V2985" s="71">
        <f t="shared" si="296"/>
        <v>0</v>
      </c>
      <c r="X2985" s="69">
        <f>Job_Cards[[#This Row],[GST on Lobour]]+Job_Cards[[#This Row],[Total Labour]]+Job_Cards[[#This Row],[Part Value]]</f>
        <v>0</v>
      </c>
      <c r="AA2985" s="15">
        <f t="shared" si="297"/>
        <v>0</v>
      </c>
      <c r="AB2985" s="15">
        <f t="shared" si="298"/>
        <v>1</v>
      </c>
      <c r="AC2985" s="15">
        <f t="shared" si="299"/>
        <v>1900</v>
      </c>
    </row>
    <row r="2986" spans="7:29" x14ac:dyDescent="0.35">
      <c r="G2986" s="64"/>
      <c r="H2986" s="65"/>
      <c r="I2986" s="65" t="str">
        <f>IF(Job_Cards[[#This Row],[Customer Name]]="",I2985,"")</f>
        <v>Counter Sale</v>
      </c>
      <c r="K2986" s="67" t="str">
        <f>_xlfn.XLOOKUP(Job_Cards[[#This Row],[Part Code Issued]],'Inventory Check'!$A$3:$A$3000,'Inventory Check'!$B$3:$B$3000,"WRONG Code",0)</f>
        <v>WRONG Code</v>
      </c>
      <c r="N2986" s="69">
        <f t="shared" si="295"/>
        <v>0</v>
      </c>
      <c r="U2986" s="71">
        <f t="shared" si="294"/>
        <v>0</v>
      </c>
      <c r="V2986" s="71">
        <f t="shared" si="296"/>
        <v>0</v>
      </c>
      <c r="X2986" s="69">
        <f>Job_Cards[[#This Row],[GST on Lobour]]+Job_Cards[[#This Row],[Total Labour]]+Job_Cards[[#This Row],[Part Value]]</f>
        <v>0</v>
      </c>
      <c r="AA2986" s="15">
        <f t="shared" si="297"/>
        <v>0</v>
      </c>
      <c r="AB2986" s="15">
        <f t="shared" si="298"/>
        <v>1</v>
      </c>
      <c r="AC2986" s="15">
        <f t="shared" si="299"/>
        <v>1900</v>
      </c>
    </row>
    <row r="2987" spans="7:29" x14ac:dyDescent="0.35">
      <c r="G2987" s="64"/>
      <c r="H2987" s="65"/>
      <c r="I2987" s="65" t="str">
        <f>IF(Job_Cards[[#This Row],[Customer Name]]="",I2986,"")</f>
        <v>Counter Sale</v>
      </c>
      <c r="K2987" s="67" t="str">
        <f>_xlfn.XLOOKUP(Job_Cards[[#This Row],[Part Code Issued]],'Inventory Check'!$A$3:$A$3000,'Inventory Check'!$B$3:$B$3000,"WRONG Code",0)</f>
        <v>WRONG Code</v>
      </c>
      <c r="N2987" s="69">
        <f t="shared" si="295"/>
        <v>0</v>
      </c>
      <c r="U2987" s="71">
        <f t="shared" si="294"/>
        <v>0</v>
      </c>
      <c r="V2987" s="71">
        <f t="shared" si="296"/>
        <v>0</v>
      </c>
      <c r="X2987" s="69">
        <f>Job_Cards[[#This Row],[GST on Lobour]]+Job_Cards[[#This Row],[Total Labour]]+Job_Cards[[#This Row],[Part Value]]</f>
        <v>0</v>
      </c>
      <c r="AA2987" s="15">
        <f t="shared" si="297"/>
        <v>0</v>
      </c>
      <c r="AB2987" s="15">
        <f t="shared" si="298"/>
        <v>1</v>
      </c>
      <c r="AC2987" s="15">
        <f t="shared" si="299"/>
        <v>1900</v>
      </c>
    </row>
    <row r="2988" spans="7:29" x14ac:dyDescent="0.35">
      <c r="G2988" s="64"/>
      <c r="H2988" s="65"/>
      <c r="I2988" s="65" t="str">
        <f>IF(Job_Cards[[#This Row],[Customer Name]]="",I2987,"")</f>
        <v>Counter Sale</v>
      </c>
      <c r="K2988" s="67" t="str">
        <f>_xlfn.XLOOKUP(Job_Cards[[#This Row],[Part Code Issued]],'Inventory Check'!$A$3:$A$3000,'Inventory Check'!$B$3:$B$3000,"WRONG Code",0)</f>
        <v>WRONG Code</v>
      </c>
      <c r="N2988" s="69">
        <f t="shared" si="295"/>
        <v>0</v>
      </c>
      <c r="U2988" s="71">
        <f t="shared" si="294"/>
        <v>0</v>
      </c>
      <c r="V2988" s="71">
        <f t="shared" si="296"/>
        <v>0</v>
      </c>
      <c r="X2988" s="69">
        <f>Job_Cards[[#This Row],[GST on Lobour]]+Job_Cards[[#This Row],[Total Labour]]+Job_Cards[[#This Row],[Part Value]]</f>
        <v>0</v>
      </c>
      <c r="AA2988" s="15">
        <f t="shared" si="297"/>
        <v>0</v>
      </c>
      <c r="AB2988" s="15">
        <f t="shared" si="298"/>
        <v>1</v>
      </c>
      <c r="AC2988" s="15">
        <f t="shared" si="299"/>
        <v>1900</v>
      </c>
    </row>
    <row r="2989" spans="7:29" x14ac:dyDescent="0.35">
      <c r="G2989" s="64"/>
      <c r="H2989" s="65"/>
      <c r="I2989" s="65" t="str">
        <f>IF(Job_Cards[[#This Row],[Customer Name]]="",I2988,"")</f>
        <v>Counter Sale</v>
      </c>
      <c r="K2989" s="67" t="str">
        <f>_xlfn.XLOOKUP(Job_Cards[[#This Row],[Part Code Issued]],'Inventory Check'!$A$3:$A$3000,'Inventory Check'!$B$3:$B$3000,"WRONG Code",0)</f>
        <v>WRONG Code</v>
      </c>
      <c r="N2989" s="69">
        <f t="shared" si="295"/>
        <v>0</v>
      </c>
      <c r="U2989" s="71">
        <f t="shared" si="294"/>
        <v>0</v>
      </c>
      <c r="V2989" s="71">
        <f t="shared" si="296"/>
        <v>0</v>
      </c>
      <c r="X2989" s="69">
        <f>Job_Cards[[#This Row],[GST on Lobour]]+Job_Cards[[#This Row],[Total Labour]]+Job_Cards[[#This Row],[Part Value]]</f>
        <v>0</v>
      </c>
      <c r="AA2989" s="15">
        <f t="shared" si="297"/>
        <v>0</v>
      </c>
      <c r="AB2989" s="15">
        <f t="shared" si="298"/>
        <v>1</v>
      </c>
      <c r="AC2989" s="15">
        <f t="shared" si="299"/>
        <v>1900</v>
      </c>
    </row>
    <row r="2990" spans="7:29" x14ac:dyDescent="0.35">
      <c r="G2990" s="64"/>
      <c r="H2990" s="65"/>
      <c r="I2990" s="65" t="str">
        <f>IF(Job_Cards[[#This Row],[Customer Name]]="",I2989,"")</f>
        <v>Counter Sale</v>
      </c>
      <c r="K2990" s="67" t="str">
        <f>_xlfn.XLOOKUP(Job_Cards[[#This Row],[Part Code Issued]],'Inventory Check'!$A$3:$A$3000,'Inventory Check'!$B$3:$B$3000,"WRONG Code",0)</f>
        <v>WRONG Code</v>
      </c>
      <c r="N2990" s="69">
        <f t="shared" si="295"/>
        <v>0</v>
      </c>
      <c r="U2990" s="71">
        <f t="shared" si="294"/>
        <v>0</v>
      </c>
      <c r="V2990" s="71">
        <f t="shared" si="296"/>
        <v>0</v>
      </c>
      <c r="X2990" s="69">
        <f>Job_Cards[[#This Row],[GST on Lobour]]+Job_Cards[[#This Row],[Total Labour]]+Job_Cards[[#This Row],[Part Value]]</f>
        <v>0</v>
      </c>
      <c r="AA2990" s="15">
        <f t="shared" si="297"/>
        <v>0</v>
      </c>
      <c r="AB2990" s="15">
        <f t="shared" si="298"/>
        <v>1</v>
      </c>
      <c r="AC2990" s="15">
        <f t="shared" si="299"/>
        <v>1900</v>
      </c>
    </row>
    <row r="2991" spans="7:29" x14ac:dyDescent="0.35">
      <c r="G2991" s="64"/>
      <c r="H2991" s="65"/>
      <c r="I2991" s="65" t="str">
        <f>IF(Job_Cards[[#This Row],[Customer Name]]="",I2990,"")</f>
        <v>Counter Sale</v>
      </c>
      <c r="K2991" s="67" t="str">
        <f>_xlfn.XLOOKUP(Job_Cards[[#This Row],[Part Code Issued]],'Inventory Check'!$A$3:$A$3000,'Inventory Check'!$B$3:$B$3000,"WRONG Code",0)</f>
        <v>WRONG Code</v>
      </c>
      <c r="N2991" s="69">
        <f t="shared" si="295"/>
        <v>0</v>
      </c>
      <c r="U2991" s="71">
        <f t="shared" si="294"/>
        <v>0</v>
      </c>
      <c r="V2991" s="71">
        <f t="shared" si="296"/>
        <v>0</v>
      </c>
      <c r="X2991" s="69">
        <f>Job_Cards[[#This Row],[GST on Lobour]]+Job_Cards[[#This Row],[Total Labour]]+Job_Cards[[#This Row],[Part Value]]</f>
        <v>0</v>
      </c>
      <c r="AA2991" s="15">
        <f t="shared" si="297"/>
        <v>0</v>
      </c>
      <c r="AB2991" s="15">
        <f t="shared" si="298"/>
        <v>1</v>
      </c>
      <c r="AC2991" s="15">
        <f t="shared" si="299"/>
        <v>1900</v>
      </c>
    </row>
    <row r="2992" spans="7:29" x14ac:dyDescent="0.35">
      <c r="G2992" s="64"/>
      <c r="H2992" s="65"/>
      <c r="I2992" s="65" t="str">
        <f>IF(Job_Cards[[#This Row],[Customer Name]]="",I2991,"")</f>
        <v>Counter Sale</v>
      </c>
      <c r="K2992" s="67" t="str">
        <f>_xlfn.XLOOKUP(Job_Cards[[#This Row],[Part Code Issued]],'Inventory Check'!$A$3:$A$3000,'Inventory Check'!$B$3:$B$3000,"WRONG Code",0)</f>
        <v>WRONG Code</v>
      </c>
      <c r="N2992" s="69">
        <f t="shared" si="295"/>
        <v>0</v>
      </c>
      <c r="U2992" s="71">
        <f t="shared" si="294"/>
        <v>0</v>
      </c>
      <c r="V2992" s="71">
        <f t="shared" si="296"/>
        <v>0</v>
      </c>
      <c r="X2992" s="69">
        <f>Job_Cards[[#This Row],[GST on Lobour]]+Job_Cards[[#This Row],[Total Labour]]+Job_Cards[[#This Row],[Part Value]]</f>
        <v>0</v>
      </c>
      <c r="AA2992" s="15">
        <f t="shared" si="297"/>
        <v>0</v>
      </c>
      <c r="AB2992" s="15">
        <f t="shared" si="298"/>
        <v>1</v>
      </c>
      <c r="AC2992" s="15">
        <f t="shared" si="299"/>
        <v>1900</v>
      </c>
    </row>
    <row r="2993" spans="7:29" x14ac:dyDescent="0.35">
      <c r="G2993" s="64"/>
      <c r="H2993" s="65"/>
      <c r="I2993" s="65" t="str">
        <f>IF(Job_Cards[[#This Row],[Customer Name]]="",I2992,"")</f>
        <v>Counter Sale</v>
      </c>
      <c r="K2993" s="67" t="str">
        <f>_xlfn.XLOOKUP(Job_Cards[[#This Row],[Part Code Issued]],'Inventory Check'!$A$3:$A$3000,'Inventory Check'!$B$3:$B$3000,"WRONG Code",0)</f>
        <v>WRONG Code</v>
      </c>
      <c r="N2993" s="69">
        <f t="shared" si="295"/>
        <v>0</v>
      </c>
      <c r="U2993" s="71">
        <f t="shared" si="294"/>
        <v>0</v>
      </c>
      <c r="V2993" s="71">
        <f t="shared" si="296"/>
        <v>0</v>
      </c>
      <c r="X2993" s="69">
        <f>Job_Cards[[#This Row],[GST on Lobour]]+Job_Cards[[#This Row],[Total Labour]]+Job_Cards[[#This Row],[Part Value]]</f>
        <v>0</v>
      </c>
      <c r="AA2993" s="15">
        <f t="shared" si="297"/>
        <v>0</v>
      </c>
      <c r="AB2993" s="15">
        <f t="shared" si="298"/>
        <v>1</v>
      </c>
      <c r="AC2993" s="15">
        <f t="shared" si="299"/>
        <v>1900</v>
      </c>
    </row>
    <row r="2994" spans="7:29" x14ac:dyDescent="0.35">
      <c r="G2994" s="64"/>
      <c r="H2994" s="65"/>
      <c r="I2994" s="65" t="str">
        <f>IF(Job_Cards[[#This Row],[Customer Name]]="",I2993,"")</f>
        <v>Counter Sale</v>
      </c>
      <c r="K2994" s="67" t="str">
        <f>_xlfn.XLOOKUP(Job_Cards[[#This Row],[Part Code Issued]],'Inventory Check'!$A$3:$A$3000,'Inventory Check'!$B$3:$B$3000,"WRONG Code",0)</f>
        <v>WRONG Code</v>
      </c>
      <c r="N2994" s="69">
        <f t="shared" si="295"/>
        <v>0</v>
      </c>
      <c r="U2994" s="71">
        <f t="shared" si="294"/>
        <v>0</v>
      </c>
      <c r="V2994" s="71">
        <f t="shared" si="296"/>
        <v>0</v>
      </c>
      <c r="X2994" s="69">
        <f>Job_Cards[[#This Row],[GST on Lobour]]+Job_Cards[[#This Row],[Total Labour]]+Job_Cards[[#This Row],[Part Value]]</f>
        <v>0</v>
      </c>
      <c r="AA2994" s="15">
        <f t="shared" si="297"/>
        <v>0</v>
      </c>
      <c r="AB2994" s="15">
        <f t="shared" si="298"/>
        <v>1</v>
      </c>
      <c r="AC2994" s="15">
        <f t="shared" si="299"/>
        <v>1900</v>
      </c>
    </row>
    <row r="2995" spans="7:29" x14ac:dyDescent="0.35">
      <c r="G2995" s="64"/>
      <c r="H2995" s="65"/>
      <c r="I2995" s="65" t="str">
        <f>IF(Job_Cards[[#This Row],[Customer Name]]="",I2994,"")</f>
        <v>Counter Sale</v>
      </c>
      <c r="K2995" s="67" t="str">
        <f>_xlfn.XLOOKUP(Job_Cards[[#This Row],[Part Code Issued]],'Inventory Check'!$A$3:$A$3000,'Inventory Check'!$B$3:$B$3000,"WRONG Code",0)</f>
        <v>WRONG Code</v>
      </c>
      <c r="N2995" s="69">
        <f t="shared" si="295"/>
        <v>0</v>
      </c>
      <c r="U2995" s="71">
        <f t="shared" si="294"/>
        <v>0</v>
      </c>
      <c r="V2995" s="71">
        <f t="shared" si="296"/>
        <v>0</v>
      </c>
      <c r="X2995" s="69">
        <f>Job_Cards[[#This Row],[GST on Lobour]]+Job_Cards[[#This Row],[Total Labour]]+Job_Cards[[#This Row],[Part Value]]</f>
        <v>0</v>
      </c>
      <c r="AA2995" s="15">
        <f t="shared" si="297"/>
        <v>0</v>
      </c>
      <c r="AB2995" s="15">
        <f t="shared" si="298"/>
        <v>1</v>
      </c>
      <c r="AC2995" s="15">
        <f t="shared" si="299"/>
        <v>1900</v>
      </c>
    </row>
    <row r="2996" spans="7:29" x14ac:dyDescent="0.35">
      <c r="G2996" s="64"/>
      <c r="H2996" s="65"/>
      <c r="I2996" s="65" t="str">
        <f>IF(Job_Cards[[#This Row],[Customer Name]]="",I2995,"")</f>
        <v>Counter Sale</v>
      </c>
      <c r="K2996" s="67" t="str">
        <f>_xlfn.XLOOKUP(Job_Cards[[#This Row],[Part Code Issued]],'Inventory Check'!$A$3:$A$3000,'Inventory Check'!$B$3:$B$3000,"WRONG Code",0)</f>
        <v>WRONG Code</v>
      </c>
      <c r="N2996" s="69">
        <f t="shared" si="295"/>
        <v>0</v>
      </c>
      <c r="U2996" s="71">
        <f t="shared" si="294"/>
        <v>0</v>
      </c>
      <c r="V2996" s="71">
        <f t="shared" si="296"/>
        <v>0</v>
      </c>
      <c r="X2996" s="69">
        <f>Job_Cards[[#This Row],[GST on Lobour]]+Job_Cards[[#This Row],[Total Labour]]+Job_Cards[[#This Row],[Part Value]]</f>
        <v>0</v>
      </c>
      <c r="AA2996" s="15">
        <f t="shared" si="297"/>
        <v>0</v>
      </c>
      <c r="AB2996" s="15">
        <f t="shared" si="298"/>
        <v>1</v>
      </c>
      <c r="AC2996" s="15">
        <f t="shared" si="299"/>
        <v>1900</v>
      </c>
    </row>
    <row r="2997" spans="7:29" x14ac:dyDescent="0.35">
      <c r="G2997" s="64"/>
      <c r="H2997" s="65"/>
      <c r="I2997" s="65" t="str">
        <f>IF(Job_Cards[[#This Row],[Customer Name]]="",I2996,"")</f>
        <v>Counter Sale</v>
      </c>
      <c r="K2997" s="67" t="str">
        <f>_xlfn.XLOOKUP(Job_Cards[[#This Row],[Part Code Issued]],'Inventory Check'!$A$3:$A$3000,'Inventory Check'!$B$3:$B$3000,"WRONG Code",0)</f>
        <v>WRONG Code</v>
      </c>
      <c r="N2997" s="69">
        <f t="shared" si="295"/>
        <v>0</v>
      </c>
      <c r="U2997" s="71">
        <f t="shared" si="294"/>
        <v>0</v>
      </c>
      <c r="V2997" s="71">
        <f t="shared" si="296"/>
        <v>0</v>
      </c>
      <c r="X2997" s="69">
        <f>Job_Cards[[#This Row],[GST on Lobour]]+Job_Cards[[#This Row],[Total Labour]]+Job_Cards[[#This Row],[Part Value]]</f>
        <v>0</v>
      </c>
      <c r="AA2997" s="15">
        <f t="shared" si="297"/>
        <v>0</v>
      </c>
      <c r="AB2997" s="15">
        <f t="shared" si="298"/>
        <v>1</v>
      </c>
      <c r="AC2997" s="15">
        <f t="shared" si="299"/>
        <v>1900</v>
      </c>
    </row>
    <row r="2998" spans="7:29" x14ac:dyDescent="0.35">
      <c r="G2998" s="64"/>
      <c r="H2998" s="65"/>
      <c r="I2998" s="65" t="str">
        <f>IF(Job_Cards[[#This Row],[Customer Name]]="",I2997,"")</f>
        <v>Counter Sale</v>
      </c>
      <c r="K2998" s="67" t="str">
        <f>_xlfn.XLOOKUP(Job_Cards[[#This Row],[Part Code Issued]],'Inventory Check'!$A$3:$A$3000,'Inventory Check'!$B$3:$B$3000,"WRONG Code",0)</f>
        <v>WRONG Code</v>
      </c>
      <c r="N2998" s="69">
        <f t="shared" si="295"/>
        <v>0</v>
      </c>
      <c r="U2998" s="71">
        <f t="shared" si="294"/>
        <v>0</v>
      </c>
      <c r="V2998" s="71">
        <f t="shared" si="296"/>
        <v>0</v>
      </c>
      <c r="X2998" s="69">
        <f>Job_Cards[[#This Row],[GST on Lobour]]+Job_Cards[[#This Row],[Total Labour]]+Job_Cards[[#This Row],[Part Value]]</f>
        <v>0</v>
      </c>
      <c r="AA2998" s="15">
        <f t="shared" si="297"/>
        <v>0</v>
      </c>
      <c r="AB2998" s="15">
        <f t="shared" si="298"/>
        <v>1</v>
      </c>
      <c r="AC2998" s="15">
        <f t="shared" si="299"/>
        <v>1900</v>
      </c>
    </row>
    <row r="2999" spans="7:29" x14ac:dyDescent="0.35">
      <c r="G2999" s="64"/>
      <c r="H2999" s="65"/>
      <c r="I2999" s="65" t="str">
        <f>IF(Job_Cards[[#This Row],[Customer Name]]="",I2998,"")</f>
        <v>Counter Sale</v>
      </c>
      <c r="K2999" s="67" t="str">
        <f>_xlfn.XLOOKUP(Job_Cards[[#This Row],[Part Code Issued]],'Inventory Check'!$A$3:$A$3000,'Inventory Check'!$B$3:$B$3000,"WRONG Code",0)</f>
        <v>WRONG Code</v>
      </c>
      <c r="N2999" s="69">
        <f t="shared" si="295"/>
        <v>0</v>
      </c>
      <c r="U2999" s="71">
        <f t="shared" si="294"/>
        <v>0</v>
      </c>
      <c r="V2999" s="71">
        <f t="shared" si="296"/>
        <v>0</v>
      </c>
      <c r="X2999" s="69">
        <f>Job_Cards[[#This Row],[GST on Lobour]]+Job_Cards[[#This Row],[Total Labour]]+Job_Cards[[#This Row],[Part Value]]</f>
        <v>0</v>
      </c>
      <c r="AA2999" s="15">
        <f t="shared" si="297"/>
        <v>0</v>
      </c>
      <c r="AB2999" s="15">
        <f t="shared" si="298"/>
        <v>1</v>
      </c>
      <c r="AC2999" s="15">
        <f t="shared" si="299"/>
        <v>1900</v>
      </c>
    </row>
    <row r="3000" spans="7:29" x14ac:dyDescent="0.35">
      <c r="G3000" s="64"/>
      <c r="H3000" s="65"/>
      <c r="I3000" s="65" t="str">
        <f>IF(Job_Cards[[#This Row],[Customer Name]]="",I2999,"")</f>
        <v>Counter Sale</v>
      </c>
      <c r="K3000" s="67" t="str">
        <f>_xlfn.XLOOKUP(Job_Cards[[#This Row],[Part Code Issued]],'Inventory Check'!$A$3:$A$3000,'Inventory Check'!$B$3:$B$3000,"WRONG Code",0)</f>
        <v>WRONG Code</v>
      </c>
      <c r="N3000" s="69">
        <f t="shared" si="295"/>
        <v>0</v>
      </c>
      <c r="U3000" s="71">
        <f t="shared" si="294"/>
        <v>0</v>
      </c>
      <c r="V3000" s="71">
        <f t="shared" si="296"/>
        <v>0</v>
      </c>
      <c r="X3000" s="69">
        <f>Job_Cards[[#This Row],[GST on Lobour]]+Job_Cards[[#This Row],[Total Labour]]+Job_Cards[[#This Row],[Part Value]]</f>
        <v>0</v>
      </c>
      <c r="AA3000" s="15">
        <f t="shared" si="297"/>
        <v>0</v>
      </c>
      <c r="AB3000" s="15">
        <f t="shared" si="298"/>
        <v>1</v>
      </c>
      <c r="AC3000" s="15">
        <f t="shared" si="299"/>
        <v>1900</v>
      </c>
    </row>
    <row r="3001" spans="7:29" x14ac:dyDescent="0.35">
      <c r="G3001" s="64"/>
      <c r="H3001" s="65"/>
      <c r="I3001" s="65" t="str">
        <f>IF(Job_Cards[[#This Row],[Customer Name]]="",I3000,"")</f>
        <v>Counter Sale</v>
      </c>
      <c r="K3001" s="67" t="str">
        <f>_xlfn.XLOOKUP(Job_Cards[[#This Row],[Part Code Issued]],'Inventory Check'!$A$3:$A$3000,'Inventory Check'!$B$3:$B$3000,"WRONG Code",0)</f>
        <v>WRONG Code</v>
      </c>
      <c r="N3001" s="69">
        <f t="shared" si="295"/>
        <v>0</v>
      </c>
      <c r="U3001" s="71">
        <f t="shared" si="294"/>
        <v>0</v>
      </c>
      <c r="V3001" s="71">
        <f t="shared" si="296"/>
        <v>0</v>
      </c>
      <c r="X3001" s="69">
        <f>Job_Cards[[#This Row],[GST on Lobour]]+Job_Cards[[#This Row],[Total Labour]]+Job_Cards[[#This Row],[Part Value]]</f>
        <v>0</v>
      </c>
      <c r="AA3001" s="15">
        <f t="shared" si="297"/>
        <v>0</v>
      </c>
      <c r="AB3001" s="15">
        <f t="shared" si="298"/>
        <v>1</v>
      </c>
      <c r="AC3001" s="15">
        <f t="shared" si="299"/>
        <v>1900</v>
      </c>
    </row>
    <row r="3002" spans="7:29" x14ac:dyDescent="0.35">
      <c r="G3002" s="64"/>
      <c r="H3002" s="65"/>
      <c r="I3002" s="65" t="str">
        <f>IF(Job_Cards[[#This Row],[Customer Name]]="",I3001,"")</f>
        <v>Counter Sale</v>
      </c>
      <c r="K3002" s="67" t="str">
        <f>_xlfn.XLOOKUP(Job_Cards[[#This Row],[Part Code Issued]],'Inventory Check'!$A$3:$A$3000,'Inventory Check'!$B$3:$B$3000,"WRONG Code",0)</f>
        <v>WRONG Code</v>
      </c>
      <c r="N3002" s="69">
        <f t="shared" si="295"/>
        <v>0</v>
      </c>
      <c r="U3002" s="71">
        <f t="shared" si="294"/>
        <v>0</v>
      </c>
      <c r="V3002" s="71">
        <f t="shared" si="296"/>
        <v>0</v>
      </c>
      <c r="X3002" s="69">
        <f>Job_Cards[[#This Row],[GST on Lobour]]+Job_Cards[[#This Row],[Total Labour]]+Job_Cards[[#This Row],[Part Value]]</f>
        <v>0</v>
      </c>
      <c r="AA3002" s="15">
        <f t="shared" si="297"/>
        <v>0</v>
      </c>
      <c r="AB3002" s="15">
        <f t="shared" si="298"/>
        <v>1</v>
      </c>
      <c r="AC3002" s="15">
        <f t="shared" si="299"/>
        <v>1900</v>
      </c>
    </row>
    <row r="3003" spans="7:29" x14ac:dyDescent="0.35">
      <c r="G3003" s="64"/>
      <c r="H3003" s="65"/>
      <c r="I3003" s="65" t="str">
        <f>IF(Job_Cards[[#This Row],[Customer Name]]="",I3002,"")</f>
        <v>Counter Sale</v>
      </c>
      <c r="K3003" s="67" t="str">
        <f>_xlfn.XLOOKUP(Job_Cards[[#This Row],[Part Code Issued]],'Inventory Check'!$A$3:$A$3000,'Inventory Check'!$B$3:$B$3000,"WRONG Code",0)</f>
        <v>WRONG Code</v>
      </c>
      <c r="N3003" s="69">
        <f t="shared" si="295"/>
        <v>0</v>
      </c>
      <c r="U3003" s="71">
        <f t="shared" si="294"/>
        <v>0</v>
      </c>
      <c r="V3003" s="71">
        <f t="shared" si="296"/>
        <v>0</v>
      </c>
      <c r="X3003" s="69">
        <f>Job_Cards[[#This Row],[GST on Lobour]]+Job_Cards[[#This Row],[Total Labour]]+Job_Cards[[#This Row],[Part Value]]</f>
        <v>0</v>
      </c>
      <c r="AA3003" s="15">
        <f t="shared" si="297"/>
        <v>0</v>
      </c>
      <c r="AB3003" s="15">
        <f t="shared" si="298"/>
        <v>1</v>
      </c>
      <c r="AC3003" s="15">
        <f t="shared" si="299"/>
        <v>1900</v>
      </c>
    </row>
    <row r="3004" spans="7:29" x14ac:dyDescent="0.35">
      <c r="G3004" s="64"/>
      <c r="H3004" s="65"/>
      <c r="I3004" s="65" t="str">
        <f>IF(Job_Cards[[#This Row],[Customer Name]]="",I3003,"")</f>
        <v>Counter Sale</v>
      </c>
      <c r="K3004" s="67" t="str">
        <f>_xlfn.XLOOKUP(Job_Cards[[#This Row],[Part Code Issued]],'Inventory Check'!$A$3:$A$3000,'Inventory Check'!$B$3:$B$3000,"WRONG Code",0)</f>
        <v>WRONG Code</v>
      </c>
      <c r="N3004" s="69">
        <f t="shared" si="295"/>
        <v>0</v>
      </c>
      <c r="U3004" s="71">
        <f t="shared" ref="U3004:U3067" si="300">SUM(O3004:T3004)</f>
        <v>0</v>
      </c>
      <c r="V3004" s="71">
        <f t="shared" si="296"/>
        <v>0</v>
      </c>
      <c r="X3004" s="69">
        <f>Job_Cards[[#This Row],[GST on Lobour]]+Job_Cards[[#This Row],[Total Labour]]+Job_Cards[[#This Row],[Part Value]]</f>
        <v>0</v>
      </c>
      <c r="AA3004" s="15">
        <f t="shared" si="297"/>
        <v>0</v>
      </c>
      <c r="AB3004" s="15">
        <f t="shared" si="298"/>
        <v>1</v>
      </c>
      <c r="AC3004" s="15">
        <f t="shared" si="299"/>
        <v>1900</v>
      </c>
    </row>
    <row r="3005" spans="7:29" x14ac:dyDescent="0.35">
      <c r="G3005" s="64"/>
      <c r="H3005" s="65"/>
      <c r="I3005" s="65" t="str">
        <f>IF(Job_Cards[[#This Row],[Customer Name]]="",I3004,"")</f>
        <v>Counter Sale</v>
      </c>
      <c r="K3005" s="67" t="str">
        <f>_xlfn.XLOOKUP(Job_Cards[[#This Row],[Part Code Issued]],'Inventory Check'!$A$3:$A$3000,'Inventory Check'!$B$3:$B$3000,"WRONG Code",0)</f>
        <v>WRONG Code</v>
      </c>
      <c r="N3005" s="69">
        <f t="shared" ref="N3005:N3068" si="301">M3005*L3005</f>
        <v>0</v>
      </c>
      <c r="U3005" s="71">
        <f t="shared" si="300"/>
        <v>0</v>
      </c>
      <c r="V3005" s="71">
        <f t="shared" ref="V3005:V3068" si="302">U3005*0.18</f>
        <v>0</v>
      </c>
      <c r="X3005" s="69">
        <f>Job_Cards[[#This Row],[GST on Lobour]]+Job_Cards[[#This Row],[Total Labour]]+Job_Cards[[#This Row],[Part Value]]</f>
        <v>0</v>
      </c>
      <c r="AA3005" s="15">
        <f t="shared" si="297"/>
        <v>0</v>
      </c>
      <c r="AB3005" s="15">
        <f t="shared" si="298"/>
        <v>1</v>
      </c>
      <c r="AC3005" s="15">
        <f t="shared" si="299"/>
        <v>1900</v>
      </c>
    </row>
    <row r="3006" spans="7:29" x14ac:dyDescent="0.35">
      <c r="G3006" s="64"/>
      <c r="H3006" s="65"/>
      <c r="I3006" s="65" t="str">
        <f>IF(Job_Cards[[#This Row],[Customer Name]]="",I3005,"")</f>
        <v>Counter Sale</v>
      </c>
      <c r="K3006" s="67" t="str">
        <f>_xlfn.XLOOKUP(Job_Cards[[#This Row],[Part Code Issued]],'Inventory Check'!$A$3:$A$3000,'Inventory Check'!$B$3:$B$3000,"WRONG Code",0)</f>
        <v>WRONG Code</v>
      </c>
      <c r="N3006" s="69">
        <f t="shared" si="301"/>
        <v>0</v>
      </c>
      <c r="U3006" s="71">
        <f t="shared" si="300"/>
        <v>0</v>
      </c>
      <c r="V3006" s="71">
        <f t="shared" si="302"/>
        <v>0</v>
      </c>
      <c r="X3006" s="69">
        <f>Job_Cards[[#This Row],[GST on Lobour]]+Job_Cards[[#This Row],[Total Labour]]+Job_Cards[[#This Row],[Part Value]]</f>
        <v>0</v>
      </c>
      <c r="AA3006" s="15">
        <f t="shared" si="297"/>
        <v>0</v>
      </c>
      <c r="AB3006" s="15">
        <f t="shared" si="298"/>
        <v>1</v>
      </c>
      <c r="AC3006" s="15">
        <f t="shared" si="299"/>
        <v>1900</v>
      </c>
    </row>
    <row r="3007" spans="7:29" x14ac:dyDescent="0.35">
      <c r="G3007" s="64"/>
      <c r="H3007" s="65"/>
      <c r="I3007" s="65" t="str">
        <f>IF(Job_Cards[[#This Row],[Customer Name]]="",I3006,"")</f>
        <v>Counter Sale</v>
      </c>
      <c r="K3007" s="67" t="str">
        <f>_xlfn.XLOOKUP(Job_Cards[[#This Row],[Part Code Issued]],'Inventory Check'!$A$3:$A$3000,'Inventory Check'!$B$3:$B$3000,"WRONG Code",0)</f>
        <v>WRONG Code</v>
      </c>
      <c r="N3007" s="69">
        <f t="shared" si="301"/>
        <v>0</v>
      </c>
      <c r="U3007" s="71">
        <f t="shared" si="300"/>
        <v>0</v>
      </c>
      <c r="V3007" s="71">
        <f t="shared" si="302"/>
        <v>0</v>
      </c>
      <c r="X3007" s="69">
        <f>Job_Cards[[#This Row],[GST on Lobour]]+Job_Cards[[#This Row],[Total Labour]]+Job_Cards[[#This Row],[Part Value]]</f>
        <v>0</v>
      </c>
      <c r="AA3007" s="15">
        <f t="shared" ref="AA3007:AA3070" si="303">DAY(B3007)</f>
        <v>0</v>
      </c>
      <c r="AB3007" s="15">
        <f t="shared" ref="AB3007:AB3070" si="304">MONTH(B3007)</f>
        <v>1</v>
      </c>
      <c r="AC3007" s="15">
        <f t="shared" ref="AC3007:AC3070" si="305">YEAR(B3007)</f>
        <v>1900</v>
      </c>
    </row>
    <row r="3008" spans="7:29" x14ac:dyDescent="0.35">
      <c r="G3008" s="64"/>
      <c r="H3008" s="65"/>
      <c r="I3008" s="65" t="str">
        <f>IF(Job_Cards[[#This Row],[Customer Name]]="",I3007,"")</f>
        <v>Counter Sale</v>
      </c>
      <c r="K3008" s="67" t="str">
        <f>_xlfn.XLOOKUP(Job_Cards[[#This Row],[Part Code Issued]],'Inventory Check'!$A$3:$A$3000,'Inventory Check'!$B$3:$B$3000,"WRONG Code",0)</f>
        <v>WRONG Code</v>
      </c>
      <c r="N3008" s="69">
        <f t="shared" si="301"/>
        <v>0</v>
      </c>
      <c r="U3008" s="71">
        <f t="shared" si="300"/>
        <v>0</v>
      </c>
      <c r="V3008" s="71">
        <f t="shared" si="302"/>
        <v>0</v>
      </c>
      <c r="X3008" s="69">
        <f>Job_Cards[[#This Row],[GST on Lobour]]+Job_Cards[[#This Row],[Total Labour]]+Job_Cards[[#This Row],[Part Value]]</f>
        <v>0</v>
      </c>
      <c r="AA3008" s="15">
        <f t="shared" si="303"/>
        <v>0</v>
      </c>
      <c r="AB3008" s="15">
        <f t="shared" si="304"/>
        <v>1</v>
      </c>
      <c r="AC3008" s="15">
        <f t="shared" si="305"/>
        <v>1900</v>
      </c>
    </row>
    <row r="3009" spans="7:29" x14ac:dyDescent="0.35">
      <c r="G3009" s="64"/>
      <c r="H3009" s="65"/>
      <c r="I3009" s="65" t="str">
        <f>IF(Job_Cards[[#This Row],[Customer Name]]="",I3008,"")</f>
        <v>Counter Sale</v>
      </c>
      <c r="K3009" s="67" t="str">
        <f>_xlfn.XLOOKUP(Job_Cards[[#This Row],[Part Code Issued]],'Inventory Check'!$A$3:$A$3000,'Inventory Check'!$B$3:$B$3000,"WRONG Code",0)</f>
        <v>WRONG Code</v>
      </c>
      <c r="N3009" s="69">
        <f t="shared" si="301"/>
        <v>0</v>
      </c>
      <c r="U3009" s="71">
        <f t="shared" si="300"/>
        <v>0</v>
      </c>
      <c r="V3009" s="71">
        <f t="shared" si="302"/>
        <v>0</v>
      </c>
      <c r="X3009" s="69">
        <f>Job_Cards[[#This Row],[GST on Lobour]]+Job_Cards[[#This Row],[Total Labour]]+Job_Cards[[#This Row],[Part Value]]</f>
        <v>0</v>
      </c>
      <c r="AA3009" s="15">
        <f t="shared" si="303"/>
        <v>0</v>
      </c>
      <c r="AB3009" s="15">
        <f t="shared" si="304"/>
        <v>1</v>
      </c>
      <c r="AC3009" s="15">
        <f t="shared" si="305"/>
        <v>1900</v>
      </c>
    </row>
    <row r="3010" spans="7:29" x14ac:dyDescent="0.35">
      <c r="G3010" s="64"/>
      <c r="H3010" s="65"/>
      <c r="I3010" s="65" t="str">
        <f>IF(Job_Cards[[#This Row],[Customer Name]]="",I3009,"")</f>
        <v>Counter Sale</v>
      </c>
      <c r="K3010" s="67" t="str">
        <f>_xlfn.XLOOKUP(Job_Cards[[#This Row],[Part Code Issued]],'Inventory Check'!$A$3:$A$3000,'Inventory Check'!$B$3:$B$3000,"WRONG Code",0)</f>
        <v>WRONG Code</v>
      </c>
      <c r="N3010" s="69">
        <f t="shared" si="301"/>
        <v>0</v>
      </c>
      <c r="U3010" s="71">
        <f t="shared" si="300"/>
        <v>0</v>
      </c>
      <c r="V3010" s="71">
        <f t="shared" si="302"/>
        <v>0</v>
      </c>
      <c r="X3010" s="69">
        <f>Job_Cards[[#This Row],[GST on Lobour]]+Job_Cards[[#This Row],[Total Labour]]+Job_Cards[[#This Row],[Part Value]]</f>
        <v>0</v>
      </c>
      <c r="AA3010" s="15">
        <f t="shared" si="303"/>
        <v>0</v>
      </c>
      <c r="AB3010" s="15">
        <f t="shared" si="304"/>
        <v>1</v>
      </c>
      <c r="AC3010" s="15">
        <f t="shared" si="305"/>
        <v>1900</v>
      </c>
    </row>
    <row r="3011" spans="7:29" x14ac:dyDescent="0.35">
      <c r="G3011" s="64"/>
      <c r="H3011" s="65"/>
      <c r="I3011" s="65" t="str">
        <f>IF(Job_Cards[[#This Row],[Customer Name]]="",I3010,"")</f>
        <v>Counter Sale</v>
      </c>
      <c r="K3011" s="67" t="str">
        <f>_xlfn.XLOOKUP(Job_Cards[[#This Row],[Part Code Issued]],'Inventory Check'!$A$3:$A$3000,'Inventory Check'!$B$3:$B$3000,"WRONG Code",0)</f>
        <v>WRONG Code</v>
      </c>
      <c r="N3011" s="69">
        <f t="shared" si="301"/>
        <v>0</v>
      </c>
      <c r="U3011" s="71">
        <f t="shared" si="300"/>
        <v>0</v>
      </c>
      <c r="V3011" s="71">
        <f t="shared" si="302"/>
        <v>0</v>
      </c>
      <c r="X3011" s="69">
        <f>Job_Cards[[#This Row],[GST on Lobour]]+Job_Cards[[#This Row],[Total Labour]]+Job_Cards[[#This Row],[Part Value]]</f>
        <v>0</v>
      </c>
      <c r="AA3011" s="15">
        <f t="shared" si="303"/>
        <v>0</v>
      </c>
      <c r="AB3011" s="15">
        <f t="shared" si="304"/>
        <v>1</v>
      </c>
      <c r="AC3011" s="15">
        <f t="shared" si="305"/>
        <v>1900</v>
      </c>
    </row>
    <row r="3012" spans="7:29" x14ac:dyDescent="0.35">
      <c r="G3012" s="64"/>
      <c r="H3012" s="65"/>
      <c r="I3012" s="65" t="str">
        <f>IF(Job_Cards[[#This Row],[Customer Name]]="",I3011,"")</f>
        <v>Counter Sale</v>
      </c>
      <c r="K3012" s="67" t="str">
        <f>_xlfn.XLOOKUP(Job_Cards[[#This Row],[Part Code Issued]],'Inventory Check'!$A$3:$A$3000,'Inventory Check'!$B$3:$B$3000,"WRONG Code",0)</f>
        <v>WRONG Code</v>
      </c>
      <c r="N3012" s="69">
        <f t="shared" si="301"/>
        <v>0</v>
      </c>
      <c r="U3012" s="71">
        <f t="shared" si="300"/>
        <v>0</v>
      </c>
      <c r="V3012" s="71">
        <f t="shared" si="302"/>
        <v>0</v>
      </c>
      <c r="X3012" s="69">
        <f>Job_Cards[[#This Row],[GST on Lobour]]+Job_Cards[[#This Row],[Total Labour]]+Job_Cards[[#This Row],[Part Value]]</f>
        <v>0</v>
      </c>
      <c r="AA3012" s="15">
        <f t="shared" si="303"/>
        <v>0</v>
      </c>
      <c r="AB3012" s="15">
        <f t="shared" si="304"/>
        <v>1</v>
      </c>
      <c r="AC3012" s="15">
        <f t="shared" si="305"/>
        <v>1900</v>
      </c>
    </row>
    <row r="3013" spans="7:29" x14ac:dyDescent="0.35">
      <c r="G3013" s="64"/>
      <c r="H3013" s="65"/>
      <c r="I3013" s="65" t="str">
        <f>IF(Job_Cards[[#This Row],[Customer Name]]="",I3012,"")</f>
        <v>Counter Sale</v>
      </c>
      <c r="K3013" s="67" t="str">
        <f>_xlfn.XLOOKUP(Job_Cards[[#This Row],[Part Code Issued]],'Inventory Check'!$A$3:$A$3000,'Inventory Check'!$B$3:$B$3000,"WRONG Code",0)</f>
        <v>WRONG Code</v>
      </c>
      <c r="N3013" s="69">
        <f t="shared" si="301"/>
        <v>0</v>
      </c>
      <c r="U3013" s="71">
        <f t="shared" si="300"/>
        <v>0</v>
      </c>
      <c r="V3013" s="71">
        <f t="shared" si="302"/>
        <v>0</v>
      </c>
      <c r="X3013" s="69">
        <f>Job_Cards[[#This Row],[GST on Lobour]]+Job_Cards[[#This Row],[Total Labour]]+Job_Cards[[#This Row],[Part Value]]</f>
        <v>0</v>
      </c>
      <c r="AA3013" s="15">
        <f t="shared" si="303"/>
        <v>0</v>
      </c>
      <c r="AB3013" s="15">
        <f t="shared" si="304"/>
        <v>1</v>
      </c>
      <c r="AC3013" s="15">
        <f t="shared" si="305"/>
        <v>1900</v>
      </c>
    </row>
    <row r="3014" spans="7:29" x14ac:dyDescent="0.35">
      <c r="G3014" s="64"/>
      <c r="H3014" s="65"/>
      <c r="I3014" s="65" t="str">
        <f>IF(Job_Cards[[#This Row],[Customer Name]]="",I3013,"")</f>
        <v>Counter Sale</v>
      </c>
      <c r="K3014" s="67" t="str">
        <f>_xlfn.XLOOKUP(Job_Cards[[#This Row],[Part Code Issued]],'Inventory Check'!$A$3:$A$3000,'Inventory Check'!$B$3:$B$3000,"WRONG Code",0)</f>
        <v>WRONG Code</v>
      </c>
      <c r="N3014" s="69">
        <f t="shared" si="301"/>
        <v>0</v>
      </c>
      <c r="U3014" s="71">
        <f t="shared" si="300"/>
        <v>0</v>
      </c>
      <c r="V3014" s="71">
        <f t="shared" si="302"/>
        <v>0</v>
      </c>
      <c r="X3014" s="69">
        <f>Job_Cards[[#This Row],[GST on Lobour]]+Job_Cards[[#This Row],[Total Labour]]+Job_Cards[[#This Row],[Part Value]]</f>
        <v>0</v>
      </c>
      <c r="AA3014" s="15">
        <f t="shared" si="303"/>
        <v>0</v>
      </c>
      <c r="AB3014" s="15">
        <f t="shared" si="304"/>
        <v>1</v>
      </c>
      <c r="AC3014" s="15">
        <f t="shared" si="305"/>
        <v>1900</v>
      </c>
    </row>
    <row r="3015" spans="7:29" x14ac:dyDescent="0.35">
      <c r="G3015" s="64"/>
      <c r="H3015" s="65"/>
      <c r="I3015" s="65" t="str">
        <f>IF(Job_Cards[[#This Row],[Customer Name]]="",I3014,"")</f>
        <v>Counter Sale</v>
      </c>
      <c r="K3015" s="67" t="str">
        <f>_xlfn.XLOOKUP(Job_Cards[[#This Row],[Part Code Issued]],'Inventory Check'!$A$3:$A$3000,'Inventory Check'!$B$3:$B$3000,"WRONG Code",0)</f>
        <v>WRONG Code</v>
      </c>
      <c r="N3015" s="69">
        <f t="shared" si="301"/>
        <v>0</v>
      </c>
      <c r="U3015" s="71">
        <f t="shared" si="300"/>
        <v>0</v>
      </c>
      <c r="V3015" s="71">
        <f t="shared" si="302"/>
        <v>0</v>
      </c>
      <c r="X3015" s="69">
        <f>Job_Cards[[#This Row],[GST on Lobour]]+Job_Cards[[#This Row],[Total Labour]]+Job_Cards[[#This Row],[Part Value]]</f>
        <v>0</v>
      </c>
      <c r="AA3015" s="15">
        <f t="shared" si="303"/>
        <v>0</v>
      </c>
      <c r="AB3015" s="15">
        <f t="shared" si="304"/>
        <v>1</v>
      </c>
      <c r="AC3015" s="15">
        <f t="shared" si="305"/>
        <v>1900</v>
      </c>
    </row>
    <row r="3016" spans="7:29" x14ac:dyDescent="0.35">
      <c r="G3016" s="64"/>
      <c r="H3016" s="65"/>
      <c r="I3016" s="65" t="str">
        <f>IF(Job_Cards[[#This Row],[Customer Name]]="",I3015,"")</f>
        <v>Counter Sale</v>
      </c>
      <c r="K3016" s="67" t="str">
        <f>_xlfn.XLOOKUP(Job_Cards[[#This Row],[Part Code Issued]],'Inventory Check'!$A$3:$A$3000,'Inventory Check'!$B$3:$B$3000,"WRONG Code",0)</f>
        <v>WRONG Code</v>
      </c>
      <c r="N3016" s="69">
        <f t="shared" si="301"/>
        <v>0</v>
      </c>
      <c r="U3016" s="71">
        <f t="shared" si="300"/>
        <v>0</v>
      </c>
      <c r="V3016" s="71">
        <f t="shared" si="302"/>
        <v>0</v>
      </c>
      <c r="X3016" s="69">
        <f>Job_Cards[[#This Row],[GST on Lobour]]+Job_Cards[[#This Row],[Total Labour]]+Job_Cards[[#This Row],[Part Value]]</f>
        <v>0</v>
      </c>
      <c r="AA3016" s="15">
        <f t="shared" si="303"/>
        <v>0</v>
      </c>
      <c r="AB3016" s="15">
        <f t="shared" si="304"/>
        <v>1</v>
      </c>
      <c r="AC3016" s="15">
        <f t="shared" si="305"/>
        <v>1900</v>
      </c>
    </row>
    <row r="3017" spans="7:29" x14ac:dyDescent="0.35">
      <c r="G3017" s="64"/>
      <c r="H3017" s="65"/>
      <c r="I3017" s="65" t="str">
        <f>IF(Job_Cards[[#This Row],[Customer Name]]="",I3016,"")</f>
        <v>Counter Sale</v>
      </c>
      <c r="K3017" s="67" t="str">
        <f>_xlfn.XLOOKUP(Job_Cards[[#This Row],[Part Code Issued]],'Inventory Check'!$A$3:$A$3000,'Inventory Check'!$B$3:$B$3000,"WRONG Code",0)</f>
        <v>WRONG Code</v>
      </c>
      <c r="N3017" s="69">
        <f t="shared" si="301"/>
        <v>0</v>
      </c>
      <c r="U3017" s="71">
        <f t="shared" si="300"/>
        <v>0</v>
      </c>
      <c r="V3017" s="71">
        <f t="shared" si="302"/>
        <v>0</v>
      </c>
      <c r="X3017" s="69">
        <f>Job_Cards[[#This Row],[GST on Lobour]]+Job_Cards[[#This Row],[Total Labour]]+Job_Cards[[#This Row],[Part Value]]</f>
        <v>0</v>
      </c>
      <c r="AA3017" s="15">
        <f t="shared" si="303"/>
        <v>0</v>
      </c>
      <c r="AB3017" s="15">
        <f t="shared" si="304"/>
        <v>1</v>
      </c>
      <c r="AC3017" s="15">
        <f t="shared" si="305"/>
        <v>1900</v>
      </c>
    </row>
    <row r="3018" spans="7:29" x14ac:dyDescent="0.35">
      <c r="G3018" s="64"/>
      <c r="H3018" s="65"/>
      <c r="I3018" s="65" t="str">
        <f>IF(Job_Cards[[#This Row],[Customer Name]]="",I3017,"")</f>
        <v>Counter Sale</v>
      </c>
      <c r="K3018" s="67" t="str">
        <f>_xlfn.XLOOKUP(Job_Cards[[#This Row],[Part Code Issued]],'Inventory Check'!$A$3:$A$3000,'Inventory Check'!$B$3:$B$3000,"WRONG Code",0)</f>
        <v>WRONG Code</v>
      </c>
      <c r="N3018" s="69">
        <f t="shared" si="301"/>
        <v>0</v>
      </c>
      <c r="U3018" s="71">
        <f t="shared" si="300"/>
        <v>0</v>
      </c>
      <c r="V3018" s="71">
        <f t="shared" si="302"/>
        <v>0</v>
      </c>
      <c r="X3018" s="69">
        <f>Job_Cards[[#This Row],[GST on Lobour]]+Job_Cards[[#This Row],[Total Labour]]+Job_Cards[[#This Row],[Part Value]]</f>
        <v>0</v>
      </c>
      <c r="AA3018" s="15">
        <f t="shared" si="303"/>
        <v>0</v>
      </c>
      <c r="AB3018" s="15">
        <f t="shared" si="304"/>
        <v>1</v>
      </c>
      <c r="AC3018" s="15">
        <f t="shared" si="305"/>
        <v>1900</v>
      </c>
    </row>
    <row r="3019" spans="7:29" x14ac:dyDescent="0.35">
      <c r="G3019" s="64"/>
      <c r="H3019" s="65"/>
      <c r="I3019" s="65" t="str">
        <f>IF(Job_Cards[[#This Row],[Customer Name]]="",I3018,"")</f>
        <v>Counter Sale</v>
      </c>
      <c r="K3019" s="67" t="str">
        <f>_xlfn.XLOOKUP(Job_Cards[[#This Row],[Part Code Issued]],'Inventory Check'!$A$3:$A$3000,'Inventory Check'!$B$3:$B$3000,"WRONG Code",0)</f>
        <v>WRONG Code</v>
      </c>
      <c r="N3019" s="69">
        <f t="shared" si="301"/>
        <v>0</v>
      </c>
      <c r="U3019" s="71">
        <f t="shared" si="300"/>
        <v>0</v>
      </c>
      <c r="V3019" s="71">
        <f t="shared" si="302"/>
        <v>0</v>
      </c>
      <c r="X3019" s="69">
        <f>Job_Cards[[#This Row],[GST on Lobour]]+Job_Cards[[#This Row],[Total Labour]]+Job_Cards[[#This Row],[Part Value]]</f>
        <v>0</v>
      </c>
      <c r="AA3019" s="15">
        <f t="shared" si="303"/>
        <v>0</v>
      </c>
      <c r="AB3019" s="15">
        <f t="shared" si="304"/>
        <v>1</v>
      </c>
      <c r="AC3019" s="15">
        <f t="shared" si="305"/>
        <v>1900</v>
      </c>
    </row>
    <row r="3020" spans="7:29" x14ac:dyDescent="0.35">
      <c r="G3020" s="64"/>
      <c r="H3020" s="65"/>
      <c r="I3020" s="65" t="str">
        <f>IF(Job_Cards[[#This Row],[Customer Name]]="",I3019,"")</f>
        <v>Counter Sale</v>
      </c>
      <c r="K3020" s="67" t="str">
        <f>_xlfn.XLOOKUP(Job_Cards[[#This Row],[Part Code Issued]],'Inventory Check'!$A$3:$A$3000,'Inventory Check'!$B$3:$B$3000,"WRONG Code",0)</f>
        <v>WRONG Code</v>
      </c>
      <c r="N3020" s="69">
        <f t="shared" si="301"/>
        <v>0</v>
      </c>
      <c r="U3020" s="71">
        <f t="shared" si="300"/>
        <v>0</v>
      </c>
      <c r="V3020" s="71">
        <f t="shared" si="302"/>
        <v>0</v>
      </c>
      <c r="X3020" s="69">
        <f>Job_Cards[[#This Row],[GST on Lobour]]+Job_Cards[[#This Row],[Total Labour]]+Job_Cards[[#This Row],[Part Value]]</f>
        <v>0</v>
      </c>
      <c r="AA3020" s="15">
        <f t="shared" si="303"/>
        <v>0</v>
      </c>
      <c r="AB3020" s="15">
        <f t="shared" si="304"/>
        <v>1</v>
      </c>
      <c r="AC3020" s="15">
        <f t="shared" si="305"/>
        <v>1900</v>
      </c>
    </row>
    <row r="3021" spans="7:29" x14ac:dyDescent="0.35">
      <c r="G3021" s="64"/>
      <c r="H3021" s="65"/>
      <c r="I3021" s="65" t="str">
        <f>IF(Job_Cards[[#This Row],[Customer Name]]="",I3020,"")</f>
        <v>Counter Sale</v>
      </c>
      <c r="K3021" s="67" t="str">
        <f>_xlfn.XLOOKUP(Job_Cards[[#This Row],[Part Code Issued]],'Inventory Check'!$A$3:$A$3000,'Inventory Check'!$B$3:$B$3000,"WRONG Code",0)</f>
        <v>WRONG Code</v>
      </c>
      <c r="N3021" s="69">
        <f t="shared" si="301"/>
        <v>0</v>
      </c>
      <c r="U3021" s="71">
        <f t="shared" si="300"/>
        <v>0</v>
      </c>
      <c r="V3021" s="71">
        <f t="shared" si="302"/>
        <v>0</v>
      </c>
      <c r="X3021" s="69">
        <f>Job_Cards[[#This Row],[GST on Lobour]]+Job_Cards[[#This Row],[Total Labour]]+Job_Cards[[#This Row],[Part Value]]</f>
        <v>0</v>
      </c>
      <c r="AA3021" s="15">
        <f t="shared" si="303"/>
        <v>0</v>
      </c>
      <c r="AB3021" s="15">
        <f t="shared" si="304"/>
        <v>1</v>
      </c>
      <c r="AC3021" s="15">
        <f t="shared" si="305"/>
        <v>1900</v>
      </c>
    </row>
    <row r="3022" spans="7:29" x14ac:dyDescent="0.35">
      <c r="G3022" s="64"/>
      <c r="H3022" s="65"/>
      <c r="I3022" s="65" t="str">
        <f>IF(Job_Cards[[#This Row],[Customer Name]]="",I3021,"")</f>
        <v>Counter Sale</v>
      </c>
      <c r="K3022" s="67" t="str">
        <f>_xlfn.XLOOKUP(Job_Cards[[#This Row],[Part Code Issued]],'Inventory Check'!$A$3:$A$3000,'Inventory Check'!$B$3:$B$3000,"WRONG Code",0)</f>
        <v>WRONG Code</v>
      </c>
      <c r="N3022" s="69">
        <f t="shared" si="301"/>
        <v>0</v>
      </c>
      <c r="U3022" s="71">
        <f t="shared" si="300"/>
        <v>0</v>
      </c>
      <c r="V3022" s="71">
        <f t="shared" si="302"/>
        <v>0</v>
      </c>
      <c r="X3022" s="69">
        <f>Job_Cards[[#This Row],[GST on Lobour]]+Job_Cards[[#This Row],[Total Labour]]+Job_Cards[[#This Row],[Part Value]]</f>
        <v>0</v>
      </c>
      <c r="AA3022" s="15">
        <f t="shared" si="303"/>
        <v>0</v>
      </c>
      <c r="AB3022" s="15">
        <f t="shared" si="304"/>
        <v>1</v>
      </c>
      <c r="AC3022" s="15">
        <f t="shared" si="305"/>
        <v>1900</v>
      </c>
    </row>
    <row r="3023" spans="7:29" x14ac:dyDescent="0.35">
      <c r="G3023" s="64"/>
      <c r="H3023" s="65"/>
      <c r="I3023" s="65" t="str">
        <f>IF(Job_Cards[[#This Row],[Customer Name]]="",I3022,"")</f>
        <v>Counter Sale</v>
      </c>
      <c r="K3023" s="67" t="str">
        <f>_xlfn.XLOOKUP(Job_Cards[[#This Row],[Part Code Issued]],'Inventory Check'!$A$3:$A$3000,'Inventory Check'!$B$3:$B$3000,"WRONG Code",0)</f>
        <v>WRONG Code</v>
      </c>
      <c r="N3023" s="69">
        <f t="shared" si="301"/>
        <v>0</v>
      </c>
      <c r="U3023" s="71">
        <f t="shared" si="300"/>
        <v>0</v>
      </c>
      <c r="V3023" s="71">
        <f t="shared" si="302"/>
        <v>0</v>
      </c>
      <c r="X3023" s="69">
        <f>Job_Cards[[#This Row],[GST on Lobour]]+Job_Cards[[#This Row],[Total Labour]]+Job_Cards[[#This Row],[Part Value]]</f>
        <v>0</v>
      </c>
      <c r="AA3023" s="15">
        <f t="shared" si="303"/>
        <v>0</v>
      </c>
      <c r="AB3023" s="15">
        <f t="shared" si="304"/>
        <v>1</v>
      </c>
      <c r="AC3023" s="15">
        <f t="shared" si="305"/>
        <v>1900</v>
      </c>
    </row>
    <row r="3024" spans="7:29" x14ac:dyDescent="0.35">
      <c r="G3024" s="64"/>
      <c r="H3024" s="65"/>
      <c r="I3024" s="65" t="str">
        <f>IF(Job_Cards[[#This Row],[Customer Name]]="",I3023,"")</f>
        <v>Counter Sale</v>
      </c>
      <c r="K3024" s="67" t="str">
        <f>_xlfn.XLOOKUP(Job_Cards[[#This Row],[Part Code Issued]],'Inventory Check'!$A$3:$A$3000,'Inventory Check'!$B$3:$B$3000,"WRONG Code",0)</f>
        <v>WRONG Code</v>
      </c>
      <c r="N3024" s="69">
        <f t="shared" si="301"/>
        <v>0</v>
      </c>
      <c r="U3024" s="71">
        <f t="shared" si="300"/>
        <v>0</v>
      </c>
      <c r="V3024" s="71">
        <f t="shared" si="302"/>
        <v>0</v>
      </c>
      <c r="X3024" s="69">
        <f>Job_Cards[[#This Row],[GST on Lobour]]+Job_Cards[[#This Row],[Total Labour]]+Job_Cards[[#This Row],[Part Value]]</f>
        <v>0</v>
      </c>
      <c r="AA3024" s="15">
        <f t="shared" si="303"/>
        <v>0</v>
      </c>
      <c r="AB3024" s="15">
        <f t="shared" si="304"/>
        <v>1</v>
      </c>
      <c r="AC3024" s="15">
        <f t="shared" si="305"/>
        <v>1900</v>
      </c>
    </row>
    <row r="3025" spans="7:29" x14ac:dyDescent="0.35">
      <c r="G3025" s="64"/>
      <c r="H3025" s="65"/>
      <c r="I3025" s="65" t="str">
        <f>IF(Job_Cards[[#This Row],[Customer Name]]="",I3024,"")</f>
        <v>Counter Sale</v>
      </c>
      <c r="K3025" s="67" t="str">
        <f>_xlfn.XLOOKUP(Job_Cards[[#This Row],[Part Code Issued]],'Inventory Check'!$A$3:$A$3000,'Inventory Check'!$B$3:$B$3000,"WRONG Code",0)</f>
        <v>WRONG Code</v>
      </c>
      <c r="N3025" s="69">
        <f t="shared" si="301"/>
        <v>0</v>
      </c>
      <c r="U3025" s="71">
        <f t="shared" si="300"/>
        <v>0</v>
      </c>
      <c r="V3025" s="71">
        <f t="shared" si="302"/>
        <v>0</v>
      </c>
      <c r="X3025" s="69">
        <f>Job_Cards[[#This Row],[GST on Lobour]]+Job_Cards[[#This Row],[Total Labour]]+Job_Cards[[#This Row],[Part Value]]</f>
        <v>0</v>
      </c>
      <c r="AA3025" s="15">
        <f t="shared" si="303"/>
        <v>0</v>
      </c>
      <c r="AB3025" s="15">
        <f t="shared" si="304"/>
        <v>1</v>
      </c>
      <c r="AC3025" s="15">
        <f t="shared" si="305"/>
        <v>1900</v>
      </c>
    </row>
    <row r="3026" spans="7:29" x14ac:dyDescent="0.35">
      <c r="G3026" s="64"/>
      <c r="H3026" s="65"/>
      <c r="I3026" s="65" t="str">
        <f>IF(Job_Cards[[#This Row],[Customer Name]]="",I3025,"")</f>
        <v>Counter Sale</v>
      </c>
      <c r="K3026" s="67" t="str">
        <f>_xlfn.XLOOKUP(Job_Cards[[#This Row],[Part Code Issued]],'Inventory Check'!$A$3:$A$3000,'Inventory Check'!$B$3:$B$3000,"WRONG Code",0)</f>
        <v>WRONG Code</v>
      </c>
      <c r="N3026" s="69">
        <f t="shared" si="301"/>
        <v>0</v>
      </c>
      <c r="U3026" s="71">
        <f t="shared" si="300"/>
        <v>0</v>
      </c>
      <c r="V3026" s="71">
        <f t="shared" si="302"/>
        <v>0</v>
      </c>
      <c r="X3026" s="69">
        <f>Job_Cards[[#This Row],[GST on Lobour]]+Job_Cards[[#This Row],[Total Labour]]+Job_Cards[[#This Row],[Part Value]]</f>
        <v>0</v>
      </c>
      <c r="AA3026" s="15">
        <f t="shared" si="303"/>
        <v>0</v>
      </c>
      <c r="AB3026" s="15">
        <f t="shared" si="304"/>
        <v>1</v>
      </c>
      <c r="AC3026" s="15">
        <f t="shared" si="305"/>
        <v>1900</v>
      </c>
    </row>
    <row r="3027" spans="7:29" x14ac:dyDescent="0.35">
      <c r="G3027" s="64"/>
      <c r="H3027" s="65"/>
      <c r="I3027" s="65" t="str">
        <f>IF(Job_Cards[[#This Row],[Customer Name]]="",I3026,"")</f>
        <v>Counter Sale</v>
      </c>
      <c r="K3027" s="67" t="str">
        <f>_xlfn.XLOOKUP(Job_Cards[[#This Row],[Part Code Issued]],'Inventory Check'!$A$3:$A$3000,'Inventory Check'!$B$3:$B$3000,"WRONG Code",0)</f>
        <v>WRONG Code</v>
      </c>
      <c r="N3027" s="69">
        <f t="shared" si="301"/>
        <v>0</v>
      </c>
      <c r="U3027" s="71">
        <f t="shared" si="300"/>
        <v>0</v>
      </c>
      <c r="V3027" s="71">
        <f t="shared" si="302"/>
        <v>0</v>
      </c>
      <c r="X3027" s="69">
        <f>Job_Cards[[#This Row],[GST on Lobour]]+Job_Cards[[#This Row],[Total Labour]]+Job_Cards[[#This Row],[Part Value]]</f>
        <v>0</v>
      </c>
      <c r="AA3027" s="15">
        <f t="shared" si="303"/>
        <v>0</v>
      </c>
      <c r="AB3027" s="15">
        <f t="shared" si="304"/>
        <v>1</v>
      </c>
      <c r="AC3027" s="15">
        <f t="shared" si="305"/>
        <v>1900</v>
      </c>
    </row>
    <row r="3028" spans="7:29" x14ac:dyDescent="0.35">
      <c r="G3028" s="64"/>
      <c r="H3028" s="65"/>
      <c r="I3028" s="65" t="str">
        <f>IF(Job_Cards[[#This Row],[Customer Name]]="",I3027,"")</f>
        <v>Counter Sale</v>
      </c>
      <c r="K3028" s="67" t="str">
        <f>_xlfn.XLOOKUP(Job_Cards[[#This Row],[Part Code Issued]],'Inventory Check'!$A$3:$A$3000,'Inventory Check'!$B$3:$B$3000,"WRONG Code",0)</f>
        <v>WRONG Code</v>
      </c>
      <c r="N3028" s="69">
        <f t="shared" si="301"/>
        <v>0</v>
      </c>
      <c r="U3028" s="71">
        <f t="shared" si="300"/>
        <v>0</v>
      </c>
      <c r="V3028" s="71">
        <f t="shared" si="302"/>
        <v>0</v>
      </c>
      <c r="X3028" s="69">
        <f>Job_Cards[[#This Row],[GST on Lobour]]+Job_Cards[[#This Row],[Total Labour]]+Job_Cards[[#This Row],[Part Value]]</f>
        <v>0</v>
      </c>
      <c r="AA3028" s="15">
        <f t="shared" si="303"/>
        <v>0</v>
      </c>
      <c r="AB3028" s="15">
        <f t="shared" si="304"/>
        <v>1</v>
      </c>
      <c r="AC3028" s="15">
        <f t="shared" si="305"/>
        <v>1900</v>
      </c>
    </row>
    <row r="3029" spans="7:29" x14ac:dyDescent="0.35">
      <c r="G3029" s="64"/>
      <c r="H3029" s="65"/>
      <c r="I3029" s="65" t="str">
        <f>IF(Job_Cards[[#This Row],[Customer Name]]="",I3028,"")</f>
        <v>Counter Sale</v>
      </c>
      <c r="K3029" s="67" t="str">
        <f>_xlfn.XLOOKUP(Job_Cards[[#This Row],[Part Code Issued]],'Inventory Check'!$A$3:$A$3000,'Inventory Check'!$B$3:$B$3000,"WRONG Code",0)</f>
        <v>WRONG Code</v>
      </c>
      <c r="N3029" s="69">
        <f t="shared" si="301"/>
        <v>0</v>
      </c>
      <c r="U3029" s="71">
        <f t="shared" si="300"/>
        <v>0</v>
      </c>
      <c r="V3029" s="71">
        <f t="shared" si="302"/>
        <v>0</v>
      </c>
      <c r="X3029" s="69">
        <f>Job_Cards[[#This Row],[GST on Lobour]]+Job_Cards[[#This Row],[Total Labour]]+Job_Cards[[#This Row],[Part Value]]</f>
        <v>0</v>
      </c>
      <c r="AA3029" s="15">
        <f t="shared" si="303"/>
        <v>0</v>
      </c>
      <c r="AB3029" s="15">
        <f t="shared" si="304"/>
        <v>1</v>
      </c>
      <c r="AC3029" s="15">
        <f t="shared" si="305"/>
        <v>1900</v>
      </c>
    </row>
    <row r="3030" spans="7:29" x14ac:dyDescent="0.35">
      <c r="G3030" s="64"/>
      <c r="H3030" s="65"/>
      <c r="I3030" s="65" t="str">
        <f>IF(Job_Cards[[#This Row],[Customer Name]]="",I3029,"")</f>
        <v>Counter Sale</v>
      </c>
      <c r="K3030" s="67" t="str">
        <f>_xlfn.XLOOKUP(Job_Cards[[#This Row],[Part Code Issued]],'Inventory Check'!$A$3:$A$3000,'Inventory Check'!$B$3:$B$3000,"WRONG Code",0)</f>
        <v>WRONG Code</v>
      </c>
      <c r="N3030" s="69">
        <f t="shared" si="301"/>
        <v>0</v>
      </c>
      <c r="U3030" s="71">
        <f t="shared" si="300"/>
        <v>0</v>
      </c>
      <c r="V3030" s="71">
        <f t="shared" si="302"/>
        <v>0</v>
      </c>
      <c r="X3030" s="69">
        <f>Job_Cards[[#This Row],[GST on Lobour]]+Job_Cards[[#This Row],[Total Labour]]+Job_Cards[[#This Row],[Part Value]]</f>
        <v>0</v>
      </c>
      <c r="AA3030" s="15">
        <f t="shared" si="303"/>
        <v>0</v>
      </c>
      <c r="AB3030" s="15">
        <f t="shared" si="304"/>
        <v>1</v>
      </c>
      <c r="AC3030" s="15">
        <f t="shared" si="305"/>
        <v>1900</v>
      </c>
    </row>
    <row r="3031" spans="7:29" x14ac:dyDescent="0.35">
      <c r="G3031" s="64"/>
      <c r="H3031" s="65"/>
      <c r="I3031" s="65" t="str">
        <f>IF(Job_Cards[[#This Row],[Customer Name]]="",I3030,"")</f>
        <v>Counter Sale</v>
      </c>
      <c r="K3031" s="67" t="str">
        <f>_xlfn.XLOOKUP(Job_Cards[[#This Row],[Part Code Issued]],'Inventory Check'!$A$3:$A$3000,'Inventory Check'!$B$3:$B$3000,"WRONG Code",0)</f>
        <v>WRONG Code</v>
      </c>
      <c r="N3031" s="69">
        <f t="shared" si="301"/>
        <v>0</v>
      </c>
      <c r="U3031" s="71">
        <f t="shared" si="300"/>
        <v>0</v>
      </c>
      <c r="V3031" s="71">
        <f t="shared" si="302"/>
        <v>0</v>
      </c>
      <c r="X3031" s="69">
        <f>Job_Cards[[#This Row],[GST on Lobour]]+Job_Cards[[#This Row],[Total Labour]]+Job_Cards[[#This Row],[Part Value]]</f>
        <v>0</v>
      </c>
      <c r="AA3031" s="15">
        <f t="shared" si="303"/>
        <v>0</v>
      </c>
      <c r="AB3031" s="15">
        <f t="shared" si="304"/>
        <v>1</v>
      </c>
      <c r="AC3031" s="15">
        <f t="shared" si="305"/>
        <v>1900</v>
      </c>
    </row>
    <row r="3032" spans="7:29" x14ac:dyDescent="0.35">
      <c r="G3032" s="64"/>
      <c r="H3032" s="65"/>
      <c r="I3032" s="65" t="str">
        <f>IF(Job_Cards[[#This Row],[Customer Name]]="",I3031,"")</f>
        <v>Counter Sale</v>
      </c>
      <c r="K3032" s="67" t="str">
        <f>_xlfn.XLOOKUP(Job_Cards[[#This Row],[Part Code Issued]],'Inventory Check'!$A$3:$A$3000,'Inventory Check'!$B$3:$B$3000,"WRONG Code",0)</f>
        <v>WRONG Code</v>
      </c>
      <c r="N3032" s="69">
        <f t="shared" si="301"/>
        <v>0</v>
      </c>
      <c r="U3032" s="71">
        <f t="shared" si="300"/>
        <v>0</v>
      </c>
      <c r="V3032" s="71">
        <f t="shared" si="302"/>
        <v>0</v>
      </c>
      <c r="X3032" s="69">
        <f>Job_Cards[[#This Row],[GST on Lobour]]+Job_Cards[[#This Row],[Total Labour]]+Job_Cards[[#This Row],[Part Value]]</f>
        <v>0</v>
      </c>
      <c r="AA3032" s="15">
        <f t="shared" si="303"/>
        <v>0</v>
      </c>
      <c r="AB3032" s="15">
        <f t="shared" si="304"/>
        <v>1</v>
      </c>
      <c r="AC3032" s="15">
        <f t="shared" si="305"/>
        <v>1900</v>
      </c>
    </row>
    <row r="3033" spans="7:29" x14ac:dyDescent="0.35">
      <c r="G3033" s="64"/>
      <c r="H3033" s="65"/>
      <c r="I3033" s="65" t="str">
        <f>IF(Job_Cards[[#This Row],[Customer Name]]="",I3032,"")</f>
        <v>Counter Sale</v>
      </c>
      <c r="K3033" s="67" t="str">
        <f>_xlfn.XLOOKUP(Job_Cards[[#This Row],[Part Code Issued]],'Inventory Check'!$A$3:$A$3000,'Inventory Check'!$B$3:$B$3000,"WRONG Code",0)</f>
        <v>WRONG Code</v>
      </c>
      <c r="N3033" s="69">
        <f t="shared" si="301"/>
        <v>0</v>
      </c>
      <c r="U3033" s="71">
        <f t="shared" si="300"/>
        <v>0</v>
      </c>
      <c r="V3033" s="71">
        <f t="shared" si="302"/>
        <v>0</v>
      </c>
      <c r="X3033" s="69">
        <f>Job_Cards[[#This Row],[GST on Lobour]]+Job_Cards[[#This Row],[Total Labour]]+Job_Cards[[#This Row],[Part Value]]</f>
        <v>0</v>
      </c>
      <c r="AA3033" s="15">
        <f t="shared" si="303"/>
        <v>0</v>
      </c>
      <c r="AB3033" s="15">
        <f t="shared" si="304"/>
        <v>1</v>
      </c>
      <c r="AC3033" s="15">
        <f t="shared" si="305"/>
        <v>1900</v>
      </c>
    </row>
    <row r="3034" spans="7:29" x14ac:dyDescent="0.35">
      <c r="G3034" s="64"/>
      <c r="H3034" s="65"/>
      <c r="I3034" s="65" t="str">
        <f>IF(Job_Cards[[#This Row],[Customer Name]]="",I3033,"")</f>
        <v>Counter Sale</v>
      </c>
      <c r="K3034" s="67" t="str">
        <f>_xlfn.XLOOKUP(Job_Cards[[#This Row],[Part Code Issued]],'Inventory Check'!$A$3:$A$3000,'Inventory Check'!$B$3:$B$3000,"WRONG Code",0)</f>
        <v>WRONG Code</v>
      </c>
      <c r="N3034" s="69">
        <f t="shared" si="301"/>
        <v>0</v>
      </c>
      <c r="U3034" s="71">
        <f t="shared" si="300"/>
        <v>0</v>
      </c>
      <c r="V3034" s="71">
        <f t="shared" si="302"/>
        <v>0</v>
      </c>
      <c r="X3034" s="69">
        <f>Job_Cards[[#This Row],[GST on Lobour]]+Job_Cards[[#This Row],[Total Labour]]+Job_Cards[[#This Row],[Part Value]]</f>
        <v>0</v>
      </c>
      <c r="AA3034" s="15">
        <f t="shared" si="303"/>
        <v>0</v>
      </c>
      <c r="AB3034" s="15">
        <f t="shared" si="304"/>
        <v>1</v>
      </c>
      <c r="AC3034" s="15">
        <f t="shared" si="305"/>
        <v>1900</v>
      </c>
    </row>
    <row r="3035" spans="7:29" x14ac:dyDescent="0.35">
      <c r="G3035" s="64"/>
      <c r="H3035" s="65"/>
      <c r="I3035" s="65" t="str">
        <f>IF(Job_Cards[[#This Row],[Customer Name]]="",I3034,"")</f>
        <v>Counter Sale</v>
      </c>
      <c r="K3035" s="67" t="str">
        <f>_xlfn.XLOOKUP(Job_Cards[[#This Row],[Part Code Issued]],'Inventory Check'!$A$3:$A$3000,'Inventory Check'!$B$3:$B$3000,"WRONG Code",0)</f>
        <v>WRONG Code</v>
      </c>
      <c r="N3035" s="69">
        <f t="shared" si="301"/>
        <v>0</v>
      </c>
      <c r="U3035" s="71">
        <f t="shared" si="300"/>
        <v>0</v>
      </c>
      <c r="V3035" s="71">
        <f t="shared" si="302"/>
        <v>0</v>
      </c>
      <c r="X3035" s="69">
        <f>Job_Cards[[#This Row],[GST on Lobour]]+Job_Cards[[#This Row],[Total Labour]]+Job_Cards[[#This Row],[Part Value]]</f>
        <v>0</v>
      </c>
      <c r="AA3035" s="15">
        <f t="shared" si="303"/>
        <v>0</v>
      </c>
      <c r="AB3035" s="15">
        <f t="shared" si="304"/>
        <v>1</v>
      </c>
      <c r="AC3035" s="15">
        <f t="shared" si="305"/>
        <v>1900</v>
      </c>
    </row>
    <row r="3036" spans="7:29" x14ac:dyDescent="0.35">
      <c r="G3036" s="64"/>
      <c r="H3036" s="65"/>
      <c r="I3036" s="65" t="str">
        <f>IF(Job_Cards[[#This Row],[Customer Name]]="",I3035,"")</f>
        <v>Counter Sale</v>
      </c>
      <c r="K3036" s="67" t="str">
        <f>_xlfn.XLOOKUP(Job_Cards[[#This Row],[Part Code Issued]],'Inventory Check'!$A$3:$A$3000,'Inventory Check'!$B$3:$B$3000,"WRONG Code",0)</f>
        <v>WRONG Code</v>
      </c>
      <c r="N3036" s="69">
        <f t="shared" si="301"/>
        <v>0</v>
      </c>
      <c r="U3036" s="71">
        <f t="shared" si="300"/>
        <v>0</v>
      </c>
      <c r="V3036" s="71">
        <f t="shared" si="302"/>
        <v>0</v>
      </c>
      <c r="X3036" s="69">
        <f>Job_Cards[[#This Row],[GST on Lobour]]+Job_Cards[[#This Row],[Total Labour]]+Job_Cards[[#This Row],[Part Value]]</f>
        <v>0</v>
      </c>
      <c r="AA3036" s="15">
        <f t="shared" si="303"/>
        <v>0</v>
      </c>
      <c r="AB3036" s="15">
        <f t="shared" si="304"/>
        <v>1</v>
      </c>
      <c r="AC3036" s="15">
        <f t="shared" si="305"/>
        <v>1900</v>
      </c>
    </row>
    <row r="3037" spans="7:29" x14ac:dyDescent="0.35">
      <c r="G3037" s="64"/>
      <c r="H3037" s="65"/>
      <c r="I3037" s="65" t="str">
        <f>IF(Job_Cards[[#This Row],[Customer Name]]="",I3036,"")</f>
        <v>Counter Sale</v>
      </c>
      <c r="K3037" s="67" t="str">
        <f>_xlfn.XLOOKUP(Job_Cards[[#This Row],[Part Code Issued]],'Inventory Check'!$A$3:$A$3000,'Inventory Check'!$B$3:$B$3000,"WRONG Code",0)</f>
        <v>WRONG Code</v>
      </c>
      <c r="N3037" s="69">
        <f t="shared" si="301"/>
        <v>0</v>
      </c>
      <c r="U3037" s="71">
        <f t="shared" si="300"/>
        <v>0</v>
      </c>
      <c r="V3037" s="71">
        <f t="shared" si="302"/>
        <v>0</v>
      </c>
      <c r="X3037" s="69">
        <f>Job_Cards[[#This Row],[GST on Lobour]]+Job_Cards[[#This Row],[Total Labour]]+Job_Cards[[#This Row],[Part Value]]</f>
        <v>0</v>
      </c>
      <c r="AA3037" s="15">
        <f t="shared" si="303"/>
        <v>0</v>
      </c>
      <c r="AB3037" s="15">
        <f t="shared" si="304"/>
        <v>1</v>
      </c>
      <c r="AC3037" s="15">
        <f t="shared" si="305"/>
        <v>1900</v>
      </c>
    </row>
    <row r="3038" spans="7:29" x14ac:dyDescent="0.35">
      <c r="G3038" s="64"/>
      <c r="H3038" s="65"/>
      <c r="I3038" s="65" t="str">
        <f>IF(Job_Cards[[#This Row],[Customer Name]]="",I3037,"")</f>
        <v>Counter Sale</v>
      </c>
      <c r="K3038" s="67" t="str">
        <f>_xlfn.XLOOKUP(Job_Cards[[#This Row],[Part Code Issued]],'Inventory Check'!$A$3:$A$3000,'Inventory Check'!$B$3:$B$3000,"WRONG Code",0)</f>
        <v>WRONG Code</v>
      </c>
      <c r="N3038" s="69">
        <f t="shared" si="301"/>
        <v>0</v>
      </c>
      <c r="U3038" s="71">
        <f t="shared" si="300"/>
        <v>0</v>
      </c>
      <c r="V3038" s="71">
        <f t="shared" si="302"/>
        <v>0</v>
      </c>
      <c r="X3038" s="69">
        <f>Job_Cards[[#This Row],[GST on Lobour]]+Job_Cards[[#This Row],[Total Labour]]+Job_Cards[[#This Row],[Part Value]]</f>
        <v>0</v>
      </c>
      <c r="AA3038" s="15">
        <f t="shared" si="303"/>
        <v>0</v>
      </c>
      <c r="AB3038" s="15">
        <f t="shared" si="304"/>
        <v>1</v>
      </c>
      <c r="AC3038" s="15">
        <f t="shared" si="305"/>
        <v>1900</v>
      </c>
    </row>
    <row r="3039" spans="7:29" x14ac:dyDescent="0.35">
      <c r="G3039" s="64"/>
      <c r="H3039" s="65"/>
      <c r="I3039" s="65" t="str">
        <f>IF(Job_Cards[[#This Row],[Customer Name]]="",I3038,"")</f>
        <v>Counter Sale</v>
      </c>
      <c r="K3039" s="67" t="str">
        <f>_xlfn.XLOOKUP(Job_Cards[[#This Row],[Part Code Issued]],'Inventory Check'!$A$3:$A$3000,'Inventory Check'!$B$3:$B$3000,"WRONG Code",0)</f>
        <v>WRONG Code</v>
      </c>
      <c r="N3039" s="69">
        <f t="shared" si="301"/>
        <v>0</v>
      </c>
      <c r="U3039" s="71">
        <f t="shared" si="300"/>
        <v>0</v>
      </c>
      <c r="V3039" s="71">
        <f t="shared" si="302"/>
        <v>0</v>
      </c>
      <c r="X3039" s="69">
        <f>Job_Cards[[#This Row],[GST on Lobour]]+Job_Cards[[#This Row],[Total Labour]]+Job_Cards[[#This Row],[Part Value]]</f>
        <v>0</v>
      </c>
      <c r="AA3039" s="15">
        <f t="shared" si="303"/>
        <v>0</v>
      </c>
      <c r="AB3039" s="15">
        <f t="shared" si="304"/>
        <v>1</v>
      </c>
      <c r="AC3039" s="15">
        <f t="shared" si="305"/>
        <v>1900</v>
      </c>
    </row>
    <row r="3040" spans="7:29" x14ac:dyDescent="0.35">
      <c r="G3040" s="64"/>
      <c r="H3040" s="65"/>
      <c r="I3040" s="65" t="str">
        <f>IF(Job_Cards[[#This Row],[Customer Name]]="",I3039,"")</f>
        <v>Counter Sale</v>
      </c>
      <c r="K3040" s="67" t="str">
        <f>_xlfn.XLOOKUP(Job_Cards[[#This Row],[Part Code Issued]],'Inventory Check'!$A$3:$A$3000,'Inventory Check'!$B$3:$B$3000,"WRONG Code",0)</f>
        <v>WRONG Code</v>
      </c>
      <c r="N3040" s="69">
        <f t="shared" si="301"/>
        <v>0</v>
      </c>
      <c r="U3040" s="71">
        <f t="shared" si="300"/>
        <v>0</v>
      </c>
      <c r="V3040" s="71">
        <f t="shared" si="302"/>
        <v>0</v>
      </c>
      <c r="X3040" s="69">
        <f>Job_Cards[[#This Row],[GST on Lobour]]+Job_Cards[[#This Row],[Total Labour]]+Job_Cards[[#This Row],[Part Value]]</f>
        <v>0</v>
      </c>
      <c r="AA3040" s="15">
        <f t="shared" si="303"/>
        <v>0</v>
      </c>
      <c r="AB3040" s="15">
        <f t="shared" si="304"/>
        <v>1</v>
      </c>
      <c r="AC3040" s="15">
        <f t="shared" si="305"/>
        <v>1900</v>
      </c>
    </row>
    <row r="3041" spans="7:29" x14ac:dyDescent="0.35">
      <c r="G3041" s="64"/>
      <c r="H3041" s="65"/>
      <c r="I3041" s="65" t="str">
        <f>IF(Job_Cards[[#This Row],[Customer Name]]="",I3040,"")</f>
        <v>Counter Sale</v>
      </c>
      <c r="K3041" s="67" t="str">
        <f>_xlfn.XLOOKUP(Job_Cards[[#This Row],[Part Code Issued]],'Inventory Check'!$A$3:$A$3000,'Inventory Check'!$B$3:$B$3000,"WRONG Code",0)</f>
        <v>WRONG Code</v>
      </c>
      <c r="N3041" s="69">
        <f t="shared" si="301"/>
        <v>0</v>
      </c>
      <c r="U3041" s="71">
        <f t="shared" si="300"/>
        <v>0</v>
      </c>
      <c r="V3041" s="71">
        <f t="shared" si="302"/>
        <v>0</v>
      </c>
      <c r="X3041" s="69">
        <f>Job_Cards[[#This Row],[GST on Lobour]]+Job_Cards[[#This Row],[Total Labour]]+Job_Cards[[#This Row],[Part Value]]</f>
        <v>0</v>
      </c>
      <c r="AA3041" s="15">
        <f t="shared" si="303"/>
        <v>0</v>
      </c>
      <c r="AB3041" s="15">
        <f t="shared" si="304"/>
        <v>1</v>
      </c>
      <c r="AC3041" s="15">
        <f t="shared" si="305"/>
        <v>1900</v>
      </c>
    </row>
    <row r="3042" spans="7:29" x14ac:dyDescent="0.35">
      <c r="G3042" s="64"/>
      <c r="H3042" s="65"/>
      <c r="I3042" s="65" t="str">
        <f>IF(Job_Cards[[#This Row],[Customer Name]]="",I3041,"")</f>
        <v>Counter Sale</v>
      </c>
      <c r="K3042" s="67" t="str">
        <f>_xlfn.XLOOKUP(Job_Cards[[#This Row],[Part Code Issued]],'Inventory Check'!$A$3:$A$3000,'Inventory Check'!$B$3:$B$3000,"WRONG Code",0)</f>
        <v>WRONG Code</v>
      </c>
      <c r="N3042" s="69">
        <f t="shared" si="301"/>
        <v>0</v>
      </c>
      <c r="U3042" s="71">
        <f t="shared" si="300"/>
        <v>0</v>
      </c>
      <c r="V3042" s="71">
        <f t="shared" si="302"/>
        <v>0</v>
      </c>
      <c r="X3042" s="69">
        <f>Job_Cards[[#This Row],[GST on Lobour]]+Job_Cards[[#This Row],[Total Labour]]+Job_Cards[[#This Row],[Part Value]]</f>
        <v>0</v>
      </c>
      <c r="AA3042" s="15">
        <f t="shared" si="303"/>
        <v>0</v>
      </c>
      <c r="AB3042" s="15">
        <f t="shared" si="304"/>
        <v>1</v>
      </c>
      <c r="AC3042" s="15">
        <f t="shared" si="305"/>
        <v>1900</v>
      </c>
    </row>
    <row r="3043" spans="7:29" x14ac:dyDescent="0.35">
      <c r="G3043" s="64"/>
      <c r="H3043" s="65"/>
      <c r="I3043" s="65" t="str">
        <f>IF(Job_Cards[[#This Row],[Customer Name]]="",I3042,"")</f>
        <v>Counter Sale</v>
      </c>
      <c r="K3043" s="67" t="str">
        <f>_xlfn.XLOOKUP(Job_Cards[[#This Row],[Part Code Issued]],'Inventory Check'!$A$3:$A$3000,'Inventory Check'!$B$3:$B$3000,"WRONG Code",0)</f>
        <v>WRONG Code</v>
      </c>
      <c r="N3043" s="69">
        <f t="shared" si="301"/>
        <v>0</v>
      </c>
      <c r="U3043" s="71">
        <f t="shared" si="300"/>
        <v>0</v>
      </c>
      <c r="V3043" s="71">
        <f t="shared" si="302"/>
        <v>0</v>
      </c>
      <c r="X3043" s="69">
        <f>Job_Cards[[#This Row],[GST on Lobour]]+Job_Cards[[#This Row],[Total Labour]]+Job_Cards[[#This Row],[Part Value]]</f>
        <v>0</v>
      </c>
      <c r="AA3043" s="15">
        <f t="shared" si="303"/>
        <v>0</v>
      </c>
      <c r="AB3043" s="15">
        <f t="shared" si="304"/>
        <v>1</v>
      </c>
      <c r="AC3043" s="15">
        <f t="shared" si="305"/>
        <v>1900</v>
      </c>
    </row>
    <row r="3044" spans="7:29" x14ac:dyDescent="0.35">
      <c r="G3044" s="64"/>
      <c r="H3044" s="65"/>
      <c r="I3044" s="65" t="str">
        <f>IF(Job_Cards[[#This Row],[Customer Name]]="",I3043,"")</f>
        <v>Counter Sale</v>
      </c>
      <c r="K3044" s="67" t="str">
        <f>_xlfn.XLOOKUP(Job_Cards[[#This Row],[Part Code Issued]],'Inventory Check'!$A$3:$A$3000,'Inventory Check'!$B$3:$B$3000,"WRONG Code",0)</f>
        <v>WRONG Code</v>
      </c>
      <c r="N3044" s="69">
        <f t="shared" si="301"/>
        <v>0</v>
      </c>
      <c r="U3044" s="71">
        <f t="shared" si="300"/>
        <v>0</v>
      </c>
      <c r="V3044" s="71">
        <f t="shared" si="302"/>
        <v>0</v>
      </c>
      <c r="X3044" s="69">
        <f>Job_Cards[[#This Row],[GST on Lobour]]+Job_Cards[[#This Row],[Total Labour]]+Job_Cards[[#This Row],[Part Value]]</f>
        <v>0</v>
      </c>
      <c r="AA3044" s="15">
        <f t="shared" si="303"/>
        <v>0</v>
      </c>
      <c r="AB3044" s="15">
        <f t="shared" si="304"/>
        <v>1</v>
      </c>
      <c r="AC3044" s="15">
        <f t="shared" si="305"/>
        <v>1900</v>
      </c>
    </row>
    <row r="3045" spans="7:29" x14ac:dyDescent="0.35">
      <c r="G3045" s="64"/>
      <c r="H3045" s="65"/>
      <c r="I3045" s="65" t="str">
        <f>IF(Job_Cards[[#This Row],[Customer Name]]="",I3044,"")</f>
        <v>Counter Sale</v>
      </c>
      <c r="K3045" s="67" t="str">
        <f>_xlfn.XLOOKUP(Job_Cards[[#This Row],[Part Code Issued]],'Inventory Check'!$A$3:$A$3000,'Inventory Check'!$B$3:$B$3000,"WRONG Code",0)</f>
        <v>WRONG Code</v>
      </c>
      <c r="N3045" s="69">
        <f t="shared" si="301"/>
        <v>0</v>
      </c>
      <c r="U3045" s="71">
        <f t="shared" si="300"/>
        <v>0</v>
      </c>
      <c r="V3045" s="71">
        <f t="shared" si="302"/>
        <v>0</v>
      </c>
      <c r="X3045" s="69">
        <f>Job_Cards[[#This Row],[GST on Lobour]]+Job_Cards[[#This Row],[Total Labour]]+Job_Cards[[#This Row],[Part Value]]</f>
        <v>0</v>
      </c>
      <c r="AA3045" s="15">
        <f t="shared" si="303"/>
        <v>0</v>
      </c>
      <c r="AB3045" s="15">
        <f t="shared" si="304"/>
        <v>1</v>
      </c>
      <c r="AC3045" s="15">
        <f t="shared" si="305"/>
        <v>1900</v>
      </c>
    </row>
    <row r="3046" spans="7:29" x14ac:dyDescent="0.35">
      <c r="G3046" s="64"/>
      <c r="H3046" s="65"/>
      <c r="I3046" s="65" t="str">
        <f>IF(Job_Cards[[#This Row],[Customer Name]]="",I3045,"")</f>
        <v>Counter Sale</v>
      </c>
      <c r="K3046" s="67" t="str">
        <f>_xlfn.XLOOKUP(Job_Cards[[#This Row],[Part Code Issued]],'Inventory Check'!$A$3:$A$3000,'Inventory Check'!$B$3:$B$3000,"WRONG Code",0)</f>
        <v>WRONG Code</v>
      </c>
      <c r="N3046" s="69">
        <f t="shared" si="301"/>
        <v>0</v>
      </c>
      <c r="U3046" s="71">
        <f t="shared" si="300"/>
        <v>0</v>
      </c>
      <c r="V3046" s="71">
        <f t="shared" si="302"/>
        <v>0</v>
      </c>
      <c r="X3046" s="69">
        <f>Job_Cards[[#This Row],[GST on Lobour]]+Job_Cards[[#This Row],[Total Labour]]+Job_Cards[[#This Row],[Part Value]]</f>
        <v>0</v>
      </c>
      <c r="AA3046" s="15">
        <f t="shared" si="303"/>
        <v>0</v>
      </c>
      <c r="AB3046" s="15">
        <f t="shared" si="304"/>
        <v>1</v>
      </c>
      <c r="AC3046" s="15">
        <f t="shared" si="305"/>
        <v>1900</v>
      </c>
    </row>
    <row r="3047" spans="7:29" x14ac:dyDescent="0.35">
      <c r="G3047" s="64"/>
      <c r="H3047" s="65"/>
      <c r="I3047" s="65" t="str">
        <f>IF(Job_Cards[[#This Row],[Customer Name]]="",I3046,"")</f>
        <v>Counter Sale</v>
      </c>
      <c r="K3047" s="67" t="str">
        <f>_xlfn.XLOOKUP(Job_Cards[[#This Row],[Part Code Issued]],'Inventory Check'!$A$3:$A$3000,'Inventory Check'!$B$3:$B$3000,"WRONG Code",0)</f>
        <v>WRONG Code</v>
      </c>
      <c r="N3047" s="69">
        <f t="shared" si="301"/>
        <v>0</v>
      </c>
      <c r="U3047" s="71">
        <f t="shared" si="300"/>
        <v>0</v>
      </c>
      <c r="V3047" s="71">
        <f t="shared" si="302"/>
        <v>0</v>
      </c>
      <c r="X3047" s="69">
        <f>Job_Cards[[#This Row],[GST on Lobour]]+Job_Cards[[#This Row],[Total Labour]]+Job_Cards[[#This Row],[Part Value]]</f>
        <v>0</v>
      </c>
      <c r="AA3047" s="15">
        <f t="shared" si="303"/>
        <v>0</v>
      </c>
      <c r="AB3047" s="15">
        <f t="shared" si="304"/>
        <v>1</v>
      </c>
      <c r="AC3047" s="15">
        <f t="shared" si="305"/>
        <v>1900</v>
      </c>
    </row>
    <row r="3048" spans="7:29" x14ac:dyDescent="0.35">
      <c r="G3048" s="64"/>
      <c r="H3048" s="65"/>
      <c r="I3048" s="65" t="str">
        <f>IF(Job_Cards[[#This Row],[Customer Name]]="",I3047,"")</f>
        <v>Counter Sale</v>
      </c>
      <c r="K3048" s="67" t="str">
        <f>_xlfn.XLOOKUP(Job_Cards[[#This Row],[Part Code Issued]],'Inventory Check'!$A$3:$A$3000,'Inventory Check'!$B$3:$B$3000,"WRONG Code",0)</f>
        <v>WRONG Code</v>
      </c>
      <c r="N3048" s="69">
        <f t="shared" si="301"/>
        <v>0</v>
      </c>
      <c r="U3048" s="71">
        <f t="shared" si="300"/>
        <v>0</v>
      </c>
      <c r="V3048" s="71">
        <f t="shared" si="302"/>
        <v>0</v>
      </c>
      <c r="X3048" s="69">
        <f>Job_Cards[[#This Row],[GST on Lobour]]+Job_Cards[[#This Row],[Total Labour]]+Job_Cards[[#This Row],[Part Value]]</f>
        <v>0</v>
      </c>
      <c r="AA3048" s="15">
        <f t="shared" si="303"/>
        <v>0</v>
      </c>
      <c r="AB3048" s="15">
        <f t="shared" si="304"/>
        <v>1</v>
      </c>
      <c r="AC3048" s="15">
        <f t="shared" si="305"/>
        <v>1900</v>
      </c>
    </row>
    <row r="3049" spans="7:29" x14ac:dyDescent="0.35">
      <c r="G3049" s="64"/>
      <c r="H3049" s="65"/>
      <c r="I3049" s="65" t="str">
        <f>IF(Job_Cards[[#This Row],[Customer Name]]="",I3048,"")</f>
        <v>Counter Sale</v>
      </c>
      <c r="K3049" s="67" t="str">
        <f>_xlfn.XLOOKUP(Job_Cards[[#This Row],[Part Code Issued]],'Inventory Check'!$A$3:$A$3000,'Inventory Check'!$B$3:$B$3000,"WRONG Code",0)</f>
        <v>WRONG Code</v>
      </c>
      <c r="N3049" s="69">
        <f t="shared" si="301"/>
        <v>0</v>
      </c>
      <c r="U3049" s="71">
        <f t="shared" si="300"/>
        <v>0</v>
      </c>
      <c r="V3049" s="71">
        <f t="shared" si="302"/>
        <v>0</v>
      </c>
      <c r="X3049" s="69">
        <f>Job_Cards[[#This Row],[GST on Lobour]]+Job_Cards[[#This Row],[Total Labour]]+Job_Cards[[#This Row],[Part Value]]</f>
        <v>0</v>
      </c>
      <c r="AA3049" s="15">
        <f t="shared" si="303"/>
        <v>0</v>
      </c>
      <c r="AB3049" s="15">
        <f t="shared" si="304"/>
        <v>1</v>
      </c>
      <c r="AC3049" s="15">
        <f t="shared" si="305"/>
        <v>1900</v>
      </c>
    </row>
    <row r="3050" spans="7:29" x14ac:dyDescent="0.35">
      <c r="G3050" s="64"/>
      <c r="H3050" s="65"/>
      <c r="I3050" s="65" t="str">
        <f>IF(Job_Cards[[#This Row],[Customer Name]]="",I3049,"")</f>
        <v>Counter Sale</v>
      </c>
      <c r="K3050" s="67" t="str">
        <f>_xlfn.XLOOKUP(Job_Cards[[#This Row],[Part Code Issued]],'Inventory Check'!$A$3:$A$3000,'Inventory Check'!$B$3:$B$3000,"WRONG Code",0)</f>
        <v>WRONG Code</v>
      </c>
      <c r="N3050" s="69">
        <f t="shared" si="301"/>
        <v>0</v>
      </c>
      <c r="U3050" s="71">
        <f t="shared" si="300"/>
        <v>0</v>
      </c>
      <c r="V3050" s="71">
        <f t="shared" si="302"/>
        <v>0</v>
      </c>
      <c r="X3050" s="69">
        <f>Job_Cards[[#This Row],[GST on Lobour]]+Job_Cards[[#This Row],[Total Labour]]+Job_Cards[[#This Row],[Part Value]]</f>
        <v>0</v>
      </c>
      <c r="AA3050" s="15">
        <f t="shared" si="303"/>
        <v>0</v>
      </c>
      <c r="AB3050" s="15">
        <f t="shared" si="304"/>
        <v>1</v>
      </c>
      <c r="AC3050" s="15">
        <f t="shared" si="305"/>
        <v>1900</v>
      </c>
    </row>
    <row r="3051" spans="7:29" x14ac:dyDescent="0.35">
      <c r="G3051" s="64"/>
      <c r="H3051" s="65"/>
      <c r="I3051" s="65" t="str">
        <f>IF(Job_Cards[[#This Row],[Customer Name]]="",I3050,"")</f>
        <v>Counter Sale</v>
      </c>
      <c r="K3051" s="67" t="str">
        <f>_xlfn.XLOOKUP(Job_Cards[[#This Row],[Part Code Issued]],'Inventory Check'!$A$3:$A$3000,'Inventory Check'!$B$3:$B$3000,"WRONG Code",0)</f>
        <v>WRONG Code</v>
      </c>
      <c r="N3051" s="69">
        <f t="shared" si="301"/>
        <v>0</v>
      </c>
      <c r="U3051" s="71">
        <f t="shared" si="300"/>
        <v>0</v>
      </c>
      <c r="V3051" s="71">
        <f t="shared" si="302"/>
        <v>0</v>
      </c>
      <c r="X3051" s="69">
        <f>Job_Cards[[#This Row],[GST on Lobour]]+Job_Cards[[#This Row],[Total Labour]]+Job_Cards[[#This Row],[Part Value]]</f>
        <v>0</v>
      </c>
      <c r="AA3051" s="15">
        <f t="shared" si="303"/>
        <v>0</v>
      </c>
      <c r="AB3051" s="15">
        <f t="shared" si="304"/>
        <v>1</v>
      </c>
      <c r="AC3051" s="15">
        <f t="shared" si="305"/>
        <v>1900</v>
      </c>
    </row>
    <row r="3052" spans="7:29" x14ac:dyDescent="0.35">
      <c r="G3052" s="64"/>
      <c r="H3052" s="65"/>
      <c r="I3052" s="65" t="str">
        <f>IF(Job_Cards[[#This Row],[Customer Name]]="",I3051,"")</f>
        <v>Counter Sale</v>
      </c>
      <c r="K3052" s="67" t="str">
        <f>_xlfn.XLOOKUP(Job_Cards[[#This Row],[Part Code Issued]],'Inventory Check'!$A$3:$A$3000,'Inventory Check'!$B$3:$B$3000,"WRONG Code",0)</f>
        <v>WRONG Code</v>
      </c>
      <c r="N3052" s="69">
        <f t="shared" si="301"/>
        <v>0</v>
      </c>
      <c r="U3052" s="71">
        <f t="shared" si="300"/>
        <v>0</v>
      </c>
      <c r="V3052" s="71">
        <f t="shared" si="302"/>
        <v>0</v>
      </c>
      <c r="X3052" s="69">
        <f>Job_Cards[[#This Row],[GST on Lobour]]+Job_Cards[[#This Row],[Total Labour]]+Job_Cards[[#This Row],[Part Value]]</f>
        <v>0</v>
      </c>
      <c r="AA3052" s="15">
        <f t="shared" si="303"/>
        <v>0</v>
      </c>
      <c r="AB3052" s="15">
        <f t="shared" si="304"/>
        <v>1</v>
      </c>
      <c r="AC3052" s="15">
        <f t="shared" si="305"/>
        <v>1900</v>
      </c>
    </row>
    <row r="3053" spans="7:29" x14ac:dyDescent="0.35">
      <c r="G3053" s="64"/>
      <c r="H3053" s="65"/>
      <c r="I3053" s="65" t="str">
        <f>IF(Job_Cards[[#This Row],[Customer Name]]="",I3052,"")</f>
        <v>Counter Sale</v>
      </c>
      <c r="K3053" s="67" t="str">
        <f>_xlfn.XLOOKUP(Job_Cards[[#This Row],[Part Code Issued]],'Inventory Check'!$A$3:$A$3000,'Inventory Check'!$B$3:$B$3000,"WRONG Code",0)</f>
        <v>WRONG Code</v>
      </c>
      <c r="N3053" s="69">
        <f t="shared" si="301"/>
        <v>0</v>
      </c>
      <c r="U3053" s="71">
        <f t="shared" si="300"/>
        <v>0</v>
      </c>
      <c r="V3053" s="71">
        <f t="shared" si="302"/>
        <v>0</v>
      </c>
      <c r="X3053" s="69">
        <f>Job_Cards[[#This Row],[GST on Lobour]]+Job_Cards[[#This Row],[Total Labour]]+Job_Cards[[#This Row],[Part Value]]</f>
        <v>0</v>
      </c>
      <c r="AA3053" s="15">
        <f t="shared" si="303"/>
        <v>0</v>
      </c>
      <c r="AB3053" s="15">
        <f t="shared" si="304"/>
        <v>1</v>
      </c>
      <c r="AC3053" s="15">
        <f t="shared" si="305"/>
        <v>1900</v>
      </c>
    </row>
    <row r="3054" spans="7:29" x14ac:dyDescent="0.35">
      <c r="G3054" s="64"/>
      <c r="H3054" s="65"/>
      <c r="I3054" s="65" t="str">
        <f>IF(Job_Cards[[#This Row],[Customer Name]]="",I3053,"")</f>
        <v>Counter Sale</v>
      </c>
      <c r="K3054" s="67" t="str">
        <f>_xlfn.XLOOKUP(Job_Cards[[#This Row],[Part Code Issued]],'Inventory Check'!$A$3:$A$3000,'Inventory Check'!$B$3:$B$3000,"WRONG Code",0)</f>
        <v>WRONG Code</v>
      </c>
      <c r="N3054" s="69">
        <f t="shared" si="301"/>
        <v>0</v>
      </c>
      <c r="U3054" s="71">
        <f t="shared" si="300"/>
        <v>0</v>
      </c>
      <c r="V3054" s="71">
        <f t="shared" si="302"/>
        <v>0</v>
      </c>
      <c r="X3054" s="69">
        <f>Job_Cards[[#This Row],[GST on Lobour]]+Job_Cards[[#This Row],[Total Labour]]+Job_Cards[[#This Row],[Part Value]]</f>
        <v>0</v>
      </c>
      <c r="AA3054" s="15">
        <f t="shared" si="303"/>
        <v>0</v>
      </c>
      <c r="AB3054" s="15">
        <f t="shared" si="304"/>
        <v>1</v>
      </c>
      <c r="AC3054" s="15">
        <f t="shared" si="305"/>
        <v>1900</v>
      </c>
    </row>
    <row r="3055" spans="7:29" x14ac:dyDescent="0.35">
      <c r="G3055" s="64"/>
      <c r="H3055" s="65"/>
      <c r="I3055" s="65" t="str">
        <f>IF(Job_Cards[[#This Row],[Customer Name]]="",I3054,"")</f>
        <v>Counter Sale</v>
      </c>
      <c r="K3055" s="67" t="str">
        <f>_xlfn.XLOOKUP(Job_Cards[[#This Row],[Part Code Issued]],'Inventory Check'!$A$3:$A$3000,'Inventory Check'!$B$3:$B$3000,"WRONG Code",0)</f>
        <v>WRONG Code</v>
      </c>
      <c r="N3055" s="69">
        <f t="shared" si="301"/>
        <v>0</v>
      </c>
      <c r="U3055" s="71">
        <f t="shared" si="300"/>
        <v>0</v>
      </c>
      <c r="V3055" s="71">
        <f t="shared" si="302"/>
        <v>0</v>
      </c>
      <c r="X3055" s="69">
        <f>Job_Cards[[#This Row],[GST on Lobour]]+Job_Cards[[#This Row],[Total Labour]]+Job_Cards[[#This Row],[Part Value]]</f>
        <v>0</v>
      </c>
      <c r="AA3055" s="15">
        <f t="shared" si="303"/>
        <v>0</v>
      </c>
      <c r="AB3055" s="15">
        <f t="shared" si="304"/>
        <v>1</v>
      </c>
      <c r="AC3055" s="15">
        <f t="shared" si="305"/>
        <v>1900</v>
      </c>
    </row>
    <row r="3056" spans="7:29" x14ac:dyDescent="0.35">
      <c r="G3056" s="64"/>
      <c r="H3056" s="65"/>
      <c r="I3056" s="65" t="str">
        <f>IF(Job_Cards[[#This Row],[Customer Name]]="",I3055,"")</f>
        <v>Counter Sale</v>
      </c>
      <c r="K3056" s="67" t="str">
        <f>_xlfn.XLOOKUP(Job_Cards[[#This Row],[Part Code Issued]],'Inventory Check'!$A$3:$A$3000,'Inventory Check'!$B$3:$B$3000,"WRONG Code",0)</f>
        <v>WRONG Code</v>
      </c>
      <c r="N3056" s="69">
        <f t="shared" si="301"/>
        <v>0</v>
      </c>
      <c r="U3056" s="71">
        <f t="shared" si="300"/>
        <v>0</v>
      </c>
      <c r="V3056" s="71">
        <f t="shared" si="302"/>
        <v>0</v>
      </c>
      <c r="X3056" s="69">
        <f>Job_Cards[[#This Row],[GST on Lobour]]+Job_Cards[[#This Row],[Total Labour]]+Job_Cards[[#This Row],[Part Value]]</f>
        <v>0</v>
      </c>
      <c r="AA3056" s="15">
        <f t="shared" si="303"/>
        <v>0</v>
      </c>
      <c r="AB3056" s="15">
        <f t="shared" si="304"/>
        <v>1</v>
      </c>
      <c r="AC3056" s="15">
        <f t="shared" si="305"/>
        <v>1900</v>
      </c>
    </row>
    <row r="3057" spans="7:29" x14ac:dyDescent="0.35">
      <c r="G3057" s="64"/>
      <c r="H3057" s="65"/>
      <c r="I3057" s="65" t="str">
        <f>IF(Job_Cards[[#This Row],[Customer Name]]="",I3056,"")</f>
        <v>Counter Sale</v>
      </c>
      <c r="K3057" s="67" t="str">
        <f>_xlfn.XLOOKUP(Job_Cards[[#This Row],[Part Code Issued]],'Inventory Check'!$A$3:$A$3000,'Inventory Check'!$B$3:$B$3000,"WRONG Code",0)</f>
        <v>WRONG Code</v>
      </c>
      <c r="N3057" s="69">
        <f t="shared" si="301"/>
        <v>0</v>
      </c>
      <c r="U3057" s="71">
        <f t="shared" si="300"/>
        <v>0</v>
      </c>
      <c r="V3057" s="71">
        <f t="shared" si="302"/>
        <v>0</v>
      </c>
      <c r="X3057" s="69">
        <f>Job_Cards[[#This Row],[GST on Lobour]]+Job_Cards[[#This Row],[Total Labour]]+Job_Cards[[#This Row],[Part Value]]</f>
        <v>0</v>
      </c>
      <c r="AA3057" s="15">
        <f t="shared" si="303"/>
        <v>0</v>
      </c>
      <c r="AB3057" s="15">
        <f t="shared" si="304"/>
        <v>1</v>
      </c>
      <c r="AC3057" s="15">
        <f t="shared" si="305"/>
        <v>1900</v>
      </c>
    </row>
    <row r="3058" spans="7:29" x14ac:dyDescent="0.35">
      <c r="G3058" s="64"/>
      <c r="H3058" s="65"/>
      <c r="I3058" s="65" t="str">
        <f>IF(Job_Cards[[#This Row],[Customer Name]]="",I3057,"")</f>
        <v>Counter Sale</v>
      </c>
      <c r="K3058" s="67" t="str">
        <f>_xlfn.XLOOKUP(Job_Cards[[#This Row],[Part Code Issued]],'Inventory Check'!$A$3:$A$3000,'Inventory Check'!$B$3:$B$3000,"WRONG Code",0)</f>
        <v>WRONG Code</v>
      </c>
      <c r="N3058" s="69">
        <f t="shared" si="301"/>
        <v>0</v>
      </c>
      <c r="U3058" s="71">
        <f t="shared" si="300"/>
        <v>0</v>
      </c>
      <c r="V3058" s="71">
        <f t="shared" si="302"/>
        <v>0</v>
      </c>
      <c r="X3058" s="69">
        <f>Job_Cards[[#This Row],[GST on Lobour]]+Job_Cards[[#This Row],[Total Labour]]+Job_Cards[[#This Row],[Part Value]]</f>
        <v>0</v>
      </c>
      <c r="AA3058" s="15">
        <f t="shared" si="303"/>
        <v>0</v>
      </c>
      <c r="AB3058" s="15">
        <f t="shared" si="304"/>
        <v>1</v>
      </c>
      <c r="AC3058" s="15">
        <f t="shared" si="305"/>
        <v>1900</v>
      </c>
    </row>
    <row r="3059" spans="7:29" x14ac:dyDescent="0.35">
      <c r="G3059" s="64"/>
      <c r="H3059" s="65"/>
      <c r="I3059" s="65" t="str">
        <f>IF(Job_Cards[[#This Row],[Customer Name]]="",I3058,"")</f>
        <v>Counter Sale</v>
      </c>
      <c r="K3059" s="67" t="str">
        <f>_xlfn.XLOOKUP(Job_Cards[[#This Row],[Part Code Issued]],'Inventory Check'!$A$3:$A$3000,'Inventory Check'!$B$3:$B$3000,"WRONG Code",0)</f>
        <v>WRONG Code</v>
      </c>
      <c r="N3059" s="69">
        <f t="shared" si="301"/>
        <v>0</v>
      </c>
      <c r="U3059" s="71">
        <f t="shared" si="300"/>
        <v>0</v>
      </c>
      <c r="V3059" s="71">
        <f t="shared" si="302"/>
        <v>0</v>
      </c>
      <c r="X3059" s="69">
        <f>Job_Cards[[#This Row],[GST on Lobour]]+Job_Cards[[#This Row],[Total Labour]]+Job_Cards[[#This Row],[Part Value]]</f>
        <v>0</v>
      </c>
      <c r="AA3059" s="15">
        <f t="shared" si="303"/>
        <v>0</v>
      </c>
      <c r="AB3059" s="15">
        <f t="shared" si="304"/>
        <v>1</v>
      </c>
      <c r="AC3059" s="15">
        <f t="shared" si="305"/>
        <v>1900</v>
      </c>
    </row>
    <row r="3060" spans="7:29" x14ac:dyDescent="0.35">
      <c r="G3060" s="64"/>
      <c r="H3060" s="65"/>
      <c r="I3060" s="65" t="str">
        <f>IF(Job_Cards[[#This Row],[Customer Name]]="",I3059,"")</f>
        <v>Counter Sale</v>
      </c>
      <c r="K3060" s="67" t="str">
        <f>_xlfn.XLOOKUP(Job_Cards[[#This Row],[Part Code Issued]],'Inventory Check'!$A$3:$A$3000,'Inventory Check'!$B$3:$B$3000,"WRONG Code",0)</f>
        <v>WRONG Code</v>
      </c>
      <c r="N3060" s="69">
        <f t="shared" si="301"/>
        <v>0</v>
      </c>
      <c r="U3060" s="71">
        <f t="shared" si="300"/>
        <v>0</v>
      </c>
      <c r="V3060" s="71">
        <f t="shared" si="302"/>
        <v>0</v>
      </c>
      <c r="X3060" s="69">
        <f>Job_Cards[[#This Row],[GST on Lobour]]+Job_Cards[[#This Row],[Total Labour]]+Job_Cards[[#This Row],[Part Value]]</f>
        <v>0</v>
      </c>
      <c r="AA3060" s="15">
        <f t="shared" si="303"/>
        <v>0</v>
      </c>
      <c r="AB3060" s="15">
        <f t="shared" si="304"/>
        <v>1</v>
      </c>
      <c r="AC3060" s="15">
        <f t="shared" si="305"/>
        <v>1900</v>
      </c>
    </row>
    <row r="3061" spans="7:29" x14ac:dyDescent="0.35">
      <c r="G3061" s="64"/>
      <c r="H3061" s="65"/>
      <c r="I3061" s="65" t="str">
        <f>IF(Job_Cards[[#This Row],[Customer Name]]="",I3060,"")</f>
        <v>Counter Sale</v>
      </c>
      <c r="K3061" s="67" t="str">
        <f>_xlfn.XLOOKUP(Job_Cards[[#This Row],[Part Code Issued]],'Inventory Check'!$A$3:$A$3000,'Inventory Check'!$B$3:$B$3000,"WRONG Code",0)</f>
        <v>WRONG Code</v>
      </c>
      <c r="N3061" s="69">
        <f t="shared" si="301"/>
        <v>0</v>
      </c>
      <c r="U3061" s="71">
        <f t="shared" si="300"/>
        <v>0</v>
      </c>
      <c r="V3061" s="71">
        <f t="shared" si="302"/>
        <v>0</v>
      </c>
      <c r="X3061" s="69">
        <f>Job_Cards[[#This Row],[GST on Lobour]]+Job_Cards[[#This Row],[Total Labour]]+Job_Cards[[#This Row],[Part Value]]</f>
        <v>0</v>
      </c>
      <c r="AA3061" s="15">
        <f t="shared" si="303"/>
        <v>0</v>
      </c>
      <c r="AB3061" s="15">
        <f t="shared" si="304"/>
        <v>1</v>
      </c>
      <c r="AC3061" s="15">
        <f t="shared" si="305"/>
        <v>1900</v>
      </c>
    </row>
    <row r="3062" spans="7:29" x14ac:dyDescent="0.35">
      <c r="G3062" s="64"/>
      <c r="H3062" s="65"/>
      <c r="I3062" s="65" t="str">
        <f>IF(Job_Cards[[#This Row],[Customer Name]]="",I3061,"")</f>
        <v>Counter Sale</v>
      </c>
      <c r="K3062" s="67" t="str">
        <f>_xlfn.XLOOKUP(Job_Cards[[#This Row],[Part Code Issued]],'Inventory Check'!$A$3:$A$3000,'Inventory Check'!$B$3:$B$3000,"WRONG Code",0)</f>
        <v>WRONG Code</v>
      </c>
      <c r="N3062" s="69">
        <f t="shared" si="301"/>
        <v>0</v>
      </c>
      <c r="U3062" s="71">
        <f t="shared" si="300"/>
        <v>0</v>
      </c>
      <c r="V3062" s="71">
        <f t="shared" si="302"/>
        <v>0</v>
      </c>
      <c r="X3062" s="69">
        <f>Job_Cards[[#This Row],[GST on Lobour]]+Job_Cards[[#This Row],[Total Labour]]+Job_Cards[[#This Row],[Part Value]]</f>
        <v>0</v>
      </c>
      <c r="AA3062" s="15">
        <f t="shared" si="303"/>
        <v>0</v>
      </c>
      <c r="AB3062" s="15">
        <f t="shared" si="304"/>
        <v>1</v>
      </c>
      <c r="AC3062" s="15">
        <f t="shared" si="305"/>
        <v>1900</v>
      </c>
    </row>
    <row r="3063" spans="7:29" x14ac:dyDescent="0.35">
      <c r="G3063" s="64"/>
      <c r="H3063" s="65"/>
      <c r="I3063" s="65" t="str">
        <f>IF(Job_Cards[[#This Row],[Customer Name]]="",I3062,"")</f>
        <v>Counter Sale</v>
      </c>
      <c r="K3063" s="67" t="str">
        <f>_xlfn.XLOOKUP(Job_Cards[[#This Row],[Part Code Issued]],'Inventory Check'!$A$3:$A$3000,'Inventory Check'!$B$3:$B$3000,"WRONG Code",0)</f>
        <v>WRONG Code</v>
      </c>
      <c r="N3063" s="69">
        <f t="shared" si="301"/>
        <v>0</v>
      </c>
      <c r="U3063" s="71">
        <f t="shared" si="300"/>
        <v>0</v>
      </c>
      <c r="V3063" s="71">
        <f t="shared" si="302"/>
        <v>0</v>
      </c>
      <c r="X3063" s="69">
        <f>Job_Cards[[#This Row],[GST on Lobour]]+Job_Cards[[#This Row],[Total Labour]]+Job_Cards[[#This Row],[Part Value]]</f>
        <v>0</v>
      </c>
      <c r="AA3063" s="15">
        <f t="shared" si="303"/>
        <v>0</v>
      </c>
      <c r="AB3063" s="15">
        <f t="shared" si="304"/>
        <v>1</v>
      </c>
      <c r="AC3063" s="15">
        <f t="shared" si="305"/>
        <v>1900</v>
      </c>
    </row>
    <row r="3064" spans="7:29" x14ac:dyDescent="0.35">
      <c r="G3064" s="64"/>
      <c r="H3064" s="65"/>
      <c r="I3064" s="65" t="str">
        <f>IF(Job_Cards[[#This Row],[Customer Name]]="",I3063,"")</f>
        <v>Counter Sale</v>
      </c>
      <c r="K3064" s="67" t="str">
        <f>_xlfn.XLOOKUP(Job_Cards[[#This Row],[Part Code Issued]],'Inventory Check'!$A$3:$A$3000,'Inventory Check'!$B$3:$B$3000,"WRONG Code",0)</f>
        <v>WRONG Code</v>
      </c>
      <c r="N3064" s="69">
        <f t="shared" si="301"/>
        <v>0</v>
      </c>
      <c r="U3064" s="71">
        <f t="shared" si="300"/>
        <v>0</v>
      </c>
      <c r="V3064" s="71">
        <f t="shared" si="302"/>
        <v>0</v>
      </c>
      <c r="X3064" s="69">
        <f>Job_Cards[[#This Row],[GST on Lobour]]+Job_Cards[[#This Row],[Total Labour]]+Job_Cards[[#This Row],[Part Value]]</f>
        <v>0</v>
      </c>
      <c r="AA3064" s="15">
        <f t="shared" si="303"/>
        <v>0</v>
      </c>
      <c r="AB3064" s="15">
        <f t="shared" si="304"/>
        <v>1</v>
      </c>
      <c r="AC3064" s="15">
        <f t="shared" si="305"/>
        <v>1900</v>
      </c>
    </row>
    <row r="3065" spans="7:29" x14ac:dyDescent="0.35">
      <c r="G3065" s="64"/>
      <c r="H3065" s="65"/>
      <c r="I3065" s="65" t="str">
        <f>IF(Job_Cards[[#This Row],[Customer Name]]="",I3064,"")</f>
        <v>Counter Sale</v>
      </c>
      <c r="K3065" s="67" t="str">
        <f>_xlfn.XLOOKUP(Job_Cards[[#This Row],[Part Code Issued]],'Inventory Check'!$A$3:$A$3000,'Inventory Check'!$B$3:$B$3000,"WRONG Code",0)</f>
        <v>WRONG Code</v>
      </c>
      <c r="N3065" s="69">
        <f t="shared" si="301"/>
        <v>0</v>
      </c>
      <c r="U3065" s="71">
        <f t="shared" si="300"/>
        <v>0</v>
      </c>
      <c r="V3065" s="71">
        <f t="shared" si="302"/>
        <v>0</v>
      </c>
      <c r="X3065" s="69">
        <f>Job_Cards[[#This Row],[GST on Lobour]]+Job_Cards[[#This Row],[Total Labour]]+Job_Cards[[#This Row],[Part Value]]</f>
        <v>0</v>
      </c>
      <c r="AA3065" s="15">
        <f t="shared" si="303"/>
        <v>0</v>
      </c>
      <c r="AB3065" s="15">
        <f t="shared" si="304"/>
        <v>1</v>
      </c>
      <c r="AC3065" s="15">
        <f t="shared" si="305"/>
        <v>1900</v>
      </c>
    </row>
    <row r="3066" spans="7:29" x14ac:dyDescent="0.35">
      <c r="G3066" s="64"/>
      <c r="H3066" s="65"/>
      <c r="I3066" s="65" t="str">
        <f>IF(Job_Cards[[#This Row],[Customer Name]]="",I3065,"")</f>
        <v>Counter Sale</v>
      </c>
      <c r="K3066" s="67" t="str">
        <f>_xlfn.XLOOKUP(Job_Cards[[#This Row],[Part Code Issued]],'Inventory Check'!$A$3:$A$3000,'Inventory Check'!$B$3:$B$3000,"WRONG Code",0)</f>
        <v>WRONG Code</v>
      </c>
      <c r="N3066" s="69">
        <f t="shared" si="301"/>
        <v>0</v>
      </c>
      <c r="U3066" s="71">
        <f t="shared" si="300"/>
        <v>0</v>
      </c>
      <c r="V3066" s="71">
        <f t="shared" si="302"/>
        <v>0</v>
      </c>
      <c r="X3066" s="69">
        <f>Job_Cards[[#This Row],[GST on Lobour]]+Job_Cards[[#This Row],[Total Labour]]+Job_Cards[[#This Row],[Part Value]]</f>
        <v>0</v>
      </c>
      <c r="AA3066" s="15">
        <f t="shared" si="303"/>
        <v>0</v>
      </c>
      <c r="AB3066" s="15">
        <f t="shared" si="304"/>
        <v>1</v>
      </c>
      <c r="AC3066" s="15">
        <f t="shared" si="305"/>
        <v>1900</v>
      </c>
    </row>
    <row r="3067" spans="7:29" x14ac:dyDescent="0.35">
      <c r="G3067" s="64"/>
      <c r="H3067" s="65"/>
      <c r="I3067" s="65" t="str">
        <f>IF(Job_Cards[[#This Row],[Customer Name]]="",I3066,"")</f>
        <v>Counter Sale</v>
      </c>
      <c r="K3067" s="67" t="str">
        <f>_xlfn.XLOOKUP(Job_Cards[[#This Row],[Part Code Issued]],'Inventory Check'!$A$3:$A$3000,'Inventory Check'!$B$3:$B$3000,"WRONG Code",0)</f>
        <v>WRONG Code</v>
      </c>
      <c r="N3067" s="69">
        <f t="shared" si="301"/>
        <v>0</v>
      </c>
      <c r="U3067" s="71">
        <f t="shared" si="300"/>
        <v>0</v>
      </c>
      <c r="V3067" s="71">
        <f t="shared" si="302"/>
        <v>0</v>
      </c>
      <c r="X3067" s="69">
        <f>Job_Cards[[#This Row],[GST on Lobour]]+Job_Cards[[#This Row],[Total Labour]]+Job_Cards[[#This Row],[Part Value]]</f>
        <v>0</v>
      </c>
      <c r="AA3067" s="15">
        <f t="shared" si="303"/>
        <v>0</v>
      </c>
      <c r="AB3067" s="15">
        <f t="shared" si="304"/>
        <v>1</v>
      </c>
      <c r="AC3067" s="15">
        <f t="shared" si="305"/>
        <v>1900</v>
      </c>
    </row>
    <row r="3068" spans="7:29" x14ac:dyDescent="0.35">
      <c r="G3068" s="64"/>
      <c r="H3068" s="65"/>
      <c r="I3068" s="65" t="str">
        <f>IF(Job_Cards[[#This Row],[Customer Name]]="",I3067,"")</f>
        <v>Counter Sale</v>
      </c>
      <c r="K3068" s="67" t="str">
        <f>_xlfn.XLOOKUP(Job_Cards[[#This Row],[Part Code Issued]],'Inventory Check'!$A$3:$A$3000,'Inventory Check'!$B$3:$B$3000,"WRONG Code",0)</f>
        <v>WRONG Code</v>
      </c>
      <c r="N3068" s="69">
        <f t="shared" si="301"/>
        <v>0</v>
      </c>
      <c r="U3068" s="71">
        <f t="shared" ref="U3068:U3131" si="306">SUM(O3068:T3068)</f>
        <v>0</v>
      </c>
      <c r="V3068" s="71">
        <f t="shared" si="302"/>
        <v>0</v>
      </c>
      <c r="X3068" s="69">
        <f>Job_Cards[[#This Row],[GST on Lobour]]+Job_Cards[[#This Row],[Total Labour]]+Job_Cards[[#This Row],[Part Value]]</f>
        <v>0</v>
      </c>
      <c r="AA3068" s="15">
        <f t="shared" si="303"/>
        <v>0</v>
      </c>
      <c r="AB3068" s="15">
        <f t="shared" si="304"/>
        <v>1</v>
      </c>
      <c r="AC3068" s="15">
        <f t="shared" si="305"/>
        <v>1900</v>
      </c>
    </row>
    <row r="3069" spans="7:29" x14ac:dyDescent="0.35">
      <c r="G3069" s="64"/>
      <c r="H3069" s="65"/>
      <c r="I3069" s="65" t="str">
        <f>IF(Job_Cards[[#This Row],[Customer Name]]="",I3068,"")</f>
        <v>Counter Sale</v>
      </c>
      <c r="K3069" s="67" t="str">
        <f>_xlfn.XLOOKUP(Job_Cards[[#This Row],[Part Code Issued]],'Inventory Check'!$A$3:$A$3000,'Inventory Check'!$B$3:$B$3000,"WRONG Code",0)</f>
        <v>WRONG Code</v>
      </c>
      <c r="N3069" s="69">
        <f t="shared" ref="N3069:N3132" si="307">M3069*L3069</f>
        <v>0</v>
      </c>
      <c r="U3069" s="71">
        <f t="shared" si="306"/>
        <v>0</v>
      </c>
      <c r="V3069" s="71">
        <f t="shared" ref="V3069:V3132" si="308">U3069*0.18</f>
        <v>0</v>
      </c>
      <c r="X3069" s="69">
        <f>Job_Cards[[#This Row],[GST on Lobour]]+Job_Cards[[#This Row],[Total Labour]]+Job_Cards[[#This Row],[Part Value]]</f>
        <v>0</v>
      </c>
      <c r="AA3069" s="15">
        <f t="shared" si="303"/>
        <v>0</v>
      </c>
      <c r="AB3069" s="15">
        <f t="shared" si="304"/>
        <v>1</v>
      </c>
      <c r="AC3069" s="15">
        <f t="shared" si="305"/>
        <v>1900</v>
      </c>
    </row>
    <row r="3070" spans="7:29" x14ac:dyDescent="0.35">
      <c r="G3070" s="64"/>
      <c r="H3070" s="65"/>
      <c r="I3070" s="65" t="str">
        <f>IF(Job_Cards[[#This Row],[Customer Name]]="",I3069,"")</f>
        <v>Counter Sale</v>
      </c>
      <c r="K3070" s="67" t="str">
        <f>_xlfn.XLOOKUP(Job_Cards[[#This Row],[Part Code Issued]],'Inventory Check'!$A$3:$A$3000,'Inventory Check'!$B$3:$B$3000,"WRONG Code",0)</f>
        <v>WRONG Code</v>
      </c>
      <c r="N3070" s="69">
        <f t="shared" si="307"/>
        <v>0</v>
      </c>
      <c r="U3070" s="71">
        <f t="shared" si="306"/>
        <v>0</v>
      </c>
      <c r="V3070" s="71">
        <f t="shared" si="308"/>
        <v>0</v>
      </c>
      <c r="X3070" s="69">
        <f>Job_Cards[[#This Row],[GST on Lobour]]+Job_Cards[[#This Row],[Total Labour]]+Job_Cards[[#This Row],[Part Value]]</f>
        <v>0</v>
      </c>
      <c r="AA3070" s="15">
        <f t="shared" si="303"/>
        <v>0</v>
      </c>
      <c r="AB3070" s="15">
        <f t="shared" si="304"/>
        <v>1</v>
      </c>
      <c r="AC3070" s="15">
        <f t="shared" si="305"/>
        <v>1900</v>
      </c>
    </row>
    <row r="3071" spans="7:29" x14ac:dyDescent="0.35">
      <c r="G3071" s="64"/>
      <c r="H3071" s="65"/>
      <c r="I3071" s="65" t="str">
        <f>IF(Job_Cards[[#This Row],[Customer Name]]="",I3070,"")</f>
        <v>Counter Sale</v>
      </c>
      <c r="K3071" s="67" t="str">
        <f>_xlfn.XLOOKUP(Job_Cards[[#This Row],[Part Code Issued]],'Inventory Check'!$A$3:$A$3000,'Inventory Check'!$B$3:$B$3000,"WRONG Code",0)</f>
        <v>WRONG Code</v>
      </c>
      <c r="N3071" s="69">
        <f t="shared" si="307"/>
        <v>0</v>
      </c>
      <c r="U3071" s="71">
        <f t="shared" si="306"/>
        <v>0</v>
      </c>
      <c r="V3071" s="71">
        <f t="shared" si="308"/>
        <v>0</v>
      </c>
      <c r="X3071" s="69">
        <f>Job_Cards[[#This Row],[GST on Lobour]]+Job_Cards[[#This Row],[Total Labour]]+Job_Cards[[#This Row],[Part Value]]</f>
        <v>0</v>
      </c>
      <c r="AA3071" s="15">
        <f t="shared" ref="AA3071:AA3134" si="309">DAY(B3071)</f>
        <v>0</v>
      </c>
      <c r="AB3071" s="15">
        <f t="shared" ref="AB3071:AB3134" si="310">MONTH(B3071)</f>
        <v>1</v>
      </c>
      <c r="AC3071" s="15">
        <f t="shared" ref="AC3071:AC3134" si="311">YEAR(B3071)</f>
        <v>1900</v>
      </c>
    </row>
    <row r="3072" spans="7:29" x14ac:dyDescent="0.35">
      <c r="G3072" s="64"/>
      <c r="H3072" s="65"/>
      <c r="I3072" s="65" t="str">
        <f>IF(Job_Cards[[#This Row],[Customer Name]]="",I3071,"")</f>
        <v>Counter Sale</v>
      </c>
      <c r="K3072" s="67" t="str">
        <f>_xlfn.XLOOKUP(Job_Cards[[#This Row],[Part Code Issued]],'Inventory Check'!$A$3:$A$3000,'Inventory Check'!$B$3:$B$3000,"WRONG Code",0)</f>
        <v>WRONG Code</v>
      </c>
      <c r="N3072" s="69">
        <f t="shared" si="307"/>
        <v>0</v>
      </c>
      <c r="U3072" s="71">
        <f t="shared" si="306"/>
        <v>0</v>
      </c>
      <c r="V3072" s="71">
        <f t="shared" si="308"/>
        <v>0</v>
      </c>
      <c r="X3072" s="69">
        <f>Job_Cards[[#This Row],[GST on Lobour]]+Job_Cards[[#This Row],[Total Labour]]+Job_Cards[[#This Row],[Part Value]]</f>
        <v>0</v>
      </c>
      <c r="AA3072" s="15">
        <f t="shared" si="309"/>
        <v>0</v>
      </c>
      <c r="AB3072" s="15">
        <f t="shared" si="310"/>
        <v>1</v>
      </c>
      <c r="AC3072" s="15">
        <f t="shared" si="311"/>
        <v>1900</v>
      </c>
    </row>
    <row r="3073" spans="7:29" x14ac:dyDescent="0.35">
      <c r="G3073" s="64"/>
      <c r="H3073" s="65"/>
      <c r="I3073" s="65" t="str">
        <f>IF(Job_Cards[[#This Row],[Customer Name]]="",I3072,"")</f>
        <v>Counter Sale</v>
      </c>
      <c r="K3073" s="67" t="str">
        <f>_xlfn.XLOOKUP(Job_Cards[[#This Row],[Part Code Issued]],'Inventory Check'!$A$3:$A$3000,'Inventory Check'!$B$3:$B$3000,"WRONG Code",0)</f>
        <v>WRONG Code</v>
      </c>
      <c r="N3073" s="69">
        <f t="shared" si="307"/>
        <v>0</v>
      </c>
      <c r="U3073" s="71">
        <f t="shared" si="306"/>
        <v>0</v>
      </c>
      <c r="V3073" s="71">
        <f t="shared" si="308"/>
        <v>0</v>
      </c>
      <c r="X3073" s="69">
        <f>Job_Cards[[#This Row],[GST on Lobour]]+Job_Cards[[#This Row],[Total Labour]]+Job_Cards[[#This Row],[Part Value]]</f>
        <v>0</v>
      </c>
      <c r="AA3073" s="15">
        <f t="shared" si="309"/>
        <v>0</v>
      </c>
      <c r="AB3073" s="15">
        <f t="shared" si="310"/>
        <v>1</v>
      </c>
      <c r="AC3073" s="15">
        <f t="shared" si="311"/>
        <v>1900</v>
      </c>
    </row>
    <row r="3074" spans="7:29" x14ac:dyDescent="0.35">
      <c r="G3074" s="64"/>
      <c r="H3074" s="65"/>
      <c r="I3074" s="65" t="str">
        <f>IF(Job_Cards[[#This Row],[Customer Name]]="",I3073,"")</f>
        <v>Counter Sale</v>
      </c>
      <c r="K3074" s="67" t="str">
        <f>_xlfn.XLOOKUP(Job_Cards[[#This Row],[Part Code Issued]],'Inventory Check'!$A$3:$A$3000,'Inventory Check'!$B$3:$B$3000,"WRONG Code",0)</f>
        <v>WRONG Code</v>
      </c>
      <c r="N3074" s="69">
        <f t="shared" si="307"/>
        <v>0</v>
      </c>
      <c r="U3074" s="71">
        <f t="shared" si="306"/>
        <v>0</v>
      </c>
      <c r="V3074" s="71">
        <f t="shared" si="308"/>
        <v>0</v>
      </c>
      <c r="X3074" s="69">
        <f>Job_Cards[[#This Row],[GST on Lobour]]+Job_Cards[[#This Row],[Total Labour]]+Job_Cards[[#This Row],[Part Value]]</f>
        <v>0</v>
      </c>
      <c r="AA3074" s="15">
        <f t="shared" si="309"/>
        <v>0</v>
      </c>
      <c r="AB3074" s="15">
        <f t="shared" si="310"/>
        <v>1</v>
      </c>
      <c r="AC3074" s="15">
        <f t="shared" si="311"/>
        <v>1900</v>
      </c>
    </row>
    <row r="3075" spans="7:29" x14ac:dyDescent="0.35">
      <c r="G3075" s="64"/>
      <c r="H3075" s="65"/>
      <c r="I3075" s="65" t="str">
        <f>IF(Job_Cards[[#This Row],[Customer Name]]="",I3074,"")</f>
        <v>Counter Sale</v>
      </c>
      <c r="K3075" s="67" t="str">
        <f>_xlfn.XLOOKUP(Job_Cards[[#This Row],[Part Code Issued]],'Inventory Check'!$A$3:$A$3000,'Inventory Check'!$B$3:$B$3000,"WRONG Code",0)</f>
        <v>WRONG Code</v>
      </c>
      <c r="N3075" s="69">
        <f t="shared" si="307"/>
        <v>0</v>
      </c>
      <c r="U3075" s="71">
        <f t="shared" si="306"/>
        <v>0</v>
      </c>
      <c r="V3075" s="71">
        <f t="shared" si="308"/>
        <v>0</v>
      </c>
      <c r="X3075" s="69">
        <f>Job_Cards[[#This Row],[GST on Lobour]]+Job_Cards[[#This Row],[Total Labour]]+Job_Cards[[#This Row],[Part Value]]</f>
        <v>0</v>
      </c>
      <c r="AA3075" s="15">
        <f t="shared" si="309"/>
        <v>0</v>
      </c>
      <c r="AB3075" s="15">
        <f t="shared" si="310"/>
        <v>1</v>
      </c>
      <c r="AC3075" s="15">
        <f t="shared" si="311"/>
        <v>1900</v>
      </c>
    </row>
    <row r="3076" spans="7:29" x14ac:dyDescent="0.35">
      <c r="G3076" s="64"/>
      <c r="H3076" s="65"/>
      <c r="I3076" s="65" t="str">
        <f>IF(Job_Cards[[#This Row],[Customer Name]]="",I3075,"")</f>
        <v>Counter Sale</v>
      </c>
      <c r="K3076" s="67" t="str">
        <f>_xlfn.XLOOKUP(Job_Cards[[#This Row],[Part Code Issued]],'Inventory Check'!$A$3:$A$3000,'Inventory Check'!$B$3:$B$3000,"WRONG Code",0)</f>
        <v>WRONG Code</v>
      </c>
      <c r="N3076" s="69">
        <f t="shared" si="307"/>
        <v>0</v>
      </c>
      <c r="U3076" s="71">
        <f t="shared" si="306"/>
        <v>0</v>
      </c>
      <c r="V3076" s="71">
        <f t="shared" si="308"/>
        <v>0</v>
      </c>
      <c r="X3076" s="69">
        <f>Job_Cards[[#This Row],[GST on Lobour]]+Job_Cards[[#This Row],[Total Labour]]+Job_Cards[[#This Row],[Part Value]]</f>
        <v>0</v>
      </c>
      <c r="AA3076" s="15">
        <f t="shared" si="309"/>
        <v>0</v>
      </c>
      <c r="AB3076" s="15">
        <f t="shared" si="310"/>
        <v>1</v>
      </c>
      <c r="AC3076" s="15">
        <f t="shared" si="311"/>
        <v>1900</v>
      </c>
    </row>
    <row r="3077" spans="7:29" x14ac:dyDescent="0.35">
      <c r="G3077" s="64"/>
      <c r="H3077" s="65"/>
      <c r="I3077" s="65" t="str">
        <f>IF(Job_Cards[[#This Row],[Customer Name]]="",I3076,"")</f>
        <v>Counter Sale</v>
      </c>
      <c r="K3077" s="67" t="str">
        <f>_xlfn.XLOOKUP(Job_Cards[[#This Row],[Part Code Issued]],'Inventory Check'!$A$3:$A$3000,'Inventory Check'!$B$3:$B$3000,"WRONG Code",0)</f>
        <v>WRONG Code</v>
      </c>
      <c r="N3077" s="69">
        <f t="shared" si="307"/>
        <v>0</v>
      </c>
      <c r="U3077" s="71">
        <f t="shared" si="306"/>
        <v>0</v>
      </c>
      <c r="V3077" s="71">
        <f t="shared" si="308"/>
        <v>0</v>
      </c>
      <c r="X3077" s="69">
        <f>Job_Cards[[#This Row],[GST on Lobour]]+Job_Cards[[#This Row],[Total Labour]]+Job_Cards[[#This Row],[Part Value]]</f>
        <v>0</v>
      </c>
      <c r="AA3077" s="15">
        <f t="shared" si="309"/>
        <v>0</v>
      </c>
      <c r="AB3077" s="15">
        <f t="shared" si="310"/>
        <v>1</v>
      </c>
      <c r="AC3077" s="15">
        <f t="shared" si="311"/>
        <v>1900</v>
      </c>
    </row>
    <row r="3078" spans="7:29" x14ac:dyDescent="0.35">
      <c r="G3078" s="64"/>
      <c r="H3078" s="65"/>
      <c r="I3078" s="65" t="str">
        <f>IF(Job_Cards[[#This Row],[Customer Name]]="",I3077,"")</f>
        <v>Counter Sale</v>
      </c>
      <c r="K3078" s="67" t="str">
        <f>_xlfn.XLOOKUP(Job_Cards[[#This Row],[Part Code Issued]],'Inventory Check'!$A$3:$A$3000,'Inventory Check'!$B$3:$B$3000,"WRONG Code",0)</f>
        <v>WRONG Code</v>
      </c>
      <c r="N3078" s="69">
        <f t="shared" si="307"/>
        <v>0</v>
      </c>
      <c r="U3078" s="71">
        <f t="shared" si="306"/>
        <v>0</v>
      </c>
      <c r="V3078" s="71">
        <f t="shared" si="308"/>
        <v>0</v>
      </c>
      <c r="X3078" s="69">
        <f>Job_Cards[[#This Row],[GST on Lobour]]+Job_Cards[[#This Row],[Total Labour]]+Job_Cards[[#This Row],[Part Value]]</f>
        <v>0</v>
      </c>
      <c r="AA3078" s="15">
        <f t="shared" si="309"/>
        <v>0</v>
      </c>
      <c r="AB3078" s="15">
        <f t="shared" si="310"/>
        <v>1</v>
      </c>
      <c r="AC3078" s="15">
        <f t="shared" si="311"/>
        <v>1900</v>
      </c>
    </row>
    <row r="3079" spans="7:29" x14ac:dyDescent="0.35">
      <c r="G3079" s="64"/>
      <c r="H3079" s="65"/>
      <c r="I3079" s="65" t="str">
        <f>IF(Job_Cards[[#This Row],[Customer Name]]="",I3078,"")</f>
        <v>Counter Sale</v>
      </c>
      <c r="K3079" s="67" t="str">
        <f>_xlfn.XLOOKUP(Job_Cards[[#This Row],[Part Code Issued]],'Inventory Check'!$A$3:$A$3000,'Inventory Check'!$B$3:$B$3000,"WRONG Code",0)</f>
        <v>WRONG Code</v>
      </c>
      <c r="N3079" s="69">
        <f t="shared" si="307"/>
        <v>0</v>
      </c>
      <c r="U3079" s="71">
        <f t="shared" si="306"/>
        <v>0</v>
      </c>
      <c r="V3079" s="71">
        <f t="shared" si="308"/>
        <v>0</v>
      </c>
      <c r="X3079" s="69">
        <f>Job_Cards[[#This Row],[GST on Lobour]]+Job_Cards[[#This Row],[Total Labour]]+Job_Cards[[#This Row],[Part Value]]</f>
        <v>0</v>
      </c>
      <c r="AA3079" s="15">
        <f t="shared" si="309"/>
        <v>0</v>
      </c>
      <c r="AB3079" s="15">
        <f t="shared" si="310"/>
        <v>1</v>
      </c>
      <c r="AC3079" s="15">
        <f t="shared" si="311"/>
        <v>1900</v>
      </c>
    </row>
    <row r="3080" spans="7:29" x14ac:dyDescent="0.35">
      <c r="G3080" s="64"/>
      <c r="H3080" s="65"/>
      <c r="I3080" s="65" t="str">
        <f>IF(Job_Cards[[#This Row],[Customer Name]]="",I3079,"")</f>
        <v>Counter Sale</v>
      </c>
      <c r="K3080" s="67" t="str">
        <f>_xlfn.XLOOKUP(Job_Cards[[#This Row],[Part Code Issued]],'Inventory Check'!$A$3:$A$3000,'Inventory Check'!$B$3:$B$3000,"WRONG Code",0)</f>
        <v>WRONG Code</v>
      </c>
      <c r="N3080" s="69">
        <f t="shared" si="307"/>
        <v>0</v>
      </c>
      <c r="U3080" s="71">
        <f t="shared" si="306"/>
        <v>0</v>
      </c>
      <c r="V3080" s="71">
        <f t="shared" si="308"/>
        <v>0</v>
      </c>
      <c r="X3080" s="69">
        <f>Job_Cards[[#This Row],[GST on Lobour]]+Job_Cards[[#This Row],[Total Labour]]+Job_Cards[[#This Row],[Part Value]]</f>
        <v>0</v>
      </c>
      <c r="AA3080" s="15">
        <f t="shared" si="309"/>
        <v>0</v>
      </c>
      <c r="AB3080" s="15">
        <f t="shared" si="310"/>
        <v>1</v>
      </c>
      <c r="AC3080" s="15">
        <f t="shared" si="311"/>
        <v>1900</v>
      </c>
    </row>
    <row r="3081" spans="7:29" x14ac:dyDescent="0.35">
      <c r="G3081" s="64"/>
      <c r="H3081" s="65"/>
      <c r="I3081" s="65" t="str">
        <f>IF(Job_Cards[[#This Row],[Customer Name]]="",I3080,"")</f>
        <v>Counter Sale</v>
      </c>
      <c r="K3081" s="67" t="str">
        <f>_xlfn.XLOOKUP(Job_Cards[[#This Row],[Part Code Issued]],'Inventory Check'!$A$3:$A$3000,'Inventory Check'!$B$3:$B$3000,"WRONG Code",0)</f>
        <v>WRONG Code</v>
      </c>
      <c r="N3081" s="69">
        <f t="shared" si="307"/>
        <v>0</v>
      </c>
      <c r="U3081" s="71">
        <f t="shared" si="306"/>
        <v>0</v>
      </c>
      <c r="V3081" s="71">
        <f t="shared" si="308"/>
        <v>0</v>
      </c>
      <c r="X3081" s="69">
        <f>Job_Cards[[#This Row],[GST on Lobour]]+Job_Cards[[#This Row],[Total Labour]]+Job_Cards[[#This Row],[Part Value]]</f>
        <v>0</v>
      </c>
      <c r="AA3081" s="15">
        <f t="shared" si="309"/>
        <v>0</v>
      </c>
      <c r="AB3081" s="15">
        <f t="shared" si="310"/>
        <v>1</v>
      </c>
      <c r="AC3081" s="15">
        <f t="shared" si="311"/>
        <v>1900</v>
      </c>
    </row>
    <row r="3082" spans="7:29" x14ac:dyDescent="0.35">
      <c r="G3082" s="64"/>
      <c r="H3082" s="65"/>
      <c r="I3082" s="65" t="str">
        <f>IF(Job_Cards[[#This Row],[Customer Name]]="",I3081,"")</f>
        <v>Counter Sale</v>
      </c>
      <c r="K3082" s="67" t="str">
        <f>_xlfn.XLOOKUP(Job_Cards[[#This Row],[Part Code Issued]],'Inventory Check'!$A$3:$A$3000,'Inventory Check'!$B$3:$B$3000,"WRONG Code",0)</f>
        <v>WRONG Code</v>
      </c>
      <c r="N3082" s="69">
        <f t="shared" si="307"/>
        <v>0</v>
      </c>
      <c r="U3082" s="71">
        <f t="shared" si="306"/>
        <v>0</v>
      </c>
      <c r="V3082" s="71">
        <f t="shared" si="308"/>
        <v>0</v>
      </c>
      <c r="X3082" s="69">
        <f>Job_Cards[[#This Row],[GST on Lobour]]+Job_Cards[[#This Row],[Total Labour]]+Job_Cards[[#This Row],[Part Value]]</f>
        <v>0</v>
      </c>
      <c r="AA3082" s="15">
        <f t="shared" si="309"/>
        <v>0</v>
      </c>
      <c r="AB3082" s="15">
        <f t="shared" si="310"/>
        <v>1</v>
      </c>
      <c r="AC3082" s="15">
        <f t="shared" si="311"/>
        <v>1900</v>
      </c>
    </row>
    <row r="3083" spans="7:29" x14ac:dyDescent="0.35">
      <c r="G3083" s="64"/>
      <c r="H3083" s="65"/>
      <c r="I3083" s="65" t="str">
        <f>IF(Job_Cards[[#This Row],[Customer Name]]="",I3082,"")</f>
        <v>Counter Sale</v>
      </c>
      <c r="K3083" s="67" t="str">
        <f>_xlfn.XLOOKUP(Job_Cards[[#This Row],[Part Code Issued]],'Inventory Check'!$A$3:$A$3000,'Inventory Check'!$B$3:$B$3000,"WRONG Code",0)</f>
        <v>WRONG Code</v>
      </c>
      <c r="N3083" s="69">
        <f t="shared" si="307"/>
        <v>0</v>
      </c>
      <c r="U3083" s="71">
        <f t="shared" si="306"/>
        <v>0</v>
      </c>
      <c r="V3083" s="71">
        <f t="shared" si="308"/>
        <v>0</v>
      </c>
      <c r="X3083" s="69">
        <f>Job_Cards[[#This Row],[GST on Lobour]]+Job_Cards[[#This Row],[Total Labour]]+Job_Cards[[#This Row],[Part Value]]</f>
        <v>0</v>
      </c>
      <c r="AA3083" s="15">
        <f t="shared" si="309"/>
        <v>0</v>
      </c>
      <c r="AB3083" s="15">
        <f t="shared" si="310"/>
        <v>1</v>
      </c>
      <c r="AC3083" s="15">
        <f t="shared" si="311"/>
        <v>1900</v>
      </c>
    </row>
    <row r="3084" spans="7:29" x14ac:dyDescent="0.35">
      <c r="G3084" s="64"/>
      <c r="H3084" s="65"/>
      <c r="I3084" s="65" t="str">
        <f>IF(Job_Cards[[#This Row],[Customer Name]]="",I3083,"")</f>
        <v>Counter Sale</v>
      </c>
      <c r="K3084" s="67" t="str">
        <f>_xlfn.XLOOKUP(Job_Cards[[#This Row],[Part Code Issued]],'Inventory Check'!$A$3:$A$3000,'Inventory Check'!$B$3:$B$3000,"WRONG Code",0)</f>
        <v>WRONG Code</v>
      </c>
      <c r="N3084" s="69">
        <f t="shared" si="307"/>
        <v>0</v>
      </c>
      <c r="U3084" s="71">
        <f t="shared" si="306"/>
        <v>0</v>
      </c>
      <c r="V3084" s="71">
        <f t="shared" si="308"/>
        <v>0</v>
      </c>
      <c r="X3084" s="69">
        <f>Job_Cards[[#This Row],[GST on Lobour]]+Job_Cards[[#This Row],[Total Labour]]+Job_Cards[[#This Row],[Part Value]]</f>
        <v>0</v>
      </c>
      <c r="AA3084" s="15">
        <f t="shared" si="309"/>
        <v>0</v>
      </c>
      <c r="AB3084" s="15">
        <f t="shared" si="310"/>
        <v>1</v>
      </c>
      <c r="AC3084" s="15">
        <f t="shared" si="311"/>
        <v>1900</v>
      </c>
    </row>
    <row r="3085" spans="7:29" x14ac:dyDescent="0.35">
      <c r="G3085" s="64"/>
      <c r="H3085" s="65"/>
      <c r="I3085" s="65" t="str">
        <f>IF(Job_Cards[[#This Row],[Customer Name]]="",I3084,"")</f>
        <v>Counter Sale</v>
      </c>
      <c r="K3085" s="67" t="str">
        <f>_xlfn.XLOOKUP(Job_Cards[[#This Row],[Part Code Issued]],'Inventory Check'!$A$3:$A$3000,'Inventory Check'!$B$3:$B$3000,"WRONG Code",0)</f>
        <v>WRONG Code</v>
      </c>
      <c r="N3085" s="69">
        <f t="shared" si="307"/>
        <v>0</v>
      </c>
      <c r="U3085" s="71">
        <f t="shared" si="306"/>
        <v>0</v>
      </c>
      <c r="V3085" s="71">
        <f t="shared" si="308"/>
        <v>0</v>
      </c>
      <c r="X3085" s="69">
        <f>Job_Cards[[#This Row],[GST on Lobour]]+Job_Cards[[#This Row],[Total Labour]]+Job_Cards[[#This Row],[Part Value]]</f>
        <v>0</v>
      </c>
      <c r="AA3085" s="15">
        <f t="shared" si="309"/>
        <v>0</v>
      </c>
      <c r="AB3085" s="15">
        <f t="shared" si="310"/>
        <v>1</v>
      </c>
      <c r="AC3085" s="15">
        <f t="shared" si="311"/>
        <v>1900</v>
      </c>
    </row>
    <row r="3086" spans="7:29" x14ac:dyDescent="0.35">
      <c r="G3086" s="64"/>
      <c r="H3086" s="65"/>
      <c r="I3086" s="65" t="str">
        <f>IF(Job_Cards[[#This Row],[Customer Name]]="",I3085,"")</f>
        <v>Counter Sale</v>
      </c>
      <c r="K3086" s="67" t="str">
        <f>_xlfn.XLOOKUP(Job_Cards[[#This Row],[Part Code Issued]],'Inventory Check'!$A$3:$A$3000,'Inventory Check'!$B$3:$B$3000,"WRONG Code",0)</f>
        <v>WRONG Code</v>
      </c>
      <c r="N3086" s="69">
        <f t="shared" si="307"/>
        <v>0</v>
      </c>
      <c r="U3086" s="71">
        <f t="shared" si="306"/>
        <v>0</v>
      </c>
      <c r="V3086" s="71">
        <f t="shared" si="308"/>
        <v>0</v>
      </c>
      <c r="X3086" s="69">
        <f>Job_Cards[[#This Row],[GST on Lobour]]+Job_Cards[[#This Row],[Total Labour]]+Job_Cards[[#This Row],[Part Value]]</f>
        <v>0</v>
      </c>
      <c r="AA3086" s="15">
        <f t="shared" si="309"/>
        <v>0</v>
      </c>
      <c r="AB3086" s="15">
        <f t="shared" si="310"/>
        <v>1</v>
      </c>
      <c r="AC3086" s="15">
        <f t="shared" si="311"/>
        <v>1900</v>
      </c>
    </row>
    <row r="3087" spans="7:29" x14ac:dyDescent="0.35">
      <c r="G3087" s="64"/>
      <c r="H3087" s="65"/>
      <c r="I3087" s="65" t="str">
        <f>IF(Job_Cards[[#This Row],[Customer Name]]="",I3086,"")</f>
        <v>Counter Sale</v>
      </c>
      <c r="K3087" s="67" t="str">
        <f>_xlfn.XLOOKUP(Job_Cards[[#This Row],[Part Code Issued]],'Inventory Check'!$A$3:$A$3000,'Inventory Check'!$B$3:$B$3000,"WRONG Code",0)</f>
        <v>WRONG Code</v>
      </c>
      <c r="N3087" s="69">
        <f t="shared" si="307"/>
        <v>0</v>
      </c>
      <c r="U3087" s="71">
        <f t="shared" si="306"/>
        <v>0</v>
      </c>
      <c r="V3087" s="71">
        <f t="shared" si="308"/>
        <v>0</v>
      </c>
      <c r="X3087" s="69">
        <f>Job_Cards[[#This Row],[GST on Lobour]]+Job_Cards[[#This Row],[Total Labour]]+Job_Cards[[#This Row],[Part Value]]</f>
        <v>0</v>
      </c>
      <c r="AA3087" s="15">
        <f t="shared" si="309"/>
        <v>0</v>
      </c>
      <c r="AB3087" s="15">
        <f t="shared" si="310"/>
        <v>1</v>
      </c>
      <c r="AC3087" s="15">
        <f t="shared" si="311"/>
        <v>1900</v>
      </c>
    </row>
    <row r="3088" spans="7:29" x14ac:dyDescent="0.35">
      <c r="G3088" s="64"/>
      <c r="H3088" s="65"/>
      <c r="I3088" s="65" t="str">
        <f>IF(Job_Cards[[#This Row],[Customer Name]]="",I3087,"")</f>
        <v>Counter Sale</v>
      </c>
      <c r="K3088" s="67" t="str">
        <f>_xlfn.XLOOKUP(Job_Cards[[#This Row],[Part Code Issued]],'Inventory Check'!$A$3:$A$3000,'Inventory Check'!$B$3:$B$3000,"WRONG Code",0)</f>
        <v>WRONG Code</v>
      </c>
      <c r="N3088" s="69">
        <f t="shared" si="307"/>
        <v>0</v>
      </c>
      <c r="U3088" s="71">
        <f t="shared" si="306"/>
        <v>0</v>
      </c>
      <c r="V3088" s="71">
        <f t="shared" si="308"/>
        <v>0</v>
      </c>
      <c r="X3088" s="69">
        <f>Job_Cards[[#This Row],[GST on Lobour]]+Job_Cards[[#This Row],[Total Labour]]+Job_Cards[[#This Row],[Part Value]]</f>
        <v>0</v>
      </c>
      <c r="AA3088" s="15">
        <f t="shared" si="309"/>
        <v>0</v>
      </c>
      <c r="AB3088" s="15">
        <f t="shared" si="310"/>
        <v>1</v>
      </c>
      <c r="AC3088" s="15">
        <f t="shared" si="311"/>
        <v>1900</v>
      </c>
    </row>
    <row r="3089" spans="7:29" x14ac:dyDescent="0.35">
      <c r="G3089" s="64"/>
      <c r="H3089" s="65"/>
      <c r="I3089" s="65" t="str">
        <f>IF(Job_Cards[[#This Row],[Customer Name]]="",I3088,"")</f>
        <v>Counter Sale</v>
      </c>
      <c r="K3089" s="67" t="str">
        <f>_xlfn.XLOOKUP(Job_Cards[[#This Row],[Part Code Issued]],'Inventory Check'!$A$3:$A$3000,'Inventory Check'!$B$3:$B$3000,"WRONG Code",0)</f>
        <v>WRONG Code</v>
      </c>
      <c r="N3089" s="69">
        <f t="shared" si="307"/>
        <v>0</v>
      </c>
      <c r="U3089" s="71">
        <f t="shared" si="306"/>
        <v>0</v>
      </c>
      <c r="V3089" s="71">
        <f t="shared" si="308"/>
        <v>0</v>
      </c>
      <c r="X3089" s="69">
        <f>Job_Cards[[#This Row],[GST on Lobour]]+Job_Cards[[#This Row],[Total Labour]]+Job_Cards[[#This Row],[Part Value]]</f>
        <v>0</v>
      </c>
      <c r="AA3089" s="15">
        <f t="shared" si="309"/>
        <v>0</v>
      </c>
      <c r="AB3089" s="15">
        <f t="shared" si="310"/>
        <v>1</v>
      </c>
      <c r="AC3089" s="15">
        <f t="shared" si="311"/>
        <v>1900</v>
      </c>
    </row>
    <row r="3090" spans="7:29" x14ac:dyDescent="0.35">
      <c r="G3090" s="64"/>
      <c r="H3090" s="65"/>
      <c r="I3090" s="65" t="str">
        <f>IF(Job_Cards[[#This Row],[Customer Name]]="",I3089,"")</f>
        <v>Counter Sale</v>
      </c>
      <c r="K3090" s="67" t="str">
        <f>_xlfn.XLOOKUP(Job_Cards[[#This Row],[Part Code Issued]],'Inventory Check'!$A$3:$A$3000,'Inventory Check'!$B$3:$B$3000,"WRONG Code",0)</f>
        <v>WRONG Code</v>
      </c>
      <c r="N3090" s="69">
        <f t="shared" si="307"/>
        <v>0</v>
      </c>
      <c r="U3090" s="71">
        <f t="shared" si="306"/>
        <v>0</v>
      </c>
      <c r="V3090" s="71">
        <f t="shared" si="308"/>
        <v>0</v>
      </c>
      <c r="X3090" s="69">
        <f>Job_Cards[[#This Row],[GST on Lobour]]+Job_Cards[[#This Row],[Total Labour]]+Job_Cards[[#This Row],[Part Value]]</f>
        <v>0</v>
      </c>
      <c r="AA3090" s="15">
        <f t="shared" si="309"/>
        <v>0</v>
      </c>
      <c r="AB3090" s="15">
        <f t="shared" si="310"/>
        <v>1</v>
      </c>
      <c r="AC3090" s="15">
        <f t="shared" si="311"/>
        <v>1900</v>
      </c>
    </row>
    <row r="3091" spans="7:29" x14ac:dyDescent="0.35">
      <c r="G3091" s="64"/>
      <c r="H3091" s="65"/>
      <c r="I3091" s="65" t="str">
        <f>IF(Job_Cards[[#This Row],[Customer Name]]="",I3090,"")</f>
        <v>Counter Sale</v>
      </c>
      <c r="K3091" s="67" t="str">
        <f>_xlfn.XLOOKUP(Job_Cards[[#This Row],[Part Code Issued]],'Inventory Check'!$A$3:$A$3000,'Inventory Check'!$B$3:$B$3000,"WRONG Code",0)</f>
        <v>WRONG Code</v>
      </c>
      <c r="N3091" s="69">
        <f t="shared" si="307"/>
        <v>0</v>
      </c>
      <c r="U3091" s="71">
        <f t="shared" si="306"/>
        <v>0</v>
      </c>
      <c r="V3091" s="71">
        <f t="shared" si="308"/>
        <v>0</v>
      </c>
      <c r="X3091" s="69">
        <f>Job_Cards[[#This Row],[GST on Lobour]]+Job_Cards[[#This Row],[Total Labour]]+Job_Cards[[#This Row],[Part Value]]</f>
        <v>0</v>
      </c>
      <c r="AA3091" s="15">
        <f t="shared" si="309"/>
        <v>0</v>
      </c>
      <c r="AB3091" s="15">
        <f t="shared" si="310"/>
        <v>1</v>
      </c>
      <c r="AC3091" s="15">
        <f t="shared" si="311"/>
        <v>1900</v>
      </c>
    </row>
    <row r="3092" spans="7:29" x14ac:dyDescent="0.35">
      <c r="G3092" s="64"/>
      <c r="H3092" s="65"/>
      <c r="I3092" s="65" t="str">
        <f>IF(Job_Cards[[#This Row],[Customer Name]]="",I3091,"")</f>
        <v>Counter Sale</v>
      </c>
      <c r="K3092" s="67" t="str">
        <f>_xlfn.XLOOKUP(Job_Cards[[#This Row],[Part Code Issued]],'Inventory Check'!$A$3:$A$3000,'Inventory Check'!$B$3:$B$3000,"WRONG Code",0)</f>
        <v>WRONG Code</v>
      </c>
      <c r="N3092" s="69">
        <f t="shared" si="307"/>
        <v>0</v>
      </c>
      <c r="U3092" s="71">
        <f t="shared" si="306"/>
        <v>0</v>
      </c>
      <c r="V3092" s="71">
        <f t="shared" si="308"/>
        <v>0</v>
      </c>
      <c r="X3092" s="69">
        <f>Job_Cards[[#This Row],[GST on Lobour]]+Job_Cards[[#This Row],[Total Labour]]+Job_Cards[[#This Row],[Part Value]]</f>
        <v>0</v>
      </c>
      <c r="AA3092" s="15">
        <f t="shared" si="309"/>
        <v>0</v>
      </c>
      <c r="AB3092" s="15">
        <f t="shared" si="310"/>
        <v>1</v>
      </c>
      <c r="AC3092" s="15">
        <f t="shared" si="311"/>
        <v>1900</v>
      </c>
    </row>
    <row r="3093" spans="7:29" x14ac:dyDescent="0.35">
      <c r="G3093" s="64"/>
      <c r="H3093" s="65"/>
      <c r="I3093" s="65" t="str">
        <f>IF(Job_Cards[[#This Row],[Customer Name]]="",I3092,"")</f>
        <v>Counter Sale</v>
      </c>
      <c r="K3093" s="67" t="str">
        <f>_xlfn.XLOOKUP(Job_Cards[[#This Row],[Part Code Issued]],'Inventory Check'!$A$3:$A$3000,'Inventory Check'!$B$3:$B$3000,"WRONG Code",0)</f>
        <v>WRONG Code</v>
      </c>
      <c r="N3093" s="69">
        <f t="shared" si="307"/>
        <v>0</v>
      </c>
      <c r="U3093" s="71">
        <f t="shared" si="306"/>
        <v>0</v>
      </c>
      <c r="V3093" s="71">
        <f t="shared" si="308"/>
        <v>0</v>
      </c>
      <c r="X3093" s="69">
        <f>Job_Cards[[#This Row],[GST on Lobour]]+Job_Cards[[#This Row],[Total Labour]]+Job_Cards[[#This Row],[Part Value]]</f>
        <v>0</v>
      </c>
      <c r="AA3093" s="15">
        <f t="shared" si="309"/>
        <v>0</v>
      </c>
      <c r="AB3093" s="15">
        <f t="shared" si="310"/>
        <v>1</v>
      </c>
      <c r="AC3093" s="15">
        <f t="shared" si="311"/>
        <v>1900</v>
      </c>
    </row>
    <row r="3094" spans="7:29" x14ac:dyDescent="0.35">
      <c r="G3094" s="64"/>
      <c r="H3094" s="65"/>
      <c r="I3094" s="65" t="str">
        <f>IF(Job_Cards[[#This Row],[Customer Name]]="",I3093,"")</f>
        <v>Counter Sale</v>
      </c>
      <c r="K3094" s="67" t="str">
        <f>_xlfn.XLOOKUP(Job_Cards[[#This Row],[Part Code Issued]],'Inventory Check'!$A$3:$A$3000,'Inventory Check'!$B$3:$B$3000,"WRONG Code",0)</f>
        <v>WRONG Code</v>
      </c>
      <c r="N3094" s="69">
        <f t="shared" si="307"/>
        <v>0</v>
      </c>
      <c r="U3094" s="71">
        <f t="shared" si="306"/>
        <v>0</v>
      </c>
      <c r="V3094" s="71">
        <f t="shared" si="308"/>
        <v>0</v>
      </c>
      <c r="X3094" s="69">
        <f>Job_Cards[[#This Row],[GST on Lobour]]+Job_Cards[[#This Row],[Total Labour]]+Job_Cards[[#This Row],[Part Value]]</f>
        <v>0</v>
      </c>
      <c r="AA3094" s="15">
        <f t="shared" si="309"/>
        <v>0</v>
      </c>
      <c r="AB3094" s="15">
        <f t="shared" si="310"/>
        <v>1</v>
      </c>
      <c r="AC3094" s="15">
        <f t="shared" si="311"/>
        <v>1900</v>
      </c>
    </row>
    <row r="3095" spans="7:29" x14ac:dyDescent="0.35">
      <c r="G3095" s="64"/>
      <c r="H3095" s="65"/>
      <c r="I3095" s="65" t="str">
        <f>IF(Job_Cards[[#This Row],[Customer Name]]="",I3094,"")</f>
        <v>Counter Sale</v>
      </c>
      <c r="K3095" s="67" t="str">
        <f>_xlfn.XLOOKUP(Job_Cards[[#This Row],[Part Code Issued]],'Inventory Check'!$A$3:$A$3000,'Inventory Check'!$B$3:$B$3000,"WRONG Code",0)</f>
        <v>WRONG Code</v>
      </c>
      <c r="N3095" s="69">
        <f t="shared" si="307"/>
        <v>0</v>
      </c>
      <c r="U3095" s="71">
        <f t="shared" si="306"/>
        <v>0</v>
      </c>
      <c r="V3095" s="71">
        <f t="shared" si="308"/>
        <v>0</v>
      </c>
      <c r="X3095" s="69">
        <f>Job_Cards[[#This Row],[GST on Lobour]]+Job_Cards[[#This Row],[Total Labour]]+Job_Cards[[#This Row],[Part Value]]</f>
        <v>0</v>
      </c>
      <c r="AA3095" s="15">
        <f t="shared" si="309"/>
        <v>0</v>
      </c>
      <c r="AB3095" s="15">
        <f t="shared" si="310"/>
        <v>1</v>
      </c>
      <c r="AC3095" s="15">
        <f t="shared" si="311"/>
        <v>1900</v>
      </c>
    </row>
    <row r="3096" spans="7:29" x14ac:dyDescent="0.35">
      <c r="G3096" s="64"/>
      <c r="H3096" s="65"/>
      <c r="I3096" s="65" t="str">
        <f>IF(Job_Cards[[#This Row],[Customer Name]]="",I3095,"")</f>
        <v>Counter Sale</v>
      </c>
      <c r="K3096" s="67" t="str">
        <f>_xlfn.XLOOKUP(Job_Cards[[#This Row],[Part Code Issued]],'Inventory Check'!$A$3:$A$3000,'Inventory Check'!$B$3:$B$3000,"WRONG Code",0)</f>
        <v>WRONG Code</v>
      </c>
      <c r="N3096" s="69">
        <f t="shared" si="307"/>
        <v>0</v>
      </c>
      <c r="U3096" s="71">
        <f t="shared" si="306"/>
        <v>0</v>
      </c>
      <c r="V3096" s="71">
        <f t="shared" si="308"/>
        <v>0</v>
      </c>
      <c r="X3096" s="69">
        <f>Job_Cards[[#This Row],[GST on Lobour]]+Job_Cards[[#This Row],[Total Labour]]+Job_Cards[[#This Row],[Part Value]]</f>
        <v>0</v>
      </c>
      <c r="AA3096" s="15">
        <f t="shared" si="309"/>
        <v>0</v>
      </c>
      <c r="AB3096" s="15">
        <f t="shared" si="310"/>
        <v>1</v>
      </c>
      <c r="AC3096" s="15">
        <f t="shared" si="311"/>
        <v>1900</v>
      </c>
    </row>
    <row r="3097" spans="7:29" x14ac:dyDescent="0.35">
      <c r="G3097" s="64"/>
      <c r="H3097" s="65"/>
      <c r="I3097" s="65" t="str">
        <f>IF(Job_Cards[[#This Row],[Customer Name]]="",I3096,"")</f>
        <v>Counter Sale</v>
      </c>
      <c r="K3097" s="67" t="str">
        <f>_xlfn.XLOOKUP(Job_Cards[[#This Row],[Part Code Issued]],'Inventory Check'!$A$3:$A$3000,'Inventory Check'!$B$3:$B$3000,"WRONG Code",0)</f>
        <v>WRONG Code</v>
      </c>
      <c r="N3097" s="69">
        <f t="shared" si="307"/>
        <v>0</v>
      </c>
      <c r="U3097" s="71">
        <f t="shared" si="306"/>
        <v>0</v>
      </c>
      <c r="V3097" s="71">
        <f t="shared" si="308"/>
        <v>0</v>
      </c>
      <c r="X3097" s="69">
        <f>Job_Cards[[#This Row],[GST on Lobour]]+Job_Cards[[#This Row],[Total Labour]]+Job_Cards[[#This Row],[Part Value]]</f>
        <v>0</v>
      </c>
      <c r="AA3097" s="15">
        <f t="shared" si="309"/>
        <v>0</v>
      </c>
      <c r="AB3097" s="15">
        <f t="shared" si="310"/>
        <v>1</v>
      </c>
      <c r="AC3097" s="15">
        <f t="shared" si="311"/>
        <v>1900</v>
      </c>
    </row>
    <row r="3098" spans="7:29" x14ac:dyDescent="0.35">
      <c r="G3098" s="64"/>
      <c r="H3098" s="65"/>
      <c r="I3098" s="65" t="str">
        <f>IF(Job_Cards[[#This Row],[Customer Name]]="",I3097,"")</f>
        <v>Counter Sale</v>
      </c>
      <c r="K3098" s="67" t="str">
        <f>_xlfn.XLOOKUP(Job_Cards[[#This Row],[Part Code Issued]],'Inventory Check'!$A$3:$A$3000,'Inventory Check'!$B$3:$B$3000,"WRONG Code",0)</f>
        <v>WRONG Code</v>
      </c>
      <c r="N3098" s="69">
        <f t="shared" si="307"/>
        <v>0</v>
      </c>
      <c r="U3098" s="71">
        <f t="shared" si="306"/>
        <v>0</v>
      </c>
      <c r="V3098" s="71">
        <f t="shared" si="308"/>
        <v>0</v>
      </c>
      <c r="X3098" s="69">
        <f>Job_Cards[[#This Row],[GST on Lobour]]+Job_Cards[[#This Row],[Total Labour]]+Job_Cards[[#This Row],[Part Value]]</f>
        <v>0</v>
      </c>
      <c r="AA3098" s="15">
        <f t="shared" si="309"/>
        <v>0</v>
      </c>
      <c r="AB3098" s="15">
        <f t="shared" si="310"/>
        <v>1</v>
      </c>
      <c r="AC3098" s="15">
        <f t="shared" si="311"/>
        <v>1900</v>
      </c>
    </row>
    <row r="3099" spans="7:29" x14ac:dyDescent="0.35">
      <c r="G3099" s="64"/>
      <c r="H3099" s="65"/>
      <c r="I3099" s="65" t="str">
        <f>IF(Job_Cards[[#This Row],[Customer Name]]="",I3098,"")</f>
        <v>Counter Sale</v>
      </c>
      <c r="K3099" s="67" t="str">
        <f>_xlfn.XLOOKUP(Job_Cards[[#This Row],[Part Code Issued]],'Inventory Check'!$A$3:$A$3000,'Inventory Check'!$B$3:$B$3000,"WRONG Code",0)</f>
        <v>WRONG Code</v>
      </c>
      <c r="N3099" s="69">
        <f t="shared" si="307"/>
        <v>0</v>
      </c>
      <c r="U3099" s="71">
        <f t="shared" si="306"/>
        <v>0</v>
      </c>
      <c r="V3099" s="71">
        <f t="shared" si="308"/>
        <v>0</v>
      </c>
      <c r="X3099" s="69">
        <f>Job_Cards[[#This Row],[GST on Lobour]]+Job_Cards[[#This Row],[Total Labour]]+Job_Cards[[#This Row],[Part Value]]</f>
        <v>0</v>
      </c>
      <c r="AA3099" s="15">
        <f t="shared" si="309"/>
        <v>0</v>
      </c>
      <c r="AB3099" s="15">
        <f t="shared" si="310"/>
        <v>1</v>
      </c>
      <c r="AC3099" s="15">
        <f t="shared" si="311"/>
        <v>1900</v>
      </c>
    </row>
    <row r="3100" spans="7:29" x14ac:dyDescent="0.35">
      <c r="G3100" s="64"/>
      <c r="H3100" s="65"/>
      <c r="I3100" s="65" t="str">
        <f>IF(Job_Cards[[#This Row],[Customer Name]]="",I3099,"")</f>
        <v>Counter Sale</v>
      </c>
      <c r="K3100" s="67" t="str">
        <f>_xlfn.XLOOKUP(Job_Cards[[#This Row],[Part Code Issued]],'Inventory Check'!$A$3:$A$3000,'Inventory Check'!$B$3:$B$3000,"WRONG Code",0)</f>
        <v>WRONG Code</v>
      </c>
      <c r="N3100" s="69">
        <f t="shared" si="307"/>
        <v>0</v>
      </c>
      <c r="U3100" s="71">
        <f t="shared" si="306"/>
        <v>0</v>
      </c>
      <c r="V3100" s="71">
        <f t="shared" si="308"/>
        <v>0</v>
      </c>
      <c r="X3100" s="69">
        <f>Job_Cards[[#This Row],[GST on Lobour]]+Job_Cards[[#This Row],[Total Labour]]+Job_Cards[[#This Row],[Part Value]]</f>
        <v>0</v>
      </c>
      <c r="AA3100" s="15">
        <f t="shared" si="309"/>
        <v>0</v>
      </c>
      <c r="AB3100" s="15">
        <f t="shared" si="310"/>
        <v>1</v>
      </c>
      <c r="AC3100" s="15">
        <f t="shared" si="311"/>
        <v>1900</v>
      </c>
    </row>
    <row r="3101" spans="7:29" x14ac:dyDescent="0.35">
      <c r="G3101" s="64"/>
      <c r="H3101" s="65"/>
      <c r="I3101" s="65" t="str">
        <f>IF(Job_Cards[[#This Row],[Customer Name]]="",I3100,"")</f>
        <v>Counter Sale</v>
      </c>
      <c r="K3101" s="67" t="str">
        <f>_xlfn.XLOOKUP(Job_Cards[[#This Row],[Part Code Issued]],'Inventory Check'!$A$3:$A$3000,'Inventory Check'!$B$3:$B$3000,"WRONG Code",0)</f>
        <v>WRONG Code</v>
      </c>
      <c r="N3101" s="69">
        <f t="shared" si="307"/>
        <v>0</v>
      </c>
      <c r="U3101" s="71">
        <f t="shared" si="306"/>
        <v>0</v>
      </c>
      <c r="V3101" s="71">
        <f t="shared" si="308"/>
        <v>0</v>
      </c>
      <c r="X3101" s="69">
        <f>Job_Cards[[#This Row],[GST on Lobour]]+Job_Cards[[#This Row],[Total Labour]]+Job_Cards[[#This Row],[Part Value]]</f>
        <v>0</v>
      </c>
      <c r="AA3101" s="15">
        <f t="shared" si="309"/>
        <v>0</v>
      </c>
      <c r="AB3101" s="15">
        <f t="shared" si="310"/>
        <v>1</v>
      </c>
      <c r="AC3101" s="15">
        <f t="shared" si="311"/>
        <v>1900</v>
      </c>
    </row>
    <row r="3102" spans="7:29" x14ac:dyDescent="0.35">
      <c r="G3102" s="64"/>
      <c r="H3102" s="65"/>
      <c r="I3102" s="65" t="str">
        <f>IF(Job_Cards[[#This Row],[Customer Name]]="",I3101,"")</f>
        <v>Counter Sale</v>
      </c>
      <c r="K3102" s="67" t="str">
        <f>_xlfn.XLOOKUP(Job_Cards[[#This Row],[Part Code Issued]],'Inventory Check'!$A$3:$A$3000,'Inventory Check'!$B$3:$B$3000,"WRONG Code",0)</f>
        <v>WRONG Code</v>
      </c>
      <c r="N3102" s="69">
        <f t="shared" si="307"/>
        <v>0</v>
      </c>
      <c r="U3102" s="71">
        <f t="shared" si="306"/>
        <v>0</v>
      </c>
      <c r="V3102" s="71">
        <f t="shared" si="308"/>
        <v>0</v>
      </c>
      <c r="X3102" s="69">
        <f>Job_Cards[[#This Row],[GST on Lobour]]+Job_Cards[[#This Row],[Total Labour]]+Job_Cards[[#This Row],[Part Value]]</f>
        <v>0</v>
      </c>
      <c r="AA3102" s="15">
        <f t="shared" si="309"/>
        <v>0</v>
      </c>
      <c r="AB3102" s="15">
        <f t="shared" si="310"/>
        <v>1</v>
      </c>
      <c r="AC3102" s="15">
        <f t="shared" si="311"/>
        <v>1900</v>
      </c>
    </row>
    <row r="3103" spans="7:29" x14ac:dyDescent="0.35">
      <c r="G3103" s="64"/>
      <c r="H3103" s="65"/>
      <c r="I3103" s="65" t="str">
        <f>IF(Job_Cards[[#This Row],[Customer Name]]="",I3102,"")</f>
        <v>Counter Sale</v>
      </c>
      <c r="K3103" s="67" t="str">
        <f>_xlfn.XLOOKUP(Job_Cards[[#This Row],[Part Code Issued]],'Inventory Check'!$A$3:$A$3000,'Inventory Check'!$B$3:$B$3000,"WRONG Code",0)</f>
        <v>WRONG Code</v>
      </c>
      <c r="N3103" s="69">
        <f t="shared" si="307"/>
        <v>0</v>
      </c>
      <c r="U3103" s="71">
        <f t="shared" si="306"/>
        <v>0</v>
      </c>
      <c r="V3103" s="71">
        <f t="shared" si="308"/>
        <v>0</v>
      </c>
      <c r="X3103" s="69">
        <f>Job_Cards[[#This Row],[GST on Lobour]]+Job_Cards[[#This Row],[Total Labour]]+Job_Cards[[#This Row],[Part Value]]</f>
        <v>0</v>
      </c>
      <c r="AA3103" s="15">
        <f t="shared" si="309"/>
        <v>0</v>
      </c>
      <c r="AB3103" s="15">
        <f t="shared" si="310"/>
        <v>1</v>
      </c>
      <c r="AC3103" s="15">
        <f t="shared" si="311"/>
        <v>1900</v>
      </c>
    </row>
    <row r="3104" spans="7:29" x14ac:dyDescent="0.35">
      <c r="G3104" s="64"/>
      <c r="H3104" s="65"/>
      <c r="I3104" s="65" t="str">
        <f>IF(Job_Cards[[#This Row],[Customer Name]]="",I3103,"")</f>
        <v>Counter Sale</v>
      </c>
      <c r="K3104" s="67" t="str">
        <f>_xlfn.XLOOKUP(Job_Cards[[#This Row],[Part Code Issued]],'Inventory Check'!$A$3:$A$3000,'Inventory Check'!$B$3:$B$3000,"WRONG Code",0)</f>
        <v>WRONG Code</v>
      </c>
      <c r="N3104" s="69">
        <f t="shared" si="307"/>
        <v>0</v>
      </c>
      <c r="U3104" s="71">
        <f t="shared" si="306"/>
        <v>0</v>
      </c>
      <c r="V3104" s="71">
        <f t="shared" si="308"/>
        <v>0</v>
      </c>
      <c r="X3104" s="69">
        <f>Job_Cards[[#This Row],[GST on Lobour]]+Job_Cards[[#This Row],[Total Labour]]+Job_Cards[[#This Row],[Part Value]]</f>
        <v>0</v>
      </c>
      <c r="AA3104" s="15">
        <f t="shared" si="309"/>
        <v>0</v>
      </c>
      <c r="AB3104" s="15">
        <f t="shared" si="310"/>
        <v>1</v>
      </c>
      <c r="AC3104" s="15">
        <f t="shared" si="311"/>
        <v>1900</v>
      </c>
    </row>
    <row r="3105" spans="7:29" x14ac:dyDescent="0.35">
      <c r="G3105" s="64"/>
      <c r="H3105" s="65"/>
      <c r="I3105" s="65" t="str">
        <f>IF(Job_Cards[[#This Row],[Customer Name]]="",I3104,"")</f>
        <v>Counter Sale</v>
      </c>
      <c r="K3105" s="67" t="str">
        <f>_xlfn.XLOOKUP(Job_Cards[[#This Row],[Part Code Issued]],'Inventory Check'!$A$3:$A$3000,'Inventory Check'!$B$3:$B$3000,"WRONG Code",0)</f>
        <v>WRONG Code</v>
      </c>
      <c r="N3105" s="69">
        <f t="shared" si="307"/>
        <v>0</v>
      </c>
      <c r="U3105" s="71">
        <f t="shared" si="306"/>
        <v>0</v>
      </c>
      <c r="V3105" s="71">
        <f t="shared" si="308"/>
        <v>0</v>
      </c>
      <c r="X3105" s="69">
        <f>Job_Cards[[#This Row],[GST on Lobour]]+Job_Cards[[#This Row],[Total Labour]]+Job_Cards[[#This Row],[Part Value]]</f>
        <v>0</v>
      </c>
      <c r="AA3105" s="15">
        <f t="shared" si="309"/>
        <v>0</v>
      </c>
      <c r="AB3105" s="15">
        <f t="shared" si="310"/>
        <v>1</v>
      </c>
      <c r="AC3105" s="15">
        <f t="shared" si="311"/>
        <v>1900</v>
      </c>
    </row>
    <row r="3106" spans="7:29" x14ac:dyDescent="0.35">
      <c r="G3106" s="64"/>
      <c r="H3106" s="65"/>
      <c r="I3106" s="65" t="str">
        <f>IF(Job_Cards[[#This Row],[Customer Name]]="",I3105,"")</f>
        <v>Counter Sale</v>
      </c>
      <c r="K3106" s="67" t="str">
        <f>_xlfn.XLOOKUP(Job_Cards[[#This Row],[Part Code Issued]],'Inventory Check'!$A$3:$A$3000,'Inventory Check'!$B$3:$B$3000,"WRONG Code",0)</f>
        <v>WRONG Code</v>
      </c>
      <c r="N3106" s="69">
        <f t="shared" si="307"/>
        <v>0</v>
      </c>
      <c r="U3106" s="71">
        <f t="shared" si="306"/>
        <v>0</v>
      </c>
      <c r="V3106" s="71">
        <f t="shared" si="308"/>
        <v>0</v>
      </c>
      <c r="X3106" s="69">
        <f>Job_Cards[[#This Row],[GST on Lobour]]+Job_Cards[[#This Row],[Total Labour]]+Job_Cards[[#This Row],[Part Value]]</f>
        <v>0</v>
      </c>
      <c r="AA3106" s="15">
        <f t="shared" si="309"/>
        <v>0</v>
      </c>
      <c r="AB3106" s="15">
        <f t="shared" si="310"/>
        <v>1</v>
      </c>
      <c r="AC3106" s="15">
        <f t="shared" si="311"/>
        <v>1900</v>
      </c>
    </row>
    <row r="3107" spans="7:29" x14ac:dyDescent="0.35">
      <c r="G3107" s="64"/>
      <c r="H3107" s="65"/>
      <c r="I3107" s="65" t="str">
        <f>IF(Job_Cards[[#This Row],[Customer Name]]="",I3106,"")</f>
        <v>Counter Sale</v>
      </c>
      <c r="K3107" s="67" t="str">
        <f>_xlfn.XLOOKUP(Job_Cards[[#This Row],[Part Code Issued]],'Inventory Check'!$A$3:$A$3000,'Inventory Check'!$B$3:$B$3000,"WRONG Code",0)</f>
        <v>WRONG Code</v>
      </c>
      <c r="N3107" s="69">
        <f t="shared" si="307"/>
        <v>0</v>
      </c>
      <c r="U3107" s="71">
        <f t="shared" si="306"/>
        <v>0</v>
      </c>
      <c r="V3107" s="71">
        <f t="shared" si="308"/>
        <v>0</v>
      </c>
      <c r="X3107" s="69">
        <f>Job_Cards[[#This Row],[GST on Lobour]]+Job_Cards[[#This Row],[Total Labour]]+Job_Cards[[#This Row],[Part Value]]</f>
        <v>0</v>
      </c>
      <c r="AA3107" s="15">
        <f t="shared" si="309"/>
        <v>0</v>
      </c>
      <c r="AB3107" s="15">
        <f t="shared" si="310"/>
        <v>1</v>
      </c>
      <c r="AC3107" s="15">
        <f t="shared" si="311"/>
        <v>1900</v>
      </c>
    </row>
    <row r="3108" spans="7:29" x14ac:dyDescent="0.35">
      <c r="G3108" s="64"/>
      <c r="H3108" s="65"/>
      <c r="I3108" s="65" t="str">
        <f>IF(Job_Cards[[#This Row],[Customer Name]]="",I3107,"")</f>
        <v>Counter Sale</v>
      </c>
      <c r="K3108" s="67" t="str">
        <f>_xlfn.XLOOKUP(Job_Cards[[#This Row],[Part Code Issued]],'Inventory Check'!$A$3:$A$3000,'Inventory Check'!$B$3:$B$3000,"WRONG Code",0)</f>
        <v>WRONG Code</v>
      </c>
      <c r="N3108" s="69">
        <f t="shared" si="307"/>
        <v>0</v>
      </c>
      <c r="U3108" s="71">
        <f t="shared" si="306"/>
        <v>0</v>
      </c>
      <c r="V3108" s="71">
        <f t="shared" si="308"/>
        <v>0</v>
      </c>
      <c r="X3108" s="69">
        <f>Job_Cards[[#This Row],[GST on Lobour]]+Job_Cards[[#This Row],[Total Labour]]+Job_Cards[[#This Row],[Part Value]]</f>
        <v>0</v>
      </c>
      <c r="AA3108" s="15">
        <f t="shared" si="309"/>
        <v>0</v>
      </c>
      <c r="AB3108" s="15">
        <f t="shared" si="310"/>
        <v>1</v>
      </c>
      <c r="AC3108" s="15">
        <f t="shared" si="311"/>
        <v>1900</v>
      </c>
    </row>
    <row r="3109" spans="7:29" x14ac:dyDescent="0.35">
      <c r="G3109" s="64"/>
      <c r="H3109" s="65"/>
      <c r="I3109" s="65" t="str">
        <f>IF(Job_Cards[[#This Row],[Customer Name]]="",I3108,"")</f>
        <v>Counter Sale</v>
      </c>
      <c r="K3109" s="67" t="str">
        <f>_xlfn.XLOOKUP(Job_Cards[[#This Row],[Part Code Issued]],'Inventory Check'!$A$3:$A$3000,'Inventory Check'!$B$3:$B$3000,"WRONG Code",0)</f>
        <v>WRONG Code</v>
      </c>
      <c r="N3109" s="69">
        <f t="shared" si="307"/>
        <v>0</v>
      </c>
      <c r="U3109" s="71">
        <f t="shared" si="306"/>
        <v>0</v>
      </c>
      <c r="V3109" s="71">
        <f t="shared" si="308"/>
        <v>0</v>
      </c>
      <c r="X3109" s="69">
        <f>Job_Cards[[#This Row],[GST on Lobour]]+Job_Cards[[#This Row],[Total Labour]]+Job_Cards[[#This Row],[Part Value]]</f>
        <v>0</v>
      </c>
      <c r="AA3109" s="15">
        <f t="shared" si="309"/>
        <v>0</v>
      </c>
      <c r="AB3109" s="15">
        <f t="shared" si="310"/>
        <v>1</v>
      </c>
      <c r="AC3109" s="15">
        <f t="shared" si="311"/>
        <v>1900</v>
      </c>
    </row>
    <row r="3110" spans="7:29" x14ac:dyDescent="0.35">
      <c r="G3110" s="64"/>
      <c r="H3110" s="65"/>
      <c r="I3110" s="65" t="str">
        <f>IF(Job_Cards[[#This Row],[Customer Name]]="",I3109,"")</f>
        <v>Counter Sale</v>
      </c>
      <c r="K3110" s="67" t="str">
        <f>_xlfn.XLOOKUP(Job_Cards[[#This Row],[Part Code Issued]],'Inventory Check'!$A$3:$A$3000,'Inventory Check'!$B$3:$B$3000,"WRONG Code",0)</f>
        <v>WRONG Code</v>
      </c>
      <c r="N3110" s="69">
        <f t="shared" si="307"/>
        <v>0</v>
      </c>
      <c r="U3110" s="71">
        <f t="shared" si="306"/>
        <v>0</v>
      </c>
      <c r="V3110" s="71">
        <f t="shared" si="308"/>
        <v>0</v>
      </c>
      <c r="X3110" s="69">
        <f>Job_Cards[[#This Row],[GST on Lobour]]+Job_Cards[[#This Row],[Total Labour]]+Job_Cards[[#This Row],[Part Value]]</f>
        <v>0</v>
      </c>
      <c r="AA3110" s="15">
        <f t="shared" si="309"/>
        <v>0</v>
      </c>
      <c r="AB3110" s="15">
        <f t="shared" si="310"/>
        <v>1</v>
      </c>
      <c r="AC3110" s="15">
        <f t="shared" si="311"/>
        <v>1900</v>
      </c>
    </row>
    <row r="3111" spans="7:29" x14ac:dyDescent="0.35">
      <c r="G3111" s="64"/>
      <c r="H3111" s="65"/>
      <c r="I3111" s="65" t="str">
        <f>IF(Job_Cards[[#This Row],[Customer Name]]="",I3110,"")</f>
        <v>Counter Sale</v>
      </c>
      <c r="K3111" s="67" t="str">
        <f>_xlfn.XLOOKUP(Job_Cards[[#This Row],[Part Code Issued]],'Inventory Check'!$A$3:$A$3000,'Inventory Check'!$B$3:$B$3000,"WRONG Code",0)</f>
        <v>WRONG Code</v>
      </c>
      <c r="N3111" s="69">
        <f t="shared" si="307"/>
        <v>0</v>
      </c>
      <c r="U3111" s="71">
        <f t="shared" si="306"/>
        <v>0</v>
      </c>
      <c r="V3111" s="71">
        <f t="shared" si="308"/>
        <v>0</v>
      </c>
      <c r="X3111" s="69">
        <f>Job_Cards[[#This Row],[GST on Lobour]]+Job_Cards[[#This Row],[Total Labour]]+Job_Cards[[#This Row],[Part Value]]</f>
        <v>0</v>
      </c>
      <c r="AA3111" s="15">
        <f t="shared" si="309"/>
        <v>0</v>
      </c>
      <c r="AB3111" s="15">
        <f t="shared" si="310"/>
        <v>1</v>
      </c>
      <c r="AC3111" s="15">
        <f t="shared" si="311"/>
        <v>1900</v>
      </c>
    </row>
    <row r="3112" spans="7:29" x14ac:dyDescent="0.35">
      <c r="G3112" s="64"/>
      <c r="H3112" s="65"/>
      <c r="I3112" s="65" t="str">
        <f>IF(Job_Cards[[#This Row],[Customer Name]]="",I3111,"")</f>
        <v>Counter Sale</v>
      </c>
      <c r="K3112" s="67" t="str">
        <f>_xlfn.XLOOKUP(Job_Cards[[#This Row],[Part Code Issued]],'Inventory Check'!$A$3:$A$3000,'Inventory Check'!$B$3:$B$3000,"WRONG Code",0)</f>
        <v>WRONG Code</v>
      </c>
      <c r="N3112" s="69">
        <f t="shared" si="307"/>
        <v>0</v>
      </c>
      <c r="U3112" s="71">
        <f t="shared" si="306"/>
        <v>0</v>
      </c>
      <c r="V3112" s="71">
        <f t="shared" si="308"/>
        <v>0</v>
      </c>
      <c r="X3112" s="69">
        <f>Job_Cards[[#This Row],[GST on Lobour]]+Job_Cards[[#This Row],[Total Labour]]+Job_Cards[[#This Row],[Part Value]]</f>
        <v>0</v>
      </c>
      <c r="AA3112" s="15">
        <f t="shared" si="309"/>
        <v>0</v>
      </c>
      <c r="AB3112" s="15">
        <f t="shared" si="310"/>
        <v>1</v>
      </c>
      <c r="AC3112" s="15">
        <f t="shared" si="311"/>
        <v>1900</v>
      </c>
    </row>
    <row r="3113" spans="7:29" x14ac:dyDescent="0.35">
      <c r="G3113" s="64"/>
      <c r="H3113" s="65"/>
      <c r="I3113" s="65" t="str">
        <f>IF(Job_Cards[[#This Row],[Customer Name]]="",I3112,"")</f>
        <v>Counter Sale</v>
      </c>
      <c r="K3113" s="67" t="str">
        <f>_xlfn.XLOOKUP(Job_Cards[[#This Row],[Part Code Issued]],'Inventory Check'!$A$3:$A$3000,'Inventory Check'!$B$3:$B$3000,"WRONG Code",0)</f>
        <v>WRONG Code</v>
      </c>
      <c r="N3113" s="69">
        <f t="shared" si="307"/>
        <v>0</v>
      </c>
      <c r="U3113" s="71">
        <f t="shared" si="306"/>
        <v>0</v>
      </c>
      <c r="V3113" s="71">
        <f t="shared" si="308"/>
        <v>0</v>
      </c>
      <c r="X3113" s="69">
        <f>Job_Cards[[#This Row],[GST on Lobour]]+Job_Cards[[#This Row],[Total Labour]]+Job_Cards[[#This Row],[Part Value]]</f>
        <v>0</v>
      </c>
      <c r="AA3113" s="15">
        <f t="shared" si="309"/>
        <v>0</v>
      </c>
      <c r="AB3113" s="15">
        <f t="shared" si="310"/>
        <v>1</v>
      </c>
      <c r="AC3113" s="15">
        <f t="shared" si="311"/>
        <v>1900</v>
      </c>
    </row>
    <row r="3114" spans="7:29" x14ac:dyDescent="0.35">
      <c r="G3114" s="64"/>
      <c r="H3114" s="65"/>
      <c r="I3114" s="65" t="str">
        <f>IF(Job_Cards[[#This Row],[Customer Name]]="",I3113,"")</f>
        <v>Counter Sale</v>
      </c>
      <c r="K3114" s="67" t="str">
        <f>_xlfn.XLOOKUP(Job_Cards[[#This Row],[Part Code Issued]],'Inventory Check'!$A$3:$A$3000,'Inventory Check'!$B$3:$B$3000,"WRONG Code",0)</f>
        <v>WRONG Code</v>
      </c>
      <c r="N3114" s="69">
        <f t="shared" si="307"/>
        <v>0</v>
      </c>
      <c r="U3114" s="71">
        <f t="shared" si="306"/>
        <v>0</v>
      </c>
      <c r="V3114" s="71">
        <f t="shared" si="308"/>
        <v>0</v>
      </c>
      <c r="X3114" s="69">
        <f>Job_Cards[[#This Row],[GST on Lobour]]+Job_Cards[[#This Row],[Total Labour]]+Job_Cards[[#This Row],[Part Value]]</f>
        <v>0</v>
      </c>
      <c r="AA3114" s="15">
        <f t="shared" si="309"/>
        <v>0</v>
      </c>
      <c r="AB3114" s="15">
        <f t="shared" si="310"/>
        <v>1</v>
      </c>
      <c r="AC3114" s="15">
        <f t="shared" si="311"/>
        <v>1900</v>
      </c>
    </row>
    <row r="3115" spans="7:29" x14ac:dyDescent="0.35">
      <c r="G3115" s="64"/>
      <c r="H3115" s="65"/>
      <c r="I3115" s="65" t="str">
        <f>IF(Job_Cards[[#This Row],[Customer Name]]="",I3114,"")</f>
        <v>Counter Sale</v>
      </c>
      <c r="K3115" s="67" t="str">
        <f>_xlfn.XLOOKUP(Job_Cards[[#This Row],[Part Code Issued]],'Inventory Check'!$A$3:$A$3000,'Inventory Check'!$B$3:$B$3000,"WRONG Code",0)</f>
        <v>WRONG Code</v>
      </c>
      <c r="N3115" s="69">
        <f t="shared" si="307"/>
        <v>0</v>
      </c>
      <c r="U3115" s="71">
        <f t="shared" si="306"/>
        <v>0</v>
      </c>
      <c r="V3115" s="71">
        <f t="shared" si="308"/>
        <v>0</v>
      </c>
      <c r="X3115" s="69">
        <f>Job_Cards[[#This Row],[GST on Lobour]]+Job_Cards[[#This Row],[Total Labour]]+Job_Cards[[#This Row],[Part Value]]</f>
        <v>0</v>
      </c>
      <c r="AA3115" s="15">
        <f t="shared" si="309"/>
        <v>0</v>
      </c>
      <c r="AB3115" s="15">
        <f t="shared" si="310"/>
        <v>1</v>
      </c>
      <c r="AC3115" s="15">
        <f t="shared" si="311"/>
        <v>1900</v>
      </c>
    </row>
    <row r="3116" spans="7:29" x14ac:dyDescent="0.35">
      <c r="G3116" s="64"/>
      <c r="H3116" s="65"/>
      <c r="I3116" s="65" t="str">
        <f>IF(Job_Cards[[#This Row],[Customer Name]]="",I3115,"")</f>
        <v>Counter Sale</v>
      </c>
      <c r="K3116" s="67" t="str">
        <f>_xlfn.XLOOKUP(Job_Cards[[#This Row],[Part Code Issued]],'Inventory Check'!$A$3:$A$3000,'Inventory Check'!$B$3:$B$3000,"WRONG Code",0)</f>
        <v>WRONG Code</v>
      </c>
      <c r="N3116" s="69">
        <f t="shared" si="307"/>
        <v>0</v>
      </c>
      <c r="U3116" s="71">
        <f t="shared" si="306"/>
        <v>0</v>
      </c>
      <c r="V3116" s="71">
        <f t="shared" si="308"/>
        <v>0</v>
      </c>
      <c r="X3116" s="69">
        <f>Job_Cards[[#This Row],[GST on Lobour]]+Job_Cards[[#This Row],[Total Labour]]+Job_Cards[[#This Row],[Part Value]]</f>
        <v>0</v>
      </c>
      <c r="AA3116" s="15">
        <f t="shared" si="309"/>
        <v>0</v>
      </c>
      <c r="AB3116" s="15">
        <f t="shared" si="310"/>
        <v>1</v>
      </c>
      <c r="AC3116" s="15">
        <f t="shared" si="311"/>
        <v>1900</v>
      </c>
    </row>
    <row r="3117" spans="7:29" x14ac:dyDescent="0.35">
      <c r="G3117" s="64"/>
      <c r="H3117" s="65"/>
      <c r="I3117" s="65" t="str">
        <f>IF(Job_Cards[[#This Row],[Customer Name]]="",I3116,"")</f>
        <v>Counter Sale</v>
      </c>
      <c r="K3117" s="67" t="str">
        <f>_xlfn.XLOOKUP(Job_Cards[[#This Row],[Part Code Issued]],'Inventory Check'!$A$3:$A$3000,'Inventory Check'!$B$3:$B$3000,"WRONG Code",0)</f>
        <v>WRONG Code</v>
      </c>
      <c r="N3117" s="69">
        <f t="shared" si="307"/>
        <v>0</v>
      </c>
      <c r="U3117" s="71">
        <f t="shared" si="306"/>
        <v>0</v>
      </c>
      <c r="V3117" s="71">
        <f t="shared" si="308"/>
        <v>0</v>
      </c>
      <c r="X3117" s="69">
        <f>Job_Cards[[#This Row],[GST on Lobour]]+Job_Cards[[#This Row],[Total Labour]]+Job_Cards[[#This Row],[Part Value]]</f>
        <v>0</v>
      </c>
      <c r="AA3117" s="15">
        <f t="shared" si="309"/>
        <v>0</v>
      </c>
      <c r="AB3117" s="15">
        <f t="shared" si="310"/>
        <v>1</v>
      </c>
      <c r="AC3117" s="15">
        <f t="shared" si="311"/>
        <v>1900</v>
      </c>
    </row>
    <row r="3118" spans="7:29" x14ac:dyDescent="0.35">
      <c r="G3118" s="64"/>
      <c r="H3118" s="65"/>
      <c r="I3118" s="65" t="str">
        <f>IF(Job_Cards[[#This Row],[Customer Name]]="",I3117,"")</f>
        <v>Counter Sale</v>
      </c>
      <c r="K3118" s="67" t="str">
        <f>_xlfn.XLOOKUP(Job_Cards[[#This Row],[Part Code Issued]],'Inventory Check'!$A$3:$A$3000,'Inventory Check'!$B$3:$B$3000,"WRONG Code",0)</f>
        <v>WRONG Code</v>
      </c>
      <c r="N3118" s="69">
        <f t="shared" si="307"/>
        <v>0</v>
      </c>
      <c r="U3118" s="71">
        <f t="shared" si="306"/>
        <v>0</v>
      </c>
      <c r="V3118" s="71">
        <f t="shared" si="308"/>
        <v>0</v>
      </c>
      <c r="X3118" s="69">
        <f>Job_Cards[[#This Row],[GST on Lobour]]+Job_Cards[[#This Row],[Total Labour]]+Job_Cards[[#This Row],[Part Value]]</f>
        <v>0</v>
      </c>
      <c r="AA3118" s="15">
        <f t="shared" si="309"/>
        <v>0</v>
      </c>
      <c r="AB3118" s="15">
        <f t="shared" si="310"/>
        <v>1</v>
      </c>
      <c r="AC3118" s="15">
        <f t="shared" si="311"/>
        <v>1900</v>
      </c>
    </row>
    <row r="3119" spans="7:29" x14ac:dyDescent="0.35">
      <c r="G3119" s="64"/>
      <c r="H3119" s="65"/>
      <c r="I3119" s="65" t="str">
        <f>IF(Job_Cards[[#This Row],[Customer Name]]="",I3118,"")</f>
        <v>Counter Sale</v>
      </c>
      <c r="K3119" s="67" t="str">
        <f>_xlfn.XLOOKUP(Job_Cards[[#This Row],[Part Code Issued]],'Inventory Check'!$A$3:$A$3000,'Inventory Check'!$B$3:$B$3000,"WRONG Code",0)</f>
        <v>WRONG Code</v>
      </c>
      <c r="N3119" s="69">
        <f t="shared" si="307"/>
        <v>0</v>
      </c>
      <c r="U3119" s="71">
        <f t="shared" si="306"/>
        <v>0</v>
      </c>
      <c r="V3119" s="71">
        <f t="shared" si="308"/>
        <v>0</v>
      </c>
      <c r="X3119" s="69">
        <f>Job_Cards[[#This Row],[GST on Lobour]]+Job_Cards[[#This Row],[Total Labour]]+Job_Cards[[#This Row],[Part Value]]</f>
        <v>0</v>
      </c>
      <c r="AA3119" s="15">
        <f t="shared" si="309"/>
        <v>0</v>
      </c>
      <c r="AB3119" s="15">
        <f t="shared" si="310"/>
        <v>1</v>
      </c>
      <c r="AC3119" s="15">
        <f t="shared" si="311"/>
        <v>1900</v>
      </c>
    </row>
    <row r="3120" spans="7:29" x14ac:dyDescent="0.35">
      <c r="G3120" s="64"/>
      <c r="H3120" s="65"/>
      <c r="I3120" s="65" t="str">
        <f>IF(Job_Cards[[#This Row],[Customer Name]]="",I3119,"")</f>
        <v>Counter Sale</v>
      </c>
      <c r="K3120" s="67" t="str">
        <f>_xlfn.XLOOKUP(Job_Cards[[#This Row],[Part Code Issued]],'Inventory Check'!$A$3:$A$3000,'Inventory Check'!$B$3:$B$3000,"WRONG Code",0)</f>
        <v>WRONG Code</v>
      </c>
      <c r="N3120" s="69">
        <f t="shared" si="307"/>
        <v>0</v>
      </c>
      <c r="U3120" s="71">
        <f t="shared" si="306"/>
        <v>0</v>
      </c>
      <c r="V3120" s="71">
        <f t="shared" si="308"/>
        <v>0</v>
      </c>
      <c r="X3120" s="69">
        <f>Job_Cards[[#This Row],[GST on Lobour]]+Job_Cards[[#This Row],[Total Labour]]+Job_Cards[[#This Row],[Part Value]]</f>
        <v>0</v>
      </c>
      <c r="AA3120" s="15">
        <f t="shared" si="309"/>
        <v>0</v>
      </c>
      <c r="AB3120" s="15">
        <f t="shared" si="310"/>
        <v>1</v>
      </c>
      <c r="AC3120" s="15">
        <f t="shared" si="311"/>
        <v>1900</v>
      </c>
    </row>
    <row r="3121" spans="7:29" x14ac:dyDescent="0.35">
      <c r="G3121" s="64"/>
      <c r="H3121" s="65"/>
      <c r="I3121" s="65" t="str">
        <f>IF(Job_Cards[[#This Row],[Customer Name]]="",I3120,"")</f>
        <v>Counter Sale</v>
      </c>
      <c r="K3121" s="67" t="str">
        <f>_xlfn.XLOOKUP(Job_Cards[[#This Row],[Part Code Issued]],'Inventory Check'!$A$3:$A$3000,'Inventory Check'!$B$3:$B$3000,"WRONG Code",0)</f>
        <v>WRONG Code</v>
      </c>
      <c r="N3121" s="69">
        <f t="shared" si="307"/>
        <v>0</v>
      </c>
      <c r="U3121" s="71">
        <f t="shared" si="306"/>
        <v>0</v>
      </c>
      <c r="V3121" s="71">
        <f t="shared" si="308"/>
        <v>0</v>
      </c>
      <c r="X3121" s="69">
        <f>Job_Cards[[#This Row],[GST on Lobour]]+Job_Cards[[#This Row],[Total Labour]]+Job_Cards[[#This Row],[Part Value]]</f>
        <v>0</v>
      </c>
      <c r="AA3121" s="15">
        <f t="shared" si="309"/>
        <v>0</v>
      </c>
      <c r="AB3121" s="15">
        <f t="shared" si="310"/>
        <v>1</v>
      </c>
      <c r="AC3121" s="15">
        <f t="shared" si="311"/>
        <v>1900</v>
      </c>
    </row>
    <row r="3122" spans="7:29" x14ac:dyDescent="0.35">
      <c r="G3122" s="64"/>
      <c r="H3122" s="65"/>
      <c r="I3122" s="65" t="str">
        <f>IF(Job_Cards[[#This Row],[Customer Name]]="",I3121,"")</f>
        <v>Counter Sale</v>
      </c>
      <c r="K3122" s="67" t="str">
        <f>_xlfn.XLOOKUP(Job_Cards[[#This Row],[Part Code Issued]],'Inventory Check'!$A$3:$A$3000,'Inventory Check'!$B$3:$B$3000,"WRONG Code",0)</f>
        <v>WRONG Code</v>
      </c>
      <c r="N3122" s="69">
        <f t="shared" si="307"/>
        <v>0</v>
      </c>
      <c r="U3122" s="71">
        <f t="shared" si="306"/>
        <v>0</v>
      </c>
      <c r="V3122" s="71">
        <f t="shared" si="308"/>
        <v>0</v>
      </c>
      <c r="X3122" s="69">
        <f>Job_Cards[[#This Row],[GST on Lobour]]+Job_Cards[[#This Row],[Total Labour]]+Job_Cards[[#This Row],[Part Value]]</f>
        <v>0</v>
      </c>
      <c r="AA3122" s="15">
        <f t="shared" si="309"/>
        <v>0</v>
      </c>
      <c r="AB3122" s="15">
        <f t="shared" si="310"/>
        <v>1</v>
      </c>
      <c r="AC3122" s="15">
        <f t="shared" si="311"/>
        <v>1900</v>
      </c>
    </row>
    <row r="3123" spans="7:29" x14ac:dyDescent="0.35">
      <c r="G3123" s="64"/>
      <c r="H3123" s="65"/>
      <c r="I3123" s="65" t="str">
        <f>IF(Job_Cards[[#This Row],[Customer Name]]="",I3122,"")</f>
        <v>Counter Sale</v>
      </c>
      <c r="K3123" s="67" t="str">
        <f>_xlfn.XLOOKUP(Job_Cards[[#This Row],[Part Code Issued]],'Inventory Check'!$A$3:$A$3000,'Inventory Check'!$B$3:$B$3000,"WRONG Code",0)</f>
        <v>WRONG Code</v>
      </c>
      <c r="N3123" s="69">
        <f t="shared" si="307"/>
        <v>0</v>
      </c>
      <c r="U3123" s="71">
        <f t="shared" si="306"/>
        <v>0</v>
      </c>
      <c r="V3123" s="71">
        <f t="shared" si="308"/>
        <v>0</v>
      </c>
      <c r="X3123" s="69">
        <f>Job_Cards[[#This Row],[GST on Lobour]]+Job_Cards[[#This Row],[Total Labour]]+Job_Cards[[#This Row],[Part Value]]</f>
        <v>0</v>
      </c>
      <c r="AA3123" s="15">
        <f t="shared" si="309"/>
        <v>0</v>
      </c>
      <c r="AB3123" s="15">
        <f t="shared" si="310"/>
        <v>1</v>
      </c>
      <c r="AC3123" s="15">
        <f t="shared" si="311"/>
        <v>1900</v>
      </c>
    </row>
    <row r="3124" spans="7:29" x14ac:dyDescent="0.35">
      <c r="G3124" s="64"/>
      <c r="H3124" s="65"/>
      <c r="I3124" s="65" t="str">
        <f>IF(Job_Cards[[#This Row],[Customer Name]]="",I3123,"")</f>
        <v>Counter Sale</v>
      </c>
      <c r="K3124" s="67" t="str">
        <f>_xlfn.XLOOKUP(Job_Cards[[#This Row],[Part Code Issued]],'Inventory Check'!$A$3:$A$3000,'Inventory Check'!$B$3:$B$3000,"WRONG Code",0)</f>
        <v>WRONG Code</v>
      </c>
      <c r="N3124" s="69">
        <f t="shared" si="307"/>
        <v>0</v>
      </c>
      <c r="U3124" s="71">
        <f t="shared" si="306"/>
        <v>0</v>
      </c>
      <c r="V3124" s="71">
        <f t="shared" si="308"/>
        <v>0</v>
      </c>
      <c r="X3124" s="69">
        <f>Job_Cards[[#This Row],[GST on Lobour]]+Job_Cards[[#This Row],[Total Labour]]+Job_Cards[[#This Row],[Part Value]]</f>
        <v>0</v>
      </c>
      <c r="AA3124" s="15">
        <f t="shared" si="309"/>
        <v>0</v>
      </c>
      <c r="AB3124" s="15">
        <f t="shared" si="310"/>
        <v>1</v>
      </c>
      <c r="AC3124" s="15">
        <f t="shared" si="311"/>
        <v>1900</v>
      </c>
    </row>
    <row r="3125" spans="7:29" x14ac:dyDescent="0.35">
      <c r="G3125" s="64"/>
      <c r="H3125" s="65"/>
      <c r="I3125" s="65" t="str">
        <f>IF(Job_Cards[[#This Row],[Customer Name]]="",I3124,"")</f>
        <v>Counter Sale</v>
      </c>
      <c r="K3125" s="67" t="str">
        <f>_xlfn.XLOOKUP(Job_Cards[[#This Row],[Part Code Issued]],'Inventory Check'!$A$3:$A$3000,'Inventory Check'!$B$3:$B$3000,"WRONG Code",0)</f>
        <v>WRONG Code</v>
      </c>
      <c r="N3125" s="69">
        <f t="shared" si="307"/>
        <v>0</v>
      </c>
      <c r="U3125" s="71">
        <f t="shared" si="306"/>
        <v>0</v>
      </c>
      <c r="V3125" s="71">
        <f t="shared" si="308"/>
        <v>0</v>
      </c>
      <c r="X3125" s="69">
        <f>Job_Cards[[#This Row],[GST on Lobour]]+Job_Cards[[#This Row],[Total Labour]]+Job_Cards[[#This Row],[Part Value]]</f>
        <v>0</v>
      </c>
      <c r="AA3125" s="15">
        <f t="shared" si="309"/>
        <v>0</v>
      </c>
      <c r="AB3125" s="15">
        <f t="shared" si="310"/>
        <v>1</v>
      </c>
      <c r="AC3125" s="15">
        <f t="shared" si="311"/>
        <v>1900</v>
      </c>
    </row>
    <row r="3126" spans="7:29" x14ac:dyDescent="0.35">
      <c r="G3126" s="64"/>
      <c r="H3126" s="65"/>
      <c r="I3126" s="65" t="str">
        <f>IF(Job_Cards[[#This Row],[Customer Name]]="",I3125,"")</f>
        <v>Counter Sale</v>
      </c>
      <c r="K3126" s="67" t="str">
        <f>_xlfn.XLOOKUP(Job_Cards[[#This Row],[Part Code Issued]],'Inventory Check'!$A$3:$A$3000,'Inventory Check'!$B$3:$B$3000,"WRONG Code",0)</f>
        <v>WRONG Code</v>
      </c>
      <c r="N3126" s="69">
        <f t="shared" si="307"/>
        <v>0</v>
      </c>
      <c r="U3126" s="71">
        <f t="shared" si="306"/>
        <v>0</v>
      </c>
      <c r="V3126" s="71">
        <f t="shared" si="308"/>
        <v>0</v>
      </c>
      <c r="X3126" s="69">
        <f>Job_Cards[[#This Row],[GST on Lobour]]+Job_Cards[[#This Row],[Total Labour]]+Job_Cards[[#This Row],[Part Value]]</f>
        <v>0</v>
      </c>
      <c r="AA3126" s="15">
        <f t="shared" si="309"/>
        <v>0</v>
      </c>
      <c r="AB3126" s="15">
        <f t="shared" si="310"/>
        <v>1</v>
      </c>
      <c r="AC3126" s="15">
        <f t="shared" si="311"/>
        <v>1900</v>
      </c>
    </row>
    <row r="3127" spans="7:29" x14ac:dyDescent="0.35">
      <c r="G3127" s="64"/>
      <c r="H3127" s="65"/>
      <c r="I3127" s="65" t="str">
        <f>IF(Job_Cards[[#This Row],[Customer Name]]="",I3126,"")</f>
        <v>Counter Sale</v>
      </c>
      <c r="K3127" s="67" t="str">
        <f>_xlfn.XLOOKUP(Job_Cards[[#This Row],[Part Code Issued]],'Inventory Check'!$A$3:$A$3000,'Inventory Check'!$B$3:$B$3000,"WRONG Code",0)</f>
        <v>WRONG Code</v>
      </c>
      <c r="N3127" s="69">
        <f t="shared" si="307"/>
        <v>0</v>
      </c>
      <c r="U3127" s="71">
        <f t="shared" si="306"/>
        <v>0</v>
      </c>
      <c r="V3127" s="71">
        <f t="shared" si="308"/>
        <v>0</v>
      </c>
      <c r="X3127" s="69">
        <f>Job_Cards[[#This Row],[GST on Lobour]]+Job_Cards[[#This Row],[Total Labour]]+Job_Cards[[#This Row],[Part Value]]</f>
        <v>0</v>
      </c>
      <c r="AA3127" s="15">
        <f t="shared" si="309"/>
        <v>0</v>
      </c>
      <c r="AB3127" s="15">
        <f t="shared" si="310"/>
        <v>1</v>
      </c>
      <c r="AC3127" s="15">
        <f t="shared" si="311"/>
        <v>1900</v>
      </c>
    </row>
    <row r="3128" spans="7:29" x14ac:dyDescent="0.35">
      <c r="G3128" s="64"/>
      <c r="H3128" s="65"/>
      <c r="I3128" s="65" t="str">
        <f>IF(Job_Cards[[#This Row],[Customer Name]]="",I3127,"")</f>
        <v>Counter Sale</v>
      </c>
      <c r="K3128" s="67" t="str">
        <f>_xlfn.XLOOKUP(Job_Cards[[#This Row],[Part Code Issued]],'Inventory Check'!$A$3:$A$3000,'Inventory Check'!$B$3:$B$3000,"WRONG Code",0)</f>
        <v>WRONG Code</v>
      </c>
      <c r="N3128" s="69">
        <f t="shared" si="307"/>
        <v>0</v>
      </c>
      <c r="U3128" s="71">
        <f t="shared" si="306"/>
        <v>0</v>
      </c>
      <c r="V3128" s="71">
        <f t="shared" si="308"/>
        <v>0</v>
      </c>
      <c r="X3128" s="69">
        <f>Job_Cards[[#This Row],[GST on Lobour]]+Job_Cards[[#This Row],[Total Labour]]+Job_Cards[[#This Row],[Part Value]]</f>
        <v>0</v>
      </c>
      <c r="AA3128" s="15">
        <f t="shared" si="309"/>
        <v>0</v>
      </c>
      <c r="AB3128" s="15">
        <f t="shared" si="310"/>
        <v>1</v>
      </c>
      <c r="AC3128" s="15">
        <f t="shared" si="311"/>
        <v>1900</v>
      </c>
    </row>
    <row r="3129" spans="7:29" x14ac:dyDescent="0.35">
      <c r="G3129" s="64"/>
      <c r="H3129" s="65"/>
      <c r="I3129" s="65" t="str">
        <f>IF(Job_Cards[[#This Row],[Customer Name]]="",I3128,"")</f>
        <v>Counter Sale</v>
      </c>
      <c r="K3129" s="67" t="str">
        <f>_xlfn.XLOOKUP(Job_Cards[[#This Row],[Part Code Issued]],'Inventory Check'!$A$3:$A$3000,'Inventory Check'!$B$3:$B$3000,"WRONG Code",0)</f>
        <v>WRONG Code</v>
      </c>
      <c r="N3129" s="69">
        <f t="shared" si="307"/>
        <v>0</v>
      </c>
      <c r="U3129" s="71">
        <f t="shared" si="306"/>
        <v>0</v>
      </c>
      <c r="V3129" s="71">
        <f t="shared" si="308"/>
        <v>0</v>
      </c>
      <c r="X3129" s="69">
        <f>Job_Cards[[#This Row],[GST on Lobour]]+Job_Cards[[#This Row],[Total Labour]]+Job_Cards[[#This Row],[Part Value]]</f>
        <v>0</v>
      </c>
      <c r="AA3129" s="15">
        <f t="shared" si="309"/>
        <v>0</v>
      </c>
      <c r="AB3129" s="15">
        <f t="shared" si="310"/>
        <v>1</v>
      </c>
      <c r="AC3129" s="15">
        <f t="shared" si="311"/>
        <v>1900</v>
      </c>
    </row>
    <row r="3130" spans="7:29" x14ac:dyDescent="0.35">
      <c r="G3130" s="64"/>
      <c r="H3130" s="65"/>
      <c r="I3130" s="65" t="str">
        <f>IF(Job_Cards[[#This Row],[Customer Name]]="",I3129,"")</f>
        <v>Counter Sale</v>
      </c>
      <c r="K3130" s="67" t="str">
        <f>_xlfn.XLOOKUP(Job_Cards[[#This Row],[Part Code Issued]],'Inventory Check'!$A$3:$A$3000,'Inventory Check'!$B$3:$B$3000,"WRONG Code",0)</f>
        <v>WRONG Code</v>
      </c>
      <c r="N3130" s="69">
        <f t="shared" si="307"/>
        <v>0</v>
      </c>
      <c r="U3130" s="71">
        <f t="shared" si="306"/>
        <v>0</v>
      </c>
      <c r="V3130" s="71">
        <f t="shared" si="308"/>
        <v>0</v>
      </c>
      <c r="X3130" s="69">
        <f>Job_Cards[[#This Row],[GST on Lobour]]+Job_Cards[[#This Row],[Total Labour]]+Job_Cards[[#This Row],[Part Value]]</f>
        <v>0</v>
      </c>
      <c r="AA3130" s="15">
        <f t="shared" si="309"/>
        <v>0</v>
      </c>
      <c r="AB3130" s="15">
        <f t="shared" si="310"/>
        <v>1</v>
      </c>
      <c r="AC3130" s="15">
        <f t="shared" si="311"/>
        <v>1900</v>
      </c>
    </row>
    <row r="3131" spans="7:29" x14ac:dyDescent="0.35">
      <c r="G3131" s="64"/>
      <c r="H3131" s="65"/>
      <c r="I3131" s="65" t="str">
        <f>IF(Job_Cards[[#This Row],[Customer Name]]="",I3130,"")</f>
        <v>Counter Sale</v>
      </c>
      <c r="K3131" s="67" t="str">
        <f>_xlfn.XLOOKUP(Job_Cards[[#This Row],[Part Code Issued]],'Inventory Check'!$A$3:$A$3000,'Inventory Check'!$B$3:$B$3000,"WRONG Code",0)</f>
        <v>WRONG Code</v>
      </c>
      <c r="N3131" s="69">
        <f t="shared" si="307"/>
        <v>0</v>
      </c>
      <c r="U3131" s="71">
        <f t="shared" si="306"/>
        <v>0</v>
      </c>
      <c r="V3131" s="71">
        <f t="shared" si="308"/>
        <v>0</v>
      </c>
      <c r="X3131" s="69">
        <f>Job_Cards[[#This Row],[GST on Lobour]]+Job_Cards[[#This Row],[Total Labour]]+Job_Cards[[#This Row],[Part Value]]</f>
        <v>0</v>
      </c>
      <c r="AA3131" s="15">
        <f t="shared" si="309"/>
        <v>0</v>
      </c>
      <c r="AB3131" s="15">
        <f t="shared" si="310"/>
        <v>1</v>
      </c>
      <c r="AC3131" s="15">
        <f t="shared" si="311"/>
        <v>1900</v>
      </c>
    </row>
    <row r="3132" spans="7:29" x14ac:dyDescent="0.35">
      <c r="G3132" s="64"/>
      <c r="H3132" s="65"/>
      <c r="I3132" s="65" t="str">
        <f>IF(Job_Cards[[#This Row],[Customer Name]]="",I3131,"")</f>
        <v>Counter Sale</v>
      </c>
      <c r="K3132" s="67" t="str">
        <f>_xlfn.XLOOKUP(Job_Cards[[#This Row],[Part Code Issued]],'Inventory Check'!$A$3:$A$3000,'Inventory Check'!$B$3:$B$3000,"WRONG Code",0)</f>
        <v>WRONG Code</v>
      </c>
      <c r="N3132" s="69">
        <f t="shared" si="307"/>
        <v>0</v>
      </c>
      <c r="U3132" s="71">
        <f t="shared" ref="U3132:U3195" si="312">SUM(O3132:T3132)</f>
        <v>0</v>
      </c>
      <c r="V3132" s="71">
        <f t="shared" si="308"/>
        <v>0</v>
      </c>
      <c r="X3132" s="69">
        <f>Job_Cards[[#This Row],[GST on Lobour]]+Job_Cards[[#This Row],[Total Labour]]+Job_Cards[[#This Row],[Part Value]]</f>
        <v>0</v>
      </c>
      <c r="AA3132" s="15">
        <f t="shared" si="309"/>
        <v>0</v>
      </c>
      <c r="AB3132" s="15">
        <f t="shared" si="310"/>
        <v>1</v>
      </c>
      <c r="AC3132" s="15">
        <f t="shared" si="311"/>
        <v>1900</v>
      </c>
    </row>
    <row r="3133" spans="7:29" x14ac:dyDescent="0.35">
      <c r="G3133" s="64"/>
      <c r="H3133" s="65"/>
      <c r="I3133" s="65" t="str">
        <f>IF(Job_Cards[[#This Row],[Customer Name]]="",I3132,"")</f>
        <v>Counter Sale</v>
      </c>
      <c r="K3133" s="67" t="str">
        <f>_xlfn.XLOOKUP(Job_Cards[[#This Row],[Part Code Issued]],'Inventory Check'!$A$3:$A$3000,'Inventory Check'!$B$3:$B$3000,"WRONG Code",0)</f>
        <v>WRONG Code</v>
      </c>
      <c r="N3133" s="69">
        <f t="shared" ref="N3133:N3196" si="313">M3133*L3133</f>
        <v>0</v>
      </c>
      <c r="U3133" s="71">
        <f t="shared" si="312"/>
        <v>0</v>
      </c>
      <c r="V3133" s="71">
        <f t="shared" ref="V3133:V3196" si="314">U3133*0.18</f>
        <v>0</v>
      </c>
      <c r="X3133" s="69">
        <f>Job_Cards[[#This Row],[GST on Lobour]]+Job_Cards[[#This Row],[Total Labour]]+Job_Cards[[#This Row],[Part Value]]</f>
        <v>0</v>
      </c>
      <c r="AA3133" s="15">
        <f t="shared" si="309"/>
        <v>0</v>
      </c>
      <c r="AB3133" s="15">
        <f t="shared" si="310"/>
        <v>1</v>
      </c>
      <c r="AC3133" s="15">
        <f t="shared" si="311"/>
        <v>1900</v>
      </c>
    </row>
    <row r="3134" spans="7:29" x14ac:dyDescent="0.35">
      <c r="G3134" s="64"/>
      <c r="H3134" s="65"/>
      <c r="I3134" s="65" t="str">
        <f>IF(Job_Cards[[#This Row],[Customer Name]]="",I3133,"")</f>
        <v>Counter Sale</v>
      </c>
      <c r="K3134" s="67" t="str">
        <f>_xlfn.XLOOKUP(Job_Cards[[#This Row],[Part Code Issued]],'Inventory Check'!$A$3:$A$3000,'Inventory Check'!$B$3:$B$3000,"WRONG Code",0)</f>
        <v>WRONG Code</v>
      </c>
      <c r="N3134" s="69">
        <f t="shared" si="313"/>
        <v>0</v>
      </c>
      <c r="U3134" s="71">
        <f t="shared" si="312"/>
        <v>0</v>
      </c>
      <c r="V3134" s="71">
        <f t="shared" si="314"/>
        <v>0</v>
      </c>
      <c r="X3134" s="69">
        <f>Job_Cards[[#This Row],[GST on Lobour]]+Job_Cards[[#This Row],[Total Labour]]+Job_Cards[[#This Row],[Part Value]]</f>
        <v>0</v>
      </c>
      <c r="AA3134" s="15">
        <f t="shared" si="309"/>
        <v>0</v>
      </c>
      <c r="AB3134" s="15">
        <f t="shared" si="310"/>
        <v>1</v>
      </c>
      <c r="AC3134" s="15">
        <f t="shared" si="311"/>
        <v>1900</v>
      </c>
    </row>
    <row r="3135" spans="7:29" x14ac:dyDescent="0.35">
      <c r="G3135" s="64"/>
      <c r="H3135" s="65"/>
      <c r="I3135" s="65" t="str">
        <f>IF(Job_Cards[[#This Row],[Customer Name]]="",I3134,"")</f>
        <v>Counter Sale</v>
      </c>
      <c r="K3135" s="67" t="str">
        <f>_xlfn.XLOOKUP(Job_Cards[[#This Row],[Part Code Issued]],'Inventory Check'!$A$3:$A$3000,'Inventory Check'!$B$3:$B$3000,"WRONG Code",0)</f>
        <v>WRONG Code</v>
      </c>
      <c r="N3135" s="69">
        <f t="shared" si="313"/>
        <v>0</v>
      </c>
      <c r="U3135" s="71">
        <f t="shared" si="312"/>
        <v>0</v>
      </c>
      <c r="V3135" s="71">
        <f t="shared" si="314"/>
        <v>0</v>
      </c>
      <c r="X3135" s="69">
        <f>Job_Cards[[#This Row],[GST on Lobour]]+Job_Cards[[#This Row],[Total Labour]]+Job_Cards[[#This Row],[Part Value]]</f>
        <v>0</v>
      </c>
      <c r="AA3135" s="15">
        <f t="shared" ref="AA3135:AA3198" si="315">DAY(B3135)</f>
        <v>0</v>
      </c>
      <c r="AB3135" s="15">
        <f t="shared" ref="AB3135:AB3198" si="316">MONTH(B3135)</f>
        <v>1</v>
      </c>
      <c r="AC3135" s="15">
        <f t="shared" ref="AC3135:AC3198" si="317">YEAR(B3135)</f>
        <v>1900</v>
      </c>
    </row>
    <row r="3136" spans="7:29" x14ac:dyDescent="0.35">
      <c r="G3136" s="64"/>
      <c r="H3136" s="65"/>
      <c r="I3136" s="65" t="str">
        <f>IF(Job_Cards[[#This Row],[Customer Name]]="",I3135,"")</f>
        <v>Counter Sale</v>
      </c>
      <c r="K3136" s="67" t="str">
        <f>_xlfn.XLOOKUP(Job_Cards[[#This Row],[Part Code Issued]],'Inventory Check'!$A$3:$A$3000,'Inventory Check'!$B$3:$B$3000,"WRONG Code",0)</f>
        <v>WRONG Code</v>
      </c>
      <c r="N3136" s="69">
        <f t="shared" si="313"/>
        <v>0</v>
      </c>
      <c r="U3136" s="71">
        <f t="shared" si="312"/>
        <v>0</v>
      </c>
      <c r="V3136" s="71">
        <f t="shared" si="314"/>
        <v>0</v>
      </c>
      <c r="X3136" s="69">
        <f>Job_Cards[[#This Row],[GST on Lobour]]+Job_Cards[[#This Row],[Total Labour]]+Job_Cards[[#This Row],[Part Value]]</f>
        <v>0</v>
      </c>
      <c r="AA3136" s="15">
        <f t="shared" si="315"/>
        <v>0</v>
      </c>
      <c r="AB3136" s="15">
        <f t="shared" si="316"/>
        <v>1</v>
      </c>
      <c r="AC3136" s="15">
        <f t="shared" si="317"/>
        <v>1900</v>
      </c>
    </row>
    <row r="3137" spans="7:29" x14ac:dyDescent="0.35">
      <c r="G3137" s="64"/>
      <c r="H3137" s="65"/>
      <c r="I3137" s="65" t="str">
        <f>IF(Job_Cards[[#This Row],[Customer Name]]="",I3136,"")</f>
        <v>Counter Sale</v>
      </c>
      <c r="K3137" s="67" t="str">
        <f>_xlfn.XLOOKUP(Job_Cards[[#This Row],[Part Code Issued]],'Inventory Check'!$A$3:$A$3000,'Inventory Check'!$B$3:$B$3000,"WRONG Code",0)</f>
        <v>WRONG Code</v>
      </c>
      <c r="N3137" s="69">
        <f t="shared" si="313"/>
        <v>0</v>
      </c>
      <c r="U3137" s="71">
        <f t="shared" si="312"/>
        <v>0</v>
      </c>
      <c r="V3137" s="71">
        <f t="shared" si="314"/>
        <v>0</v>
      </c>
      <c r="X3137" s="69">
        <f>Job_Cards[[#This Row],[GST on Lobour]]+Job_Cards[[#This Row],[Total Labour]]+Job_Cards[[#This Row],[Part Value]]</f>
        <v>0</v>
      </c>
      <c r="AA3137" s="15">
        <f t="shared" si="315"/>
        <v>0</v>
      </c>
      <c r="AB3137" s="15">
        <f t="shared" si="316"/>
        <v>1</v>
      </c>
      <c r="AC3137" s="15">
        <f t="shared" si="317"/>
        <v>1900</v>
      </c>
    </row>
    <row r="3138" spans="7:29" x14ac:dyDescent="0.35">
      <c r="G3138" s="64"/>
      <c r="H3138" s="65"/>
      <c r="I3138" s="65" t="str">
        <f>IF(Job_Cards[[#This Row],[Customer Name]]="",I3137,"")</f>
        <v>Counter Sale</v>
      </c>
      <c r="K3138" s="67" t="str">
        <f>_xlfn.XLOOKUP(Job_Cards[[#This Row],[Part Code Issued]],'Inventory Check'!$A$3:$A$3000,'Inventory Check'!$B$3:$B$3000,"WRONG Code",0)</f>
        <v>WRONG Code</v>
      </c>
      <c r="N3138" s="69">
        <f t="shared" si="313"/>
        <v>0</v>
      </c>
      <c r="U3138" s="71">
        <f t="shared" si="312"/>
        <v>0</v>
      </c>
      <c r="V3138" s="71">
        <f t="shared" si="314"/>
        <v>0</v>
      </c>
      <c r="X3138" s="69">
        <f>Job_Cards[[#This Row],[GST on Lobour]]+Job_Cards[[#This Row],[Total Labour]]+Job_Cards[[#This Row],[Part Value]]</f>
        <v>0</v>
      </c>
      <c r="AA3138" s="15">
        <f t="shared" si="315"/>
        <v>0</v>
      </c>
      <c r="AB3138" s="15">
        <f t="shared" si="316"/>
        <v>1</v>
      </c>
      <c r="AC3138" s="15">
        <f t="shared" si="317"/>
        <v>1900</v>
      </c>
    </row>
    <row r="3139" spans="7:29" x14ac:dyDescent="0.35">
      <c r="G3139" s="64"/>
      <c r="H3139" s="65"/>
      <c r="I3139" s="65" t="str">
        <f>IF(Job_Cards[[#This Row],[Customer Name]]="",I3138,"")</f>
        <v>Counter Sale</v>
      </c>
      <c r="K3139" s="67" t="str">
        <f>_xlfn.XLOOKUP(Job_Cards[[#This Row],[Part Code Issued]],'Inventory Check'!$A$3:$A$3000,'Inventory Check'!$B$3:$B$3000,"WRONG Code",0)</f>
        <v>WRONG Code</v>
      </c>
      <c r="N3139" s="69">
        <f t="shared" si="313"/>
        <v>0</v>
      </c>
      <c r="U3139" s="71">
        <f t="shared" si="312"/>
        <v>0</v>
      </c>
      <c r="V3139" s="71">
        <f t="shared" si="314"/>
        <v>0</v>
      </c>
      <c r="X3139" s="69">
        <f>Job_Cards[[#This Row],[GST on Lobour]]+Job_Cards[[#This Row],[Total Labour]]+Job_Cards[[#This Row],[Part Value]]</f>
        <v>0</v>
      </c>
      <c r="AA3139" s="15">
        <f t="shared" si="315"/>
        <v>0</v>
      </c>
      <c r="AB3139" s="15">
        <f t="shared" si="316"/>
        <v>1</v>
      </c>
      <c r="AC3139" s="15">
        <f t="shared" si="317"/>
        <v>1900</v>
      </c>
    </row>
    <row r="3140" spans="7:29" x14ac:dyDescent="0.35">
      <c r="G3140" s="64"/>
      <c r="H3140" s="65"/>
      <c r="I3140" s="65" t="str">
        <f>IF(Job_Cards[[#This Row],[Customer Name]]="",I3139,"")</f>
        <v>Counter Sale</v>
      </c>
      <c r="K3140" s="67" t="str">
        <f>_xlfn.XLOOKUP(Job_Cards[[#This Row],[Part Code Issued]],'Inventory Check'!$A$3:$A$3000,'Inventory Check'!$B$3:$B$3000,"WRONG Code",0)</f>
        <v>WRONG Code</v>
      </c>
      <c r="N3140" s="69">
        <f t="shared" si="313"/>
        <v>0</v>
      </c>
      <c r="U3140" s="71">
        <f t="shared" si="312"/>
        <v>0</v>
      </c>
      <c r="V3140" s="71">
        <f t="shared" si="314"/>
        <v>0</v>
      </c>
      <c r="X3140" s="69">
        <f>Job_Cards[[#This Row],[GST on Lobour]]+Job_Cards[[#This Row],[Total Labour]]+Job_Cards[[#This Row],[Part Value]]</f>
        <v>0</v>
      </c>
      <c r="AA3140" s="15">
        <f t="shared" si="315"/>
        <v>0</v>
      </c>
      <c r="AB3140" s="15">
        <f t="shared" si="316"/>
        <v>1</v>
      </c>
      <c r="AC3140" s="15">
        <f t="shared" si="317"/>
        <v>1900</v>
      </c>
    </row>
    <row r="3141" spans="7:29" x14ac:dyDescent="0.35">
      <c r="G3141" s="64"/>
      <c r="H3141" s="65"/>
      <c r="I3141" s="65" t="str">
        <f>IF(Job_Cards[[#This Row],[Customer Name]]="",I3140,"")</f>
        <v>Counter Sale</v>
      </c>
      <c r="K3141" s="67" t="str">
        <f>_xlfn.XLOOKUP(Job_Cards[[#This Row],[Part Code Issued]],'Inventory Check'!$A$3:$A$3000,'Inventory Check'!$B$3:$B$3000,"WRONG Code",0)</f>
        <v>WRONG Code</v>
      </c>
      <c r="N3141" s="69">
        <f t="shared" si="313"/>
        <v>0</v>
      </c>
      <c r="U3141" s="71">
        <f t="shared" si="312"/>
        <v>0</v>
      </c>
      <c r="V3141" s="71">
        <f t="shared" si="314"/>
        <v>0</v>
      </c>
      <c r="X3141" s="69">
        <f>Job_Cards[[#This Row],[GST on Lobour]]+Job_Cards[[#This Row],[Total Labour]]+Job_Cards[[#This Row],[Part Value]]</f>
        <v>0</v>
      </c>
      <c r="AA3141" s="15">
        <f t="shared" si="315"/>
        <v>0</v>
      </c>
      <c r="AB3141" s="15">
        <f t="shared" si="316"/>
        <v>1</v>
      </c>
      <c r="AC3141" s="15">
        <f t="shared" si="317"/>
        <v>1900</v>
      </c>
    </row>
    <row r="3142" spans="7:29" x14ac:dyDescent="0.35">
      <c r="G3142" s="64"/>
      <c r="H3142" s="65"/>
      <c r="I3142" s="65" t="str">
        <f>IF(Job_Cards[[#This Row],[Customer Name]]="",I3141,"")</f>
        <v>Counter Sale</v>
      </c>
      <c r="K3142" s="67" t="str">
        <f>_xlfn.XLOOKUP(Job_Cards[[#This Row],[Part Code Issued]],'Inventory Check'!$A$3:$A$3000,'Inventory Check'!$B$3:$B$3000,"WRONG Code",0)</f>
        <v>WRONG Code</v>
      </c>
      <c r="N3142" s="69">
        <f t="shared" si="313"/>
        <v>0</v>
      </c>
      <c r="U3142" s="71">
        <f t="shared" si="312"/>
        <v>0</v>
      </c>
      <c r="V3142" s="71">
        <f t="shared" si="314"/>
        <v>0</v>
      </c>
      <c r="X3142" s="69">
        <f>Job_Cards[[#This Row],[GST on Lobour]]+Job_Cards[[#This Row],[Total Labour]]+Job_Cards[[#This Row],[Part Value]]</f>
        <v>0</v>
      </c>
      <c r="AA3142" s="15">
        <f t="shared" si="315"/>
        <v>0</v>
      </c>
      <c r="AB3142" s="15">
        <f t="shared" si="316"/>
        <v>1</v>
      </c>
      <c r="AC3142" s="15">
        <f t="shared" si="317"/>
        <v>1900</v>
      </c>
    </row>
    <row r="3143" spans="7:29" x14ac:dyDescent="0.35">
      <c r="G3143" s="64"/>
      <c r="H3143" s="65"/>
      <c r="I3143" s="65" t="str">
        <f>IF(Job_Cards[[#This Row],[Customer Name]]="",I3142,"")</f>
        <v>Counter Sale</v>
      </c>
      <c r="K3143" s="67" t="str">
        <f>_xlfn.XLOOKUP(Job_Cards[[#This Row],[Part Code Issued]],'Inventory Check'!$A$3:$A$3000,'Inventory Check'!$B$3:$B$3000,"WRONG Code",0)</f>
        <v>WRONG Code</v>
      </c>
      <c r="N3143" s="69">
        <f t="shared" si="313"/>
        <v>0</v>
      </c>
      <c r="U3143" s="71">
        <f t="shared" si="312"/>
        <v>0</v>
      </c>
      <c r="V3143" s="71">
        <f t="shared" si="314"/>
        <v>0</v>
      </c>
      <c r="X3143" s="69">
        <f>Job_Cards[[#This Row],[GST on Lobour]]+Job_Cards[[#This Row],[Total Labour]]+Job_Cards[[#This Row],[Part Value]]</f>
        <v>0</v>
      </c>
      <c r="AA3143" s="15">
        <f t="shared" si="315"/>
        <v>0</v>
      </c>
      <c r="AB3143" s="15">
        <f t="shared" si="316"/>
        <v>1</v>
      </c>
      <c r="AC3143" s="15">
        <f t="shared" si="317"/>
        <v>1900</v>
      </c>
    </row>
    <row r="3144" spans="7:29" x14ac:dyDescent="0.35">
      <c r="G3144" s="64"/>
      <c r="H3144" s="65"/>
      <c r="I3144" s="65" t="str">
        <f>IF(Job_Cards[[#This Row],[Customer Name]]="",I3143,"")</f>
        <v>Counter Sale</v>
      </c>
      <c r="K3144" s="67" t="str">
        <f>_xlfn.XLOOKUP(Job_Cards[[#This Row],[Part Code Issued]],'Inventory Check'!$A$3:$A$3000,'Inventory Check'!$B$3:$B$3000,"WRONG Code",0)</f>
        <v>WRONG Code</v>
      </c>
      <c r="N3144" s="69">
        <f t="shared" si="313"/>
        <v>0</v>
      </c>
      <c r="U3144" s="71">
        <f t="shared" si="312"/>
        <v>0</v>
      </c>
      <c r="V3144" s="71">
        <f t="shared" si="314"/>
        <v>0</v>
      </c>
      <c r="X3144" s="69">
        <f>Job_Cards[[#This Row],[GST on Lobour]]+Job_Cards[[#This Row],[Total Labour]]+Job_Cards[[#This Row],[Part Value]]</f>
        <v>0</v>
      </c>
      <c r="AA3144" s="15">
        <f t="shared" si="315"/>
        <v>0</v>
      </c>
      <c r="AB3144" s="15">
        <f t="shared" si="316"/>
        <v>1</v>
      </c>
      <c r="AC3144" s="15">
        <f t="shared" si="317"/>
        <v>1900</v>
      </c>
    </row>
    <row r="3145" spans="7:29" x14ac:dyDescent="0.35">
      <c r="G3145" s="64"/>
      <c r="H3145" s="65"/>
      <c r="I3145" s="65" t="str">
        <f>IF(Job_Cards[[#This Row],[Customer Name]]="",I3144,"")</f>
        <v>Counter Sale</v>
      </c>
      <c r="K3145" s="67" t="str">
        <f>_xlfn.XLOOKUP(Job_Cards[[#This Row],[Part Code Issued]],'Inventory Check'!$A$3:$A$3000,'Inventory Check'!$B$3:$B$3000,"WRONG Code",0)</f>
        <v>WRONG Code</v>
      </c>
      <c r="N3145" s="69">
        <f t="shared" si="313"/>
        <v>0</v>
      </c>
      <c r="U3145" s="71">
        <f t="shared" si="312"/>
        <v>0</v>
      </c>
      <c r="V3145" s="71">
        <f t="shared" si="314"/>
        <v>0</v>
      </c>
      <c r="X3145" s="69">
        <f>Job_Cards[[#This Row],[GST on Lobour]]+Job_Cards[[#This Row],[Total Labour]]+Job_Cards[[#This Row],[Part Value]]</f>
        <v>0</v>
      </c>
      <c r="AA3145" s="15">
        <f t="shared" si="315"/>
        <v>0</v>
      </c>
      <c r="AB3145" s="15">
        <f t="shared" si="316"/>
        <v>1</v>
      </c>
      <c r="AC3145" s="15">
        <f t="shared" si="317"/>
        <v>1900</v>
      </c>
    </row>
    <row r="3146" spans="7:29" x14ac:dyDescent="0.35">
      <c r="G3146" s="64"/>
      <c r="H3146" s="65"/>
      <c r="I3146" s="65" t="str">
        <f>IF(Job_Cards[[#This Row],[Customer Name]]="",I3145,"")</f>
        <v>Counter Sale</v>
      </c>
      <c r="K3146" s="67" t="str">
        <f>_xlfn.XLOOKUP(Job_Cards[[#This Row],[Part Code Issued]],'Inventory Check'!$A$3:$A$3000,'Inventory Check'!$B$3:$B$3000,"WRONG Code",0)</f>
        <v>WRONG Code</v>
      </c>
      <c r="N3146" s="69">
        <f t="shared" si="313"/>
        <v>0</v>
      </c>
      <c r="U3146" s="71">
        <f t="shared" si="312"/>
        <v>0</v>
      </c>
      <c r="V3146" s="71">
        <f t="shared" si="314"/>
        <v>0</v>
      </c>
      <c r="X3146" s="69">
        <f>Job_Cards[[#This Row],[GST on Lobour]]+Job_Cards[[#This Row],[Total Labour]]+Job_Cards[[#This Row],[Part Value]]</f>
        <v>0</v>
      </c>
      <c r="AA3146" s="15">
        <f t="shared" si="315"/>
        <v>0</v>
      </c>
      <c r="AB3146" s="15">
        <f t="shared" si="316"/>
        <v>1</v>
      </c>
      <c r="AC3146" s="15">
        <f t="shared" si="317"/>
        <v>1900</v>
      </c>
    </row>
    <row r="3147" spans="7:29" x14ac:dyDescent="0.35">
      <c r="G3147" s="64"/>
      <c r="H3147" s="65"/>
      <c r="I3147" s="65" t="str">
        <f>IF(Job_Cards[[#This Row],[Customer Name]]="",I3146,"")</f>
        <v>Counter Sale</v>
      </c>
      <c r="K3147" s="67" t="str">
        <f>_xlfn.XLOOKUP(Job_Cards[[#This Row],[Part Code Issued]],'Inventory Check'!$A$3:$A$3000,'Inventory Check'!$B$3:$B$3000,"WRONG Code",0)</f>
        <v>WRONG Code</v>
      </c>
      <c r="N3147" s="69">
        <f t="shared" si="313"/>
        <v>0</v>
      </c>
      <c r="U3147" s="71">
        <f t="shared" si="312"/>
        <v>0</v>
      </c>
      <c r="V3147" s="71">
        <f t="shared" si="314"/>
        <v>0</v>
      </c>
      <c r="X3147" s="69">
        <f>Job_Cards[[#This Row],[GST on Lobour]]+Job_Cards[[#This Row],[Total Labour]]+Job_Cards[[#This Row],[Part Value]]</f>
        <v>0</v>
      </c>
      <c r="AA3147" s="15">
        <f t="shared" si="315"/>
        <v>0</v>
      </c>
      <c r="AB3147" s="15">
        <f t="shared" si="316"/>
        <v>1</v>
      </c>
      <c r="AC3147" s="15">
        <f t="shared" si="317"/>
        <v>1900</v>
      </c>
    </row>
    <row r="3148" spans="7:29" x14ac:dyDescent="0.35">
      <c r="G3148" s="64"/>
      <c r="H3148" s="65"/>
      <c r="I3148" s="65" t="str">
        <f>IF(Job_Cards[[#This Row],[Customer Name]]="",I3147,"")</f>
        <v>Counter Sale</v>
      </c>
      <c r="K3148" s="67" t="str">
        <f>_xlfn.XLOOKUP(Job_Cards[[#This Row],[Part Code Issued]],'Inventory Check'!$A$3:$A$3000,'Inventory Check'!$B$3:$B$3000,"WRONG Code",0)</f>
        <v>WRONG Code</v>
      </c>
      <c r="N3148" s="69">
        <f t="shared" si="313"/>
        <v>0</v>
      </c>
      <c r="U3148" s="71">
        <f t="shared" si="312"/>
        <v>0</v>
      </c>
      <c r="V3148" s="71">
        <f t="shared" si="314"/>
        <v>0</v>
      </c>
      <c r="X3148" s="69">
        <f>Job_Cards[[#This Row],[GST on Lobour]]+Job_Cards[[#This Row],[Total Labour]]+Job_Cards[[#This Row],[Part Value]]</f>
        <v>0</v>
      </c>
      <c r="AA3148" s="15">
        <f t="shared" si="315"/>
        <v>0</v>
      </c>
      <c r="AB3148" s="15">
        <f t="shared" si="316"/>
        <v>1</v>
      </c>
      <c r="AC3148" s="15">
        <f t="shared" si="317"/>
        <v>1900</v>
      </c>
    </row>
    <row r="3149" spans="7:29" x14ac:dyDescent="0.35">
      <c r="G3149" s="64"/>
      <c r="H3149" s="65"/>
      <c r="I3149" s="65" t="str">
        <f>IF(Job_Cards[[#This Row],[Customer Name]]="",I3148,"")</f>
        <v>Counter Sale</v>
      </c>
      <c r="K3149" s="67" t="str">
        <f>_xlfn.XLOOKUP(Job_Cards[[#This Row],[Part Code Issued]],'Inventory Check'!$A$3:$A$3000,'Inventory Check'!$B$3:$B$3000,"WRONG Code",0)</f>
        <v>WRONG Code</v>
      </c>
      <c r="N3149" s="69">
        <f t="shared" si="313"/>
        <v>0</v>
      </c>
      <c r="U3149" s="71">
        <f t="shared" si="312"/>
        <v>0</v>
      </c>
      <c r="V3149" s="71">
        <f t="shared" si="314"/>
        <v>0</v>
      </c>
      <c r="X3149" s="69">
        <f>Job_Cards[[#This Row],[GST on Lobour]]+Job_Cards[[#This Row],[Total Labour]]+Job_Cards[[#This Row],[Part Value]]</f>
        <v>0</v>
      </c>
      <c r="AA3149" s="15">
        <f t="shared" si="315"/>
        <v>0</v>
      </c>
      <c r="AB3149" s="15">
        <f t="shared" si="316"/>
        <v>1</v>
      </c>
      <c r="AC3149" s="15">
        <f t="shared" si="317"/>
        <v>1900</v>
      </c>
    </row>
    <row r="3150" spans="7:29" x14ac:dyDescent="0.35">
      <c r="G3150" s="64"/>
      <c r="H3150" s="65"/>
      <c r="I3150" s="65" t="str">
        <f>IF(Job_Cards[[#This Row],[Customer Name]]="",I3149,"")</f>
        <v>Counter Sale</v>
      </c>
      <c r="K3150" s="67" t="str">
        <f>_xlfn.XLOOKUP(Job_Cards[[#This Row],[Part Code Issued]],'Inventory Check'!$A$3:$A$3000,'Inventory Check'!$B$3:$B$3000,"WRONG Code",0)</f>
        <v>WRONG Code</v>
      </c>
      <c r="N3150" s="69">
        <f t="shared" si="313"/>
        <v>0</v>
      </c>
      <c r="U3150" s="71">
        <f t="shared" si="312"/>
        <v>0</v>
      </c>
      <c r="V3150" s="71">
        <f t="shared" si="314"/>
        <v>0</v>
      </c>
      <c r="X3150" s="69">
        <f>Job_Cards[[#This Row],[GST on Lobour]]+Job_Cards[[#This Row],[Total Labour]]+Job_Cards[[#This Row],[Part Value]]</f>
        <v>0</v>
      </c>
      <c r="AA3150" s="15">
        <f t="shared" si="315"/>
        <v>0</v>
      </c>
      <c r="AB3150" s="15">
        <f t="shared" si="316"/>
        <v>1</v>
      </c>
      <c r="AC3150" s="15">
        <f t="shared" si="317"/>
        <v>1900</v>
      </c>
    </row>
    <row r="3151" spans="7:29" x14ac:dyDescent="0.35">
      <c r="G3151" s="64"/>
      <c r="H3151" s="65"/>
      <c r="I3151" s="65" t="str">
        <f>IF(Job_Cards[[#This Row],[Customer Name]]="",I3150,"")</f>
        <v>Counter Sale</v>
      </c>
      <c r="K3151" s="67" t="str">
        <f>_xlfn.XLOOKUP(Job_Cards[[#This Row],[Part Code Issued]],'Inventory Check'!$A$3:$A$3000,'Inventory Check'!$B$3:$B$3000,"WRONG Code",0)</f>
        <v>WRONG Code</v>
      </c>
      <c r="N3151" s="69">
        <f t="shared" si="313"/>
        <v>0</v>
      </c>
      <c r="U3151" s="71">
        <f t="shared" si="312"/>
        <v>0</v>
      </c>
      <c r="V3151" s="71">
        <f t="shared" si="314"/>
        <v>0</v>
      </c>
      <c r="X3151" s="69">
        <f>Job_Cards[[#This Row],[GST on Lobour]]+Job_Cards[[#This Row],[Total Labour]]+Job_Cards[[#This Row],[Part Value]]</f>
        <v>0</v>
      </c>
      <c r="AA3151" s="15">
        <f t="shared" si="315"/>
        <v>0</v>
      </c>
      <c r="AB3151" s="15">
        <f t="shared" si="316"/>
        <v>1</v>
      </c>
      <c r="AC3151" s="15">
        <f t="shared" si="317"/>
        <v>1900</v>
      </c>
    </row>
    <row r="3152" spans="7:29" x14ac:dyDescent="0.35">
      <c r="G3152" s="64"/>
      <c r="H3152" s="65"/>
      <c r="I3152" s="65" t="str">
        <f>IF(Job_Cards[[#This Row],[Customer Name]]="",I3151,"")</f>
        <v>Counter Sale</v>
      </c>
      <c r="K3152" s="67" t="str">
        <f>_xlfn.XLOOKUP(Job_Cards[[#This Row],[Part Code Issued]],'Inventory Check'!$A$3:$A$3000,'Inventory Check'!$B$3:$B$3000,"WRONG Code",0)</f>
        <v>WRONG Code</v>
      </c>
      <c r="N3152" s="69">
        <f t="shared" si="313"/>
        <v>0</v>
      </c>
      <c r="U3152" s="71">
        <f t="shared" si="312"/>
        <v>0</v>
      </c>
      <c r="V3152" s="71">
        <f t="shared" si="314"/>
        <v>0</v>
      </c>
      <c r="X3152" s="69">
        <f>Job_Cards[[#This Row],[GST on Lobour]]+Job_Cards[[#This Row],[Total Labour]]+Job_Cards[[#This Row],[Part Value]]</f>
        <v>0</v>
      </c>
      <c r="AA3152" s="15">
        <f t="shared" si="315"/>
        <v>0</v>
      </c>
      <c r="AB3152" s="15">
        <f t="shared" si="316"/>
        <v>1</v>
      </c>
      <c r="AC3152" s="15">
        <f t="shared" si="317"/>
        <v>1900</v>
      </c>
    </row>
    <row r="3153" spans="7:29" x14ac:dyDescent="0.35">
      <c r="G3153" s="64"/>
      <c r="H3153" s="65"/>
      <c r="I3153" s="65" t="str">
        <f>IF(Job_Cards[[#This Row],[Customer Name]]="",I3152,"")</f>
        <v>Counter Sale</v>
      </c>
      <c r="K3153" s="67" t="str">
        <f>_xlfn.XLOOKUP(Job_Cards[[#This Row],[Part Code Issued]],'Inventory Check'!$A$3:$A$3000,'Inventory Check'!$B$3:$B$3000,"WRONG Code",0)</f>
        <v>WRONG Code</v>
      </c>
      <c r="N3153" s="69">
        <f t="shared" si="313"/>
        <v>0</v>
      </c>
      <c r="U3153" s="71">
        <f t="shared" si="312"/>
        <v>0</v>
      </c>
      <c r="V3153" s="71">
        <f t="shared" si="314"/>
        <v>0</v>
      </c>
      <c r="X3153" s="69">
        <f>Job_Cards[[#This Row],[GST on Lobour]]+Job_Cards[[#This Row],[Total Labour]]+Job_Cards[[#This Row],[Part Value]]</f>
        <v>0</v>
      </c>
      <c r="AA3153" s="15">
        <f t="shared" si="315"/>
        <v>0</v>
      </c>
      <c r="AB3153" s="15">
        <f t="shared" si="316"/>
        <v>1</v>
      </c>
      <c r="AC3153" s="15">
        <f t="shared" si="317"/>
        <v>1900</v>
      </c>
    </row>
    <row r="3154" spans="7:29" x14ac:dyDescent="0.35">
      <c r="G3154" s="64"/>
      <c r="H3154" s="65"/>
      <c r="I3154" s="65" t="str">
        <f>IF(Job_Cards[[#This Row],[Customer Name]]="",I3153,"")</f>
        <v>Counter Sale</v>
      </c>
      <c r="K3154" s="67" t="str">
        <f>_xlfn.XLOOKUP(Job_Cards[[#This Row],[Part Code Issued]],'Inventory Check'!$A$3:$A$3000,'Inventory Check'!$B$3:$B$3000,"WRONG Code",0)</f>
        <v>WRONG Code</v>
      </c>
      <c r="N3154" s="69">
        <f t="shared" si="313"/>
        <v>0</v>
      </c>
      <c r="U3154" s="71">
        <f t="shared" si="312"/>
        <v>0</v>
      </c>
      <c r="V3154" s="71">
        <f t="shared" si="314"/>
        <v>0</v>
      </c>
      <c r="X3154" s="69">
        <f>Job_Cards[[#This Row],[GST on Lobour]]+Job_Cards[[#This Row],[Total Labour]]+Job_Cards[[#This Row],[Part Value]]</f>
        <v>0</v>
      </c>
      <c r="AA3154" s="15">
        <f t="shared" si="315"/>
        <v>0</v>
      </c>
      <c r="AB3154" s="15">
        <f t="shared" si="316"/>
        <v>1</v>
      </c>
      <c r="AC3154" s="15">
        <f t="shared" si="317"/>
        <v>1900</v>
      </c>
    </row>
    <row r="3155" spans="7:29" x14ac:dyDescent="0.35">
      <c r="G3155" s="64"/>
      <c r="H3155" s="65"/>
      <c r="I3155" s="65" t="str">
        <f>IF(Job_Cards[[#This Row],[Customer Name]]="",I3154,"")</f>
        <v>Counter Sale</v>
      </c>
      <c r="K3155" s="67" t="str">
        <f>_xlfn.XLOOKUP(Job_Cards[[#This Row],[Part Code Issued]],'Inventory Check'!$A$3:$A$3000,'Inventory Check'!$B$3:$B$3000,"WRONG Code",0)</f>
        <v>WRONG Code</v>
      </c>
      <c r="N3155" s="69">
        <f t="shared" si="313"/>
        <v>0</v>
      </c>
      <c r="U3155" s="71">
        <f t="shared" si="312"/>
        <v>0</v>
      </c>
      <c r="V3155" s="71">
        <f t="shared" si="314"/>
        <v>0</v>
      </c>
      <c r="X3155" s="69">
        <f>Job_Cards[[#This Row],[GST on Lobour]]+Job_Cards[[#This Row],[Total Labour]]+Job_Cards[[#This Row],[Part Value]]</f>
        <v>0</v>
      </c>
      <c r="AA3155" s="15">
        <f t="shared" si="315"/>
        <v>0</v>
      </c>
      <c r="AB3155" s="15">
        <f t="shared" si="316"/>
        <v>1</v>
      </c>
      <c r="AC3155" s="15">
        <f t="shared" si="317"/>
        <v>1900</v>
      </c>
    </row>
    <row r="3156" spans="7:29" x14ac:dyDescent="0.35">
      <c r="G3156" s="64"/>
      <c r="H3156" s="65"/>
      <c r="I3156" s="65" t="str">
        <f>IF(Job_Cards[[#This Row],[Customer Name]]="",I3155,"")</f>
        <v>Counter Sale</v>
      </c>
      <c r="K3156" s="67" t="str">
        <f>_xlfn.XLOOKUP(Job_Cards[[#This Row],[Part Code Issued]],'Inventory Check'!$A$3:$A$3000,'Inventory Check'!$B$3:$B$3000,"WRONG Code",0)</f>
        <v>WRONG Code</v>
      </c>
      <c r="N3156" s="69">
        <f t="shared" si="313"/>
        <v>0</v>
      </c>
      <c r="U3156" s="71">
        <f t="shared" si="312"/>
        <v>0</v>
      </c>
      <c r="V3156" s="71">
        <f t="shared" si="314"/>
        <v>0</v>
      </c>
      <c r="X3156" s="69">
        <f>Job_Cards[[#This Row],[GST on Lobour]]+Job_Cards[[#This Row],[Total Labour]]+Job_Cards[[#This Row],[Part Value]]</f>
        <v>0</v>
      </c>
      <c r="AA3156" s="15">
        <f t="shared" si="315"/>
        <v>0</v>
      </c>
      <c r="AB3156" s="15">
        <f t="shared" si="316"/>
        <v>1</v>
      </c>
      <c r="AC3156" s="15">
        <f t="shared" si="317"/>
        <v>1900</v>
      </c>
    </row>
    <row r="3157" spans="7:29" x14ac:dyDescent="0.35">
      <c r="G3157" s="64"/>
      <c r="H3157" s="65"/>
      <c r="I3157" s="65" t="str">
        <f>IF(Job_Cards[[#This Row],[Customer Name]]="",I3156,"")</f>
        <v>Counter Sale</v>
      </c>
      <c r="K3157" s="67" t="str">
        <f>_xlfn.XLOOKUP(Job_Cards[[#This Row],[Part Code Issued]],'Inventory Check'!$A$3:$A$3000,'Inventory Check'!$B$3:$B$3000,"WRONG Code",0)</f>
        <v>WRONG Code</v>
      </c>
      <c r="N3157" s="69">
        <f t="shared" si="313"/>
        <v>0</v>
      </c>
      <c r="U3157" s="71">
        <f t="shared" si="312"/>
        <v>0</v>
      </c>
      <c r="V3157" s="71">
        <f t="shared" si="314"/>
        <v>0</v>
      </c>
      <c r="X3157" s="69">
        <f>Job_Cards[[#This Row],[GST on Lobour]]+Job_Cards[[#This Row],[Total Labour]]+Job_Cards[[#This Row],[Part Value]]</f>
        <v>0</v>
      </c>
      <c r="AA3157" s="15">
        <f t="shared" si="315"/>
        <v>0</v>
      </c>
      <c r="AB3157" s="15">
        <f t="shared" si="316"/>
        <v>1</v>
      </c>
      <c r="AC3157" s="15">
        <f t="shared" si="317"/>
        <v>1900</v>
      </c>
    </row>
    <row r="3158" spans="7:29" x14ac:dyDescent="0.35">
      <c r="G3158" s="64"/>
      <c r="H3158" s="65"/>
      <c r="I3158" s="65" t="str">
        <f>IF(Job_Cards[[#This Row],[Customer Name]]="",I3157,"")</f>
        <v>Counter Sale</v>
      </c>
      <c r="K3158" s="67" t="str">
        <f>_xlfn.XLOOKUP(Job_Cards[[#This Row],[Part Code Issued]],'Inventory Check'!$A$3:$A$3000,'Inventory Check'!$B$3:$B$3000,"WRONG Code",0)</f>
        <v>WRONG Code</v>
      </c>
      <c r="N3158" s="69">
        <f t="shared" si="313"/>
        <v>0</v>
      </c>
      <c r="U3158" s="71">
        <f t="shared" si="312"/>
        <v>0</v>
      </c>
      <c r="V3158" s="71">
        <f t="shared" si="314"/>
        <v>0</v>
      </c>
      <c r="X3158" s="69">
        <f>Job_Cards[[#This Row],[GST on Lobour]]+Job_Cards[[#This Row],[Total Labour]]+Job_Cards[[#This Row],[Part Value]]</f>
        <v>0</v>
      </c>
      <c r="AA3158" s="15">
        <f t="shared" si="315"/>
        <v>0</v>
      </c>
      <c r="AB3158" s="15">
        <f t="shared" si="316"/>
        <v>1</v>
      </c>
      <c r="AC3158" s="15">
        <f t="shared" si="317"/>
        <v>1900</v>
      </c>
    </row>
    <row r="3159" spans="7:29" x14ac:dyDescent="0.35">
      <c r="G3159" s="64"/>
      <c r="H3159" s="65"/>
      <c r="I3159" s="65" t="str">
        <f>IF(Job_Cards[[#This Row],[Customer Name]]="",I3158,"")</f>
        <v>Counter Sale</v>
      </c>
      <c r="K3159" s="67" t="str">
        <f>_xlfn.XLOOKUP(Job_Cards[[#This Row],[Part Code Issued]],'Inventory Check'!$A$3:$A$3000,'Inventory Check'!$B$3:$B$3000,"WRONG Code",0)</f>
        <v>WRONG Code</v>
      </c>
      <c r="N3159" s="69">
        <f t="shared" si="313"/>
        <v>0</v>
      </c>
      <c r="U3159" s="71">
        <f t="shared" si="312"/>
        <v>0</v>
      </c>
      <c r="V3159" s="71">
        <f t="shared" si="314"/>
        <v>0</v>
      </c>
      <c r="X3159" s="69">
        <f>Job_Cards[[#This Row],[GST on Lobour]]+Job_Cards[[#This Row],[Total Labour]]+Job_Cards[[#This Row],[Part Value]]</f>
        <v>0</v>
      </c>
      <c r="AA3159" s="15">
        <f t="shared" si="315"/>
        <v>0</v>
      </c>
      <c r="AB3159" s="15">
        <f t="shared" si="316"/>
        <v>1</v>
      </c>
      <c r="AC3159" s="15">
        <f t="shared" si="317"/>
        <v>1900</v>
      </c>
    </row>
    <row r="3160" spans="7:29" x14ac:dyDescent="0.35">
      <c r="G3160" s="64"/>
      <c r="H3160" s="65"/>
      <c r="I3160" s="65" t="str">
        <f>IF(Job_Cards[[#This Row],[Customer Name]]="",I3159,"")</f>
        <v>Counter Sale</v>
      </c>
      <c r="K3160" s="67" t="str">
        <f>_xlfn.XLOOKUP(Job_Cards[[#This Row],[Part Code Issued]],'Inventory Check'!$A$3:$A$3000,'Inventory Check'!$B$3:$B$3000,"WRONG Code",0)</f>
        <v>WRONG Code</v>
      </c>
      <c r="N3160" s="69">
        <f t="shared" si="313"/>
        <v>0</v>
      </c>
      <c r="U3160" s="71">
        <f t="shared" si="312"/>
        <v>0</v>
      </c>
      <c r="V3160" s="71">
        <f t="shared" si="314"/>
        <v>0</v>
      </c>
      <c r="X3160" s="69">
        <f>Job_Cards[[#This Row],[GST on Lobour]]+Job_Cards[[#This Row],[Total Labour]]+Job_Cards[[#This Row],[Part Value]]</f>
        <v>0</v>
      </c>
      <c r="AA3160" s="15">
        <f t="shared" si="315"/>
        <v>0</v>
      </c>
      <c r="AB3160" s="15">
        <f t="shared" si="316"/>
        <v>1</v>
      </c>
      <c r="AC3160" s="15">
        <f t="shared" si="317"/>
        <v>1900</v>
      </c>
    </row>
    <row r="3161" spans="7:29" x14ac:dyDescent="0.35">
      <c r="G3161" s="64"/>
      <c r="H3161" s="65"/>
      <c r="I3161" s="65" t="str">
        <f>IF(Job_Cards[[#This Row],[Customer Name]]="",I3160,"")</f>
        <v>Counter Sale</v>
      </c>
      <c r="K3161" s="67" t="str">
        <f>_xlfn.XLOOKUP(Job_Cards[[#This Row],[Part Code Issued]],'Inventory Check'!$A$3:$A$3000,'Inventory Check'!$B$3:$B$3000,"WRONG Code",0)</f>
        <v>WRONG Code</v>
      </c>
      <c r="N3161" s="69">
        <f t="shared" si="313"/>
        <v>0</v>
      </c>
      <c r="U3161" s="71">
        <f t="shared" si="312"/>
        <v>0</v>
      </c>
      <c r="V3161" s="71">
        <f t="shared" si="314"/>
        <v>0</v>
      </c>
      <c r="X3161" s="69">
        <f>Job_Cards[[#This Row],[GST on Lobour]]+Job_Cards[[#This Row],[Total Labour]]+Job_Cards[[#This Row],[Part Value]]</f>
        <v>0</v>
      </c>
      <c r="AA3161" s="15">
        <f t="shared" si="315"/>
        <v>0</v>
      </c>
      <c r="AB3161" s="15">
        <f t="shared" si="316"/>
        <v>1</v>
      </c>
      <c r="AC3161" s="15">
        <f t="shared" si="317"/>
        <v>1900</v>
      </c>
    </row>
    <row r="3162" spans="7:29" x14ac:dyDescent="0.35">
      <c r="G3162" s="64"/>
      <c r="H3162" s="65"/>
      <c r="I3162" s="65" t="str">
        <f>IF(Job_Cards[[#This Row],[Customer Name]]="",I3161,"")</f>
        <v>Counter Sale</v>
      </c>
      <c r="K3162" s="67" t="str">
        <f>_xlfn.XLOOKUP(Job_Cards[[#This Row],[Part Code Issued]],'Inventory Check'!$A$3:$A$3000,'Inventory Check'!$B$3:$B$3000,"WRONG Code",0)</f>
        <v>WRONG Code</v>
      </c>
      <c r="N3162" s="69">
        <f t="shared" si="313"/>
        <v>0</v>
      </c>
      <c r="U3162" s="71">
        <f t="shared" si="312"/>
        <v>0</v>
      </c>
      <c r="V3162" s="71">
        <f t="shared" si="314"/>
        <v>0</v>
      </c>
      <c r="X3162" s="69">
        <f>Job_Cards[[#This Row],[GST on Lobour]]+Job_Cards[[#This Row],[Total Labour]]+Job_Cards[[#This Row],[Part Value]]</f>
        <v>0</v>
      </c>
      <c r="AA3162" s="15">
        <f t="shared" si="315"/>
        <v>0</v>
      </c>
      <c r="AB3162" s="15">
        <f t="shared" si="316"/>
        <v>1</v>
      </c>
      <c r="AC3162" s="15">
        <f t="shared" si="317"/>
        <v>1900</v>
      </c>
    </row>
    <row r="3163" spans="7:29" x14ac:dyDescent="0.35">
      <c r="G3163" s="64"/>
      <c r="H3163" s="65"/>
      <c r="I3163" s="65" t="str">
        <f>IF(Job_Cards[[#This Row],[Customer Name]]="",I3162,"")</f>
        <v>Counter Sale</v>
      </c>
      <c r="K3163" s="67" t="str">
        <f>_xlfn.XLOOKUP(Job_Cards[[#This Row],[Part Code Issued]],'Inventory Check'!$A$3:$A$3000,'Inventory Check'!$B$3:$B$3000,"WRONG Code",0)</f>
        <v>WRONG Code</v>
      </c>
      <c r="N3163" s="69">
        <f t="shared" si="313"/>
        <v>0</v>
      </c>
      <c r="U3163" s="71">
        <f t="shared" si="312"/>
        <v>0</v>
      </c>
      <c r="V3163" s="71">
        <f t="shared" si="314"/>
        <v>0</v>
      </c>
      <c r="X3163" s="69">
        <f>Job_Cards[[#This Row],[GST on Lobour]]+Job_Cards[[#This Row],[Total Labour]]+Job_Cards[[#This Row],[Part Value]]</f>
        <v>0</v>
      </c>
      <c r="AA3163" s="15">
        <f t="shared" si="315"/>
        <v>0</v>
      </c>
      <c r="AB3163" s="15">
        <f t="shared" si="316"/>
        <v>1</v>
      </c>
      <c r="AC3163" s="15">
        <f t="shared" si="317"/>
        <v>1900</v>
      </c>
    </row>
    <row r="3164" spans="7:29" x14ac:dyDescent="0.35">
      <c r="G3164" s="64"/>
      <c r="H3164" s="65"/>
      <c r="I3164" s="65" t="str">
        <f>IF(Job_Cards[[#This Row],[Customer Name]]="",I3163,"")</f>
        <v>Counter Sale</v>
      </c>
      <c r="K3164" s="67" t="str">
        <f>_xlfn.XLOOKUP(Job_Cards[[#This Row],[Part Code Issued]],'Inventory Check'!$A$3:$A$3000,'Inventory Check'!$B$3:$B$3000,"WRONG Code",0)</f>
        <v>WRONG Code</v>
      </c>
      <c r="N3164" s="69">
        <f t="shared" si="313"/>
        <v>0</v>
      </c>
      <c r="U3164" s="71">
        <f t="shared" si="312"/>
        <v>0</v>
      </c>
      <c r="V3164" s="71">
        <f t="shared" si="314"/>
        <v>0</v>
      </c>
      <c r="X3164" s="69">
        <f>Job_Cards[[#This Row],[GST on Lobour]]+Job_Cards[[#This Row],[Total Labour]]+Job_Cards[[#This Row],[Part Value]]</f>
        <v>0</v>
      </c>
      <c r="AA3164" s="15">
        <f t="shared" si="315"/>
        <v>0</v>
      </c>
      <c r="AB3164" s="15">
        <f t="shared" si="316"/>
        <v>1</v>
      </c>
      <c r="AC3164" s="15">
        <f t="shared" si="317"/>
        <v>1900</v>
      </c>
    </row>
    <row r="3165" spans="7:29" x14ac:dyDescent="0.35">
      <c r="G3165" s="64"/>
      <c r="H3165" s="65"/>
      <c r="I3165" s="65" t="str">
        <f>IF(Job_Cards[[#This Row],[Customer Name]]="",I3164,"")</f>
        <v>Counter Sale</v>
      </c>
      <c r="K3165" s="67" t="str">
        <f>_xlfn.XLOOKUP(Job_Cards[[#This Row],[Part Code Issued]],'Inventory Check'!$A$3:$A$3000,'Inventory Check'!$B$3:$B$3000,"WRONG Code",0)</f>
        <v>WRONG Code</v>
      </c>
      <c r="N3165" s="69">
        <f t="shared" si="313"/>
        <v>0</v>
      </c>
      <c r="U3165" s="71">
        <f t="shared" si="312"/>
        <v>0</v>
      </c>
      <c r="V3165" s="71">
        <f t="shared" si="314"/>
        <v>0</v>
      </c>
      <c r="X3165" s="69">
        <f>Job_Cards[[#This Row],[GST on Lobour]]+Job_Cards[[#This Row],[Total Labour]]+Job_Cards[[#This Row],[Part Value]]</f>
        <v>0</v>
      </c>
      <c r="AA3165" s="15">
        <f t="shared" si="315"/>
        <v>0</v>
      </c>
      <c r="AB3165" s="15">
        <f t="shared" si="316"/>
        <v>1</v>
      </c>
      <c r="AC3165" s="15">
        <f t="shared" si="317"/>
        <v>1900</v>
      </c>
    </row>
    <row r="3166" spans="7:29" x14ac:dyDescent="0.35">
      <c r="G3166" s="64"/>
      <c r="H3166" s="65"/>
      <c r="I3166" s="65" t="str">
        <f>IF(Job_Cards[[#This Row],[Customer Name]]="",I3165,"")</f>
        <v>Counter Sale</v>
      </c>
      <c r="K3166" s="67" t="str">
        <f>_xlfn.XLOOKUP(Job_Cards[[#This Row],[Part Code Issued]],'Inventory Check'!$A$3:$A$3000,'Inventory Check'!$B$3:$B$3000,"WRONG Code",0)</f>
        <v>WRONG Code</v>
      </c>
      <c r="N3166" s="69">
        <f t="shared" si="313"/>
        <v>0</v>
      </c>
      <c r="U3166" s="71">
        <f t="shared" si="312"/>
        <v>0</v>
      </c>
      <c r="V3166" s="71">
        <f t="shared" si="314"/>
        <v>0</v>
      </c>
      <c r="X3166" s="69">
        <f>Job_Cards[[#This Row],[GST on Lobour]]+Job_Cards[[#This Row],[Total Labour]]+Job_Cards[[#This Row],[Part Value]]</f>
        <v>0</v>
      </c>
      <c r="AA3166" s="15">
        <f t="shared" si="315"/>
        <v>0</v>
      </c>
      <c r="AB3166" s="15">
        <f t="shared" si="316"/>
        <v>1</v>
      </c>
      <c r="AC3166" s="15">
        <f t="shared" si="317"/>
        <v>1900</v>
      </c>
    </row>
    <row r="3167" spans="7:29" x14ac:dyDescent="0.35">
      <c r="G3167" s="64"/>
      <c r="H3167" s="65"/>
      <c r="I3167" s="65" t="str">
        <f>IF(Job_Cards[[#This Row],[Customer Name]]="",I3166,"")</f>
        <v>Counter Sale</v>
      </c>
      <c r="K3167" s="67" t="str">
        <f>_xlfn.XLOOKUP(Job_Cards[[#This Row],[Part Code Issued]],'Inventory Check'!$A$3:$A$3000,'Inventory Check'!$B$3:$B$3000,"WRONG Code",0)</f>
        <v>WRONG Code</v>
      </c>
      <c r="N3167" s="69">
        <f t="shared" si="313"/>
        <v>0</v>
      </c>
      <c r="U3167" s="71">
        <f t="shared" si="312"/>
        <v>0</v>
      </c>
      <c r="V3167" s="71">
        <f t="shared" si="314"/>
        <v>0</v>
      </c>
      <c r="X3167" s="69">
        <f>Job_Cards[[#This Row],[GST on Lobour]]+Job_Cards[[#This Row],[Total Labour]]+Job_Cards[[#This Row],[Part Value]]</f>
        <v>0</v>
      </c>
      <c r="AA3167" s="15">
        <f t="shared" si="315"/>
        <v>0</v>
      </c>
      <c r="AB3167" s="15">
        <f t="shared" si="316"/>
        <v>1</v>
      </c>
      <c r="AC3167" s="15">
        <f t="shared" si="317"/>
        <v>1900</v>
      </c>
    </row>
    <row r="3168" spans="7:29" x14ac:dyDescent="0.35">
      <c r="G3168" s="64"/>
      <c r="H3168" s="65"/>
      <c r="I3168" s="65" t="str">
        <f>IF(Job_Cards[[#This Row],[Customer Name]]="",I3167,"")</f>
        <v>Counter Sale</v>
      </c>
      <c r="K3168" s="67" t="str">
        <f>_xlfn.XLOOKUP(Job_Cards[[#This Row],[Part Code Issued]],'Inventory Check'!$A$3:$A$3000,'Inventory Check'!$B$3:$B$3000,"WRONG Code",0)</f>
        <v>WRONG Code</v>
      </c>
      <c r="N3168" s="69">
        <f t="shared" si="313"/>
        <v>0</v>
      </c>
      <c r="U3168" s="71">
        <f t="shared" si="312"/>
        <v>0</v>
      </c>
      <c r="V3168" s="71">
        <f t="shared" si="314"/>
        <v>0</v>
      </c>
      <c r="X3168" s="69">
        <f>Job_Cards[[#This Row],[GST on Lobour]]+Job_Cards[[#This Row],[Total Labour]]+Job_Cards[[#This Row],[Part Value]]</f>
        <v>0</v>
      </c>
      <c r="AA3168" s="15">
        <f t="shared" si="315"/>
        <v>0</v>
      </c>
      <c r="AB3168" s="15">
        <f t="shared" si="316"/>
        <v>1</v>
      </c>
      <c r="AC3168" s="15">
        <f t="shared" si="317"/>
        <v>1900</v>
      </c>
    </row>
    <row r="3169" spans="7:29" x14ac:dyDescent="0.35">
      <c r="G3169" s="64"/>
      <c r="H3169" s="65"/>
      <c r="I3169" s="65" t="str">
        <f>IF(Job_Cards[[#This Row],[Customer Name]]="",I3168,"")</f>
        <v>Counter Sale</v>
      </c>
      <c r="K3169" s="67" t="str">
        <f>_xlfn.XLOOKUP(Job_Cards[[#This Row],[Part Code Issued]],'Inventory Check'!$A$3:$A$3000,'Inventory Check'!$B$3:$B$3000,"WRONG Code",0)</f>
        <v>WRONG Code</v>
      </c>
      <c r="N3169" s="69">
        <f t="shared" si="313"/>
        <v>0</v>
      </c>
      <c r="U3169" s="71">
        <f t="shared" si="312"/>
        <v>0</v>
      </c>
      <c r="V3169" s="71">
        <f t="shared" si="314"/>
        <v>0</v>
      </c>
      <c r="X3169" s="69">
        <f>Job_Cards[[#This Row],[GST on Lobour]]+Job_Cards[[#This Row],[Total Labour]]+Job_Cards[[#This Row],[Part Value]]</f>
        <v>0</v>
      </c>
      <c r="AA3169" s="15">
        <f t="shared" si="315"/>
        <v>0</v>
      </c>
      <c r="AB3169" s="15">
        <f t="shared" si="316"/>
        <v>1</v>
      </c>
      <c r="AC3169" s="15">
        <f t="shared" si="317"/>
        <v>1900</v>
      </c>
    </row>
    <row r="3170" spans="7:29" x14ac:dyDescent="0.35">
      <c r="G3170" s="64"/>
      <c r="H3170" s="65"/>
      <c r="I3170" s="65" t="str">
        <f>IF(Job_Cards[[#This Row],[Customer Name]]="",I3169,"")</f>
        <v>Counter Sale</v>
      </c>
      <c r="K3170" s="67" t="str">
        <f>_xlfn.XLOOKUP(Job_Cards[[#This Row],[Part Code Issued]],'Inventory Check'!$A$3:$A$3000,'Inventory Check'!$B$3:$B$3000,"WRONG Code",0)</f>
        <v>WRONG Code</v>
      </c>
      <c r="N3170" s="69">
        <f t="shared" si="313"/>
        <v>0</v>
      </c>
      <c r="U3170" s="71">
        <f t="shared" si="312"/>
        <v>0</v>
      </c>
      <c r="V3170" s="71">
        <f t="shared" si="314"/>
        <v>0</v>
      </c>
      <c r="X3170" s="69">
        <f>Job_Cards[[#This Row],[GST on Lobour]]+Job_Cards[[#This Row],[Total Labour]]+Job_Cards[[#This Row],[Part Value]]</f>
        <v>0</v>
      </c>
      <c r="AA3170" s="15">
        <f t="shared" si="315"/>
        <v>0</v>
      </c>
      <c r="AB3170" s="15">
        <f t="shared" si="316"/>
        <v>1</v>
      </c>
      <c r="AC3170" s="15">
        <f t="shared" si="317"/>
        <v>1900</v>
      </c>
    </row>
    <row r="3171" spans="7:29" x14ac:dyDescent="0.35">
      <c r="G3171" s="64"/>
      <c r="H3171" s="65"/>
      <c r="I3171" s="65" t="str">
        <f>IF(Job_Cards[[#This Row],[Customer Name]]="",I3170,"")</f>
        <v>Counter Sale</v>
      </c>
      <c r="K3171" s="67" t="str">
        <f>_xlfn.XLOOKUP(Job_Cards[[#This Row],[Part Code Issued]],'Inventory Check'!$A$3:$A$3000,'Inventory Check'!$B$3:$B$3000,"WRONG Code",0)</f>
        <v>WRONG Code</v>
      </c>
      <c r="N3171" s="69">
        <f t="shared" si="313"/>
        <v>0</v>
      </c>
      <c r="U3171" s="71">
        <f t="shared" si="312"/>
        <v>0</v>
      </c>
      <c r="V3171" s="71">
        <f t="shared" si="314"/>
        <v>0</v>
      </c>
      <c r="X3171" s="69">
        <f>Job_Cards[[#This Row],[GST on Lobour]]+Job_Cards[[#This Row],[Total Labour]]+Job_Cards[[#This Row],[Part Value]]</f>
        <v>0</v>
      </c>
      <c r="AA3171" s="15">
        <f t="shared" si="315"/>
        <v>0</v>
      </c>
      <c r="AB3171" s="15">
        <f t="shared" si="316"/>
        <v>1</v>
      </c>
      <c r="AC3171" s="15">
        <f t="shared" si="317"/>
        <v>1900</v>
      </c>
    </row>
    <row r="3172" spans="7:29" x14ac:dyDescent="0.35">
      <c r="G3172" s="64"/>
      <c r="H3172" s="65"/>
      <c r="I3172" s="65" t="str">
        <f>IF(Job_Cards[[#This Row],[Customer Name]]="",I3171,"")</f>
        <v>Counter Sale</v>
      </c>
      <c r="K3172" s="67" t="str">
        <f>_xlfn.XLOOKUP(Job_Cards[[#This Row],[Part Code Issued]],'Inventory Check'!$A$3:$A$3000,'Inventory Check'!$B$3:$B$3000,"WRONG Code",0)</f>
        <v>WRONG Code</v>
      </c>
      <c r="N3172" s="69">
        <f t="shared" si="313"/>
        <v>0</v>
      </c>
      <c r="U3172" s="71">
        <f t="shared" si="312"/>
        <v>0</v>
      </c>
      <c r="V3172" s="71">
        <f t="shared" si="314"/>
        <v>0</v>
      </c>
      <c r="X3172" s="69">
        <f>Job_Cards[[#This Row],[GST on Lobour]]+Job_Cards[[#This Row],[Total Labour]]+Job_Cards[[#This Row],[Part Value]]</f>
        <v>0</v>
      </c>
      <c r="AA3172" s="15">
        <f t="shared" si="315"/>
        <v>0</v>
      </c>
      <c r="AB3172" s="15">
        <f t="shared" si="316"/>
        <v>1</v>
      </c>
      <c r="AC3172" s="15">
        <f t="shared" si="317"/>
        <v>1900</v>
      </c>
    </row>
    <row r="3173" spans="7:29" x14ac:dyDescent="0.35">
      <c r="G3173" s="64"/>
      <c r="H3173" s="65"/>
      <c r="I3173" s="65" t="str">
        <f>IF(Job_Cards[[#This Row],[Customer Name]]="",I3172,"")</f>
        <v>Counter Sale</v>
      </c>
      <c r="K3173" s="67" t="str">
        <f>_xlfn.XLOOKUP(Job_Cards[[#This Row],[Part Code Issued]],'Inventory Check'!$A$3:$A$3000,'Inventory Check'!$B$3:$B$3000,"WRONG Code",0)</f>
        <v>WRONG Code</v>
      </c>
      <c r="N3173" s="69">
        <f t="shared" si="313"/>
        <v>0</v>
      </c>
      <c r="U3173" s="71">
        <f t="shared" si="312"/>
        <v>0</v>
      </c>
      <c r="V3173" s="71">
        <f t="shared" si="314"/>
        <v>0</v>
      </c>
      <c r="X3173" s="69">
        <f>Job_Cards[[#This Row],[GST on Lobour]]+Job_Cards[[#This Row],[Total Labour]]+Job_Cards[[#This Row],[Part Value]]</f>
        <v>0</v>
      </c>
      <c r="AA3173" s="15">
        <f t="shared" si="315"/>
        <v>0</v>
      </c>
      <c r="AB3173" s="15">
        <f t="shared" si="316"/>
        <v>1</v>
      </c>
      <c r="AC3173" s="15">
        <f t="shared" si="317"/>
        <v>1900</v>
      </c>
    </row>
    <row r="3174" spans="7:29" x14ac:dyDescent="0.35">
      <c r="G3174" s="64"/>
      <c r="H3174" s="65"/>
      <c r="I3174" s="65" t="str">
        <f>IF(Job_Cards[[#This Row],[Customer Name]]="",I3173,"")</f>
        <v>Counter Sale</v>
      </c>
      <c r="K3174" s="67" t="str">
        <f>_xlfn.XLOOKUP(Job_Cards[[#This Row],[Part Code Issued]],'Inventory Check'!$A$3:$A$3000,'Inventory Check'!$B$3:$B$3000,"WRONG Code",0)</f>
        <v>WRONG Code</v>
      </c>
      <c r="N3174" s="69">
        <f t="shared" si="313"/>
        <v>0</v>
      </c>
      <c r="U3174" s="71">
        <f t="shared" si="312"/>
        <v>0</v>
      </c>
      <c r="V3174" s="71">
        <f t="shared" si="314"/>
        <v>0</v>
      </c>
      <c r="X3174" s="69">
        <f>Job_Cards[[#This Row],[GST on Lobour]]+Job_Cards[[#This Row],[Total Labour]]+Job_Cards[[#This Row],[Part Value]]</f>
        <v>0</v>
      </c>
      <c r="AA3174" s="15">
        <f t="shared" si="315"/>
        <v>0</v>
      </c>
      <c r="AB3174" s="15">
        <f t="shared" si="316"/>
        <v>1</v>
      </c>
      <c r="AC3174" s="15">
        <f t="shared" si="317"/>
        <v>1900</v>
      </c>
    </row>
    <row r="3175" spans="7:29" x14ac:dyDescent="0.35">
      <c r="G3175" s="64"/>
      <c r="H3175" s="65"/>
      <c r="I3175" s="65" t="str">
        <f>IF(Job_Cards[[#This Row],[Customer Name]]="",I3174,"")</f>
        <v>Counter Sale</v>
      </c>
      <c r="K3175" s="67" t="str">
        <f>_xlfn.XLOOKUP(Job_Cards[[#This Row],[Part Code Issued]],'Inventory Check'!$A$3:$A$3000,'Inventory Check'!$B$3:$B$3000,"WRONG Code",0)</f>
        <v>WRONG Code</v>
      </c>
      <c r="N3175" s="69">
        <f t="shared" si="313"/>
        <v>0</v>
      </c>
      <c r="U3175" s="71">
        <f t="shared" si="312"/>
        <v>0</v>
      </c>
      <c r="V3175" s="71">
        <f t="shared" si="314"/>
        <v>0</v>
      </c>
      <c r="X3175" s="69">
        <f>Job_Cards[[#This Row],[GST on Lobour]]+Job_Cards[[#This Row],[Total Labour]]+Job_Cards[[#This Row],[Part Value]]</f>
        <v>0</v>
      </c>
      <c r="AA3175" s="15">
        <f t="shared" si="315"/>
        <v>0</v>
      </c>
      <c r="AB3175" s="15">
        <f t="shared" si="316"/>
        <v>1</v>
      </c>
      <c r="AC3175" s="15">
        <f t="shared" si="317"/>
        <v>1900</v>
      </c>
    </row>
    <row r="3176" spans="7:29" x14ac:dyDescent="0.35">
      <c r="G3176" s="64"/>
      <c r="H3176" s="65"/>
      <c r="I3176" s="65" t="str">
        <f>IF(Job_Cards[[#This Row],[Customer Name]]="",I3175,"")</f>
        <v>Counter Sale</v>
      </c>
      <c r="K3176" s="67" t="str">
        <f>_xlfn.XLOOKUP(Job_Cards[[#This Row],[Part Code Issued]],'Inventory Check'!$A$3:$A$3000,'Inventory Check'!$B$3:$B$3000,"WRONG Code",0)</f>
        <v>WRONG Code</v>
      </c>
      <c r="N3176" s="69">
        <f t="shared" si="313"/>
        <v>0</v>
      </c>
      <c r="U3176" s="71">
        <f t="shared" si="312"/>
        <v>0</v>
      </c>
      <c r="V3176" s="71">
        <f t="shared" si="314"/>
        <v>0</v>
      </c>
      <c r="X3176" s="69">
        <f>Job_Cards[[#This Row],[GST on Lobour]]+Job_Cards[[#This Row],[Total Labour]]+Job_Cards[[#This Row],[Part Value]]</f>
        <v>0</v>
      </c>
      <c r="AA3176" s="15">
        <f t="shared" si="315"/>
        <v>0</v>
      </c>
      <c r="AB3176" s="15">
        <f t="shared" si="316"/>
        <v>1</v>
      </c>
      <c r="AC3176" s="15">
        <f t="shared" si="317"/>
        <v>1900</v>
      </c>
    </row>
    <row r="3177" spans="7:29" x14ac:dyDescent="0.35">
      <c r="G3177" s="64"/>
      <c r="H3177" s="65"/>
      <c r="I3177" s="65" t="str">
        <f>IF(Job_Cards[[#This Row],[Customer Name]]="",I3176,"")</f>
        <v>Counter Sale</v>
      </c>
      <c r="K3177" s="67" t="str">
        <f>_xlfn.XLOOKUP(Job_Cards[[#This Row],[Part Code Issued]],'Inventory Check'!$A$3:$A$3000,'Inventory Check'!$B$3:$B$3000,"WRONG Code",0)</f>
        <v>WRONG Code</v>
      </c>
      <c r="N3177" s="69">
        <f t="shared" si="313"/>
        <v>0</v>
      </c>
      <c r="U3177" s="71">
        <f t="shared" si="312"/>
        <v>0</v>
      </c>
      <c r="V3177" s="71">
        <f t="shared" si="314"/>
        <v>0</v>
      </c>
      <c r="X3177" s="69">
        <f>Job_Cards[[#This Row],[GST on Lobour]]+Job_Cards[[#This Row],[Total Labour]]+Job_Cards[[#This Row],[Part Value]]</f>
        <v>0</v>
      </c>
      <c r="AA3177" s="15">
        <f t="shared" si="315"/>
        <v>0</v>
      </c>
      <c r="AB3177" s="15">
        <f t="shared" si="316"/>
        <v>1</v>
      </c>
      <c r="AC3177" s="15">
        <f t="shared" si="317"/>
        <v>1900</v>
      </c>
    </row>
    <row r="3178" spans="7:29" x14ac:dyDescent="0.35">
      <c r="G3178" s="64"/>
      <c r="H3178" s="65"/>
      <c r="I3178" s="65" t="str">
        <f>IF(Job_Cards[[#This Row],[Customer Name]]="",I3177,"")</f>
        <v>Counter Sale</v>
      </c>
      <c r="K3178" s="67" t="str">
        <f>_xlfn.XLOOKUP(Job_Cards[[#This Row],[Part Code Issued]],'Inventory Check'!$A$3:$A$3000,'Inventory Check'!$B$3:$B$3000,"WRONG Code",0)</f>
        <v>WRONG Code</v>
      </c>
      <c r="N3178" s="69">
        <f t="shared" si="313"/>
        <v>0</v>
      </c>
      <c r="U3178" s="71">
        <f t="shared" si="312"/>
        <v>0</v>
      </c>
      <c r="V3178" s="71">
        <f t="shared" si="314"/>
        <v>0</v>
      </c>
      <c r="X3178" s="69">
        <f>Job_Cards[[#This Row],[GST on Lobour]]+Job_Cards[[#This Row],[Total Labour]]+Job_Cards[[#This Row],[Part Value]]</f>
        <v>0</v>
      </c>
      <c r="AA3178" s="15">
        <f t="shared" si="315"/>
        <v>0</v>
      </c>
      <c r="AB3178" s="15">
        <f t="shared" si="316"/>
        <v>1</v>
      </c>
      <c r="AC3178" s="15">
        <f t="shared" si="317"/>
        <v>1900</v>
      </c>
    </row>
    <row r="3179" spans="7:29" x14ac:dyDescent="0.35">
      <c r="G3179" s="64"/>
      <c r="H3179" s="65"/>
      <c r="I3179" s="65" t="str">
        <f>IF(Job_Cards[[#This Row],[Customer Name]]="",I3178,"")</f>
        <v>Counter Sale</v>
      </c>
      <c r="K3179" s="67" t="str">
        <f>_xlfn.XLOOKUP(Job_Cards[[#This Row],[Part Code Issued]],'Inventory Check'!$A$3:$A$3000,'Inventory Check'!$B$3:$B$3000,"WRONG Code",0)</f>
        <v>WRONG Code</v>
      </c>
      <c r="N3179" s="69">
        <f t="shared" si="313"/>
        <v>0</v>
      </c>
      <c r="U3179" s="71">
        <f t="shared" si="312"/>
        <v>0</v>
      </c>
      <c r="V3179" s="71">
        <f t="shared" si="314"/>
        <v>0</v>
      </c>
      <c r="X3179" s="69">
        <f>Job_Cards[[#This Row],[GST on Lobour]]+Job_Cards[[#This Row],[Total Labour]]+Job_Cards[[#This Row],[Part Value]]</f>
        <v>0</v>
      </c>
      <c r="AA3179" s="15">
        <f t="shared" si="315"/>
        <v>0</v>
      </c>
      <c r="AB3179" s="15">
        <f t="shared" si="316"/>
        <v>1</v>
      </c>
      <c r="AC3179" s="15">
        <f t="shared" si="317"/>
        <v>1900</v>
      </c>
    </row>
    <row r="3180" spans="7:29" x14ac:dyDescent="0.35">
      <c r="G3180" s="64"/>
      <c r="H3180" s="65"/>
      <c r="I3180" s="65" t="str">
        <f>IF(Job_Cards[[#This Row],[Customer Name]]="",I3179,"")</f>
        <v>Counter Sale</v>
      </c>
      <c r="K3180" s="67" t="str">
        <f>_xlfn.XLOOKUP(Job_Cards[[#This Row],[Part Code Issued]],'Inventory Check'!$A$3:$A$3000,'Inventory Check'!$B$3:$B$3000,"WRONG Code",0)</f>
        <v>WRONG Code</v>
      </c>
      <c r="N3180" s="69">
        <f t="shared" si="313"/>
        <v>0</v>
      </c>
      <c r="U3180" s="71">
        <f t="shared" si="312"/>
        <v>0</v>
      </c>
      <c r="V3180" s="71">
        <f t="shared" si="314"/>
        <v>0</v>
      </c>
      <c r="X3180" s="69">
        <f>Job_Cards[[#This Row],[GST on Lobour]]+Job_Cards[[#This Row],[Total Labour]]+Job_Cards[[#This Row],[Part Value]]</f>
        <v>0</v>
      </c>
      <c r="AA3180" s="15">
        <f t="shared" si="315"/>
        <v>0</v>
      </c>
      <c r="AB3180" s="15">
        <f t="shared" si="316"/>
        <v>1</v>
      </c>
      <c r="AC3180" s="15">
        <f t="shared" si="317"/>
        <v>1900</v>
      </c>
    </row>
    <row r="3181" spans="7:29" x14ac:dyDescent="0.35">
      <c r="G3181" s="64"/>
      <c r="H3181" s="65"/>
      <c r="I3181" s="65" t="str">
        <f>IF(Job_Cards[[#This Row],[Customer Name]]="",I3180,"")</f>
        <v>Counter Sale</v>
      </c>
      <c r="K3181" s="67" t="str">
        <f>_xlfn.XLOOKUP(Job_Cards[[#This Row],[Part Code Issued]],'Inventory Check'!$A$3:$A$3000,'Inventory Check'!$B$3:$B$3000,"WRONG Code",0)</f>
        <v>WRONG Code</v>
      </c>
      <c r="N3181" s="69">
        <f t="shared" si="313"/>
        <v>0</v>
      </c>
      <c r="U3181" s="71">
        <f t="shared" si="312"/>
        <v>0</v>
      </c>
      <c r="V3181" s="71">
        <f t="shared" si="314"/>
        <v>0</v>
      </c>
      <c r="X3181" s="69">
        <f>Job_Cards[[#This Row],[GST on Lobour]]+Job_Cards[[#This Row],[Total Labour]]+Job_Cards[[#This Row],[Part Value]]</f>
        <v>0</v>
      </c>
      <c r="AA3181" s="15">
        <f t="shared" si="315"/>
        <v>0</v>
      </c>
      <c r="AB3181" s="15">
        <f t="shared" si="316"/>
        <v>1</v>
      </c>
      <c r="AC3181" s="15">
        <f t="shared" si="317"/>
        <v>1900</v>
      </c>
    </row>
    <row r="3182" spans="7:29" x14ac:dyDescent="0.35">
      <c r="G3182" s="64"/>
      <c r="H3182" s="65"/>
      <c r="I3182" s="65" t="str">
        <f>IF(Job_Cards[[#This Row],[Customer Name]]="",I3181,"")</f>
        <v>Counter Sale</v>
      </c>
      <c r="K3182" s="67" t="str">
        <f>_xlfn.XLOOKUP(Job_Cards[[#This Row],[Part Code Issued]],'Inventory Check'!$A$3:$A$3000,'Inventory Check'!$B$3:$B$3000,"WRONG Code",0)</f>
        <v>WRONG Code</v>
      </c>
      <c r="N3182" s="69">
        <f t="shared" si="313"/>
        <v>0</v>
      </c>
      <c r="U3182" s="71">
        <f t="shared" si="312"/>
        <v>0</v>
      </c>
      <c r="V3182" s="71">
        <f t="shared" si="314"/>
        <v>0</v>
      </c>
      <c r="X3182" s="69">
        <f>Job_Cards[[#This Row],[GST on Lobour]]+Job_Cards[[#This Row],[Total Labour]]+Job_Cards[[#This Row],[Part Value]]</f>
        <v>0</v>
      </c>
      <c r="AA3182" s="15">
        <f t="shared" si="315"/>
        <v>0</v>
      </c>
      <c r="AB3182" s="15">
        <f t="shared" si="316"/>
        <v>1</v>
      </c>
      <c r="AC3182" s="15">
        <f t="shared" si="317"/>
        <v>1900</v>
      </c>
    </row>
    <row r="3183" spans="7:29" x14ac:dyDescent="0.35">
      <c r="G3183" s="64"/>
      <c r="H3183" s="65"/>
      <c r="I3183" s="65" t="str">
        <f>IF(Job_Cards[[#This Row],[Customer Name]]="",I3182,"")</f>
        <v>Counter Sale</v>
      </c>
      <c r="K3183" s="67" t="str">
        <f>_xlfn.XLOOKUP(Job_Cards[[#This Row],[Part Code Issued]],'Inventory Check'!$A$3:$A$3000,'Inventory Check'!$B$3:$B$3000,"WRONG Code",0)</f>
        <v>WRONG Code</v>
      </c>
      <c r="N3183" s="69">
        <f t="shared" si="313"/>
        <v>0</v>
      </c>
      <c r="U3183" s="71">
        <f t="shared" si="312"/>
        <v>0</v>
      </c>
      <c r="V3183" s="71">
        <f t="shared" si="314"/>
        <v>0</v>
      </c>
      <c r="X3183" s="69">
        <f>Job_Cards[[#This Row],[GST on Lobour]]+Job_Cards[[#This Row],[Total Labour]]+Job_Cards[[#This Row],[Part Value]]</f>
        <v>0</v>
      </c>
      <c r="AA3183" s="15">
        <f t="shared" si="315"/>
        <v>0</v>
      </c>
      <c r="AB3183" s="15">
        <f t="shared" si="316"/>
        <v>1</v>
      </c>
      <c r="AC3183" s="15">
        <f t="shared" si="317"/>
        <v>1900</v>
      </c>
    </row>
    <row r="3184" spans="7:29" x14ac:dyDescent="0.35">
      <c r="G3184" s="64"/>
      <c r="H3184" s="65"/>
      <c r="I3184" s="65" t="str">
        <f>IF(Job_Cards[[#This Row],[Customer Name]]="",I3183,"")</f>
        <v>Counter Sale</v>
      </c>
      <c r="K3184" s="67" t="str">
        <f>_xlfn.XLOOKUP(Job_Cards[[#This Row],[Part Code Issued]],'Inventory Check'!$A$3:$A$3000,'Inventory Check'!$B$3:$B$3000,"WRONG Code",0)</f>
        <v>WRONG Code</v>
      </c>
      <c r="N3184" s="69">
        <f t="shared" si="313"/>
        <v>0</v>
      </c>
      <c r="U3184" s="71">
        <f t="shared" si="312"/>
        <v>0</v>
      </c>
      <c r="V3184" s="71">
        <f t="shared" si="314"/>
        <v>0</v>
      </c>
      <c r="X3184" s="69">
        <f>Job_Cards[[#This Row],[GST on Lobour]]+Job_Cards[[#This Row],[Total Labour]]+Job_Cards[[#This Row],[Part Value]]</f>
        <v>0</v>
      </c>
      <c r="AA3184" s="15">
        <f t="shared" si="315"/>
        <v>0</v>
      </c>
      <c r="AB3184" s="15">
        <f t="shared" si="316"/>
        <v>1</v>
      </c>
      <c r="AC3184" s="15">
        <f t="shared" si="317"/>
        <v>1900</v>
      </c>
    </row>
    <row r="3185" spans="7:29" x14ac:dyDescent="0.35">
      <c r="G3185" s="64"/>
      <c r="H3185" s="65"/>
      <c r="I3185" s="65" t="str">
        <f>IF(Job_Cards[[#This Row],[Customer Name]]="",I3184,"")</f>
        <v>Counter Sale</v>
      </c>
      <c r="K3185" s="67" t="str">
        <f>_xlfn.XLOOKUP(Job_Cards[[#This Row],[Part Code Issued]],'Inventory Check'!$A$3:$A$3000,'Inventory Check'!$B$3:$B$3000,"WRONG Code",0)</f>
        <v>WRONG Code</v>
      </c>
      <c r="N3185" s="69">
        <f t="shared" si="313"/>
        <v>0</v>
      </c>
      <c r="U3185" s="71">
        <f t="shared" si="312"/>
        <v>0</v>
      </c>
      <c r="V3185" s="71">
        <f t="shared" si="314"/>
        <v>0</v>
      </c>
      <c r="X3185" s="69">
        <f>Job_Cards[[#This Row],[GST on Lobour]]+Job_Cards[[#This Row],[Total Labour]]+Job_Cards[[#This Row],[Part Value]]</f>
        <v>0</v>
      </c>
      <c r="AA3185" s="15">
        <f t="shared" si="315"/>
        <v>0</v>
      </c>
      <c r="AB3185" s="15">
        <f t="shared" si="316"/>
        <v>1</v>
      </c>
      <c r="AC3185" s="15">
        <f t="shared" si="317"/>
        <v>1900</v>
      </c>
    </row>
    <row r="3186" spans="7:29" x14ac:dyDescent="0.35">
      <c r="G3186" s="64"/>
      <c r="H3186" s="65"/>
      <c r="I3186" s="65" t="str">
        <f>IF(Job_Cards[[#This Row],[Customer Name]]="",I3185,"")</f>
        <v>Counter Sale</v>
      </c>
      <c r="K3186" s="67" t="str">
        <f>_xlfn.XLOOKUP(Job_Cards[[#This Row],[Part Code Issued]],'Inventory Check'!$A$3:$A$3000,'Inventory Check'!$B$3:$B$3000,"WRONG Code",0)</f>
        <v>WRONG Code</v>
      </c>
      <c r="N3186" s="69">
        <f t="shared" si="313"/>
        <v>0</v>
      </c>
      <c r="U3186" s="71">
        <f t="shared" si="312"/>
        <v>0</v>
      </c>
      <c r="V3186" s="71">
        <f t="shared" si="314"/>
        <v>0</v>
      </c>
      <c r="X3186" s="69">
        <f>Job_Cards[[#This Row],[GST on Lobour]]+Job_Cards[[#This Row],[Total Labour]]+Job_Cards[[#This Row],[Part Value]]</f>
        <v>0</v>
      </c>
      <c r="AA3186" s="15">
        <f t="shared" si="315"/>
        <v>0</v>
      </c>
      <c r="AB3186" s="15">
        <f t="shared" si="316"/>
        <v>1</v>
      </c>
      <c r="AC3186" s="15">
        <f t="shared" si="317"/>
        <v>1900</v>
      </c>
    </row>
    <row r="3187" spans="7:29" x14ac:dyDescent="0.35">
      <c r="G3187" s="64"/>
      <c r="H3187" s="65"/>
      <c r="I3187" s="65" t="str">
        <f>IF(Job_Cards[[#This Row],[Customer Name]]="",I3186,"")</f>
        <v>Counter Sale</v>
      </c>
      <c r="K3187" s="67" t="str">
        <f>_xlfn.XLOOKUP(Job_Cards[[#This Row],[Part Code Issued]],'Inventory Check'!$A$3:$A$3000,'Inventory Check'!$B$3:$B$3000,"WRONG Code",0)</f>
        <v>WRONG Code</v>
      </c>
      <c r="N3187" s="69">
        <f t="shared" si="313"/>
        <v>0</v>
      </c>
      <c r="U3187" s="71">
        <f t="shared" si="312"/>
        <v>0</v>
      </c>
      <c r="V3187" s="71">
        <f t="shared" si="314"/>
        <v>0</v>
      </c>
      <c r="X3187" s="69">
        <f>Job_Cards[[#This Row],[GST on Lobour]]+Job_Cards[[#This Row],[Total Labour]]+Job_Cards[[#This Row],[Part Value]]</f>
        <v>0</v>
      </c>
      <c r="AA3187" s="15">
        <f t="shared" si="315"/>
        <v>0</v>
      </c>
      <c r="AB3187" s="15">
        <f t="shared" si="316"/>
        <v>1</v>
      </c>
      <c r="AC3187" s="15">
        <f t="shared" si="317"/>
        <v>1900</v>
      </c>
    </row>
    <row r="3188" spans="7:29" x14ac:dyDescent="0.35">
      <c r="G3188" s="64"/>
      <c r="H3188" s="65"/>
      <c r="I3188" s="65" t="str">
        <f>IF(Job_Cards[[#This Row],[Customer Name]]="",I3187,"")</f>
        <v>Counter Sale</v>
      </c>
      <c r="K3188" s="67" t="str">
        <f>_xlfn.XLOOKUP(Job_Cards[[#This Row],[Part Code Issued]],'Inventory Check'!$A$3:$A$3000,'Inventory Check'!$B$3:$B$3000,"WRONG Code",0)</f>
        <v>WRONG Code</v>
      </c>
      <c r="N3188" s="69">
        <f t="shared" si="313"/>
        <v>0</v>
      </c>
      <c r="U3188" s="71">
        <f t="shared" si="312"/>
        <v>0</v>
      </c>
      <c r="V3188" s="71">
        <f t="shared" si="314"/>
        <v>0</v>
      </c>
      <c r="X3188" s="69">
        <f>Job_Cards[[#This Row],[GST on Lobour]]+Job_Cards[[#This Row],[Total Labour]]+Job_Cards[[#This Row],[Part Value]]</f>
        <v>0</v>
      </c>
      <c r="AA3188" s="15">
        <f t="shared" si="315"/>
        <v>0</v>
      </c>
      <c r="AB3188" s="15">
        <f t="shared" si="316"/>
        <v>1</v>
      </c>
      <c r="AC3188" s="15">
        <f t="shared" si="317"/>
        <v>1900</v>
      </c>
    </row>
    <row r="3189" spans="7:29" x14ac:dyDescent="0.35">
      <c r="G3189" s="64"/>
      <c r="H3189" s="65"/>
      <c r="I3189" s="65" t="str">
        <f>IF(Job_Cards[[#This Row],[Customer Name]]="",I3188,"")</f>
        <v>Counter Sale</v>
      </c>
      <c r="K3189" s="67" t="str">
        <f>_xlfn.XLOOKUP(Job_Cards[[#This Row],[Part Code Issued]],'Inventory Check'!$A$3:$A$3000,'Inventory Check'!$B$3:$B$3000,"WRONG Code",0)</f>
        <v>WRONG Code</v>
      </c>
      <c r="N3189" s="69">
        <f t="shared" si="313"/>
        <v>0</v>
      </c>
      <c r="U3189" s="71">
        <f t="shared" si="312"/>
        <v>0</v>
      </c>
      <c r="V3189" s="71">
        <f t="shared" si="314"/>
        <v>0</v>
      </c>
      <c r="X3189" s="69">
        <f>Job_Cards[[#This Row],[GST on Lobour]]+Job_Cards[[#This Row],[Total Labour]]+Job_Cards[[#This Row],[Part Value]]</f>
        <v>0</v>
      </c>
      <c r="AA3189" s="15">
        <f t="shared" si="315"/>
        <v>0</v>
      </c>
      <c r="AB3189" s="15">
        <f t="shared" si="316"/>
        <v>1</v>
      </c>
      <c r="AC3189" s="15">
        <f t="shared" si="317"/>
        <v>1900</v>
      </c>
    </row>
    <row r="3190" spans="7:29" x14ac:dyDescent="0.35">
      <c r="G3190" s="64"/>
      <c r="H3190" s="65"/>
      <c r="I3190" s="65" t="str">
        <f>IF(Job_Cards[[#This Row],[Customer Name]]="",I3189,"")</f>
        <v>Counter Sale</v>
      </c>
      <c r="K3190" s="67" t="str">
        <f>_xlfn.XLOOKUP(Job_Cards[[#This Row],[Part Code Issued]],'Inventory Check'!$A$3:$A$3000,'Inventory Check'!$B$3:$B$3000,"WRONG Code",0)</f>
        <v>WRONG Code</v>
      </c>
      <c r="N3190" s="69">
        <f t="shared" si="313"/>
        <v>0</v>
      </c>
      <c r="U3190" s="71">
        <f t="shared" si="312"/>
        <v>0</v>
      </c>
      <c r="V3190" s="71">
        <f t="shared" si="314"/>
        <v>0</v>
      </c>
      <c r="X3190" s="69">
        <f>Job_Cards[[#This Row],[GST on Lobour]]+Job_Cards[[#This Row],[Total Labour]]+Job_Cards[[#This Row],[Part Value]]</f>
        <v>0</v>
      </c>
      <c r="AA3190" s="15">
        <f t="shared" si="315"/>
        <v>0</v>
      </c>
      <c r="AB3190" s="15">
        <f t="shared" si="316"/>
        <v>1</v>
      </c>
      <c r="AC3190" s="15">
        <f t="shared" si="317"/>
        <v>1900</v>
      </c>
    </row>
    <row r="3191" spans="7:29" x14ac:dyDescent="0.35">
      <c r="G3191" s="64"/>
      <c r="H3191" s="65"/>
      <c r="I3191" s="65" t="str">
        <f>IF(Job_Cards[[#This Row],[Customer Name]]="",I3190,"")</f>
        <v>Counter Sale</v>
      </c>
      <c r="K3191" s="67" t="str">
        <f>_xlfn.XLOOKUP(Job_Cards[[#This Row],[Part Code Issued]],'Inventory Check'!$A$3:$A$3000,'Inventory Check'!$B$3:$B$3000,"WRONG Code",0)</f>
        <v>WRONG Code</v>
      </c>
      <c r="N3191" s="69">
        <f t="shared" si="313"/>
        <v>0</v>
      </c>
      <c r="U3191" s="71">
        <f t="shared" si="312"/>
        <v>0</v>
      </c>
      <c r="V3191" s="71">
        <f t="shared" si="314"/>
        <v>0</v>
      </c>
      <c r="X3191" s="69">
        <f>Job_Cards[[#This Row],[GST on Lobour]]+Job_Cards[[#This Row],[Total Labour]]+Job_Cards[[#This Row],[Part Value]]</f>
        <v>0</v>
      </c>
      <c r="AA3191" s="15">
        <f t="shared" si="315"/>
        <v>0</v>
      </c>
      <c r="AB3191" s="15">
        <f t="shared" si="316"/>
        <v>1</v>
      </c>
      <c r="AC3191" s="15">
        <f t="shared" si="317"/>
        <v>1900</v>
      </c>
    </row>
    <row r="3192" spans="7:29" x14ac:dyDescent="0.35">
      <c r="G3192" s="64"/>
      <c r="H3192" s="65"/>
      <c r="I3192" s="65" t="str">
        <f>IF(Job_Cards[[#This Row],[Customer Name]]="",I3191,"")</f>
        <v>Counter Sale</v>
      </c>
      <c r="K3192" s="67" t="str">
        <f>_xlfn.XLOOKUP(Job_Cards[[#This Row],[Part Code Issued]],'Inventory Check'!$A$3:$A$3000,'Inventory Check'!$B$3:$B$3000,"WRONG Code",0)</f>
        <v>WRONG Code</v>
      </c>
      <c r="N3192" s="69">
        <f t="shared" si="313"/>
        <v>0</v>
      </c>
      <c r="U3192" s="71">
        <f t="shared" si="312"/>
        <v>0</v>
      </c>
      <c r="V3192" s="71">
        <f t="shared" si="314"/>
        <v>0</v>
      </c>
      <c r="X3192" s="69">
        <f>Job_Cards[[#This Row],[GST on Lobour]]+Job_Cards[[#This Row],[Total Labour]]+Job_Cards[[#This Row],[Part Value]]</f>
        <v>0</v>
      </c>
      <c r="AA3192" s="15">
        <f t="shared" si="315"/>
        <v>0</v>
      </c>
      <c r="AB3192" s="15">
        <f t="shared" si="316"/>
        <v>1</v>
      </c>
      <c r="AC3192" s="15">
        <f t="shared" si="317"/>
        <v>1900</v>
      </c>
    </row>
    <row r="3193" spans="7:29" x14ac:dyDescent="0.35">
      <c r="G3193" s="64"/>
      <c r="H3193" s="65"/>
      <c r="I3193" s="65" t="str">
        <f>IF(Job_Cards[[#This Row],[Customer Name]]="",I3192,"")</f>
        <v>Counter Sale</v>
      </c>
      <c r="K3193" s="67" t="str">
        <f>_xlfn.XLOOKUP(Job_Cards[[#This Row],[Part Code Issued]],'Inventory Check'!$A$3:$A$3000,'Inventory Check'!$B$3:$B$3000,"WRONG Code",0)</f>
        <v>WRONG Code</v>
      </c>
      <c r="N3193" s="69">
        <f t="shared" si="313"/>
        <v>0</v>
      </c>
      <c r="U3193" s="71">
        <f t="shared" si="312"/>
        <v>0</v>
      </c>
      <c r="V3193" s="71">
        <f t="shared" si="314"/>
        <v>0</v>
      </c>
      <c r="X3193" s="69">
        <f>Job_Cards[[#This Row],[GST on Lobour]]+Job_Cards[[#This Row],[Total Labour]]+Job_Cards[[#This Row],[Part Value]]</f>
        <v>0</v>
      </c>
      <c r="AA3193" s="15">
        <f t="shared" si="315"/>
        <v>0</v>
      </c>
      <c r="AB3193" s="15">
        <f t="shared" si="316"/>
        <v>1</v>
      </c>
      <c r="AC3193" s="15">
        <f t="shared" si="317"/>
        <v>1900</v>
      </c>
    </row>
    <row r="3194" spans="7:29" x14ac:dyDescent="0.35">
      <c r="G3194" s="64"/>
      <c r="H3194" s="65"/>
      <c r="I3194" s="65" t="str">
        <f>IF(Job_Cards[[#This Row],[Customer Name]]="",I3193,"")</f>
        <v>Counter Sale</v>
      </c>
      <c r="K3194" s="67" t="str">
        <f>_xlfn.XLOOKUP(Job_Cards[[#This Row],[Part Code Issued]],'Inventory Check'!$A$3:$A$3000,'Inventory Check'!$B$3:$B$3000,"WRONG Code",0)</f>
        <v>WRONG Code</v>
      </c>
      <c r="N3194" s="69">
        <f t="shared" si="313"/>
        <v>0</v>
      </c>
      <c r="U3194" s="71">
        <f t="shared" si="312"/>
        <v>0</v>
      </c>
      <c r="V3194" s="71">
        <f t="shared" si="314"/>
        <v>0</v>
      </c>
      <c r="X3194" s="69">
        <f>Job_Cards[[#This Row],[GST on Lobour]]+Job_Cards[[#This Row],[Total Labour]]+Job_Cards[[#This Row],[Part Value]]</f>
        <v>0</v>
      </c>
      <c r="AA3194" s="15">
        <f t="shared" si="315"/>
        <v>0</v>
      </c>
      <c r="AB3194" s="15">
        <f t="shared" si="316"/>
        <v>1</v>
      </c>
      <c r="AC3194" s="15">
        <f t="shared" si="317"/>
        <v>1900</v>
      </c>
    </row>
    <row r="3195" spans="7:29" x14ac:dyDescent="0.35">
      <c r="G3195" s="64"/>
      <c r="H3195" s="65"/>
      <c r="I3195" s="65" t="str">
        <f>IF(Job_Cards[[#This Row],[Customer Name]]="",I3194,"")</f>
        <v>Counter Sale</v>
      </c>
      <c r="K3195" s="67" t="str">
        <f>_xlfn.XLOOKUP(Job_Cards[[#This Row],[Part Code Issued]],'Inventory Check'!$A$3:$A$3000,'Inventory Check'!$B$3:$B$3000,"WRONG Code",0)</f>
        <v>WRONG Code</v>
      </c>
      <c r="N3195" s="69">
        <f t="shared" si="313"/>
        <v>0</v>
      </c>
      <c r="U3195" s="71">
        <f t="shared" si="312"/>
        <v>0</v>
      </c>
      <c r="V3195" s="71">
        <f t="shared" si="314"/>
        <v>0</v>
      </c>
      <c r="X3195" s="69">
        <f>Job_Cards[[#This Row],[GST on Lobour]]+Job_Cards[[#This Row],[Total Labour]]+Job_Cards[[#This Row],[Part Value]]</f>
        <v>0</v>
      </c>
      <c r="AA3195" s="15">
        <f t="shared" si="315"/>
        <v>0</v>
      </c>
      <c r="AB3195" s="15">
        <f t="shared" si="316"/>
        <v>1</v>
      </c>
      <c r="AC3195" s="15">
        <f t="shared" si="317"/>
        <v>1900</v>
      </c>
    </row>
    <row r="3196" spans="7:29" x14ac:dyDescent="0.35">
      <c r="G3196" s="64"/>
      <c r="H3196" s="65"/>
      <c r="I3196" s="65" t="str">
        <f>IF(Job_Cards[[#This Row],[Customer Name]]="",I3195,"")</f>
        <v>Counter Sale</v>
      </c>
      <c r="K3196" s="67" t="str">
        <f>_xlfn.XLOOKUP(Job_Cards[[#This Row],[Part Code Issued]],'Inventory Check'!$A$3:$A$3000,'Inventory Check'!$B$3:$B$3000,"WRONG Code",0)</f>
        <v>WRONG Code</v>
      </c>
      <c r="N3196" s="69">
        <f t="shared" si="313"/>
        <v>0</v>
      </c>
      <c r="U3196" s="71">
        <f t="shared" ref="U3196:U3259" si="318">SUM(O3196:T3196)</f>
        <v>0</v>
      </c>
      <c r="V3196" s="71">
        <f t="shared" si="314"/>
        <v>0</v>
      </c>
      <c r="X3196" s="69">
        <f>Job_Cards[[#This Row],[GST on Lobour]]+Job_Cards[[#This Row],[Total Labour]]+Job_Cards[[#This Row],[Part Value]]</f>
        <v>0</v>
      </c>
      <c r="AA3196" s="15">
        <f t="shared" si="315"/>
        <v>0</v>
      </c>
      <c r="AB3196" s="15">
        <f t="shared" si="316"/>
        <v>1</v>
      </c>
      <c r="AC3196" s="15">
        <f t="shared" si="317"/>
        <v>1900</v>
      </c>
    </row>
    <row r="3197" spans="7:29" x14ac:dyDescent="0.35">
      <c r="G3197" s="64"/>
      <c r="H3197" s="65"/>
      <c r="I3197" s="65" t="str">
        <f>IF(Job_Cards[[#This Row],[Customer Name]]="",I3196,"")</f>
        <v>Counter Sale</v>
      </c>
      <c r="K3197" s="67" t="str">
        <f>_xlfn.XLOOKUP(Job_Cards[[#This Row],[Part Code Issued]],'Inventory Check'!$A$3:$A$3000,'Inventory Check'!$B$3:$B$3000,"WRONG Code",0)</f>
        <v>WRONG Code</v>
      </c>
      <c r="N3197" s="69">
        <f t="shared" ref="N3197:N3260" si="319">M3197*L3197</f>
        <v>0</v>
      </c>
      <c r="U3197" s="71">
        <f t="shared" si="318"/>
        <v>0</v>
      </c>
      <c r="V3197" s="71">
        <f t="shared" ref="V3197:V3260" si="320">U3197*0.18</f>
        <v>0</v>
      </c>
      <c r="X3197" s="69">
        <f>Job_Cards[[#This Row],[GST on Lobour]]+Job_Cards[[#This Row],[Total Labour]]+Job_Cards[[#This Row],[Part Value]]</f>
        <v>0</v>
      </c>
      <c r="AA3197" s="15">
        <f t="shared" si="315"/>
        <v>0</v>
      </c>
      <c r="AB3197" s="15">
        <f t="shared" si="316"/>
        <v>1</v>
      </c>
      <c r="AC3197" s="15">
        <f t="shared" si="317"/>
        <v>1900</v>
      </c>
    </row>
    <row r="3198" spans="7:29" x14ac:dyDescent="0.35">
      <c r="G3198" s="64"/>
      <c r="H3198" s="65"/>
      <c r="I3198" s="65" t="str">
        <f>IF(Job_Cards[[#This Row],[Customer Name]]="",I3197,"")</f>
        <v>Counter Sale</v>
      </c>
      <c r="K3198" s="67" t="str">
        <f>_xlfn.XLOOKUP(Job_Cards[[#This Row],[Part Code Issued]],'Inventory Check'!$A$3:$A$3000,'Inventory Check'!$B$3:$B$3000,"WRONG Code",0)</f>
        <v>WRONG Code</v>
      </c>
      <c r="N3198" s="69">
        <f t="shared" si="319"/>
        <v>0</v>
      </c>
      <c r="U3198" s="71">
        <f t="shared" si="318"/>
        <v>0</v>
      </c>
      <c r="V3198" s="71">
        <f t="shared" si="320"/>
        <v>0</v>
      </c>
      <c r="X3198" s="69">
        <f>Job_Cards[[#This Row],[GST on Lobour]]+Job_Cards[[#This Row],[Total Labour]]+Job_Cards[[#This Row],[Part Value]]</f>
        <v>0</v>
      </c>
      <c r="AA3198" s="15">
        <f t="shared" si="315"/>
        <v>0</v>
      </c>
      <c r="AB3198" s="15">
        <f t="shared" si="316"/>
        <v>1</v>
      </c>
      <c r="AC3198" s="15">
        <f t="shared" si="317"/>
        <v>1900</v>
      </c>
    </row>
    <row r="3199" spans="7:29" x14ac:dyDescent="0.35">
      <c r="G3199" s="64"/>
      <c r="H3199" s="65"/>
      <c r="I3199" s="65" t="str">
        <f>IF(Job_Cards[[#This Row],[Customer Name]]="",I3198,"")</f>
        <v>Counter Sale</v>
      </c>
      <c r="K3199" s="67" t="str">
        <f>_xlfn.XLOOKUP(Job_Cards[[#This Row],[Part Code Issued]],'Inventory Check'!$A$3:$A$3000,'Inventory Check'!$B$3:$B$3000,"WRONG Code",0)</f>
        <v>WRONG Code</v>
      </c>
      <c r="N3199" s="69">
        <f t="shared" si="319"/>
        <v>0</v>
      </c>
      <c r="U3199" s="71">
        <f t="shared" si="318"/>
        <v>0</v>
      </c>
      <c r="V3199" s="71">
        <f t="shared" si="320"/>
        <v>0</v>
      </c>
      <c r="X3199" s="69">
        <f>Job_Cards[[#This Row],[GST on Lobour]]+Job_Cards[[#This Row],[Total Labour]]+Job_Cards[[#This Row],[Part Value]]</f>
        <v>0</v>
      </c>
      <c r="AA3199" s="15">
        <f t="shared" ref="AA3199:AA3262" si="321">DAY(B3199)</f>
        <v>0</v>
      </c>
      <c r="AB3199" s="15">
        <f t="shared" ref="AB3199:AB3262" si="322">MONTH(B3199)</f>
        <v>1</v>
      </c>
      <c r="AC3199" s="15">
        <f t="shared" ref="AC3199:AC3262" si="323">YEAR(B3199)</f>
        <v>1900</v>
      </c>
    </row>
    <row r="3200" spans="7:29" x14ac:dyDescent="0.35">
      <c r="G3200" s="64"/>
      <c r="H3200" s="65"/>
      <c r="I3200" s="65" t="str">
        <f>IF(Job_Cards[[#This Row],[Customer Name]]="",I3199,"")</f>
        <v>Counter Sale</v>
      </c>
      <c r="K3200" s="67" t="str">
        <f>_xlfn.XLOOKUP(Job_Cards[[#This Row],[Part Code Issued]],'Inventory Check'!$A$3:$A$3000,'Inventory Check'!$B$3:$B$3000,"WRONG Code",0)</f>
        <v>WRONG Code</v>
      </c>
      <c r="N3200" s="69">
        <f t="shared" si="319"/>
        <v>0</v>
      </c>
      <c r="U3200" s="71">
        <f t="shared" si="318"/>
        <v>0</v>
      </c>
      <c r="V3200" s="71">
        <f t="shared" si="320"/>
        <v>0</v>
      </c>
      <c r="X3200" s="69">
        <f>Job_Cards[[#This Row],[GST on Lobour]]+Job_Cards[[#This Row],[Total Labour]]+Job_Cards[[#This Row],[Part Value]]</f>
        <v>0</v>
      </c>
      <c r="AA3200" s="15">
        <f t="shared" si="321"/>
        <v>0</v>
      </c>
      <c r="AB3200" s="15">
        <f t="shared" si="322"/>
        <v>1</v>
      </c>
      <c r="AC3200" s="15">
        <f t="shared" si="323"/>
        <v>1900</v>
      </c>
    </row>
    <row r="3201" spans="7:29" x14ac:dyDescent="0.35">
      <c r="G3201" s="64"/>
      <c r="H3201" s="65"/>
      <c r="I3201" s="65" t="str">
        <f>IF(Job_Cards[[#This Row],[Customer Name]]="",I3200,"")</f>
        <v>Counter Sale</v>
      </c>
      <c r="K3201" s="67" t="str">
        <f>_xlfn.XLOOKUP(Job_Cards[[#This Row],[Part Code Issued]],'Inventory Check'!$A$3:$A$3000,'Inventory Check'!$B$3:$B$3000,"WRONG Code",0)</f>
        <v>WRONG Code</v>
      </c>
      <c r="N3201" s="69">
        <f t="shared" si="319"/>
        <v>0</v>
      </c>
      <c r="U3201" s="71">
        <f t="shared" si="318"/>
        <v>0</v>
      </c>
      <c r="V3201" s="71">
        <f t="shared" si="320"/>
        <v>0</v>
      </c>
      <c r="X3201" s="69">
        <f>Job_Cards[[#This Row],[GST on Lobour]]+Job_Cards[[#This Row],[Total Labour]]+Job_Cards[[#This Row],[Part Value]]</f>
        <v>0</v>
      </c>
      <c r="AA3201" s="15">
        <f t="shared" si="321"/>
        <v>0</v>
      </c>
      <c r="AB3201" s="15">
        <f t="shared" si="322"/>
        <v>1</v>
      </c>
      <c r="AC3201" s="15">
        <f t="shared" si="323"/>
        <v>1900</v>
      </c>
    </row>
    <row r="3202" spans="7:29" x14ac:dyDescent="0.35">
      <c r="G3202" s="64"/>
      <c r="H3202" s="65"/>
      <c r="I3202" s="65" t="str">
        <f>IF(Job_Cards[[#This Row],[Customer Name]]="",I3201,"")</f>
        <v>Counter Sale</v>
      </c>
      <c r="K3202" s="67" t="str">
        <f>_xlfn.XLOOKUP(Job_Cards[[#This Row],[Part Code Issued]],'Inventory Check'!$A$3:$A$3000,'Inventory Check'!$B$3:$B$3000,"WRONG Code",0)</f>
        <v>WRONG Code</v>
      </c>
      <c r="N3202" s="69">
        <f t="shared" si="319"/>
        <v>0</v>
      </c>
      <c r="U3202" s="71">
        <f t="shared" si="318"/>
        <v>0</v>
      </c>
      <c r="V3202" s="71">
        <f t="shared" si="320"/>
        <v>0</v>
      </c>
      <c r="X3202" s="69">
        <f>Job_Cards[[#This Row],[GST on Lobour]]+Job_Cards[[#This Row],[Total Labour]]+Job_Cards[[#This Row],[Part Value]]</f>
        <v>0</v>
      </c>
      <c r="AA3202" s="15">
        <f t="shared" si="321"/>
        <v>0</v>
      </c>
      <c r="AB3202" s="15">
        <f t="shared" si="322"/>
        <v>1</v>
      </c>
      <c r="AC3202" s="15">
        <f t="shared" si="323"/>
        <v>1900</v>
      </c>
    </row>
    <row r="3203" spans="7:29" x14ac:dyDescent="0.35">
      <c r="G3203" s="64"/>
      <c r="H3203" s="65"/>
      <c r="I3203" s="65" t="str">
        <f>IF(Job_Cards[[#This Row],[Customer Name]]="",I3202,"")</f>
        <v>Counter Sale</v>
      </c>
      <c r="K3203" s="67" t="str">
        <f>_xlfn.XLOOKUP(Job_Cards[[#This Row],[Part Code Issued]],'Inventory Check'!$A$3:$A$3000,'Inventory Check'!$B$3:$B$3000,"WRONG Code",0)</f>
        <v>WRONG Code</v>
      </c>
      <c r="N3203" s="69">
        <f t="shared" si="319"/>
        <v>0</v>
      </c>
      <c r="U3203" s="71">
        <f t="shared" si="318"/>
        <v>0</v>
      </c>
      <c r="V3203" s="71">
        <f t="shared" si="320"/>
        <v>0</v>
      </c>
      <c r="X3203" s="69">
        <f>Job_Cards[[#This Row],[GST on Lobour]]+Job_Cards[[#This Row],[Total Labour]]+Job_Cards[[#This Row],[Part Value]]</f>
        <v>0</v>
      </c>
      <c r="AA3203" s="15">
        <f t="shared" si="321"/>
        <v>0</v>
      </c>
      <c r="AB3203" s="15">
        <f t="shared" si="322"/>
        <v>1</v>
      </c>
      <c r="AC3203" s="15">
        <f t="shared" si="323"/>
        <v>1900</v>
      </c>
    </row>
    <row r="3204" spans="7:29" x14ac:dyDescent="0.35">
      <c r="G3204" s="64"/>
      <c r="H3204" s="65"/>
      <c r="I3204" s="65" t="str">
        <f>IF(Job_Cards[[#This Row],[Customer Name]]="",I3203,"")</f>
        <v>Counter Sale</v>
      </c>
      <c r="K3204" s="67" t="str">
        <f>_xlfn.XLOOKUP(Job_Cards[[#This Row],[Part Code Issued]],'Inventory Check'!$A$3:$A$3000,'Inventory Check'!$B$3:$B$3000,"WRONG Code",0)</f>
        <v>WRONG Code</v>
      </c>
      <c r="N3204" s="69">
        <f t="shared" si="319"/>
        <v>0</v>
      </c>
      <c r="U3204" s="71">
        <f t="shared" si="318"/>
        <v>0</v>
      </c>
      <c r="V3204" s="71">
        <f t="shared" si="320"/>
        <v>0</v>
      </c>
      <c r="X3204" s="69">
        <f>Job_Cards[[#This Row],[GST on Lobour]]+Job_Cards[[#This Row],[Total Labour]]+Job_Cards[[#This Row],[Part Value]]</f>
        <v>0</v>
      </c>
      <c r="AA3204" s="15">
        <f t="shared" si="321"/>
        <v>0</v>
      </c>
      <c r="AB3204" s="15">
        <f t="shared" si="322"/>
        <v>1</v>
      </c>
      <c r="AC3204" s="15">
        <f t="shared" si="323"/>
        <v>1900</v>
      </c>
    </row>
    <row r="3205" spans="7:29" x14ac:dyDescent="0.35">
      <c r="G3205" s="64"/>
      <c r="H3205" s="65"/>
      <c r="I3205" s="65" t="str">
        <f>IF(Job_Cards[[#This Row],[Customer Name]]="",I3204,"")</f>
        <v>Counter Sale</v>
      </c>
      <c r="K3205" s="67" t="str">
        <f>_xlfn.XLOOKUP(Job_Cards[[#This Row],[Part Code Issued]],'Inventory Check'!$A$3:$A$3000,'Inventory Check'!$B$3:$B$3000,"WRONG Code",0)</f>
        <v>WRONG Code</v>
      </c>
      <c r="N3205" s="69">
        <f t="shared" si="319"/>
        <v>0</v>
      </c>
      <c r="U3205" s="71">
        <f t="shared" si="318"/>
        <v>0</v>
      </c>
      <c r="V3205" s="71">
        <f t="shared" si="320"/>
        <v>0</v>
      </c>
      <c r="X3205" s="69">
        <f>Job_Cards[[#This Row],[GST on Lobour]]+Job_Cards[[#This Row],[Total Labour]]+Job_Cards[[#This Row],[Part Value]]</f>
        <v>0</v>
      </c>
      <c r="AA3205" s="15">
        <f t="shared" si="321"/>
        <v>0</v>
      </c>
      <c r="AB3205" s="15">
        <f t="shared" si="322"/>
        <v>1</v>
      </c>
      <c r="AC3205" s="15">
        <f t="shared" si="323"/>
        <v>1900</v>
      </c>
    </row>
    <row r="3206" spans="7:29" x14ac:dyDescent="0.35">
      <c r="G3206" s="64"/>
      <c r="H3206" s="65"/>
      <c r="I3206" s="65" t="str">
        <f>IF(Job_Cards[[#This Row],[Customer Name]]="",I3205,"")</f>
        <v>Counter Sale</v>
      </c>
      <c r="K3206" s="67" t="str">
        <f>_xlfn.XLOOKUP(Job_Cards[[#This Row],[Part Code Issued]],'Inventory Check'!$A$3:$A$3000,'Inventory Check'!$B$3:$B$3000,"WRONG Code",0)</f>
        <v>WRONG Code</v>
      </c>
      <c r="N3206" s="69">
        <f t="shared" si="319"/>
        <v>0</v>
      </c>
      <c r="U3206" s="71">
        <f t="shared" si="318"/>
        <v>0</v>
      </c>
      <c r="V3206" s="71">
        <f t="shared" si="320"/>
        <v>0</v>
      </c>
      <c r="X3206" s="69">
        <f>Job_Cards[[#This Row],[GST on Lobour]]+Job_Cards[[#This Row],[Total Labour]]+Job_Cards[[#This Row],[Part Value]]</f>
        <v>0</v>
      </c>
      <c r="AA3206" s="15">
        <f t="shared" si="321"/>
        <v>0</v>
      </c>
      <c r="AB3206" s="15">
        <f t="shared" si="322"/>
        <v>1</v>
      </c>
      <c r="AC3206" s="15">
        <f t="shared" si="323"/>
        <v>1900</v>
      </c>
    </row>
    <row r="3207" spans="7:29" x14ac:dyDescent="0.35">
      <c r="G3207" s="64"/>
      <c r="H3207" s="65"/>
      <c r="I3207" s="65" t="str">
        <f>IF(Job_Cards[[#This Row],[Customer Name]]="",I3206,"")</f>
        <v>Counter Sale</v>
      </c>
      <c r="K3207" s="67" t="str">
        <f>_xlfn.XLOOKUP(Job_Cards[[#This Row],[Part Code Issued]],'Inventory Check'!$A$3:$A$3000,'Inventory Check'!$B$3:$B$3000,"WRONG Code",0)</f>
        <v>WRONG Code</v>
      </c>
      <c r="N3207" s="69">
        <f t="shared" si="319"/>
        <v>0</v>
      </c>
      <c r="U3207" s="71">
        <f t="shared" si="318"/>
        <v>0</v>
      </c>
      <c r="V3207" s="71">
        <f t="shared" si="320"/>
        <v>0</v>
      </c>
      <c r="X3207" s="69">
        <f>Job_Cards[[#This Row],[GST on Lobour]]+Job_Cards[[#This Row],[Total Labour]]+Job_Cards[[#This Row],[Part Value]]</f>
        <v>0</v>
      </c>
      <c r="AA3207" s="15">
        <f t="shared" si="321"/>
        <v>0</v>
      </c>
      <c r="AB3207" s="15">
        <f t="shared" si="322"/>
        <v>1</v>
      </c>
      <c r="AC3207" s="15">
        <f t="shared" si="323"/>
        <v>1900</v>
      </c>
    </row>
    <row r="3208" spans="7:29" x14ac:dyDescent="0.35">
      <c r="G3208" s="64"/>
      <c r="H3208" s="65"/>
      <c r="I3208" s="65" t="str">
        <f>IF(Job_Cards[[#This Row],[Customer Name]]="",I3207,"")</f>
        <v>Counter Sale</v>
      </c>
      <c r="K3208" s="67" t="str">
        <f>_xlfn.XLOOKUP(Job_Cards[[#This Row],[Part Code Issued]],'Inventory Check'!$A$3:$A$3000,'Inventory Check'!$B$3:$B$3000,"WRONG Code",0)</f>
        <v>WRONG Code</v>
      </c>
      <c r="N3208" s="69">
        <f t="shared" si="319"/>
        <v>0</v>
      </c>
      <c r="U3208" s="71">
        <f t="shared" si="318"/>
        <v>0</v>
      </c>
      <c r="V3208" s="71">
        <f t="shared" si="320"/>
        <v>0</v>
      </c>
      <c r="X3208" s="69">
        <f>Job_Cards[[#This Row],[GST on Lobour]]+Job_Cards[[#This Row],[Total Labour]]+Job_Cards[[#This Row],[Part Value]]</f>
        <v>0</v>
      </c>
      <c r="AA3208" s="15">
        <f t="shared" si="321"/>
        <v>0</v>
      </c>
      <c r="AB3208" s="15">
        <f t="shared" si="322"/>
        <v>1</v>
      </c>
      <c r="AC3208" s="15">
        <f t="shared" si="323"/>
        <v>1900</v>
      </c>
    </row>
    <row r="3209" spans="7:29" x14ac:dyDescent="0.35">
      <c r="G3209" s="64"/>
      <c r="H3209" s="65"/>
      <c r="I3209" s="65" t="str">
        <f>IF(Job_Cards[[#This Row],[Customer Name]]="",I3208,"")</f>
        <v>Counter Sale</v>
      </c>
      <c r="K3209" s="67" t="str">
        <f>_xlfn.XLOOKUP(Job_Cards[[#This Row],[Part Code Issued]],'Inventory Check'!$A$3:$A$3000,'Inventory Check'!$B$3:$B$3000,"WRONG Code",0)</f>
        <v>WRONG Code</v>
      </c>
      <c r="N3209" s="69">
        <f t="shared" si="319"/>
        <v>0</v>
      </c>
      <c r="U3209" s="71">
        <f t="shared" si="318"/>
        <v>0</v>
      </c>
      <c r="V3209" s="71">
        <f t="shared" si="320"/>
        <v>0</v>
      </c>
      <c r="X3209" s="69">
        <f>Job_Cards[[#This Row],[GST on Lobour]]+Job_Cards[[#This Row],[Total Labour]]+Job_Cards[[#This Row],[Part Value]]</f>
        <v>0</v>
      </c>
      <c r="AA3209" s="15">
        <f t="shared" si="321"/>
        <v>0</v>
      </c>
      <c r="AB3209" s="15">
        <f t="shared" si="322"/>
        <v>1</v>
      </c>
      <c r="AC3209" s="15">
        <f t="shared" si="323"/>
        <v>1900</v>
      </c>
    </row>
    <row r="3210" spans="7:29" x14ac:dyDescent="0.35">
      <c r="G3210" s="64"/>
      <c r="H3210" s="65"/>
      <c r="I3210" s="65" t="str">
        <f>IF(Job_Cards[[#This Row],[Customer Name]]="",I3209,"")</f>
        <v>Counter Sale</v>
      </c>
      <c r="K3210" s="67" t="str">
        <f>_xlfn.XLOOKUP(Job_Cards[[#This Row],[Part Code Issued]],'Inventory Check'!$A$3:$A$3000,'Inventory Check'!$B$3:$B$3000,"WRONG Code",0)</f>
        <v>WRONG Code</v>
      </c>
      <c r="N3210" s="69">
        <f t="shared" si="319"/>
        <v>0</v>
      </c>
      <c r="U3210" s="71">
        <f t="shared" si="318"/>
        <v>0</v>
      </c>
      <c r="V3210" s="71">
        <f t="shared" si="320"/>
        <v>0</v>
      </c>
      <c r="X3210" s="69">
        <f>Job_Cards[[#This Row],[GST on Lobour]]+Job_Cards[[#This Row],[Total Labour]]+Job_Cards[[#This Row],[Part Value]]</f>
        <v>0</v>
      </c>
      <c r="AA3210" s="15">
        <f t="shared" si="321"/>
        <v>0</v>
      </c>
      <c r="AB3210" s="15">
        <f t="shared" si="322"/>
        <v>1</v>
      </c>
      <c r="AC3210" s="15">
        <f t="shared" si="323"/>
        <v>1900</v>
      </c>
    </row>
    <row r="3211" spans="7:29" x14ac:dyDescent="0.35">
      <c r="G3211" s="64"/>
      <c r="H3211" s="65"/>
      <c r="I3211" s="65" t="str">
        <f>IF(Job_Cards[[#This Row],[Customer Name]]="",I3210,"")</f>
        <v>Counter Sale</v>
      </c>
      <c r="K3211" s="67" t="str">
        <f>_xlfn.XLOOKUP(Job_Cards[[#This Row],[Part Code Issued]],'Inventory Check'!$A$3:$A$3000,'Inventory Check'!$B$3:$B$3000,"WRONG Code",0)</f>
        <v>WRONG Code</v>
      </c>
      <c r="N3211" s="69">
        <f t="shared" si="319"/>
        <v>0</v>
      </c>
      <c r="U3211" s="71">
        <f t="shared" si="318"/>
        <v>0</v>
      </c>
      <c r="V3211" s="71">
        <f t="shared" si="320"/>
        <v>0</v>
      </c>
      <c r="X3211" s="69">
        <f>Job_Cards[[#This Row],[GST on Lobour]]+Job_Cards[[#This Row],[Total Labour]]+Job_Cards[[#This Row],[Part Value]]</f>
        <v>0</v>
      </c>
      <c r="AA3211" s="15">
        <f t="shared" si="321"/>
        <v>0</v>
      </c>
      <c r="AB3211" s="15">
        <f t="shared" si="322"/>
        <v>1</v>
      </c>
      <c r="AC3211" s="15">
        <f t="shared" si="323"/>
        <v>1900</v>
      </c>
    </row>
    <row r="3212" spans="7:29" x14ac:dyDescent="0.35">
      <c r="G3212" s="64"/>
      <c r="H3212" s="65"/>
      <c r="I3212" s="65" t="str">
        <f>IF(Job_Cards[[#This Row],[Customer Name]]="",I3211,"")</f>
        <v>Counter Sale</v>
      </c>
      <c r="K3212" s="67" t="str">
        <f>_xlfn.XLOOKUP(Job_Cards[[#This Row],[Part Code Issued]],'Inventory Check'!$A$3:$A$3000,'Inventory Check'!$B$3:$B$3000,"WRONG Code",0)</f>
        <v>WRONG Code</v>
      </c>
      <c r="N3212" s="69">
        <f t="shared" si="319"/>
        <v>0</v>
      </c>
      <c r="U3212" s="71">
        <f t="shared" si="318"/>
        <v>0</v>
      </c>
      <c r="V3212" s="71">
        <f t="shared" si="320"/>
        <v>0</v>
      </c>
      <c r="X3212" s="69">
        <f>Job_Cards[[#This Row],[GST on Lobour]]+Job_Cards[[#This Row],[Total Labour]]+Job_Cards[[#This Row],[Part Value]]</f>
        <v>0</v>
      </c>
      <c r="AA3212" s="15">
        <f t="shared" si="321"/>
        <v>0</v>
      </c>
      <c r="AB3212" s="15">
        <f t="shared" si="322"/>
        <v>1</v>
      </c>
      <c r="AC3212" s="15">
        <f t="shared" si="323"/>
        <v>1900</v>
      </c>
    </row>
    <row r="3213" spans="7:29" x14ac:dyDescent="0.35">
      <c r="G3213" s="64"/>
      <c r="H3213" s="65"/>
      <c r="I3213" s="65" t="str">
        <f>IF(Job_Cards[[#This Row],[Customer Name]]="",I3212,"")</f>
        <v>Counter Sale</v>
      </c>
      <c r="K3213" s="67" t="str">
        <f>_xlfn.XLOOKUP(Job_Cards[[#This Row],[Part Code Issued]],'Inventory Check'!$A$3:$A$3000,'Inventory Check'!$B$3:$B$3000,"WRONG Code",0)</f>
        <v>WRONG Code</v>
      </c>
      <c r="N3213" s="69">
        <f t="shared" si="319"/>
        <v>0</v>
      </c>
      <c r="U3213" s="71">
        <f t="shared" si="318"/>
        <v>0</v>
      </c>
      <c r="V3213" s="71">
        <f t="shared" si="320"/>
        <v>0</v>
      </c>
      <c r="X3213" s="69">
        <f>Job_Cards[[#This Row],[GST on Lobour]]+Job_Cards[[#This Row],[Total Labour]]+Job_Cards[[#This Row],[Part Value]]</f>
        <v>0</v>
      </c>
      <c r="AA3213" s="15">
        <f t="shared" si="321"/>
        <v>0</v>
      </c>
      <c r="AB3213" s="15">
        <f t="shared" si="322"/>
        <v>1</v>
      </c>
      <c r="AC3213" s="15">
        <f t="shared" si="323"/>
        <v>1900</v>
      </c>
    </row>
    <row r="3214" spans="7:29" x14ac:dyDescent="0.35">
      <c r="G3214" s="64"/>
      <c r="H3214" s="65"/>
      <c r="I3214" s="65" t="str">
        <f>IF(Job_Cards[[#This Row],[Customer Name]]="",I3213,"")</f>
        <v>Counter Sale</v>
      </c>
      <c r="K3214" s="67" t="str">
        <f>_xlfn.XLOOKUP(Job_Cards[[#This Row],[Part Code Issued]],'Inventory Check'!$A$3:$A$3000,'Inventory Check'!$B$3:$B$3000,"WRONG Code",0)</f>
        <v>WRONG Code</v>
      </c>
      <c r="N3214" s="69">
        <f t="shared" si="319"/>
        <v>0</v>
      </c>
      <c r="U3214" s="71">
        <f t="shared" si="318"/>
        <v>0</v>
      </c>
      <c r="V3214" s="71">
        <f t="shared" si="320"/>
        <v>0</v>
      </c>
      <c r="X3214" s="69">
        <f>Job_Cards[[#This Row],[GST on Lobour]]+Job_Cards[[#This Row],[Total Labour]]+Job_Cards[[#This Row],[Part Value]]</f>
        <v>0</v>
      </c>
      <c r="AA3214" s="15">
        <f t="shared" si="321"/>
        <v>0</v>
      </c>
      <c r="AB3214" s="15">
        <f t="shared" si="322"/>
        <v>1</v>
      </c>
      <c r="AC3214" s="15">
        <f t="shared" si="323"/>
        <v>1900</v>
      </c>
    </row>
    <row r="3215" spans="7:29" x14ac:dyDescent="0.35">
      <c r="G3215" s="64"/>
      <c r="H3215" s="65"/>
      <c r="I3215" s="65" t="str">
        <f>IF(Job_Cards[[#This Row],[Customer Name]]="",I3214,"")</f>
        <v>Counter Sale</v>
      </c>
      <c r="K3215" s="67" t="str">
        <f>_xlfn.XLOOKUP(Job_Cards[[#This Row],[Part Code Issued]],'Inventory Check'!$A$3:$A$3000,'Inventory Check'!$B$3:$B$3000,"WRONG Code",0)</f>
        <v>WRONG Code</v>
      </c>
      <c r="N3215" s="69">
        <f t="shared" si="319"/>
        <v>0</v>
      </c>
      <c r="U3215" s="71">
        <f t="shared" si="318"/>
        <v>0</v>
      </c>
      <c r="V3215" s="71">
        <f t="shared" si="320"/>
        <v>0</v>
      </c>
      <c r="X3215" s="69">
        <f>Job_Cards[[#This Row],[GST on Lobour]]+Job_Cards[[#This Row],[Total Labour]]+Job_Cards[[#This Row],[Part Value]]</f>
        <v>0</v>
      </c>
      <c r="AA3215" s="15">
        <f t="shared" si="321"/>
        <v>0</v>
      </c>
      <c r="AB3215" s="15">
        <f t="shared" si="322"/>
        <v>1</v>
      </c>
      <c r="AC3215" s="15">
        <f t="shared" si="323"/>
        <v>1900</v>
      </c>
    </row>
    <row r="3216" spans="7:29" x14ac:dyDescent="0.35">
      <c r="G3216" s="64"/>
      <c r="H3216" s="65"/>
      <c r="I3216" s="65" t="str">
        <f>IF(Job_Cards[[#This Row],[Customer Name]]="",I3215,"")</f>
        <v>Counter Sale</v>
      </c>
      <c r="K3216" s="67" t="str">
        <f>_xlfn.XLOOKUP(Job_Cards[[#This Row],[Part Code Issued]],'Inventory Check'!$A$3:$A$3000,'Inventory Check'!$B$3:$B$3000,"WRONG Code",0)</f>
        <v>WRONG Code</v>
      </c>
      <c r="N3216" s="69">
        <f t="shared" si="319"/>
        <v>0</v>
      </c>
      <c r="U3216" s="71">
        <f t="shared" si="318"/>
        <v>0</v>
      </c>
      <c r="V3216" s="71">
        <f t="shared" si="320"/>
        <v>0</v>
      </c>
      <c r="X3216" s="69">
        <f>Job_Cards[[#This Row],[GST on Lobour]]+Job_Cards[[#This Row],[Total Labour]]+Job_Cards[[#This Row],[Part Value]]</f>
        <v>0</v>
      </c>
      <c r="AA3216" s="15">
        <f t="shared" si="321"/>
        <v>0</v>
      </c>
      <c r="AB3216" s="15">
        <f t="shared" si="322"/>
        <v>1</v>
      </c>
      <c r="AC3216" s="15">
        <f t="shared" si="323"/>
        <v>1900</v>
      </c>
    </row>
    <row r="3217" spans="7:29" x14ac:dyDescent="0.35">
      <c r="G3217" s="64"/>
      <c r="H3217" s="65"/>
      <c r="I3217" s="65" t="str">
        <f>IF(Job_Cards[[#This Row],[Customer Name]]="",I3216,"")</f>
        <v>Counter Sale</v>
      </c>
      <c r="K3217" s="67" t="str">
        <f>_xlfn.XLOOKUP(Job_Cards[[#This Row],[Part Code Issued]],'Inventory Check'!$A$3:$A$3000,'Inventory Check'!$B$3:$B$3000,"WRONG Code",0)</f>
        <v>WRONG Code</v>
      </c>
      <c r="N3217" s="69">
        <f t="shared" si="319"/>
        <v>0</v>
      </c>
      <c r="U3217" s="71">
        <f t="shared" si="318"/>
        <v>0</v>
      </c>
      <c r="V3217" s="71">
        <f t="shared" si="320"/>
        <v>0</v>
      </c>
      <c r="X3217" s="69">
        <f>Job_Cards[[#This Row],[GST on Lobour]]+Job_Cards[[#This Row],[Total Labour]]+Job_Cards[[#This Row],[Part Value]]</f>
        <v>0</v>
      </c>
      <c r="AA3217" s="15">
        <f t="shared" si="321"/>
        <v>0</v>
      </c>
      <c r="AB3217" s="15">
        <f t="shared" si="322"/>
        <v>1</v>
      </c>
      <c r="AC3217" s="15">
        <f t="shared" si="323"/>
        <v>1900</v>
      </c>
    </row>
    <row r="3218" spans="7:29" x14ac:dyDescent="0.35">
      <c r="G3218" s="64"/>
      <c r="H3218" s="65"/>
      <c r="I3218" s="65" t="str">
        <f>IF(Job_Cards[[#This Row],[Customer Name]]="",I3217,"")</f>
        <v>Counter Sale</v>
      </c>
      <c r="K3218" s="67" t="str">
        <f>_xlfn.XLOOKUP(Job_Cards[[#This Row],[Part Code Issued]],'Inventory Check'!$A$3:$A$3000,'Inventory Check'!$B$3:$B$3000,"WRONG Code",0)</f>
        <v>WRONG Code</v>
      </c>
      <c r="N3218" s="69">
        <f t="shared" si="319"/>
        <v>0</v>
      </c>
      <c r="U3218" s="71">
        <f t="shared" si="318"/>
        <v>0</v>
      </c>
      <c r="V3218" s="71">
        <f t="shared" si="320"/>
        <v>0</v>
      </c>
      <c r="X3218" s="69">
        <f>Job_Cards[[#This Row],[GST on Lobour]]+Job_Cards[[#This Row],[Total Labour]]+Job_Cards[[#This Row],[Part Value]]</f>
        <v>0</v>
      </c>
      <c r="AA3218" s="15">
        <f t="shared" si="321"/>
        <v>0</v>
      </c>
      <c r="AB3218" s="15">
        <f t="shared" si="322"/>
        <v>1</v>
      </c>
      <c r="AC3218" s="15">
        <f t="shared" si="323"/>
        <v>1900</v>
      </c>
    </row>
    <row r="3219" spans="7:29" x14ac:dyDescent="0.35">
      <c r="G3219" s="64"/>
      <c r="H3219" s="65"/>
      <c r="I3219" s="65" t="str">
        <f>IF(Job_Cards[[#This Row],[Customer Name]]="",I3218,"")</f>
        <v>Counter Sale</v>
      </c>
      <c r="K3219" s="67" t="str">
        <f>_xlfn.XLOOKUP(Job_Cards[[#This Row],[Part Code Issued]],'Inventory Check'!$A$3:$A$3000,'Inventory Check'!$B$3:$B$3000,"WRONG Code",0)</f>
        <v>WRONG Code</v>
      </c>
      <c r="N3219" s="69">
        <f t="shared" si="319"/>
        <v>0</v>
      </c>
      <c r="U3219" s="71">
        <f t="shared" si="318"/>
        <v>0</v>
      </c>
      <c r="V3219" s="71">
        <f t="shared" si="320"/>
        <v>0</v>
      </c>
      <c r="X3219" s="69">
        <f>Job_Cards[[#This Row],[GST on Lobour]]+Job_Cards[[#This Row],[Total Labour]]+Job_Cards[[#This Row],[Part Value]]</f>
        <v>0</v>
      </c>
      <c r="AA3219" s="15">
        <f t="shared" si="321"/>
        <v>0</v>
      </c>
      <c r="AB3219" s="15">
        <f t="shared" si="322"/>
        <v>1</v>
      </c>
      <c r="AC3219" s="15">
        <f t="shared" si="323"/>
        <v>1900</v>
      </c>
    </row>
    <row r="3220" spans="7:29" x14ac:dyDescent="0.35">
      <c r="G3220" s="64"/>
      <c r="H3220" s="65"/>
      <c r="I3220" s="65" t="str">
        <f>IF(Job_Cards[[#This Row],[Customer Name]]="",I3219,"")</f>
        <v>Counter Sale</v>
      </c>
      <c r="K3220" s="67" t="str">
        <f>_xlfn.XLOOKUP(Job_Cards[[#This Row],[Part Code Issued]],'Inventory Check'!$A$3:$A$3000,'Inventory Check'!$B$3:$B$3000,"WRONG Code",0)</f>
        <v>WRONG Code</v>
      </c>
      <c r="N3220" s="69">
        <f t="shared" si="319"/>
        <v>0</v>
      </c>
      <c r="U3220" s="71">
        <f t="shared" si="318"/>
        <v>0</v>
      </c>
      <c r="V3220" s="71">
        <f t="shared" si="320"/>
        <v>0</v>
      </c>
      <c r="X3220" s="69">
        <f>Job_Cards[[#This Row],[GST on Lobour]]+Job_Cards[[#This Row],[Total Labour]]+Job_Cards[[#This Row],[Part Value]]</f>
        <v>0</v>
      </c>
      <c r="AA3220" s="15">
        <f t="shared" si="321"/>
        <v>0</v>
      </c>
      <c r="AB3220" s="15">
        <f t="shared" si="322"/>
        <v>1</v>
      </c>
      <c r="AC3220" s="15">
        <f t="shared" si="323"/>
        <v>1900</v>
      </c>
    </row>
    <row r="3221" spans="7:29" x14ac:dyDescent="0.35">
      <c r="G3221" s="64"/>
      <c r="H3221" s="65"/>
      <c r="I3221" s="65" t="str">
        <f>IF(Job_Cards[[#This Row],[Customer Name]]="",I3220,"")</f>
        <v>Counter Sale</v>
      </c>
      <c r="K3221" s="67" t="str">
        <f>_xlfn.XLOOKUP(Job_Cards[[#This Row],[Part Code Issued]],'Inventory Check'!$A$3:$A$3000,'Inventory Check'!$B$3:$B$3000,"WRONG Code",0)</f>
        <v>WRONG Code</v>
      </c>
      <c r="N3221" s="69">
        <f t="shared" si="319"/>
        <v>0</v>
      </c>
      <c r="U3221" s="71">
        <f t="shared" si="318"/>
        <v>0</v>
      </c>
      <c r="V3221" s="71">
        <f t="shared" si="320"/>
        <v>0</v>
      </c>
      <c r="X3221" s="69">
        <f>Job_Cards[[#This Row],[GST on Lobour]]+Job_Cards[[#This Row],[Total Labour]]+Job_Cards[[#This Row],[Part Value]]</f>
        <v>0</v>
      </c>
      <c r="AA3221" s="15">
        <f t="shared" si="321"/>
        <v>0</v>
      </c>
      <c r="AB3221" s="15">
        <f t="shared" si="322"/>
        <v>1</v>
      </c>
      <c r="AC3221" s="15">
        <f t="shared" si="323"/>
        <v>1900</v>
      </c>
    </row>
    <row r="3222" spans="7:29" x14ac:dyDescent="0.35">
      <c r="G3222" s="64"/>
      <c r="H3222" s="65"/>
      <c r="I3222" s="65" t="str">
        <f>IF(Job_Cards[[#This Row],[Customer Name]]="",I3221,"")</f>
        <v>Counter Sale</v>
      </c>
      <c r="K3222" s="67" t="str">
        <f>_xlfn.XLOOKUP(Job_Cards[[#This Row],[Part Code Issued]],'Inventory Check'!$A$3:$A$3000,'Inventory Check'!$B$3:$B$3000,"WRONG Code",0)</f>
        <v>WRONG Code</v>
      </c>
      <c r="N3222" s="69">
        <f t="shared" si="319"/>
        <v>0</v>
      </c>
      <c r="U3222" s="71">
        <f t="shared" si="318"/>
        <v>0</v>
      </c>
      <c r="V3222" s="71">
        <f t="shared" si="320"/>
        <v>0</v>
      </c>
      <c r="X3222" s="69">
        <f>Job_Cards[[#This Row],[GST on Lobour]]+Job_Cards[[#This Row],[Total Labour]]+Job_Cards[[#This Row],[Part Value]]</f>
        <v>0</v>
      </c>
      <c r="AA3222" s="15">
        <f t="shared" si="321"/>
        <v>0</v>
      </c>
      <c r="AB3222" s="15">
        <f t="shared" si="322"/>
        <v>1</v>
      </c>
      <c r="AC3222" s="15">
        <f t="shared" si="323"/>
        <v>1900</v>
      </c>
    </row>
    <row r="3223" spans="7:29" x14ac:dyDescent="0.35">
      <c r="G3223" s="64"/>
      <c r="H3223" s="65"/>
      <c r="I3223" s="65" t="str">
        <f>IF(Job_Cards[[#This Row],[Customer Name]]="",I3222,"")</f>
        <v>Counter Sale</v>
      </c>
      <c r="K3223" s="67" t="str">
        <f>_xlfn.XLOOKUP(Job_Cards[[#This Row],[Part Code Issued]],'Inventory Check'!$A$3:$A$3000,'Inventory Check'!$B$3:$B$3000,"WRONG Code",0)</f>
        <v>WRONG Code</v>
      </c>
      <c r="N3223" s="69">
        <f t="shared" si="319"/>
        <v>0</v>
      </c>
      <c r="U3223" s="71">
        <f t="shared" si="318"/>
        <v>0</v>
      </c>
      <c r="V3223" s="71">
        <f t="shared" si="320"/>
        <v>0</v>
      </c>
      <c r="X3223" s="69">
        <f>Job_Cards[[#This Row],[GST on Lobour]]+Job_Cards[[#This Row],[Total Labour]]+Job_Cards[[#This Row],[Part Value]]</f>
        <v>0</v>
      </c>
      <c r="AA3223" s="15">
        <f t="shared" si="321"/>
        <v>0</v>
      </c>
      <c r="AB3223" s="15">
        <f t="shared" si="322"/>
        <v>1</v>
      </c>
      <c r="AC3223" s="15">
        <f t="shared" si="323"/>
        <v>1900</v>
      </c>
    </row>
    <row r="3224" spans="7:29" x14ac:dyDescent="0.35">
      <c r="G3224" s="64"/>
      <c r="H3224" s="65"/>
      <c r="I3224" s="65" t="str">
        <f>IF(Job_Cards[[#This Row],[Customer Name]]="",I3223,"")</f>
        <v>Counter Sale</v>
      </c>
      <c r="K3224" s="67" t="str">
        <f>_xlfn.XLOOKUP(Job_Cards[[#This Row],[Part Code Issued]],'Inventory Check'!$A$3:$A$3000,'Inventory Check'!$B$3:$B$3000,"WRONG Code",0)</f>
        <v>WRONG Code</v>
      </c>
      <c r="N3224" s="69">
        <f t="shared" si="319"/>
        <v>0</v>
      </c>
      <c r="U3224" s="71">
        <f t="shared" si="318"/>
        <v>0</v>
      </c>
      <c r="V3224" s="71">
        <f t="shared" si="320"/>
        <v>0</v>
      </c>
      <c r="X3224" s="69">
        <f>Job_Cards[[#This Row],[GST on Lobour]]+Job_Cards[[#This Row],[Total Labour]]+Job_Cards[[#This Row],[Part Value]]</f>
        <v>0</v>
      </c>
      <c r="AA3224" s="15">
        <f t="shared" si="321"/>
        <v>0</v>
      </c>
      <c r="AB3224" s="15">
        <f t="shared" si="322"/>
        <v>1</v>
      </c>
      <c r="AC3224" s="15">
        <f t="shared" si="323"/>
        <v>1900</v>
      </c>
    </row>
    <row r="3225" spans="7:29" x14ac:dyDescent="0.35">
      <c r="G3225" s="64"/>
      <c r="H3225" s="65"/>
      <c r="I3225" s="65" t="str">
        <f>IF(Job_Cards[[#This Row],[Customer Name]]="",I3224,"")</f>
        <v>Counter Sale</v>
      </c>
      <c r="K3225" s="67" t="str">
        <f>_xlfn.XLOOKUP(Job_Cards[[#This Row],[Part Code Issued]],'Inventory Check'!$A$3:$A$3000,'Inventory Check'!$B$3:$B$3000,"WRONG Code",0)</f>
        <v>WRONG Code</v>
      </c>
      <c r="N3225" s="69">
        <f t="shared" si="319"/>
        <v>0</v>
      </c>
      <c r="U3225" s="71">
        <f t="shared" si="318"/>
        <v>0</v>
      </c>
      <c r="V3225" s="71">
        <f t="shared" si="320"/>
        <v>0</v>
      </c>
      <c r="X3225" s="69">
        <f>Job_Cards[[#This Row],[GST on Lobour]]+Job_Cards[[#This Row],[Total Labour]]+Job_Cards[[#This Row],[Part Value]]</f>
        <v>0</v>
      </c>
      <c r="AA3225" s="15">
        <f t="shared" si="321"/>
        <v>0</v>
      </c>
      <c r="AB3225" s="15">
        <f t="shared" si="322"/>
        <v>1</v>
      </c>
      <c r="AC3225" s="15">
        <f t="shared" si="323"/>
        <v>1900</v>
      </c>
    </row>
    <row r="3226" spans="7:29" x14ac:dyDescent="0.35">
      <c r="G3226" s="64"/>
      <c r="H3226" s="65"/>
      <c r="I3226" s="65" t="str">
        <f>IF(Job_Cards[[#This Row],[Customer Name]]="",I3225,"")</f>
        <v>Counter Sale</v>
      </c>
      <c r="K3226" s="67" t="str">
        <f>_xlfn.XLOOKUP(Job_Cards[[#This Row],[Part Code Issued]],'Inventory Check'!$A$3:$A$3000,'Inventory Check'!$B$3:$B$3000,"WRONG Code",0)</f>
        <v>WRONG Code</v>
      </c>
      <c r="N3226" s="69">
        <f t="shared" si="319"/>
        <v>0</v>
      </c>
      <c r="U3226" s="71">
        <f t="shared" si="318"/>
        <v>0</v>
      </c>
      <c r="V3226" s="71">
        <f t="shared" si="320"/>
        <v>0</v>
      </c>
      <c r="X3226" s="69">
        <f>Job_Cards[[#This Row],[GST on Lobour]]+Job_Cards[[#This Row],[Total Labour]]+Job_Cards[[#This Row],[Part Value]]</f>
        <v>0</v>
      </c>
      <c r="AA3226" s="15">
        <f t="shared" si="321"/>
        <v>0</v>
      </c>
      <c r="AB3226" s="15">
        <f t="shared" si="322"/>
        <v>1</v>
      </c>
      <c r="AC3226" s="15">
        <f t="shared" si="323"/>
        <v>1900</v>
      </c>
    </row>
    <row r="3227" spans="7:29" x14ac:dyDescent="0.35">
      <c r="G3227" s="64"/>
      <c r="H3227" s="65"/>
      <c r="I3227" s="65" t="str">
        <f>IF(Job_Cards[[#This Row],[Customer Name]]="",I3226,"")</f>
        <v>Counter Sale</v>
      </c>
      <c r="K3227" s="67" t="str">
        <f>_xlfn.XLOOKUP(Job_Cards[[#This Row],[Part Code Issued]],'Inventory Check'!$A$3:$A$3000,'Inventory Check'!$B$3:$B$3000,"WRONG Code",0)</f>
        <v>WRONG Code</v>
      </c>
      <c r="N3227" s="69">
        <f t="shared" si="319"/>
        <v>0</v>
      </c>
      <c r="U3227" s="71">
        <f t="shared" si="318"/>
        <v>0</v>
      </c>
      <c r="V3227" s="71">
        <f t="shared" si="320"/>
        <v>0</v>
      </c>
      <c r="X3227" s="69">
        <f>Job_Cards[[#This Row],[GST on Lobour]]+Job_Cards[[#This Row],[Total Labour]]+Job_Cards[[#This Row],[Part Value]]</f>
        <v>0</v>
      </c>
      <c r="AA3227" s="15">
        <f t="shared" si="321"/>
        <v>0</v>
      </c>
      <c r="AB3227" s="15">
        <f t="shared" si="322"/>
        <v>1</v>
      </c>
      <c r="AC3227" s="15">
        <f t="shared" si="323"/>
        <v>1900</v>
      </c>
    </row>
    <row r="3228" spans="7:29" x14ac:dyDescent="0.35">
      <c r="G3228" s="64"/>
      <c r="H3228" s="65"/>
      <c r="I3228" s="65" t="str">
        <f>IF(Job_Cards[[#This Row],[Customer Name]]="",I3227,"")</f>
        <v>Counter Sale</v>
      </c>
      <c r="K3228" s="67" t="str">
        <f>_xlfn.XLOOKUP(Job_Cards[[#This Row],[Part Code Issued]],'Inventory Check'!$A$3:$A$3000,'Inventory Check'!$B$3:$B$3000,"WRONG Code",0)</f>
        <v>WRONG Code</v>
      </c>
      <c r="N3228" s="69">
        <f t="shared" si="319"/>
        <v>0</v>
      </c>
      <c r="U3228" s="71">
        <f t="shared" si="318"/>
        <v>0</v>
      </c>
      <c r="V3228" s="71">
        <f t="shared" si="320"/>
        <v>0</v>
      </c>
      <c r="X3228" s="69">
        <f>Job_Cards[[#This Row],[GST on Lobour]]+Job_Cards[[#This Row],[Total Labour]]+Job_Cards[[#This Row],[Part Value]]</f>
        <v>0</v>
      </c>
      <c r="AA3228" s="15">
        <f t="shared" si="321"/>
        <v>0</v>
      </c>
      <c r="AB3228" s="15">
        <f t="shared" si="322"/>
        <v>1</v>
      </c>
      <c r="AC3228" s="15">
        <f t="shared" si="323"/>
        <v>1900</v>
      </c>
    </row>
    <row r="3229" spans="7:29" x14ac:dyDescent="0.35">
      <c r="G3229" s="64"/>
      <c r="H3229" s="65"/>
      <c r="I3229" s="65" t="str">
        <f>IF(Job_Cards[[#This Row],[Customer Name]]="",I3228,"")</f>
        <v>Counter Sale</v>
      </c>
      <c r="K3229" s="67" t="str">
        <f>_xlfn.XLOOKUP(Job_Cards[[#This Row],[Part Code Issued]],'Inventory Check'!$A$3:$A$3000,'Inventory Check'!$B$3:$B$3000,"WRONG Code",0)</f>
        <v>WRONG Code</v>
      </c>
      <c r="N3229" s="69">
        <f t="shared" si="319"/>
        <v>0</v>
      </c>
      <c r="U3229" s="71">
        <f t="shared" si="318"/>
        <v>0</v>
      </c>
      <c r="V3229" s="71">
        <f t="shared" si="320"/>
        <v>0</v>
      </c>
      <c r="X3229" s="69">
        <f>Job_Cards[[#This Row],[GST on Lobour]]+Job_Cards[[#This Row],[Total Labour]]+Job_Cards[[#This Row],[Part Value]]</f>
        <v>0</v>
      </c>
      <c r="AA3229" s="15">
        <f t="shared" si="321"/>
        <v>0</v>
      </c>
      <c r="AB3229" s="15">
        <f t="shared" si="322"/>
        <v>1</v>
      </c>
      <c r="AC3229" s="15">
        <f t="shared" si="323"/>
        <v>1900</v>
      </c>
    </row>
    <row r="3230" spans="7:29" x14ac:dyDescent="0.35">
      <c r="G3230" s="64"/>
      <c r="H3230" s="65"/>
      <c r="I3230" s="65" t="str">
        <f>IF(Job_Cards[[#This Row],[Customer Name]]="",I3229,"")</f>
        <v>Counter Sale</v>
      </c>
      <c r="K3230" s="67" t="str">
        <f>_xlfn.XLOOKUP(Job_Cards[[#This Row],[Part Code Issued]],'Inventory Check'!$A$3:$A$3000,'Inventory Check'!$B$3:$B$3000,"WRONG Code",0)</f>
        <v>WRONG Code</v>
      </c>
      <c r="N3230" s="69">
        <f t="shared" si="319"/>
        <v>0</v>
      </c>
      <c r="U3230" s="71">
        <f t="shared" si="318"/>
        <v>0</v>
      </c>
      <c r="V3230" s="71">
        <f t="shared" si="320"/>
        <v>0</v>
      </c>
      <c r="X3230" s="69">
        <f>Job_Cards[[#This Row],[GST on Lobour]]+Job_Cards[[#This Row],[Total Labour]]+Job_Cards[[#This Row],[Part Value]]</f>
        <v>0</v>
      </c>
      <c r="AA3230" s="15">
        <f t="shared" si="321"/>
        <v>0</v>
      </c>
      <c r="AB3230" s="15">
        <f t="shared" si="322"/>
        <v>1</v>
      </c>
      <c r="AC3230" s="15">
        <f t="shared" si="323"/>
        <v>1900</v>
      </c>
    </row>
    <row r="3231" spans="7:29" x14ac:dyDescent="0.35">
      <c r="G3231" s="64"/>
      <c r="H3231" s="65"/>
      <c r="I3231" s="65" t="str">
        <f>IF(Job_Cards[[#This Row],[Customer Name]]="",I3230,"")</f>
        <v>Counter Sale</v>
      </c>
      <c r="K3231" s="67" t="str">
        <f>_xlfn.XLOOKUP(Job_Cards[[#This Row],[Part Code Issued]],'Inventory Check'!$A$3:$A$3000,'Inventory Check'!$B$3:$B$3000,"WRONG Code",0)</f>
        <v>WRONG Code</v>
      </c>
      <c r="N3231" s="69">
        <f t="shared" si="319"/>
        <v>0</v>
      </c>
      <c r="U3231" s="71">
        <f t="shared" si="318"/>
        <v>0</v>
      </c>
      <c r="V3231" s="71">
        <f t="shared" si="320"/>
        <v>0</v>
      </c>
      <c r="X3231" s="69">
        <f>Job_Cards[[#This Row],[GST on Lobour]]+Job_Cards[[#This Row],[Total Labour]]+Job_Cards[[#This Row],[Part Value]]</f>
        <v>0</v>
      </c>
      <c r="AA3231" s="15">
        <f t="shared" si="321"/>
        <v>0</v>
      </c>
      <c r="AB3231" s="15">
        <f t="shared" si="322"/>
        <v>1</v>
      </c>
      <c r="AC3231" s="15">
        <f t="shared" si="323"/>
        <v>1900</v>
      </c>
    </row>
    <row r="3232" spans="7:29" x14ac:dyDescent="0.35">
      <c r="G3232" s="64"/>
      <c r="H3232" s="65"/>
      <c r="I3232" s="65" t="str">
        <f>IF(Job_Cards[[#This Row],[Customer Name]]="",I3231,"")</f>
        <v>Counter Sale</v>
      </c>
      <c r="K3232" s="67" t="str">
        <f>_xlfn.XLOOKUP(Job_Cards[[#This Row],[Part Code Issued]],'Inventory Check'!$A$3:$A$3000,'Inventory Check'!$B$3:$B$3000,"WRONG Code",0)</f>
        <v>WRONG Code</v>
      </c>
      <c r="N3232" s="69">
        <f t="shared" si="319"/>
        <v>0</v>
      </c>
      <c r="U3232" s="71">
        <f t="shared" si="318"/>
        <v>0</v>
      </c>
      <c r="V3232" s="71">
        <f t="shared" si="320"/>
        <v>0</v>
      </c>
      <c r="X3232" s="69">
        <f>Job_Cards[[#This Row],[GST on Lobour]]+Job_Cards[[#This Row],[Total Labour]]+Job_Cards[[#This Row],[Part Value]]</f>
        <v>0</v>
      </c>
      <c r="AA3232" s="15">
        <f t="shared" si="321"/>
        <v>0</v>
      </c>
      <c r="AB3232" s="15">
        <f t="shared" si="322"/>
        <v>1</v>
      </c>
      <c r="AC3232" s="15">
        <f t="shared" si="323"/>
        <v>1900</v>
      </c>
    </row>
    <row r="3233" spans="7:29" x14ac:dyDescent="0.35">
      <c r="G3233" s="64"/>
      <c r="H3233" s="65"/>
      <c r="I3233" s="65" t="str">
        <f>IF(Job_Cards[[#This Row],[Customer Name]]="",I3232,"")</f>
        <v>Counter Sale</v>
      </c>
      <c r="K3233" s="67" t="str">
        <f>_xlfn.XLOOKUP(Job_Cards[[#This Row],[Part Code Issued]],'Inventory Check'!$A$3:$A$3000,'Inventory Check'!$B$3:$B$3000,"WRONG Code",0)</f>
        <v>WRONG Code</v>
      </c>
      <c r="N3233" s="69">
        <f t="shared" si="319"/>
        <v>0</v>
      </c>
      <c r="U3233" s="71">
        <f t="shared" si="318"/>
        <v>0</v>
      </c>
      <c r="V3233" s="71">
        <f t="shared" si="320"/>
        <v>0</v>
      </c>
      <c r="X3233" s="69">
        <f>Job_Cards[[#This Row],[GST on Lobour]]+Job_Cards[[#This Row],[Total Labour]]+Job_Cards[[#This Row],[Part Value]]</f>
        <v>0</v>
      </c>
      <c r="AA3233" s="15">
        <f t="shared" si="321"/>
        <v>0</v>
      </c>
      <c r="AB3233" s="15">
        <f t="shared" si="322"/>
        <v>1</v>
      </c>
      <c r="AC3233" s="15">
        <f t="shared" si="323"/>
        <v>1900</v>
      </c>
    </row>
    <row r="3234" spans="7:29" x14ac:dyDescent="0.35">
      <c r="G3234" s="64"/>
      <c r="H3234" s="65"/>
      <c r="I3234" s="65" t="str">
        <f>IF(Job_Cards[[#This Row],[Customer Name]]="",I3233,"")</f>
        <v>Counter Sale</v>
      </c>
      <c r="K3234" s="67" t="str">
        <f>_xlfn.XLOOKUP(Job_Cards[[#This Row],[Part Code Issued]],'Inventory Check'!$A$3:$A$3000,'Inventory Check'!$B$3:$B$3000,"WRONG Code",0)</f>
        <v>WRONG Code</v>
      </c>
      <c r="N3234" s="69">
        <f t="shared" si="319"/>
        <v>0</v>
      </c>
      <c r="U3234" s="71">
        <f t="shared" si="318"/>
        <v>0</v>
      </c>
      <c r="V3234" s="71">
        <f t="shared" si="320"/>
        <v>0</v>
      </c>
      <c r="X3234" s="69">
        <f>Job_Cards[[#This Row],[GST on Lobour]]+Job_Cards[[#This Row],[Total Labour]]+Job_Cards[[#This Row],[Part Value]]</f>
        <v>0</v>
      </c>
      <c r="AA3234" s="15">
        <f t="shared" si="321"/>
        <v>0</v>
      </c>
      <c r="AB3234" s="15">
        <f t="shared" si="322"/>
        <v>1</v>
      </c>
      <c r="AC3234" s="15">
        <f t="shared" si="323"/>
        <v>1900</v>
      </c>
    </row>
    <row r="3235" spans="7:29" x14ac:dyDescent="0.35">
      <c r="G3235" s="64"/>
      <c r="H3235" s="65"/>
      <c r="I3235" s="65" t="str">
        <f>IF(Job_Cards[[#This Row],[Customer Name]]="",I3234,"")</f>
        <v>Counter Sale</v>
      </c>
      <c r="K3235" s="67" t="str">
        <f>_xlfn.XLOOKUP(Job_Cards[[#This Row],[Part Code Issued]],'Inventory Check'!$A$3:$A$3000,'Inventory Check'!$B$3:$B$3000,"WRONG Code",0)</f>
        <v>WRONG Code</v>
      </c>
      <c r="N3235" s="69">
        <f t="shared" si="319"/>
        <v>0</v>
      </c>
      <c r="U3235" s="71">
        <f t="shared" si="318"/>
        <v>0</v>
      </c>
      <c r="V3235" s="71">
        <f t="shared" si="320"/>
        <v>0</v>
      </c>
      <c r="X3235" s="69">
        <f>Job_Cards[[#This Row],[GST on Lobour]]+Job_Cards[[#This Row],[Total Labour]]+Job_Cards[[#This Row],[Part Value]]</f>
        <v>0</v>
      </c>
      <c r="AA3235" s="15">
        <f t="shared" si="321"/>
        <v>0</v>
      </c>
      <c r="AB3235" s="15">
        <f t="shared" si="322"/>
        <v>1</v>
      </c>
      <c r="AC3235" s="15">
        <f t="shared" si="323"/>
        <v>1900</v>
      </c>
    </row>
    <row r="3236" spans="7:29" x14ac:dyDescent="0.35">
      <c r="G3236" s="64"/>
      <c r="H3236" s="65"/>
      <c r="I3236" s="65" t="str">
        <f>IF(Job_Cards[[#This Row],[Customer Name]]="",I3235,"")</f>
        <v>Counter Sale</v>
      </c>
      <c r="K3236" s="67" t="str">
        <f>_xlfn.XLOOKUP(Job_Cards[[#This Row],[Part Code Issued]],'Inventory Check'!$A$3:$A$3000,'Inventory Check'!$B$3:$B$3000,"WRONG Code",0)</f>
        <v>WRONG Code</v>
      </c>
      <c r="N3236" s="69">
        <f t="shared" si="319"/>
        <v>0</v>
      </c>
      <c r="U3236" s="71">
        <f t="shared" si="318"/>
        <v>0</v>
      </c>
      <c r="V3236" s="71">
        <f t="shared" si="320"/>
        <v>0</v>
      </c>
      <c r="X3236" s="69">
        <f>Job_Cards[[#This Row],[GST on Lobour]]+Job_Cards[[#This Row],[Total Labour]]+Job_Cards[[#This Row],[Part Value]]</f>
        <v>0</v>
      </c>
      <c r="AA3236" s="15">
        <f t="shared" si="321"/>
        <v>0</v>
      </c>
      <c r="AB3236" s="15">
        <f t="shared" si="322"/>
        <v>1</v>
      </c>
      <c r="AC3236" s="15">
        <f t="shared" si="323"/>
        <v>1900</v>
      </c>
    </row>
    <row r="3237" spans="7:29" x14ac:dyDescent="0.35">
      <c r="G3237" s="64"/>
      <c r="H3237" s="65"/>
      <c r="I3237" s="65" t="str">
        <f>IF(Job_Cards[[#This Row],[Customer Name]]="",I3236,"")</f>
        <v>Counter Sale</v>
      </c>
      <c r="K3237" s="67" t="str">
        <f>_xlfn.XLOOKUP(Job_Cards[[#This Row],[Part Code Issued]],'Inventory Check'!$A$3:$A$3000,'Inventory Check'!$B$3:$B$3000,"WRONG Code",0)</f>
        <v>WRONG Code</v>
      </c>
      <c r="N3237" s="69">
        <f t="shared" si="319"/>
        <v>0</v>
      </c>
      <c r="U3237" s="71">
        <f t="shared" si="318"/>
        <v>0</v>
      </c>
      <c r="V3237" s="71">
        <f t="shared" si="320"/>
        <v>0</v>
      </c>
      <c r="X3237" s="69">
        <f>Job_Cards[[#This Row],[GST on Lobour]]+Job_Cards[[#This Row],[Total Labour]]+Job_Cards[[#This Row],[Part Value]]</f>
        <v>0</v>
      </c>
      <c r="AA3237" s="15">
        <f t="shared" si="321"/>
        <v>0</v>
      </c>
      <c r="AB3237" s="15">
        <f t="shared" si="322"/>
        <v>1</v>
      </c>
      <c r="AC3237" s="15">
        <f t="shared" si="323"/>
        <v>1900</v>
      </c>
    </row>
    <row r="3238" spans="7:29" x14ac:dyDescent="0.35">
      <c r="G3238" s="64"/>
      <c r="H3238" s="65"/>
      <c r="I3238" s="65" t="str">
        <f>IF(Job_Cards[[#This Row],[Customer Name]]="",I3237,"")</f>
        <v>Counter Sale</v>
      </c>
      <c r="K3238" s="67" t="str">
        <f>_xlfn.XLOOKUP(Job_Cards[[#This Row],[Part Code Issued]],'Inventory Check'!$A$3:$A$3000,'Inventory Check'!$B$3:$B$3000,"WRONG Code",0)</f>
        <v>WRONG Code</v>
      </c>
      <c r="N3238" s="69">
        <f t="shared" si="319"/>
        <v>0</v>
      </c>
      <c r="U3238" s="71">
        <f t="shared" si="318"/>
        <v>0</v>
      </c>
      <c r="V3238" s="71">
        <f t="shared" si="320"/>
        <v>0</v>
      </c>
      <c r="X3238" s="69">
        <f>Job_Cards[[#This Row],[GST on Lobour]]+Job_Cards[[#This Row],[Total Labour]]+Job_Cards[[#This Row],[Part Value]]</f>
        <v>0</v>
      </c>
      <c r="AA3238" s="15">
        <f t="shared" si="321"/>
        <v>0</v>
      </c>
      <c r="AB3238" s="15">
        <f t="shared" si="322"/>
        <v>1</v>
      </c>
      <c r="AC3238" s="15">
        <f t="shared" si="323"/>
        <v>1900</v>
      </c>
    </row>
    <row r="3239" spans="7:29" x14ac:dyDescent="0.35">
      <c r="G3239" s="64"/>
      <c r="H3239" s="65"/>
      <c r="I3239" s="65" t="str">
        <f>IF(Job_Cards[[#This Row],[Customer Name]]="",I3238,"")</f>
        <v>Counter Sale</v>
      </c>
      <c r="K3239" s="67" t="str">
        <f>_xlfn.XLOOKUP(Job_Cards[[#This Row],[Part Code Issued]],'Inventory Check'!$A$3:$A$3000,'Inventory Check'!$B$3:$B$3000,"WRONG Code",0)</f>
        <v>WRONG Code</v>
      </c>
      <c r="N3239" s="69">
        <f t="shared" si="319"/>
        <v>0</v>
      </c>
      <c r="U3239" s="71">
        <f t="shared" si="318"/>
        <v>0</v>
      </c>
      <c r="V3239" s="71">
        <f t="shared" si="320"/>
        <v>0</v>
      </c>
      <c r="X3239" s="69">
        <f>Job_Cards[[#This Row],[GST on Lobour]]+Job_Cards[[#This Row],[Total Labour]]+Job_Cards[[#This Row],[Part Value]]</f>
        <v>0</v>
      </c>
      <c r="AA3239" s="15">
        <f t="shared" si="321"/>
        <v>0</v>
      </c>
      <c r="AB3239" s="15">
        <f t="shared" si="322"/>
        <v>1</v>
      </c>
      <c r="AC3239" s="15">
        <f t="shared" si="323"/>
        <v>1900</v>
      </c>
    </row>
    <row r="3240" spans="7:29" x14ac:dyDescent="0.35">
      <c r="G3240" s="64"/>
      <c r="H3240" s="65"/>
      <c r="I3240" s="65" t="str">
        <f>IF(Job_Cards[[#This Row],[Customer Name]]="",I3239,"")</f>
        <v>Counter Sale</v>
      </c>
      <c r="K3240" s="67" t="str">
        <f>_xlfn.XLOOKUP(Job_Cards[[#This Row],[Part Code Issued]],'Inventory Check'!$A$3:$A$3000,'Inventory Check'!$B$3:$B$3000,"WRONG Code",0)</f>
        <v>WRONG Code</v>
      </c>
      <c r="N3240" s="69">
        <f t="shared" si="319"/>
        <v>0</v>
      </c>
      <c r="U3240" s="71">
        <f t="shared" si="318"/>
        <v>0</v>
      </c>
      <c r="V3240" s="71">
        <f t="shared" si="320"/>
        <v>0</v>
      </c>
      <c r="X3240" s="69">
        <f>Job_Cards[[#This Row],[GST on Lobour]]+Job_Cards[[#This Row],[Total Labour]]+Job_Cards[[#This Row],[Part Value]]</f>
        <v>0</v>
      </c>
      <c r="AA3240" s="15">
        <f t="shared" si="321"/>
        <v>0</v>
      </c>
      <c r="AB3240" s="15">
        <f t="shared" si="322"/>
        <v>1</v>
      </c>
      <c r="AC3240" s="15">
        <f t="shared" si="323"/>
        <v>1900</v>
      </c>
    </row>
    <row r="3241" spans="7:29" x14ac:dyDescent="0.35">
      <c r="G3241" s="64"/>
      <c r="H3241" s="65"/>
      <c r="I3241" s="65" t="str">
        <f>IF(Job_Cards[[#This Row],[Customer Name]]="",I3240,"")</f>
        <v>Counter Sale</v>
      </c>
      <c r="K3241" s="67" t="str">
        <f>_xlfn.XLOOKUP(Job_Cards[[#This Row],[Part Code Issued]],'Inventory Check'!$A$3:$A$3000,'Inventory Check'!$B$3:$B$3000,"WRONG Code",0)</f>
        <v>WRONG Code</v>
      </c>
      <c r="N3241" s="69">
        <f t="shared" si="319"/>
        <v>0</v>
      </c>
      <c r="U3241" s="71">
        <f t="shared" si="318"/>
        <v>0</v>
      </c>
      <c r="V3241" s="71">
        <f t="shared" si="320"/>
        <v>0</v>
      </c>
      <c r="X3241" s="69">
        <f>Job_Cards[[#This Row],[GST on Lobour]]+Job_Cards[[#This Row],[Total Labour]]+Job_Cards[[#This Row],[Part Value]]</f>
        <v>0</v>
      </c>
      <c r="AA3241" s="15">
        <f t="shared" si="321"/>
        <v>0</v>
      </c>
      <c r="AB3241" s="15">
        <f t="shared" si="322"/>
        <v>1</v>
      </c>
      <c r="AC3241" s="15">
        <f t="shared" si="323"/>
        <v>1900</v>
      </c>
    </row>
    <row r="3242" spans="7:29" x14ac:dyDescent="0.35">
      <c r="G3242" s="64"/>
      <c r="H3242" s="65"/>
      <c r="I3242" s="65" t="str">
        <f>IF(Job_Cards[[#This Row],[Customer Name]]="",I3241,"")</f>
        <v>Counter Sale</v>
      </c>
      <c r="K3242" s="67" t="str">
        <f>_xlfn.XLOOKUP(Job_Cards[[#This Row],[Part Code Issued]],'Inventory Check'!$A$3:$A$3000,'Inventory Check'!$B$3:$B$3000,"WRONG Code",0)</f>
        <v>WRONG Code</v>
      </c>
      <c r="N3242" s="69">
        <f t="shared" si="319"/>
        <v>0</v>
      </c>
      <c r="U3242" s="71">
        <f t="shared" si="318"/>
        <v>0</v>
      </c>
      <c r="V3242" s="71">
        <f t="shared" si="320"/>
        <v>0</v>
      </c>
      <c r="X3242" s="69">
        <f>Job_Cards[[#This Row],[GST on Lobour]]+Job_Cards[[#This Row],[Total Labour]]+Job_Cards[[#This Row],[Part Value]]</f>
        <v>0</v>
      </c>
      <c r="AA3242" s="15">
        <f t="shared" si="321"/>
        <v>0</v>
      </c>
      <c r="AB3242" s="15">
        <f t="shared" si="322"/>
        <v>1</v>
      </c>
      <c r="AC3242" s="15">
        <f t="shared" si="323"/>
        <v>1900</v>
      </c>
    </row>
    <row r="3243" spans="7:29" x14ac:dyDescent="0.35">
      <c r="G3243" s="64"/>
      <c r="H3243" s="65"/>
      <c r="I3243" s="65" t="str">
        <f>IF(Job_Cards[[#This Row],[Customer Name]]="",I3242,"")</f>
        <v>Counter Sale</v>
      </c>
      <c r="K3243" s="67" t="str">
        <f>_xlfn.XLOOKUP(Job_Cards[[#This Row],[Part Code Issued]],'Inventory Check'!$A$3:$A$3000,'Inventory Check'!$B$3:$B$3000,"WRONG Code",0)</f>
        <v>WRONG Code</v>
      </c>
      <c r="N3243" s="69">
        <f t="shared" si="319"/>
        <v>0</v>
      </c>
      <c r="U3243" s="71">
        <f t="shared" si="318"/>
        <v>0</v>
      </c>
      <c r="V3243" s="71">
        <f t="shared" si="320"/>
        <v>0</v>
      </c>
      <c r="X3243" s="69">
        <f>Job_Cards[[#This Row],[GST on Lobour]]+Job_Cards[[#This Row],[Total Labour]]+Job_Cards[[#This Row],[Part Value]]</f>
        <v>0</v>
      </c>
      <c r="AA3243" s="15">
        <f t="shared" si="321"/>
        <v>0</v>
      </c>
      <c r="AB3243" s="15">
        <f t="shared" si="322"/>
        <v>1</v>
      </c>
      <c r="AC3243" s="15">
        <f t="shared" si="323"/>
        <v>1900</v>
      </c>
    </row>
    <row r="3244" spans="7:29" x14ac:dyDescent="0.35">
      <c r="G3244" s="64"/>
      <c r="H3244" s="65"/>
      <c r="I3244" s="65" t="str">
        <f>IF(Job_Cards[[#This Row],[Customer Name]]="",I3243,"")</f>
        <v>Counter Sale</v>
      </c>
      <c r="K3244" s="67" t="str">
        <f>_xlfn.XLOOKUP(Job_Cards[[#This Row],[Part Code Issued]],'Inventory Check'!$A$3:$A$3000,'Inventory Check'!$B$3:$B$3000,"WRONG Code",0)</f>
        <v>WRONG Code</v>
      </c>
      <c r="N3244" s="69">
        <f t="shared" si="319"/>
        <v>0</v>
      </c>
      <c r="U3244" s="71">
        <f t="shared" si="318"/>
        <v>0</v>
      </c>
      <c r="V3244" s="71">
        <f t="shared" si="320"/>
        <v>0</v>
      </c>
      <c r="X3244" s="69">
        <f>Job_Cards[[#This Row],[GST on Lobour]]+Job_Cards[[#This Row],[Total Labour]]+Job_Cards[[#This Row],[Part Value]]</f>
        <v>0</v>
      </c>
      <c r="AA3244" s="15">
        <f t="shared" si="321"/>
        <v>0</v>
      </c>
      <c r="AB3244" s="15">
        <f t="shared" si="322"/>
        <v>1</v>
      </c>
      <c r="AC3244" s="15">
        <f t="shared" si="323"/>
        <v>1900</v>
      </c>
    </row>
    <row r="3245" spans="7:29" x14ac:dyDescent="0.35">
      <c r="G3245" s="64"/>
      <c r="H3245" s="65"/>
      <c r="I3245" s="65" t="str">
        <f>IF(Job_Cards[[#This Row],[Customer Name]]="",I3244,"")</f>
        <v>Counter Sale</v>
      </c>
      <c r="K3245" s="67" t="str">
        <f>_xlfn.XLOOKUP(Job_Cards[[#This Row],[Part Code Issued]],'Inventory Check'!$A$3:$A$3000,'Inventory Check'!$B$3:$B$3000,"WRONG Code",0)</f>
        <v>WRONG Code</v>
      </c>
      <c r="N3245" s="69">
        <f t="shared" si="319"/>
        <v>0</v>
      </c>
      <c r="U3245" s="71">
        <f t="shared" si="318"/>
        <v>0</v>
      </c>
      <c r="V3245" s="71">
        <f t="shared" si="320"/>
        <v>0</v>
      </c>
      <c r="X3245" s="69">
        <f>Job_Cards[[#This Row],[GST on Lobour]]+Job_Cards[[#This Row],[Total Labour]]+Job_Cards[[#This Row],[Part Value]]</f>
        <v>0</v>
      </c>
      <c r="AA3245" s="15">
        <f t="shared" si="321"/>
        <v>0</v>
      </c>
      <c r="AB3245" s="15">
        <f t="shared" si="322"/>
        <v>1</v>
      </c>
      <c r="AC3245" s="15">
        <f t="shared" si="323"/>
        <v>1900</v>
      </c>
    </row>
    <row r="3246" spans="7:29" x14ac:dyDescent="0.35">
      <c r="G3246" s="64"/>
      <c r="H3246" s="65"/>
      <c r="I3246" s="65" t="str">
        <f>IF(Job_Cards[[#This Row],[Customer Name]]="",I3245,"")</f>
        <v>Counter Sale</v>
      </c>
      <c r="K3246" s="67" t="str">
        <f>_xlfn.XLOOKUP(Job_Cards[[#This Row],[Part Code Issued]],'Inventory Check'!$A$3:$A$3000,'Inventory Check'!$B$3:$B$3000,"WRONG Code",0)</f>
        <v>WRONG Code</v>
      </c>
      <c r="N3246" s="69">
        <f t="shared" si="319"/>
        <v>0</v>
      </c>
      <c r="U3246" s="71">
        <f t="shared" si="318"/>
        <v>0</v>
      </c>
      <c r="V3246" s="71">
        <f t="shared" si="320"/>
        <v>0</v>
      </c>
      <c r="X3246" s="69">
        <f>Job_Cards[[#This Row],[GST on Lobour]]+Job_Cards[[#This Row],[Total Labour]]+Job_Cards[[#This Row],[Part Value]]</f>
        <v>0</v>
      </c>
      <c r="AA3246" s="15">
        <f t="shared" si="321"/>
        <v>0</v>
      </c>
      <c r="AB3246" s="15">
        <f t="shared" si="322"/>
        <v>1</v>
      </c>
      <c r="AC3246" s="15">
        <f t="shared" si="323"/>
        <v>1900</v>
      </c>
    </row>
    <row r="3247" spans="7:29" x14ac:dyDescent="0.35">
      <c r="G3247" s="64"/>
      <c r="H3247" s="65"/>
      <c r="I3247" s="65" t="str">
        <f>IF(Job_Cards[[#This Row],[Customer Name]]="",I3246,"")</f>
        <v>Counter Sale</v>
      </c>
      <c r="K3247" s="67" t="str">
        <f>_xlfn.XLOOKUP(Job_Cards[[#This Row],[Part Code Issued]],'Inventory Check'!$A$3:$A$3000,'Inventory Check'!$B$3:$B$3000,"WRONG Code",0)</f>
        <v>WRONG Code</v>
      </c>
      <c r="N3247" s="69">
        <f t="shared" si="319"/>
        <v>0</v>
      </c>
      <c r="U3247" s="71">
        <f t="shared" si="318"/>
        <v>0</v>
      </c>
      <c r="V3247" s="71">
        <f t="shared" si="320"/>
        <v>0</v>
      </c>
      <c r="X3247" s="69">
        <f>Job_Cards[[#This Row],[GST on Lobour]]+Job_Cards[[#This Row],[Total Labour]]+Job_Cards[[#This Row],[Part Value]]</f>
        <v>0</v>
      </c>
      <c r="AA3247" s="15">
        <f t="shared" si="321"/>
        <v>0</v>
      </c>
      <c r="AB3247" s="15">
        <f t="shared" si="322"/>
        <v>1</v>
      </c>
      <c r="AC3247" s="15">
        <f t="shared" si="323"/>
        <v>1900</v>
      </c>
    </row>
    <row r="3248" spans="7:29" x14ac:dyDescent="0.35">
      <c r="G3248" s="64"/>
      <c r="H3248" s="65"/>
      <c r="I3248" s="65" t="str">
        <f>IF(Job_Cards[[#This Row],[Customer Name]]="",I3247,"")</f>
        <v>Counter Sale</v>
      </c>
      <c r="K3248" s="67" t="str">
        <f>_xlfn.XLOOKUP(Job_Cards[[#This Row],[Part Code Issued]],'Inventory Check'!$A$3:$A$3000,'Inventory Check'!$B$3:$B$3000,"WRONG Code",0)</f>
        <v>WRONG Code</v>
      </c>
      <c r="N3248" s="69">
        <f t="shared" si="319"/>
        <v>0</v>
      </c>
      <c r="U3248" s="71">
        <f t="shared" si="318"/>
        <v>0</v>
      </c>
      <c r="V3248" s="71">
        <f t="shared" si="320"/>
        <v>0</v>
      </c>
      <c r="X3248" s="69">
        <f>Job_Cards[[#This Row],[GST on Lobour]]+Job_Cards[[#This Row],[Total Labour]]+Job_Cards[[#This Row],[Part Value]]</f>
        <v>0</v>
      </c>
      <c r="AA3248" s="15">
        <f t="shared" si="321"/>
        <v>0</v>
      </c>
      <c r="AB3248" s="15">
        <f t="shared" si="322"/>
        <v>1</v>
      </c>
      <c r="AC3248" s="15">
        <f t="shared" si="323"/>
        <v>1900</v>
      </c>
    </row>
    <row r="3249" spans="7:29" x14ac:dyDescent="0.35">
      <c r="G3249" s="64"/>
      <c r="H3249" s="65"/>
      <c r="I3249" s="65" t="str">
        <f>IF(Job_Cards[[#This Row],[Customer Name]]="",I3248,"")</f>
        <v>Counter Sale</v>
      </c>
      <c r="K3249" s="67" t="str">
        <f>_xlfn.XLOOKUP(Job_Cards[[#This Row],[Part Code Issued]],'Inventory Check'!$A$3:$A$3000,'Inventory Check'!$B$3:$B$3000,"WRONG Code",0)</f>
        <v>WRONG Code</v>
      </c>
      <c r="N3249" s="69">
        <f t="shared" si="319"/>
        <v>0</v>
      </c>
      <c r="U3249" s="71">
        <f t="shared" si="318"/>
        <v>0</v>
      </c>
      <c r="V3249" s="71">
        <f t="shared" si="320"/>
        <v>0</v>
      </c>
      <c r="X3249" s="69">
        <f>Job_Cards[[#This Row],[GST on Lobour]]+Job_Cards[[#This Row],[Total Labour]]+Job_Cards[[#This Row],[Part Value]]</f>
        <v>0</v>
      </c>
      <c r="AA3249" s="15">
        <f t="shared" si="321"/>
        <v>0</v>
      </c>
      <c r="AB3249" s="15">
        <f t="shared" si="322"/>
        <v>1</v>
      </c>
      <c r="AC3249" s="15">
        <f t="shared" si="323"/>
        <v>1900</v>
      </c>
    </row>
    <row r="3250" spans="7:29" x14ac:dyDescent="0.35">
      <c r="G3250" s="64"/>
      <c r="H3250" s="65"/>
      <c r="I3250" s="65" t="str">
        <f>IF(Job_Cards[[#This Row],[Customer Name]]="",I3249,"")</f>
        <v>Counter Sale</v>
      </c>
      <c r="K3250" s="67" t="str">
        <f>_xlfn.XLOOKUP(Job_Cards[[#This Row],[Part Code Issued]],'Inventory Check'!$A$3:$A$3000,'Inventory Check'!$B$3:$B$3000,"WRONG Code",0)</f>
        <v>WRONG Code</v>
      </c>
      <c r="N3250" s="69">
        <f t="shared" si="319"/>
        <v>0</v>
      </c>
      <c r="U3250" s="71">
        <f t="shared" si="318"/>
        <v>0</v>
      </c>
      <c r="V3250" s="71">
        <f t="shared" si="320"/>
        <v>0</v>
      </c>
      <c r="X3250" s="69">
        <f>Job_Cards[[#This Row],[GST on Lobour]]+Job_Cards[[#This Row],[Total Labour]]+Job_Cards[[#This Row],[Part Value]]</f>
        <v>0</v>
      </c>
      <c r="AA3250" s="15">
        <f t="shared" si="321"/>
        <v>0</v>
      </c>
      <c r="AB3250" s="15">
        <f t="shared" si="322"/>
        <v>1</v>
      </c>
      <c r="AC3250" s="15">
        <f t="shared" si="323"/>
        <v>1900</v>
      </c>
    </row>
    <row r="3251" spans="7:29" x14ac:dyDescent="0.35">
      <c r="G3251" s="64"/>
      <c r="H3251" s="65"/>
      <c r="I3251" s="65" t="str">
        <f>IF(Job_Cards[[#This Row],[Customer Name]]="",I3250,"")</f>
        <v>Counter Sale</v>
      </c>
      <c r="K3251" s="67" t="str">
        <f>_xlfn.XLOOKUP(Job_Cards[[#This Row],[Part Code Issued]],'Inventory Check'!$A$3:$A$3000,'Inventory Check'!$B$3:$B$3000,"WRONG Code",0)</f>
        <v>WRONG Code</v>
      </c>
      <c r="N3251" s="69">
        <f t="shared" si="319"/>
        <v>0</v>
      </c>
      <c r="U3251" s="71">
        <f t="shared" si="318"/>
        <v>0</v>
      </c>
      <c r="V3251" s="71">
        <f t="shared" si="320"/>
        <v>0</v>
      </c>
      <c r="X3251" s="69">
        <f>Job_Cards[[#This Row],[GST on Lobour]]+Job_Cards[[#This Row],[Total Labour]]+Job_Cards[[#This Row],[Part Value]]</f>
        <v>0</v>
      </c>
      <c r="AA3251" s="15">
        <f t="shared" si="321"/>
        <v>0</v>
      </c>
      <c r="AB3251" s="15">
        <f t="shared" si="322"/>
        <v>1</v>
      </c>
      <c r="AC3251" s="15">
        <f t="shared" si="323"/>
        <v>1900</v>
      </c>
    </row>
    <row r="3252" spans="7:29" x14ac:dyDescent="0.35">
      <c r="G3252" s="64"/>
      <c r="H3252" s="65"/>
      <c r="I3252" s="65" t="str">
        <f>IF(Job_Cards[[#This Row],[Customer Name]]="",I3251,"")</f>
        <v>Counter Sale</v>
      </c>
      <c r="K3252" s="67" t="str">
        <f>_xlfn.XLOOKUP(Job_Cards[[#This Row],[Part Code Issued]],'Inventory Check'!$A$3:$A$3000,'Inventory Check'!$B$3:$B$3000,"WRONG Code",0)</f>
        <v>WRONG Code</v>
      </c>
      <c r="N3252" s="69">
        <f t="shared" si="319"/>
        <v>0</v>
      </c>
      <c r="U3252" s="71">
        <f t="shared" si="318"/>
        <v>0</v>
      </c>
      <c r="V3252" s="71">
        <f t="shared" si="320"/>
        <v>0</v>
      </c>
      <c r="X3252" s="69">
        <f>Job_Cards[[#This Row],[GST on Lobour]]+Job_Cards[[#This Row],[Total Labour]]+Job_Cards[[#This Row],[Part Value]]</f>
        <v>0</v>
      </c>
      <c r="AA3252" s="15">
        <f t="shared" si="321"/>
        <v>0</v>
      </c>
      <c r="AB3252" s="15">
        <f t="shared" si="322"/>
        <v>1</v>
      </c>
      <c r="AC3252" s="15">
        <f t="shared" si="323"/>
        <v>1900</v>
      </c>
    </row>
    <row r="3253" spans="7:29" x14ac:dyDescent="0.35">
      <c r="G3253" s="64"/>
      <c r="H3253" s="65"/>
      <c r="I3253" s="65" t="str">
        <f>IF(Job_Cards[[#This Row],[Customer Name]]="",I3252,"")</f>
        <v>Counter Sale</v>
      </c>
      <c r="K3253" s="67" t="str">
        <f>_xlfn.XLOOKUP(Job_Cards[[#This Row],[Part Code Issued]],'Inventory Check'!$A$3:$A$3000,'Inventory Check'!$B$3:$B$3000,"WRONG Code",0)</f>
        <v>WRONG Code</v>
      </c>
      <c r="N3253" s="69">
        <f t="shared" si="319"/>
        <v>0</v>
      </c>
      <c r="U3253" s="71">
        <f t="shared" si="318"/>
        <v>0</v>
      </c>
      <c r="V3253" s="71">
        <f t="shared" si="320"/>
        <v>0</v>
      </c>
      <c r="X3253" s="69">
        <f>Job_Cards[[#This Row],[GST on Lobour]]+Job_Cards[[#This Row],[Total Labour]]+Job_Cards[[#This Row],[Part Value]]</f>
        <v>0</v>
      </c>
      <c r="AA3253" s="15">
        <f t="shared" si="321"/>
        <v>0</v>
      </c>
      <c r="AB3253" s="15">
        <f t="shared" si="322"/>
        <v>1</v>
      </c>
      <c r="AC3253" s="15">
        <f t="shared" si="323"/>
        <v>1900</v>
      </c>
    </row>
    <row r="3254" spans="7:29" x14ac:dyDescent="0.35">
      <c r="G3254" s="64"/>
      <c r="H3254" s="65"/>
      <c r="I3254" s="65" t="str">
        <f>IF(Job_Cards[[#This Row],[Customer Name]]="",I3253,"")</f>
        <v>Counter Sale</v>
      </c>
      <c r="K3254" s="67" t="str">
        <f>_xlfn.XLOOKUP(Job_Cards[[#This Row],[Part Code Issued]],'Inventory Check'!$A$3:$A$3000,'Inventory Check'!$B$3:$B$3000,"WRONG Code",0)</f>
        <v>WRONG Code</v>
      </c>
      <c r="N3254" s="69">
        <f t="shared" si="319"/>
        <v>0</v>
      </c>
      <c r="U3254" s="71">
        <f t="shared" si="318"/>
        <v>0</v>
      </c>
      <c r="V3254" s="71">
        <f t="shared" si="320"/>
        <v>0</v>
      </c>
      <c r="X3254" s="69">
        <f>Job_Cards[[#This Row],[GST on Lobour]]+Job_Cards[[#This Row],[Total Labour]]+Job_Cards[[#This Row],[Part Value]]</f>
        <v>0</v>
      </c>
      <c r="AA3254" s="15">
        <f t="shared" si="321"/>
        <v>0</v>
      </c>
      <c r="AB3254" s="15">
        <f t="shared" si="322"/>
        <v>1</v>
      </c>
      <c r="AC3254" s="15">
        <f t="shared" si="323"/>
        <v>1900</v>
      </c>
    </row>
    <row r="3255" spans="7:29" x14ac:dyDescent="0.35">
      <c r="G3255" s="64"/>
      <c r="H3255" s="65"/>
      <c r="I3255" s="65" t="str">
        <f>IF(Job_Cards[[#This Row],[Customer Name]]="",I3254,"")</f>
        <v>Counter Sale</v>
      </c>
      <c r="K3255" s="67" t="str">
        <f>_xlfn.XLOOKUP(Job_Cards[[#This Row],[Part Code Issued]],'Inventory Check'!$A$3:$A$3000,'Inventory Check'!$B$3:$B$3000,"WRONG Code",0)</f>
        <v>WRONG Code</v>
      </c>
      <c r="N3255" s="69">
        <f t="shared" si="319"/>
        <v>0</v>
      </c>
      <c r="U3255" s="71">
        <f t="shared" si="318"/>
        <v>0</v>
      </c>
      <c r="V3255" s="71">
        <f t="shared" si="320"/>
        <v>0</v>
      </c>
      <c r="X3255" s="69">
        <f>Job_Cards[[#This Row],[GST on Lobour]]+Job_Cards[[#This Row],[Total Labour]]+Job_Cards[[#This Row],[Part Value]]</f>
        <v>0</v>
      </c>
      <c r="AA3255" s="15">
        <f t="shared" si="321"/>
        <v>0</v>
      </c>
      <c r="AB3255" s="15">
        <f t="shared" si="322"/>
        <v>1</v>
      </c>
      <c r="AC3255" s="15">
        <f t="shared" si="323"/>
        <v>1900</v>
      </c>
    </row>
    <row r="3256" spans="7:29" x14ac:dyDescent="0.35">
      <c r="G3256" s="64"/>
      <c r="H3256" s="65"/>
      <c r="I3256" s="65" t="str">
        <f>IF(Job_Cards[[#This Row],[Customer Name]]="",I3255,"")</f>
        <v>Counter Sale</v>
      </c>
      <c r="K3256" s="67" t="str">
        <f>_xlfn.XLOOKUP(Job_Cards[[#This Row],[Part Code Issued]],'Inventory Check'!$A$3:$A$3000,'Inventory Check'!$B$3:$B$3000,"WRONG Code",0)</f>
        <v>WRONG Code</v>
      </c>
      <c r="N3256" s="69">
        <f t="shared" si="319"/>
        <v>0</v>
      </c>
      <c r="U3256" s="71">
        <f t="shared" si="318"/>
        <v>0</v>
      </c>
      <c r="V3256" s="71">
        <f t="shared" si="320"/>
        <v>0</v>
      </c>
      <c r="X3256" s="69">
        <f>Job_Cards[[#This Row],[GST on Lobour]]+Job_Cards[[#This Row],[Total Labour]]+Job_Cards[[#This Row],[Part Value]]</f>
        <v>0</v>
      </c>
      <c r="AA3256" s="15">
        <f t="shared" si="321"/>
        <v>0</v>
      </c>
      <c r="AB3256" s="15">
        <f t="shared" si="322"/>
        <v>1</v>
      </c>
      <c r="AC3256" s="15">
        <f t="shared" si="323"/>
        <v>1900</v>
      </c>
    </row>
    <row r="3257" spans="7:29" x14ac:dyDescent="0.35">
      <c r="G3257" s="64"/>
      <c r="H3257" s="65"/>
      <c r="I3257" s="65" t="str">
        <f>IF(Job_Cards[[#This Row],[Customer Name]]="",I3256,"")</f>
        <v>Counter Sale</v>
      </c>
      <c r="K3257" s="67" t="str">
        <f>_xlfn.XLOOKUP(Job_Cards[[#This Row],[Part Code Issued]],'Inventory Check'!$A$3:$A$3000,'Inventory Check'!$B$3:$B$3000,"WRONG Code",0)</f>
        <v>WRONG Code</v>
      </c>
      <c r="N3257" s="69">
        <f t="shared" si="319"/>
        <v>0</v>
      </c>
      <c r="U3257" s="71">
        <f t="shared" si="318"/>
        <v>0</v>
      </c>
      <c r="V3257" s="71">
        <f t="shared" si="320"/>
        <v>0</v>
      </c>
      <c r="X3257" s="69">
        <f>Job_Cards[[#This Row],[GST on Lobour]]+Job_Cards[[#This Row],[Total Labour]]+Job_Cards[[#This Row],[Part Value]]</f>
        <v>0</v>
      </c>
      <c r="AA3257" s="15">
        <f t="shared" si="321"/>
        <v>0</v>
      </c>
      <c r="AB3257" s="15">
        <f t="shared" si="322"/>
        <v>1</v>
      </c>
      <c r="AC3257" s="15">
        <f t="shared" si="323"/>
        <v>1900</v>
      </c>
    </row>
    <row r="3258" spans="7:29" x14ac:dyDescent="0.35">
      <c r="G3258" s="64"/>
      <c r="H3258" s="65"/>
      <c r="I3258" s="65" t="str">
        <f>IF(Job_Cards[[#This Row],[Customer Name]]="",I3257,"")</f>
        <v>Counter Sale</v>
      </c>
      <c r="K3258" s="67" t="str">
        <f>_xlfn.XLOOKUP(Job_Cards[[#This Row],[Part Code Issued]],'Inventory Check'!$A$3:$A$3000,'Inventory Check'!$B$3:$B$3000,"WRONG Code",0)</f>
        <v>WRONG Code</v>
      </c>
      <c r="N3258" s="69">
        <f t="shared" si="319"/>
        <v>0</v>
      </c>
      <c r="U3258" s="71">
        <f t="shared" si="318"/>
        <v>0</v>
      </c>
      <c r="V3258" s="71">
        <f t="shared" si="320"/>
        <v>0</v>
      </c>
      <c r="X3258" s="69">
        <f>Job_Cards[[#This Row],[GST on Lobour]]+Job_Cards[[#This Row],[Total Labour]]+Job_Cards[[#This Row],[Part Value]]</f>
        <v>0</v>
      </c>
      <c r="AA3258" s="15">
        <f t="shared" si="321"/>
        <v>0</v>
      </c>
      <c r="AB3258" s="15">
        <f t="shared" si="322"/>
        <v>1</v>
      </c>
      <c r="AC3258" s="15">
        <f t="shared" si="323"/>
        <v>1900</v>
      </c>
    </row>
    <row r="3259" spans="7:29" x14ac:dyDescent="0.35">
      <c r="G3259" s="64"/>
      <c r="H3259" s="65"/>
      <c r="I3259" s="65" t="str">
        <f>IF(Job_Cards[[#This Row],[Customer Name]]="",I3258,"")</f>
        <v>Counter Sale</v>
      </c>
      <c r="K3259" s="67" t="str">
        <f>_xlfn.XLOOKUP(Job_Cards[[#This Row],[Part Code Issued]],'Inventory Check'!$A$3:$A$3000,'Inventory Check'!$B$3:$B$3000,"WRONG Code",0)</f>
        <v>WRONG Code</v>
      </c>
      <c r="N3259" s="69">
        <f t="shared" si="319"/>
        <v>0</v>
      </c>
      <c r="U3259" s="71">
        <f t="shared" si="318"/>
        <v>0</v>
      </c>
      <c r="V3259" s="71">
        <f t="shared" si="320"/>
        <v>0</v>
      </c>
      <c r="X3259" s="69">
        <f>Job_Cards[[#This Row],[GST on Lobour]]+Job_Cards[[#This Row],[Total Labour]]+Job_Cards[[#This Row],[Part Value]]</f>
        <v>0</v>
      </c>
      <c r="AA3259" s="15">
        <f t="shared" si="321"/>
        <v>0</v>
      </c>
      <c r="AB3259" s="15">
        <f t="shared" si="322"/>
        <v>1</v>
      </c>
      <c r="AC3259" s="15">
        <f t="shared" si="323"/>
        <v>1900</v>
      </c>
    </row>
    <row r="3260" spans="7:29" x14ac:dyDescent="0.35">
      <c r="G3260" s="64"/>
      <c r="H3260" s="65"/>
      <c r="I3260" s="65" t="str">
        <f>IF(Job_Cards[[#This Row],[Customer Name]]="",I3259,"")</f>
        <v>Counter Sale</v>
      </c>
      <c r="K3260" s="67" t="str">
        <f>_xlfn.XLOOKUP(Job_Cards[[#This Row],[Part Code Issued]],'Inventory Check'!$A$3:$A$3000,'Inventory Check'!$B$3:$B$3000,"WRONG Code",0)</f>
        <v>WRONG Code</v>
      </c>
      <c r="N3260" s="69">
        <f t="shared" si="319"/>
        <v>0</v>
      </c>
      <c r="U3260" s="71">
        <f t="shared" ref="U3260:U3323" si="324">SUM(O3260:T3260)</f>
        <v>0</v>
      </c>
      <c r="V3260" s="71">
        <f t="shared" si="320"/>
        <v>0</v>
      </c>
      <c r="X3260" s="69">
        <f>Job_Cards[[#This Row],[GST on Lobour]]+Job_Cards[[#This Row],[Total Labour]]+Job_Cards[[#This Row],[Part Value]]</f>
        <v>0</v>
      </c>
      <c r="AA3260" s="15">
        <f t="shared" si="321"/>
        <v>0</v>
      </c>
      <c r="AB3260" s="15">
        <f t="shared" si="322"/>
        <v>1</v>
      </c>
      <c r="AC3260" s="15">
        <f t="shared" si="323"/>
        <v>1900</v>
      </c>
    </row>
    <row r="3261" spans="7:29" x14ac:dyDescent="0.35">
      <c r="G3261" s="64"/>
      <c r="H3261" s="65"/>
      <c r="I3261" s="65" t="str">
        <f>IF(Job_Cards[[#This Row],[Customer Name]]="",I3260,"")</f>
        <v>Counter Sale</v>
      </c>
      <c r="K3261" s="67" t="str">
        <f>_xlfn.XLOOKUP(Job_Cards[[#This Row],[Part Code Issued]],'Inventory Check'!$A$3:$A$3000,'Inventory Check'!$B$3:$B$3000,"WRONG Code",0)</f>
        <v>WRONG Code</v>
      </c>
      <c r="N3261" s="69">
        <f t="shared" ref="N3261:N3324" si="325">M3261*L3261</f>
        <v>0</v>
      </c>
      <c r="U3261" s="71">
        <f t="shared" si="324"/>
        <v>0</v>
      </c>
      <c r="V3261" s="71">
        <f t="shared" ref="V3261:V3324" si="326">U3261*0.18</f>
        <v>0</v>
      </c>
      <c r="X3261" s="69">
        <f>Job_Cards[[#This Row],[GST on Lobour]]+Job_Cards[[#This Row],[Total Labour]]+Job_Cards[[#This Row],[Part Value]]</f>
        <v>0</v>
      </c>
      <c r="AA3261" s="15">
        <f t="shared" si="321"/>
        <v>0</v>
      </c>
      <c r="AB3261" s="15">
        <f t="shared" si="322"/>
        <v>1</v>
      </c>
      <c r="AC3261" s="15">
        <f t="shared" si="323"/>
        <v>1900</v>
      </c>
    </row>
    <row r="3262" spans="7:29" x14ac:dyDescent="0.35">
      <c r="G3262" s="64"/>
      <c r="H3262" s="65"/>
      <c r="I3262" s="65" t="str">
        <f>IF(Job_Cards[[#This Row],[Customer Name]]="",I3261,"")</f>
        <v>Counter Sale</v>
      </c>
      <c r="K3262" s="67" t="str">
        <f>_xlfn.XLOOKUP(Job_Cards[[#This Row],[Part Code Issued]],'Inventory Check'!$A$3:$A$3000,'Inventory Check'!$B$3:$B$3000,"WRONG Code",0)</f>
        <v>WRONG Code</v>
      </c>
      <c r="N3262" s="69">
        <f t="shared" si="325"/>
        <v>0</v>
      </c>
      <c r="U3262" s="71">
        <f t="shared" si="324"/>
        <v>0</v>
      </c>
      <c r="V3262" s="71">
        <f t="shared" si="326"/>
        <v>0</v>
      </c>
      <c r="X3262" s="69">
        <f>Job_Cards[[#This Row],[GST on Lobour]]+Job_Cards[[#This Row],[Total Labour]]+Job_Cards[[#This Row],[Part Value]]</f>
        <v>0</v>
      </c>
      <c r="AA3262" s="15">
        <f t="shared" si="321"/>
        <v>0</v>
      </c>
      <c r="AB3262" s="15">
        <f t="shared" si="322"/>
        <v>1</v>
      </c>
      <c r="AC3262" s="15">
        <f t="shared" si="323"/>
        <v>1900</v>
      </c>
    </row>
    <row r="3263" spans="7:29" x14ac:dyDescent="0.35">
      <c r="G3263" s="64"/>
      <c r="H3263" s="65"/>
      <c r="I3263" s="65" t="str">
        <f>IF(Job_Cards[[#This Row],[Customer Name]]="",I3262,"")</f>
        <v>Counter Sale</v>
      </c>
      <c r="K3263" s="67" t="str">
        <f>_xlfn.XLOOKUP(Job_Cards[[#This Row],[Part Code Issued]],'Inventory Check'!$A$3:$A$3000,'Inventory Check'!$B$3:$B$3000,"WRONG Code",0)</f>
        <v>WRONG Code</v>
      </c>
      <c r="N3263" s="69">
        <f t="shared" si="325"/>
        <v>0</v>
      </c>
      <c r="U3263" s="71">
        <f t="shared" si="324"/>
        <v>0</v>
      </c>
      <c r="V3263" s="71">
        <f t="shared" si="326"/>
        <v>0</v>
      </c>
      <c r="X3263" s="69">
        <f>Job_Cards[[#This Row],[GST on Lobour]]+Job_Cards[[#This Row],[Total Labour]]+Job_Cards[[#This Row],[Part Value]]</f>
        <v>0</v>
      </c>
      <c r="AA3263" s="15">
        <f t="shared" ref="AA3263:AA3326" si="327">DAY(B3263)</f>
        <v>0</v>
      </c>
      <c r="AB3263" s="15">
        <f t="shared" ref="AB3263:AB3326" si="328">MONTH(B3263)</f>
        <v>1</v>
      </c>
      <c r="AC3263" s="15">
        <f t="shared" ref="AC3263:AC3326" si="329">YEAR(B3263)</f>
        <v>1900</v>
      </c>
    </row>
    <row r="3264" spans="7:29" x14ac:dyDescent="0.35">
      <c r="G3264" s="64"/>
      <c r="H3264" s="65"/>
      <c r="I3264" s="65" t="str">
        <f>IF(Job_Cards[[#This Row],[Customer Name]]="",I3263,"")</f>
        <v>Counter Sale</v>
      </c>
      <c r="K3264" s="67" t="str">
        <f>_xlfn.XLOOKUP(Job_Cards[[#This Row],[Part Code Issued]],'Inventory Check'!$A$3:$A$3000,'Inventory Check'!$B$3:$B$3000,"WRONG Code",0)</f>
        <v>WRONG Code</v>
      </c>
      <c r="N3264" s="69">
        <f t="shared" si="325"/>
        <v>0</v>
      </c>
      <c r="U3264" s="71">
        <f t="shared" si="324"/>
        <v>0</v>
      </c>
      <c r="V3264" s="71">
        <f t="shared" si="326"/>
        <v>0</v>
      </c>
      <c r="X3264" s="69">
        <f>Job_Cards[[#This Row],[GST on Lobour]]+Job_Cards[[#This Row],[Total Labour]]+Job_Cards[[#This Row],[Part Value]]</f>
        <v>0</v>
      </c>
      <c r="AA3264" s="15">
        <f t="shared" si="327"/>
        <v>0</v>
      </c>
      <c r="AB3264" s="15">
        <f t="shared" si="328"/>
        <v>1</v>
      </c>
      <c r="AC3264" s="15">
        <f t="shared" si="329"/>
        <v>1900</v>
      </c>
    </row>
    <row r="3265" spans="7:29" x14ac:dyDescent="0.35">
      <c r="G3265" s="64"/>
      <c r="H3265" s="65"/>
      <c r="I3265" s="65" t="str">
        <f>IF(Job_Cards[[#This Row],[Customer Name]]="",I3264,"")</f>
        <v>Counter Sale</v>
      </c>
      <c r="K3265" s="67" t="str">
        <f>_xlfn.XLOOKUP(Job_Cards[[#This Row],[Part Code Issued]],'Inventory Check'!$A$3:$A$3000,'Inventory Check'!$B$3:$B$3000,"WRONG Code",0)</f>
        <v>WRONG Code</v>
      </c>
      <c r="N3265" s="69">
        <f t="shared" si="325"/>
        <v>0</v>
      </c>
      <c r="U3265" s="71">
        <f t="shared" si="324"/>
        <v>0</v>
      </c>
      <c r="V3265" s="71">
        <f t="shared" si="326"/>
        <v>0</v>
      </c>
      <c r="X3265" s="69">
        <f>Job_Cards[[#This Row],[GST on Lobour]]+Job_Cards[[#This Row],[Total Labour]]+Job_Cards[[#This Row],[Part Value]]</f>
        <v>0</v>
      </c>
      <c r="AA3265" s="15">
        <f t="shared" si="327"/>
        <v>0</v>
      </c>
      <c r="AB3265" s="15">
        <f t="shared" si="328"/>
        <v>1</v>
      </c>
      <c r="AC3265" s="15">
        <f t="shared" si="329"/>
        <v>1900</v>
      </c>
    </row>
    <row r="3266" spans="7:29" x14ac:dyDescent="0.35">
      <c r="G3266" s="64"/>
      <c r="H3266" s="65"/>
      <c r="I3266" s="65" t="str">
        <f>IF(Job_Cards[[#This Row],[Customer Name]]="",I3265,"")</f>
        <v>Counter Sale</v>
      </c>
      <c r="K3266" s="67" t="str">
        <f>_xlfn.XLOOKUP(Job_Cards[[#This Row],[Part Code Issued]],'Inventory Check'!$A$3:$A$3000,'Inventory Check'!$B$3:$B$3000,"WRONG Code",0)</f>
        <v>WRONG Code</v>
      </c>
      <c r="N3266" s="69">
        <f t="shared" si="325"/>
        <v>0</v>
      </c>
      <c r="U3266" s="71">
        <f t="shared" si="324"/>
        <v>0</v>
      </c>
      <c r="V3266" s="71">
        <f t="shared" si="326"/>
        <v>0</v>
      </c>
      <c r="X3266" s="69">
        <f>Job_Cards[[#This Row],[GST on Lobour]]+Job_Cards[[#This Row],[Total Labour]]+Job_Cards[[#This Row],[Part Value]]</f>
        <v>0</v>
      </c>
      <c r="AA3266" s="15">
        <f t="shared" si="327"/>
        <v>0</v>
      </c>
      <c r="AB3266" s="15">
        <f t="shared" si="328"/>
        <v>1</v>
      </c>
      <c r="AC3266" s="15">
        <f t="shared" si="329"/>
        <v>1900</v>
      </c>
    </row>
    <row r="3267" spans="7:29" x14ac:dyDescent="0.35">
      <c r="G3267" s="64"/>
      <c r="H3267" s="65"/>
      <c r="I3267" s="65" t="str">
        <f>IF(Job_Cards[[#This Row],[Customer Name]]="",I3266,"")</f>
        <v>Counter Sale</v>
      </c>
      <c r="K3267" s="67" t="str">
        <f>_xlfn.XLOOKUP(Job_Cards[[#This Row],[Part Code Issued]],'Inventory Check'!$A$3:$A$3000,'Inventory Check'!$B$3:$B$3000,"WRONG Code",0)</f>
        <v>WRONG Code</v>
      </c>
      <c r="N3267" s="69">
        <f t="shared" si="325"/>
        <v>0</v>
      </c>
      <c r="U3267" s="71">
        <f t="shared" si="324"/>
        <v>0</v>
      </c>
      <c r="V3267" s="71">
        <f t="shared" si="326"/>
        <v>0</v>
      </c>
      <c r="X3267" s="69">
        <f>Job_Cards[[#This Row],[GST on Lobour]]+Job_Cards[[#This Row],[Total Labour]]+Job_Cards[[#This Row],[Part Value]]</f>
        <v>0</v>
      </c>
      <c r="AA3267" s="15">
        <f t="shared" si="327"/>
        <v>0</v>
      </c>
      <c r="AB3267" s="15">
        <f t="shared" si="328"/>
        <v>1</v>
      </c>
      <c r="AC3267" s="15">
        <f t="shared" si="329"/>
        <v>1900</v>
      </c>
    </row>
    <row r="3268" spans="7:29" x14ac:dyDescent="0.35">
      <c r="G3268" s="64"/>
      <c r="H3268" s="65"/>
      <c r="I3268" s="65" t="str">
        <f>IF(Job_Cards[[#This Row],[Customer Name]]="",I3267,"")</f>
        <v>Counter Sale</v>
      </c>
      <c r="K3268" s="67" t="str">
        <f>_xlfn.XLOOKUP(Job_Cards[[#This Row],[Part Code Issued]],'Inventory Check'!$A$3:$A$3000,'Inventory Check'!$B$3:$B$3000,"WRONG Code",0)</f>
        <v>WRONG Code</v>
      </c>
      <c r="N3268" s="69">
        <f t="shared" si="325"/>
        <v>0</v>
      </c>
      <c r="U3268" s="71">
        <f t="shared" si="324"/>
        <v>0</v>
      </c>
      <c r="V3268" s="71">
        <f t="shared" si="326"/>
        <v>0</v>
      </c>
      <c r="X3268" s="69">
        <f>Job_Cards[[#This Row],[GST on Lobour]]+Job_Cards[[#This Row],[Total Labour]]+Job_Cards[[#This Row],[Part Value]]</f>
        <v>0</v>
      </c>
      <c r="AA3268" s="15">
        <f t="shared" si="327"/>
        <v>0</v>
      </c>
      <c r="AB3268" s="15">
        <f t="shared" si="328"/>
        <v>1</v>
      </c>
      <c r="AC3268" s="15">
        <f t="shared" si="329"/>
        <v>1900</v>
      </c>
    </row>
    <row r="3269" spans="7:29" x14ac:dyDescent="0.35">
      <c r="G3269" s="64"/>
      <c r="H3269" s="65"/>
      <c r="I3269" s="65" t="str">
        <f>IF(Job_Cards[[#This Row],[Customer Name]]="",I3268,"")</f>
        <v>Counter Sale</v>
      </c>
      <c r="K3269" s="67" t="str">
        <f>_xlfn.XLOOKUP(Job_Cards[[#This Row],[Part Code Issued]],'Inventory Check'!$A$3:$A$3000,'Inventory Check'!$B$3:$B$3000,"WRONG Code",0)</f>
        <v>WRONG Code</v>
      </c>
      <c r="N3269" s="69">
        <f t="shared" si="325"/>
        <v>0</v>
      </c>
      <c r="U3269" s="71">
        <f t="shared" si="324"/>
        <v>0</v>
      </c>
      <c r="V3269" s="71">
        <f t="shared" si="326"/>
        <v>0</v>
      </c>
      <c r="X3269" s="69">
        <f>Job_Cards[[#This Row],[GST on Lobour]]+Job_Cards[[#This Row],[Total Labour]]+Job_Cards[[#This Row],[Part Value]]</f>
        <v>0</v>
      </c>
      <c r="AA3269" s="15">
        <f t="shared" si="327"/>
        <v>0</v>
      </c>
      <c r="AB3269" s="15">
        <f t="shared" si="328"/>
        <v>1</v>
      </c>
      <c r="AC3269" s="15">
        <f t="shared" si="329"/>
        <v>1900</v>
      </c>
    </row>
    <row r="3270" spans="7:29" x14ac:dyDescent="0.35">
      <c r="G3270" s="64"/>
      <c r="H3270" s="65"/>
      <c r="I3270" s="65" t="str">
        <f>IF(Job_Cards[[#This Row],[Customer Name]]="",I3269,"")</f>
        <v>Counter Sale</v>
      </c>
      <c r="K3270" s="67" t="str">
        <f>_xlfn.XLOOKUP(Job_Cards[[#This Row],[Part Code Issued]],'Inventory Check'!$A$3:$A$3000,'Inventory Check'!$B$3:$B$3000,"WRONG Code",0)</f>
        <v>WRONG Code</v>
      </c>
      <c r="N3270" s="69">
        <f t="shared" si="325"/>
        <v>0</v>
      </c>
      <c r="U3270" s="71">
        <f t="shared" si="324"/>
        <v>0</v>
      </c>
      <c r="V3270" s="71">
        <f t="shared" si="326"/>
        <v>0</v>
      </c>
      <c r="X3270" s="69">
        <f>Job_Cards[[#This Row],[GST on Lobour]]+Job_Cards[[#This Row],[Total Labour]]+Job_Cards[[#This Row],[Part Value]]</f>
        <v>0</v>
      </c>
      <c r="AA3270" s="15">
        <f t="shared" si="327"/>
        <v>0</v>
      </c>
      <c r="AB3270" s="15">
        <f t="shared" si="328"/>
        <v>1</v>
      </c>
      <c r="AC3270" s="15">
        <f t="shared" si="329"/>
        <v>1900</v>
      </c>
    </row>
    <row r="3271" spans="7:29" x14ac:dyDescent="0.35">
      <c r="G3271" s="64"/>
      <c r="H3271" s="65"/>
      <c r="I3271" s="65" t="str">
        <f>IF(Job_Cards[[#This Row],[Customer Name]]="",I3270,"")</f>
        <v>Counter Sale</v>
      </c>
      <c r="K3271" s="67" t="str">
        <f>_xlfn.XLOOKUP(Job_Cards[[#This Row],[Part Code Issued]],'Inventory Check'!$A$3:$A$3000,'Inventory Check'!$B$3:$B$3000,"WRONG Code",0)</f>
        <v>WRONG Code</v>
      </c>
      <c r="N3271" s="69">
        <f t="shared" si="325"/>
        <v>0</v>
      </c>
      <c r="U3271" s="71">
        <f t="shared" si="324"/>
        <v>0</v>
      </c>
      <c r="V3271" s="71">
        <f t="shared" si="326"/>
        <v>0</v>
      </c>
      <c r="X3271" s="69">
        <f>Job_Cards[[#This Row],[GST on Lobour]]+Job_Cards[[#This Row],[Total Labour]]+Job_Cards[[#This Row],[Part Value]]</f>
        <v>0</v>
      </c>
      <c r="AA3271" s="15">
        <f t="shared" si="327"/>
        <v>0</v>
      </c>
      <c r="AB3271" s="15">
        <f t="shared" si="328"/>
        <v>1</v>
      </c>
      <c r="AC3271" s="15">
        <f t="shared" si="329"/>
        <v>1900</v>
      </c>
    </row>
    <row r="3272" spans="7:29" x14ac:dyDescent="0.35">
      <c r="G3272" s="64"/>
      <c r="H3272" s="65"/>
      <c r="I3272" s="65" t="str">
        <f>IF(Job_Cards[[#This Row],[Customer Name]]="",I3271,"")</f>
        <v>Counter Sale</v>
      </c>
      <c r="K3272" s="67" t="str">
        <f>_xlfn.XLOOKUP(Job_Cards[[#This Row],[Part Code Issued]],'Inventory Check'!$A$3:$A$3000,'Inventory Check'!$B$3:$B$3000,"WRONG Code",0)</f>
        <v>WRONG Code</v>
      </c>
      <c r="N3272" s="69">
        <f t="shared" si="325"/>
        <v>0</v>
      </c>
      <c r="U3272" s="71">
        <f t="shared" si="324"/>
        <v>0</v>
      </c>
      <c r="V3272" s="71">
        <f t="shared" si="326"/>
        <v>0</v>
      </c>
      <c r="X3272" s="69">
        <f>Job_Cards[[#This Row],[GST on Lobour]]+Job_Cards[[#This Row],[Total Labour]]+Job_Cards[[#This Row],[Part Value]]</f>
        <v>0</v>
      </c>
      <c r="AA3272" s="15">
        <f t="shared" si="327"/>
        <v>0</v>
      </c>
      <c r="AB3272" s="15">
        <f t="shared" si="328"/>
        <v>1</v>
      </c>
      <c r="AC3272" s="15">
        <f t="shared" si="329"/>
        <v>1900</v>
      </c>
    </row>
    <row r="3273" spans="7:29" x14ac:dyDescent="0.35">
      <c r="G3273" s="64"/>
      <c r="H3273" s="65"/>
      <c r="I3273" s="65" t="str">
        <f>IF(Job_Cards[[#This Row],[Customer Name]]="",I3272,"")</f>
        <v>Counter Sale</v>
      </c>
      <c r="K3273" s="67" t="str">
        <f>_xlfn.XLOOKUP(Job_Cards[[#This Row],[Part Code Issued]],'Inventory Check'!$A$3:$A$3000,'Inventory Check'!$B$3:$B$3000,"WRONG Code",0)</f>
        <v>WRONG Code</v>
      </c>
      <c r="N3273" s="69">
        <f t="shared" si="325"/>
        <v>0</v>
      </c>
      <c r="U3273" s="71">
        <f t="shared" si="324"/>
        <v>0</v>
      </c>
      <c r="V3273" s="71">
        <f t="shared" si="326"/>
        <v>0</v>
      </c>
      <c r="X3273" s="69">
        <f>Job_Cards[[#This Row],[GST on Lobour]]+Job_Cards[[#This Row],[Total Labour]]+Job_Cards[[#This Row],[Part Value]]</f>
        <v>0</v>
      </c>
      <c r="AA3273" s="15">
        <f t="shared" si="327"/>
        <v>0</v>
      </c>
      <c r="AB3273" s="15">
        <f t="shared" si="328"/>
        <v>1</v>
      </c>
      <c r="AC3273" s="15">
        <f t="shared" si="329"/>
        <v>1900</v>
      </c>
    </row>
    <row r="3274" spans="7:29" x14ac:dyDescent="0.35">
      <c r="G3274" s="64"/>
      <c r="H3274" s="65"/>
      <c r="I3274" s="65" t="str">
        <f>IF(Job_Cards[[#This Row],[Customer Name]]="",I3273,"")</f>
        <v>Counter Sale</v>
      </c>
      <c r="K3274" s="67" t="str">
        <f>_xlfn.XLOOKUP(Job_Cards[[#This Row],[Part Code Issued]],'Inventory Check'!$A$3:$A$3000,'Inventory Check'!$B$3:$B$3000,"WRONG Code",0)</f>
        <v>WRONG Code</v>
      </c>
      <c r="N3274" s="69">
        <f t="shared" si="325"/>
        <v>0</v>
      </c>
      <c r="U3274" s="71">
        <f t="shared" si="324"/>
        <v>0</v>
      </c>
      <c r="V3274" s="71">
        <f t="shared" si="326"/>
        <v>0</v>
      </c>
      <c r="X3274" s="69">
        <f>Job_Cards[[#This Row],[GST on Lobour]]+Job_Cards[[#This Row],[Total Labour]]+Job_Cards[[#This Row],[Part Value]]</f>
        <v>0</v>
      </c>
      <c r="AA3274" s="15">
        <f t="shared" si="327"/>
        <v>0</v>
      </c>
      <c r="AB3274" s="15">
        <f t="shared" si="328"/>
        <v>1</v>
      </c>
      <c r="AC3274" s="15">
        <f t="shared" si="329"/>
        <v>1900</v>
      </c>
    </row>
    <row r="3275" spans="7:29" x14ac:dyDescent="0.35">
      <c r="G3275" s="64"/>
      <c r="H3275" s="65"/>
      <c r="I3275" s="65" t="str">
        <f>IF(Job_Cards[[#This Row],[Customer Name]]="",I3274,"")</f>
        <v>Counter Sale</v>
      </c>
      <c r="K3275" s="67" t="str">
        <f>_xlfn.XLOOKUP(Job_Cards[[#This Row],[Part Code Issued]],'Inventory Check'!$A$3:$A$3000,'Inventory Check'!$B$3:$B$3000,"WRONG Code",0)</f>
        <v>WRONG Code</v>
      </c>
      <c r="N3275" s="69">
        <f t="shared" si="325"/>
        <v>0</v>
      </c>
      <c r="U3275" s="71">
        <f t="shared" si="324"/>
        <v>0</v>
      </c>
      <c r="V3275" s="71">
        <f t="shared" si="326"/>
        <v>0</v>
      </c>
      <c r="X3275" s="69">
        <f>Job_Cards[[#This Row],[GST on Lobour]]+Job_Cards[[#This Row],[Total Labour]]+Job_Cards[[#This Row],[Part Value]]</f>
        <v>0</v>
      </c>
      <c r="AA3275" s="15">
        <f t="shared" si="327"/>
        <v>0</v>
      </c>
      <c r="AB3275" s="15">
        <f t="shared" si="328"/>
        <v>1</v>
      </c>
      <c r="AC3275" s="15">
        <f t="shared" si="329"/>
        <v>1900</v>
      </c>
    </row>
    <row r="3276" spans="7:29" x14ac:dyDescent="0.35">
      <c r="G3276" s="64"/>
      <c r="H3276" s="65"/>
      <c r="I3276" s="65" t="str">
        <f>IF(Job_Cards[[#This Row],[Customer Name]]="",I3275,"")</f>
        <v>Counter Sale</v>
      </c>
      <c r="K3276" s="67" t="str">
        <f>_xlfn.XLOOKUP(Job_Cards[[#This Row],[Part Code Issued]],'Inventory Check'!$A$3:$A$3000,'Inventory Check'!$B$3:$B$3000,"WRONG Code",0)</f>
        <v>WRONG Code</v>
      </c>
      <c r="N3276" s="69">
        <f t="shared" si="325"/>
        <v>0</v>
      </c>
      <c r="U3276" s="71">
        <f t="shared" si="324"/>
        <v>0</v>
      </c>
      <c r="V3276" s="71">
        <f t="shared" si="326"/>
        <v>0</v>
      </c>
      <c r="X3276" s="69">
        <f>Job_Cards[[#This Row],[GST on Lobour]]+Job_Cards[[#This Row],[Total Labour]]+Job_Cards[[#This Row],[Part Value]]</f>
        <v>0</v>
      </c>
      <c r="AA3276" s="15">
        <f t="shared" si="327"/>
        <v>0</v>
      </c>
      <c r="AB3276" s="15">
        <f t="shared" si="328"/>
        <v>1</v>
      </c>
      <c r="AC3276" s="15">
        <f t="shared" si="329"/>
        <v>1900</v>
      </c>
    </row>
    <row r="3277" spans="7:29" x14ac:dyDescent="0.35">
      <c r="G3277" s="64"/>
      <c r="H3277" s="65"/>
      <c r="I3277" s="65" t="str">
        <f>IF(Job_Cards[[#This Row],[Customer Name]]="",I3276,"")</f>
        <v>Counter Sale</v>
      </c>
      <c r="K3277" s="67" t="str">
        <f>_xlfn.XLOOKUP(Job_Cards[[#This Row],[Part Code Issued]],'Inventory Check'!$A$3:$A$3000,'Inventory Check'!$B$3:$B$3000,"WRONG Code",0)</f>
        <v>WRONG Code</v>
      </c>
      <c r="N3277" s="69">
        <f t="shared" si="325"/>
        <v>0</v>
      </c>
      <c r="U3277" s="71">
        <f t="shared" si="324"/>
        <v>0</v>
      </c>
      <c r="V3277" s="71">
        <f t="shared" si="326"/>
        <v>0</v>
      </c>
      <c r="X3277" s="69">
        <f>Job_Cards[[#This Row],[GST on Lobour]]+Job_Cards[[#This Row],[Total Labour]]+Job_Cards[[#This Row],[Part Value]]</f>
        <v>0</v>
      </c>
      <c r="AA3277" s="15">
        <f t="shared" si="327"/>
        <v>0</v>
      </c>
      <c r="AB3277" s="15">
        <f t="shared" si="328"/>
        <v>1</v>
      </c>
      <c r="AC3277" s="15">
        <f t="shared" si="329"/>
        <v>1900</v>
      </c>
    </row>
    <row r="3278" spans="7:29" x14ac:dyDescent="0.35">
      <c r="G3278" s="64"/>
      <c r="H3278" s="65"/>
      <c r="I3278" s="65" t="str">
        <f>IF(Job_Cards[[#This Row],[Customer Name]]="",I3277,"")</f>
        <v>Counter Sale</v>
      </c>
      <c r="K3278" s="67" t="str">
        <f>_xlfn.XLOOKUP(Job_Cards[[#This Row],[Part Code Issued]],'Inventory Check'!$A$3:$A$3000,'Inventory Check'!$B$3:$B$3000,"WRONG Code",0)</f>
        <v>WRONG Code</v>
      </c>
      <c r="N3278" s="69">
        <f t="shared" si="325"/>
        <v>0</v>
      </c>
      <c r="U3278" s="71">
        <f t="shared" si="324"/>
        <v>0</v>
      </c>
      <c r="V3278" s="71">
        <f t="shared" si="326"/>
        <v>0</v>
      </c>
      <c r="X3278" s="69">
        <f>Job_Cards[[#This Row],[GST on Lobour]]+Job_Cards[[#This Row],[Total Labour]]+Job_Cards[[#This Row],[Part Value]]</f>
        <v>0</v>
      </c>
      <c r="AA3278" s="15">
        <f t="shared" si="327"/>
        <v>0</v>
      </c>
      <c r="AB3278" s="15">
        <f t="shared" si="328"/>
        <v>1</v>
      </c>
      <c r="AC3278" s="15">
        <f t="shared" si="329"/>
        <v>1900</v>
      </c>
    </row>
    <row r="3279" spans="7:29" x14ac:dyDescent="0.35">
      <c r="G3279" s="64"/>
      <c r="H3279" s="65"/>
      <c r="I3279" s="65" t="str">
        <f>IF(Job_Cards[[#This Row],[Customer Name]]="",I3278,"")</f>
        <v>Counter Sale</v>
      </c>
      <c r="K3279" s="67" t="str">
        <f>_xlfn.XLOOKUP(Job_Cards[[#This Row],[Part Code Issued]],'Inventory Check'!$A$3:$A$3000,'Inventory Check'!$B$3:$B$3000,"WRONG Code",0)</f>
        <v>WRONG Code</v>
      </c>
      <c r="N3279" s="69">
        <f t="shared" si="325"/>
        <v>0</v>
      </c>
      <c r="U3279" s="71">
        <f t="shared" si="324"/>
        <v>0</v>
      </c>
      <c r="V3279" s="71">
        <f t="shared" si="326"/>
        <v>0</v>
      </c>
      <c r="X3279" s="69">
        <f>Job_Cards[[#This Row],[GST on Lobour]]+Job_Cards[[#This Row],[Total Labour]]+Job_Cards[[#This Row],[Part Value]]</f>
        <v>0</v>
      </c>
      <c r="AA3279" s="15">
        <f t="shared" si="327"/>
        <v>0</v>
      </c>
      <c r="AB3279" s="15">
        <f t="shared" si="328"/>
        <v>1</v>
      </c>
      <c r="AC3279" s="15">
        <f t="shared" si="329"/>
        <v>1900</v>
      </c>
    </row>
    <row r="3280" spans="7:29" x14ac:dyDescent="0.35">
      <c r="G3280" s="64"/>
      <c r="H3280" s="65"/>
      <c r="I3280" s="65" t="str">
        <f>IF(Job_Cards[[#This Row],[Customer Name]]="",I3279,"")</f>
        <v>Counter Sale</v>
      </c>
      <c r="K3280" s="67" t="str">
        <f>_xlfn.XLOOKUP(Job_Cards[[#This Row],[Part Code Issued]],'Inventory Check'!$A$3:$A$3000,'Inventory Check'!$B$3:$B$3000,"WRONG Code",0)</f>
        <v>WRONG Code</v>
      </c>
      <c r="N3280" s="69">
        <f t="shared" si="325"/>
        <v>0</v>
      </c>
      <c r="U3280" s="71">
        <f t="shared" si="324"/>
        <v>0</v>
      </c>
      <c r="V3280" s="71">
        <f t="shared" si="326"/>
        <v>0</v>
      </c>
      <c r="X3280" s="69">
        <f>Job_Cards[[#This Row],[GST on Lobour]]+Job_Cards[[#This Row],[Total Labour]]+Job_Cards[[#This Row],[Part Value]]</f>
        <v>0</v>
      </c>
      <c r="AA3280" s="15">
        <f t="shared" si="327"/>
        <v>0</v>
      </c>
      <c r="AB3280" s="15">
        <f t="shared" si="328"/>
        <v>1</v>
      </c>
      <c r="AC3280" s="15">
        <f t="shared" si="329"/>
        <v>1900</v>
      </c>
    </row>
    <row r="3281" spans="7:29" x14ac:dyDescent="0.35">
      <c r="G3281" s="64"/>
      <c r="H3281" s="65"/>
      <c r="I3281" s="65" t="str">
        <f>IF(Job_Cards[[#This Row],[Customer Name]]="",I3280,"")</f>
        <v>Counter Sale</v>
      </c>
      <c r="K3281" s="67" t="str">
        <f>_xlfn.XLOOKUP(Job_Cards[[#This Row],[Part Code Issued]],'Inventory Check'!$A$3:$A$3000,'Inventory Check'!$B$3:$B$3000,"WRONG Code",0)</f>
        <v>WRONG Code</v>
      </c>
      <c r="N3281" s="69">
        <f t="shared" si="325"/>
        <v>0</v>
      </c>
      <c r="U3281" s="71">
        <f t="shared" si="324"/>
        <v>0</v>
      </c>
      <c r="V3281" s="71">
        <f t="shared" si="326"/>
        <v>0</v>
      </c>
      <c r="X3281" s="69">
        <f>Job_Cards[[#This Row],[GST on Lobour]]+Job_Cards[[#This Row],[Total Labour]]+Job_Cards[[#This Row],[Part Value]]</f>
        <v>0</v>
      </c>
      <c r="AA3281" s="15">
        <f t="shared" si="327"/>
        <v>0</v>
      </c>
      <c r="AB3281" s="15">
        <f t="shared" si="328"/>
        <v>1</v>
      </c>
      <c r="AC3281" s="15">
        <f t="shared" si="329"/>
        <v>1900</v>
      </c>
    </row>
    <row r="3282" spans="7:29" x14ac:dyDescent="0.35">
      <c r="G3282" s="64"/>
      <c r="H3282" s="65"/>
      <c r="I3282" s="65" t="str">
        <f>IF(Job_Cards[[#This Row],[Customer Name]]="",I3281,"")</f>
        <v>Counter Sale</v>
      </c>
      <c r="K3282" s="67" t="str">
        <f>_xlfn.XLOOKUP(Job_Cards[[#This Row],[Part Code Issued]],'Inventory Check'!$A$3:$A$3000,'Inventory Check'!$B$3:$B$3000,"WRONG Code",0)</f>
        <v>WRONG Code</v>
      </c>
      <c r="N3282" s="69">
        <f t="shared" si="325"/>
        <v>0</v>
      </c>
      <c r="U3282" s="71">
        <f t="shared" si="324"/>
        <v>0</v>
      </c>
      <c r="V3282" s="71">
        <f t="shared" si="326"/>
        <v>0</v>
      </c>
      <c r="X3282" s="69">
        <f>Job_Cards[[#This Row],[GST on Lobour]]+Job_Cards[[#This Row],[Total Labour]]+Job_Cards[[#This Row],[Part Value]]</f>
        <v>0</v>
      </c>
      <c r="AA3282" s="15">
        <f t="shared" si="327"/>
        <v>0</v>
      </c>
      <c r="AB3282" s="15">
        <f t="shared" si="328"/>
        <v>1</v>
      </c>
      <c r="AC3282" s="15">
        <f t="shared" si="329"/>
        <v>1900</v>
      </c>
    </row>
    <row r="3283" spans="7:29" x14ac:dyDescent="0.35">
      <c r="G3283" s="64"/>
      <c r="H3283" s="65"/>
      <c r="I3283" s="65" t="str">
        <f>IF(Job_Cards[[#This Row],[Customer Name]]="",I3282,"")</f>
        <v>Counter Sale</v>
      </c>
      <c r="K3283" s="67" t="str">
        <f>_xlfn.XLOOKUP(Job_Cards[[#This Row],[Part Code Issued]],'Inventory Check'!$A$3:$A$3000,'Inventory Check'!$B$3:$B$3000,"WRONG Code",0)</f>
        <v>WRONG Code</v>
      </c>
      <c r="N3283" s="69">
        <f t="shared" si="325"/>
        <v>0</v>
      </c>
      <c r="U3283" s="71">
        <f t="shared" si="324"/>
        <v>0</v>
      </c>
      <c r="V3283" s="71">
        <f t="shared" si="326"/>
        <v>0</v>
      </c>
      <c r="X3283" s="69">
        <f>Job_Cards[[#This Row],[GST on Lobour]]+Job_Cards[[#This Row],[Total Labour]]+Job_Cards[[#This Row],[Part Value]]</f>
        <v>0</v>
      </c>
      <c r="AA3283" s="15">
        <f t="shared" si="327"/>
        <v>0</v>
      </c>
      <c r="AB3283" s="15">
        <f t="shared" si="328"/>
        <v>1</v>
      </c>
      <c r="AC3283" s="15">
        <f t="shared" si="329"/>
        <v>1900</v>
      </c>
    </row>
    <row r="3284" spans="7:29" x14ac:dyDescent="0.35">
      <c r="G3284" s="64"/>
      <c r="H3284" s="65"/>
      <c r="I3284" s="65" t="str">
        <f>IF(Job_Cards[[#This Row],[Customer Name]]="",I3283,"")</f>
        <v>Counter Sale</v>
      </c>
      <c r="K3284" s="67" t="str">
        <f>_xlfn.XLOOKUP(Job_Cards[[#This Row],[Part Code Issued]],'Inventory Check'!$A$3:$A$3000,'Inventory Check'!$B$3:$B$3000,"WRONG Code",0)</f>
        <v>WRONG Code</v>
      </c>
      <c r="N3284" s="69">
        <f t="shared" si="325"/>
        <v>0</v>
      </c>
      <c r="U3284" s="71">
        <f t="shared" si="324"/>
        <v>0</v>
      </c>
      <c r="V3284" s="71">
        <f t="shared" si="326"/>
        <v>0</v>
      </c>
      <c r="X3284" s="69">
        <f>Job_Cards[[#This Row],[GST on Lobour]]+Job_Cards[[#This Row],[Total Labour]]+Job_Cards[[#This Row],[Part Value]]</f>
        <v>0</v>
      </c>
      <c r="AA3284" s="15">
        <f t="shared" si="327"/>
        <v>0</v>
      </c>
      <c r="AB3284" s="15">
        <f t="shared" si="328"/>
        <v>1</v>
      </c>
      <c r="AC3284" s="15">
        <f t="shared" si="329"/>
        <v>1900</v>
      </c>
    </row>
    <row r="3285" spans="7:29" x14ac:dyDescent="0.35">
      <c r="G3285" s="64"/>
      <c r="H3285" s="65"/>
      <c r="I3285" s="65" t="str">
        <f>IF(Job_Cards[[#This Row],[Customer Name]]="",I3284,"")</f>
        <v>Counter Sale</v>
      </c>
      <c r="K3285" s="67" t="str">
        <f>_xlfn.XLOOKUP(Job_Cards[[#This Row],[Part Code Issued]],'Inventory Check'!$A$3:$A$3000,'Inventory Check'!$B$3:$B$3000,"WRONG Code",0)</f>
        <v>WRONG Code</v>
      </c>
      <c r="N3285" s="69">
        <f t="shared" si="325"/>
        <v>0</v>
      </c>
      <c r="U3285" s="71">
        <f t="shared" si="324"/>
        <v>0</v>
      </c>
      <c r="V3285" s="71">
        <f t="shared" si="326"/>
        <v>0</v>
      </c>
      <c r="X3285" s="69">
        <f>Job_Cards[[#This Row],[GST on Lobour]]+Job_Cards[[#This Row],[Total Labour]]+Job_Cards[[#This Row],[Part Value]]</f>
        <v>0</v>
      </c>
      <c r="AA3285" s="15">
        <f t="shared" si="327"/>
        <v>0</v>
      </c>
      <c r="AB3285" s="15">
        <f t="shared" si="328"/>
        <v>1</v>
      </c>
      <c r="AC3285" s="15">
        <f t="shared" si="329"/>
        <v>1900</v>
      </c>
    </row>
    <row r="3286" spans="7:29" x14ac:dyDescent="0.35">
      <c r="G3286" s="64"/>
      <c r="H3286" s="65"/>
      <c r="I3286" s="65" t="str">
        <f>IF(Job_Cards[[#This Row],[Customer Name]]="",I3285,"")</f>
        <v>Counter Sale</v>
      </c>
      <c r="K3286" s="67" t="str">
        <f>_xlfn.XLOOKUP(Job_Cards[[#This Row],[Part Code Issued]],'Inventory Check'!$A$3:$A$3000,'Inventory Check'!$B$3:$B$3000,"WRONG Code",0)</f>
        <v>WRONG Code</v>
      </c>
      <c r="N3286" s="69">
        <f t="shared" si="325"/>
        <v>0</v>
      </c>
      <c r="U3286" s="71">
        <f t="shared" si="324"/>
        <v>0</v>
      </c>
      <c r="V3286" s="71">
        <f t="shared" si="326"/>
        <v>0</v>
      </c>
      <c r="X3286" s="69">
        <f>Job_Cards[[#This Row],[GST on Lobour]]+Job_Cards[[#This Row],[Total Labour]]+Job_Cards[[#This Row],[Part Value]]</f>
        <v>0</v>
      </c>
      <c r="AA3286" s="15">
        <f t="shared" si="327"/>
        <v>0</v>
      </c>
      <c r="AB3286" s="15">
        <f t="shared" si="328"/>
        <v>1</v>
      </c>
      <c r="AC3286" s="15">
        <f t="shared" si="329"/>
        <v>1900</v>
      </c>
    </row>
    <row r="3287" spans="7:29" x14ac:dyDescent="0.35">
      <c r="G3287" s="64"/>
      <c r="H3287" s="65"/>
      <c r="I3287" s="65" t="str">
        <f>IF(Job_Cards[[#This Row],[Customer Name]]="",I3286,"")</f>
        <v>Counter Sale</v>
      </c>
      <c r="K3287" s="67" t="str">
        <f>_xlfn.XLOOKUP(Job_Cards[[#This Row],[Part Code Issued]],'Inventory Check'!$A$3:$A$3000,'Inventory Check'!$B$3:$B$3000,"WRONG Code",0)</f>
        <v>WRONG Code</v>
      </c>
      <c r="N3287" s="69">
        <f t="shared" si="325"/>
        <v>0</v>
      </c>
      <c r="U3287" s="71">
        <f t="shared" si="324"/>
        <v>0</v>
      </c>
      <c r="V3287" s="71">
        <f t="shared" si="326"/>
        <v>0</v>
      </c>
      <c r="X3287" s="69">
        <f>Job_Cards[[#This Row],[GST on Lobour]]+Job_Cards[[#This Row],[Total Labour]]+Job_Cards[[#This Row],[Part Value]]</f>
        <v>0</v>
      </c>
      <c r="AA3287" s="15">
        <f t="shared" si="327"/>
        <v>0</v>
      </c>
      <c r="AB3287" s="15">
        <f t="shared" si="328"/>
        <v>1</v>
      </c>
      <c r="AC3287" s="15">
        <f t="shared" si="329"/>
        <v>1900</v>
      </c>
    </row>
    <row r="3288" spans="7:29" x14ac:dyDescent="0.35">
      <c r="G3288" s="64"/>
      <c r="H3288" s="65"/>
      <c r="I3288" s="65" t="str">
        <f>IF(Job_Cards[[#This Row],[Customer Name]]="",I3287,"")</f>
        <v>Counter Sale</v>
      </c>
      <c r="K3288" s="67" t="str">
        <f>_xlfn.XLOOKUP(Job_Cards[[#This Row],[Part Code Issued]],'Inventory Check'!$A$3:$A$3000,'Inventory Check'!$B$3:$B$3000,"WRONG Code",0)</f>
        <v>WRONG Code</v>
      </c>
      <c r="N3288" s="69">
        <f t="shared" si="325"/>
        <v>0</v>
      </c>
      <c r="U3288" s="71">
        <f t="shared" si="324"/>
        <v>0</v>
      </c>
      <c r="V3288" s="71">
        <f t="shared" si="326"/>
        <v>0</v>
      </c>
      <c r="X3288" s="69">
        <f>Job_Cards[[#This Row],[GST on Lobour]]+Job_Cards[[#This Row],[Total Labour]]+Job_Cards[[#This Row],[Part Value]]</f>
        <v>0</v>
      </c>
      <c r="AA3288" s="15">
        <f t="shared" si="327"/>
        <v>0</v>
      </c>
      <c r="AB3288" s="15">
        <f t="shared" si="328"/>
        <v>1</v>
      </c>
      <c r="AC3288" s="15">
        <f t="shared" si="329"/>
        <v>1900</v>
      </c>
    </row>
    <row r="3289" spans="7:29" x14ac:dyDescent="0.35">
      <c r="G3289" s="64"/>
      <c r="H3289" s="65"/>
      <c r="I3289" s="65" t="str">
        <f>IF(Job_Cards[[#This Row],[Customer Name]]="",I3288,"")</f>
        <v>Counter Sale</v>
      </c>
      <c r="K3289" s="67" t="str">
        <f>_xlfn.XLOOKUP(Job_Cards[[#This Row],[Part Code Issued]],'Inventory Check'!$A$3:$A$3000,'Inventory Check'!$B$3:$B$3000,"WRONG Code",0)</f>
        <v>WRONG Code</v>
      </c>
      <c r="N3289" s="69">
        <f t="shared" si="325"/>
        <v>0</v>
      </c>
      <c r="U3289" s="71">
        <f t="shared" si="324"/>
        <v>0</v>
      </c>
      <c r="V3289" s="71">
        <f t="shared" si="326"/>
        <v>0</v>
      </c>
      <c r="X3289" s="69">
        <f>Job_Cards[[#This Row],[GST on Lobour]]+Job_Cards[[#This Row],[Total Labour]]+Job_Cards[[#This Row],[Part Value]]</f>
        <v>0</v>
      </c>
      <c r="AA3289" s="15">
        <f t="shared" si="327"/>
        <v>0</v>
      </c>
      <c r="AB3289" s="15">
        <f t="shared" si="328"/>
        <v>1</v>
      </c>
      <c r="AC3289" s="15">
        <f t="shared" si="329"/>
        <v>1900</v>
      </c>
    </row>
    <row r="3290" spans="7:29" x14ac:dyDescent="0.35">
      <c r="G3290" s="64"/>
      <c r="H3290" s="65"/>
      <c r="I3290" s="65" t="str">
        <f>IF(Job_Cards[[#This Row],[Customer Name]]="",I3289,"")</f>
        <v>Counter Sale</v>
      </c>
      <c r="K3290" s="67" t="str">
        <f>_xlfn.XLOOKUP(Job_Cards[[#This Row],[Part Code Issued]],'Inventory Check'!$A$3:$A$3000,'Inventory Check'!$B$3:$B$3000,"WRONG Code",0)</f>
        <v>WRONG Code</v>
      </c>
      <c r="N3290" s="69">
        <f t="shared" si="325"/>
        <v>0</v>
      </c>
      <c r="U3290" s="71">
        <f t="shared" si="324"/>
        <v>0</v>
      </c>
      <c r="V3290" s="71">
        <f t="shared" si="326"/>
        <v>0</v>
      </c>
      <c r="X3290" s="69">
        <f>Job_Cards[[#This Row],[GST on Lobour]]+Job_Cards[[#This Row],[Total Labour]]+Job_Cards[[#This Row],[Part Value]]</f>
        <v>0</v>
      </c>
      <c r="AA3290" s="15">
        <f t="shared" si="327"/>
        <v>0</v>
      </c>
      <c r="AB3290" s="15">
        <f t="shared" si="328"/>
        <v>1</v>
      </c>
      <c r="AC3290" s="15">
        <f t="shared" si="329"/>
        <v>1900</v>
      </c>
    </row>
    <row r="3291" spans="7:29" x14ac:dyDescent="0.35">
      <c r="G3291" s="64"/>
      <c r="H3291" s="65"/>
      <c r="I3291" s="65" t="str">
        <f>IF(Job_Cards[[#This Row],[Customer Name]]="",I3290,"")</f>
        <v>Counter Sale</v>
      </c>
      <c r="K3291" s="67" t="str">
        <f>_xlfn.XLOOKUP(Job_Cards[[#This Row],[Part Code Issued]],'Inventory Check'!$A$3:$A$3000,'Inventory Check'!$B$3:$B$3000,"WRONG Code",0)</f>
        <v>WRONG Code</v>
      </c>
      <c r="N3291" s="69">
        <f t="shared" si="325"/>
        <v>0</v>
      </c>
      <c r="U3291" s="71">
        <f t="shared" si="324"/>
        <v>0</v>
      </c>
      <c r="V3291" s="71">
        <f t="shared" si="326"/>
        <v>0</v>
      </c>
      <c r="X3291" s="69">
        <f>Job_Cards[[#This Row],[GST on Lobour]]+Job_Cards[[#This Row],[Total Labour]]+Job_Cards[[#This Row],[Part Value]]</f>
        <v>0</v>
      </c>
      <c r="AA3291" s="15">
        <f t="shared" si="327"/>
        <v>0</v>
      </c>
      <c r="AB3291" s="15">
        <f t="shared" si="328"/>
        <v>1</v>
      </c>
      <c r="AC3291" s="15">
        <f t="shared" si="329"/>
        <v>1900</v>
      </c>
    </row>
    <row r="3292" spans="7:29" x14ac:dyDescent="0.35">
      <c r="G3292" s="64"/>
      <c r="H3292" s="65"/>
      <c r="I3292" s="65" t="str">
        <f>IF(Job_Cards[[#This Row],[Customer Name]]="",I3291,"")</f>
        <v>Counter Sale</v>
      </c>
      <c r="K3292" s="67" t="str">
        <f>_xlfn.XLOOKUP(Job_Cards[[#This Row],[Part Code Issued]],'Inventory Check'!$A$3:$A$3000,'Inventory Check'!$B$3:$B$3000,"WRONG Code",0)</f>
        <v>WRONG Code</v>
      </c>
      <c r="N3292" s="69">
        <f t="shared" si="325"/>
        <v>0</v>
      </c>
      <c r="U3292" s="71">
        <f t="shared" si="324"/>
        <v>0</v>
      </c>
      <c r="V3292" s="71">
        <f t="shared" si="326"/>
        <v>0</v>
      </c>
      <c r="X3292" s="69">
        <f>Job_Cards[[#This Row],[GST on Lobour]]+Job_Cards[[#This Row],[Total Labour]]+Job_Cards[[#This Row],[Part Value]]</f>
        <v>0</v>
      </c>
      <c r="AA3292" s="15">
        <f t="shared" si="327"/>
        <v>0</v>
      </c>
      <c r="AB3292" s="15">
        <f t="shared" si="328"/>
        <v>1</v>
      </c>
      <c r="AC3292" s="15">
        <f t="shared" si="329"/>
        <v>1900</v>
      </c>
    </row>
    <row r="3293" spans="7:29" x14ac:dyDescent="0.35">
      <c r="G3293" s="64"/>
      <c r="H3293" s="65"/>
      <c r="I3293" s="65" t="str">
        <f>IF(Job_Cards[[#This Row],[Customer Name]]="",I3292,"")</f>
        <v>Counter Sale</v>
      </c>
      <c r="K3293" s="67" t="str">
        <f>_xlfn.XLOOKUP(Job_Cards[[#This Row],[Part Code Issued]],'Inventory Check'!$A$3:$A$3000,'Inventory Check'!$B$3:$B$3000,"WRONG Code",0)</f>
        <v>WRONG Code</v>
      </c>
      <c r="N3293" s="69">
        <f t="shared" si="325"/>
        <v>0</v>
      </c>
      <c r="U3293" s="71">
        <f t="shared" si="324"/>
        <v>0</v>
      </c>
      <c r="V3293" s="71">
        <f t="shared" si="326"/>
        <v>0</v>
      </c>
      <c r="X3293" s="69">
        <f>Job_Cards[[#This Row],[GST on Lobour]]+Job_Cards[[#This Row],[Total Labour]]+Job_Cards[[#This Row],[Part Value]]</f>
        <v>0</v>
      </c>
      <c r="AA3293" s="15">
        <f t="shared" si="327"/>
        <v>0</v>
      </c>
      <c r="AB3293" s="15">
        <f t="shared" si="328"/>
        <v>1</v>
      </c>
      <c r="AC3293" s="15">
        <f t="shared" si="329"/>
        <v>1900</v>
      </c>
    </row>
    <row r="3294" spans="7:29" x14ac:dyDescent="0.35">
      <c r="G3294" s="64"/>
      <c r="H3294" s="65"/>
      <c r="I3294" s="65" t="str">
        <f>IF(Job_Cards[[#This Row],[Customer Name]]="",I3293,"")</f>
        <v>Counter Sale</v>
      </c>
      <c r="K3294" s="67" t="str">
        <f>_xlfn.XLOOKUP(Job_Cards[[#This Row],[Part Code Issued]],'Inventory Check'!$A$3:$A$3000,'Inventory Check'!$B$3:$B$3000,"WRONG Code",0)</f>
        <v>WRONG Code</v>
      </c>
      <c r="N3294" s="69">
        <f t="shared" si="325"/>
        <v>0</v>
      </c>
      <c r="U3294" s="71">
        <f t="shared" si="324"/>
        <v>0</v>
      </c>
      <c r="V3294" s="71">
        <f t="shared" si="326"/>
        <v>0</v>
      </c>
      <c r="X3294" s="69">
        <f>Job_Cards[[#This Row],[GST on Lobour]]+Job_Cards[[#This Row],[Total Labour]]+Job_Cards[[#This Row],[Part Value]]</f>
        <v>0</v>
      </c>
      <c r="AA3294" s="15">
        <f t="shared" si="327"/>
        <v>0</v>
      </c>
      <c r="AB3294" s="15">
        <f t="shared" si="328"/>
        <v>1</v>
      </c>
      <c r="AC3294" s="15">
        <f t="shared" si="329"/>
        <v>1900</v>
      </c>
    </row>
    <row r="3295" spans="7:29" x14ac:dyDescent="0.35">
      <c r="G3295" s="64"/>
      <c r="H3295" s="65"/>
      <c r="I3295" s="65" t="str">
        <f>IF(Job_Cards[[#This Row],[Customer Name]]="",I3294,"")</f>
        <v>Counter Sale</v>
      </c>
      <c r="K3295" s="67" t="str">
        <f>_xlfn.XLOOKUP(Job_Cards[[#This Row],[Part Code Issued]],'Inventory Check'!$A$3:$A$3000,'Inventory Check'!$B$3:$B$3000,"WRONG Code",0)</f>
        <v>WRONG Code</v>
      </c>
      <c r="N3295" s="69">
        <f t="shared" si="325"/>
        <v>0</v>
      </c>
      <c r="U3295" s="71">
        <f t="shared" si="324"/>
        <v>0</v>
      </c>
      <c r="V3295" s="71">
        <f t="shared" si="326"/>
        <v>0</v>
      </c>
      <c r="X3295" s="69">
        <f>Job_Cards[[#This Row],[GST on Lobour]]+Job_Cards[[#This Row],[Total Labour]]+Job_Cards[[#This Row],[Part Value]]</f>
        <v>0</v>
      </c>
      <c r="AA3295" s="15">
        <f t="shared" si="327"/>
        <v>0</v>
      </c>
      <c r="AB3295" s="15">
        <f t="shared" si="328"/>
        <v>1</v>
      </c>
      <c r="AC3295" s="15">
        <f t="shared" si="329"/>
        <v>1900</v>
      </c>
    </row>
    <row r="3296" spans="7:29" x14ac:dyDescent="0.35">
      <c r="G3296" s="64"/>
      <c r="H3296" s="65"/>
      <c r="I3296" s="65" t="str">
        <f>IF(Job_Cards[[#This Row],[Customer Name]]="",I3295,"")</f>
        <v>Counter Sale</v>
      </c>
      <c r="K3296" s="67" t="str">
        <f>_xlfn.XLOOKUP(Job_Cards[[#This Row],[Part Code Issued]],'Inventory Check'!$A$3:$A$3000,'Inventory Check'!$B$3:$B$3000,"WRONG Code",0)</f>
        <v>WRONG Code</v>
      </c>
      <c r="N3296" s="69">
        <f t="shared" si="325"/>
        <v>0</v>
      </c>
      <c r="U3296" s="71">
        <f t="shared" si="324"/>
        <v>0</v>
      </c>
      <c r="V3296" s="71">
        <f t="shared" si="326"/>
        <v>0</v>
      </c>
      <c r="X3296" s="69">
        <f>Job_Cards[[#This Row],[GST on Lobour]]+Job_Cards[[#This Row],[Total Labour]]+Job_Cards[[#This Row],[Part Value]]</f>
        <v>0</v>
      </c>
      <c r="AA3296" s="15">
        <f t="shared" si="327"/>
        <v>0</v>
      </c>
      <c r="AB3296" s="15">
        <f t="shared" si="328"/>
        <v>1</v>
      </c>
      <c r="AC3296" s="15">
        <f t="shared" si="329"/>
        <v>1900</v>
      </c>
    </row>
    <row r="3297" spans="7:29" x14ac:dyDescent="0.35">
      <c r="G3297" s="64"/>
      <c r="H3297" s="65"/>
      <c r="I3297" s="65" t="str">
        <f>IF(Job_Cards[[#This Row],[Customer Name]]="",I3296,"")</f>
        <v>Counter Sale</v>
      </c>
      <c r="K3297" s="67" t="str">
        <f>_xlfn.XLOOKUP(Job_Cards[[#This Row],[Part Code Issued]],'Inventory Check'!$A$3:$A$3000,'Inventory Check'!$B$3:$B$3000,"WRONG Code",0)</f>
        <v>WRONG Code</v>
      </c>
      <c r="N3297" s="69">
        <f t="shared" si="325"/>
        <v>0</v>
      </c>
      <c r="U3297" s="71">
        <f t="shared" si="324"/>
        <v>0</v>
      </c>
      <c r="V3297" s="71">
        <f t="shared" si="326"/>
        <v>0</v>
      </c>
      <c r="X3297" s="69">
        <f>Job_Cards[[#This Row],[GST on Lobour]]+Job_Cards[[#This Row],[Total Labour]]+Job_Cards[[#This Row],[Part Value]]</f>
        <v>0</v>
      </c>
      <c r="AA3297" s="15">
        <f t="shared" si="327"/>
        <v>0</v>
      </c>
      <c r="AB3297" s="15">
        <f t="shared" si="328"/>
        <v>1</v>
      </c>
      <c r="AC3297" s="15">
        <f t="shared" si="329"/>
        <v>1900</v>
      </c>
    </row>
    <row r="3298" spans="7:29" x14ac:dyDescent="0.35">
      <c r="G3298" s="64"/>
      <c r="H3298" s="65"/>
      <c r="I3298" s="65" t="str">
        <f>IF(Job_Cards[[#This Row],[Customer Name]]="",I3297,"")</f>
        <v>Counter Sale</v>
      </c>
      <c r="K3298" s="67" t="str">
        <f>_xlfn.XLOOKUP(Job_Cards[[#This Row],[Part Code Issued]],'Inventory Check'!$A$3:$A$3000,'Inventory Check'!$B$3:$B$3000,"WRONG Code",0)</f>
        <v>WRONG Code</v>
      </c>
      <c r="N3298" s="69">
        <f t="shared" si="325"/>
        <v>0</v>
      </c>
      <c r="U3298" s="71">
        <f t="shared" si="324"/>
        <v>0</v>
      </c>
      <c r="V3298" s="71">
        <f t="shared" si="326"/>
        <v>0</v>
      </c>
      <c r="X3298" s="69">
        <f>Job_Cards[[#This Row],[GST on Lobour]]+Job_Cards[[#This Row],[Total Labour]]+Job_Cards[[#This Row],[Part Value]]</f>
        <v>0</v>
      </c>
      <c r="AA3298" s="15">
        <f t="shared" si="327"/>
        <v>0</v>
      </c>
      <c r="AB3298" s="15">
        <f t="shared" si="328"/>
        <v>1</v>
      </c>
      <c r="AC3298" s="15">
        <f t="shared" si="329"/>
        <v>1900</v>
      </c>
    </row>
    <row r="3299" spans="7:29" x14ac:dyDescent="0.35">
      <c r="G3299" s="64"/>
      <c r="H3299" s="65"/>
      <c r="I3299" s="65" t="str">
        <f>IF(Job_Cards[[#This Row],[Customer Name]]="",I3298,"")</f>
        <v>Counter Sale</v>
      </c>
      <c r="K3299" s="67" t="str">
        <f>_xlfn.XLOOKUP(Job_Cards[[#This Row],[Part Code Issued]],'Inventory Check'!$A$3:$A$3000,'Inventory Check'!$B$3:$B$3000,"WRONG Code",0)</f>
        <v>WRONG Code</v>
      </c>
      <c r="N3299" s="69">
        <f t="shared" si="325"/>
        <v>0</v>
      </c>
      <c r="U3299" s="71">
        <f t="shared" si="324"/>
        <v>0</v>
      </c>
      <c r="V3299" s="71">
        <f t="shared" si="326"/>
        <v>0</v>
      </c>
      <c r="X3299" s="69">
        <f>Job_Cards[[#This Row],[GST on Lobour]]+Job_Cards[[#This Row],[Total Labour]]+Job_Cards[[#This Row],[Part Value]]</f>
        <v>0</v>
      </c>
      <c r="AA3299" s="15">
        <f t="shared" si="327"/>
        <v>0</v>
      </c>
      <c r="AB3299" s="15">
        <f t="shared" si="328"/>
        <v>1</v>
      </c>
      <c r="AC3299" s="15">
        <f t="shared" si="329"/>
        <v>1900</v>
      </c>
    </row>
    <row r="3300" spans="7:29" x14ac:dyDescent="0.35">
      <c r="G3300" s="64"/>
      <c r="H3300" s="65"/>
      <c r="I3300" s="65" t="str">
        <f>IF(Job_Cards[[#This Row],[Customer Name]]="",I3299,"")</f>
        <v>Counter Sale</v>
      </c>
      <c r="K3300" s="67" t="str">
        <f>_xlfn.XLOOKUP(Job_Cards[[#This Row],[Part Code Issued]],'Inventory Check'!$A$3:$A$3000,'Inventory Check'!$B$3:$B$3000,"WRONG Code",0)</f>
        <v>WRONG Code</v>
      </c>
      <c r="N3300" s="69">
        <f t="shared" si="325"/>
        <v>0</v>
      </c>
      <c r="U3300" s="71">
        <f t="shared" si="324"/>
        <v>0</v>
      </c>
      <c r="V3300" s="71">
        <f t="shared" si="326"/>
        <v>0</v>
      </c>
      <c r="X3300" s="69">
        <f>Job_Cards[[#This Row],[GST on Lobour]]+Job_Cards[[#This Row],[Total Labour]]+Job_Cards[[#This Row],[Part Value]]</f>
        <v>0</v>
      </c>
      <c r="AA3300" s="15">
        <f t="shared" si="327"/>
        <v>0</v>
      </c>
      <c r="AB3300" s="15">
        <f t="shared" si="328"/>
        <v>1</v>
      </c>
      <c r="AC3300" s="15">
        <f t="shared" si="329"/>
        <v>1900</v>
      </c>
    </row>
    <row r="3301" spans="7:29" x14ac:dyDescent="0.35">
      <c r="G3301" s="64"/>
      <c r="H3301" s="65"/>
      <c r="I3301" s="65" t="str">
        <f>IF(Job_Cards[[#This Row],[Customer Name]]="",I3300,"")</f>
        <v>Counter Sale</v>
      </c>
      <c r="K3301" s="67" t="str">
        <f>_xlfn.XLOOKUP(Job_Cards[[#This Row],[Part Code Issued]],'Inventory Check'!$A$3:$A$3000,'Inventory Check'!$B$3:$B$3000,"WRONG Code",0)</f>
        <v>WRONG Code</v>
      </c>
      <c r="N3301" s="69">
        <f t="shared" si="325"/>
        <v>0</v>
      </c>
      <c r="U3301" s="71">
        <f t="shared" si="324"/>
        <v>0</v>
      </c>
      <c r="V3301" s="71">
        <f t="shared" si="326"/>
        <v>0</v>
      </c>
      <c r="X3301" s="69">
        <f>Job_Cards[[#This Row],[GST on Lobour]]+Job_Cards[[#This Row],[Total Labour]]+Job_Cards[[#This Row],[Part Value]]</f>
        <v>0</v>
      </c>
      <c r="AA3301" s="15">
        <f t="shared" si="327"/>
        <v>0</v>
      </c>
      <c r="AB3301" s="15">
        <f t="shared" si="328"/>
        <v>1</v>
      </c>
      <c r="AC3301" s="15">
        <f t="shared" si="329"/>
        <v>1900</v>
      </c>
    </row>
    <row r="3302" spans="7:29" x14ac:dyDescent="0.35">
      <c r="G3302" s="64"/>
      <c r="H3302" s="65"/>
      <c r="I3302" s="65" t="str">
        <f>IF(Job_Cards[[#This Row],[Customer Name]]="",I3301,"")</f>
        <v>Counter Sale</v>
      </c>
      <c r="K3302" s="67" t="str">
        <f>_xlfn.XLOOKUP(Job_Cards[[#This Row],[Part Code Issued]],'Inventory Check'!$A$3:$A$3000,'Inventory Check'!$B$3:$B$3000,"WRONG Code",0)</f>
        <v>WRONG Code</v>
      </c>
      <c r="N3302" s="69">
        <f t="shared" si="325"/>
        <v>0</v>
      </c>
      <c r="U3302" s="71">
        <f t="shared" si="324"/>
        <v>0</v>
      </c>
      <c r="V3302" s="71">
        <f t="shared" si="326"/>
        <v>0</v>
      </c>
      <c r="X3302" s="69">
        <f>Job_Cards[[#This Row],[GST on Lobour]]+Job_Cards[[#This Row],[Total Labour]]+Job_Cards[[#This Row],[Part Value]]</f>
        <v>0</v>
      </c>
      <c r="AA3302" s="15">
        <f t="shared" si="327"/>
        <v>0</v>
      </c>
      <c r="AB3302" s="15">
        <f t="shared" si="328"/>
        <v>1</v>
      </c>
      <c r="AC3302" s="15">
        <f t="shared" si="329"/>
        <v>1900</v>
      </c>
    </row>
    <row r="3303" spans="7:29" x14ac:dyDescent="0.35">
      <c r="G3303" s="64"/>
      <c r="H3303" s="65"/>
      <c r="I3303" s="65" t="str">
        <f>IF(Job_Cards[[#This Row],[Customer Name]]="",I3302,"")</f>
        <v>Counter Sale</v>
      </c>
      <c r="K3303" s="67" t="str">
        <f>_xlfn.XLOOKUP(Job_Cards[[#This Row],[Part Code Issued]],'Inventory Check'!$A$3:$A$3000,'Inventory Check'!$B$3:$B$3000,"WRONG Code",0)</f>
        <v>WRONG Code</v>
      </c>
      <c r="N3303" s="69">
        <f t="shared" si="325"/>
        <v>0</v>
      </c>
      <c r="U3303" s="71">
        <f t="shared" si="324"/>
        <v>0</v>
      </c>
      <c r="V3303" s="71">
        <f t="shared" si="326"/>
        <v>0</v>
      </c>
      <c r="X3303" s="69">
        <f>Job_Cards[[#This Row],[GST on Lobour]]+Job_Cards[[#This Row],[Total Labour]]+Job_Cards[[#This Row],[Part Value]]</f>
        <v>0</v>
      </c>
      <c r="AA3303" s="15">
        <f t="shared" si="327"/>
        <v>0</v>
      </c>
      <c r="AB3303" s="15">
        <f t="shared" si="328"/>
        <v>1</v>
      </c>
      <c r="AC3303" s="15">
        <f t="shared" si="329"/>
        <v>1900</v>
      </c>
    </row>
    <row r="3304" spans="7:29" x14ac:dyDescent="0.35">
      <c r="G3304" s="64"/>
      <c r="H3304" s="65"/>
      <c r="I3304" s="65" t="str">
        <f>IF(Job_Cards[[#This Row],[Customer Name]]="",I3303,"")</f>
        <v>Counter Sale</v>
      </c>
      <c r="K3304" s="67" t="str">
        <f>_xlfn.XLOOKUP(Job_Cards[[#This Row],[Part Code Issued]],'Inventory Check'!$A$3:$A$3000,'Inventory Check'!$B$3:$B$3000,"WRONG Code",0)</f>
        <v>WRONG Code</v>
      </c>
      <c r="N3304" s="69">
        <f t="shared" si="325"/>
        <v>0</v>
      </c>
      <c r="U3304" s="71">
        <f t="shared" si="324"/>
        <v>0</v>
      </c>
      <c r="V3304" s="71">
        <f t="shared" si="326"/>
        <v>0</v>
      </c>
      <c r="X3304" s="69">
        <f>Job_Cards[[#This Row],[GST on Lobour]]+Job_Cards[[#This Row],[Total Labour]]+Job_Cards[[#This Row],[Part Value]]</f>
        <v>0</v>
      </c>
      <c r="AA3304" s="15">
        <f t="shared" si="327"/>
        <v>0</v>
      </c>
      <c r="AB3304" s="15">
        <f t="shared" si="328"/>
        <v>1</v>
      </c>
      <c r="AC3304" s="15">
        <f t="shared" si="329"/>
        <v>1900</v>
      </c>
    </row>
    <row r="3305" spans="7:29" x14ac:dyDescent="0.35">
      <c r="G3305" s="64"/>
      <c r="H3305" s="65"/>
      <c r="I3305" s="65" t="str">
        <f>IF(Job_Cards[[#This Row],[Customer Name]]="",I3304,"")</f>
        <v>Counter Sale</v>
      </c>
      <c r="K3305" s="67" t="str">
        <f>_xlfn.XLOOKUP(Job_Cards[[#This Row],[Part Code Issued]],'Inventory Check'!$A$3:$A$3000,'Inventory Check'!$B$3:$B$3000,"WRONG Code",0)</f>
        <v>WRONG Code</v>
      </c>
      <c r="N3305" s="69">
        <f t="shared" si="325"/>
        <v>0</v>
      </c>
      <c r="U3305" s="71">
        <f t="shared" si="324"/>
        <v>0</v>
      </c>
      <c r="V3305" s="71">
        <f t="shared" si="326"/>
        <v>0</v>
      </c>
      <c r="X3305" s="69">
        <f>Job_Cards[[#This Row],[GST on Lobour]]+Job_Cards[[#This Row],[Total Labour]]+Job_Cards[[#This Row],[Part Value]]</f>
        <v>0</v>
      </c>
      <c r="AA3305" s="15">
        <f t="shared" si="327"/>
        <v>0</v>
      </c>
      <c r="AB3305" s="15">
        <f t="shared" si="328"/>
        <v>1</v>
      </c>
      <c r="AC3305" s="15">
        <f t="shared" si="329"/>
        <v>1900</v>
      </c>
    </row>
    <row r="3306" spans="7:29" x14ac:dyDescent="0.35">
      <c r="G3306" s="64"/>
      <c r="H3306" s="65"/>
      <c r="I3306" s="65" t="str">
        <f>IF(Job_Cards[[#This Row],[Customer Name]]="",I3305,"")</f>
        <v>Counter Sale</v>
      </c>
      <c r="K3306" s="67" t="str">
        <f>_xlfn.XLOOKUP(Job_Cards[[#This Row],[Part Code Issued]],'Inventory Check'!$A$3:$A$3000,'Inventory Check'!$B$3:$B$3000,"WRONG Code",0)</f>
        <v>WRONG Code</v>
      </c>
      <c r="N3306" s="69">
        <f t="shared" si="325"/>
        <v>0</v>
      </c>
      <c r="U3306" s="71">
        <f t="shared" si="324"/>
        <v>0</v>
      </c>
      <c r="V3306" s="71">
        <f t="shared" si="326"/>
        <v>0</v>
      </c>
      <c r="X3306" s="69">
        <f>Job_Cards[[#This Row],[GST on Lobour]]+Job_Cards[[#This Row],[Total Labour]]+Job_Cards[[#This Row],[Part Value]]</f>
        <v>0</v>
      </c>
      <c r="AA3306" s="15">
        <f t="shared" si="327"/>
        <v>0</v>
      </c>
      <c r="AB3306" s="15">
        <f t="shared" si="328"/>
        <v>1</v>
      </c>
      <c r="AC3306" s="15">
        <f t="shared" si="329"/>
        <v>1900</v>
      </c>
    </row>
    <row r="3307" spans="7:29" x14ac:dyDescent="0.35">
      <c r="G3307" s="64"/>
      <c r="H3307" s="65"/>
      <c r="I3307" s="65" t="str">
        <f>IF(Job_Cards[[#This Row],[Customer Name]]="",I3306,"")</f>
        <v>Counter Sale</v>
      </c>
      <c r="K3307" s="67" t="str">
        <f>_xlfn.XLOOKUP(Job_Cards[[#This Row],[Part Code Issued]],'Inventory Check'!$A$3:$A$3000,'Inventory Check'!$B$3:$B$3000,"WRONG Code",0)</f>
        <v>WRONG Code</v>
      </c>
      <c r="N3307" s="69">
        <f t="shared" si="325"/>
        <v>0</v>
      </c>
      <c r="U3307" s="71">
        <f t="shared" si="324"/>
        <v>0</v>
      </c>
      <c r="V3307" s="71">
        <f t="shared" si="326"/>
        <v>0</v>
      </c>
      <c r="X3307" s="69">
        <f>Job_Cards[[#This Row],[GST on Lobour]]+Job_Cards[[#This Row],[Total Labour]]+Job_Cards[[#This Row],[Part Value]]</f>
        <v>0</v>
      </c>
      <c r="AA3307" s="15">
        <f t="shared" si="327"/>
        <v>0</v>
      </c>
      <c r="AB3307" s="15">
        <f t="shared" si="328"/>
        <v>1</v>
      </c>
      <c r="AC3307" s="15">
        <f t="shared" si="329"/>
        <v>1900</v>
      </c>
    </row>
    <row r="3308" spans="7:29" x14ac:dyDescent="0.35">
      <c r="G3308" s="64"/>
      <c r="H3308" s="65"/>
      <c r="I3308" s="65" t="str">
        <f>IF(Job_Cards[[#This Row],[Customer Name]]="",I3307,"")</f>
        <v>Counter Sale</v>
      </c>
      <c r="K3308" s="67" t="str">
        <f>_xlfn.XLOOKUP(Job_Cards[[#This Row],[Part Code Issued]],'Inventory Check'!$A$3:$A$3000,'Inventory Check'!$B$3:$B$3000,"WRONG Code",0)</f>
        <v>WRONG Code</v>
      </c>
      <c r="N3308" s="69">
        <f t="shared" si="325"/>
        <v>0</v>
      </c>
      <c r="U3308" s="71">
        <f t="shared" si="324"/>
        <v>0</v>
      </c>
      <c r="V3308" s="71">
        <f t="shared" si="326"/>
        <v>0</v>
      </c>
      <c r="X3308" s="69">
        <f>Job_Cards[[#This Row],[GST on Lobour]]+Job_Cards[[#This Row],[Total Labour]]+Job_Cards[[#This Row],[Part Value]]</f>
        <v>0</v>
      </c>
      <c r="AA3308" s="15">
        <f t="shared" si="327"/>
        <v>0</v>
      </c>
      <c r="AB3308" s="15">
        <f t="shared" si="328"/>
        <v>1</v>
      </c>
      <c r="AC3308" s="15">
        <f t="shared" si="329"/>
        <v>1900</v>
      </c>
    </row>
    <row r="3309" spans="7:29" x14ac:dyDescent="0.35">
      <c r="G3309" s="64"/>
      <c r="H3309" s="65"/>
      <c r="I3309" s="65" t="str">
        <f>IF(Job_Cards[[#This Row],[Customer Name]]="",I3308,"")</f>
        <v>Counter Sale</v>
      </c>
      <c r="K3309" s="67" t="str">
        <f>_xlfn.XLOOKUP(Job_Cards[[#This Row],[Part Code Issued]],'Inventory Check'!$A$3:$A$3000,'Inventory Check'!$B$3:$B$3000,"WRONG Code",0)</f>
        <v>WRONG Code</v>
      </c>
      <c r="N3309" s="69">
        <f t="shared" si="325"/>
        <v>0</v>
      </c>
      <c r="U3309" s="71">
        <f t="shared" si="324"/>
        <v>0</v>
      </c>
      <c r="V3309" s="71">
        <f t="shared" si="326"/>
        <v>0</v>
      </c>
      <c r="X3309" s="69">
        <f>Job_Cards[[#This Row],[GST on Lobour]]+Job_Cards[[#This Row],[Total Labour]]+Job_Cards[[#This Row],[Part Value]]</f>
        <v>0</v>
      </c>
      <c r="AA3309" s="15">
        <f t="shared" si="327"/>
        <v>0</v>
      </c>
      <c r="AB3309" s="15">
        <f t="shared" si="328"/>
        <v>1</v>
      </c>
      <c r="AC3309" s="15">
        <f t="shared" si="329"/>
        <v>1900</v>
      </c>
    </row>
    <row r="3310" spans="7:29" x14ac:dyDescent="0.35">
      <c r="G3310" s="64"/>
      <c r="H3310" s="65"/>
      <c r="I3310" s="65" t="str">
        <f>IF(Job_Cards[[#This Row],[Customer Name]]="",I3309,"")</f>
        <v>Counter Sale</v>
      </c>
      <c r="K3310" s="67" t="str">
        <f>_xlfn.XLOOKUP(Job_Cards[[#This Row],[Part Code Issued]],'Inventory Check'!$A$3:$A$3000,'Inventory Check'!$B$3:$B$3000,"WRONG Code",0)</f>
        <v>WRONG Code</v>
      </c>
      <c r="N3310" s="69">
        <f t="shared" si="325"/>
        <v>0</v>
      </c>
      <c r="U3310" s="71">
        <f t="shared" si="324"/>
        <v>0</v>
      </c>
      <c r="V3310" s="71">
        <f t="shared" si="326"/>
        <v>0</v>
      </c>
      <c r="X3310" s="69">
        <f>Job_Cards[[#This Row],[GST on Lobour]]+Job_Cards[[#This Row],[Total Labour]]+Job_Cards[[#This Row],[Part Value]]</f>
        <v>0</v>
      </c>
      <c r="AA3310" s="15">
        <f t="shared" si="327"/>
        <v>0</v>
      </c>
      <c r="AB3310" s="15">
        <f t="shared" si="328"/>
        <v>1</v>
      </c>
      <c r="AC3310" s="15">
        <f t="shared" si="329"/>
        <v>1900</v>
      </c>
    </row>
    <row r="3311" spans="7:29" x14ac:dyDescent="0.35">
      <c r="G3311" s="64"/>
      <c r="H3311" s="65"/>
      <c r="I3311" s="65" t="str">
        <f>IF(Job_Cards[[#This Row],[Customer Name]]="",I3310,"")</f>
        <v>Counter Sale</v>
      </c>
      <c r="K3311" s="67" t="str">
        <f>_xlfn.XLOOKUP(Job_Cards[[#This Row],[Part Code Issued]],'Inventory Check'!$A$3:$A$3000,'Inventory Check'!$B$3:$B$3000,"WRONG Code",0)</f>
        <v>WRONG Code</v>
      </c>
      <c r="N3311" s="69">
        <f t="shared" si="325"/>
        <v>0</v>
      </c>
      <c r="U3311" s="71">
        <f t="shared" si="324"/>
        <v>0</v>
      </c>
      <c r="V3311" s="71">
        <f t="shared" si="326"/>
        <v>0</v>
      </c>
      <c r="X3311" s="69">
        <f>Job_Cards[[#This Row],[GST on Lobour]]+Job_Cards[[#This Row],[Total Labour]]+Job_Cards[[#This Row],[Part Value]]</f>
        <v>0</v>
      </c>
      <c r="AA3311" s="15">
        <f t="shared" si="327"/>
        <v>0</v>
      </c>
      <c r="AB3311" s="15">
        <f t="shared" si="328"/>
        <v>1</v>
      </c>
      <c r="AC3311" s="15">
        <f t="shared" si="329"/>
        <v>1900</v>
      </c>
    </row>
    <row r="3312" spans="7:29" x14ac:dyDescent="0.35">
      <c r="G3312" s="64"/>
      <c r="H3312" s="65"/>
      <c r="I3312" s="65" t="str">
        <f>IF(Job_Cards[[#This Row],[Customer Name]]="",I3311,"")</f>
        <v>Counter Sale</v>
      </c>
      <c r="K3312" s="67" t="str">
        <f>_xlfn.XLOOKUP(Job_Cards[[#This Row],[Part Code Issued]],'Inventory Check'!$A$3:$A$3000,'Inventory Check'!$B$3:$B$3000,"WRONG Code",0)</f>
        <v>WRONG Code</v>
      </c>
      <c r="N3312" s="69">
        <f t="shared" si="325"/>
        <v>0</v>
      </c>
      <c r="U3312" s="71">
        <f t="shared" si="324"/>
        <v>0</v>
      </c>
      <c r="V3312" s="71">
        <f t="shared" si="326"/>
        <v>0</v>
      </c>
      <c r="X3312" s="69">
        <f>Job_Cards[[#This Row],[GST on Lobour]]+Job_Cards[[#This Row],[Total Labour]]+Job_Cards[[#This Row],[Part Value]]</f>
        <v>0</v>
      </c>
      <c r="AA3312" s="15">
        <f t="shared" si="327"/>
        <v>0</v>
      </c>
      <c r="AB3312" s="15">
        <f t="shared" si="328"/>
        <v>1</v>
      </c>
      <c r="AC3312" s="15">
        <f t="shared" si="329"/>
        <v>1900</v>
      </c>
    </row>
    <row r="3313" spans="7:29" x14ac:dyDescent="0.35">
      <c r="G3313" s="64"/>
      <c r="H3313" s="65"/>
      <c r="I3313" s="65" t="str">
        <f>IF(Job_Cards[[#This Row],[Customer Name]]="",I3312,"")</f>
        <v>Counter Sale</v>
      </c>
      <c r="K3313" s="67" t="str">
        <f>_xlfn.XLOOKUP(Job_Cards[[#This Row],[Part Code Issued]],'Inventory Check'!$A$3:$A$3000,'Inventory Check'!$B$3:$B$3000,"WRONG Code",0)</f>
        <v>WRONG Code</v>
      </c>
      <c r="N3313" s="69">
        <f t="shared" si="325"/>
        <v>0</v>
      </c>
      <c r="U3313" s="71">
        <f t="shared" si="324"/>
        <v>0</v>
      </c>
      <c r="V3313" s="71">
        <f t="shared" si="326"/>
        <v>0</v>
      </c>
      <c r="X3313" s="69">
        <f>Job_Cards[[#This Row],[GST on Lobour]]+Job_Cards[[#This Row],[Total Labour]]+Job_Cards[[#This Row],[Part Value]]</f>
        <v>0</v>
      </c>
      <c r="AA3313" s="15">
        <f t="shared" si="327"/>
        <v>0</v>
      </c>
      <c r="AB3313" s="15">
        <f t="shared" si="328"/>
        <v>1</v>
      </c>
      <c r="AC3313" s="15">
        <f t="shared" si="329"/>
        <v>1900</v>
      </c>
    </row>
    <row r="3314" spans="7:29" x14ac:dyDescent="0.35">
      <c r="G3314" s="64"/>
      <c r="H3314" s="65"/>
      <c r="I3314" s="65" t="str">
        <f>IF(Job_Cards[[#This Row],[Customer Name]]="",I3313,"")</f>
        <v>Counter Sale</v>
      </c>
      <c r="K3314" s="67" t="str">
        <f>_xlfn.XLOOKUP(Job_Cards[[#This Row],[Part Code Issued]],'Inventory Check'!$A$3:$A$3000,'Inventory Check'!$B$3:$B$3000,"WRONG Code",0)</f>
        <v>WRONG Code</v>
      </c>
      <c r="N3314" s="69">
        <f t="shared" si="325"/>
        <v>0</v>
      </c>
      <c r="U3314" s="71">
        <f t="shared" si="324"/>
        <v>0</v>
      </c>
      <c r="V3314" s="71">
        <f t="shared" si="326"/>
        <v>0</v>
      </c>
      <c r="X3314" s="69">
        <f>Job_Cards[[#This Row],[GST on Lobour]]+Job_Cards[[#This Row],[Total Labour]]+Job_Cards[[#This Row],[Part Value]]</f>
        <v>0</v>
      </c>
      <c r="AA3314" s="15">
        <f t="shared" si="327"/>
        <v>0</v>
      </c>
      <c r="AB3314" s="15">
        <f t="shared" si="328"/>
        <v>1</v>
      </c>
      <c r="AC3314" s="15">
        <f t="shared" si="329"/>
        <v>1900</v>
      </c>
    </row>
    <row r="3315" spans="7:29" x14ac:dyDescent="0.35">
      <c r="G3315" s="64"/>
      <c r="H3315" s="65"/>
      <c r="I3315" s="65" t="str">
        <f>IF(Job_Cards[[#This Row],[Customer Name]]="",I3314,"")</f>
        <v>Counter Sale</v>
      </c>
      <c r="K3315" s="67" t="str">
        <f>_xlfn.XLOOKUP(Job_Cards[[#This Row],[Part Code Issued]],'Inventory Check'!$A$3:$A$3000,'Inventory Check'!$B$3:$B$3000,"WRONG Code",0)</f>
        <v>WRONG Code</v>
      </c>
      <c r="N3315" s="69">
        <f t="shared" si="325"/>
        <v>0</v>
      </c>
      <c r="U3315" s="71">
        <f t="shared" si="324"/>
        <v>0</v>
      </c>
      <c r="V3315" s="71">
        <f t="shared" si="326"/>
        <v>0</v>
      </c>
      <c r="X3315" s="69">
        <f>Job_Cards[[#This Row],[GST on Lobour]]+Job_Cards[[#This Row],[Total Labour]]+Job_Cards[[#This Row],[Part Value]]</f>
        <v>0</v>
      </c>
      <c r="AA3315" s="15">
        <f t="shared" si="327"/>
        <v>0</v>
      </c>
      <c r="AB3315" s="15">
        <f t="shared" si="328"/>
        <v>1</v>
      </c>
      <c r="AC3315" s="15">
        <f t="shared" si="329"/>
        <v>1900</v>
      </c>
    </row>
    <row r="3316" spans="7:29" x14ac:dyDescent="0.35">
      <c r="G3316" s="64"/>
      <c r="H3316" s="65"/>
      <c r="I3316" s="65" t="str">
        <f>IF(Job_Cards[[#This Row],[Customer Name]]="",I3315,"")</f>
        <v>Counter Sale</v>
      </c>
      <c r="K3316" s="67" t="str">
        <f>_xlfn.XLOOKUP(Job_Cards[[#This Row],[Part Code Issued]],'Inventory Check'!$A$3:$A$3000,'Inventory Check'!$B$3:$B$3000,"WRONG Code",0)</f>
        <v>WRONG Code</v>
      </c>
      <c r="N3316" s="69">
        <f t="shared" si="325"/>
        <v>0</v>
      </c>
      <c r="U3316" s="71">
        <f t="shared" si="324"/>
        <v>0</v>
      </c>
      <c r="V3316" s="71">
        <f t="shared" si="326"/>
        <v>0</v>
      </c>
      <c r="X3316" s="69">
        <f>Job_Cards[[#This Row],[GST on Lobour]]+Job_Cards[[#This Row],[Total Labour]]+Job_Cards[[#This Row],[Part Value]]</f>
        <v>0</v>
      </c>
      <c r="AA3316" s="15">
        <f t="shared" si="327"/>
        <v>0</v>
      </c>
      <c r="AB3316" s="15">
        <f t="shared" si="328"/>
        <v>1</v>
      </c>
      <c r="AC3316" s="15">
        <f t="shared" si="329"/>
        <v>1900</v>
      </c>
    </row>
    <row r="3317" spans="7:29" x14ac:dyDescent="0.35">
      <c r="G3317" s="64"/>
      <c r="H3317" s="65"/>
      <c r="I3317" s="65" t="str">
        <f>IF(Job_Cards[[#This Row],[Customer Name]]="",I3316,"")</f>
        <v>Counter Sale</v>
      </c>
      <c r="K3317" s="67" t="str">
        <f>_xlfn.XLOOKUP(Job_Cards[[#This Row],[Part Code Issued]],'Inventory Check'!$A$3:$A$3000,'Inventory Check'!$B$3:$B$3000,"WRONG Code",0)</f>
        <v>WRONG Code</v>
      </c>
      <c r="N3317" s="69">
        <f t="shared" si="325"/>
        <v>0</v>
      </c>
      <c r="U3317" s="71">
        <f t="shared" si="324"/>
        <v>0</v>
      </c>
      <c r="V3317" s="71">
        <f t="shared" si="326"/>
        <v>0</v>
      </c>
      <c r="X3317" s="69">
        <f>Job_Cards[[#This Row],[GST on Lobour]]+Job_Cards[[#This Row],[Total Labour]]+Job_Cards[[#This Row],[Part Value]]</f>
        <v>0</v>
      </c>
      <c r="AA3317" s="15">
        <f t="shared" si="327"/>
        <v>0</v>
      </c>
      <c r="AB3317" s="15">
        <f t="shared" si="328"/>
        <v>1</v>
      </c>
      <c r="AC3317" s="15">
        <f t="shared" si="329"/>
        <v>1900</v>
      </c>
    </row>
    <row r="3318" spans="7:29" x14ac:dyDescent="0.35">
      <c r="G3318" s="64"/>
      <c r="H3318" s="65"/>
      <c r="I3318" s="65" t="str">
        <f>IF(Job_Cards[[#This Row],[Customer Name]]="",I3317,"")</f>
        <v>Counter Sale</v>
      </c>
      <c r="K3318" s="67" t="str">
        <f>_xlfn.XLOOKUP(Job_Cards[[#This Row],[Part Code Issued]],'Inventory Check'!$A$3:$A$3000,'Inventory Check'!$B$3:$B$3000,"WRONG Code",0)</f>
        <v>WRONG Code</v>
      </c>
      <c r="N3318" s="69">
        <f t="shared" si="325"/>
        <v>0</v>
      </c>
      <c r="U3318" s="71">
        <f t="shared" si="324"/>
        <v>0</v>
      </c>
      <c r="V3318" s="71">
        <f t="shared" si="326"/>
        <v>0</v>
      </c>
      <c r="X3318" s="69">
        <f>Job_Cards[[#This Row],[GST on Lobour]]+Job_Cards[[#This Row],[Total Labour]]+Job_Cards[[#This Row],[Part Value]]</f>
        <v>0</v>
      </c>
      <c r="AA3318" s="15">
        <f t="shared" si="327"/>
        <v>0</v>
      </c>
      <c r="AB3318" s="15">
        <f t="shared" si="328"/>
        <v>1</v>
      </c>
      <c r="AC3318" s="15">
        <f t="shared" si="329"/>
        <v>1900</v>
      </c>
    </row>
    <row r="3319" spans="7:29" x14ac:dyDescent="0.35">
      <c r="G3319" s="64"/>
      <c r="H3319" s="65"/>
      <c r="I3319" s="65" t="str">
        <f>IF(Job_Cards[[#This Row],[Customer Name]]="",I3318,"")</f>
        <v>Counter Sale</v>
      </c>
      <c r="K3319" s="67" t="str">
        <f>_xlfn.XLOOKUP(Job_Cards[[#This Row],[Part Code Issued]],'Inventory Check'!$A$3:$A$3000,'Inventory Check'!$B$3:$B$3000,"WRONG Code",0)</f>
        <v>WRONG Code</v>
      </c>
      <c r="N3319" s="69">
        <f t="shared" si="325"/>
        <v>0</v>
      </c>
      <c r="U3319" s="71">
        <f t="shared" si="324"/>
        <v>0</v>
      </c>
      <c r="V3319" s="71">
        <f t="shared" si="326"/>
        <v>0</v>
      </c>
      <c r="X3319" s="69">
        <f>Job_Cards[[#This Row],[GST on Lobour]]+Job_Cards[[#This Row],[Total Labour]]+Job_Cards[[#This Row],[Part Value]]</f>
        <v>0</v>
      </c>
      <c r="AA3319" s="15">
        <f t="shared" si="327"/>
        <v>0</v>
      </c>
      <c r="AB3319" s="15">
        <f t="shared" si="328"/>
        <v>1</v>
      </c>
      <c r="AC3319" s="15">
        <f t="shared" si="329"/>
        <v>1900</v>
      </c>
    </row>
    <row r="3320" spans="7:29" x14ac:dyDescent="0.35">
      <c r="G3320" s="64"/>
      <c r="H3320" s="65"/>
      <c r="I3320" s="65" t="str">
        <f>IF(Job_Cards[[#This Row],[Customer Name]]="",I3319,"")</f>
        <v>Counter Sale</v>
      </c>
      <c r="K3320" s="67" t="str">
        <f>_xlfn.XLOOKUP(Job_Cards[[#This Row],[Part Code Issued]],'Inventory Check'!$A$3:$A$3000,'Inventory Check'!$B$3:$B$3000,"WRONG Code",0)</f>
        <v>WRONG Code</v>
      </c>
      <c r="N3320" s="69">
        <f t="shared" si="325"/>
        <v>0</v>
      </c>
      <c r="U3320" s="71">
        <f t="shared" si="324"/>
        <v>0</v>
      </c>
      <c r="V3320" s="71">
        <f t="shared" si="326"/>
        <v>0</v>
      </c>
      <c r="X3320" s="69">
        <f>Job_Cards[[#This Row],[GST on Lobour]]+Job_Cards[[#This Row],[Total Labour]]+Job_Cards[[#This Row],[Part Value]]</f>
        <v>0</v>
      </c>
      <c r="AA3320" s="15">
        <f t="shared" si="327"/>
        <v>0</v>
      </c>
      <c r="AB3320" s="15">
        <f t="shared" si="328"/>
        <v>1</v>
      </c>
      <c r="AC3320" s="15">
        <f t="shared" si="329"/>
        <v>1900</v>
      </c>
    </row>
    <row r="3321" spans="7:29" x14ac:dyDescent="0.35">
      <c r="G3321" s="64"/>
      <c r="H3321" s="65"/>
      <c r="I3321" s="65" t="str">
        <f>IF(Job_Cards[[#This Row],[Customer Name]]="",I3320,"")</f>
        <v>Counter Sale</v>
      </c>
      <c r="K3321" s="67" t="str">
        <f>_xlfn.XLOOKUP(Job_Cards[[#This Row],[Part Code Issued]],'Inventory Check'!$A$3:$A$3000,'Inventory Check'!$B$3:$B$3000,"WRONG Code",0)</f>
        <v>WRONG Code</v>
      </c>
      <c r="N3321" s="69">
        <f t="shared" si="325"/>
        <v>0</v>
      </c>
      <c r="U3321" s="71">
        <f t="shared" si="324"/>
        <v>0</v>
      </c>
      <c r="V3321" s="71">
        <f t="shared" si="326"/>
        <v>0</v>
      </c>
      <c r="X3321" s="69">
        <f>Job_Cards[[#This Row],[GST on Lobour]]+Job_Cards[[#This Row],[Total Labour]]+Job_Cards[[#This Row],[Part Value]]</f>
        <v>0</v>
      </c>
      <c r="AA3321" s="15">
        <f t="shared" si="327"/>
        <v>0</v>
      </c>
      <c r="AB3321" s="15">
        <f t="shared" si="328"/>
        <v>1</v>
      </c>
      <c r="AC3321" s="15">
        <f t="shared" si="329"/>
        <v>1900</v>
      </c>
    </row>
    <row r="3322" spans="7:29" x14ac:dyDescent="0.35">
      <c r="G3322" s="64"/>
      <c r="H3322" s="65"/>
      <c r="I3322" s="65" t="str">
        <f>IF(Job_Cards[[#This Row],[Customer Name]]="",I3321,"")</f>
        <v>Counter Sale</v>
      </c>
      <c r="K3322" s="67" t="str">
        <f>_xlfn.XLOOKUP(Job_Cards[[#This Row],[Part Code Issued]],'Inventory Check'!$A$3:$A$3000,'Inventory Check'!$B$3:$B$3000,"WRONG Code",0)</f>
        <v>WRONG Code</v>
      </c>
      <c r="N3322" s="69">
        <f t="shared" si="325"/>
        <v>0</v>
      </c>
      <c r="U3322" s="71">
        <f t="shared" si="324"/>
        <v>0</v>
      </c>
      <c r="V3322" s="71">
        <f t="shared" si="326"/>
        <v>0</v>
      </c>
      <c r="X3322" s="69">
        <f>Job_Cards[[#This Row],[GST on Lobour]]+Job_Cards[[#This Row],[Total Labour]]+Job_Cards[[#This Row],[Part Value]]</f>
        <v>0</v>
      </c>
      <c r="AA3322" s="15">
        <f t="shared" si="327"/>
        <v>0</v>
      </c>
      <c r="AB3322" s="15">
        <f t="shared" si="328"/>
        <v>1</v>
      </c>
      <c r="AC3322" s="15">
        <f t="shared" si="329"/>
        <v>1900</v>
      </c>
    </row>
    <row r="3323" spans="7:29" x14ac:dyDescent="0.35">
      <c r="G3323" s="64"/>
      <c r="H3323" s="65"/>
      <c r="I3323" s="65" t="str">
        <f>IF(Job_Cards[[#This Row],[Customer Name]]="",I3322,"")</f>
        <v>Counter Sale</v>
      </c>
      <c r="K3323" s="67" t="str">
        <f>_xlfn.XLOOKUP(Job_Cards[[#This Row],[Part Code Issued]],'Inventory Check'!$A$3:$A$3000,'Inventory Check'!$B$3:$B$3000,"WRONG Code",0)</f>
        <v>WRONG Code</v>
      </c>
      <c r="N3323" s="69">
        <f t="shared" si="325"/>
        <v>0</v>
      </c>
      <c r="U3323" s="71">
        <f t="shared" si="324"/>
        <v>0</v>
      </c>
      <c r="V3323" s="71">
        <f t="shared" si="326"/>
        <v>0</v>
      </c>
      <c r="X3323" s="69">
        <f>Job_Cards[[#This Row],[GST on Lobour]]+Job_Cards[[#This Row],[Total Labour]]+Job_Cards[[#This Row],[Part Value]]</f>
        <v>0</v>
      </c>
      <c r="AA3323" s="15">
        <f t="shared" si="327"/>
        <v>0</v>
      </c>
      <c r="AB3323" s="15">
        <f t="shared" si="328"/>
        <v>1</v>
      </c>
      <c r="AC3323" s="15">
        <f t="shared" si="329"/>
        <v>1900</v>
      </c>
    </row>
    <row r="3324" spans="7:29" x14ac:dyDescent="0.35">
      <c r="G3324" s="64"/>
      <c r="H3324" s="65"/>
      <c r="I3324" s="65" t="str">
        <f>IF(Job_Cards[[#This Row],[Customer Name]]="",I3323,"")</f>
        <v>Counter Sale</v>
      </c>
      <c r="K3324" s="67" t="str">
        <f>_xlfn.XLOOKUP(Job_Cards[[#This Row],[Part Code Issued]],'Inventory Check'!$A$3:$A$3000,'Inventory Check'!$B$3:$B$3000,"WRONG Code",0)</f>
        <v>WRONG Code</v>
      </c>
      <c r="N3324" s="69">
        <f t="shared" si="325"/>
        <v>0</v>
      </c>
      <c r="U3324" s="71">
        <f t="shared" ref="U3324:U3387" si="330">SUM(O3324:T3324)</f>
        <v>0</v>
      </c>
      <c r="V3324" s="71">
        <f t="shared" si="326"/>
        <v>0</v>
      </c>
      <c r="X3324" s="69">
        <f>Job_Cards[[#This Row],[GST on Lobour]]+Job_Cards[[#This Row],[Total Labour]]+Job_Cards[[#This Row],[Part Value]]</f>
        <v>0</v>
      </c>
      <c r="AA3324" s="15">
        <f t="shared" si="327"/>
        <v>0</v>
      </c>
      <c r="AB3324" s="15">
        <f t="shared" si="328"/>
        <v>1</v>
      </c>
      <c r="AC3324" s="15">
        <f t="shared" si="329"/>
        <v>1900</v>
      </c>
    </row>
    <row r="3325" spans="7:29" x14ac:dyDescent="0.35">
      <c r="G3325" s="64"/>
      <c r="H3325" s="65"/>
      <c r="I3325" s="65" t="str">
        <f>IF(Job_Cards[[#This Row],[Customer Name]]="",I3324,"")</f>
        <v>Counter Sale</v>
      </c>
      <c r="K3325" s="67" t="str">
        <f>_xlfn.XLOOKUP(Job_Cards[[#This Row],[Part Code Issued]],'Inventory Check'!$A$3:$A$3000,'Inventory Check'!$B$3:$B$3000,"WRONG Code",0)</f>
        <v>WRONG Code</v>
      </c>
      <c r="N3325" s="69">
        <f t="shared" ref="N3325:N3388" si="331">M3325*L3325</f>
        <v>0</v>
      </c>
      <c r="U3325" s="71">
        <f t="shared" si="330"/>
        <v>0</v>
      </c>
      <c r="V3325" s="71">
        <f t="shared" ref="V3325:V3388" si="332">U3325*0.18</f>
        <v>0</v>
      </c>
      <c r="X3325" s="69">
        <f>Job_Cards[[#This Row],[GST on Lobour]]+Job_Cards[[#This Row],[Total Labour]]+Job_Cards[[#This Row],[Part Value]]</f>
        <v>0</v>
      </c>
      <c r="AA3325" s="15">
        <f t="shared" si="327"/>
        <v>0</v>
      </c>
      <c r="AB3325" s="15">
        <f t="shared" si="328"/>
        <v>1</v>
      </c>
      <c r="AC3325" s="15">
        <f t="shared" si="329"/>
        <v>1900</v>
      </c>
    </row>
    <row r="3326" spans="7:29" x14ac:dyDescent="0.35">
      <c r="G3326" s="64"/>
      <c r="H3326" s="65"/>
      <c r="I3326" s="65" t="str">
        <f>IF(Job_Cards[[#This Row],[Customer Name]]="",I3325,"")</f>
        <v>Counter Sale</v>
      </c>
      <c r="K3326" s="67" t="str">
        <f>_xlfn.XLOOKUP(Job_Cards[[#This Row],[Part Code Issued]],'Inventory Check'!$A$3:$A$3000,'Inventory Check'!$B$3:$B$3000,"WRONG Code",0)</f>
        <v>WRONG Code</v>
      </c>
      <c r="N3326" s="69">
        <f t="shared" si="331"/>
        <v>0</v>
      </c>
      <c r="U3326" s="71">
        <f t="shared" si="330"/>
        <v>0</v>
      </c>
      <c r="V3326" s="71">
        <f t="shared" si="332"/>
        <v>0</v>
      </c>
      <c r="X3326" s="69">
        <f>Job_Cards[[#This Row],[GST on Lobour]]+Job_Cards[[#This Row],[Total Labour]]+Job_Cards[[#This Row],[Part Value]]</f>
        <v>0</v>
      </c>
      <c r="AA3326" s="15">
        <f t="shared" si="327"/>
        <v>0</v>
      </c>
      <c r="AB3326" s="15">
        <f t="shared" si="328"/>
        <v>1</v>
      </c>
      <c r="AC3326" s="15">
        <f t="shared" si="329"/>
        <v>1900</v>
      </c>
    </row>
    <row r="3327" spans="7:29" x14ac:dyDescent="0.35">
      <c r="G3327" s="64"/>
      <c r="H3327" s="65"/>
      <c r="I3327" s="65" t="str">
        <f>IF(Job_Cards[[#This Row],[Customer Name]]="",I3326,"")</f>
        <v>Counter Sale</v>
      </c>
      <c r="K3327" s="67" t="str">
        <f>_xlfn.XLOOKUP(Job_Cards[[#This Row],[Part Code Issued]],'Inventory Check'!$A$3:$A$3000,'Inventory Check'!$B$3:$B$3000,"WRONG Code",0)</f>
        <v>WRONG Code</v>
      </c>
      <c r="N3327" s="69">
        <f t="shared" si="331"/>
        <v>0</v>
      </c>
      <c r="U3327" s="71">
        <f t="shared" si="330"/>
        <v>0</v>
      </c>
      <c r="V3327" s="71">
        <f t="shared" si="332"/>
        <v>0</v>
      </c>
      <c r="X3327" s="69">
        <f>Job_Cards[[#This Row],[GST on Lobour]]+Job_Cards[[#This Row],[Total Labour]]+Job_Cards[[#This Row],[Part Value]]</f>
        <v>0</v>
      </c>
      <c r="AA3327" s="15">
        <f t="shared" ref="AA3327:AA3390" si="333">DAY(B3327)</f>
        <v>0</v>
      </c>
      <c r="AB3327" s="15">
        <f t="shared" ref="AB3327:AB3390" si="334">MONTH(B3327)</f>
        <v>1</v>
      </c>
      <c r="AC3327" s="15">
        <f t="shared" ref="AC3327:AC3390" si="335">YEAR(B3327)</f>
        <v>1900</v>
      </c>
    </row>
    <row r="3328" spans="7:29" x14ac:dyDescent="0.35">
      <c r="G3328" s="64"/>
      <c r="H3328" s="65"/>
      <c r="I3328" s="65" t="str">
        <f>IF(Job_Cards[[#This Row],[Customer Name]]="",I3327,"")</f>
        <v>Counter Sale</v>
      </c>
      <c r="K3328" s="67" t="str">
        <f>_xlfn.XLOOKUP(Job_Cards[[#This Row],[Part Code Issued]],'Inventory Check'!$A$3:$A$3000,'Inventory Check'!$B$3:$B$3000,"WRONG Code",0)</f>
        <v>WRONG Code</v>
      </c>
      <c r="N3328" s="69">
        <f t="shared" si="331"/>
        <v>0</v>
      </c>
      <c r="U3328" s="71">
        <f t="shared" si="330"/>
        <v>0</v>
      </c>
      <c r="V3328" s="71">
        <f t="shared" si="332"/>
        <v>0</v>
      </c>
      <c r="X3328" s="69">
        <f>Job_Cards[[#This Row],[GST on Lobour]]+Job_Cards[[#This Row],[Total Labour]]+Job_Cards[[#This Row],[Part Value]]</f>
        <v>0</v>
      </c>
      <c r="AA3328" s="15">
        <f t="shared" si="333"/>
        <v>0</v>
      </c>
      <c r="AB3328" s="15">
        <f t="shared" si="334"/>
        <v>1</v>
      </c>
      <c r="AC3328" s="15">
        <f t="shared" si="335"/>
        <v>1900</v>
      </c>
    </row>
    <row r="3329" spans="7:29" x14ac:dyDescent="0.35">
      <c r="G3329" s="64"/>
      <c r="H3329" s="65"/>
      <c r="I3329" s="65" t="str">
        <f>IF(Job_Cards[[#This Row],[Customer Name]]="",I3328,"")</f>
        <v>Counter Sale</v>
      </c>
      <c r="K3329" s="67" t="str">
        <f>_xlfn.XLOOKUP(Job_Cards[[#This Row],[Part Code Issued]],'Inventory Check'!$A$3:$A$3000,'Inventory Check'!$B$3:$B$3000,"WRONG Code",0)</f>
        <v>WRONG Code</v>
      </c>
      <c r="N3329" s="69">
        <f t="shared" si="331"/>
        <v>0</v>
      </c>
      <c r="U3329" s="71">
        <f t="shared" si="330"/>
        <v>0</v>
      </c>
      <c r="V3329" s="71">
        <f t="shared" si="332"/>
        <v>0</v>
      </c>
      <c r="X3329" s="69">
        <f>Job_Cards[[#This Row],[GST on Lobour]]+Job_Cards[[#This Row],[Total Labour]]+Job_Cards[[#This Row],[Part Value]]</f>
        <v>0</v>
      </c>
      <c r="AA3329" s="15">
        <f t="shared" si="333"/>
        <v>0</v>
      </c>
      <c r="AB3329" s="15">
        <f t="shared" si="334"/>
        <v>1</v>
      </c>
      <c r="AC3329" s="15">
        <f t="shared" si="335"/>
        <v>1900</v>
      </c>
    </row>
    <row r="3330" spans="7:29" x14ac:dyDescent="0.35">
      <c r="G3330" s="64"/>
      <c r="H3330" s="65"/>
      <c r="I3330" s="65" t="str">
        <f>IF(Job_Cards[[#This Row],[Customer Name]]="",I3329,"")</f>
        <v>Counter Sale</v>
      </c>
      <c r="K3330" s="67" t="str">
        <f>_xlfn.XLOOKUP(Job_Cards[[#This Row],[Part Code Issued]],'Inventory Check'!$A$3:$A$3000,'Inventory Check'!$B$3:$B$3000,"WRONG Code",0)</f>
        <v>WRONG Code</v>
      </c>
      <c r="N3330" s="69">
        <f t="shared" si="331"/>
        <v>0</v>
      </c>
      <c r="U3330" s="71">
        <f t="shared" si="330"/>
        <v>0</v>
      </c>
      <c r="V3330" s="71">
        <f t="shared" si="332"/>
        <v>0</v>
      </c>
      <c r="X3330" s="69">
        <f>Job_Cards[[#This Row],[GST on Lobour]]+Job_Cards[[#This Row],[Total Labour]]+Job_Cards[[#This Row],[Part Value]]</f>
        <v>0</v>
      </c>
      <c r="AA3330" s="15">
        <f t="shared" si="333"/>
        <v>0</v>
      </c>
      <c r="AB3330" s="15">
        <f t="shared" si="334"/>
        <v>1</v>
      </c>
      <c r="AC3330" s="15">
        <f t="shared" si="335"/>
        <v>1900</v>
      </c>
    </row>
    <row r="3331" spans="7:29" x14ac:dyDescent="0.35">
      <c r="G3331" s="64"/>
      <c r="H3331" s="65"/>
      <c r="I3331" s="65" t="str">
        <f>IF(Job_Cards[[#This Row],[Customer Name]]="",I3330,"")</f>
        <v>Counter Sale</v>
      </c>
      <c r="K3331" s="67" t="str">
        <f>_xlfn.XLOOKUP(Job_Cards[[#This Row],[Part Code Issued]],'Inventory Check'!$A$3:$A$3000,'Inventory Check'!$B$3:$B$3000,"WRONG Code",0)</f>
        <v>WRONG Code</v>
      </c>
      <c r="N3331" s="69">
        <f t="shared" si="331"/>
        <v>0</v>
      </c>
      <c r="U3331" s="71">
        <f t="shared" si="330"/>
        <v>0</v>
      </c>
      <c r="V3331" s="71">
        <f t="shared" si="332"/>
        <v>0</v>
      </c>
      <c r="X3331" s="69">
        <f>Job_Cards[[#This Row],[GST on Lobour]]+Job_Cards[[#This Row],[Total Labour]]+Job_Cards[[#This Row],[Part Value]]</f>
        <v>0</v>
      </c>
      <c r="AA3331" s="15">
        <f t="shared" si="333"/>
        <v>0</v>
      </c>
      <c r="AB3331" s="15">
        <f t="shared" si="334"/>
        <v>1</v>
      </c>
      <c r="AC3331" s="15">
        <f t="shared" si="335"/>
        <v>1900</v>
      </c>
    </row>
    <row r="3332" spans="7:29" x14ac:dyDescent="0.35">
      <c r="G3332" s="64"/>
      <c r="H3332" s="65"/>
      <c r="I3332" s="65" t="str">
        <f>IF(Job_Cards[[#This Row],[Customer Name]]="",I3331,"")</f>
        <v>Counter Sale</v>
      </c>
      <c r="K3332" s="67" t="str">
        <f>_xlfn.XLOOKUP(Job_Cards[[#This Row],[Part Code Issued]],'Inventory Check'!$A$3:$A$3000,'Inventory Check'!$B$3:$B$3000,"WRONG Code",0)</f>
        <v>WRONG Code</v>
      </c>
      <c r="N3332" s="69">
        <f t="shared" si="331"/>
        <v>0</v>
      </c>
      <c r="U3332" s="71">
        <f t="shared" si="330"/>
        <v>0</v>
      </c>
      <c r="V3332" s="71">
        <f t="shared" si="332"/>
        <v>0</v>
      </c>
      <c r="X3332" s="69">
        <f>Job_Cards[[#This Row],[GST on Lobour]]+Job_Cards[[#This Row],[Total Labour]]+Job_Cards[[#This Row],[Part Value]]</f>
        <v>0</v>
      </c>
      <c r="AA3332" s="15">
        <f t="shared" si="333"/>
        <v>0</v>
      </c>
      <c r="AB3332" s="15">
        <f t="shared" si="334"/>
        <v>1</v>
      </c>
      <c r="AC3332" s="15">
        <f t="shared" si="335"/>
        <v>1900</v>
      </c>
    </row>
    <row r="3333" spans="7:29" x14ac:dyDescent="0.35">
      <c r="G3333" s="64"/>
      <c r="H3333" s="65"/>
      <c r="I3333" s="65" t="str">
        <f>IF(Job_Cards[[#This Row],[Customer Name]]="",I3332,"")</f>
        <v>Counter Sale</v>
      </c>
      <c r="K3333" s="67" t="str">
        <f>_xlfn.XLOOKUP(Job_Cards[[#This Row],[Part Code Issued]],'Inventory Check'!$A$3:$A$3000,'Inventory Check'!$B$3:$B$3000,"WRONG Code",0)</f>
        <v>WRONG Code</v>
      </c>
      <c r="N3333" s="69">
        <f t="shared" si="331"/>
        <v>0</v>
      </c>
      <c r="U3333" s="71">
        <f t="shared" si="330"/>
        <v>0</v>
      </c>
      <c r="V3333" s="71">
        <f t="shared" si="332"/>
        <v>0</v>
      </c>
      <c r="X3333" s="69">
        <f>Job_Cards[[#This Row],[GST on Lobour]]+Job_Cards[[#This Row],[Total Labour]]+Job_Cards[[#This Row],[Part Value]]</f>
        <v>0</v>
      </c>
      <c r="AA3333" s="15">
        <f t="shared" si="333"/>
        <v>0</v>
      </c>
      <c r="AB3333" s="15">
        <f t="shared" si="334"/>
        <v>1</v>
      </c>
      <c r="AC3333" s="15">
        <f t="shared" si="335"/>
        <v>1900</v>
      </c>
    </row>
    <row r="3334" spans="7:29" x14ac:dyDescent="0.35">
      <c r="G3334" s="64"/>
      <c r="H3334" s="65"/>
      <c r="I3334" s="65" t="str">
        <f>IF(Job_Cards[[#This Row],[Customer Name]]="",I3333,"")</f>
        <v>Counter Sale</v>
      </c>
      <c r="K3334" s="67" t="str">
        <f>_xlfn.XLOOKUP(Job_Cards[[#This Row],[Part Code Issued]],'Inventory Check'!$A$3:$A$3000,'Inventory Check'!$B$3:$B$3000,"WRONG Code",0)</f>
        <v>WRONG Code</v>
      </c>
      <c r="N3334" s="69">
        <f t="shared" si="331"/>
        <v>0</v>
      </c>
      <c r="U3334" s="71">
        <f t="shared" si="330"/>
        <v>0</v>
      </c>
      <c r="V3334" s="71">
        <f t="shared" si="332"/>
        <v>0</v>
      </c>
      <c r="X3334" s="69">
        <f>Job_Cards[[#This Row],[GST on Lobour]]+Job_Cards[[#This Row],[Total Labour]]+Job_Cards[[#This Row],[Part Value]]</f>
        <v>0</v>
      </c>
      <c r="AA3334" s="15">
        <f t="shared" si="333"/>
        <v>0</v>
      </c>
      <c r="AB3334" s="15">
        <f t="shared" si="334"/>
        <v>1</v>
      </c>
      <c r="AC3334" s="15">
        <f t="shared" si="335"/>
        <v>1900</v>
      </c>
    </row>
    <row r="3335" spans="7:29" x14ac:dyDescent="0.35">
      <c r="G3335" s="64"/>
      <c r="H3335" s="65"/>
      <c r="I3335" s="65" t="str">
        <f>IF(Job_Cards[[#This Row],[Customer Name]]="",I3334,"")</f>
        <v>Counter Sale</v>
      </c>
      <c r="K3335" s="67" t="str">
        <f>_xlfn.XLOOKUP(Job_Cards[[#This Row],[Part Code Issued]],'Inventory Check'!$A$3:$A$3000,'Inventory Check'!$B$3:$B$3000,"WRONG Code",0)</f>
        <v>WRONG Code</v>
      </c>
      <c r="N3335" s="69">
        <f t="shared" si="331"/>
        <v>0</v>
      </c>
      <c r="U3335" s="71">
        <f t="shared" si="330"/>
        <v>0</v>
      </c>
      <c r="V3335" s="71">
        <f t="shared" si="332"/>
        <v>0</v>
      </c>
      <c r="X3335" s="69">
        <f>Job_Cards[[#This Row],[GST on Lobour]]+Job_Cards[[#This Row],[Total Labour]]+Job_Cards[[#This Row],[Part Value]]</f>
        <v>0</v>
      </c>
      <c r="AA3335" s="15">
        <f t="shared" si="333"/>
        <v>0</v>
      </c>
      <c r="AB3335" s="15">
        <f t="shared" si="334"/>
        <v>1</v>
      </c>
      <c r="AC3335" s="15">
        <f t="shared" si="335"/>
        <v>1900</v>
      </c>
    </row>
    <row r="3336" spans="7:29" x14ac:dyDescent="0.35">
      <c r="G3336" s="64"/>
      <c r="H3336" s="65"/>
      <c r="I3336" s="65" t="str">
        <f>IF(Job_Cards[[#This Row],[Customer Name]]="",I3335,"")</f>
        <v>Counter Sale</v>
      </c>
      <c r="K3336" s="67" t="str">
        <f>_xlfn.XLOOKUP(Job_Cards[[#This Row],[Part Code Issued]],'Inventory Check'!$A$3:$A$3000,'Inventory Check'!$B$3:$B$3000,"WRONG Code",0)</f>
        <v>WRONG Code</v>
      </c>
      <c r="N3336" s="69">
        <f t="shared" si="331"/>
        <v>0</v>
      </c>
      <c r="U3336" s="71">
        <f t="shared" si="330"/>
        <v>0</v>
      </c>
      <c r="V3336" s="71">
        <f t="shared" si="332"/>
        <v>0</v>
      </c>
      <c r="X3336" s="69">
        <f>Job_Cards[[#This Row],[GST on Lobour]]+Job_Cards[[#This Row],[Total Labour]]+Job_Cards[[#This Row],[Part Value]]</f>
        <v>0</v>
      </c>
      <c r="AA3336" s="15">
        <f t="shared" si="333"/>
        <v>0</v>
      </c>
      <c r="AB3336" s="15">
        <f t="shared" si="334"/>
        <v>1</v>
      </c>
      <c r="AC3336" s="15">
        <f t="shared" si="335"/>
        <v>1900</v>
      </c>
    </row>
    <row r="3337" spans="7:29" x14ac:dyDescent="0.35">
      <c r="G3337" s="64"/>
      <c r="H3337" s="65"/>
      <c r="I3337" s="65" t="str">
        <f>IF(Job_Cards[[#This Row],[Customer Name]]="",I3336,"")</f>
        <v>Counter Sale</v>
      </c>
      <c r="K3337" s="67" t="str">
        <f>_xlfn.XLOOKUP(Job_Cards[[#This Row],[Part Code Issued]],'Inventory Check'!$A$3:$A$3000,'Inventory Check'!$B$3:$B$3000,"WRONG Code",0)</f>
        <v>WRONG Code</v>
      </c>
      <c r="N3337" s="69">
        <f t="shared" si="331"/>
        <v>0</v>
      </c>
      <c r="U3337" s="71">
        <f t="shared" si="330"/>
        <v>0</v>
      </c>
      <c r="V3337" s="71">
        <f t="shared" si="332"/>
        <v>0</v>
      </c>
      <c r="X3337" s="69">
        <f>Job_Cards[[#This Row],[GST on Lobour]]+Job_Cards[[#This Row],[Total Labour]]+Job_Cards[[#This Row],[Part Value]]</f>
        <v>0</v>
      </c>
      <c r="AA3337" s="15">
        <f t="shared" si="333"/>
        <v>0</v>
      </c>
      <c r="AB3337" s="15">
        <f t="shared" si="334"/>
        <v>1</v>
      </c>
      <c r="AC3337" s="15">
        <f t="shared" si="335"/>
        <v>1900</v>
      </c>
    </row>
    <row r="3338" spans="7:29" x14ac:dyDescent="0.35">
      <c r="G3338" s="64"/>
      <c r="H3338" s="65"/>
      <c r="I3338" s="65" t="str">
        <f>IF(Job_Cards[[#This Row],[Customer Name]]="",I3337,"")</f>
        <v>Counter Sale</v>
      </c>
      <c r="K3338" s="67" t="str">
        <f>_xlfn.XLOOKUP(Job_Cards[[#This Row],[Part Code Issued]],'Inventory Check'!$A$3:$A$3000,'Inventory Check'!$B$3:$B$3000,"WRONG Code",0)</f>
        <v>WRONG Code</v>
      </c>
      <c r="N3338" s="69">
        <f t="shared" si="331"/>
        <v>0</v>
      </c>
      <c r="U3338" s="71">
        <f t="shared" si="330"/>
        <v>0</v>
      </c>
      <c r="V3338" s="71">
        <f t="shared" si="332"/>
        <v>0</v>
      </c>
      <c r="X3338" s="69">
        <f>Job_Cards[[#This Row],[GST on Lobour]]+Job_Cards[[#This Row],[Total Labour]]+Job_Cards[[#This Row],[Part Value]]</f>
        <v>0</v>
      </c>
      <c r="AA3338" s="15">
        <f t="shared" si="333"/>
        <v>0</v>
      </c>
      <c r="AB3338" s="15">
        <f t="shared" si="334"/>
        <v>1</v>
      </c>
      <c r="AC3338" s="15">
        <f t="shared" si="335"/>
        <v>1900</v>
      </c>
    </row>
    <row r="3339" spans="7:29" x14ac:dyDescent="0.35">
      <c r="G3339" s="64"/>
      <c r="H3339" s="65"/>
      <c r="I3339" s="65" t="str">
        <f>IF(Job_Cards[[#This Row],[Customer Name]]="",I3338,"")</f>
        <v>Counter Sale</v>
      </c>
      <c r="K3339" s="67" t="str">
        <f>_xlfn.XLOOKUP(Job_Cards[[#This Row],[Part Code Issued]],'Inventory Check'!$A$3:$A$3000,'Inventory Check'!$B$3:$B$3000,"WRONG Code",0)</f>
        <v>WRONG Code</v>
      </c>
      <c r="N3339" s="69">
        <f t="shared" si="331"/>
        <v>0</v>
      </c>
      <c r="U3339" s="71">
        <f t="shared" si="330"/>
        <v>0</v>
      </c>
      <c r="V3339" s="71">
        <f t="shared" si="332"/>
        <v>0</v>
      </c>
      <c r="X3339" s="69">
        <f>Job_Cards[[#This Row],[GST on Lobour]]+Job_Cards[[#This Row],[Total Labour]]+Job_Cards[[#This Row],[Part Value]]</f>
        <v>0</v>
      </c>
      <c r="AA3339" s="15">
        <f t="shared" si="333"/>
        <v>0</v>
      </c>
      <c r="AB3339" s="15">
        <f t="shared" si="334"/>
        <v>1</v>
      </c>
      <c r="AC3339" s="15">
        <f t="shared" si="335"/>
        <v>1900</v>
      </c>
    </row>
    <row r="3340" spans="7:29" x14ac:dyDescent="0.35">
      <c r="G3340" s="64"/>
      <c r="H3340" s="65"/>
      <c r="I3340" s="65" t="str">
        <f>IF(Job_Cards[[#This Row],[Customer Name]]="",I3339,"")</f>
        <v>Counter Sale</v>
      </c>
      <c r="K3340" s="67" t="str">
        <f>_xlfn.XLOOKUP(Job_Cards[[#This Row],[Part Code Issued]],'Inventory Check'!$A$3:$A$3000,'Inventory Check'!$B$3:$B$3000,"WRONG Code",0)</f>
        <v>WRONG Code</v>
      </c>
      <c r="N3340" s="69">
        <f t="shared" si="331"/>
        <v>0</v>
      </c>
      <c r="U3340" s="71">
        <f t="shared" si="330"/>
        <v>0</v>
      </c>
      <c r="V3340" s="71">
        <f t="shared" si="332"/>
        <v>0</v>
      </c>
      <c r="X3340" s="69">
        <f>Job_Cards[[#This Row],[GST on Lobour]]+Job_Cards[[#This Row],[Total Labour]]+Job_Cards[[#This Row],[Part Value]]</f>
        <v>0</v>
      </c>
      <c r="AA3340" s="15">
        <f t="shared" si="333"/>
        <v>0</v>
      </c>
      <c r="AB3340" s="15">
        <f t="shared" si="334"/>
        <v>1</v>
      </c>
      <c r="AC3340" s="15">
        <f t="shared" si="335"/>
        <v>1900</v>
      </c>
    </row>
    <row r="3341" spans="7:29" x14ac:dyDescent="0.35">
      <c r="G3341" s="64"/>
      <c r="H3341" s="65"/>
      <c r="I3341" s="65" t="str">
        <f>IF(Job_Cards[[#This Row],[Customer Name]]="",I3340,"")</f>
        <v>Counter Sale</v>
      </c>
      <c r="K3341" s="67" t="str">
        <f>_xlfn.XLOOKUP(Job_Cards[[#This Row],[Part Code Issued]],'Inventory Check'!$A$3:$A$3000,'Inventory Check'!$B$3:$B$3000,"WRONG Code",0)</f>
        <v>WRONG Code</v>
      </c>
      <c r="N3341" s="69">
        <f t="shared" si="331"/>
        <v>0</v>
      </c>
      <c r="U3341" s="71">
        <f t="shared" si="330"/>
        <v>0</v>
      </c>
      <c r="V3341" s="71">
        <f t="shared" si="332"/>
        <v>0</v>
      </c>
      <c r="X3341" s="69">
        <f>Job_Cards[[#This Row],[GST on Lobour]]+Job_Cards[[#This Row],[Total Labour]]+Job_Cards[[#This Row],[Part Value]]</f>
        <v>0</v>
      </c>
      <c r="AA3341" s="15">
        <f t="shared" si="333"/>
        <v>0</v>
      </c>
      <c r="AB3341" s="15">
        <f t="shared" si="334"/>
        <v>1</v>
      </c>
      <c r="AC3341" s="15">
        <f t="shared" si="335"/>
        <v>1900</v>
      </c>
    </row>
    <row r="3342" spans="7:29" x14ac:dyDescent="0.35">
      <c r="G3342" s="64"/>
      <c r="H3342" s="65"/>
      <c r="I3342" s="65" t="str">
        <f>IF(Job_Cards[[#This Row],[Customer Name]]="",I3341,"")</f>
        <v>Counter Sale</v>
      </c>
      <c r="K3342" s="67" t="str">
        <f>_xlfn.XLOOKUP(Job_Cards[[#This Row],[Part Code Issued]],'Inventory Check'!$A$3:$A$3000,'Inventory Check'!$B$3:$B$3000,"WRONG Code",0)</f>
        <v>WRONG Code</v>
      </c>
      <c r="N3342" s="69">
        <f t="shared" si="331"/>
        <v>0</v>
      </c>
      <c r="U3342" s="71">
        <f t="shared" si="330"/>
        <v>0</v>
      </c>
      <c r="V3342" s="71">
        <f t="shared" si="332"/>
        <v>0</v>
      </c>
      <c r="X3342" s="69">
        <f>Job_Cards[[#This Row],[GST on Lobour]]+Job_Cards[[#This Row],[Total Labour]]+Job_Cards[[#This Row],[Part Value]]</f>
        <v>0</v>
      </c>
      <c r="AA3342" s="15">
        <f t="shared" si="333"/>
        <v>0</v>
      </c>
      <c r="AB3342" s="15">
        <f t="shared" si="334"/>
        <v>1</v>
      </c>
      <c r="AC3342" s="15">
        <f t="shared" si="335"/>
        <v>1900</v>
      </c>
    </row>
    <row r="3343" spans="7:29" x14ac:dyDescent="0.35">
      <c r="G3343" s="64"/>
      <c r="H3343" s="65"/>
      <c r="I3343" s="65" t="str">
        <f>IF(Job_Cards[[#This Row],[Customer Name]]="",I3342,"")</f>
        <v>Counter Sale</v>
      </c>
      <c r="K3343" s="67" t="str">
        <f>_xlfn.XLOOKUP(Job_Cards[[#This Row],[Part Code Issued]],'Inventory Check'!$A$3:$A$3000,'Inventory Check'!$B$3:$B$3000,"WRONG Code",0)</f>
        <v>WRONG Code</v>
      </c>
      <c r="N3343" s="69">
        <f t="shared" si="331"/>
        <v>0</v>
      </c>
      <c r="U3343" s="71">
        <f t="shared" si="330"/>
        <v>0</v>
      </c>
      <c r="V3343" s="71">
        <f t="shared" si="332"/>
        <v>0</v>
      </c>
      <c r="X3343" s="69">
        <f>Job_Cards[[#This Row],[GST on Lobour]]+Job_Cards[[#This Row],[Total Labour]]+Job_Cards[[#This Row],[Part Value]]</f>
        <v>0</v>
      </c>
      <c r="AA3343" s="15">
        <f t="shared" si="333"/>
        <v>0</v>
      </c>
      <c r="AB3343" s="15">
        <f t="shared" si="334"/>
        <v>1</v>
      </c>
      <c r="AC3343" s="15">
        <f t="shared" si="335"/>
        <v>1900</v>
      </c>
    </row>
    <row r="3344" spans="7:29" x14ac:dyDescent="0.35">
      <c r="G3344" s="64"/>
      <c r="H3344" s="65"/>
      <c r="I3344" s="65" t="str">
        <f>IF(Job_Cards[[#This Row],[Customer Name]]="",I3343,"")</f>
        <v>Counter Sale</v>
      </c>
      <c r="K3344" s="67" t="str">
        <f>_xlfn.XLOOKUP(Job_Cards[[#This Row],[Part Code Issued]],'Inventory Check'!$A$3:$A$3000,'Inventory Check'!$B$3:$B$3000,"WRONG Code",0)</f>
        <v>WRONG Code</v>
      </c>
      <c r="N3344" s="69">
        <f t="shared" si="331"/>
        <v>0</v>
      </c>
      <c r="U3344" s="71">
        <f t="shared" si="330"/>
        <v>0</v>
      </c>
      <c r="V3344" s="71">
        <f t="shared" si="332"/>
        <v>0</v>
      </c>
      <c r="X3344" s="69">
        <f>Job_Cards[[#This Row],[GST on Lobour]]+Job_Cards[[#This Row],[Total Labour]]+Job_Cards[[#This Row],[Part Value]]</f>
        <v>0</v>
      </c>
      <c r="AA3344" s="15">
        <f t="shared" si="333"/>
        <v>0</v>
      </c>
      <c r="AB3344" s="15">
        <f t="shared" si="334"/>
        <v>1</v>
      </c>
      <c r="AC3344" s="15">
        <f t="shared" si="335"/>
        <v>1900</v>
      </c>
    </row>
    <row r="3345" spans="7:29" x14ac:dyDescent="0.35">
      <c r="G3345" s="64"/>
      <c r="H3345" s="65"/>
      <c r="I3345" s="65" t="str">
        <f>IF(Job_Cards[[#This Row],[Customer Name]]="",I3344,"")</f>
        <v>Counter Sale</v>
      </c>
      <c r="K3345" s="67" t="str">
        <f>_xlfn.XLOOKUP(Job_Cards[[#This Row],[Part Code Issued]],'Inventory Check'!$A$3:$A$3000,'Inventory Check'!$B$3:$B$3000,"WRONG Code",0)</f>
        <v>WRONG Code</v>
      </c>
      <c r="N3345" s="69">
        <f t="shared" si="331"/>
        <v>0</v>
      </c>
      <c r="U3345" s="71">
        <f t="shared" si="330"/>
        <v>0</v>
      </c>
      <c r="V3345" s="71">
        <f t="shared" si="332"/>
        <v>0</v>
      </c>
      <c r="X3345" s="69">
        <f>Job_Cards[[#This Row],[GST on Lobour]]+Job_Cards[[#This Row],[Total Labour]]+Job_Cards[[#This Row],[Part Value]]</f>
        <v>0</v>
      </c>
      <c r="AA3345" s="15">
        <f t="shared" si="333"/>
        <v>0</v>
      </c>
      <c r="AB3345" s="15">
        <f t="shared" si="334"/>
        <v>1</v>
      </c>
      <c r="AC3345" s="15">
        <f t="shared" si="335"/>
        <v>1900</v>
      </c>
    </row>
    <row r="3346" spans="7:29" x14ac:dyDescent="0.35">
      <c r="G3346" s="64"/>
      <c r="H3346" s="65"/>
      <c r="I3346" s="65" t="str">
        <f>IF(Job_Cards[[#This Row],[Customer Name]]="",I3345,"")</f>
        <v>Counter Sale</v>
      </c>
      <c r="K3346" s="67" t="str">
        <f>_xlfn.XLOOKUP(Job_Cards[[#This Row],[Part Code Issued]],'Inventory Check'!$A$3:$A$3000,'Inventory Check'!$B$3:$B$3000,"WRONG Code",0)</f>
        <v>WRONG Code</v>
      </c>
      <c r="N3346" s="69">
        <f t="shared" si="331"/>
        <v>0</v>
      </c>
      <c r="U3346" s="71">
        <f t="shared" si="330"/>
        <v>0</v>
      </c>
      <c r="V3346" s="71">
        <f t="shared" si="332"/>
        <v>0</v>
      </c>
      <c r="X3346" s="69">
        <f>Job_Cards[[#This Row],[GST on Lobour]]+Job_Cards[[#This Row],[Total Labour]]+Job_Cards[[#This Row],[Part Value]]</f>
        <v>0</v>
      </c>
      <c r="AA3346" s="15">
        <f t="shared" si="333"/>
        <v>0</v>
      </c>
      <c r="AB3346" s="15">
        <f t="shared" si="334"/>
        <v>1</v>
      </c>
      <c r="AC3346" s="15">
        <f t="shared" si="335"/>
        <v>1900</v>
      </c>
    </row>
    <row r="3347" spans="7:29" x14ac:dyDescent="0.35">
      <c r="G3347" s="64"/>
      <c r="H3347" s="65"/>
      <c r="I3347" s="65" t="str">
        <f>IF(Job_Cards[[#This Row],[Customer Name]]="",I3346,"")</f>
        <v>Counter Sale</v>
      </c>
      <c r="K3347" s="67" t="str">
        <f>_xlfn.XLOOKUP(Job_Cards[[#This Row],[Part Code Issued]],'Inventory Check'!$A$3:$A$3000,'Inventory Check'!$B$3:$B$3000,"WRONG Code",0)</f>
        <v>WRONG Code</v>
      </c>
      <c r="N3347" s="69">
        <f t="shared" si="331"/>
        <v>0</v>
      </c>
      <c r="U3347" s="71">
        <f t="shared" si="330"/>
        <v>0</v>
      </c>
      <c r="V3347" s="71">
        <f t="shared" si="332"/>
        <v>0</v>
      </c>
      <c r="X3347" s="69">
        <f>Job_Cards[[#This Row],[GST on Lobour]]+Job_Cards[[#This Row],[Total Labour]]+Job_Cards[[#This Row],[Part Value]]</f>
        <v>0</v>
      </c>
      <c r="AA3347" s="15">
        <f t="shared" si="333"/>
        <v>0</v>
      </c>
      <c r="AB3347" s="15">
        <f t="shared" si="334"/>
        <v>1</v>
      </c>
      <c r="AC3347" s="15">
        <f t="shared" si="335"/>
        <v>1900</v>
      </c>
    </row>
    <row r="3348" spans="7:29" x14ac:dyDescent="0.35">
      <c r="G3348" s="64"/>
      <c r="H3348" s="65"/>
      <c r="I3348" s="65" t="str">
        <f>IF(Job_Cards[[#This Row],[Customer Name]]="",I3347,"")</f>
        <v>Counter Sale</v>
      </c>
      <c r="K3348" s="67" t="str">
        <f>_xlfn.XLOOKUP(Job_Cards[[#This Row],[Part Code Issued]],'Inventory Check'!$A$3:$A$3000,'Inventory Check'!$B$3:$B$3000,"WRONG Code",0)</f>
        <v>WRONG Code</v>
      </c>
      <c r="N3348" s="69">
        <f t="shared" si="331"/>
        <v>0</v>
      </c>
      <c r="U3348" s="71">
        <f t="shared" si="330"/>
        <v>0</v>
      </c>
      <c r="V3348" s="71">
        <f t="shared" si="332"/>
        <v>0</v>
      </c>
      <c r="X3348" s="69">
        <f>Job_Cards[[#This Row],[GST on Lobour]]+Job_Cards[[#This Row],[Total Labour]]+Job_Cards[[#This Row],[Part Value]]</f>
        <v>0</v>
      </c>
      <c r="AA3348" s="15">
        <f t="shared" si="333"/>
        <v>0</v>
      </c>
      <c r="AB3348" s="15">
        <f t="shared" si="334"/>
        <v>1</v>
      </c>
      <c r="AC3348" s="15">
        <f t="shared" si="335"/>
        <v>1900</v>
      </c>
    </row>
    <row r="3349" spans="7:29" x14ac:dyDescent="0.35">
      <c r="G3349" s="64"/>
      <c r="H3349" s="65"/>
      <c r="I3349" s="65" t="str">
        <f>IF(Job_Cards[[#This Row],[Customer Name]]="",I3348,"")</f>
        <v>Counter Sale</v>
      </c>
      <c r="K3349" s="67" t="str">
        <f>_xlfn.XLOOKUP(Job_Cards[[#This Row],[Part Code Issued]],'Inventory Check'!$A$3:$A$3000,'Inventory Check'!$B$3:$B$3000,"WRONG Code",0)</f>
        <v>WRONG Code</v>
      </c>
      <c r="N3349" s="69">
        <f t="shared" si="331"/>
        <v>0</v>
      </c>
      <c r="U3349" s="71">
        <f t="shared" si="330"/>
        <v>0</v>
      </c>
      <c r="V3349" s="71">
        <f t="shared" si="332"/>
        <v>0</v>
      </c>
      <c r="X3349" s="69">
        <f>Job_Cards[[#This Row],[GST on Lobour]]+Job_Cards[[#This Row],[Total Labour]]+Job_Cards[[#This Row],[Part Value]]</f>
        <v>0</v>
      </c>
      <c r="AA3349" s="15">
        <f t="shared" si="333"/>
        <v>0</v>
      </c>
      <c r="AB3349" s="15">
        <f t="shared" si="334"/>
        <v>1</v>
      </c>
      <c r="AC3349" s="15">
        <f t="shared" si="335"/>
        <v>1900</v>
      </c>
    </row>
    <row r="3350" spans="7:29" x14ac:dyDescent="0.35">
      <c r="G3350" s="64"/>
      <c r="H3350" s="65"/>
      <c r="I3350" s="65" t="str">
        <f>IF(Job_Cards[[#This Row],[Customer Name]]="",I3349,"")</f>
        <v>Counter Sale</v>
      </c>
      <c r="K3350" s="67" t="str">
        <f>_xlfn.XLOOKUP(Job_Cards[[#This Row],[Part Code Issued]],'Inventory Check'!$A$3:$A$3000,'Inventory Check'!$B$3:$B$3000,"WRONG Code",0)</f>
        <v>WRONG Code</v>
      </c>
      <c r="N3350" s="69">
        <f t="shared" si="331"/>
        <v>0</v>
      </c>
      <c r="U3350" s="71">
        <f t="shared" si="330"/>
        <v>0</v>
      </c>
      <c r="V3350" s="71">
        <f t="shared" si="332"/>
        <v>0</v>
      </c>
      <c r="X3350" s="69">
        <f>Job_Cards[[#This Row],[GST on Lobour]]+Job_Cards[[#This Row],[Total Labour]]+Job_Cards[[#This Row],[Part Value]]</f>
        <v>0</v>
      </c>
      <c r="AA3350" s="15">
        <f t="shared" si="333"/>
        <v>0</v>
      </c>
      <c r="AB3350" s="15">
        <f t="shared" si="334"/>
        <v>1</v>
      </c>
      <c r="AC3350" s="15">
        <f t="shared" si="335"/>
        <v>1900</v>
      </c>
    </row>
    <row r="3351" spans="7:29" x14ac:dyDescent="0.35">
      <c r="G3351" s="64"/>
      <c r="H3351" s="65"/>
      <c r="I3351" s="65" t="str">
        <f>IF(Job_Cards[[#This Row],[Customer Name]]="",I3350,"")</f>
        <v>Counter Sale</v>
      </c>
      <c r="K3351" s="67" t="str">
        <f>_xlfn.XLOOKUP(Job_Cards[[#This Row],[Part Code Issued]],'Inventory Check'!$A$3:$A$3000,'Inventory Check'!$B$3:$B$3000,"WRONG Code",0)</f>
        <v>WRONG Code</v>
      </c>
      <c r="N3351" s="69">
        <f t="shared" si="331"/>
        <v>0</v>
      </c>
      <c r="U3351" s="71">
        <f t="shared" si="330"/>
        <v>0</v>
      </c>
      <c r="V3351" s="71">
        <f t="shared" si="332"/>
        <v>0</v>
      </c>
      <c r="X3351" s="69">
        <f>Job_Cards[[#This Row],[GST on Lobour]]+Job_Cards[[#This Row],[Total Labour]]+Job_Cards[[#This Row],[Part Value]]</f>
        <v>0</v>
      </c>
      <c r="AA3351" s="15">
        <f t="shared" si="333"/>
        <v>0</v>
      </c>
      <c r="AB3351" s="15">
        <f t="shared" si="334"/>
        <v>1</v>
      </c>
      <c r="AC3351" s="15">
        <f t="shared" si="335"/>
        <v>1900</v>
      </c>
    </row>
    <row r="3352" spans="7:29" x14ac:dyDescent="0.35">
      <c r="G3352" s="64"/>
      <c r="H3352" s="65"/>
      <c r="I3352" s="65" t="str">
        <f>IF(Job_Cards[[#This Row],[Customer Name]]="",I3351,"")</f>
        <v>Counter Sale</v>
      </c>
      <c r="K3352" s="67" t="str">
        <f>_xlfn.XLOOKUP(Job_Cards[[#This Row],[Part Code Issued]],'Inventory Check'!$A$3:$A$3000,'Inventory Check'!$B$3:$B$3000,"WRONG Code",0)</f>
        <v>WRONG Code</v>
      </c>
      <c r="N3352" s="69">
        <f t="shared" si="331"/>
        <v>0</v>
      </c>
      <c r="U3352" s="71">
        <f t="shared" si="330"/>
        <v>0</v>
      </c>
      <c r="V3352" s="71">
        <f t="shared" si="332"/>
        <v>0</v>
      </c>
      <c r="X3352" s="69">
        <f>Job_Cards[[#This Row],[GST on Lobour]]+Job_Cards[[#This Row],[Total Labour]]+Job_Cards[[#This Row],[Part Value]]</f>
        <v>0</v>
      </c>
      <c r="AA3352" s="15">
        <f t="shared" si="333"/>
        <v>0</v>
      </c>
      <c r="AB3352" s="15">
        <f t="shared" si="334"/>
        <v>1</v>
      </c>
      <c r="AC3352" s="15">
        <f t="shared" si="335"/>
        <v>1900</v>
      </c>
    </row>
    <row r="3353" spans="7:29" x14ac:dyDescent="0.35">
      <c r="G3353" s="64"/>
      <c r="H3353" s="65"/>
      <c r="I3353" s="65" t="str">
        <f>IF(Job_Cards[[#This Row],[Customer Name]]="",I3352,"")</f>
        <v>Counter Sale</v>
      </c>
      <c r="K3353" s="67" t="str">
        <f>_xlfn.XLOOKUP(Job_Cards[[#This Row],[Part Code Issued]],'Inventory Check'!$A$3:$A$3000,'Inventory Check'!$B$3:$B$3000,"WRONG Code",0)</f>
        <v>WRONG Code</v>
      </c>
      <c r="N3353" s="69">
        <f t="shared" si="331"/>
        <v>0</v>
      </c>
      <c r="U3353" s="71">
        <f t="shared" si="330"/>
        <v>0</v>
      </c>
      <c r="V3353" s="71">
        <f t="shared" si="332"/>
        <v>0</v>
      </c>
      <c r="X3353" s="69">
        <f>Job_Cards[[#This Row],[GST on Lobour]]+Job_Cards[[#This Row],[Total Labour]]+Job_Cards[[#This Row],[Part Value]]</f>
        <v>0</v>
      </c>
      <c r="AA3353" s="15">
        <f t="shared" si="333"/>
        <v>0</v>
      </c>
      <c r="AB3353" s="15">
        <f t="shared" si="334"/>
        <v>1</v>
      </c>
      <c r="AC3353" s="15">
        <f t="shared" si="335"/>
        <v>1900</v>
      </c>
    </row>
    <row r="3354" spans="7:29" x14ac:dyDescent="0.35">
      <c r="G3354" s="64"/>
      <c r="H3354" s="65"/>
      <c r="I3354" s="65" t="str">
        <f>IF(Job_Cards[[#This Row],[Customer Name]]="",I3353,"")</f>
        <v>Counter Sale</v>
      </c>
      <c r="K3354" s="67" t="str">
        <f>_xlfn.XLOOKUP(Job_Cards[[#This Row],[Part Code Issued]],'Inventory Check'!$A$3:$A$3000,'Inventory Check'!$B$3:$B$3000,"WRONG Code",0)</f>
        <v>WRONG Code</v>
      </c>
      <c r="N3354" s="69">
        <f t="shared" si="331"/>
        <v>0</v>
      </c>
      <c r="U3354" s="71">
        <f t="shared" si="330"/>
        <v>0</v>
      </c>
      <c r="V3354" s="71">
        <f t="shared" si="332"/>
        <v>0</v>
      </c>
      <c r="X3354" s="69">
        <f>Job_Cards[[#This Row],[GST on Lobour]]+Job_Cards[[#This Row],[Total Labour]]+Job_Cards[[#This Row],[Part Value]]</f>
        <v>0</v>
      </c>
      <c r="AA3354" s="15">
        <f t="shared" si="333"/>
        <v>0</v>
      </c>
      <c r="AB3354" s="15">
        <f t="shared" si="334"/>
        <v>1</v>
      </c>
      <c r="AC3354" s="15">
        <f t="shared" si="335"/>
        <v>1900</v>
      </c>
    </row>
    <row r="3355" spans="7:29" x14ac:dyDescent="0.35">
      <c r="G3355" s="64"/>
      <c r="H3355" s="65"/>
      <c r="I3355" s="65" t="str">
        <f>IF(Job_Cards[[#This Row],[Customer Name]]="",I3354,"")</f>
        <v>Counter Sale</v>
      </c>
      <c r="K3355" s="67" t="str">
        <f>_xlfn.XLOOKUP(Job_Cards[[#This Row],[Part Code Issued]],'Inventory Check'!$A$3:$A$3000,'Inventory Check'!$B$3:$B$3000,"WRONG Code",0)</f>
        <v>WRONG Code</v>
      </c>
      <c r="N3355" s="69">
        <f t="shared" si="331"/>
        <v>0</v>
      </c>
      <c r="U3355" s="71">
        <f t="shared" si="330"/>
        <v>0</v>
      </c>
      <c r="V3355" s="71">
        <f t="shared" si="332"/>
        <v>0</v>
      </c>
      <c r="X3355" s="69">
        <f>Job_Cards[[#This Row],[GST on Lobour]]+Job_Cards[[#This Row],[Total Labour]]+Job_Cards[[#This Row],[Part Value]]</f>
        <v>0</v>
      </c>
      <c r="AA3355" s="15">
        <f t="shared" si="333"/>
        <v>0</v>
      </c>
      <c r="AB3355" s="15">
        <f t="shared" si="334"/>
        <v>1</v>
      </c>
      <c r="AC3355" s="15">
        <f t="shared" si="335"/>
        <v>1900</v>
      </c>
    </row>
    <row r="3356" spans="7:29" x14ac:dyDescent="0.35">
      <c r="G3356" s="64"/>
      <c r="H3356" s="65"/>
      <c r="I3356" s="65" t="str">
        <f>IF(Job_Cards[[#This Row],[Customer Name]]="",I3355,"")</f>
        <v>Counter Sale</v>
      </c>
      <c r="K3356" s="67" t="str">
        <f>_xlfn.XLOOKUP(Job_Cards[[#This Row],[Part Code Issued]],'Inventory Check'!$A$3:$A$3000,'Inventory Check'!$B$3:$B$3000,"WRONG Code",0)</f>
        <v>WRONG Code</v>
      </c>
      <c r="N3356" s="69">
        <f t="shared" si="331"/>
        <v>0</v>
      </c>
      <c r="U3356" s="71">
        <f t="shared" si="330"/>
        <v>0</v>
      </c>
      <c r="V3356" s="71">
        <f t="shared" si="332"/>
        <v>0</v>
      </c>
      <c r="X3356" s="69">
        <f>Job_Cards[[#This Row],[GST on Lobour]]+Job_Cards[[#This Row],[Total Labour]]+Job_Cards[[#This Row],[Part Value]]</f>
        <v>0</v>
      </c>
      <c r="AA3356" s="15">
        <f t="shared" si="333"/>
        <v>0</v>
      </c>
      <c r="AB3356" s="15">
        <f t="shared" si="334"/>
        <v>1</v>
      </c>
      <c r="AC3356" s="15">
        <f t="shared" si="335"/>
        <v>1900</v>
      </c>
    </row>
    <row r="3357" spans="7:29" x14ac:dyDescent="0.35">
      <c r="G3357" s="64"/>
      <c r="H3357" s="65"/>
      <c r="I3357" s="65" t="str">
        <f>IF(Job_Cards[[#This Row],[Customer Name]]="",I3356,"")</f>
        <v>Counter Sale</v>
      </c>
      <c r="K3357" s="67" t="str">
        <f>_xlfn.XLOOKUP(Job_Cards[[#This Row],[Part Code Issued]],'Inventory Check'!$A$3:$A$3000,'Inventory Check'!$B$3:$B$3000,"WRONG Code",0)</f>
        <v>WRONG Code</v>
      </c>
      <c r="N3357" s="69">
        <f t="shared" si="331"/>
        <v>0</v>
      </c>
      <c r="U3357" s="71">
        <f t="shared" si="330"/>
        <v>0</v>
      </c>
      <c r="V3357" s="71">
        <f t="shared" si="332"/>
        <v>0</v>
      </c>
      <c r="X3357" s="69">
        <f>Job_Cards[[#This Row],[GST on Lobour]]+Job_Cards[[#This Row],[Total Labour]]+Job_Cards[[#This Row],[Part Value]]</f>
        <v>0</v>
      </c>
      <c r="AA3357" s="15">
        <f t="shared" si="333"/>
        <v>0</v>
      </c>
      <c r="AB3357" s="15">
        <f t="shared" si="334"/>
        <v>1</v>
      </c>
      <c r="AC3357" s="15">
        <f t="shared" si="335"/>
        <v>1900</v>
      </c>
    </row>
    <row r="3358" spans="7:29" x14ac:dyDescent="0.35">
      <c r="G3358" s="64"/>
      <c r="H3358" s="65"/>
      <c r="I3358" s="65" t="str">
        <f>IF(Job_Cards[[#This Row],[Customer Name]]="",I3357,"")</f>
        <v>Counter Sale</v>
      </c>
      <c r="K3358" s="67" t="str">
        <f>_xlfn.XLOOKUP(Job_Cards[[#This Row],[Part Code Issued]],'Inventory Check'!$A$3:$A$3000,'Inventory Check'!$B$3:$B$3000,"WRONG Code",0)</f>
        <v>WRONG Code</v>
      </c>
      <c r="N3358" s="69">
        <f t="shared" si="331"/>
        <v>0</v>
      </c>
      <c r="U3358" s="71">
        <f t="shared" si="330"/>
        <v>0</v>
      </c>
      <c r="V3358" s="71">
        <f t="shared" si="332"/>
        <v>0</v>
      </c>
      <c r="X3358" s="69">
        <f>Job_Cards[[#This Row],[GST on Lobour]]+Job_Cards[[#This Row],[Total Labour]]+Job_Cards[[#This Row],[Part Value]]</f>
        <v>0</v>
      </c>
      <c r="AA3358" s="15">
        <f t="shared" si="333"/>
        <v>0</v>
      </c>
      <c r="AB3358" s="15">
        <f t="shared" si="334"/>
        <v>1</v>
      </c>
      <c r="AC3358" s="15">
        <f t="shared" si="335"/>
        <v>1900</v>
      </c>
    </row>
    <row r="3359" spans="7:29" x14ac:dyDescent="0.35">
      <c r="G3359" s="64"/>
      <c r="H3359" s="65"/>
      <c r="I3359" s="65" t="str">
        <f>IF(Job_Cards[[#This Row],[Customer Name]]="",I3358,"")</f>
        <v>Counter Sale</v>
      </c>
      <c r="K3359" s="67" t="str">
        <f>_xlfn.XLOOKUP(Job_Cards[[#This Row],[Part Code Issued]],'Inventory Check'!$A$3:$A$3000,'Inventory Check'!$B$3:$B$3000,"WRONG Code",0)</f>
        <v>WRONG Code</v>
      </c>
      <c r="N3359" s="69">
        <f t="shared" si="331"/>
        <v>0</v>
      </c>
      <c r="U3359" s="71">
        <f t="shared" si="330"/>
        <v>0</v>
      </c>
      <c r="V3359" s="71">
        <f t="shared" si="332"/>
        <v>0</v>
      </c>
      <c r="X3359" s="69">
        <f>Job_Cards[[#This Row],[GST on Lobour]]+Job_Cards[[#This Row],[Total Labour]]+Job_Cards[[#This Row],[Part Value]]</f>
        <v>0</v>
      </c>
      <c r="AA3359" s="15">
        <f t="shared" si="333"/>
        <v>0</v>
      </c>
      <c r="AB3359" s="15">
        <f t="shared" si="334"/>
        <v>1</v>
      </c>
      <c r="AC3359" s="15">
        <f t="shared" si="335"/>
        <v>1900</v>
      </c>
    </row>
    <row r="3360" spans="7:29" x14ac:dyDescent="0.35">
      <c r="G3360" s="64"/>
      <c r="H3360" s="65"/>
      <c r="I3360" s="65" t="str">
        <f>IF(Job_Cards[[#This Row],[Customer Name]]="",I3359,"")</f>
        <v>Counter Sale</v>
      </c>
      <c r="K3360" s="67" t="str">
        <f>_xlfn.XLOOKUP(Job_Cards[[#This Row],[Part Code Issued]],'Inventory Check'!$A$3:$A$3000,'Inventory Check'!$B$3:$B$3000,"WRONG Code",0)</f>
        <v>WRONG Code</v>
      </c>
      <c r="N3360" s="69">
        <f t="shared" si="331"/>
        <v>0</v>
      </c>
      <c r="U3360" s="71">
        <f t="shared" si="330"/>
        <v>0</v>
      </c>
      <c r="V3360" s="71">
        <f t="shared" si="332"/>
        <v>0</v>
      </c>
      <c r="X3360" s="69">
        <f>Job_Cards[[#This Row],[GST on Lobour]]+Job_Cards[[#This Row],[Total Labour]]+Job_Cards[[#This Row],[Part Value]]</f>
        <v>0</v>
      </c>
      <c r="AA3360" s="15">
        <f t="shared" si="333"/>
        <v>0</v>
      </c>
      <c r="AB3360" s="15">
        <f t="shared" si="334"/>
        <v>1</v>
      </c>
      <c r="AC3360" s="15">
        <f t="shared" si="335"/>
        <v>1900</v>
      </c>
    </row>
    <row r="3361" spans="7:29" x14ac:dyDescent="0.35">
      <c r="G3361" s="64"/>
      <c r="H3361" s="65"/>
      <c r="I3361" s="65" t="str">
        <f>IF(Job_Cards[[#This Row],[Customer Name]]="",I3360,"")</f>
        <v>Counter Sale</v>
      </c>
      <c r="K3361" s="67" t="str">
        <f>_xlfn.XLOOKUP(Job_Cards[[#This Row],[Part Code Issued]],'Inventory Check'!$A$3:$A$3000,'Inventory Check'!$B$3:$B$3000,"WRONG Code",0)</f>
        <v>WRONG Code</v>
      </c>
      <c r="N3361" s="69">
        <f t="shared" si="331"/>
        <v>0</v>
      </c>
      <c r="U3361" s="71">
        <f t="shared" si="330"/>
        <v>0</v>
      </c>
      <c r="V3361" s="71">
        <f t="shared" si="332"/>
        <v>0</v>
      </c>
      <c r="X3361" s="69">
        <f>Job_Cards[[#This Row],[GST on Lobour]]+Job_Cards[[#This Row],[Total Labour]]+Job_Cards[[#This Row],[Part Value]]</f>
        <v>0</v>
      </c>
      <c r="AA3361" s="15">
        <f t="shared" si="333"/>
        <v>0</v>
      </c>
      <c r="AB3361" s="15">
        <f t="shared" si="334"/>
        <v>1</v>
      </c>
      <c r="AC3361" s="15">
        <f t="shared" si="335"/>
        <v>1900</v>
      </c>
    </row>
    <row r="3362" spans="7:29" x14ac:dyDescent="0.35">
      <c r="G3362" s="64"/>
      <c r="H3362" s="65"/>
      <c r="I3362" s="65" t="str">
        <f>IF(Job_Cards[[#This Row],[Customer Name]]="",I3361,"")</f>
        <v>Counter Sale</v>
      </c>
      <c r="K3362" s="67" t="str">
        <f>_xlfn.XLOOKUP(Job_Cards[[#This Row],[Part Code Issued]],'Inventory Check'!$A$3:$A$3000,'Inventory Check'!$B$3:$B$3000,"WRONG Code",0)</f>
        <v>WRONG Code</v>
      </c>
      <c r="N3362" s="69">
        <f t="shared" si="331"/>
        <v>0</v>
      </c>
      <c r="U3362" s="71">
        <f t="shared" si="330"/>
        <v>0</v>
      </c>
      <c r="V3362" s="71">
        <f t="shared" si="332"/>
        <v>0</v>
      </c>
      <c r="X3362" s="69">
        <f>Job_Cards[[#This Row],[GST on Lobour]]+Job_Cards[[#This Row],[Total Labour]]+Job_Cards[[#This Row],[Part Value]]</f>
        <v>0</v>
      </c>
      <c r="AA3362" s="15">
        <f t="shared" si="333"/>
        <v>0</v>
      </c>
      <c r="AB3362" s="15">
        <f t="shared" si="334"/>
        <v>1</v>
      </c>
      <c r="AC3362" s="15">
        <f t="shared" si="335"/>
        <v>1900</v>
      </c>
    </row>
    <row r="3363" spans="7:29" x14ac:dyDescent="0.35">
      <c r="G3363" s="64"/>
      <c r="H3363" s="65"/>
      <c r="I3363" s="65" t="str">
        <f>IF(Job_Cards[[#This Row],[Customer Name]]="",I3362,"")</f>
        <v>Counter Sale</v>
      </c>
      <c r="K3363" s="67" t="str">
        <f>_xlfn.XLOOKUP(Job_Cards[[#This Row],[Part Code Issued]],'Inventory Check'!$A$3:$A$3000,'Inventory Check'!$B$3:$B$3000,"WRONG Code",0)</f>
        <v>WRONG Code</v>
      </c>
      <c r="N3363" s="69">
        <f t="shared" si="331"/>
        <v>0</v>
      </c>
      <c r="U3363" s="71">
        <f t="shared" si="330"/>
        <v>0</v>
      </c>
      <c r="V3363" s="71">
        <f t="shared" si="332"/>
        <v>0</v>
      </c>
      <c r="X3363" s="69">
        <f>Job_Cards[[#This Row],[GST on Lobour]]+Job_Cards[[#This Row],[Total Labour]]+Job_Cards[[#This Row],[Part Value]]</f>
        <v>0</v>
      </c>
      <c r="AA3363" s="15">
        <f t="shared" si="333"/>
        <v>0</v>
      </c>
      <c r="AB3363" s="15">
        <f t="shared" si="334"/>
        <v>1</v>
      </c>
      <c r="AC3363" s="15">
        <f t="shared" si="335"/>
        <v>1900</v>
      </c>
    </row>
    <row r="3364" spans="7:29" x14ac:dyDescent="0.35">
      <c r="G3364" s="64"/>
      <c r="H3364" s="65"/>
      <c r="I3364" s="65" t="str">
        <f>IF(Job_Cards[[#This Row],[Customer Name]]="",I3363,"")</f>
        <v>Counter Sale</v>
      </c>
      <c r="K3364" s="67" t="str">
        <f>_xlfn.XLOOKUP(Job_Cards[[#This Row],[Part Code Issued]],'Inventory Check'!$A$3:$A$3000,'Inventory Check'!$B$3:$B$3000,"WRONG Code",0)</f>
        <v>WRONG Code</v>
      </c>
      <c r="N3364" s="69">
        <f t="shared" si="331"/>
        <v>0</v>
      </c>
      <c r="U3364" s="71">
        <f t="shared" si="330"/>
        <v>0</v>
      </c>
      <c r="V3364" s="71">
        <f t="shared" si="332"/>
        <v>0</v>
      </c>
      <c r="X3364" s="69">
        <f>Job_Cards[[#This Row],[GST on Lobour]]+Job_Cards[[#This Row],[Total Labour]]+Job_Cards[[#This Row],[Part Value]]</f>
        <v>0</v>
      </c>
      <c r="AA3364" s="15">
        <f t="shared" si="333"/>
        <v>0</v>
      </c>
      <c r="AB3364" s="15">
        <f t="shared" si="334"/>
        <v>1</v>
      </c>
      <c r="AC3364" s="15">
        <f t="shared" si="335"/>
        <v>1900</v>
      </c>
    </row>
    <row r="3365" spans="7:29" x14ac:dyDescent="0.35">
      <c r="G3365" s="64"/>
      <c r="H3365" s="65"/>
      <c r="I3365" s="65" t="str">
        <f>IF(Job_Cards[[#This Row],[Customer Name]]="",I3364,"")</f>
        <v>Counter Sale</v>
      </c>
      <c r="K3365" s="67" t="str">
        <f>_xlfn.XLOOKUP(Job_Cards[[#This Row],[Part Code Issued]],'Inventory Check'!$A$3:$A$3000,'Inventory Check'!$B$3:$B$3000,"WRONG Code",0)</f>
        <v>WRONG Code</v>
      </c>
      <c r="N3365" s="69">
        <f t="shared" si="331"/>
        <v>0</v>
      </c>
      <c r="U3365" s="71">
        <f t="shared" si="330"/>
        <v>0</v>
      </c>
      <c r="V3365" s="71">
        <f t="shared" si="332"/>
        <v>0</v>
      </c>
      <c r="X3365" s="69">
        <f>Job_Cards[[#This Row],[GST on Lobour]]+Job_Cards[[#This Row],[Total Labour]]+Job_Cards[[#This Row],[Part Value]]</f>
        <v>0</v>
      </c>
      <c r="AA3365" s="15">
        <f t="shared" si="333"/>
        <v>0</v>
      </c>
      <c r="AB3365" s="15">
        <f t="shared" si="334"/>
        <v>1</v>
      </c>
      <c r="AC3365" s="15">
        <f t="shared" si="335"/>
        <v>1900</v>
      </c>
    </row>
    <row r="3366" spans="7:29" x14ac:dyDescent="0.35">
      <c r="G3366" s="64"/>
      <c r="H3366" s="65"/>
      <c r="I3366" s="65" t="str">
        <f>IF(Job_Cards[[#This Row],[Customer Name]]="",I3365,"")</f>
        <v>Counter Sale</v>
      </c>
      <c r="K3366" s="67" t="str">
        <f>_xlfn.XLOOKUP(Job_Cards[[#This Row],[Part Code Issued]],'Inventory Check'!$A$3:$A$3000,'Inventory Check'!$B$3:$B$3000,"WRONG Code",0)</f>
        <v>WRONG Code</v>
      </c>
      <c r="N3366" s="69">
        <f t="shared" si="331"/>
        <v>0</v>
      </c>
      <c r="U3366" s="71">
        <f t="shared" si="330"/>
        <v>0</v>
      </c>
      <c r="V3366" s="71">
        <f t="shared" si="332"/>
        <v>0</v>
      </c>
      <c r="X3366" s="69">
        <f>Job_Cards[[#This Row],[GST on Lobour]]+Job_Cards[[#This Row],[Total Labour]]+Job_Cards[[#This Row],[Part Value]]</f>
        <v>0</v>
      </c>
      <c r="AA3366" s="15">
        <f t="shared" si="333"/>
        <v>0</v>
      </c>
      <c r="AB3366" s="15">
        <f t="shared" si="334"/>
        <v>1</v>
      </c>
      <c r="AC3366" s="15">
        <f t="shared" si="335"/>
        <v>1900</v>
      </c>
    </row>
    <row r="3367" spans="7:29" x14ac:dyDescent="0.35">
      <c r="G3367" s="64"/>
      <c r="H3367" s="65"/>
      <c r="I3367" s="65" t="str">
        <f>IF(Job_Cards[[#This Row],[Customer Name]]="",I3366,"")</f>
        <v>Counter Sale</v>
      </c>
      <c r="K3367" s="67" t="str">
        <f>_xlfn.XLOOKUP(Job_Cards[[#This Row],[Part Code Issued]],'Inventory Check'!$A$3:$A$3000,'Inventory Check'!$B$3:$B$3000,"WRONG Code",0)</f>
        <v>WRONG Code</v>
      </c>
      <c r="N3367" s="69">
        <f t="shared" si="331"/>
        <v>0</v>
      </c>
      <c r="U3367" s="71">
        <f t="shared" si="330"/>
        <v>0</v>
      </c>
      <c r="V3367" s="71">
        <f t="shared" si="332"/>
        <v>0</v>
      </c>
      <c r="X3367" s="69">
        <f>Job_Cards[[#This Row],[GST on Lobour]]+Job_Cards[[#This Row],[Total Labour]]+Job_Cards[[#This Row],[Part Value]]</f>
        <v>0</v>
      </c>
      <c r="AA3367" s="15">
        <f t="shared" si="333"/>
        <v>0</v>
      </c>
      <c r="AB3367" s="15">
        <f t="shared" si="334"/>
        <v>1</v>
      </c>
      <c r="AC3367" s="15">
        <f t="shared" si="335"/>
        <v>1900</v>
      </c>
    </row>
    <row r="3368" spans="7:29" x14ac:dyDescent="0.35">
      <c r="G3368" s="64"/>
      <c r="H3368" s="65"/>
      <c r="I3368" s="65" t="str">
        <f>IF(Job_Cards[[#This Row],[Customer Name]]="",I3367,"")</f>
        <v>Counter Sale</v>
      </c>
      <c r="K3368" s="67" t="str">
        <f>_xlfn.XLOOKUP(Job_Cards[[#This Row],[Part Code Issued]],'Inventory Check'!$A$3:$A$3000,'Inventory Check'!$B$3:$B$3000,"WRONG Code",0)</f>
        <v>WRONG Code</v>
      </c>
      <c r="N3368" s="69">
        <f t="shared" si="331"/>
        <v>0</v>
      </c>
      <c r="U3368" s="71">
        <f t="shared" si="330"/>
        <v>0</v>
      </c>
      <c r="V3368" s="71">
        <f t="shared" si="332"/>
        <v>0</v>
      </c>
      <c r="X3368" s="69">
        <f>Job_Cards[[#This Row],[GST on Lobour]]+Job_Cards[[#This Row],[Total Labour]]+Job_Cards[[#This Row],[Part Value]]</f>
        <v>0</v>
      </c>
      <c r="AA3368" s="15">
        <f t="shared" si="333"/>
        <v>0</v>
      </c>
      <c r="AB3368" s="15">
        <f t="shared" si="334"/>
        <v>1</v>
      </c>
      <c r="AC3368" s="15">
        <f t="shared" si="335"/>
        <v>1900</v>
      </c>
    </row>
    <row r="3369" spans="7:29" x14ac:dyDescent="0.35">
      <c r="G3369" s="64"/>
      <c r="H3369" s="65"/>
      <c r="I3369" s="65" t="str">
        <f>IF(Job_Cards[[#This Row],[Customer Name]]="",I3368,"")</f>
        <v>Counter Sale</v>
      </c>
      <c r="K3369" s="67" t="str">
        <f>_xlfn.XLOOKUP(Job_Cards[[#This Row],[Part Code Issued]],'Inventory Check'!$A$3:$A$3000,'Inventory Check'!$B$3:$B$3000,"WRONG Code",0)</f>
        <v>WRONG Code</v>
      </c>
      <c r="N3369" s="69">
        <f t="shared" si="331"/>
        <v>0</v>
      </c>
      <c r="U3369" s="71">
        <f t="shared" si="330"/>
        <v>0</v>
      </c>
      <c r="V3369" s="71">
        <f t="shared" si="332"/>
        <v>0</v>
      </c>
      <c r="X3369" s="69">
        <f>Job_Cards[[#This Row],[GST on Lobour]]+Job_Cards[[#This Row],[Total Labour]]+Job_Cards[[#This Row],[Part Value]]</f>
        <v>0</v>
      </c>
      <c r="AA3369" s="15">
        <f t="shared" si="333"/>
        <v>0</v>
      </c>
      <c r="AB3369" s="15">
        <f t="shared" si="334"/>
        <v>1</v>
      </c>
      <c r="AC3369" s="15">
        <f t="shared" si="335"/>
        <v>1900</v>
      </c>
    </row>
    <row r="3370" spans="7:29" x14ac:dyDescent="0.35">
      <c r="G3370" s="64"/>
      <c r="H3370" s="65"/>
      <c r="I3370" s="65" t="str">
        <f>IF(Job_Cards[[#This Row],[Customer Name]]="",I3369,"")</f>
        <v>Counter Sale</v>
      </c>
      <c r="K3370" s="67" t="str">
        <f>_xlfn.XLOOKUP(Job_Cards[[#This Row],[Part Code Issued]],'Inventory Check'!$A$3:$A$3000,'Inventory Check'!$B$3:$B$3000,"WRONG Code",0)</f>
        <v>WRONG Code</v>
      </c>
      <c r="N3370" s="69">
        <f t="shared" si="331"/>
        <v>0</v>
      </c>
      <c r="U3370" s="71">
        <f t="shared" si="330"/>
        <v>0</v>
      </c>
      <c r="V3370" s="71">
        <f t="shared" si="332"/>
        <v>0</v>
      </c>
      <c r="X3370" s="69">
        <f>Job_Cards[[#This Row],[GST on Lobour]]+Job_Cards[[#This Row],[Total Labour]]+Job_Cards[[#This Row],[Part Value]]</f>
        <v>0</v>
      </c>
      <c r="AA3370" s="15">
        <f t="shared" si="333"/>
        <v>0</v>
      </c>
      <c r="AB3370" s="15">
        <f t="shared" si="334"/>
        <v>1</v>
      </c>
      <c r="AC3370" s="15">
        <f t="shared" si="335"/>
        <v>1900</v>
      </c>
    </row>
    <row r="3371" spans="7:29" x14ac:dyDescent="0.35">
      <c r="G3371" s="64"/>
      <c r="H3371" s="65"/>
      <c r="I3371" s="65" t="str">
        <f>IF(Job_Cards[[#This Row],[Customer Name]]="",I3370,"")</f>
        <v>Counter Sale</v>
      </c>
      <c r="K3371" s="67" t="str">
        <f>_xlfn.XLOOKUP(Job_Cards[[#This Row],[Part Code Issued]],'Inventory Check'!$A$3:$A$3000,'Inventory Check'!$B$3:$B$3000,"WRONG Code",0)</f>
        <v>WRONG Code</v>
      </c>
      <c r="N3371" s="69">
        <f t="shared" si="331"/>
        <v>0</v>
      </c>
      <c r="U3371" s="71">
        <f t="shared" si="330"/>
        <v>0</v>
      </c>
      <c r="V3371" s="71">
        <f t="shared" si="332"/>
        <v>0</v>
      </c>
      <c r="X3371" s="69">
        <f>Job_Cards[[#This Row],[GST on Lobour]]+Job_Cards[[#This Row],[Total Labour]]+Job_Cards[[#This Row],[Part Value]]</f>
        <v>0</v>
      </c>
      <c r="AA3371" s="15">
        <f t="shared" si="333"/>
        <v>0</v>
      </c>
      <c r="AB3371" s="15">
        <f t="shared" si="334"/>
        <v>1</v>
      </c>
      <c r="AC3371" s="15">
        <f t="shared" si="335"/>
        <v>1900</v>
      </c>
    </row>
    <row r="3372" spans="7:29" x14ac:dyDescent="0.35">
      <c r="G3372" s="64"/>
      <c r="H3372" s="65"/>
      <c r="I3372" s="65" t="str">
        <f>IF(Job_Cards[[#This Row],[Customer Name]]="",I3371,"")</f>
        <v>Counter Sale</v>
      </c>
      <c r="K3372" s="67" t="str">
        <f>_xlfn.XLOOKUP(Job_Cards[[#This Row],[Part Code Issued]],'Inventory Check'!$A$3:$A$3000,'Inventory Check'!$B$3:$B$3000,"WRONG Code",0)</f>
        <v>WRONG Code</v>
      </c>
      <c r="N3372" s="69">
        <f t="shared" si="331"/>
        <v>0</v>
      </c>
      <c r="U3372" s="71">
        <f t="shared" si="330"/>
        <v>0</v>
      </c>
      <c r="V3372" s="71">
        <f t="shared" si="332"/>
        <v>0</v>
      </c>
      <c r="X3372" s="69">
        <f>Job_Cards[[#This Row],[GST on Lobour]]+Job_Cards[[#This Row],[Total Labour]]+Job_Cards[[#This Row],[Part Value]]</f>
        <v>0</v>
      </c>
      <c r="AA3372" s="15">
        <f t="shared" si="333"/>
        <v>0</v>
      </c>
      <c r="AB3372" s="15">
        <f t="shared" si="334"/>
        <v>1</v>
      </c>
      <c r="AC3372" s="15">
        <f t="shared" si="335"/>
        <v>1900</v>
      </c>
    </row>
    <row r="3373" spans="7:29" x14ac:dyDescent="0.35">
      <c r="G3373" s="64"/>
      <c r="H3373" s="65"/>
      <c r="I3373" s="65" t="str">
        <f>IF(Job_Cards[[#This Row],[Customer Name]]="",I3372,"")</f>
        <v>Counter Sale</v>
      </c>
      <c r="K3373" s="67" t="str">
        <f>_xlfn.XLOOKUP(Job_Cards[[#This Row],[Part Code Issued]],'Inventory Check'!$A$3:$A$3000,'Inventory Check'!$B$3:$B$3000,"WRONG Code",0)</f>
        <v>WRONG Code</v>
      </c>
      <c r="N3373" s="69">
        <f t="shared" si="331"/>
        <v>0</v>
      </c>
      <c r="U3373" s="71">
        <f t="shared" si="330"/>
        <v>0</v>
      </c>
      <c r="V3373" s="71">
        <f t="shared" si="332"/>
        <v>0</v>
      </c>
      <c r="X3373" s="69">
        <f>Job_Cards[[#This Row],[GST on Lobour]]+Job_Cards[[#This Row],[Total Labour]]+Job_Cards[[#This Row],[Part Value]]</f>
        <v>0</v>
      </c>
      <c r="AA3373" s="15">
        <f t="shared" si="333"/>
        <v>0</v>
      </c>
      <c r="AB3373" s="15">
        <f t="shared" si="334"/>
        <v>1</v>
      </c>
      <c r="AC3373" s="15">
        <f t="shared" si="335"/>
        <v>1900</v>
      </c>
    </row>
    <row r="3374" spans="7:29" x14ac:dyDescent="0.35">
      <c r="G3374" s="64"/>
      <c r="H3374" s="65"/>
      <c r="I3374" s="65" t="str">
        <f>IF(Job_Cards[[#This Row],[Customer Name]]="",I3373,"")</f>
        <v>Counter Sale</v>
      </c>
      <c r="K3374" s="67" t="str">
        <f>_xlfn.XLOOKUP(Job_Cards[[#This Row],[Part Code Issued]],'Inventory Check'!$A$3:$A$3000,'Inventory Check'!$B$3:$B$3000,"WRONG Code",0)</f>
        <v>WRONG Code</v>
      </c>
      <c r="N3374" s="69">
        <f t="shared" si="331"/>
        <v>0</v>
      </c>
      <c r="U3374" s="71">
        <f t="shared" si="330"/>
        <v>0</v>
      </c>
      <c r="V3374" s="71">
        <f t="shared" si="332"/>
        <v>0</v>
      </c>
      <c r="X3374" s="69">
        <f>Job_Cards[[#This Row],[GST on Lobour]]+Job_Cards[[#This Row],[Total Labour]]+Job_Cards[[#This Row],[Part Value]]</f>
        <v>0</v>
      </c>
      <c r="AA3374" s="15">
        <f t="shared" si="333"/>
        <v>0</v>
      </c>
      <c r="AB3374" s="15">
        <f t="shared" si="334"/>
        <v>1</v>
      </c>
      <c r="AC3374" s="15">
        <f t="shared" si="335"/>
        <v>1900</v>
      </c>
    </row>
    <row r="3375" spans="7:29" x14ac:dyDescent="0.35">
      <c r="G3375" s="64"/>
      <c r="H3375" s="65"/>
      <c r="I3375" s="65" t="str">
        <f>IF(Job_Cards[[#This Row],[Customer Name]]="",I3374,"")</f>
        <v>Counter Sale</v>
      </c>
      <c r="K3375" s="67" t="str">
        <f>_xlfn.XLOOKUP(Job_Cards[[#This Row],[Part Code Issued]],'Inventory Check'!$A$3:$A$3000,'Inventory Check'!$B$3:$B$3000,"WRONG Code",0)</f>
        <v>WRONG Code</v>
      </c>
      <c r="N3375" s="69">
        <f t="shared" si="331"/>
        <v>0</v>
      </c>
      <c r="U3375" s="71">
        <f t="shared" si="330"/>
        <v>0</v>
      </c>
      <c r="V3375" s="71">
        <f t="shared" si="332"/>
        <v>0</v>
      </c>
      <c r="X3375" s="69">
        <f>Job_Cards[[#This Row],[GST on Lobour]]+Job_Cards[[#This Row],[Total Labour]]+Job_Cards[[#This Row],[Part Value]]</f>
        <v>0</v>
      </c>
      <c r="AA3375" s="15">
        <f t="shared" si="333"/>
        <v>0</v>
      </c>
      <c r="AB3375" s="15">
        <f t="shared" si="334"/>
        <v>1</v>
      </c>
      <c r="AC3375" s="15">
        <f t="shared" si="335"/>
        <v>1900</v>
      </c>
    </row>
    <row r="3376" spans="7:29" x14ac:dyDescent="0.35">
      <c r="G3376" s="64"/>
      <c r="H3376" s="65"/>
      <c r="I3376" s="65" t="str">
        <f>IF(Job_Cards[[#This Row],[Customer Name]]="",I3375,"")</f>
        <v>Counter Sale</v>
      </c>
      <c r="K3376" s="67" t="str">
        <f>_xlfn.XLOOKUP(Job_Cards[[#This Row],[Part Code Issued]],'Inventory Check'!$A$3:$A$3000,'Inventory Check'!$B$3:$B$3000,"WRONG Code",0)</f>
        <v>WRONG Code</v>
      </c>
      <c r="N3376" s="69">
        <f t="shared" si="331"/>
        <v>0</v>
      </c>
      <c r="U3376" s="71">
        <f t="shared" si="330"/>
        <v>0</v>
      </c>
      <c r="V3376" s="71">
        <f t="shared" si="332"/>
        <v>0</v>
      </c>
      <c r="X3376" s="69">
        <f>Job_Cards[[#This Row],[GST on Lobour]]+Job_Cards[[#This Row],[Total Labour]]+Job_Cards[[#This Row],[Part Value]]</f>
        <v>0</v>
      </c>
      <c r="AA3376" s="15">
        <f t="shared" si="333"/>
        <v>0</v>
      </c>
      <c r="AB3376" s="15">
        <f t="shared" si="334"/>
        <v>1</v>
      </c>
      <c r="AC3376" s="15">
        <f t="shared" si="335"/>
        <v>1900</v>
      </c>
    </row>
    <row r="3377" spans="7:29" x14ac:dyDescent="0.35">
      <c r="G3377" s="64"/>
      <c r="H3377" s="65"/>
      <c r="I3377" s="65" t="str">
        <f>IF(Job_Cards[[#This Row],[Customer Name]]="",I3376,"")</f>
        <v>Counter Sale</v>
      </c>
      <c r="K3377" s="67" t="str">
        <f>_xlfn.XLOOKUP(Job_Cards[[#This Row],[Part Code Issued]],'Inventory Check'!$A$3:$A$3000,'Inventory Check'!$B$3:$B$3000,"WRONG Code",0)</f>
        <v>WRONG Code</v>
      </c>
      <c r="N3377" s="69">
        <f t="shared" si="331"/>
        <v>0</v>
      </c>
      <c r="U3377" s="71">
        <f t="shared" si="330"/>
        <v>0</v>
      </c>
      <c r="V3377" s="71">
        <f t="shared" si="332"/>
        <v>0</v>
      </c>
      <c r="X3377" s="69">
        <f>Job_Cards[[#This Row],[GST on Lobour]]+Job_Cards[[#This Row],[Total Labour]]+Job_Cards[[#This Row],[Part Value]]</f>
        <v>0</v>
      </c>
      <c r="AA3377" s="15">
        <f t="shared" si="333"/>
        <v>0</v>
      </c>
      <c r="AB3377" s="15">
        <f t="shared" si="334"/>
        <v>1</v>
      </c>
      <c r="AC3377" s="15">
        <f t="shared" si="335"/>
        <v>1900</v>
      </c>
    </row>
    <row r="3378" spans="7:29" x14ac:dyDescent="0.35">
      <c r="G3378" s="64"/>
      <c r="H3378" s="65"/>
      <c r="I3378" s="65" t="str">
        <f>IF(Job_Cards[[#This Row],[Customer Name]]="",I3377,"")</f>
        <v>Counter Sale</v>
      </c>
      <c r="K3378" s="67" t="str">
        <f>_xlfn.XLOOKUP(Job_Cards[[#This Row],[Part Code Issued]],'Inventory Check'!$A$3:$A$3000,'Inventory Check'!$B$3:$B$3000,"WRONG Code",0)</f>
        <v>WRONG Code</v>
      </c>
      <c r="N3378" s="69">
        <f t="shared" si="331"/>
        <v>0</v>
      </c>
      <c r="U3378" s="71">
        <f t="shared" si="330"/>
        <v>0</v>
      </c>
      <c r="V3378" s="71">
        <f t="shared" si="332"/>
        <v>0</v>
      </c>
      <c r="X3378" s="69">
        <f>Job_Cards[[#This Row],[GST on Lobour]]+Job_Cards[[#This Row],[Total Labour]]+Job_Cards[[#This Row],[Part Value]]</f>
        <v>0</v>
      </c>
      <c r="AA3378" s="15">
        <f t="shared" si="333"/>
        <v>0</v>
      </c>
      <c r="AB3378" s="15">
        <f t="shared" si="334"/>
        <v>1</v>
      </c>
      <c r="AC3378" s="15">
        <f t="shared" si="335"/>
        <v>1900</v>
      </c>
    </row>
    <row r="3379" spans="7:29" x14ac:dyDescent="0.35">
      <c r="G3379" s="64"/>
      <c r="H3379" s="65"/>
      <c r="I3379" s="65" t="str">
        <f>IF(Job_Cards[[#This Row],[Customer Name]]="",I3378,"")</f>
        <v>Counter Sale</v>
      </c>
      <c r="K3379" s="67" t="str">
        <f>_xlfn.XLOOKUP(Job_Cards[[#This Row],[Part Code Issued]],'Inventory Check'!$A$3:$A$3000,'Inventory Check'!$B$3:$B$3000,"WRONG Code",0)</f>
        <v>WRONG Code</v>
      </c>
      <c r="N3379" s="69">
        <f t="shared" si="331"/>
        <v>0</v>
      </c>
      <c r="U3379" s="71">
        <f t="shared" si="330"/>
        <v>0</v>
      </c>
      <c r="V3379" s="71">
        <f t="shared" si="332"/>
        <v>0</v>
      </c>
      <c r="X3379" s="69">
        <f>Job_Cards[[#This Row],[GST on Lobour]]+Job_Cards[[#This Row],[Total Labour]]+Job_Cards[[#This Row],[Part Value]]</f>
        <v>0</v>
      </c>
      <c r="AA3379" s="15">
        <f t="shared" si="333"/>
        <v>0</v>
      </c>
      <c r="AB3379" s="15">
        <f t="shared" si="334"/>
        <v>1</v>
      </c>
      <c r="AC3379" s="15">
        <f t="shared" si="335"/>
        <v>1900</v>
      </c>
    </row>
    <row r="3380" spans="7:29" x14ac:dyDescent="0.35">
      <c r="G3380" s="64"/>
      <c r="H3380" s="65"/>
      <c r="I3380" s="65" t="str">
        <f>IF(Job_Cards[[#This Row],[Customer Name]]="",I3379,"")</f>
        <v>Counter Sale</v>
      </c>
      <c r="K3380" s="67" t="str">
        <f>_xlfn.XLOOKUP(Job_Cards[[#This Row],[Part Code Issued]],'Inventory Check'!$A$3:$A$3000,'Inventory Check'!$B$3:$B$3000,"WRONG Code",0)</f>
        <v>WRONG Code</v>
      </c>
      <c r="N3380" s="69">
        <f t="shared" si="331"/>
        <v>0</v>
      </c>
      <c r="U3380" s="71">
        <f t="shared" si="330"/>
        <v>0</v>
      </c>
      <c r="V3380" s="71">
        <f t="shared" si="332"/>
        <v>0</v>
      </c>
      <c r="X3380" s="69">
        <f>Job_Cards[[#This Row],[GST on Lobour]]+Job_Cards[[#This Row],[Total Labour]]+Job_Cards[[#This Row],[Part Value]]</f>
        <v>0</v>
      </c>
      <c r="AA3380" s="15">
        <f t="shared" si="333"/>
        <v>0</v>
      </c>
      <c r="AB3380" s="15">
        <f t="shared" si="334"/>
        <v>1</v>
      </c>
      <c r="AC3380" s="15">
        <f t="shared" si="335"/>
        <v>1900</v>
      </c>
    </row>
    <row r="3381" spans="7:29" x14ac:dyDescent="0.35">
      <c r="G3381" s="64"/>
      <c r="H3381" s="65"/>
      <c r="I3381" s="65" t="str">
        <f>IF(Job_Cards[[#This Row],[Customer Name]]="",I3380,"")</f>
        <v>Counter Sale</v>
      </c>
      <c r="K3381" s="67" t="str">
        <f>_xlfn.XLOOKUP(Job_Cards[[#This Row],[Part Code Issued]],'Inventory Check'!$A$3:$A$3000,'Inventory Check'!$B$3:$B$3000,"WRONG Code",0)</f>
        <v>WRONG Code</v>
      </c>
      <c r="N3381" s="69">
        <f t="shared" si="331"/>
        <v>0</v>
      </c>
      <c r="U3381" s="71">
        <f t="shared" si="330"/>
        <v>0</v>
      </c>
      <c r="V3381" s="71">
        <f t="shared" si="332"/>
        <v>0</v>
      </c>
      <c r="X3381" s="69">
        <f>Job_Cards[[#This Row],[GST on Lobour]]+Job_Cards[[#This Row],[Total Labour]]+Job_Cards[[#This Row],[Part Value]]</f>
        <v>0</v>
      </c>
      <c r="AA3381" s="15">
        <f t="shared" si="333"/>
        <v>0</v>
      </c>
      <c r="AB3381" s="15">
        <f t="shared" si="334"/>
        <v>1</v>
      </c>
      <c r="AC3381" s="15">
        <f t="shared" si="335"/>
        <v>1900</v>
      </c>
    </row>
    <row r="3382" spans="7:29" x14ac:dyDescent="0.35">
      <c r="G3382" s="64"/>
      <c r="H3382" s="65"/>
      <c r="I3382" s="65" t="str">
        <f>IF(Job_Cards[[#This Row],[Customer Name]]="",I3381,"")</f>
        <v>Counter Sale</v>
      </c>
      <c r="K3382" s="67" t="str">
        <f>_xlfn.XLOOKUP(Job_Cards[[#This Row],[Part Code Issued]],'Inventory Check'!$A$3:$A$3000,'Inventory Check'!$B$3:$B$3000,"WRONG Code",0)</f>
        <v>WRONG Code</v>
      </c>
      <c r="N3382" s="69">
        <f t="shared" si="331"/>
        <v>0</v>
      </c>
      <c r="U3382" s="71">
        <f t="shared" si="330"/>
        <v>0</v>
      </c>
      <c r="V3382" s="71">
        <f t="shared" si="332"/>
        <v>0</v>
      </c>
      <c r="X3382" s="69">
        <f>Job_Cards[[#This Row],[GST on Lobour]]+Job_Cards[[#This Row],[Total Labour]]+Job_Cards[[#This Row],[Part Value]]</f>
        <v>0</v>
      </c>
      <c r="AA3382" s="15">
        <f t="shared" si="333"/>
        <v>0</v>
      </c>
      <c r="AB3382" s="15">
        <f t="shared" si="334"/>
        <v>1</v>
      </c>
      <c r="AC3382" s="15">
        <f t="shared" si="335"/>
        <v>1900</v>
      </c>
    </row>
    <row r="3383" spans="7:29" x14ac:dyDescent="0.35">
      <c r="G3383" s="64"/>
      <c r="H3383" s="65"/>
      <c r="I3383" s="65" t="str">
        <f>IF(Job_Cards[[#This Row],[Customer Name]]="",I3382,"")</f>
        <v>Counter Sale</v>
      </c>
      <c r="K3383" s="67" t="str">
        <f>_xlfn.XLOOKUP(Job_Cards[[#This Row],[Part Code Issued]],'Inventory Check'!$A$3:$A$3000,'Inventory Check'!$B$3:$B$3000,"WRONG Code",0)</f>
        <v>WRONG Code</v>
      </c>
      <c r="N3383" s="69">
        <f t="shared" si="331"/>
        <v>0</v>
      </c>
      <c r="U3383" s="71">
        <f t="shared" si="330"/>
        <v>0</v>
      </c>
      <c r="V3383" s="71">
        <f t="shared" si="332"/>
        <v>0</v>
      </c>
      <c r="X3383" s="69">
        <f>Job_Cards[[#This Row],[GST on Lobour]]+Job_Cards[[#This Row],[Total Labour]]+Job_Cards[[#This Row],[Part Value]]</f>
        <v>0</v>
      </c>
      <c r="AA3383" s="15">
        <f t="shared" si="333"/>
        <v>0</v>
      </c>
      <c r="AB3383" s="15">
        <f t="shared" si="334"/>
        <v>1</v>
      </c>
      <c r="AC3383" s="15">
        <f t="shared" si="335"/>
        <v>1900</v>
      </c>
    </row>
    <row r="3384" spans="7:29" x14ac:dyDescent="0.35">
      <c r="G3384" s="64"/>
      <c r="H3384" s="65"/>
      <c r="I3384" s="65" t="str">
        <f>IF(Job_Cards[[#This Row],[Customer Name]]="",I3383,"")</f>
        <v>Counter Sale</v>
      </c>
      <c r="K3384" s="67" t="str">
        <f>_xlfn.XLOOKUP(Job_Cards[[#This Row],[Part Code Issued]],'Inventory Check'!$A$3:$A$3000,'Inventory Check'!$B$3:$B$3000,"WRONG Code",0)</f>
        <v>WRONG Code</v>
      </c>
      <c r="N3384" s="69">
        <f t="shared" si="331"/>
        <v>0</v>
      </c>
      <c r="U3384" s="71">
        <f t="shared" si="330"/>
        <v>0</v>
      </c>
      <c r="V3384" s="71">
        <f t="shared" si="332"/>
        <v>0</v>
      </c>
      <c r="X3384" s="69">
        <f>Job_Cards[[#This Row],[GST on Lobour]]+Job_Cards[[#This Row],[Total Labour]]+Job_Cards[[#This Row],[Part Value]]</f>
        <v>0</v>
      </c>
      <c r="AA3384" s="15">
        <f t="shared" si="333"/>
        <v>0</v>
      </c>
      <c r="AB3384" s="15">
        <f t="shared" si="334"/>
        <v>1</v>
      </c>
      <c r="AC3384" s="15">
        <f t="shared" si="335"/>
        <v>1900</v>
      </c>
    </row>
    <row r="3385" spans="7:29" x14ac:dyDescent="0.35">
      <c r="G3385" s="64"/>
      <c r="H3385" s="65"/>
      <c r="I3385" s="65" t="str">
        <f>IF(Job_Cards[[#This Row],[Customer Name]]="",I3384,"")</f>
        <v>Counter Sale</v>
      </c>
      <c r="K3385" s="67" t="str">
        <f>_xlfn.XLOOKUP(Job_Cards[[#This Row],[Part Code Issued]],'Inventory Check'!$A$3:$A$3000,'Inventory Check'!$B$3:$B$3000,"WRONG Code",0)</f>
        <v>WRONG Code</v>
      </c>
      <c r="N3385" s="69">
        <f t="shared" si="331"/>
        <v>0</v>
      </c>
      <c r="U3385" s="71">
        <f t="shared" si="330"/>
        <v>0</v>
      </c>
      <c r="V3385" s="71">
        <f t="shared" si="332"/>
        <v>0</v>
      </c>
      <c r="X3385" s="69">
        <f>Job_Cards[[#This Row],[GST on Lobour]]+Job_Cards[[#This Row],[Total Labour]]+Job_Cards[[#This Row],[Part Value]]</f>
        <v>0</v>
      </c>
      <c r="AA3385" s="15">
        <f t="shared" si="333"/>
        <v>0</v>
      </c>
      <c r="AB3385" s="15">
        <f t="shared" si="334"/>
        <v>1</v>
      </c>
      <c r="AC3385" s="15">
        <f t="shared" si="335"/>
        <v>1900</v>
      </c>
    </row>
    <row r="3386" spans="7:29" x14ac:dyDescent="0.35">
      <c r="G3386" s="64"/>
      <c r="H3386" s="65"/>
      <c r="I3386" s="65" t="str">
        <f>IF(Job_Cards[[#This Row],[Customer Name]]="",I3385,"")</f>
        <v>Counter Sale</v>
      </c>
      <c r="K3386" s="67" t="str">
        <f>_xlfn.XLOOKUP(Job_Cards[[#This Row],[Part Code Issued]],'Inventory Check'!$A$3:$A$3000,'Inventory Check'!$B$3:$B$3000,"WRONG Code",0)</f>
        <v>WRONG Code</v>
      </c>
      <c r="N3386" s="69">
        <f t="shared" si="331"/>
        <v>0</v>
      </c>
      <c r="U3386" s="71">
        <f t="shared" si="330"/>
        <v>0</v>
      </c>
      <c r="V3386" s="71">
        <f t="shared" si="332"/>
        <v>0</v>
      </c>
      <c r="X3386" s="69">
        <f>Job_Cards[[#This Row],[GST on Lobour]]+Job_Cards[[#This Row],[Total Labour]]+Job_Cards[[#This Row],[Part Value]]</f>
        <v>0</v>
      </c>
      <c r="AA3386" s="15">
        <f t="shared" si="333"/>
        <v>0</v>
      </c>
      <c r="AB3386" s="15">
        <f t="shared" si="334"/>
        <v>1</v>
      </c>
      <c r="AC3386" s="15">
        <f t="shared" si="335"/>
        <v>1900</v>
      </c>
    </row>
    <row r="3387" spans="7:29" x14ac:dyDescent="0.35">
      <c r="G3387" s="64"/>
      <c r="H3387" s="65"/>
      <c r="I3387" s="65" t="str">
        <f>IF(Job_Cards[[#This Row],[Customer Name]]="",I3386,"")</f>
        <v>Counter Sale</v>
      </c>
      <c r="K3387" s="67" t="str">
        <f>_xlfn.XLOOKUP(Job_Cards[[#This Row],[Part Code Issued]],'Inventory Check'!$A$3:$A$3000,'Inventory Check'!$B$3:$B$3000,"WRONG Code",0)</f>
        <v>WRONG Code</v>
      </c>
      <c r="N3387" s="69">
        <f t="shared" si="331"/>
        <v>0</v>
      </c>
      <c r="U3387" s="71">
        <f t="shared" si="330"/>
        <v>0</v>
      </c>
      <c r="V3387" s="71">
        <f t="shared" si="332"/>
        <v>0</v>
      </c>
      <c r="X3387" s="69">
        <f>Job_Cards[[#This Row],[GST on Lobour]]+Job_Cards[[#This Row],[Total Labour]]+Job_Cards[[#This Row],[Part Value]]</f>
        <v>0</v>
      </c>
      <c r="AA3387" s="15">
        <f t="shared" si="333"/>
        <v>0</v>
      </c>
      <c r="AB3387" s="15">
        <f t="shared" si="334"/>
        <v>1</v>
      </c>
      <c r="AC3387" s="15">
        <f t="shared" si="335"/>
        <v>1900</v>
      </c>
    </row>
    <row r="3388" spans="7:29" x14ac:dyDescent="0.35">
      <c r="G3388" s="64"/>
      <c r="H3388" s="65"/>
      <c r="I3388" s="65" t="str">
        <f>IF(Job_Cards[[#This Row],[Customer Name]]="",I3387,"")</f>
        <v>Counter Sale</v>
      </c>
      <c r="K3388" s="67" t="str">
        <f>_xlfn.XLOOKUP(Job_Cards[[#This Row],[Part Code Issued]],'Inventory Check'!$A$3:$A$3000,'Inventory Check'!$B$3:$B$3000,"WRONG Code",0)</f>
        <v>WRONG Code</v>
      </c>
      <c r="N3388" s="69">
        <f t="shared" si="331"/>
        <v>0</v>
      </c>
      <c r="U3388" s="71">
        <f t="shared" ref="U3388:U3451" si="336">SUM(O3388:T3388)</f>
        <v>0</v>
      </c>
      <c r="V3388" s="71">
        <f t="shared" si="332"/>
        <v>0</v>
      </c>
      <c r="X3388" s="69">
        <f>Job_Cards[[#This Row],[GST on Lobour]]+Job_Cards[[#This Row],[Total Labour]]+Job_Cards[[#This Row],[Part Value]]</f>
        <v>0</v>
      </c>
      <c r="AA3388" s="15">
        <f t="shared" si="333"/>
        <v>0</v>
      </c>
      <c r="AB3388" s="15">
        <f t="shared" si="334"/>
        <v>1</v>
      </c>
      <c r="AC3388" s="15">
        <f t="shared" si="335"/>
        <v>1900</v>
      </c>
    </row>
    <row r="3389" spans="7:29" x14ac:dyDescent="0.35">
      <c r="G3389" s="64"/>
      <c r="H3389" s="65"/>
      <c r="I3389" s="65" t="str">
        <f>IF(Job_Cards[[#This Row],[Customer Name]]="",I3388,"")</f>
        <v>Counter Sale</v>
      </c>
      <c r="K3389" s="67" t="str">
        <f>_xlfn.XLOOKUP(Job_Cards[[#This Row],[Part Code Issued]],'Inventory Check'!$A$3:$A$3000,'Inventory Check'!$B$3:$B$3000,"WRONG Code",0)</f>
        <v>WRONG Code</v>
      </c>
      <c r="N3389" s="69">
        <f t="shared" ref="N3389:N3452" si="337">M3389*L3389</f>
        <v>0</v>
      </c>
      <c r="U3389" s="71">
        <f t="shared" si="336"/>
        <v>0</v>
      </c>
      <c r="V3389" s="71">
        <f t="shared" ref="V3389:V3452" si="338">U3389*0.18</f>
        <v>0</v>
      </c>
      <c r="X3389" s="69">
        <f>Job_Cards[[#This Row],[GST on Lobour]]+Job_Cards[[#This Row],[Total Labour]]+Job_Cards[[#This Row],[Part Value]]</f>
        <v>0</v>
      </c>
      <c r="AA3389" s="15">
        <f t="shared" si="333"/>
        <v>0</v>
      </c>
      <c r="AB3389" s="15">
        <f t="shared" si="334"/>
        <v>1</v>
      </c>
      <c r="AC3389" s="15">
        <f t="shared" si="335"/>
        <v>1900</v>
      </c>
    </row>
    <row r="3390" spans="7:29" x14ac:dyDescent="0.35">
      <c r="G3390" s="64"/>
      <c r="H3390" s="65"/>
      <c r="I3390" s="65" t="str">
        <f>IF(Job_Cards[[#This Row],[Customer Name]]="",I3389,"")</f>
        <v>Counter Sale</v>
      </c>
      <c r="K3390" s="67" t="str">
        <f>_xlfn.XLOOKUP(Job_Cards[[#This Row],[Part Code Issued]],'Inventory Check'!$A$3:$A$3000,'Inventory Check'!$B$3:$B$3000,"WRONG Code",0)</f>
        <v>WRONG Code</v>
      </c>
      <c r="N3390" s="69">
        <f t="shared" si="337"/>
        <v>0</v>
      </c>
      <c r="U3390" s="71">
        <f t="shared" si="336"/>
        <v>0</v>
      </c>
      <c r="V3390" s="71">
        <f t="shared" si="338"/>
        <v>0</v>
      </c>
      <c r="X3390" s="69">
        <f>Job_Cards[[#This Row],[GST on Lobour]]+Job_Cards[[#This Row],[Total Labour]]+Job_Cards[[#This Row],[Part Value]]</f>
        <v>0</v>
      </c>
      <c r="AA3390" s="15">
        <f t="shared" si="333"/>
        <v>0</v>
      </c>
      <c r="AB3390" s="15">
        <f t="shared" si="334"/>
        <v>1</v>
      </c>
      <c r="AC3390" s="15">
        <f t="shared" si="335"/>
        <v>1900</v>
      </c>
    </row>
    <row r="3391" spans="7:29" x14ac:dyDescent="0.35">
      <c r="G3391" s="64"/>
      <c r="H3391" s="65"/>
      <c r="I3391" s="65" t="str">
        <f>IF(Job_Cards[[#This Row],[Customer Name]]="",I3390,"")</f>
        <v>Counter Sale</v>
      </c>
      <c r="K3391" s="67" t="str">
        <f>_xlfn.XLOOKUP(Job_Cards[[#This Row],[Part Code Issued]],'Inventory Check'!$A$3:$A$3000,'Inventory Check'!$B$3:$B$3000,"WRONG Code",0)</f>
        <v>WRONG Code</v>
      </c>
      <c r="N3391" s="69">
        <f t="shared" si="337"/>
        <v>0</v>
      </c>
      <c r="U3391" s="71">
        <f t="shared" si="336"/>
        <v>0</v>
      </c>
      <c r="V3391" s="71">
        <f t="shared" si="338"/>
        <v>0</v>
      </c>
      <c r="X3391" s="69">
        <f>Job_Cards[[#This Row],[GST on Lobour]]+Job_Cards[[#This Row],[Total Labour]]+Job_Cards[[#This Row],[Part Value]]</f>
        <v>0</v>
      </c>
      <c r="AA3391" s="15">
        <f t="shared" ref="AA3391:AA3454" si="339">DAY(B3391)</f>
        <v>0</v>
      </c>
      <c r="AB3391" s="15">
        <f t="shared" ref="AB3391:AB3454" si="340">MONTH(B3391)</f>
        <v>1</v>
      </c>
      <c r="AC3391" s="15">
        <f t="shared" ref="AC3391:AC3454" si="341">YEAR(B3391)</f>
        <v>1900</v>
      </c>
    </row>
    <row r="3392" spans="7:29" x14ac:dyDescent="0.35">
      <c r="G3392" s="64"/>
      <c r="H3392" s="65"/>
      <c r="I3392" s="65" t="str">
        <f>IF(Job_Cards[[#This Row],[Customer Name]]="",I3391,"")</f>
        <v>Counter Sale</v>
      </c>
      <c r="K3392" s="67" t="str">
        <f>_xlfn.XLOOKUP(Job_Cards[[#This Row],[Part Code Issued]],'Inventory Check'!$A$3:$A$3000,'Inventory Check'!$B$3:$B$3000,"WRONG Code",0)</f>
        <v>WRONG Code</v>
      </c>
      <c r="N3392" s="69">
        <f t="shared" si="337"/>
        <v>0</v>
      </c>
      <c r="U3392" s="71">
        <f t="shared" si="336"/>
        <v>0</v>
      </c>
      <c r="V3392" s="71">
        <f t="shared" si="338"/>
        <v>0</v>
      </c>
      <c r="X3392" s="69">
        <f>Job_Cards[[#This Row],[GST on Lobour]]+Job_Cards[[#This Row],[Total Labour]]+Job_Cards[[#This Row],[Part Value]]</f>
        <v>0</v>
      </c>
      <c r="AA3392" s="15">
        <f t="shared" si="339"/>
        <v>0</v>
      </c>
      <c r="AB3392" s="15">
        <f t="shared" si="340"/>
        <v>1</v>
      </c>
      <c r="AC3392" s="15">
        <f t="shared" si="341"/>
        <v>1900</v>
      </c>
    </row>
    <row r="3393" spans="7:29" x14ac:dyDescent="0.35">
      <c r="G3393" s="64"/>
      <c r="H3393" s="65"/>
      <c r="I3393" s="65" t="str">
        <f>IF(Job_Cards[[#This Row],[Customer Name]]="",I3392,"")</f>
        <v>Counter Sale</v>
      </c>
      <c r="K3393" s="67" t="str">
        <f>_xlfn.XLOOKUP(Job_Cards[[#This Row],[Part Code Issued]],'Inventory Check'!$A$3:$A$3000,'Inventory Check'!$B$3:$B$3000,"WRONG Code",0)</f>
        <v>WRONG Code</v>
      </c>
      <c r="N3393" s="69">
        <f t="shared" si="337"/>
        <v>0</v>
      </c>
      <c r="U3393" s="71">
        <f t="shared" si="336"/>
        <v>0</v>
      </c>
      <c r="V3393" s="71">
        <f t="shared" si="338"/>
        <v>0</v>
      </c>
      <c r="X3393" s="69">
        <f>Job_Cards[[#This Row],[GST on Lobour]]+Job_Cards[[#This Row],[Total Labour]]+Job_Cards[[#This Row],[Part Value]]</f>
        <v>0</v>
      </c>
      <c r="AA3393" s="15">
        <f t="shared" si="339"/>
        <v>0</v>
      </c>
      <c r="AB3393" s="15">
        <f t="shared" si="340"/>
        <v>1</v>
      </c>
      <c r="AC3393" s="15">
        <f t="shared" si="341"/>
        <v>1900</v>
      </c>
    </row>
    <row r="3394" spans="7:29" x14ac:dyDescent="0.35">
      <c r="G3394" s="64"/>
      <c r="H3394" s="65"/>
      <c r="I3394" s="65" t="str">
        <f>IF(Job_Cards[[#This Row],[Customer Name]]="",I3393,"")</f>
        <v>Counter Sale</v>
      </c>
      <c r="K3394" s="67" t="str">
        <f>_xlfn.XLOOKUP(Job_Cards[[#This Row],[Part Code Issued]],'Inventory Check'!$A$3:$A$3000,'Inventory Check'!$B$3:$B$3000,"WRONG Code",0)</f>
        <v>WRONG Code</v>
      </c>
      <c r="N3394" s="69">
        <f t="shared" si="337"/>
        <v>0</v>
      </c>
      <c r="U3394" s="71">
        <f t="shared" si="336"/>
        <v>0</v>
      </c>
      <c r="V3394" s="71">
        <f t="shared" si="338"/>
        <v>0</v>
      </c>
      <c r="X3394" s="69">
        <f>Job_Cards[[#This Row],[GST on Lobour]]+Job_Cards[[#This Row],[Total Labour]]+Job_Cards[[#This Row],[Part Value]]</f>
        <v>0</v>
      </c>
      <c r="AA3394" s="15">
        <f t="shared" si="339"/>
        <v>0</v>
      </c>
      <c r="AB3394" s="15">
        <f t="shared" si="340"/>
        <v>1</v>
      </c>
      <c r="AC3394" s="15">
        <f t="shared" si="341"/>
        <v>1900</v>
      </c>
    </row>
    <row r="3395" spans="7:29" x14ac:dyDescent="0.35">
      <c r="G3395" s="64"/>
      <c r="H3395" s="65"/>
      <c r="I3395" s="65" t="str">
        <f>IF(Job_Cards[[#This Row],[Customer Name]]="",I3394,"")</f>
        <v>Counter Sale</v>
      </c>
      <c r="K3395" s="67" t="str">
        <f>_xlfn.XLOOKUP(Job_Cards[[#This Row],[Part Code Issued]],'Inventory Check'!$A$3:$A$3000,'Inventory Check'!$B$3:$B$3000,"WRONG Code",0)</f>
        <v>WRONG Code</v>
      </c>
      <c r="N3395" s="69">
        <f t="shared" si="337"/>
        <v>0</v>
      </c>
      <c r="U3395" s="71">
        <f t="shared" si="336"/>
        <v>0</v>
      </c>
      <c r="V3395" s="71">
        <f t="shared" si="338"/>
        <v>0</v>
      </c>
      <c r="X3395" s="69">
        <f>Job_Cards[[#This Row],[GST on Lobour]]+Job_Cards[[#This Row],[Total Labour]]+Job_Cards[[#This Row],[Part Value]]</f>
        <v>0</v>
      </c>
      <c r="AA3395" s="15">
        <f t="shared" si="339"/>
        <v>0</v>
      </c>
      <c r="AB3395" s="15">
        <f t="shared" si="340"/>
        <v>1</v>
      </c>
      <c r="AC3395" s="15">
        <f t="shared" si="341"/>
        <v>1900</v>
      </c>
    </row>
    <row r="3396" spans="7:29" x14ac:dyDescent="0.35">
      <c r="G3396" s="64"/>
      <c r="H3396" s="65"/>
      <c r="I3396" s="65" t="str">
        <f>IF(Job_Cards[[#This Row],[Customer Name]]="",I3395,"")</f>
        <v>Counter Sale</v>
      </c>
      <c r="K3396" s="67" t="str">
        <f>_xlfn.XLOOKUP(Job_Cards[[#This Row],[Part Code Issued]],'Inventory Check'!$A$3:$A$3000,'Inventory Check'!$B$3:$B$3000,"WRONG Code",0)</f>
        <v>WRONG Code</v>
      </c>
      <c r="N3396" s="69">
        <f t="shared" si="337"/>
        <v>0</v>
      </c>
      <c r="U3396" s="71">
        <f t="shared" si="336"/>
        <v>0</v>
      </c>
      <c r="V3396" s="71">
        <f t="shared" si="338"/>
        <v>0</v>
      </c>
      <c r="X3396" s="69">
        <f>Job_Cards[[#This Row],[GST on Lobour]]+Job_Cards[[#This Row],[Total Labour]]+Job_Cards[[#This Row],[Part Value]]</f>
        <v>0</v>
      </c>
      <c r="AA3396" s="15">
        <f t="shared" si="339"/>
        <v>0</v>
      </c>
      <c r="AB3396" s="15">
        <f t="shared" si="340"/>
        <v>1</v>
      </c>
      <c r="AC3396" s="15">
        <f t="shared" si="341"/>
        <v>1900</v>
      </c>
    </row>
    <row r="3397" spans="7:29" x14ac:dyDescent="0.35">
      <c r="G3397" s="64"/>
      <c r="H3397" s="65"/>
      <c r="I3397" s="65" t="str">
        <f>IF(Job_Cards[[#This Row],[Customer Name]]="",I3396,"")</f>
        <v>Counter Sale</v>
      </c>
      <c r="K3397" s="67" t="str">
        <f>_xlfn.XLOOKUP(Job_Cards[[#This Row],[Part Code Issued]],'Inventory Check'!$A$3:$A$3000,'Inventory Check'!$B$3:$B$3000,"WRONG Code",0)</f>
        <v>WRONG Code</v>
      </c>
      <c r="N3397" s="69">
        <f t="shared" si="337"/>
        <v>0</v>
      </c>
      <c r="U3397" s="71">
        <f t="shared" si="336"/>
        <v>0</v>
      </c>
      <c r="V3397" s="71">
        <f t="shared" si="338"/>
        <v>0</v>
      </c>
      <c r="X3397" s="69">
        <f>Job_Cards[[#This Row],[GST on Lobour]]+Job_Cards[[#This Row],[Total Labour]]+Job_Cards[[#This Row],[Part Value]]</f>
        <v>0</v>
      </c>
      <c r="AA3397" s="15">
        <f t="shared" si="339"/>
        <v>0</v>
      </c>
      <c r="AB3397" s="15">
        <f t="shared" si="340"/>
        <v>1</v>
      </c>
      <c r="AC3397" s="15">
        <f t="shared" si="341"/>
        <v>1900</v>
      </c>
    </row>
    <row r="3398" spans="7:29" x14ac:dyDescent="0.35">
      <c r="G3398" s="64"/>
      <c r="H3398" s="65"/>
      <c r="I3398" s="65" t="str">
        <f>IF(Job_Cards[[#This Row],[Customer Name]]="",I3397,"")</f>
        <v>Counter Sale</v>
      </c>
      <c r="K3398" s="67" t="str">
        <f>_xlfn.XLOOKUP(Job_Cards[[#This Row],[Part Code Issued]],'Inventory Check'!$A$3:$A$3000,'Inventory Check'!$B$3:$B$3000,"WRONG Code",0)</f>
        <v>WRONG Code</v>
      </c>
      <c r="N3398" s="69">
        <f t="shared" si="337"/>
        <v>0</v>
      </c>
      <c r="U3398" s="71">
        <f t="shared" si="336"/>
        <v>0</v>
      </c>
      <c r="V3398" s="71">
        <f t="shared" si="338"/>
        <v>0</v>
      </c>
      <c r="X3398" s="69">
        <f>Job_Cards[[#This Row],[GST on Lobour]]+Job_Cards[[#This Row],[Total Labour]]+Job_Cards[[#This Row],[Part Value]]</f>
        <v>0</v>
      </c>
      <c r="AA3398" s="15">
        <f t="shared" si="339"/>
        <v>0</v>
      </c>
      <c r="AB3398" s="15">
        <f t="shared" si="340"/>
        <v>1</v>
      </c>
      <c r="AC3398" s="15">
        <f t="shared" si="341"/>
        <v>1900</v>
      </c>
    </row>
    <row r="3399" spans="7:29" x14ac:dyDescent="0.35">
      <c r="G3399" s="64"/>
      <c r="H3399" s="65"/>
      <c r="I3399" s="65" t="str">
        <f>IF(Job_Cards[[#This Row],[Customer Name]]="",I3398,"")</f>
        <v>Counter Sale</v>
      </c>
      <c r="K3399" s="67" t="str">
        <f>_xlfn.XLOOKUP(Job_Cards[[#This Row],[Part Code Issued]],'Inventory Check'!$A$3:$A$3000,'Inventory Check'!$B$3:$B$3000,"WRONG Code",0)</f>
        <v>WRONG Code</v>
      </c>
      <c r="N3399" s="69">
        <f t="shared" si="337"/>
        <v>0</v>
      </c>
      <c r="U3399" s="71">
        <f t="shared" si="336"/>
        <v>0</v>
      </c>
      <c r="V3399" s="71">
        <f t="shared" si="338"/>
        <v>0</v>
      </c>
      <c r="X3399" s="69">
        <f>Job_Cards[[#This Row],[GST on Lobour]]+Job_Cards[[#This Row],[Total Labour]]+Job_Cards[[#This Row],[Part Value]]</f>
        <v>0</v>
      </c>
      <c r="AA3399" s="15">
        <f t="shared" si="339"/>
        <v>0</v>
      </c>
      <c r="AB3399" s="15">
        <f t="shared" si="340"/>
        <v>1</v>
      </c>
      <c r="AC3399" s="15">
        <f t="shared" si="341"/>
        <v>1900</v>
      </c>
    </row>
    <row r="3400" spans="7:29" x14ac:dyDescent="0.35">
      <c r="G3400" s="64"/>
      <c r="H3400" s="65"/>
      <c r="I3400" s="65" t="str">
        <f>IF(Job_Cards[[#This Row],[Customer Name]]="",I3399,"")</f>
        <v>Counter Sale</v>
      </c>
      <c r="K3400" s="67" t="str">
        <f>_xlfn.XLOOKUP(Job_Cards[[#This Row],[Part Code Issued]],'Inventory Check'!$A$3:$A$3000,'Inventory Check'!$B$3:$B$3000,"WRONG Code",0)</f>
        <v>WRONG Code</v>
      </c>
      <c r="N3400" s="69">
        <f t="shared" si="337"/>
        <v>0</v>
      </c>
      <c r="U3400" s="71">
        <f t="shared" si="336"/>
        <v>0</v>
      </c>
      <c r="V3400" s="71">
        <f t="shared" si="338"/>
        <v>0</v>
      </c>
      <c r="X3400" s="69">
        <f>Job_Cards[[#This Row],[GST on Lobour]]+Job_Cards[[#This Row],[Total Labour]]+Job_Cards[[#This Row],[Part Value]]</f>
        <v>0</v>
      </c>
      <c r="AA3400" s="15">
        <f t="shared" si="339"/>
        <v>0</v>
      </c>
      <c r="AB3400" s="15">
        <f t="shared" si="340"/>
        <v>1</v>
      </c>
      <c r="AC3400" s="15">
        <f t="shared" si="341"/>
        <v>1900</v>
      </c>
    </row>
    <row r="3401" spans="7:29" x14ac:dyDescent="0.35">
      <c r="G3401" s="64"/>
      <c r="H3401" s="65"/>
      <c r="I3401" s="65" t="str">
        <f>IF(Job_Cards[[#This Row],[Customer Name]]="",I3400,"")</f>
        <v>Counter Sale</v>
      </c>
      <c r="K3401" s="67" t="str">
        <f>_xlfn.XLOOKUP(Job_Cards[[#This Row],[Part Code Issued]],'Inventory Check'!$A$3:$A$3000,'Inventory Check'!$B$3:$B$3000,"WRONG Code",0)</f>
        <v>WRONG Code</v>
      </c>
      <c r="N3401" s="69">
        <f t="shared" si="337"/>
        <v>0</v>
      </c>
      <c r="U3401" s="71">
        <f t="shared" si="336"/>
        <v>0</v>
      </c>
      <c r="V3401" s="71">
        <f t="shared" si="338"/>
        <v>0</v>
      </c>
      <c r="X3401" s="69">
        <f>Job_Cards[[#This Row],[GST on Lobour]]+Job_Cards[[#This Row],[Total Labour]]+Job_Cards[[#This Row],[Part Value]]</f>
        <v>0</v>
      </c>
      <c r="AA3401" s="15">
        <f t="shared" si="339"/>
        <v>0</v>
      </c>
      <c r="AB3401" s="15">
        <f t="shared" si="340"/>
        <v>1</v>
      </c>
      <c r="AC3401" s="15">
        <f t="shared" si="341"/>
        <v>1900</v>
      </c>
    </row>
    <row r="3402" spans="7:29" x14ac:dyDescent="0.35">
      <c r="G3402" s="64"/>
      <c r="H3402" s="65"/>
      <c r="I3402" s="65" t="str">
        <f>IF(Job_Cards[[#This Row],[Customer Name]]="",I3401,"")</f>
        <v>Counter Sale</v>
      </c>
      <c r="K3402" s="67" t="str">
        <f>_xlfn.XLOOKUP(Job_Cards[[#This Row],[Part Code Issued]],'Inventory Check'!$A$3:$A$3000,'Inventory Check'!$B$3:$B$3000,"WRONG Code",0)</f>
        <v>WRONG Code</v>
      </c>
      <c r="N3402" s="69">
        <f t="shared" si="337"/>
        <v>0</v>
      </c>
      <c r="U3402" s="71">
        <f t="shared" si="336"/>
        <v>0</v>
      </c>
      <c r="V3402" s="71">
        <f t="shared" si="338"/>
        <v>0</v>
      </c>
      <c r="X3402" s="69">
        <f>Job_Cards[[#This Row],[GST on Lobour]]+Job_Cards[[#This Row],[Total Labour]]+Job_Cards[[#This Row],[Part Value]]</f>
        <v>0</v>
      </c>
      <c r="AA3402" s="15">
        <f t="shared" si="339"/>
        <v>0</v>
      </c>
      <c r="AB3402" s="15">
        <f t="shared" si="340"/>
        <v>1</v>
      </c>
      <c r="AC3402" s="15">
        <f t="shared" si="341"/>
        <v>1900</v>
      </c>
    </row>
    <row r="3403" spans="7:29" x14ac:dyDescent="0.35">
      <c r="G3403" s="64"/>
      <c r="H3403" s="65"/>
      <c r="I3403" s="65" t="str">
        <f>IF(Job_Cards[[#This Row],[Customer Name]]="",I3402,"")</f>
        <v>Counter Sale</v>
      </c>
      <c r="K3403" s="67" t="str">
        <f>_xlfn.XLOOKUP(Job_Cards[[#This Row],[Part Code Issued]],'Inventory Check'!$A$3:$A$3000,'Inventory Check'!$B$3:$B$3000,"WRONG Code",0)</f>
        <v>WRONG Code</v>
      </c>
      <c r="N3403" s="69">
        <f t="shared" si="337"/>
        <v>0</v>
      </c>
      <c r="U3403" s="71">
        <f t="shared" si="336"/>
        <v>0</v>
      </c>
      <c r="V3403" s="71">
        <f t="shared" si="338"/>
        <v>0</v>
      </c>
      <c r="X3403" s="69">
        <f>Job_Cards[[#This Row],[GST on Lobour]]+Job_Cards[[#This Row],[Total Labour]]+Job_Cards[[#This Row],[Part Value]]</f>
        <v>0</v>
      </c>
      <c r="AA3403" s="15">
        <f t="shared" si="339"/>
        <v>0</v>
      </c>
      <c r="AB3403" s="15">
        <f t="shared" si="340"/>
        <v>1</v>
      </c>
      <c r="AC3403" s="15">
        <f t="shared" si="341"/>
        <v>1900</v>
      </c>
    </row>
    <row r="3404" spans="7:29" x14ac:dyDescent="0.35">
      <c r="G3404" s="64"/>
      <c r="H3404" s="65"/>
      <c r="I3404" s="65" t="str">
        <f>IF(Job_Cards[[#This Row],[Customer Name]]="",I3403,"")</f>
        <v>Counter Sale</v>
      </c>
      <c r="K3404" s="67" t="str">
        <f>_xlfn.XLOOKUP(Job_Cards[[#This Row],[Part Code Issued]],'Inventory Check'!$A$3:$A$3000,'Inventory Check'!$B$3:$B$3000,"WRONG Code",0)</f>
        <v>WRONG Code</v>
      </c>
      <c r="N3404" s="69">
        <f t="shared" si="337"/>
        <v>0</v>
      </c>
      <c r="U3404" s="71">
        <f t="shared" si="336"/>
        <v>0</v>
      </c>
      <c r="V3404" s="71">
        <f t="shared" si="338"/>
        <v>0</v>
      </c>
      <c r="X3404" s="69">
        <f>Job_Cards[[#This Row],[GST on Lobour]]+Job_Cards[[#This Row],[Total Labour]]+Job_Cards[[#This Row],[Part Value]]</f>
        <v>0</v>
      </c>
      <c r="AA3404" s="15">
        <f t="shared" si="339"/>
        <v>0</v>
      </c>
      <c r="AB3404" s="15">
        <f t="shared" si="340"/>
        <v>1</v>
      </c>
      <c r="AC3404" s="15">
        <f t="shared" si="341"/>
        <v>1900</v>
      </c>
    </row>
    <row r="3405" spans="7:29" x14ac:dyDescent="0.35">
      <c r="G3405" s="64"/>
      <c r="H3405" s="65"/>
      <c r="I3405" s="65" t="str">
        <f>IF(Job_Cards[[#This Row],[Customer Name]]="",I3404,"")</f>
        <v>Counter Sale</v>
      </c>
      <c r="K3405" s="67" t="str">
        <f>_xlfn.XLOOKUP(Job_Cards[[#This Row],[Part Code Issued]],'Inventory Check'!$A$3:$A$3000,'Inventory Check'!$B$3:$B$3000,"WRONG Code",0)</f>
        <v>WRONG Code</v>
      </c>
      <c r="N3405" s="69">
        <f t="shared" si="337"/>
        <v>0</v>
      </c>
      <c r="U3405" s="71">
        <f t="shared" si="336"/>
        <v>0</v>
      </c>
      <c r="V3405" s="71">
        <f t="shared" si="338"/>
        <v>0</v>
      </c>
      <c r="X3405" s="69">
        <f>Job_Cards[[#This Row],[GST on Lobour]]+Job_Cards[[#This Row],[Total Labour]]+Job_Cards[[#This Row],[Part Value]]</f>
        <v>0</v>
      </c>
      <c r="AA3405" s="15">
        <f t="shared" si="339"/>
        <v>0</v>
      </c>
      <c r="AB3405" s="15">
        <f t="shared" si="340"/>
        <v>1</v>
      </c>
      <c r="AC3405" s="15">
        <f t="shared" si="341"/>
        <v>1900</v>
      </c>
    </row>
    <row r="3406" spans="7:29" x14ac:dyDescent="0.35">
      <c r="G3406" s="64"/>
      <c r="H3406" s="65"/>
      <c r="I3406" s="65" t="str">
        <f>IF(Job_Cards[[#This Row],[Customer Name]]="",I3405,"")</f>
        <v>Counter Sale</v>
      </c>
      <c r="K3406" s="67" t="str">
        <f>_xlfn.XLOOKUP(Job_Cards[[#This Row],[Part Code Issued]],'Inventory Check'!$A$3:$A$3000,'Inventory Check'!$B$3:$B$3000,"WRONG Code",0)</f>
        <v>WRONG Code</v>
      </c>
      <c r="N3406" s="69">
        <f t="shared" si="337"/>
        <v>0</v>
      </c>
      <c r="U3406" s="71">
        <f t="shared" si="336"/>
        <v>0</v>
      </c>
      <c r="V3406" s="71">
        <f t="shared" si="338"/>
        <v>0</v>
      </c>
      <c r="X3406" s="69">
        <f>Job_Cards[[#This Row],[GST on Lobour]]+Job_Cards[[#This Row],[Total Labour]]+Job_Cards[[#This Row],[Part Value]]</f>
        <v>0</v>
      </c>
      <c r="AA3406" s="15">
        <f t="shared" si="339"/>
        <v>0</v>
      </c>
      <c r="AB3406" s="15">
        <f t="shared" si="340"/>
        <v>1</v>
      </c>
      <c r="AC3406" s="15">
        <f t="shared" si="341"/>
        <v>1900</v>
      </c>
    </row>
    <row r="3407" spans="7:29" x14ac:dyDescent="0.35">
      <c r="G3407" s="64"/>
      <c r="H3407" s="65"/>
      <c r="I3407" s="65" t="str">
        <f>IF(Job_Cards[[#This Row],[Customer Name]]="",I3406,"")</f>
        <v>Counter Sale</v>
      </c>
      <c r="K3407" s="67" t="str">
        <f>_xlfn.XLOOKUP(Job_Cards[[#This Row],[Part Code Issued]],'Inventory Check'!$A$3:$A$3000,'Inventory Check'!$B$3:$B$3000,"WRONG Code",0)</f>
        <v>WRONG Code</v>
      </c>
      <c r="N3407" s="69">
        <f t="shared" si="337"/>
        <v>0</v>
      </c>
      <c r="U3407" s="71">
        <f t="shared" si="336"/>
        <v>0</v>
      </c>
      <c r="V3407" s="71">
        <f t="shared" si="338"/>
        <v>0</v>
      </c>
      <c r="X3407" s="69">
        <f>Job_Cards[[#This Row],[GST on Lobour]]+Job_Cards[[#This Row],[Total Labour]]+Job_Cards[[#This Row],[Part Value]]</f>
        <v>0</v>
      </c>
      <c r="AA3407" s="15">
        <f t="shared" si="339"/>
        <v>0</v>
      </c>
      <c r="AB3407" s="15">
        <f t="shared" si="340"/>
        <v>1</v>
      </c>
      <c r="AC3407" s="15">
        <f t="shared" si="341"/>
        <v>1900</v>
      </c>
    </row>
    <row r="3408" spans="7:29" x14ac:dyDescent="0.35">
      <c r="G3408" s="64"/>
      <c r="H3408" s="65"/>
      <c r="I3408" s="65" t="str">
        <f>IF(Job_Cards[[#This Row],[Customer Name]]="",I3407,"")</f>
        <v>Counter Sale</v>
      </c>
      <c r="K3408" s="67" t="str">
        <f>_xlfn.XLOOKUP(Job_Cards[[#This Row],[Part Code Issued]],'Inventory Check'!$A$3:$A$3000,'Inventory Check'!$B$3:$B$3000,"WRONG Code",0)</f>
        <v>WRONG Code</v>
      </c>
      <c r="N3408" s="69">
        <f t="shared" si="337"/>
        <v>0</v>
      </c>
      <c r="U3408" s="71">
        <f t="shared" si="336"/>
        <v>0</v>
      </c>
      <c r="V3408" s="71">
        <f t="shared" si="338"/>
        <v>0</v>
      </c>
      <c r="X3408" s="69">
        <f>Job_Cards[[#This Row],[GST on Lobour]]+Job_Cards[[#This Row],[Total Labour]]+Job_Cards[[#This Row],[Part Value]]</f>
        <v>0</v>
      </c>
      <c r="AA3408" s="15">
        <f t="shared" si="339"/>
        <v>0</v>
      </c>
      <c r="AB3408" s="15">
        <f t="shared" si="340"/>
        <v>1</v>
      </c>
      <c r="AC3408" s="15">
        <f t="shared" si="341"/>
        <v>1900</v>
      </c>
    </row>
    <row r="3409" spans="7:29" x14ac:dyDescent="0.35">
      <c r="G3409" s="64"/>
      <c r="H3409" s="65"/>
      <c r="I3409" s="65" t="str">
        <f>IF(Job_Cards[[#This Row],[Customer Name]]="",I3408,"")</f>
        <v>Counter Sale</v>
      </c>
      <c r="K3409" s="67" t="str">
        <f>_xlfn.XLOOKUP(Job_Cards[[#This Row],[Part Code Issued]],'Inventory Check'!$A$3:$A$3000,'Inventory Check'!$B$3:$B$3000,"WRONG Code",0)</f>
        <v>WRONG Code</v>
      </c>
      <c r="N3409" s="69">
        <f t="shared" si="337"/>
        <v>0</v>
      </c>
      <c r="U3409" s="71">
        <f t="shared" si="336"/>
        <v>0</v>
      </c>
      <c r="V3409" s="71">
        <f t="shared" si="338"/>
        <v>0</v>
      </c>
      <c r="X3409" s="69">
        <f>Job_Cards[[#This Row],[GST on Lobour]]+Job_Cards[[#This Row],[Total Labour]]+Job_Cards[[#This Row],[Part Value]]</f>
        <v>0</v>
      </c>
      <c r="AA3409" s="15">
        <f t="shared" si="339"/>
        <v>0</v>
      </c>
      <c r="AB3409" s="15">
        <f t="shared" si="340"/>
        <v>1</v>
      </c>
      <c r="AC3409" s="15">
        <f t="shared" si="341"/>
        <v>1900</v>
      </c>
    </row>
    <row r="3410" spans="7:29" x14ac:dyDescent="0.35">
      <c r="G3410" s="64"/>
      <c r="H3410" s="65"/>
      <c r="I3410" s="65" t="str">
        <f>IF(Job_Cards[[#This Row],[Customer Name]]="",I3409,"")</f>
        <v>Counter Sale</v>
      </c>
      <c r="K3410" s="67" t="str">
        <f>_xlfn.XLOOKUP(Job_Cards[[#This Row],[Part Code Issued]],'Inventory Check'!$A$3:$A$3000,'Inventory Check'!$B$3:$B$3000,"WRONG Code",0)</f>
        <v>WRONG Code</v>
      </c>
      <c r="N3410" s="69">
        <f t="shared" si="337"/>
        <v>0</v>
      </c>
      <c r="U3410" s="71">
        <f t="shared" si="336"/>
        <v>0</v>
      </c>
      <c r="V3410" s="71">
        <f t="shared" si="338"/>
        <v>0</v>
      </c>
      <c r="X3410" s="69">
        <f>Job_Cards[[#This Row],[GST on Lobour]]+Job_Cards[[#This Row],[Total Labour]]+Job_Cards[[#This Row],[Part Value]]</f>
        <v>0</v>
      </c>
      <c r="AA3410" s="15">
        <f t="shared" si="339"/>
        <v>0</v>
      </c>
      <c r="AB3410" s="15">
        <f t="shared" si="340"/>
        <v>1</v>
      </c>
      <c r="AC3410" s="15">
        <f t="shared" si="341"/>
        <v>1900</v>
      </c>
    </row>
    <row r="3411" spans="7:29" x14ac:dyDescent="0.35">
      <c r="G3411" s="64"/>
      <c r="H3411" s="65"/>
      <c r="I3411" s="65" t="str">
        <f>IF(Job_Cards[[#This Row],[Customer Name]]="",I3410,"")</f>
        <v>Counter Sale</v>
      </c>
      <c r="K3411" s="67" t="str">
        <f>_xlfn.XLOOKUP(Job_Cards[[#This Row],[Part Code Issued]],'Inventory Check'!$A$3:$A$3000,'Inventory Check'!$B$3:$B$3000,"WRONG Code",0)</f>
        <v>WRONG Code</v>
      </c>
      <c r="N3411" s="69">
        <f t="shared" si="337"/>
        <v>0</v>
      </c>
      <c r="U3411" s="71">
        <f t="shared" si="336"/>
        <v>0</v>
      </c>
      <c r="V3411" s="71">
        <f t="shared" si="338"/>
        <v>0</v>
      </c>
      <c r="X3411" s="69">
        <f>Job_Cards[[#This Row],[GST on Lobour]]+Job_Cards[[#This Row],[Total Labour]]+Job_Cards[[#This Row],[Part Value]]</f>
        <v>0</v>
      </c>
      <c r="AA3411" s="15">
        <f t="shared" si="339"/>
        <v>0</v>
      </c>
      <c r="AB3411" s="15">
        <f t="shared" si="340"/>
        <v>1</v>
      </c>
      <c r="AC3411" s="15">
        <f t="shared" si="341"/>
        <v>1900</v>
      </c>
    </row>
    <row r="3412" spans="7:29" x14ac:dyDescent="0.35">
      <c r="G3412" s="64"/>
      <c r="H3412" s="65"/>
      <c r="I3412" s="65" t="str">
        <f>IF(Job_Cards[[#This Row],[Customer Name]]="",I3411,"")</f>
        <v>Counter Sale</v>
      </c>
      <c r="K3412" s="67" t="str">
        <f>_xlfn.XLOOKUP(Job_Cards[[#This Row],[Part Code Issued]],'Inventory Check'!$A$3:$A$3000,'Inventory Check'!$B$3:$B$3000,"WRONG Code",0)</f>
        <v>WRONG Code</v>
      </c>
      <c r="N3412" s="69">
        <f t="shared" si="337"/>
        <v>0</v>
      </c>
      <c r="U3412" s="71">
        <f t="shared" si="336"/>
        <v>0</v>
      </c>
      <c r="V3412" s="71">
        <f t="shared" si="338"/>
        <v>0</v>
      </c>
      <c r="X3412" s="69">
        <f>Job_Cards[[#This Row],[GST on Lobour]]+Job_Cards[[#This Row],[Total Labour]]+Job_Cards[[#This Row],[Part Value]]</f>
        <v>0</v>
      </c>
      <c r="AA3412" s="15">
        <f t="shared" si="339"/>
        <v>0</v>
      </c>
      <c r="AB3412" s="15">
        <f t="shared" si="340"/>
        <v>1</v>
      </c>
      <c r="AC3412" s="15">
        <f t="shared" si="341"/>
        <v>1900</v>
      </c>
    </row>
    <row r="3413" spans="7:29" x14ac:dyDescent="0.35">
      <c r="G3413" s="64"/>
      <c r="H3413" s="65"/>
      <c r="I3413" s="65" t="str">
        <f>IF(Job_Cards[[#This Row],[Customer Name]]="",I3412,"")</f>
        <v>Counter Sale</v>
      </c>
      <c r="K3413" s="67" t="str">
        <f>_xlfn.XLOOKUP(Job_Cards[[#This Row],[Part Code Issued]],'Inventory Check'!$A$3:$A$3000,'Inventory Check'!$B$3:$B$3000,"WRONG Code",0)</f>
        <v>WRONG Code</v>
      </c>
      <c r="N3413" s="69">
        <f t="shared" si="337"/>
        <v>0</v>
      </c>
      <c r="U3413" s="71">
        <f t="shared" si="336"/>
        <v>0</v>
      </c>
      <c r="V3413" s="71">
        <f t="shared" si="338"/>
        <v>0</v>
      </c>
      <c r="X3413" s="69">
        <f>Job_Cards[[#This Row],[GST on Lobour]]+Job_Cards[[#This Row],[Total Labour]]+Job_Cards[[#This Row],[Part Value]]</f>
        <v>0</v>
      </c>
      <c r="AA3413" s="15">
        <f t="shared" si="339"/>
        <v>0</v>
      </c>
      <c r="AB3413" s="15">
        <f t="shared" si="340"/>
        <v>1</v>
      </c>
      <c r="AC3413" s="15">
        <f t="shared" si="341"/>
        <v>1900</v>
      </c>
    </row>
    <row r="3414" spans="7:29" x14ac:dyDescent="0.35">
      <c r="G3414" s="64"/>
      <c r="H3414" s="65"/>
      <c r="I3414" s="65" t="str">
        <f>IF(Job_Cards[[#This Row],[Customer Name]]="",I3413,"")</f>
        <v>Counter Sale</v>
      </c>
      <c r="K3414" s="67" t="str">
        <f>_xlfn.XLOOKUP(Job_Cards[[#This Row],[Part Code Issued]],'Inventory Check'!$A$3:$A$3000,'Inventory Check'!$B$3:$B$3000,"WRONG Code",0)</f>
        <v>WRONG Code</v>
      </c>
      <c r="N3414" s="69">
        <f t="shared" si="337"/>
        <v>0</v>
      </c>
      <c r="U3414" s="71">
        <f t="shared" si="336"/>
        <v>0</v>
      </c>
      <c r="V3414" s="71">
        <f t="shared" si="338"/>
        <v>0</v>
      </c>
      <c r="X3414" s="69">
        <f>Job_Cards[[#This Row],[GST on Lobour]]+Job_Cards[[#This Row],[Total Labour]]+Job_Cards[[#This Row],[Part Value]]</f>
        <v>0</v>
      </c>
      <c r="AA3414" s="15">
        <f t="shared" si="339"/>
        <v>0</v>
      </c>
      <c r="AB3414" s="15">
        <f t="shared" si="340"/>
        <v>1</v>
      </c>
      <c r="AC3414" s="15">
        <f t="shared" si="341"/>
        <v>1900</v>
      </c>
    </row>
    <row r="3415" spans="7:29" x14ac:dyDescent="0.35">
      <c r="G3415" s="64"/>
      <c r="H3415" s="65"/>
      <c r="I3415" s="65" t="str">
        <f>IF(Job_Cards[[#This Row],[Customer Name]]="",I3414,"")</f>
        <v>Counter Sale</v>
      </c>
      <c r="K3415" s="67" t="str">
        <f>_xlfn.XLOOKUP(Job_Cards[[#This Row],[Part Code Issued]],'Inventory Check'!$A$3:$A$3000,'Inventory Check'!$B$3:$B$3000,"WRONG Code",0)</f>
        <v>WRONG Code</v>
      </c>
      <c r="N3415" s="69">
        <f t="shared" si="337"/>
        <v>0</v>
      </c>
      <c r="U3415" s="71">
        <f t="shared" si="336"/>
        <v>0</v>
      </c>
      <c r="V3415" s="71">
        <f t="shared" si="338"/>
        <v>0</v>
      </c>
      <c r="X3415" s="69">
        <f>Job_Cards[[#This Row],[GST on Lobour]]+Job_Cards[[#This Row],[Total Labour]]+Job_Cards[[#This Row],[Part Value]]</f>
        <v>0</v>
      </c>
      <c r="AA3415" s="15">
        <f t="shared" si="339"/>
        <v>0</v>
      </c>
      <c r="AB3415" s="15">
        <f t="shared" si="340"/>
        <v>1</v>
      </c>
      <c r="AC3415" s="15">
        <f t="shared" si="341"/>
        <v>1900</v>
      </c>
    </row>
    <row r="3416" spans="7:29" x14ac:dyDescent="0.35">
      <c r="G3416" s="64"/>
      <c r="H3416" s="65"/>
      <c r="I3416" s="65" t="str">
        <f>IF(Job_Cards[[#This Row],[Customer Name]]="",I3415,"")</f>
        <v>Counter Sale</v>
      </c>
      <c r="K3416" s="67" t="str">
        <f>_xlfn.XLOOKUP(Job_Cards[[#This Row],[Part Code Issued]],'Inventory Check'!$A$3:$A$3000,'Inventory Check'!$B$3:$B$3000,"WRONG Code",0)</f>
        <v>WRONG Code</v>
      </c>
      <c r="N3416" s="69">
        <f t="shared" si="337"/>
        <v>0</v>
      </c>
      <c r="U3416" s="71">
        <f t="shared" si="336"/>
        <v>0</v>
      </c>
      <c r="V3416" s="71">
        <f t="shared" si="338"/>
        <v>0</v>
      </c>
      <c r="X3416" s="69">
        <f>Job_Cards[[#This Row],[GST on Lobour]]+Job_Cards[[#This Row],[Total Labour]]+Job_Cards[[#This Row],[Part Value]]</f>
        <v>0</v>
      </c>
      <c r="AA3416" s="15">
        <f t="shared" si="339"/>
        <v>0</v>
      </c>
      <c r="AB3416" s="15">
        <f t="shared" si="340"/>
        <v>1</v>
      </c>
      <c r="AC3416" s="15">
        <f t="shared" si="341"/>
        <v>1900</v>
      </c>
    </row>
    <row r="3417" spans="7:29" x14ac:dyDescent="0.35">
      <c r="G3417" s="64"/>
      <c r="H3417" s="65"/>
      <c r="I3417" s="65" t="str">
        <f>IF(Job_Cards[[#This Row],[Customer Name]]="",I3416,"")</f>
        <v>Counter Sale</v>
      </c>
      <c r="K3417" s="67" t="str">
        <f>_xlfn.XLOOKUP(Job_Cards[[#This Row],[Part Code Issued]],'Inventory Check'!$A$3:$A$3000,'Inventory Check'!$B$3:$B$3000,"WRONG Code",0)</f>
        <v>WRONG Code</v>
      </c>
      <c r="N3417" s="69">
        <f t="shared" si="337"/>
        <v>0</v>
      </c>
      <c r="U3417" s="71">
        <f t="shared" si="336"/>
        <v>0</v>
      </c>
      <c r="V3417" s="71">
        <f t="shared" si="338"/>
        <v>0</v>
      </c>
      <c r="X3417" s="69">
        <f>Job_Cards[[#This Row],[GST on Lobour]]+Job_Cards[[#This Row],[Total Labour]]+Job_Cards[[#This Row],[Part Value]]</f>
        <v>0</v>
      </c>
      <c r="AA3417" s="15">
        <f t="shared" si="339"/>
        <v>0</v>
      </c>
      <c r="AB3417" s="15">
        <f t="shared" si="340"/>
        <v>1</v>
      </c>
      <c r="AC3417" s="15">
        <f t="shared" si="341"/>
        <v>1900</v>
      </c>
    </row>
    <row r="3418" spans="7:29" x14ac:dyDescent="0.35">
      <c r="G3418" s="64"/>
      <c r="H3418" s="65"/>
      <c r="I3418" s="65" t="str">
        <f>IF(Job_Cards[[#This Row],[Customer Name]]="",I3417,"")</f>
        <v>Counter Sale</v>
      </c>
      <c r="K3418" s="67" t="str">
        <f>_xlfn.XLOOKUP(Job_Cards[[#This Row],[Part Code Issued]],'Inventory Check'!$A$3:$A$3000,'Inventory Check'!$B$3:$B$3000,"WRONG Code",0)</f>
        <v>WRONG Code</v>
      </c>
      <c r="N3418" s="69">
        <f t="shared" si="337"/>
        <v>0</v>
      </c>
      <c r="U3418" s="71">
        <f t="shared" si="336"/>
        <v>0</v>
      </c>
      <c r="V3418" s="71">
        <f t="shared" si="338"/>
        <v>0</v>
      </c>
      <c r="X3418" s="69">
        <f>Job_Cards[[#This Row],[GST on Lobour]]+Job_Cards[[#This Row],[Total Labour]]+Job_Cards[[#This Row],[Part Value]]</f>
        <v>0</v>
      </c>
      <c r="AA3418" s="15">
        <f t="shared" si="339"/>
        <v>0</v>
      </c>
      <c r="AB3418" s="15">
        <f t="shared" si="340"/>
        <v>1</v>
      </c>
      <c r="AC3418" s="15">
        <f t="shared" si="341"/>
        <v>1900</v>
      </c>
    </row>
    <row r="3419" spans="7:29" x14ac:dyDescent="0.35">
      <c r="G3419" s="64"/>
      <c r="H3419" s="65"/>
      <c r="I3419" s="65" t="str">
        <f>IF(Job_Cards[[#This Row],[Customer Name]]="",I3418,"")</f>
        <v>Counter Sale</v>
      </c>
      <c r="K3419" s="67" t="str">
        <f>_xlfn.XLOOKUP(Job_Cards[[#This Row],[Part Code Issued]],'Inventory Check'!$A$3:$A$3000,'Inventory Check'!$B$3:$B$3000,"WRONG Code",0)</f>
        <v>WRONG Code</v>
      </c>
      <c r="N3419" s="69">
        <f t="shared" si="337"/>
        <v>0</v>
      </c>
      <c r="U3419" s="71">
        <f t="shared" si="336"/>
        <v>0</v>
      </c>
      <c r="V3419" s="71">
        <f t="shared" si="338"/>
        <v>0</v>
      </c>
      <c r="X3419" s="69">
        <f>Job_Cards[[#This Row],[GST on Lobour]]+Job_Cards[[#This Row],[Total Labour]]+Job_Cards[[#This Row],[Part Value]]</f>
        <v>0</v>
      </c>
      <c r="AA3419" s="15">
        <f t="shared" si="339"/>
        <v>0</v>
      </c>
      <c r="AB3419" s="15">
        <f t="shared" si="340"/>
        <v>1</v>
      </c>
      <c r="AC3419" s="15">
        <f t="shared" si="341"/>
        <v>1900</v>
      </c>
    </row>
    <row r="3420" spans="7:29" x14ac:dyDescent="0.35">
      <c r="G3420" s="64"/>
      <c r="H3420" s="65"/>
      <c r="I3420" s="65" t="str">
        <f>IF(Job_Cards[[#This Row],[Customer Name]]="",I3419,"")</f>
        <v>Counter Sale</v>
      </c>
      <c r="K3420" s="67" t="str">
        <f>_xlfn.XLOOKUP(Job_Cards[[#This Row],[Part Code Issued]],'Inventory Check'!$A$3:$A$3000,'Inventory Check'!$B$3:$B$3000,"WRONG Code",0)</f>
        <v>WRONG Code</v>
      </c>
      <c r="N3420" s="69">
        <f t="shared" si="337"/>
        <v>0</v>
      </c>
      <c r="U3420" s="71">
        <f t="shared" si="336"/>
        <v>0</v>
      </c>
      <c r="V3420" s="71">
        <f t="shared" si="338"/>
        <v>0</v>
      </c>
      <c r="X3420" s="69">
        <f>Job_Cards[[#This Row],[GST on Lobour]]+Job_Cards[[#This Row],[Total Labour]]+Job_Cards[[#This Row],[Part Value]]</f>
        <v>0</v>
      </c>
      <c r="AA3420" s="15">
        <f t="shared" si="339"/>
        <v>0</v>
      </c>
      <c r="AB3420" s="15">
        <f t="shared" si="340"/>
        <v>1</v>
      </c>
      <c r="AC3420" s="15">
        <f t="shared" si="341"/>
        <v>1900</v>
      </c>
    </row>
    <row r="3421" spans="7:29" x14ac:dyDescent="0.35">
      <c r="G3421" s="64"/>
      <c r="H3421" s="65"/>
      <c r="I3421" s="65" t="str">
        <f>IF(Job_Cards[[#This Row],[Customer Name]]="",I3420,"")</f>
        <v>Counter Sale</v>
      </c>
      <c r="K3421" s="67" t="str">
        <f>_xlfn.XLOOKUP(Job_Cards[[#This Row],[Part Code Issued]],'Inventory Check'!$A$3:$A$3000,'Inventory Check'!$B$3:$B$3000,"WRONG Code",0)</f>
        <v>WRONG Code</v>
      </c>
      <c r="N3421" s="69">
        <f t="shared" si="337"/>
        <v>0</v>
      </c>
      <c r="U3421" s="71">
        <f t="shared" si="336"/>
        <v>0</v>
      </c>
      <c r="V3421" s="71">
        <f t="shared" si="338"/>
        <v>0</v>
      </c>
      <c r="X3421" s="69">
        <f>Job_Cards[[#This Row],[GST on Lobour]]+Job_Cards[[#This Row],[Total Labour]]+Job_Cards[[#This Row],[Part Value]]</f>
        <v>0</v>
      </c>
      <c r="AA3421" s="15">
        <f t="shared" si="339"/>
        <v>0</v>
      </c>
      <c r="AB3421" s="15">
        <f t="shared" si="340"/>
        <v>1</v>
      </c>
      <c r="AC3421" s="15">
        <f t="shared" si="341"/>
        <v>1900</v>
      </c>
    </row>
    <row r="3422" spans="7:29" x14ac:dyDescent="0.35">
      <c r="G3422" s="64"/>
      <c r="H3422" s="65"/>
      <c r="I3422" s="65" t="str">
        <f>IF(Job_Cards[[#This Row],[Customer Name]]="",I3421,"")</f>
        <v>Counter Sale</v>
      </c>
      <c r="K3422" s="67" t="str">
        <f>_xlfn.XLOOKUP(Job_Cards[[#This Row],[Part Code Issued]],'Inventory Check'!$A$3:$A$3000,'Inventory Check'!$B$3:$B$3000,"WRONG Code",0)</f>
        <v>WRONG Code</v>
      </c>
      <c r="N3422" s="69">
        <f t="shared" si="337"/>
        <v>0</v>
      </c>
      <c r="U3422" s="71">
        <f t="shared" si="336"/>
        <v>0</v>
      </c>
      <c r="V3422" s="71">
        <f t="shared" si="338"/>
        <v>0</v>
      </c>
      <c r="X3422" s="69">
        <f>Job_Cards[[#This Row],[GST on Lobour]]+Job_Cards[[#This Row],[Total Labour]]+Job_Cards[[#This Row],[Part Value]]</f>
        <v>0</v>
      </c>
      <c r="AA3422" s="15">
        <f t="shared" si="339"/>
        <v>0</v>
      </c>
      <c r="AB3422" s="15">
        <f t="shared" si="340"/>
        <v>1</v>
      </c>
      <c r="AC3422" s="15">
        <f t="shared" si="341"/>
        <v>1900</v>
      </c>
    </row>
    <row r="3423" spans="7:29" x14ac:dyDescent="0.35">
      <c r="G3423" s="64"/>
      <c r="H3423" s="65"/>
      <c r="I3423" s="65" t="str">
        <f>IF(Job_Cards[[#This Row],[Customer Name]]="",I3422,"")</f>
        <v>Counter Sale</v>
      </c>
      <c r="K3423" s="67" t="str">
        <f>_xlfn.XLOOKUP(Job_Cards[[#This Row],[Part Code Issued]],'Inventory Check'!$A$3:$A$3000,'Inventory Check'!$B$3:$B$3000,"WRONG Code",0)</f>
        <v>WRONG Code</v>
      </c>
      <c r="N3423" s="69">
        <f t="shared" si="337"/>
        <v>0</v>
      </c>
      <c r="U3423" s="71">
        <f t="shared" si="336"/>
        <v>0</v>
      </c>
      <c r="V3423" s="71">
        <f t="shared" si="338"/>
        <v>0</v>
      </c>
      <c r="X3423" s="69">
        <f>Job_Cards[[#This Row],[GST on Lobour]]+Job_Cards[[#This Row],[Total Labour]]+Job_Cards[[#This Row],[Part Value]]</f>
        <v>0</v>
      </c>
      <c r="AA3423" s="15">
        <f t="shared" si="339"/>
        <v>0</v>
      </c>
      <c r="AB3423" s="15">
        <f t="shared" si="340"/>
        <v>1</v>
      </c>
      <c r="AC3423" s="15">
        <f t="shared" si="341"/>
        <v>1900</v>
      </c>
    </row>
    <row r="3424" spans="7:29" x14ac:dyDescent="0.35">
      <c r="G3424" s="64"/>
      <c r="H3424" s="65"/>
      <c r="I3424" s="65" t="str">
        <f>IF(Job_Cards[[#This Row],[Customer Name]]="",I3423,"")</f>
        <v>Counter Sale</v>
      </c>
      <c r="K3424" s="67" t="str">
        <f>_xlfn.XLOOKUP(Job_Cards[[#This Row],[Part Code Issued]],'Inventory Check'!$A$3:$A$3000,'Inventory Check'!$B$3:$B$3000,"WRONG Code",0)</f>
        <v>WRONG Code</v>
      </c>
      <c r="N3424" s="69">
        <f t="shared" si="337"/>
        <v>0</v>
      </c>
      <c r="U3424" s="71">
        <f t="shared" si="336"/>
        <v>0</v>
      </c>
      <c r="V3424" s="71">
        <f t="shared" si="338"/>
        <v>0</v>
      </c>
      <c r="X3424" s="69">
        <f>Job_Cards[[#This Row],[GST on Lobour]]+Job_Cards[[#This Row],[Total Labour]]+Job_Cards[[#This Row],[Part Value]]</f>
        <v>0</v>
      </c>
      <c r="AA3424" s="15">
        <f t="shared" si="339"/>
        <v>0</v>
      </c>
      <c r="AB3424" s="15">
        <f t="shared" si="340"/>
        <v>1</v>
      </c>
      <c r="AC3424" s="15">
        <f t="shared" si="341"/>
        <v>1900</v>
      </c>
    </row>
    <row r="3425" spans="7:29" x14ac:dyDescent="0.35">
      <c r="G3425" s="64"/>
      <c r="H3425" s="65"/>
      <c r="I3425" s="65" t="str">
        <f>IF(Job_Cards[[#This Row],[Customer Name]]="",I3424,"")</f>
        <v>Counter Sale</v>
      </c>
      <c r="K3425" s="67" t="str">
        <f>_xlfn.XLOOKUP(Job_Cards[[#This Row],[Part Code Issued]],'Inventory Check'!$A$3:$A$3000,'Inventory Check'!$B$3:$B$3000,"WRONG Code",0)</f>
        <v>WRONG Code</v>
      </c>
      <c r="N3425" s="69">
        <f t="shared" si="337"/>
        <v>0</v>
      </c>
      <c r="U3425" s="71">
        <f t="shared" si="336"/>
        <v>0</v>
      </c>
      <c r="V3425" s="71">
        <f t="shared" si="338"/>
        <v>0</v>
      </c>
      <c r="X3425" s="69">
        <f>Job_Cards[[#This Row],[GST on Lobour]]+Job_Cards[[#This Row],[Total Labour]]+Job_Cards[[#This Row],[Part Value]]</f>
        <v>0</v>
      </c>
      <c r="AA3425" s="15">
        <f t="shared" si="339"/>
        <v>0</v>
      </c>
      <c r="AB3425" s="15">
        <f t="shared" si="340"/>
        <v>1</v>
      </c>
      <c r="AC3425" s="15">
        <f t="shared" si="341"/>
        <v>1900</v>
      </c>
    </row>
    <row r="3426" spans="7:29" x14ac:dyDescent="0.35">
      <c r="G3426" s="64"/>
      <c r="H3426" s="65"/>
      <c r="I3426" s="65" t="str">
        <f>IF(Job_Cards[[#This Row],[Customer Name]]="",I3425,"")</f>
        <v>Counter Sale</v>
      </c>
      <c r="K3426" s="67" t="str">
        <f>_xlfn.XLOOKUP(Job_Cards[[#This Row],[Part Code Issued]],'Inventory Check'!$A$3:$A$3000,'Inventory Check'!$B$3:$B$3000,"WRONG Code",0)</f>
        <v>WRONG Code</v>
      </c>
      <c r="N3426" s="69">
        <f t="shared" si="337"/>
        <v>0</v>
      </c>
      <c r="U3426" s="71">
        <f t="shared" si="336"/>
        <v>0</v>
      </c>
      <c r="V3426" s="71">
        <f t="shared" si="338"/>
        <v>0</v>
      </c>
      <c r="X3426" s="69">
        <f>Job_Cards[[#This Row],[GST on Lobour]]+Job_Cards[[#This Row],[Total Labour]]+Job_Cards[[#This Row],[Part Value]]</f>
        <v>0</v>
      </c>
      <c r="AA3426" s="15">
        <f t="shared" si="339"/>
        <v>0</v>
      </c>
      <c r="AB3426" s="15">
        <f t="shared" si="340"/>
        <v>1</v>
      </c>
      <c r="AC3426" s="15">
        <f t="shared" si="341"/>
        <v>1900</v>
      </c>
    </row>
    <row r="3427" spans="7:29" x14ac:dyDescent="0.35">
      <c r="G3427" s="64"/>
      <c r="H3427" s="65"/>
      <c r="I3427" s="65" t="str">
        <f>IF(Job_Cards[[#This Row],[Customer Name]]="",I3426,"")</f>
        <v>Counter Sale</v>
      </c>
      <c r="K3427" s="67" t="str">
        <f>_xlfn.XLOOKUP(Job_Cards[[#This Row],[Part Code Issued]],'Inventory Check'!$A$3:$A$3000,'Inventory Check'!$B$3:$B$3000,"WRONG Code",0)</f>
        <v>WRONG Code</v>
      </c>
      <c r="N3427" s="69">
        <f t="shared" si="337"/>
        <v>0</v>
      </c>
      <c r="U3427" s="71">
        <f t="shared" si="336"/>
        <v>0</v>
      </c>
      <c r="V3427" s="71">
        <f t="shared" si="338"/>
        <v>0</v>
      </c>
      <c r="X3427" s="69">
        <f>Job_Cards[[#This Row],[GST on Lobour]]+Job_Cards[[#This Row],[Total Labour]]+Job_Cards[[#This Row],[Part Value]]</f>
        <v>0</v>
      </c>
      <c r="AA3427" s="15">
        <f t="shared" si="339"/>
        <v>0</v>
      </c>
      <c r="AB3427" s="15">
        <f t="shared" si="340"/>
        <v>1</v>
      </c>
      <c r="AC3427" s="15">
        <f t="shared" si="341"/>
        <v>1900</v>
      </c>
    </row>
    <row r="3428" spans="7:29" x14ac:dyDescent="0.35">
      <c r="G3428" s="64"/>
      <c r="H3428" s="65"/>
      <c r="I3428" s="65" t="str">
        <f>IF(Job_Cards[[#This Row],[Customer Name]]="",I3427,"")</f>
        <v>Counter Sale</v>
      </c>
      <c r="K3428" s="67" t="str">
        <f>_xlfn.XLOOKUP(Job_Cards[[#This Row],[Part Code Issued]],'Inventory Check'!$A$3:$A$3000,'Inventory Check'!$B$3:$B$3000,"WRONG Code",0)</f>
        <v>WRONG Code</v>
      </c>
      <c r="N3428" s="69">
        <f t="shared" si="337"/>
        <v>0</v>
      </c>
      <c r="U3428" s="71">
        <f t="shared" si="336"/>
        <v>0</v>
      </c>
      <c r="V3428" s="71">
        <f t="shared" si="338"/>
        <v>0</v>
      </c>
      <c r="X3428" s="69">
        <f>Job_Cards[[#This Row],[GST on Lobour]]+Job_Cards[[#This Row],[Total Labour]]+Job_Cards[[#This Row],[Part Value]]</f>
        <v>0</v>
      </c>
      <c r="AA3428" s="15">
        <f t="shared" si="339"/>
        <v>0</v>
      </c>
      <c r="AB3428" s="15">
        <f t="shared" si="340"/>
        <v>1</v>
      </c>
      <c r="AC3428" s="15">
        <f t="shared" si="341"/>
        <v>1900</v>
      </c>
    </row>
    <row r="3429" spans="7:29" x14ac:dyDescent="0.35">
      <c r="G3429" s="64"/>
      <c r="H3429" s="65"/>
      <c r="I3429" s="65" t="str">
        <f>IF(Job_Cards[[#This Row],[Customer Name]]="",I3428,"")</f>
        <v>Counter Sale</v>
      </c>
      <c r="K3429" s="67" t="str">
        <f>_xlfn.XLOOKUP(Job_Cards[[#This Row],[Part Code Issued]],'Inventory Check'!$A$3:$A$3000,'Inventory Check'!$B$3:$B$3000,"WRONG Code",0)</f>
        <v>WRONG Code</v>
      </c>
      <c r="N3429" s="69">
        <f t="shared" si="337"/>
        <v>0</v>
      </c>
      <c r="U3429" s="71">
        <f t="shared" si="336"/>
        <v>0</v>
      </c>
      <c r="V3429" s="71">
        <f t="shared" si="338"/>
        <v>0</v>
      </c>
      <c r="X3429" s="69">
        <f>Job_Cards[[#This Row],[GST on Lobour]]+Job_Cards[[#This Row],[Total Labour]]+Job_Cards[[#This Row],[Part Value]]</f>
        <v>0</v>
      </c>
      <c r="AA3429" s="15">
        <f t="shared" si="339"/>
        <v>0</v>
      </c>
      <c r="AB3429" s="15">
        <f t="shared" si="340"/>
        <v>1</v>
      </c>
      <c r="AC3429" s="15">
        <f t="shared" si="341"/>
        <v>1900</v>
      </c>
    </row>
    <row r="3430" spans="7:29" x14ac:dyDescent="0.35">
      <c r="G3430" s="64"/>
      <c r="H3430" s="65"/>
      <c r="I3430" s="65" t="str">
        <f>IF(Job_Cards[[#This Row],[Customer Name]]="",I3429,"")</f>
        <v>Counter Sale</v>
      </c>
      <c r="K3430" s="67" t="str">
        <f>_xlfn.XLOOKUP(Job_Cards[[#This Row],[Part Code Issued]],'Inventory Check'!$A$3:$A$3000,'Inventory Check'!$B$3:$B$3000,"WRONG Code",0)</f>
        <v>WRONG Code</v>
      </c>
      <c r="N3430" s="69">
        <f t="shared" si="337"/>
        <v>0</v>
      </c>
      <c r="U3430" s="71">
        <f t="shared" si="336"/>
        <v>0</v>
      </c>
      <c r="V3430" s="71">
        <f t="shared" si="338"/>
        <v>0</v>
      </c>
      <c r="X3430" s="69">
        <f>Job_Cards[[#This Row],[GST on Lobour]]+Job_Cards[[#This Row],[Total Labour]]+Job_Cards[[#This Row],[Part Value]]</f>
        <v>0</v>
      </c>
      <c r="AA3430" s="15">
        <f t="shared" si="339"/>
        <v>0</v>
      </c>
      <c r="AB3430" s="15">
        <f t="shared" si="340"/>
        <v>1</v>
      </c>
      <c r="AC3430" s="15">
        <f t="shared" si="341"/>
        <v>1900</v>
      </c>
    </row>
    <row r="3431" spans="7:29" x14ac:dyDescent="0.35">
      <c r="G3431" s="64"/>
      <c r="H3431" s="65"/>
      <c r="I3431" s="65" t="str">
        <f>IF(Job_Cards[[#This Row],[Customer Name]]="",I3430,"")</f>
        <v>Counter Sale</v>
      </c>
      <c r="K3431" s="67" t="str">
        <f>_xlfn.XLOOKUP(Job_Cards[[#This Row],[Part Code Issued]],'Inventory Check'!$A$3:$A$3000,'Inventory Check'!$B$3:$B$3000,"WRONG Code",0)</f>
        <v>WRONG Code</v>
      </c>
      <c r="N3431" s="69">
        <f t="shared" si="337"/>
        <v>0</v>
      </c>
      <c r="U3431" s="71">
        <f t="shared" si="336"/>
        <v>0</v>
      </c>
      <c r="V3431" s="71">
        <f t="shared" si="338"/>
        <v>0</v>
      </c>
      <c r="X3431" s="69">
        <f>Job_Cards[[#This Row],[GST on Lobour]]+Job_Cards[[#This Row],[Total Labour]]+Job_Cards[[#This Row],[Part Value]]</f>
        <v>0</v>
      </c>
      <c r="AA3431" s="15">
        <f t="shared" si="339"/>
        <v>0</v>
      </c>
      <c r="AB3431" s="15">
        <f t="shared" si="340"/>
        <v>1</v>
      </c>
      <c r="AC3431" s="15">
        <f t="shared" si="341"/>
        <v>1900</v>
      </c>
    </row>
    <row r="3432" spans="7:29" x14ac:dyDescent="0.35">
      <c r="G3432" s="64"/>
      <c r="H3432" s="65"/>
      <c r="I3432" s="65" t="str">
        <f>IF(Job_Cards[[#This Row],[Customer Name]]="",I3431,"")</f>
        <v>Counter Sale</v>
      </c>
      <c r="K3432" s="67" t="str">
        <f>_xlfn.XLOOKUP(Job_Cards[[#This Row],[Part Code Issued]],'Inventory Check'!$A$3:$A$3000,'Inventory Check'!$B$3:$B$3000,"WRONG Code",0)</f>
        <v>WRONG Code</v>
      </c>
      <c r="N3432" s="69">
        <f t="shared" si="337"/>
        <v>0</v>
      </c>
      <c r="U3432" s="71">
        <f t="shared" si="336"/>
        <v>0</v>
      </c>
      <c r="V3432" s="71">
        <f t="shared" si="338"/>
        <v>0</v>
      </c>
      <c r="X3432" s="69">
        <f>Job_Cards[[#This Row],[GST on Lobour]]+Job_Cards[[#This Row],[Total Labour]]+Job_Cards[[#This Row],[Part Value]]</f>
        <v>0</v>
      </c>
      <c r="AA3432" s="15">
        <f t="shared" si="339"/>
        <v>0</v>
      </c>
      <c r="AB3432" s="15">
        <f t="shared" si="340"/>
        <v>1</v>
      </c>
      <c r="AC3432" s="15">
        <f t="shared" si="341"/>
        <v>1900</v>
      </c>
    </row>
    <row r="3433" spans="7:29" x14ac:dyDescent="0.35">
      <c r="G3433" s="64"/>
      <c r="H3433" s="65"/>
      <c r="I3433" s="65" t="str">
        <f>IF(Job_Cards[[#This Row],[Customer Name]]="",I3432,"")</f>
        <v>Counter Sale</v>
      </c>
      <c r="K3433" s="67" t="str">
        <f>_xlfn.XLOOKUP(Job_Cards[[#This Row],[Part Code Issued]],'Inventory Check'!$A$3:$A$3000,'Inventory Check'!$B$3:$B$3000,"WRONG Code",0)</f>
        <v>WRONG Code</v>
      </c>
      <c r="N3433" s="69">
        <f t="shared" si="337"/>
        <v>0</v>
      </c>
      <c r="U3433" s="71">
        <f t="shared" si="336"/>
        <v>0</v>
      </c>
      <c r="V3433" s="71">
        <f t="shared" si="338"/>
        <v>0</v>
      </c>
      <c r="X3433" s="69">
        <f>Job_Cards[[#This Row],[GST on Lobour]]+Job_Cards[[#This Row],[Total Labour]]+Job_Cards[[#This Row],[Part Value]]</f>
        <v>0</v>
      </c>
      <c r="AA3433" s="15">
        <f t="shared" si="339"/>
        <v>0</v>
      </c>
      <c r="AB3433" s="15">
        <f t="shared" si="340"/>
        <v>1</v>
      </c>
      <c r="AC3433" s="15">
        <f t="shared" si="341"/>
        <v>1900</v>
      </c>
    </row>
    <row r="3434" spans="7:29" x14ac:dyDescent="0.35">
      <c r="G3434" s="64"/>
      <c r="H3434" s="65"/>
      <c r="I3434" s="65" t="str">
        <f>IF(Job_Cards[[#This Row],[Customer Name]]="",I3433,"")</f>
        <v>Counter Sale</v>
      </c>
      <c r="K3434" s="67" t="str">
        <f>_xlfn.XLOOKUP(Job_Cards[[#This Row],[Part Code Issued]],'Inventory Check'!$A$3:$A$3000,'Inventory Check'!$B$3:$B$3000,"WRONG Code",0)</f>
        <v>WRONG Code</v>
      </c>
      <c r="N3434" s="69">
        <f t="shared" si="337"/>
        <v>0</v>
      </c>
      <c r="U3434" s="71">
        <f t="shared" si="336"/>
        <v>0</v>
      </c>
      <c r="V3434" s="71">
        <f t="shared" si="338"/>
        <v>0</v>
      </c>
      <c r="X3434" s="69">
        <f>Job_Cards[[#This Row],[GST on Lobour]]+Job_Cards[[#This Row],[Total Labour]]+Job_Cards[[#This Row],[Part Value]]</f>
        <v>0</v>
      </c>
      <c r="AA3434" s="15">
        <f t="shared" si="339"/>
        <v>0</v>
      </c>
      <c r="AB3434" s="15">
        <f t="shared" si="340"/>
        <v>1</v>
      </c>
      <c r="AC3434" s="15">
        <f t="shared" si="341"/>
        <v>1900</v>
      </c>
    </row>
    <row r="3435" spans="7:29" x14ac:dyDescent="0.35">
      <c r="G3435" s="64"/>
      <c r="H3435" s="65"/>
      <c r="I3435" s="65" t="str">
        <f>IF(Job_Cards[[#This Row],[Customer Name]]="",I3434,"")</f>
        <v>Counter Sale</v>
      </c>
      <c r="K3435" s="67" t="str">
        <f>_xlfn.XLOOKUP(Job_Cards[[#This Row],[Part Code Issued]],'Inventory Check'!$A$3:$A$3000,'Inventory Check'!$B$3:$B$3000,"WRONG Code",0)</f>
        <v>WRONG Code</v>
      </c>
      <c r="N3435" s="69">
        <f t="shared" si="337"/>
        <v>0</v>
      </c>
      <c r="U3435" s="71">
        <f t="shared" si="336"/>
        <v>0</v>
      </c>
      <c r="V3435" s="71">
        <f t="shared" si="338"/>
        <v>0</v>
      </c>
      <c r="X3435" s="69">
        <f>Job_Cards[[#This Row],[GST on Lobour]]+Job_Cards[[#This Row],[Total Labour]]+Job_Cards[[#This Row],[Part Value]]</f>
        <v>0</v>
      </c>
      <c r="AA3435" s="15">
        <f t="shared" si="339"/>
        <v>0</v>
      </c>
      <c r="AB3435" s="15">
        <f t="shared" si="340"/>
        <v>1</v>
      </c>
      <c r="AC3435" s="15">
        <f t="shared" si="341"/>
        <v>1900</v>
      </c>
    </row>
    <row r="3436" spans="7:29" x14ac:dyDescent="0.35">
      <c r="G3436" s="64"/>
      <c r="H3436" s="65"/>
      <c r="I3436" s="65" t="str">
        <f>IF(Job_Cards[[#This Row],[Customer Name]]="",I3435,"")</f>
        <v>Counter Sale</v>
      </c>
      <c r="K3436" s="67" t="str">
        <f>_xlfn.XLOOKUP(Job_Cards[[#This Row],[Part Code Issued]],'Inventory Check'!$A$3:$A$3000,'Inventory Check'!$B$3:$B$3000,"WRONG Code",0)</f>
        <v>WRONG Code</v>
      </c>
      <c r="N3436" s="69">
        <f t="shared" si="337"/>
        <v>0</v>
      </c>
      <c r="U3436" s="71">
        <f t="shared" si="336"/>
        <v>0</v>
      </c>
      <c r="V3436" s="71">
        <f t="shared" si="338"/>
        <v>0</v>
      </c>
      <c r="X3436" s="69">
        <f>Job_Cards[[#This Row],[GST on Lobour]]+Job_Cards[[#This Row],[Total Labour]]+Job_Cards[[#This Row],[Part Value]]</f>
        <v>0</v>
      </c>
      <c r="AA3436" s="15">
        <f t="shared" si="339"/>
        <v>0</v>
      </c>
      <c r="AB3436" s="15">
        <f t="shared" si="340"/>
        <v>1</v>
      </c>
      <c r="AC3436" s="15">
        <f t="shared" si="341"/>
        <v>1900</v>
      </c>
    </row>
    <row r="3437" spans="7:29" x14ac:dyDescent="0.35">
      <c r="G3437" s="64"/>
      <c r="H3437" s="65"/>
      <c r="I3437" s="65" t="str">
        <f>IF(Job_Cards[[#This Row],[Customer Name]]="",I3436,"")</f>
        <v>Counter Sale</v>
      </c>
      <c r="K3437" s="67" t="str">
        <f>_xlfn.XLOOKUP(Job_Cards[[#This Row],[Part Code Issued]],'Inventory Check'!$A$3:$A$3000,'Inventory Check'!$B$3:$B$3000,"WRONG Code",0)</f>
        <v>WRONG Code</v>
      </c>
      <c r="N3437" s="69">
        <f t="shared" si="337"/>
        <v>0</v>
      </c>
      <c r="U3437" s="71">
        <f t="shared" si="336"/>
        <v>0</v>
      </c>
      <c r="V3437" s="71">
        <f t="shared" si="338"/>
        <v>0</v>
      </c>
      <c r="X3437" s="69">
        <f>Job_Cards[[#This Row],[GST on Lobour]]+Job_Cards[[#This Row],[Total Labour]]+Job_Cards[[#This Row],[Part Value]]</f>
        <v>0</v>
      </c>
      <c r="AA3437" s="15">
        <f t="shared" si="339"/>
        <v>0</v>
      </c>
      <c r="AB3437" s="15">
        <f t="shared" si="340"/>
        <v>1</v>
      </c>
      <c r="AC3437" s="15">
        <f t="shared" si="341"/>
        <v>1900</v>
      </c>
    </row>
    <row r="3438" spans="7:29" x14ac:dyDescent="0.35">
      <c r="G3438" s="64"/>
      <c r="H3438" s="65"/>
      <c r="I3438" s="65" t="str">
        <f>IF(Job_Cards[[#This Row],[Customer Name]]="",I3437,"")</f>
        <v>Counter Sale</v>
      </c>
      <c r="K3438" s="67" t="str">
        <f>_xlfn.XLOOKUP(Job_Cards[[#This Row],[Part Code Issued]],'Inventory Check'!$A$3:$A$3000,'Inventory Check'!$B$3:$B$3000,"WRONG Code",0)</f>
        <v>WRONG Code</v>
      </c>
      <c r="N3438" s="69">
        <f t="shared" si="337"/>
        <v>0</v>
      </c>
      <c r="U3438" s="71">
        <f t="shared" si="336"/>
        <v>0</v>
      </c>
      <c r="V3438" s="71">
        <f t="shared" si="338"/>
        <v>0</v>
      </c>
      <c r="X3438" s="69">
        <f>Job_Cards[[#This Row],[GST on Lobour]]+Job_Cards[[#This Row],[Total Labour]]+Job_Cards[[#This Row],[Part Value]]</f>
        <v>0</v>
      </c>
      <c r="AA3438" s="15">
        <f t="shared" si="339"/>
        <v>0</v>
      </c>
      <c r="AB3438" s="15">
        <f t="shared" si="340"/>
        <v>1</v>
      </c>
      <c r="AC3438" s="15">
        <f t="shared" si="341"/>
        <v>1900</v>
      </c>
    </row>
    <row r="3439" spans="7:29" x14ac:dyDescent="0.35">
      <c r="G3439" s="64"/>
      <c r="H3439" s="65"/>
      <c r="I3439" s="65" t="str">
        <f>IF(Job_Cards[[#This Row],[Customer Name]]="",I3438,"")</f>
        <v>Counter Sale</v>
      </c>
      <c r="K3439" s="67" t="str">
        <f>_xlfn.XLOOKUP(Job_Cards[[#This Row],[Part Code Issued]],'Inventory Check'!$A$3:$A$3000,'Inventory Check'!$B$3:$B$3000,"WRONG Code",0)</f>
        <v>WRONG Code</v>
      </c>
      <c r="N3439" s="69">
        <f t="shared" si="337"/>
        <v>0</v>
      </c>
      <c r="U3439" s="71">
        <f t="shared" si="336"/>
        <v>0</v>
      </c>
      <c r="V3439" s="71">
        <f t="shared" si="338"/>
        <v>0</v>
      </c>
      <c r="X3439" s="69">
        <f>Job_Cards[[#This Row],[GST on Lobour]]+Job_Cards[[#This Row],[Total Labour]]+Job_Cards[[#This Row],[Part Value]]</f>
        <v>0</v>
      </c>
      <c r="AA3439" s="15">
        <f t="shared" si="339"/>
        <v>0</v>
      </c>
      <c r="AB3439" s="15">
        <f t="shared" si="340"/>
        <v>1</v>
      </c>
      <c r="AC3439" s="15">
        <f t="shared" si="341"/>
        <v>1900</v>
      </c>
    </row>
    <row r="3440" spans="7:29" x14ac:dyDescent="0.35">
      <c r="G3440" s="64"/>
      <c r="H3440" s="65"/>
      <c r="I3440" s="65" t="str">
        <f>IF(Job_Cards[[#This Row],[Customer Name]]="",I3439,"")</f>
        <v>Counter Sale</v>
      </c>
      <c r="K3440" s="67" t="str">
        <f>_xlfn.XLOOKUP(Job_Cards[[#This Row],[Part Code Issued]],'Inventory Check'!$A$3:$A$3000,'Inventory Check'!$B$3:$B$3000,"WRONG Code",0)</f>
        <v>WRONG Code</v>
      </c>
      <c r="N3440" s="69">
        <f t="shared" si="337"/>
        <v>0</v>
      </c>
      <c r="U3440" s="71">
        <f t="shared" si="336"/>
        <v>0</v>
      </c>
      <c r="V3440" s="71">
        <f t="shared" si="338"/>
        <v>0</v>
      </c>
      <c r="X3440" s="69">
        <f>Job_Cards[[#This Row],[GST on Lobour]]+Job_Cards[[#This Row],[Total Labour]]+Job_Cards[[#This Row],[Part Value]]</f>
        <v>0</v>
      </c>
      <c r="AA3440" s="15">
        <f t="shared" si="339"/>
        <v>0</v>
      </c>
      <c r="AB3440" s="15">
        <f t="shared" si="340"/>
        <v>1</v>
      </c>
      <c r="AC3440" s="15">
        <f t="shared" si="341"/>
        <v>1900</v>
      </c>
    </row>
    <row r="3441" spans="7:29" x14ac:dyDescent="0.35">
      <c r="G3441" s="64"/>
      <c r="H3441" s="65"/>
      <c r="I3441" s="65" t="str">
        <f>IF(Job_Cards[[#This Row],[Customer Name]]="",I3440,"")</f>
        <v>Counter Sale</v>
      </c>
      <c r="K3441" s="67" t="str">
        <f>_xlfn.XLOOKUP(Job_Cards[[#This Row],[Part Code Issued]],'Inventory Check'!$A$3:$A$3000,'Inventory Check'!$B$3:$B$3000,"WRONG Code",0)</f>
        <v>WRONG Code</v>
      </c>
      <c r="N3441" s="69">
        <f t="shared" si="337"/>
        <v>0</v>
      </c>
      <c r="U3441" s="71">
        <f t="shared" si="336"/>
        <v>0</v>
      </c>
      <c r="V3441" s="71">
        <f t="shared" si="338"/>
        <v>0</v>
      </c>
      <c r="X3441" s="69">
        <f>Job_Cards[[#This Row],[GST on Lobour]]+Job_Cards[[#This Row],[Total Labour]]+Job_Cards[[#This Row],[Part Value]]</f>
        <v>0</v>
      </c>
      <c r="AA3441" s="15">
        <f t="shared" si="339"/>
        <v>0</v>
      </c>
      <c r="AB3441" s="15">
        <f t="shared" si="340"/>
        <v>1</v>
      </c>
      <c r="AC3441" s="15">
        <f t="shared" si="341"/>
        <v>1900</v>
      </c>
    </row>
    <row r="3442" spans="7:29" x14ac:dyDescent="0.35">
      <c r="G3442" s="64"/>
      <c r="H3442" s="65"/>
      <c r="I3442" s="65" t="str">
        <f>IF(Job_Cards[[#This Row],[Customer Name]]="",I3441,"")</f>
        <v>Counter Sale</v>
      </c>
      <c r="K3442" s="67" t="str">
        <f>_xlfn.XLOOKUP(Job_Cards[[#This Row],[Part Code Issued]],'Inventory Check'!$A$3:$A$3000,'Inventory Check'!$B$3:$B$3000,"WRONG Code",0)</f>
        <v>WRONG Code</v>
      </c>
      <c r="N3442" s="69">
        <f t="shared" si="337"/>
        <v>0</v>
      </c>
      <c r="U3442" s="71">
        <f t="shared" si="336"/>
        <v>0</v>
      </c>
      <c r="V3442" s="71">
        <f t="shared" si="338"/>
        <v>0</v>
      </c>
      <c r="X3442" s="69">
        <f>Job_Cards[[#This Row],[GST on Lobour]]+Job_Cards[[#This Row],[Total Labour]]+Job_Cards[[#This Row],[Part Value]]</f>
        <v>0</v>
      </c>
      <c r="AA3442" s="15">
        <f t="shared" si="339"/>
        <v>0</v>
      </c>
      <c r="AB3442" s="15">
        <f t="shared" si="340"/>
        <v>1</v>
      </c>
      <c r="AC3442" s="15">
        <f t="shared" si="341"/>
        <v>1900</v>
      </c>
    </row>
    <row r="3443" spans="7:29" x14ac:dyDescent="0.35">
      <c r="G3443" s="64"/>
      <c r="H3443" s="65"/>
      <c r="I3443" s="65" t="str">
        <f>IF(Job_Cards[[#This Row],[Customer Name]]="",I3442,"")</f>
        <v>Counter Sale</v>
      </c>
      <c r="K3443" s="67" t="str">
        <f>_xlfn.XLOOKUP(Job_Cards[[#This Row],[Part Code Issued]],'Inventory Check'!$A$3:$A$3000,'Inventory Check'!$B$3:$B$3000,"WRONG Code",0)</f>
        <v>WRONG Code</v>
      </c>
      <c r="N3443" s="69">
        <f t="shared" si="337"/>
        <v>0</v>
      </c>
      <c r="U3443" s="71">
        <f t="shared" si="336"/>
        <v>0</v>
      </c>
      <c r="V3443" s="71">
        <f t="shared" si="338"/>
        <v>0</v>
      </c>
      <c r="X3443" s="69">
        <f>Job_Cards[[#This Row],[GST on Lobour]]+Job_Cards[[#This Row],[Total Labour]]+Job_Cards[[#This Row],[Part Value]]</f>
        <v>0</v>
      </c>
      <c r="AA3443" s="15">
        <f t="shared" si="339"/>
        <v>0</v>
      </c>
      <c r="AB3443" s="15">
        <f t="shared" si="340"/>
        <v>1</v>
      </c>
      <c r="AC3443" s="15">
        <f t="shared" si="341"/>
        <v>1900</v>
      </c>
    </row>
    <row r="3444" spans="7:29" x14ac:dyDescent="0.35">
      <c r="G3444" s="64"/>
      <c r="H3444" s="65"/>
      <c r="I3444" s="65" t="str">
        <f>IF(Job_Cards[[#This Row],[Customer Name]]="",I3443,"")</f>
        <v>Counter Sale</v>
      </c>
      <c r="K3444" s="67" t="str">
        <f>_xlfn.XLOOKUP(Job_Cards[[#This Row],[Part Code Issued]],'Inventory Check'!$A$3:$A$3000,'Inventory Check'!$B$3:$B$3000,"WRONG Code",0)</f>
        <v>WRONG Code</v>
      </c>
      <c r="N3444" s="69">
        <f t="shared" si="337"/>
        <v>0</v>
      </c>
      <c r="U3444" s="71">
        <f t="shared" si="336"/>
        <v>0</v>
      </c>
      <c r="V3444" s="71">
        <f t="shared" si="338"/>
        <v>0</v>
      </c>
      <c r="X3444" s="69">
        <f>Job_Cards[[#This Row],[GST on Lobour]]+Job_Cards[[#This Row],[Total Labour]]+Job_Cards[[#This Row],[Part Value]]</f>
        <v>0</v>
      </c>
      <c r="AA3444" s="15">
        <f t="shared" si="339"/>
        <v>0</v>
      </c>
      <c r="AB3444" s="15">
        <f t="shared" si="340"/>
        <v>1</v>
      </c>
      <c r="AC3444" s="15">
        <f t="shared" si="341"/>
        <v>1900</v>
      </c>
    </row>
    <row r="3445" spans="7:29" x14ac:dyDescent="0.35">
      <c r="G3445" s="64"/>
      <c r="H3445" s="65"/>
      <c r="I3445" s="65" t="str">
        <f>IF(Job_Cards[[#This Row],[Customer Name]]="",I3444,"")</f>
        <v>Counter Sale</v>
      </c>
      <c r="K3445" s="67" t="str">
        <f>_xlfn.XLOOKUP(Job_Cards[[#This Row],[Part Code Issued]],'Inventory Check'!$A$3:$A$3000,'Inventory Check'!$B$3:$B$3000,"WRONG Code",0)</f>
        <v>WRONG Code</v>
      </c>
      <c r="N3445" s="69">
        <f t="shared" si="337"/>
        <v>0</v>
      </c>
      <c r="U3445" s="71">
        <f t="shared" si="336"/>
        <v>0</v>
      </c>
      <c r="V3445" s="71">
        <f t="shared" si="338"/>
        <v>0</v>
      </c>
      <c r="X3445" s="69">
        <f>Job_Cards[[#This Row],[GST on Lobour]]+Job_Cards[[#This Row],[Total Labour]]+Job_Cards[[#This Row],[Part Value]]</f>
        <v>0</v>
      </c>
      <c r="AA3445" s="15">
        <f t="shared" si="339"/>
        <v>0</v>
      </c>
      <c r="AB3445" s="15">
        <f t="shared" si="340"/>
        <v>1</v>
      </c>
      <c r="AC3445" s="15">
        <f t="shared" si="341"/>
        <v>1900</v>
      </c>
    </row>
    <row r="3446" spans="7:29" x14ac:dyDescent="0.35">
      <c r="G3446" s="64"/>
      <c r="H3446" s="65"/>
      <c r="I3446" s="65" t="str">
        <f>IF(Job_Cards[[#This Row],[Customer Name]]="",I3445,"")</f>
        <v>Counter Sale</v>
      </c>
      <c r="K3446" s="67" t="str">
        <f>_xlfn.XLOOKUP(Job_Cards[[#This Row],[Part Code Issued]],'Inventory Check'!$A$3:$A$3000,'Inventory Check'!$B$3:$B$3000,"WRONG Code",0)</f>
        <v>WRONG Code</v>
      </c>
      <c r="N3446" s="69">
        <f t="shared" si="337"/>
        <v>0</v>
      </c>
      <c r="U3446" s="71">
        <f t="shared" si="336"/>
        <v>0</v>
      </c>
      <c r="V3446" s="71">
        <f t="shared" si="338"/>
        <v>0</v>
      </c>
      <c r="X3446" s="69">
        <f>Job_Cards[[#This Row],[GST on Lobour]]+Job_Cards[[#This Row],[Total Labour]]+Job_Cards[[#This Row],[Part Value]]</f>
        <v>0</v>
      </c>
      <c r="AA3446" s="15">
        <f t="shared" si="339"/>
        <v>0</v>
      </c>
      <c r="AB3446" s="15">
        <f t="shared" si="340"/>
        <v>1</v>
      </c>
      <c r="AC3446" s="15">
        <f t="shared" si="341"/>
        <v>1900</v>
      </c>
    </row>
    <row r="3447" spans="7:29" x14ac:dyDescent="0.35">
      <c r="G3447" s="64"/>
      <c r="H3447" s="65"/>
      <c r="I3447" s="65" t="str">
        <f>IF(Job_Cards[[#This Row],[Customer Name]]="",I3446,"")</f>
        <v>Counter Sale</v>
      </c>
      <c r="K3447" s="67" t="str">
        <f>_xlfn.XLOOKUP(Job_Cards[[#This Row],[Part Code Issued]],'Inventory Check'!$A$3:$A$3000,'Inventory Check'!$B$3:$B$3000,"WRONG Code",0)</f>
        <v>WRONG Code</v>
      </c>
      <c r="N3447" s="69">
        <f t="shared" si="337"/>
        <v>0</v>
      </c>
      <c r="U3447" s="71">
        <f t="shared" si="336"/>
        <v>0</v>
      </c>
      <c r="V3447" s="71">
        <f t="shared" si="338"/>
        <v>0</v>
      </c>
      <c r="X3447" s="69">
        <f>Job_Cards[[#This Row],[GST on Lobour]]+Job_Cards[[#This Row],[Total Labour]]+Job_Cards[[#This Row],[Part Value]]</f>
        <v>0</v>
      </c>
      <c r="AA3447" s="15">
        <f t="shared" si="339"/>
        <v>0</v>
      </c>
      <c r="AB3447" s="15">
        <f t="shared" si="340"/>
        <v>1</v>
      </c>
      <c r="AC3447" s="15">
        <f t="shared" si="341"/>
        <v>1900</v>
      </c>
    </row>
    <row r="3448" spans="7:29" x14ac:dyDescent="0.35">
      <c r="G3448" s="64"/>
      <c r="H3448" s="65"/>
      <c r="I3448" s="65" t="str">
        <f>IF(Job_Cards[[#This Row],[Customer Name]]="",I3447,"")</f>
        <v>Counter Sale</v>
      </c>
      <c r="K3448" s="67" t="str">
        <f>_xlfn.XLOOKUP(Job_Cards[[#This Row],[Part Code Issued]],'Inventory Check'!$A$3:$A$3000,'Inventory Check'!$B$3:$B$3000,"WRONG Code",0)</f>
        <v>WRONG Code</v>
      </c>
      <c r="N3448" s="69">
        <f t="shared" si="337"/>
        <v>0</v>
      </c>
      <c r="U3448" s="71">
        <f t="shared" si="336"/>
        <v>0</v>
      </c>
      <c r="V3448" s="71">
        <f t="shared" si="338"/>
        <v>0</v>
      </c>
      <c r="X3448" s="69">
        <f>Job_Cards[[#This Row],[GST on Lobour]]+Job_Cards[[#This Row],[Total Labour]]+Job_Cards[[#This Row],[Part Value]]</f>
        <v>0</v>
      </c>
      <c r="AA3448" s="15">
        <f t="shared" si="339"/>
        <v>0</v>
      </c>
      <c r="AB3448" s="15">
        <f t="shared" si="340"/>
        <v>1</v>
      </c>
      <c r="AC3448" s="15">
        <f t="shared" si="341"/>
        <v>1900</v>
      </c>
    </row>
    <row r="3449" spans="7:29" x14ac:dyDescent="0.35">
      <c r="G3449" s="64"/>
      <c r="H3449" s="65"/>
      <c r="I3449" s="65" t="str">
        <f>IF(Job_Cards[[#This Row],[Customer Name]]="",I3448,"")</f>
        <v>Counter Sale</v>
      </c>
      <c r="K3449" s="67" t="str">
        <f>_xlfn.XLOOKUP(Job_Cards[[#This Row],[Part Code Issued]],'Inventory Check'!$A$3:$A$3000,'Inventory Check'!$B$3:$B$3000,"WRONG Code",0)</f>
        <v>WRONG Code</v>
      </c>
      <c r="N3449" s="69">
        <f t="shared" si="337"/>
        <v>0</v>
      </c>
      <c r="U3449" s="71">
        <f t="shared" si="336"/>
        <v>0</v>
      </c>
      <c r="V3449" s="71">
        <f t="shared" si="338"/>
        <v>0</v>
      </c>
      <c r="X3449" s="69">
        <f>Job_Cards[[#This Row],[GST on Lobour]]+Job_Cards[[#This Row],[Total Labour]]+Job_Cards[[#This Row],[Part Value]]</f>
        <v>0</v>
      </c>
      <c r="AA3449" s="15">
        <f t="shared" si="339"/>
        <v>0</v>
      </c>
      <c r="AB3449" s="15">
        <f t="shared" si="340"/>
        <v>1</v>
      </c>
      <c r="AC3449" s="15">
        <f t="shared" si="341"/>
        <v>1900</v>
      </c>
    </row>
    <row r="3450" spans="7:29" x14ac:dyDescent="0.35">
      <c r="G3450" s="64"/>
      <c r="H3450" s="65"/>
      <c r="I3450" s="65" t="str">
        <f>IF(Job_Cards[[#This Row],[Customer Name]]="",I3449,"")</f>
        <v>Counter Sale</v>
      </c>
      <c r="K3450" s="67" t="str">
        <f>_xlfn.XLOOKUP(Job_Cards[[#This Row],[Part Code Issued]],'Inventory Check'!$A$3:$A$3000,'Inventory Check'!$B$3:$B$3000,"WRONG Code",0)</f>
        <v>WRONG Code</v>
      </c>
      <c r="N3450" s="69">
        <f t="shared" si="337"/>
        <v>0</v>
      </c>
      <c r="U3450" s="71">
        <f t="shared" si="336"/>
        <v>0</v>
      </c>
      <c r="V3450" s="71">
        <f t="shared" si="338"/>
        <v>0</v>
      </c>
      <c r="X3450" s="69">
        <f>Job_Cards[[#This Row],[GST on Lobour]]+Job_Cards[[#This Row],[Total Labour]]+Job_Cards[[#This Row],[Part Value]]</f>
        <v>0</v>
      </c>
      <c r="AA3450" s="15">
        <f t="shared" si="339"/>
        <v>0</v>
      </c>
      <c r="AB3450" s="15">
        <f t="shared" si="340"/>
        <v>1</v>
      </c>
      <c r="AC3450" s="15">
        <f t="shared" si="341"/>
        <v>1900</v>
      </c>
    </row>
    <row r="3451" spans="7:29" x14ac:dyDescent="0.35">
      <c r="G3451" s="64"/>
      <c r="H3451" s="65"/>
      <c r="I3451" s="65" t="str">
        <f>IF(Job_Cards[[#This Row],[Customer Name]]="",I3450,"")</f>
        <v>Counter Sale</v>
      </c>
      <c r="K3451" s="67" t="str">
        <f>_xlfn.XLOOKUP(Job_Cards[[#This Row],[Part Code Issued]],'Inventory Check'!$A$3:$A$3000,'Inventory Check'!$B$3:$B$3000,"WRONG Code",0)</f>
        <v>WRONG Code</v>
      </c>
      <c r="N3451" s="69">
        <f t="shared" si="337"/>
        <v>0</v>
      </c>
      <c r="U3451" s="71">
        <f t="shared" si="336"/>
        <v>0</v>
      </c>
      <c r="V3451" s="71">
        <f t="shared" si="338"/>
        <v>0</v>
      </c>
      <c r="X3451" s="69">
        <f>Job_Cards[[#This Row],[GST on Lobour]]+Job_Cards[[#This Row],[Total Labour]]+Job_Cards[[#This Row],[Part Value]]</f>
        <v>0</v>
      </c>
      <c r="AA3451" s="15">
        <f t="shared" si="339"/>
        <v>0</v>
      </c>
      <c r="AB3451" s="15">
        <f t="shared" si="340"/>
        <v>1</v>
      </c>
      <c r="AC3451" s="15">
        <f t="shared" si="341"/>
        <v>1900</v>
      </c>
    </row>
    <row r="3452" spans="7:29" x14ac:dyDescent="0.35">
      <c r="G3452" s="64"/>
      <c r="H3452" s="65"/>
      <c r="I3452" s="65" t="str">
        <f>IF(Job_Cards[[#This Row],[Customer Name]]="",I3451,"")</f>
        <v>Counter Sale</v>
      </c>
      <c r="K3452" s="67" t="str">
        <f>_xlfn.XLOOKUP(Job_Cards[[#This Row],[Part Code Issued]],'Inventory Check'!$A$3:$A$3000,'Inventory Check'!$B$3:$B$3000,"WRONG Code",0)</f>
        <v>WRONG Code</v>
      </c>
      <c r="N3452" s="69">
        <f t="shared" si="337"/>
        <v>0</v>
      </c>
      <c r="U3452" s="71">
        <f t="shared" ref="U3452:U3515" si="342">SUM(O3452:T3452)</f>
        <v>0</v>
      </c>
      <c r="V3452" s="71">
        <f t="shared" si="338"/>
        <v>0</v>
      </c>
      <c r="X3452" s="69">
        <f>Job_Cards[[#This Row],[GST on Lobour]]+Job_Cards[[#This Row],[Total Labour]]+Job_Cards[[#This Row],[Part Value]]</f>
        <v>0</v>
      </c>
      <c r="AA3452" s="15">
        <f t="shared" si="339"/>
        <v>0</v>
      </c>
      <c r="AB3452" s="15">
        <f t="shared" si="340"/>
        <v>1</v>
      </c>
      <c r="AC3452" s="15">
        <f t="shared" si="341"/>
        <v>1900</v>
      </c>
    </row>
    <row r="3453" spans="7:29" x14ac:dyDescent="0.35">
      <c r="G3453" s="64"/>
      <c r="H3453" s="65"/>
      <c r="I3453" s="65" t="str">
        <f>IF(Job_Cards[[#This Row],[Customer Name]]="",I3452,"")</f>
        <v>Counter Sale</v>
      </c>
      <c r="K3453" s="67" t="str">
        <f>_xlfn.XLOOKUP(Job_Cards[[#This Row],[Part Code Issued]],'Inventory Check'!$A$3:$A$3000,'Inventory Check'!$B$3:$B$3000,"WRONG Code",0)</f>
        <v>WRONG Code</v>
      </c>
      <c r="N3453" s="69">
        <f t="shared" ref="N3453:N3516" si="343">M3453*L3453</f>
        <v>0</v>
      </c>
      <c r="U3453" s="71">
        <f t="shared" si="342"/>
        <v>0</v>
      </c>
      <c r="V3453" s="71">
        <f t="shared" ref="V3453:V3516" si="344">U3453*0.18</f>
        <v>0</v>
      </c>
      <c r="X3453" s="69">
        <f>Job_Cards[[#This Row],[GST on Lobour]]+Job_Cards[[#This Row],[Total Labour]]+Job_Cards[[#This Row],[Part Value]]</f>
        <v>0</v>
      </c>
      <c r="AA3453" s="15">
        <f t="shared" si="339"/>
        <v>0</v>
      </c>
      <c r="AB3453" s="15">
        <f t="shared" si="340"/>
        <v>1</v>
      </c>
      <c r="AC3453" s="15">
        <f t="shared" si="341"/>
        <v>1900</v>
      </c>
    </row>
    <row r="3454" spans="7:29" x14ac:dyDescent="0.35">
      <c r="G3454" s="64"/>
      <c r="H3454" s="65"/>
      <c r="I3454" s="65" t="str">
        <f>IF(Job_Cards[[#This Row],[Customer Name]]="",I3453,"")</f>
        <v>Counter Sale</v>
      </c>
      <c r="K3454" s="67" t="str">
        <f>_xlfn.XLOOKUP(Job_Cards[[#This Row],[Part Code Issued]],'Inventory Check'!$A$3:$A$3000,'Inventory Check'!$B$3:$B$3000,"WRONG Code",0)</f>
        <v>WRONG Code</v>
      </c>
      <c r="N3454" s="69">
        <f t="shared" si="343"/>
        <v>0</v>
      </c>
      <c r="U3454" s="71">
        <f t="shared" si="342"/>
        <v>0</v>
      </c>
      <c r="V3454" s="71">
        <f t="shared" si="344"/>
        <v>0</v>
      </c>
      <c r="X3454" s="69">
        <f>Job_Cards[[#This Row],[GST on Lobour]]+Job_Cards[[#This Row],[Total Labour]]+Job_Cards[[#This Row],[Part Value]]</f>
        <v>0</v>
      </c>
      <c r="AA3454" s="15">
        <f t="shared" si="339"/>
        <v>0</v>
      </c>
      <c r="AB3454" s="15">
        <f t="shared" si="340"/>
        <v>1</v>
      </c>
      <c r="AC3454" s="15">
        <f t="shared" si="341"/>
        <v>1900</v>
      </c>
    </row>
    <row r="3455" spans="7:29" x14ac:dyDescent="0.35">
      <c r="G3455" s="64"/>
      <c r="H3455" s="65"/>
      <c r="I3455" s="65" t="str">
        <f>IF(Job_Cards[[#This Row],[Customer Name]]="",I3454,"")</f>
        <v>Counter Sale</v>
      </c>
      <c r="K3455" s="67" t="str">
        <f>_xlfn.XLOOKUP(Job_Cards[[#This Row],[Part Code Issued]],'Inventory Check'!$A$3:$A$3000,'Inventory Check'!$B$3:$B$3000,"WRONG Code",0)</f>
        <v>WRONG Code</v>
      </c>
      <c r="N3455" s="69">
        <f t="shared" si="343"/>
        <v>0</v>
      </c>
      <c r="U3455" s="71">
        <f t="shared" si="342"/>
        <v>0</v>
      </c>
      <c r="V3455" s="71">
        <f t="shared" si="344"/>
        <v>0</v>
      </c>
      <c r="X3455" s="69">
        <f>Job_Cards[[#This Row],[GST on Lobour]]+Job_Cards[[#This Row],[Total Labour]]+Job_Cards[[#This Row],[Part Value]]</f>
        <v>0</v>
      </c>
      <c r="AA3455" s="15">
        <f t="shared" ref="AA3455:AA3518" si="345">DAY(B3455)</f>
        <v>0</v>
      </c>
      <c r="AB3455" s="15">
        <f t="shared" ref="AB3455:AB3518" si="346">MONTH(B3455)</f>
        <v>1</v>
      </c>
      <c r="AC3455" s="15">
        <f t="shared" ref="AC3455:AC3518" si="347">YEAR(B3455)</f>
        <v>1900</v>
      </c>
    </row>
    <row r="3456" spans="7:29" x14ac:dyDescent="0.35">
      <c r="G3456" s="64"/>
      <c r="H3456" s="65"/>
      <c r="I3456" s="65" t="str">
        <f>IF(Job_Cards[[#This Row],[Customer Name]]="",I3455,"")</f>
        <v>Counter Sale</v>
      </c>
      <c r="K3456" s="67" t="str">
        <f>_xlfn.XLOOKUP(Job_Cards[[#This Row],[Part Code Issued]],'Inventory Check'!$A$3:$A$3000,'Inventory Check'!$B$3:$B$3000,"WRONG Code",0)</f>
        <v>WRONG Code</v>
      </c>
      <c r="N3456" s="69">
        <f t="shared" si="343"/>
        <v>0</v>
      </c>
      <c r="U3456" s="71">
        <f t="shared" si="342"/>
        <v>0</v>
      </c>
      <c r="V3456" s="71">
        <f t="shared" si="344"/>
        <v>0</v>
      </c>
      <c r="X3456" s="69">
        <f>Job_Cards[[#This Row],[GST on Lobour]]+Job_Cards[[#This Row],[Total Labour]]+Job_Cards[[#This Row],[Part Value]]</f>
        <v>0</v>
      </c>
      <c r="AA3456" s="15">
        <f t="shared" si="345"/>
        <v>0</v>
      </c>
      <c r="AB3456" s="15">
        <f t="shared" si="346"/>
        <v>1</v>
      </c>
      <c r="AC3456" s="15">
        <f t="shared" si="347"/>
        <v>1900</v>
      </c>
    </row>
    <row r="3457" spans="7:29" x14ac:dyDescent="0.35">
      <c r="G3457" s="64"/>
      <c r="H3457" s="65"/>
      <c r="I3457" s="65" t="str">
        <f>IF(Job_Cards[[#This Row],[Customer Name]]="",I3456,"")</f>
        <v>Counter Sale</v>
      </c>
      <c r="K3457" s="67" t="str">
        <f>_xlfn.XLOOKUP(Job_Cards[[#This Row],[Part Code Issued]],'Inventory Check'!$A$3:$A$3000,'Inventory Check'!$B$3:$B$3000,"WRONG Code",0)</f>
        <v>WRONG Code</v>
      </c>
      <c r="N3457" s="69">
        <f t="shared" si="343"/>
        <v>0</v>
      </c>
      <c r="U3457" s="71">
        <f t="shared" si="342"/>
        <v>0</v>
      </c>
      <c r="V3457" s="71">
        <f t="shared" si="344"/>
        <v>0</v>
      </c>
      <c r="X3457" s="69">
        <f>Job_Cards[[#This Row],[GST on Lobour]]+Job_Cards[[#This Row],[Total Labour]]+Job_Cards[[#This Row],[Part Value]]</f>
        <v>0</v>
      </c>
      <c r="AA3457" s="15">
        <f t="shared" si="345"/>
        <v>0</v>
      </c>
      <c r="AB3457" s="15">
        <f t="shared" si="346"/>
        <v>1</v>
      </c>
      <c r="AC3457" s="15">
        <f t="shared" si="347"/>
        <v>1900</v>
      </c>
    </row>
    <row r="3458" spans="7:29" x14ac:dyDescent="0.35">
      <c r="G3458" s="64"/>
      <c r="H3458" s="65"/>
      <c r="I3458" s="65" t="str">
        <f>IF(Job_Cards[[#This Row],[Customer Name]]="",I3457,"")</f>
        <v>Counter Sale</v>
      </c>
      <c r="K3458" s="67" t="str">
        <f>_xlfn.XLOOKUP(Job_Cards[[#This Row],[Part Code Issued]],'Inventory Check'!$A$3:$A$3000,'Inventory Check'!$B$3:$B$3000,"WRONG Code",0)</f>
        <v>WRONG Code</v>
      </c>
      <c r="N3458" s="69">
        <f t="shared" si="343"/>
        <v>0</v>
      </c>
      <c r="U3458" s="71">
        <f t="shared" si="342"/>
        <v>0</v>
      </c>
      <c r="V3458" s="71">
        <f t="shared" si="344"/>
        <v>0</v>
      </c>
      <c r="X3458" s="69">
        <f>Job_Cards[[#This Row],[GST on Lobour]]+Job_Cards[[#This Row],[Total Labour]]+Job_Cards[[#This Row],[Part Value]]</f>
        <v>0</v>
      </c>
      <c r="AA3458" s="15">
        <f t="shared" si="345"/>
        <v>0</v>
      </c>
      <c r="AB3458" s="15">
        <f t="shared" si="346"/>
        <v>1</v>
      </c>
      <c r="AC3458" s="15">
        <f t="shared" si="347"/>
        <v>1900</v>
      </c>
    </row>
    <row r="3459" spans="7:29" x14ac:dyDescent="0.35">
      <c r="G3459" s="64"/>
      <c r="H3459" s="65"/>
      <c r="I3459" s="65" t="str">
        <f>IF(Job_Cards[[#This Row],[Customer Name]]="",I3458,"")</f>
        <v>Counter Sale</v>
      </c>
      <c r="K3459" s="67" t="str">
        <f>_xlfn.XLOOKUP(Job_Cards[[#This Row],[Part Code Issued]],'Inventory Check'!$A$3:$A$3000,'Inventory Check'!$B$3:$B$3000,"WRONG Code",0)</f>
        <v>WRONG Code</v>
      </c>
      <c r="N3459" s="69">
        <f t="shared" si="343"/>
        <v>0</v>
      </c>
      <c r="U3459" s="71">
        <f t="shared" si="342"/>
        <v>0</v>
      </c>
      <c r="V3459" s="71">
        <f t="shared" si="344"/>
        <v>0</v>
      </c>
      <c r="X3459" s="69">
        <f>Job_Cards[[#This Row],[GST on Lobour]]+Job_Cards[[#This Row],[Total Labour]]+Job_Cards[[#This Row],[Part Value]]</f>
        <v>0</v>
      </c>
      <c r="AA3459" s="15">
        <f t="shared" si="345"/>
        <v>0</v>
      </c>
      <c r="AB3459" s="15">
        <f t="shared" si="346"/>
        <v>1</v>
      </c>
      <c r="AC3459" s="15">
        <f t="shared" si="347"/>
        <v>1900</v>
      </c>
    </row>
    <row r="3460" spans="7:29" x14ac:dyDescent="0.35">
      <c r="G3460" s="64"/>
      <c r="H3460" s="65"/>
      <c r="I3460" s="65" t="str">
        <f>IF(Job_Cards[[#This Row],[Customer Name]]="",I3459,"")</f>
        <v>Counter Sale</v>
      </c>
      <c r="K3460" s="67" t="str">
        <f>_xlfn.XLOOKUP(Job_Cards[[#This Row],[Part Code Issued]],'Inventory Check'!$A$3:$A$3000,'Inventory Check'!$B$3:$B$3000,"WRONG Code",0)</f>
        <v>WRONG Code</v>
      </c>
      <c r="N3460" s="69">
        <f t="shared" si="343"/>
        <v>0</v>
      </c>
      <c r="U3460" s="71">
        <f t="shared" si="342"/>
        <v>0</v>
      </c>
      <c r="V3460" s="71">
        <f t="shared" si="344"/>
        <v>0</v>
      </c>
      <c r="X3460" s="69">
        <f>Job_Cards[[#This Row],[GST on Lobour]]+Job_Cards[[#This Row],[Total Labour]]+Job_Cards[[#This Row],[Part Value]]</f>
        <v>0</v>
      </c>
      <c r="AA3460" s="15">
        <f t="shared" si="345"/>
        <v>0</v>
      </c>
      <c r="AB3460" s="15">
        <f t="shared" si="346"/>
        <v>1</v>
      </c>
      <c r="AC3460" s="15">
        <f t="shared" si="347"/>
        <v>1900</v>
      </c>
    </row>
    <row r="3461" spans="7:29" x14ac:dyDescent="0.35">
      <c r="G3461" s="64"/>
      <c r="H3461" s="65"/>
      <c r="I3461" s="65" t="str">
        <f>IF(Job_Cards[[#This Row],[Customer Name]]="",I3460,"")</f>
        <v>Counter Sale</v>
      </c>
      <c r="K3461" s="67" t="str">
        <f>_xlfn.XLOOKUP(Job_Cards[[#This Row],[Part Code Issued]],'Inventory Check'!$A$3:$A$3000,'Inventory Check'!$B$3:$B$3000,"WRONG Code",0)</f>
        <v>WRONG Code</v>
      </c>
      <c r="N3461" s="69">
        <f t="shared" si="343"/>
        <v>0</v>
      </c>
      <c r="U3461" s="71">
        <f t="shared" si="342"/>
        <v>0</v>
      </c>
      <c r="V3461" s="71">
        <f t="shared" si="344"/>
        <v>0</v>
      </c>
      <c r="X3461" s="69">
        <f>Job_Cards[[#This Row],[GST on Lobour]]+Job_Cards[[#This Row],[Total Labour]]+Job_Cards[[#This Row],[Part Value]]</f>
        <v>0</v>
      </c>
      <c r="AA3461" s="15">
        <f t="shared" si="345"/>
        <v>0</v>
      </c>
      <c r="AB3461" s="15">
        <f t="shared" si="346"/>
        <v>1</v>
      </c>
      <c r="AC3461" s="15">
        <f t="shared" si="347"/>
        <v>1900</v>
      </c>
    </row>
    <row r="3462" spans="7:29" x14ac:dyDescent="0.35">
      <c r="G3462" s="64"/>
      <c r="H3462" s="65"/>
      <c r="I3462" s="65" t="str">
        <f>IF(Job_Cards[[#This Row],[Customer Name]]="",I3461,"")</f>
        <v>Counter Sale</v>
      </c>
      <c r="K3462" s="67" t="str">
        <f>_xlfn.XLOOKUP(Job_Cards[[#This Row],[Part Code Issued]],'Inventory Check'!$A$3:$A$3000,'Inventory Check'!$B$3:$B$3000,"WRONG Code",0)</f>
        <v>WRONG Code</v>
      </c>
      <c r="N3462" s="69">
        <f t="shared" si="343"/>
        <v>0</v>
      </c>
      <c r="U3462" s="71">
        <f t="shared" si="342"/>
        <v>0</v>
      </c>
      <c r="V3462" s="71">
        <f t="shared" si="344"/>
        <v>0</v>
      </c>
      <c r="X3462" s="69">
        <f>Job_Cards[[#This Row],[GST on Lobour]]+Job_Cards[[#This Row],[Total Labour]]+Job_Cards[[#This Row],[Part Value]]</f>
        <v>0</v>
      </c>
      <c r="AA3462" s="15">
        <f t="shared" si="345"/>
        <v>0</v>
      </c>
      <c r="AB3462" s="15">
        <f t="shared" si="346"/>
        <v>1</v>
      </c>
      <c r="AC3462" s="15">
        <f t="shared" si="347"/>
        <v>1900</v>
      </c>
    </row>
    <row r="3463" spans="7:29" x14ac:dyDescent="0.35">
      <c r="G3463" s="64"/>
      <c r="H3463" s="65"/>
      <c r="I3463" s="65" t="str">
        <f>IF(Job_Cards[[#This Row],[Customer Name]]="",I3462,"")</f>
        <v>Counter Sale</v>
      </c>
      <c r="K3463" s="67" t="str">
        <f>_xlfn.XLOOKUP(Job_Cards[[#This Row],[Part Code Issued]],'Inventory Check'!$A$3:$A$3000,'Inventory Check'!$B$3:$B$3000,"WRONG Code",0)</f>
        <v>WRONG Code</v>
      </c>
      <c r="N3463" s="69">
        <f t="shared" si="343"/>
        <v>0</v>
      </c>
      <c r="U3463" s="71">
        <f t="shared" si="342"/>
        <v>0</v>
      </c>
      <c r="V3463" s="71">
        <f t="shared" si="344"/>
        <v>0</v>
      </c>
      <c r="X3463" s="69">
        <f>Job_Cards[[#This Row],[GST on Lobour]]+Job_Cards[[#This Row],[Total Labour]]+Job_Cards[[#This Row],[Part Value]]</f>
        <v>0</v>
      </c>
      <c r="AA3463" s="15">
        <f t="shared" si="345"/>
        <v>0</v>
      </c>
      <c r="AB3463" s="15">
        <f t="shared" si="346"/>
        <v>1</v>
      </c>
      <c r="AC3463" s="15">
        <f t="shared" si="347"/>
        <v>1900</v>
      </c>
    </row>
    <row r="3464" spans="7:29" x14ac:dyDescent="0.35">
      <c r="G3464" s="64"/>
      <c r="H3464" s="65"/>
      <c r="I3464" s="65" t="str">
        <f>IF(Job_Cards[[#This Row],[Customer Name]]="",I3463,"")</f>
        <v>Counter Sale</v>
      </c>
      <c r="K3464" s="67" t="str">
        <f>_xlfn.XLOOKUP(Job_Cards[[#This Row],[Part Code Issued]],'Inventory Check'!$A$3:$A$3000,'Inventory Check'!$B$3:$B$3000,"WRONG Code",0)</f>
        <v>WRONG Code</v>
      </c>
      <c r="N3464" s="69">
        <f t="shared" si="343"/>
        <v>0</v>
      </c>
      <c r="U3464" s="71">
        <f t="shared" si="342"/>
        <v>0</v>
      </c>
      <c r="V3464" s="71">
        <f t="shared" si="344"/>
        <v>0</v>
      </c>
      <c r="X3464" s="69">
        <f>Job_Cards[[#This Row],[GST on Lobour]]+Job_Cards[[#This Row],[Total Labour]]+Job_Cards[[#This Row],[Part Value]]</f>
        <v>0</v>
      </c>
      <c r="AA3464" s="15">
        <f t="shared" si="345"/>
        <v>0</v>
      </c>
      <c r="AB3464" s="15">
        <f t="shared" si="346"/>
        <v>1</v>
      </c>
      <c r="AC3464" s="15">
        <f t="shared" si="347"/>
        <v>1900</v>
      </c>
    </row>
    <row r="3465" spans="7:29" x14ac:dyDescent="0.35">
      <c r="G3465" s="64"/>
      <c r="H3465" s="65"/>
      <c r="I3465" s="65" t="str">
        <f>IF(Job_Cards[[#This Row],[Customer Name]]="",I3464,"")</f>
        <v>Counter Sale</v>
      </c>
      <c r="K3465" s="67" t="str">
        <f>_xlfn.XLOOKUP(Job_Cards[[#This Row],[Part Code Issued]],'Inventory Check'!$A$3:$A$3000,'Inventory Check'!$B$3:$B$3000,"WRONG Code",0)</f>
        <v>WRONG Code</v>
      </c>
      <c r="N3465" s="69">
        <f t="shared" si="343"/>
        <v>0</v>
      </c>
      <c r="U3465" s="71">
        <f t="shared" si="342"/>
        <v>0</v>
      </c>
      <c r="V3465" s="71">
        <f t="shared" si="344"/>
        <v>0</v>
      </c>
      <c r="X3465" s="69">
        <f>Job_Cards[[#This Row],[GST on Lobour]]+Job_Cards[[#This Row],[Total Labour]]+Job_Cards[[#This Row],[Part Value]]</f>
        <v>0</v>
      </c>
      <c r="AA3465" s="15">
        <f t="shared" si="345"/>
        <v>0</v>
      </c>
      <c r="AB3465" s="15">
        <f t="shared" si="346"/>
        <v>1</v>
      </c>
      <c r="AC3465" s="15">
        <f t="shared" si="347"/>
        <v>1900</v>
      </c>
    </row>
    <row r="3466" spans="7:29" x14ac:dyDescent="0.35">
      <c r="G3466" s="64"/>
      <c r="H3466" s="65"/>
      <c r="I3466" s="65" t="str">
        <f>IF(Job_Cards[[#This Row],[Customer Name]]="",I3465,"")</f>
        <v>Counter Sale</v>
      </c>
      <c r="K3466" s="67" t="str">
        <f>_xlfn.XLOOKUP(Job_Cards[[#This Row],[Part Code Issued]],'Inventory Check'!$A$3:$A$3000,'Inventory Check'!$B$3:$B$3000,"WRONG Code",0)</f>
        <v>WRONG Code</v>
      </c>
      <c r="N3466" s="69">
        <f t="shared" si="343"/>
        <v>0</v>
      </c>
      <c r="U3466" s="71">
        <f t="shared" si="342"/>
        <v>0</v>
      </c>
      <c r="V3466" s="71">
        <f t="shared" si="344"/>
        <v>0</v>
      </c>
      <c r="X3466" s="69">
        <f>Job_Cards[[#This Row],[GST on Lobour]]+Job_Cards[[#This Row],[Total Labour]]+Job_Cards[[#This Row],[Part Value]]</f>
        <v>0</v>
      </c>
      <c r="AA3466" s="15">
        <f t="shared" si="345"/>
        <v>0</v>
      </c>
      <c r="AB3466" s="15">
        <f t="shared" si="346"/>
        <v>1</v>
      </c>
      <c r="AC3466" s="15">
        <f t="shared" si="347"/>
        <v>1900</v>
      </c>
    </row>
    <row r="3467" spans="7:29" x14ac:dyDescent="0.35">
      <c r="G3467" s="64"/>
      <c r="H3467" s="65"/>
      <c r="I3467" s="65" t="str">
        <f>IF(Job_Cards[[#This Row],[Customer Name]]="",I3466,"")</f>
        <v>Counter Sale</v>
      </c>
      <c r="K3467" s="67" t="str">
        <f>_xlfn.XLOOKUP(Job_Cards[[#This Row],[Part Code Issued]],'Inventory Check'!$A$3:$A$3000,'Inventory Check'!$B$3:$B$3000,"WRONG Code",0)</f>
        <v>WRONG Code</v>
      </c>
      <c r="N3467" s="69">
        <f t="shared" si="343"/>
        <v>0</v>
      </c>
      <c r="U3467" s="71">
        <f t="shared" si="342"/>
        <v>0</v>
      </c>
      <c r="V3467" s="71">
        <f t="shared" si="344"/>
        <v>0</v>
      </c>
      <c r="X3467" s="69">
        <f>Job_Cards[[#This Row],[GST on Lobour]]+Job_Cards[[#This Row],[Total Labour]]+Job_Cards[[#This Row],[Part Value]]</f>
        <v>0</v>
      </c>
      <c r="AA3467" s="15">
        <f t="shared" si="345"/>
        <v>0</v>
      </c>
      <c r="AB3467" s="15">
        <f t="shared" si="346"/>
        <v>1</v>
      </c>
      <c r="AC3467" s="15">
        <f t="shared" si="347"/>
        <v>1900</v>
      </c>
    </row>
    <row r="3468" spans="7:29" x14ac:dyDescent="0.35">
      <c r="G3468" s="64"/>
      <c r="H3468" s="65"/>
      <c r="I3468" s="65" t="str">
        <f>IF(Job_Cards[[#This Row],[Customer Name]]="",I3467,"")</f>
        <v>Counter Sale</v>
      </c>
      <c r="K3468" s="67" t="str">
        <f>_xlfn.XLOOKUP(Job_Cards[[#This Row],[Part Code Issued]],'Inventory Check'!$A$3:$A$3000,'Inventory Check'!$B$3:$B$3000,"WRONG Code",0)</f>
        <v>WRONG Code</v>
      </c>
      <c r="N3468" s="69">
        <f t="shared" si="343"/>
        <v>0</v>
      </c>
      <c r="U3468" s="71">
        <f t="shared" si="342"/>
        <v>0</v>
      </c>
      <c r="V3468" s="71">
        <f t="shared" si="344"/>
        <v>0</v>
      </c>
      <c r="X3468" s="69">
        <f>Job_Cards[[#This Row],[GST on Lobour]]+Job_Cards[[#This Row],[Total Labour]]+Job_Cards[[#This Row],[Part Value]]</f>
        <v>0</v>
      </c>
      <c r="AA3468" s="15">
        <f t="shared" si="345"/>
        <v>0</v>
      </c>
      <c r="AB3468" s="15">
        <f t="shared" si="346"/>
        <v>1</v>
      </c>
      <c r="AC3468" s="15">
        <f t="shared" si="347"/>
        <v>1900</v>
      </c>
    </row>
    <row r="3469" spans="7:29" x14ac:dyDescent="0.35">
      <c r="G3469" s="64"/>
      <c r="H3469" s="65"/>
      <c r="I3469" s="65" t="str">
        <f>IF(Job_Cards[[#This Row],[Customer Name]]="",I3468,"")</f>
        <v>Counter Sale</v>
      </c>
      <c r="K3469" s="67" t="str">
        <f>_xlfn.XLOOKUP(Job_Cards[[#This Row],[Part Code Issued]],'Inventory Check'!$A$3:$A$3000,'Inventory Check'!$B$3:$B$3000,"WRONG Code",0)</f>
        <v>WRONG Code</v>
      </c>
      <c r="N3469" s="69">
        <f t="shared" si="343"/>
        <v>0</v>
      </c>
      <c r="U3469" s="71">
        <f t="shared" si="342"/>
        <v>0</v>
      </c>
      <c r="V3469" s="71">
        <f t="shared" si="344"/>
        <v>0</v>
      </c>
      <c r="X3469" s="69">
        <f>Job_Cards[[#This Row],[GST on Lobour]]+Job_Cards[[#This Row],[Total Labour]]+Job_Cards[[#This Row],[Part Value]]</f>
        <v>0</v>
      </c>
      <c r="AA3469" s="15">
        <f t="shared" si="345"/>
        <v>0</v>
      </c>
      <c r="AB3469" s="15">
        <f t="shared" si="346"/>
        <v>1</v>
      </c>
      <c r="AC3469" s="15">
        <f t="shared" si="347"/>
        <v>1900</v>
      </c>
    </row>
    <row r="3470" spans="7:29" x14ac:dyDescent="0.35">
      <c r="G3470" s="64"/>
      <c r="H3470" s="65"/>
      <c r="I3470" s="65" t="str">
        <f>IF(Job_Cards[[#This Row],[Customer Name]]="",I3469,"")</f>
        <v>Counter Sale</v>
      </c>
      <c r="K3470" s="67" t="str">
        <f>_xlfn.XLOOKUP(Job_Cards[[#This Row],[Part Code Issued]],'Inventory Check'!$A$3:$A$3000,'Inventory Check'!$B$3:$B$3000,"WRONG Code",0)</f>
        <v>WRONG Code</v>
      </c>
      <c r="N3470" s="69">
        <f t="shared" si="343"/>
        <v>0</v>
      </c>
      <c r="U3470" s="71">
        <f t="shared" si="342"/>
        <v>0</v>
      </c>
      <c r="V3470" s="71">
        <f t="shared" si="344"/>
        <v>0</v>
      </c>
      <c r="X3470" s="69">
        <f>Job_Cards[[#This Row],[GST on Lobour]]+Job_Cards[[#This Row],[Total Labour]]+Job_Cards[[#This Row],[Part Value]]</f>
        <v>0</v>
      </c>
      <c r="AA3470" s="15">
        <f t="shared" si="345"/>
        <v>0</v>
      </c>
      <c r="AB3470" s="15">
        <f t="shared" si="346"/>
        <v>1</v>
      </c>
      <c r="AC3470" s="15">
        <f t="shared" si="347"/>
        <v>1900</v>
      </c>
    </row>
    <row r="3471" spans="7:29" x14ac:dyDescent="0.35">
      <c r="G3471" s="64"/>
      <c r="H3471" s="65"/>
      <c r="I3471" s="65" t="str">
        <f>IF(Job_Cards[[#This Row],[Customer Name]]="",I3470,"")</f>
        <v>Counter Sale</v>
      </c>
      <c r="K3471" s="67" t="str">
        <f>_xlfn.XLOOKUP(Job_Cards[[#This Row],[Part Code Issued]],'Inventory Check'!$A$3:$A$3000,'Inventory Check'!$B$3:$B$3000,"WRONG Code",0)</f>
        <v>WRONG Code</v>
      </c>
      <c r="N3471" s="69">
        <f t="shared" si="343"/>
        <v>0</v>
      </c>
      <c r="U3471" s="71">
        <f t="shared" si="342"/>
        <v>0</v>
      </c>
      <c r="V3471" s="71">
        <f t="shared" si="344"/>
        <v>0</v>
      </c>
      <c r="X3471" s="69">
        <f>Job_Cards[[#This Row],[GST on Lobour]]+Job_Cards[[#This Row],[Total Labour]]+Job_Cards[[#This Row],[Part Value]]</f>
        <v>0</v>
      </c>
      <c r="AA3471" s="15">
        <f t="shared" si="345"/>
        <v>0</v>
      </c>
      <c r="AB3471" s="15">
        <f t="shared" si="346"/>
        <v>1</v>
      </c>
      <c r="AC3471" s="15">
        <f t="shared" si="347"/>
        <v>1900</v>
      </c>
    </row>
    <row r="3472" spans="7:29" x14ac:dyDescent="0.35">
      <c r="G3472" s="64"/>
      <c r="H3472" s="65"/>
      <c r="I3472" s="65" t="str">
        <f>IF(Job_Cards[[#This Row],[Customer Name]]="",I3471,"")</f>
        <v>Counter Sale</v>
      </c>
      <c r="K3472" s="67" t="str">
        <f>_xlfn.XLOOKUP(Job_Cards[[#This Row],[Part Code Issued]],'Inventory Check'!$A$3:$A$3000,'Inventory Check'!$B$3:$B$3000,"WRONG Code",0)</f>
        <v>WRONG Code</v>
      </c>
      <c r="N3472" s="69">
        <f t="shared" si="343"/>
        <v>0</v>
      </c>
      <c r="U3472" s="71">
        <f t="shared" si="342"/>
        <v>0</v>
      </c>
      <c r="V3472" s="71">
        <f t="shared" si="344"/>
        <v>0</v>
      </c>
      <c r="X3472" s="69">
        <f>Job_Cards[[#This Row],[GST on Lobour]]+Job_Cards[[#This Row],[Total Labour]]+Job_Cards[[#This Row],[Part Value]]</f>
        <v>0</v>
      </c>
      <c r="AA3472" s="15">
        <f t="shared" si="345"/>
        <v>0</v>
      </c>
      <c r="AB3472" s="15">
        <f t="shared" si="346"/>
        <v>1</v>
      </c>
      <c r="AC3472" s="15">
        <f t="shared" si="347"/>
        <v>1900</v>
      </c>
    </row>
    <row r="3473" spans="7:29" x14ac:dyDescent="0.35">
      <c r="G3473" s="64"/>
      <c r="H3473" s="65"/>
      <c r="I3473" s="65" t="str">
        <f>IF(Job_Cards[[#This Row],[Customer Name]]="",I3472,"")</f>
        <v>Counter Sale</v>
      </c>
      <c r="K3473" s="67" t="str">
        <f>_xlfn.XLOOKUP(Job_Cards[[#This Row],[Part Code Issued]],'Inventory Check'!$A$3:$A$3000,'Inventory Check'!$B$3:$B$3000,"WRONG Code",0)</f>
        <v>WRONG Code</v>
      </c>
      <c r="N3473" s="69">
        <f t="shared" si="343"/>
        <v>0</v>
      </c>
      <c r="U3473" s="71">
        <f t="shared" si="342"/>
        <v>0</v>
      </c>
      <c r="V3473" s="71">
        <f t="shared" si="344"/>
        <v>0</v>
      </c>
      <c r="X3473" s="69">
        <f>Job_Cards[[#This Row],[GST on Lobour]]+Job_Cards[[#This Row],[Total Labour]]+Job_Cards[[#This Row],[Part Value]]</f>
        <v>0</v>
      </c>
      <c r="AA3473" s="15">
        <f t="shared" si="345"/>
        <v>0</v>
      </c>
      <c r="AB3473" s="15">
        <f t="shared" si="346"/>
        <v>1</v>
      </c>
      <c r="AC3473" s="15">
        <f t="shared" si="347"/>
        <v>1900</v>
      </c>
    </row>
    <row r="3474" spans="7:29" x14ac:dyDescent="0.35">
      <c r="G3474" s="64"/>
      <c r="H3474" s="65"/>
      <c r="I3474" s="65" t="str">
        <f>IF(Job_Cards[[#This Row],[Customer Name]]="",I3473,"")</f>
        <v>Counter Sale</v>
      </c>
      <c r="K3474" s="67" t="str">
        <f>_xlfn.XLOOKUP(Job_Cards[[#This Row],[Part Code Issued]],'Inventory Check'!$A$3:$A$3000,'Inventory Check'!$B$3:$B$3000,"WRONG Code",0)</f>
        <v>WRONG Code</v>
      </c>
      <c r="N3474" s="69">
        <f t="shared" si="343"/>
        <v>0</v>
      </c>
      <c r="U3474" s="71">
        <f t="shared" si="342"/>
        <v>0</v>
      </c>
      <c r="V3474" s="71">
        <f t="shared" si="344"/>
        <v>0</v>
      </c>
      <c r="X3474" s="69">
        <f>Job_Cards[[#This Row],[GST on Lobour]]+Job_Cards[[#This Row],[Total Labour]]+Job_Cards[[#This Row],[Part Value]]</f>
        <v>0</v>
      </c>
      <c r="AA3474" s="15">
        <f t="shared" si="345"/>
        <v>0</v>
      </c>
      <c r="AB3474" s="15">
        <f t="shared" si="346"/>
        <v>1</v>
      </c>
      <c r="AC3474" s="15">
        <f t="shared" si="347"/>
        <v>1900</v>
      </c>
    </row>
    <row r="3475" spans="7:29" x14ac:dyDescent="0.35">
      <c r="G3475" s="64"/>
      <c r="H3475" s="65"/>
      <c r="I3475" s="65" t="str">
        <f>IF(Job_Cards[[#This Row],[Customer Name]]="",I3474,"")</f>
        <v>Counter Sale</v>
      </c>
      <c r="K3475" s="67" t="str">
        <f>_xlfn.XLOOKUP(Job_Cards[[#This Row],[Part Code Issued]],'Inventory Check'!$A$3:$A$3000,'Inventory Check'!$B$3:$B$3000,"WRONG Code",0)</f>
        <v>WRONG Code</v>
      </c>
      <c r="N3475" s="69">
        <f t="shared" si="343"/>
        <v>0</v>
      </c>
      <c r="U3475" s="71">
        <f t="shared" si="342"/>
        <v>0</v>
      </c>
      <c r="V3475" s="71">
        <f t="shared" si="344"/>
        <v>0</v>
      </c>
      <c r="X3475" s="69">
        <f>Job_Cards[[#This Row],[GST on Lobour]]+Job_Cards[[#This Row],[Total Labour]]+Job_Cards[[#This Row],[Part Value]]</f>
        <v>0</v>
      </c>
      <c r="AA3475" s="15">
        <f t="shared" si="345"/>
        <v>0</v>
      </c>
      <c r="AB3475" s="15">
        <f t="shared" si="346"/>
        <v>1</v>
      </c>
      <c r="AC3475" s="15">
        <f t="shared" si="347"/>
        <v>1900</v>
      </c>
    </row>
    <row r="3476" spans="7:29" x14ac:dyDescent="0.35">
      <c r="G3476" s="64"/>
      <c r="H3476" s="65"/>
      <c r="I3476" s="65" t="str">
        <f>IF(Job_Cards[[#This Row],[Customer Name]]="",I3475,"")</f>
        <v>Counter Sale</v>
      </c>
      <c r="K3476" s="67" t="str">
        <f>_xlfn.XLOOKUP(Job_Cards[[#This Row],[Part Code Issued]],'Inventory Check'!$A$3:$A$3000,'Inventory Check'!$B$3:$B$3000,"WRONG Code",0)</f>
        <v>WRONG Code</v>
      </c>
      <c r="N3476" s="69">
        <f t="shared" si="343"/>
        <v>0</v>
      </c>
      <c r="U3476" s="71">
        <f t="shared" si="342"/>
        <v>0</v>
      </c>
      <c r="V3476" s="71">
        <f t="shared" si="344"/>
        <v>0</v>
      </c>
      <c r="X3476" s="69">
        <f>Job_Cards[[#This Row],[GST on Lobour]]+Job_Cards[[#This Row],[Total Labour]]+Job_Cards[[#This Row],[Part Value]]</f>
        <v>0</v>
      </c>
      <c r="AA3476" s="15">
        <f t="shared" si="345"/>
        <v>0</v>
      </c>
      <c r="AB3476" s="15">
        <f t="shared" si="346"/>
        <v>1</v>
      </c>
      <c r="AC3476" s="15">
        <f t="shared" si="347"/>
        <v>1900</v>
      </c>
    </row>
    <row r="3477" spans="7:29" x14ac:dyDescent="0.35">
      <c r="G3477" s="64"/>
      <c r="H3477" s="65"/>
      <c r="I3477" s="65" t="str">
        <f>IF(Job_Cards[[#This Row],[Customer Name]]="",I3476,"")</f>
        <v>Counter Sale</v>
      </c>
      <c r="K3477" s="67" t="str">
        <f>_xlfn.XLOOKUP(Job_Cards[[#This Row],[Part Code Issued]],'Inventory Check'!$A$3:$A$3000,'Inventory Check'!$B$3:$B$3000,"WRONG Code",0)</f>
        <v>WRONG Code</v>
      </c>
      <c r="N3477" s="69">
        <f t="shared" si="343"/>
        <v>0</v>
      </c>
      <c r="U3477" s="71">
        <f t="shared" si="342"/>
        <v>0</v>
      </c>
      <c r="V3477" s="71">
        <f t="shared" si="344"/>
        <v>0</v>
      </c>
      <c r="X3477" s="69">
        <f>Job_Cards[[#This Row],[GST on Lobour]]+Job_Cards[[#This Row],[Total Labour]]+Job_Cards[[#This Row],[Part Value]]</f>
        <v>0</v>
      </c>
      <c r="AA3477" s="15">
        <f t="shared" si="345"/>
        <v>0</v>
      </c>
      <c r="AB3477" s="15">
        <f t="shared" si="346"/>
        <v>1</v>
      </c>
      <c r="AC3477" s="15">
        <f t="shared" si="347"/>
        <v>1900</v>
      </c>
    </row>
    <row r="3478" spans="7:29" x14ac:dyDescent="0.35">
      <c r="G3478" s="64"/>
      <c r="H3478" s="65"/>
      <c r="I3478" s="65" t="str">
        <f>IF(Job_Cards[[#This Row],[Customer Name]]="",I3477,"")</f>
        <v>Counter Sale</v>
      </c>
      <c r="K3478" s="67" t="str">
        <f>_xlfn.XLOOKUP(Job_Cards[[#This Row],[Part Code Issued]],'Inventory Check'!$A$3:$A$3000,'Inventory Check'!$B$3:$B$3000,"WRONG Code",0)</f>
        <v>WRONG Code</v>
      </c>
      <c r="N3478" s="69">
        <f t="shared" si="343"/>
        <v>0</v>
      </c>
      <c r="U3478" s="71">
        <f t="shared" si="342"/>
        <v>0</v>
      </c>
      <c r="V3478" s="71">
        <f t="shared" si="344"/>
        <v>0</v>
      </c>
      <c r="X3478" s="69">
        <f>Job_Cards[[#This Row],[GST on Lobour]]+Job_Cards[[#This Row],[Total Labour]]+Job_Cards[[#This Row],[Part Value]]</f>
        <v>0</v>
      </c>
      <c r="AA3478" s="15">
        <f t="shared" si="345"/>
        <v>0</v>
      </c>
      <c r="AB3478" s="15">
        <f t="shared" si="346"/>
        <v>1</v>
      </c>
      <c r="AC3478" s="15">
        <f t="shared" si="347"/>
        <v>1900</v>
      </c>
    </row>
    <row r="3479" spans="7:29" x14ac:dyDescent="0.35">
      <c r="G3479" s="64"/>
      <c r="H3479" s="65"/>
      <c r="I3479" s="65" t="str">
        <f>IF(Job_Cards[[#This Row],[Customer Name]]="",I3478,"")</f>
        <v>Counter Sale</v>
      </c>
      <c r="K3479" s="67" t="str">
        <f>_xlfn.XLOOKUP(Job_Cards[[#This Row],[Part Code Issued]],'Inventory Check'!$A$3:$A$3000,'Inventory Check'!$B$3:$B$3000,"WRONG Code",0)</f>
        <v>WRONG Code</v>
      </c>
      <c r="N3479" s="69">
        <f t="shared" si="343"/>
        <v>0</v>
      </c>
      <c r="U3479" s="71">
        <f t="shared" si="342"/>
        <v>0</v>
      </c>
      <c r="V3479" s="71">
        <f t="shared" si="344"/>
        <v>0</v>
      </c>
      <c r="X3479" s="69">
        <f>Job_Cards[[#This Row],[GST on Lobour]]+Job_Cards[[#This Row],[Total Labour]]+Job_Cards[[#This Row],[Part Value]]</f>
        <v>0</v>
      </c>
      <c r="AA3479" s="15">
        <f t="shared" si="345"/>
        <v>0</v>
      </c>
      <c r="AB3479" s="15">
        <f t="shared" si="346"/>
        <v>1</v>
      </c>
      <c r="AC3479" s="15">
        <f t="shared" si="347"/>
        <v>1900</v>
      </c>
    </row>
    <row r="3480" spans="7:29" x14ac:dyDescent="0.35">
      <c r="G3480" s="64"/>
      <c r="H3480" s="65"/>
      <c r="I3480" s="65" t="str">
        <f>IF(Job_Cards[[#This Row],[Customer Name]]="",I3479,"")</f>
        <v>Counter Sale</v>
      </c>
      <c r="K3480" s="67" t="str">
        <f>_xlfn.XLOOKUP(Job_Cards[[#This Row],[Part Code Issued]],'Inventory Check'!$A$3:$A$3000,'Inventory Check'!$B$3:$B$3000,"WRONG Code",0)</f>
        <v>WRONG Code</v>
      </c>
      <c r="N3480" s="69">
        <f t="shared" si="343"/>
        <v>0</v>
      </c>
      <c r="U3480" s="71">
        <f t="shared" si="342"/>
        <v>0</v>
      </c>
      <c r="V3480" s="71">
        <f t="shared" si="344"/>
        <v>0</v>
      </c>
      <c r="X3480" s="69">
        <f>Job_Cards[[#This Row],[GST on Lobour]]+Job_Cards[[#This Row],[Total Labour]]+Job_Cards[[#This Row],[Part Value]]</f>
        <v>0</v>
      </c>
      <c r="AA3480" s="15">
        <f t="shared" si="345"/>
        <v>0</v>
      </c>
      <c r="AB3480" s="15">
        <f t="shared" si="346"/>
        <v>1</v>
      </c>
      <c r="AC3480" s="15">
        <f t="shared" si="347"/>
        <v>1900</v>
      </c>
    </row>
    <row r="3481" spans="7:29" x14ac:dyDescent="0.35">
      <c r="G3481" s="64"/>
      <c r="H3481" s="65"/>
      <c r="I3481" s="65" t="str">
        <f>IF(Job_Cards[[#This Row],[Customer Name]]="",I3480,"")</f>
        <v>Counter Sale</v>
      </c>
      <c r="K3481" s="67" t="str">
        <f>_xlfn.XLOOKUP(Job_Cards[[#This Row],[Part Code Issued]],'Inventory Check'!$A$3:$A$3000,'Inventory Check'!$B$3:$B$3000,"WRONG Code",0)</f>
        <v>WRONG Code</v>
      </c>
      <c r="N3481" s="69">
        <f t="shared" si="343"/>
        <v>0</v>
      </c>
      <c r="U3481" s="71">
        <f t="shared" si="342"/>
        <v>0</v>
      </c>
      <c r="V3481" s="71">
        <f t="shared" si="344"/>
        <v>0</v>
      </c>
      <c r="X3481" s="69">
        <f>Job_Cards[[#This Row],[GST on Lobour]]+Job_Cards[[#This Row],[Total Labour]]+Job_Cards[[#This Row],[Part Value]]</f>
        <v>0</v>
      </c>
      <c r="AA3481" s="15">
        <f t="shared" si="345"/>
        <v>0</v>
      </c>
      <c r="AB3481" s="15">
        <f t="shared" si="346"/>
        <v>1</v>
      </c>
      <c r="AC3481" s="15">
        <f t="shared" si="347"/>
        <v>1900</v>
      </c>
    </row>
    <row r="3482" spans="7:29" x14ac:dyDescent="0.35">
      <c r="G3482" s="64"/>
      <c r="H3482" s="65"/>
      <c r="I3482" s="65" t="str">
        <f>IF(Job_Cards[[#This Row],[Customer Name]]="",I3481,"")</f>
        <v>Counter Sale</v>
      </c>
      <c r="K3482" s="67" t="str">
        <f>_xlfn.XLOOKUP(Job_Cards[[#This Row],[Part Code Issued]],'Inventory Check'!$A$3:$A$3000,'Inventory Check'!$B$3:$B$3000,"WRONG Code",0)</f>
        <v>WRONG Code</v>
      </c>
      <c r="N3482" s="69">
        <f t="shared" si="343"/>
        <v>0</v>
      </c>
      <c r="U3482" s="71">
        <f t="shared" si="342"/>
        <v>0</v>
      </c>
      <c r="V3482" s="71">
        <f t="shared" si="344"/>
        <v>0</v>
      </c>
      <c r="X3482" s="69">
        <f>Job_Cards[[#This Row],[GST on Lobour]]+Job_Cards[[#This Row],[Total Labour]]+Job_Cards[[#This Row],[Part Value]]</f>
        <v>0</v>
      </c>
      <c r="AA3482" s="15">
        <f t="shared" si="345"/>
        <v>0</v>
      </c>
      <c r="AB3482" s="15">
        <f t="shared" si="346"/>
        <v>1</v>
      </c>
      <c r="AC3482" s="15">
        <f t="shared" si="347"/>
        <v>1900</v>
      </c>
    </row>
    <row r="3483" spans="7:29" x14ac:dyDescent="0.35">
      <c r="G3483" s="64"/>
      <c r="H3483" s="65"/>
      <c r="I3483" s="65" t="str">
        <f>IF(Job_Cards[[#This Row],[Customer Name]]="",I3482,"")</f>
        <v>Counter Sale</v>
      </c>
      <c r="K3483" s="67" t="str">
        <f>_xlfn.XLOOKUP(Job_Cards[[#This Row],[Part Code Issued]],'Inventory Check'!$A$3:$A$3000,'Inventory Check'!$B$3:$B$3000,"WRONG Code",0)</f>
        <v>WRONG Code</v>
      </c>
      <c r="N3483" s="69">
        <f t="shared" si="343"/>
        <v>0</v>
      </c>
      <c r="U3483" s="71">
        <f t="shared" si="342"/>
        <v>0</v>
      </c>
      <c r="V3483" s="71">
        <f t="shared" si="344"/>
        <v>0</v>
      </c>
      <c r="X3483" s="69">
        <f>Job_Cards[[#This Row],[GST on Lobour]]+Job_Cards[[#This Row],[Total Labour]]+Job_Cards[[#This Row],[Part Value]]</f>
        <v>0</v>
      </c>
      <c r="AA3483" s="15">
        <f t="shared" si="345"/>
        <v>0</v>
      </c>
      <c r="AB3483" s="15">
        <f t="shared" si="346"/>
        <v>1</v>
      </c>
      <c r="AC3483" s="15">
        <f t="shared" si="347"/>
        <v>1900</v>
      </c>
    </row>
    <row r="3484" spans="7:29" x14ac:dyDescent="0.35">
      <c r="G3484" s="64"/>
      <c r="H3484" s="65"/>
      <c r="I3484" s="65" t="str">
        <f>IF(Job_Cards[[#This Row],[Customer Name]]="",I3483,"")</f>
        <v>Counter Sale</v>
      </c>
      <c r="K3484" s="67" t="str">
        <f>_xlfn.XLOOKUP(Job_Cards[[#This Row],[Part Code Issued]],'Inventory Check'!$A$3:$A$3000,'Inventory Check'!$B$3:$B$3000,"WRONG Code",0)</f>
        <v>WRONG Code</v>
      </c>
      <c r="N3484" s="69">
        <f t="shared" si="343"/>
        <v>0</v>
      </c>
      <c r="U3484" s="71">
        <f t="shared" si="342"/>
        <v>0</v>
      </c>
      <c r="V3484" s="71">
        <f t="shared" si="344"/>
        <v>0</v>
      </c>
      <c r="X3484" s="69">
        <f>Job_Cards[[#This Row],[GST on Lobour]]+Job_Cards[[#This Row],[Total Labour]]+Job_Cards[[#This Row],[Part Value]]</f>
        <v>0</v>
      </c>
      <c r="AA3484" s="15">
        <f t="shared" si="345"/>
        <v>0</v>
      </c>
      <c r="AB3484" s="15">
        <f t="shared" si="346"/>
        <v>1</v>
      </c>
      <c r="AC3484" s="15">
        <f t="shared" si="347"/>
        <v>1900</v>
      </c>
    </row>
    <row r="3485" spans="7:29" x14ac:dyDescent="0.35">
      <c r="G3485" s="64"/>
      <c r="H3485" s="65"/>
      <c r="I3485" s="65" t="str">
        <f>IF(Job_Cards[[#This Row],[Customer Name]]="",I3484,"")</f>
        <v>Counter Sale</v>
      </c>
      <c r="K3485" s="67" t="str">
        <f>_xlfn.XLOOKUP(Job_Cards[[#This Row],[Part Code Issued]],'Inventory Check'!$A$3:$A$3000,'Inventory Check'!$B$3:$B$3000,"WRONG Code",0)</f>
        <v>WRONG Code</v>
      </c>
      <c r="N3485" s="69">
        <f t="shared" si="343"/>
        <v>0</v>
      </c>
      <c r="U3485" s="71">
        <f t="shared" si="342"/>
        <v>0</v>
      </c>
      <c r="V3485" s="71">
        <f t="shared" si="344"/>
        <v>0</v>
      </c>
      <c r="X3485" s="69">
        <f>Job_Cards[[#This Row],[GST on Lobour]]+Job_Cards[[#This Row],[Total Labour]]+Job_Cards[[#This Row],[Part Value]]</f>
        <v>0</v>
      </c>
      <c r="AA3485" s="15">
        <f t="shared" si="345"/>
        <v>0</v>
      </c>
      <c r="AB3485" s="15">
        <f t="shared" si="346"/>
        <v>1</v>
      </c>
      <c r="AC3485" s="15">
        <f t="shared" si="347"/>
        <v>1900</v>
      </c>
    </row>
    <row r="3486" spans="7:29" x14ac:dyDescent="0.35">
      <c r="G3486" s="64"/>
      <c r="H3486" s="65"/>
      <c r="I3486" s="65" t="str">
        <f>IF(Job_Cards[[#This Row],[Customer Name]]="",I3485,"")</f>
        <v>Counter Sale</v>
      </c>
      <c r="K3486" s="67" t="str">
        <f>_xlfn.XLOOKUP(Job_Cards[[#This Row],[Part Code Issued]],'Inventory Check'!$A$3:$A$3000,'Inventory Check'!$B$3:$B$3000,"WRONG Code",0)</f>
        <v>WRONG Code</v>
      </c>
      <c r="N3486" s="69">
        <f t="shared" si="343"/>
        <v>0</v>
      </c>
      <c r="U3486" s="71">
        <f t="shared" si="342"/>
        <v>0</v>
      </c>
      <c r="V3486" s="71">
        <f t="shared" si="344"/>
        <v>0</v>
      </c>
      <c r="X3486" s="69">
        <f>Job_Cards[[#This Row],[GST on Lobour]]+Job_Cards[[#This Row],[Total Labour]]+Job_Cards[[#This Row],[Part Value]]</f>
        <v>0</v>
      </c>
      <c r="AA3486" s="15">
        <f t="shared" si="345"/>
        <v>0</v>
      </c>
      <c r="AB3486" s="15">
        <f t="shared" si="346"/>
        <v>1</v>
      </c>
      <c r="AC3486" s="15">
        <f t="shared" si="347"/>
        <v>1900</v>
      </c>
    </row>
    <row r="3487" spans="7:29" x14ac:dyDescent="0.35">
      <c r="G3487" s="64"/>
      <c r="H3487" s="65"/>
      <c r="I3487" s="65" t="str">
        <f>IF(Job_Cards[[#This Row],[Customer Name]]="",I3486,"")</f>
        <v>Counter Sale</v>
      </c>
      <c r="K3487" s="67" t="str">
        <f>_xlfn.XLOOKUP(Job_Cards[[#This Row],[Part Code Issued]],'Inventory Check'!$A$3:$A$3000,'Inventory Check'!$B$3:$B$3000,"WRONG Code",0)</f>
        <v>WRONG Code</v>
      </c>
      <c r="N3487" s="69">
        <f t="shared" si="343"/>
        <v>0</v>
      </c>
      <c r="U3487" s="71">
        <f t="shared" si="342"/>
        <v>0</v>
      </c>
      <c r="V3487" s="71">
        <f t="shared" si="344"/>
        <v>0</v>
      </c>
      <c r="X3487" s="69">
        <f>Job_Cards[[#This Row],[GST on Lobour]]+Job_Cards[[#This Row],[Total Labour]]+Job_Cards[[#This Row],[Part Value]]</f>
        <v>0</v>
      </c>
      <c r="AA3487" s="15">
        <f t="shared" si="345"/>
        <v>0</v>
      </c>
      <c r="AB3487" s="15">
        <f t="shared" si="346"/>
        <v>1</v>
      </c>
      <c r="AC3487" s="15">
        <f t="shared" si="347"/>
        <v>1900</v>
      </c>
    </row>
    <row r="3488" spans="7:29" x14ac:dyDescent="0.35">
      <c r="G3488" s="64"/>
      <c r="H3488" s="65"/>
      <c r="I3488" s="65" t="str">
        <f>IF(Job_Cards[[#This Row],[Customer Name]]="",I3487,"")</f>
        <v>Counter Sale</v>
      </c>
      <c r="K3488" s="67" t="str">
        <f>_xlfn.XLOOKUP(Job_Cards[[#This Row],[Part Code Issued]],'Inventory Check'!$A$3:$A$3000,'Inventory Check'!$B$3:$B$3000,"WRONG Code",0)</f>
        <v>WRONG Code</v>
      </c>
      <c r="N3488" s="69">
        <f t="shared" si="343"/>
        <v>0</v>
      </c>
      <c r="U3488" s="71">
        <f t="shared" si="342"/>
        <v>0</v>
      </c>
      <c r="V3488" s="71">
        <f t="shared" si="344"/>
        <v>0</v>
      </c>
      <c r="X3488" s="69">
        <f>Job_Cards[[#This Row],[GST on Lobour]]+Job_Cards[[#This Row],[Total Labour]]+Job_Cards[[#This Row],[Part Value]]</f>
        <v>0</v>
      </c>
      <c r="AA3488" s="15">
        <f t="shared" si="345"/>
        <v>0</v>
      </c>
      <c r="AB3488" s="15">
        <f t="shared" si="346"/>
        <v>1</v>
      </c>
      <c r="AC3488" s="15">
        <f t="shared" si="347"/>
        <v>1900</v>
      </c>
    </row>
    <row r="3489" spans="7:29" x14ac:dyDescent="0.35">
      <c r="G3489" s="64"/>
      <c r="H3489" s="65"/>
      <c r="I3489" s="65" t="str">
        <f>IF(Job_Cards[[#This Row],[Customer Name]]="",I3488,"")</f>
        <v>Counter Sale</v>
      </c>
      <c r="K3489" s="67" t="str">
        <f>_xlfn.XLOOKUP(Job_Cards[[#This Row],[Part Code Issued]],'Inventory Check'!$A$3:$A$3000,'Inventory Check'!$B$3:$B$3000,"WRONG Code",0)</f>
        <v>WRONG Code</v>
      </c>
      <c r="N3489" s="69">
        <f t="shared" si="343"/>
        <v>0</v>
      </c>
      <c r="U3489" s="71">
        <f t="shared" si="342"/>
        <v>0</v>
      </c>
      <c r="V3489" s="71">
        <f t="shared" si="344"/>
        <v>0</v>
      </c>
      <c r="X3489" s="69">
        <f>Job_Cards[[#This Row],[GST on Lobour]]+Job_Cards[[#This Row],[Total Labour]]+Job_Cards[[#This Row],[Part Value]]</f>
        <v>0</v>
      </c>
      <c r="AA3489" s="15">
        <f t="shared" si="345"/>
        <v>0</v>
      </c>
      <c r="AB3489" s="15">
        <f t="shared" si="346"/>
        <v>1</v>
      </c>
      <c r="AC3489" s="15">
        <f t="shared" si="347"/>
        <v>1900</v>
      </c>
    </row>
    <row r="3490" spans="7:29" x14ac:dyDescent="0.35">
      <c r="G3490" s="64"/>
      <c r="H3490" s="65"/>
      <c r="I3490" s="65" t="str">
        <f>IF(Job_Cards[[#This Row],[Customer Name]]="",I3489,"")</f>
        <v>Counter Sale</v>
      </c>
      <c r="K3490" s="67" t="str">
        <f>_xlfn.XLOOKUP(Job_Cards[[#This Row],[Part Code Issued]],'Inventory Check'!$A$3:$A$3000,'Inventory Check'!$B$3:$B$3000,"WRONG Code",0)</f>
        <v>WRONG Code</v>
      </c>
      <c r="N3490" s="69">
        <f t="shared" si="343"/>
        <v>0</v>
      </c>
      <c r="U3490" s="71">
        <f t="shared" si="342"/>
        <v>0</v>
      </c>
      <c r="V3490" s="71">
        <f t="shared" si="344"/>
        <v>0</v>
      </c>
      <c r="X3490" s="69">
        <f>Job_Cards[[#This Row],[GST on Lobour]]+Job_Cards[[#This Row],[Total Labour]]+Job_Cards[[#This Row],[Part Value]]</f>
        <v>0</v>
      </c>
      <c r="AA3490" s="15">
        <f t="shared" si="345"/>
        <v>0</v>
      </c>
      <c r="AB3490" s="15">
        <f t="shared" si="346"/>
        <v>1</v>
      </c>
      <c r="AC3490" s="15">
        <f t="shared" si="347"/>
        <v>1900</v>
      </c>
    </row>
    <row r="3491" spans="7:29" x14ac:dyDescent="0.35">
      <c r="G3491" s="64"/>
      <c r="H3491" s="65"/>
      <c r="I3491" s="65" t="str">
        <f>IF(Job_Cards[[#This Row],[Customer Name]]="",I3490,"")</f>
        <v>Counter Sale</v>
      </c>
      <c r="K3491" s="67" t="str">
        <f>_xlfn.XLOOKUP(Job_Cards[[#This Row],[Part Code Issued]],'Inventory Check'!$A$3:$A$3000,'Inventory Check'!$B$3:$B$3000,"WRONG Code",0)</f>
        <v>WRONG Code</v>
      </c>
      <c r="N3491" s="69">
        <f t="shared" si="343"/>
        <v>0</v>
      </c>
      <c r="U3491" s="71">
        <f t="shared" si="342"/>
        <v>0</v>
      </c>
      <c r="V3491" s="71">
        <f t="shared" si="344"/>
        <v>0</v>
      </c>
      <c r="X3491" s="69">
        <f>Job_Cards[[#This Row],[GST on Lobour]]+Job_Cards[[#This Row],[Total Labour]]+Job_Cards[[#This Row],[Part Value]]</f>
        <v>0</v>
      </c>
      <c r="AA3491" s="15">
        <f t="shared" si="345"/>
        <v>0</v>
      </c>
      <c r="AB3491" s="15">
        <f t="shared" si="346"/>
        <v>1</v>
      </c>
      <c r="AC3491" s="15">
        <f t="shared" si="347"/>
        <v>1900</v>
      </c>
    </row>
    <row r="3492" spans="7:29" x14ac:dyDescent="0.35">
      <c r="G3492" s="64"/>
      <c r="H3492" s="65"/>
      <c r="I3492" s="65" t="str">
        <f>IF(Job_Cards[[#This Row],[Customer Name]]="",I3491,"")</f>
        <v>Counter Sale</v>
      </c>
      <c r="K3492" s="67" t="str">
        <f>_xlfn.XLOOKUP(Job_Cards[[#This Row],[Part Code Issued]],'Inventory Check'!$A$3:$A$3000,'Inventory Check'!$B$3:$B$3000,"WRONG Code",0)</f>
        <v>WRONG Code</v>
      </c>
      <c r="N3492" s="69">
        <f t="shared" si="343"/>
        <v>0</v>
      </c>
      <c r="U3492" s="71">
        <f t="shared" si="342"/>
        <v>0</v>
      </c>
      <c r="V3492" s="71">
        <f t="shared" si="344"/>
        <v>0</v>
      </c>
      <c r="X3492" s="69">
        <f>Job_Cards[[#This Row],[GST on Lobour]]+Job_Cards[[#This Row],[Total Labour]]+Job_Cards[[#This Row],[Part Value]]</f>
        <v>0</v>
      </c>
      <c r="AA3492" s="15">
        <f t="shared" si="345"/>
        <v>0</v>
      </c>
      <c r="AB3492" s="15">
        <f t="shared" si="346"/>
        <v>1</v>
      </c>
      <c r="AC3492" s="15">
        <f t="shared" si="347"/>
        <v>1900</v>
      </c>
    </row>
    <row r="3493" spans="7:29" x14ac:dyDescent="0.35">
      <c r="G3493" s="64"/>
      <c r="H3493" s="65"/>
      <c r="I3493" s="65" t="str">
        <f>IF(Job_Cards[[#This Row],[Customer Name]]="",I3492,"")</f>
        <v>Counter Sale</v>
      </c>
      <c r="K3493" s="67" t="str">
        <f>_xlfn.XLOOKUP(Job_Cards[[#This Row],[Part Code Issued]],'Inventory Check'!$A$3:$A$3000,'Inventory Check'!$B$3:$B$3000,"WRONG Code",0)</f>
        <v>WRONG Code</v>
      </c>
      <c r="N3493" s="69">
        <f t="shared" si="343"/>
        <v>0</v>
      </c>
      <c r="U3493" s="71">
        <f t="shared" si="342"/>
        <v>0</v>
      </c>
      <c r="V3493" s="71">
        <f t="shared" si="344"/>
        <v>0</v>
      </c>
      <c r="X3493" s="69">
        <f>Job_Cards[[#This Row],[GST on Lobour]]+Job_Cards[[#This Row],[Total Labour]]+Job_Cards[[#This Row],[Part Value]]</f>
        <v>0</v>
      </c>
      <c r="AA3493" s="15">
        <f t="shared" si="345"/>
        <v>0</v>
      </c>
      <c r="AB3493" s="15">
        <f t="shared" si="346"/>
        <v>1</v>
      </c>
      <c r="AC3493" s="15">
        <f t="shared" si="347"/>
        <v>1900</v>
      </c>
    </row>
    <row r="3494" spans="7:29" x14ac:dyDescent="0.35">
      <c r="G3494" s="64"/>
      <c r="H3494" s="65"/>
      <c r="I3494" s="65" t="str">
        <f>IF(Job_Cards[[#This Row],[Customer Name]]="",I3493,"")</f>
        <v>Counter Sale</v>
      </c>
      <c r="K3494" s="67" t="str">
        <f>_xlfn.XLOOKUP(Job_Cards[[#This Row],[Part Code Issued]],'Inventory Check'!$A$3:$A$3000,'Inventory Check'!$B$3:$B$3000,"WRONG Code",0)</f>
        <v>WRONG Code</v>
      </c>
      <c r="N3494" s="69">
        <f t="shared" si="343"/>
        <v>0</v>
      </c>
      <c r="U3494" s="71">
        <f t="shared" si="342"/>
        <v>0</v>
      </c>
      <c r="V3494" s="71">
        <f t="shared" si="344"/>
        <v>0</v>
      </c>
      <c r="X3494" s="69">
        <f>Job_Cards[[#This Row],[GST on Lobour]]+Job_Cards[[#This Row],[Total Labour]]+Job_Cards[[#This Row],[Part Value]]</f>
        <v>0</v>
      </c>
      <c r="AA3494" s="15">
        <f t="shared" si="345"/>
        <v>0</v>
      </c>
      <c r="AB3494" s="15">
        <f t="shared" si="346"/>
        <v>1</v>
      </c>
      <c r="AC3494" s="15">
        <f t="shared" si="347"/>
        <v>1900</v>
      </c>
    </row>
    <row r="3495" spans="7:29" x14ac:dyDescent="0.35">
      <c r="G3495" s="64"/>
      <c r="H3495" s="65"/>
      <c r="I3495" s="65" t="str">
        <f>IF(Job_Cards[[#This Row],[Customer Name]]="",I3494,"")</f>
        <v>Counter Sale</v>
      </c>
      <c r="K3495" s="67" t="str">
        <f>_xlfn.XLOOKUP(Job_Cards[[#This Row],[Part Code Issued]],'Inventory Check'!$A$3:$A$3000,'Inventory Check'!$B$3:$B$3000,"WRONG Code",0)</f>
        <v>WRONG Code</v>
      </c>
      <c r="N3495" s="69">
        <f t="shared" si="343"/>
        <v>0</v>
      </c>
      <c r="U3495" s="71">
        <f t="shared" si="342"/>
        <v>0</v>
      </c>
      <c r="V3495" s="71">
        <f t="shared" si="344"/>
        <v>0</v>
      </c>
      <c r="X3495" s="69">
        <f>Job_Cards[[#This Row],[GST on Lobour]]+Job_Cards[[#This Row],[Total Labour]]+Job_Cards[[#This Row],[Part Value]]</f>
        <v>0</v>
      </c>
      <c r="AA3495" s="15">
        <f t="shared" si="345"/>
        <v>0</v>
      </c>
      <c r="AB3495" s="15">
        <f t="shared" si="346"/>
        <v>1</v>
      </c>
      <c r="AC3495" s="15">
        <f t="shared" si="347"/>
        <v>1900</v>
      </c>
    </row>
    <row r="3496" spans="7:29" x14ac:dyDescent="0.35">
      <c r="G3496" s="64"/>
      <c r="H3496" s="65"/>
      <c r="I3496" s="65" t="str">
        <f>IF(Job_Cards[[#This Row],[Customer Name]]="",I3495,"")</f>
        <v>Counter Sale</v>
      </c>
      <c r="K3496" s="67" t="str">
        <f>_xlfn.XLOOKUP(Job_Cards[[#This Row],[Part Code Issued]],'Inventory Check'!$A$3:$A$3000,'Inventory Check'!$B$3:$B$3000,"WRONG Code",0)</f>
        <v>WRONG Code</v>
      </c>
      <c r="N3496" s="69">
        <f t="shared" si="343"/>
        <v>0</v>
      </c>
      <c r="U3496" s="71">
        <f t="shared" si="342"/>
        <v>0</v>
      </c>
      <c r="V3496" s="71">
        <f t="shared" si="344"/>
        <v>0</v>
      </c>
      <c r="X3496" s="69">
        <f>Job_Cards[[#This Row],[GST on Lobour]]+Job_Cards[[#This Row],[Total Labour]]+Job_Cards[[#This Row],[Part Value]]</f>
        <v>0</v>
      </c>
      <c r="AA3496" s="15">
        <f t="shared" si="345"/>
        <v>0</v>
      </c>
      <c r="AB3496" s="15">
        <f t="shared" si="346"/>
        <v>1</v>
      </c>
      <c r="AC3496" s="15">
        <f t="shared" si="347"/>
        <v>1900</v>
      </c>
    </row>
    <row r="3497" spans="7:29" x14ac:dyDescent="0.35">
      <c r="G3497" s="64"/>
      <c r="H3497" s="65"/>
      <c r="I3497" s="65" t="str">
        <f>IF(Job_Cards[[#This Row],[Customer Name]]="",I3496,"")</f>
        <v>Counter Sale</v>
      </c>
      <c r="K3497" s="67" t="str">
        <f>_xlfn.XLOOKUP(Job_Cards[[#This Row],[Part Code Issued]],'Inventory Check'!$A$3:$A$3000,'Inventory Check'!$B$3:$B$3000,"WRONG Code",0)</f>
        <v>WRONG Code</v>
      </c>
      <c r="N3497" s="69">
        <f t="shared" si="343"/>
        <v>0</v>
      </c>
      <c r="U3497" s="71">
        <f t="shared" si="342"/>
        <v>0</v>
      </c>
      <c r="V3497" s="71">
        <f t="shared" si="344"/>
        <v>0</v>
      </c>
      <c r="X3497" s="69">
        <f>Job_Cards[[#This Row],[GST on Lobour]]+Job_Cards[[#This Row],[Total Labour]]+Job_Cards[[#This Row],[Part Value]]</f>
        <v>0</v>
      </c>
      <c r="AA3497" s="15">
        <f t="shared" si="345"/>
        <v>0</v>
      </c>
      <c r="AB3497" s="15">
        <f t="shared" si="346"/>
        <v>1</v>
      </c>
      <c r="AC3497" s="15">
        <f t="shared" si="347"/>
        <v>1900</v>
      </c>
    </row>
    <row r="3498" spans="7:29" x14ac:dyDescent="0.35">
      <c r="G3498" s="64"/>
      <c r="H3498" s="65"/>
      <c r="I3498" s="65" t="str">
        <f>IF(Job_Cards[[#This Row],[Customer Name]]="",I3497,"")</f>
        <v>Counter Sale</v>
      </c>
      <c r="K3498" s="67" t="str">
        <f>_xlfn.XLOOKUP(Job_Cards[[#This Row],[Part Code Issued]],'Inventory Check'!$A$3:$A$3000,'Inventory Check'!$B$3:$B$3000,"WRONG Code",0)</f>
        <v>WRONG Code</v>
      </c>
      <c r="N3498" s="69">
        <f t="shared" si="343"/>
        <v>0</v>
      </c>
      <c r="U3498" s="71">
        <f t="shared" si="342"/>
        <v>0</v>
      </c>
      <c r="V3498" s="71">
        <f t="shared" si="344"/>
        <v>0</v>
      </c>
      <c r="X3498" s="69">
        <f>Job_Cards[[#This Row],[GST on Lobour]]+Job_Cards[[#This Row],[Total Labour]]+Job_Cards[[#This Row],[Part Value]]</f>
        <v>0</v>
      </c>
      <c r="AA3498" s="15">
        <f t="shared" si="345"/>
        <v>0</v>
      </c>
      <c r="AB3498" s="15">
        <f t="shared" si="346"/>
        <v>1</v>
      </c>
      <c r="AC3498" s="15">
        <f t="shared" si="347"/>
        <v>1900</v>
      </c>
    </row>
    <row r="3499" spans="7:29" x14ac:dyDescent="0.35">
      <c r="G3499" s="64"/>
      <c r="H3499" s="65"/>
      <c r="I3499" s="65" t="str">
        <f>IF(Job_Cards[[#This Row],[Customer Name]]="",I3498,"")</f>
        <v>Counter Sale</v>
      </c>
      <c r="K3499" s="67" t="str">
        <f>_xlfn.XLOOKUP(Job_Cards[[#This Row],[Part Code Issued]],'Inventory Check'!$A$3:$A$3000,'Inventory Check'!$B$3:$B$3000,"WRONG Code",0)</f>
        <v>WRONG Code</v>
      </c>
      <c r="N3499" s="69">
        <f t="shared" si="343"/>
        <v>0</v>
      </c>
      <c r="U3499" s="71">
        <f t="shared" si="342"/>
        <v>0</v>
      </c>
      <c r="V3499" s="71">
        <f t="shared" si="344"/>
        <v>0</v>
      </c>
      <c r="X3499" s="69">
        <f>Job_Cards[[#This Row],[GST on Lobour]]+Job_Cards[[#This Row],[Total Labour]]+Job_Cards[[#This Row],[Part Value]]</f>
        <v>0</v>
      </c>
      <c r="AA3499" s="15">
        <f t="shared" si="345"/>
        <v>0</v>
      </c>
      <c r="AB3499" s="15">
        <f t="shared" si="346"/>
        <v>1</v>
      </c>
      <c r="AC3499" s="15">
        <f t="shared" si="347"/>
        <v>1900</v>
      </c>
    </row>
    <row r="3500" spans="7:29" x14ac:dyDescent="0.35">
      <c r="G3500" s="64"/>
      <c r="H3500" s="65"/>
      <c r="I3500" s="65" t="str">
        <f>IF(Job_Cards[[#This Row],[Customer Name]]="",I3499,"")</f>
        <v>Counter Sale</v>
      </c>
      <c r="K3500" s="67" t="str">
        <f>_xlfn.XLOOKUP(Job_Cards[[#This Row],[Part Code Issued]],'Inventory Check'!$A$3:$A$3000,'Inventory Check'!$B$3:$B$3000,"WRONG Code",0)</f>
        <v>WRONG Code</v>
      </c>
      <c r="N3500" s="69">
        <f t="shared" si="343"/>
        <v>0</v>
      </c>
      <c r="U3500" s="71">
        <f t="shared" si="342"/>
        <v>0</v>
      </c>
      <c r="V3500" s="71">
        <f t="shared" si="344"/>
        <v>0</v>
      </c>
      <c r="X3500" s="69">
        <f>Job_Cards[[#This Row],[GST on Lobour]]+Job_Cards[[#This Row],[Total Labour]]+Job_Cards[[#This Row],[Part Value]]</f>
        <v>0</v>
      </c>
      <c r="AA3500" s="15">
        <f t="shared" si="345"/>
        <v>0</v>
      </c>
      <c r="AB3500" s="15">
        <f t="shared" si="346"/>
        <v>1</v>
      </c>
      <c r="AC3500" s="15">
        <f t="shared" si="347"/>
        <v>1900</v>
      </c>
    </row>
    <row r="3501" spans="7:29" x14ac:dyDescent="0.35">
      <c r="G3501" s="64"/>
      <c r="H3501" s="65"/>
      <c r="I3501" s="65" t="str">
        <f>IF(Job_Cards[[#This Row],[Customer Name]]="",I3500,"")</f>
        <v>Counter Sale</v>
      </c>
      <c r="K3501" s="67" t="str">
        <f>_xlfn.XLOOKUP(Job_Cards[[#This Row],[Part Code Issued]],'Inventory Check'!$A$3:$A$3000,'Inventory Check'!$B$3:$B$3000,"WRONG Code",0)</f>
        <v>WRONG Code</v>
      </c>
      <c r="N3501" s="69">
        <f t="shared" si="343"/>
        <v>0</v>
      </c>
      <c r="U3501" s="71">
        <f t="shared" si="342"/>
        <v>0</v>
      </c>
      <c r="V3501" s="71">
        <f t="shared" si="344"/>
        <v>0</v>
      </c>
      <c r="X3501" s="69">
        <f>Job_Cards[[#This Row],[GST on Lobour]]+Job_Cards[[#This Row],[Total Labour]]+Job_Cards[[#This Row],[Part Value]]</f>
        <v>0</v>
      </c>
      <c r="AA3501" s="15">
        <f t="shared" si="345"/>
        <v>0</v>
      </c>
      <c r="AB3501" s="15">
        <f t="shared" si="346"/>
        <v>1</v>
      </c>
      <c r="AC3501" s="15">
        <f t="shared" si="347"/>
        <v>1900</v>
      </c>
    </row>
    <row r="3502" spans="7:29" x14ac:dyDescent="0.35">
      <c r="G3502" s="64"/>
      <c r="H3502" s="65"/>
      <c r="I3502" s="65" t="str">
        <f>IF(Job_Cards[[#This Row],[Customer Name]]="",I3501,"")</f>
        <v>Counter Sale</v>
      </c>
      <c r="K3502" s="67" t="str">
        <f>_xlfn.XLOOKUP(Job_Cards[[#This Row],[Part Code Issued]],'Inventory Check'!$A$3:$A$3000,'Inventory Check'!$B$3:$B$3000,"WRONG Code",0)</f>
        <v>WRONG Code</v>
      </c>
      <c r="N3502" s="69">
        <f t="shared" si="343"/>
        <v>0</v>
      </c>
      <c r="U3502" s="71">
        <f t="shared" si="342"/>
        <v>0</v>
      </c>
      <c r="V3502" s="71">
        <f t="shared" si="344"/>
        <v>0</v>
      </c>
      <c r="X3502" s="69">
        <f>Job_Cards[[#This Row],[GST on Lobour]]+Job_Cards[[#This Row],[Total Labour]]+Job_Cards[[#This Row],[Part Value]]</f>
        <v>0</v>
      </c>
      <c r="AA3502" s="15">
        <f t="shared" si="345"/>
        <v>0</v>
      </c>
      <c r="AB3502" s="15">
        <f t="shared" si="346"/>
        <v>1</v>
      </c>
      <c r="AC3502" s="15">
        <f t="shared" si="347"/>
        <v>1900</v>
      </c>
    </row>
    <row r="3503" spans="7:29" x14ac:dyDescent="0.35">
      <c r="G3503" s="64"/>
      <c r="H3503" s="65"/>
      <c r="I3503" s="65" t="str">
        <f>IF(Job_Cards[[#This Row],[Customer Name]]="",I3502,"")</f>
        <v>Counter Sale</v>
      </c>
      <c r="K3503" s="67" t="str">
        <f>_xlfn.XLOOKUP(Job_Cards[[#This Row],[Part Code Issued]],'Inventory Check'!$A$3:$A$3000,'Inventory Check'!$B$3:$B$3000,"WRONG Code",0)</f>
        <v>WRONG Code</v>
      </c>
      <c r="N3503" s="69">
        <f t="shared" si="343"/>
        <v>0</v>
      </c>
      <c r="U3503" s="71">
        <f t="shared" si="342"/>
        <v>0</v>
      </c>
      <c r="V3503" s="71">
        <f t="shared" si="344"/>
        <v>0</v>
      </c>
      <c r="X3503" s="69">
        <f>Job_Cards[[#This Row],[GST on Lobour]]+Job_Cards[[#This Row],[Total Labour]]+Job_Cards[[#This Row],[Part Value]]</f>
        <v>0</v>
      </c>
      <c r="AA3503" s="15">
        <f t="shared" si="345"/>
        <v>0</v>
      </c>
      <c r="AB3503" s="15">
        <f t="shared" si="346"/>
        <v>1</v>
      </c>
      <c r="AC3503" s="15">
        <f t="shared" si="347"/>
        <v>1900</v>
      </c>
    </row>
    <row r="3504" spans="7:29" x14ac:dyDescent="0.35">
      <c r="G3504" s="64"/>
      <c r="H3504" s="65"/>
      <c r="I3504" s="65" t="str">
        <f>IF(Job_Cards[[#This Row],[Customer Name]]="",I3503,"")</f>
        <v>Counter Sale</v>
      </c>
      <c r="K3504" s="67" t="str">
        <f>_xlfn.XLOOKUP(Job_Cards[[#This Row],[Part Code Issued]],'Inventory Check'!$A$3:$A$3000,'Inventory Check'!$B$3:$B$3000,"WRONG Code",0)</f>
        <v>WRONG Code</v>
      </c>
      <c r="N3504" s="69">
        <f t="shared" si="343"/>
        <v>0</v>
      </c>
      <c r="U3504" s="71">
        <f t="shared" si="342"/>
        <v>0</v>
      </c>
      <c r="V3504" s="71">
        <f t="shared" si="344"/>
        <v>0</v>
      </c>
      <c r="X3504" s="69">
        <f>Job_Cards[[#This Row],[GST on Lobour]]+Job_Cards[[#This Row],[Total Labour]]+Job_Cards[[#This Row],[Part Value]]</f>
        <v>0</v>
      </c>
      <c r="AA3504" s="15">
        <f t="shared" si="345"/>
        <v>0</v>
      </c>
      <c r="AB3504" s="15">
        <f t="shared" si="346"/>
        <v>1</v>
      </c>
      <c r="AC3504" s="15">
        <f t="shared" si="347"/>
        <v>1900</v>
      </c>
    </row>
    <row r="3505" spans="7:29" x14ac:dyDescent="0.35">
      <c r="G3505" s="64"/>
      <c r="H3505" s="65"/>
      <c r="I3505" s="65" t="str">
        <f>IF(Job_Cards[[#This Row],[Customer Name]]="",I3504,"")</f>
        <v>Counter Sale</v>
      </c>
      <c r="K3505" s="67" t="str">
        <f>_xlfn.XLOOKUP(Job_Cards[[#This Row],[Part Code Issued]],'Inventory Check'!$A$3:$A$3000,'Inventory Check'!$B$3:$B$3000,"WRONG Code",0)</f>
        <v>WRONG Code</v>
      </c>
      <c r="N3505" s="69">
        <f t="shared" si="343"/>
        <v>0</v>
      </c>
      <c r="U3505" s="71">
        <f t="shared" si="342"/>
        <v>0</v>
      </c>
      <c r="V3505" s="71">
        <f t="shared" si="344"/>
        <v>0</v>
      </c>
      <c r="X3505" s="69">
        <f>Job_Cards[[#This Row],[GST on Lobour]]+Job_Cards[[#This Row],[Total Labour]]+Job_Cards[[#This Row],[Part Value]]</f>
        <v>0</v>
      </c>
      <c r="AA3505" s="15">
        <f t="shared" si="345"/>
        <v>0</v>
      </c>
      <c r="AB3505" s="15">
        <f t="shared" si="346"/>
        <v>1</v>
      </c>
      <c r="AC3505" s="15">
        <f t="shared" si="347"/>
        <v>1900</v>
      </c>
    </row>
    <row r="3506" spans="7:29" x14ac:dyDescent="0.35">
      <c r="G3506" s="64"/>
      <c r="H3506" s="65"/>
      <c r="I3506" s="65" t="str">
        <f>IF(Job_Cards[[#This Row],[Customer Name]]="",I3505,"")</f>
        <v>Counter Sale</v>
      </c>
      <c r="K3506" s="67" t="str">
        <f>_xlfn.XLOOKUP(Job_Cards[[#This Row],[Part Code Issued]],'Inventory Check'!$A$3:$A$3000,'Inventory Check'!$B$3:$B$3000,"WRONG Code",0)</f>
        <v>WRONG Code</v>
      </c>
      <c r="N3506" s="69">
        <f t="shared" si="343"/>
        <v>0</v>
      </c>
      <c r="U3506" s="71">
        <f t="shared" si="342"/>
        <v>0</v>
      </c>
      <c r="V3506" s="71">
        <f t="shared" si="344"/>
        <v>0</v>
      </c>
      <c r="X3506" s="69">
        <f>Job_Cards[[#This Row],[GST on Lobour]]+Job_Cards[[#This Row],[Total Labour]]+Job_Cards[[#This Row],[Part Value]]</f>
        <v>0</v>
      </c>
      <c r="AA3506" s="15">
        <f t="shared" si="345"/>
        <v>0</v>
      </c>
      <c r="AB3506" s="15">
        <f t="shared" si="346"/>
        <v>1</v>
      </c>
      <c r="AC3506" s="15">
        <f t="shared" si="347"/>
        <v>1900</v>
      </c>
    </row>
    <row r="3507" spans="7:29" x14ac:dyDescent="0.35">
      <c r="G3507" s="64"/>
      <c r="H3507" s="65"/>
      <c r="I3507" s="65" t="str">
        <f>IF(Job_Cards[[#This Row],[Customer Name]]="",I3506,"")</f>
        <v>Counter Sale</v>
      </c>
      <c r="K3507" s="67" t="str">
        <f>_xlfn.XLOOKUP(Job_Cards[[#This Row],[Part Code Issued]],'Inventory Check'!$A$3:$A$3000,'Inventory Check'!$B$3:$B$3000,"WRONG Code",0)</f>
        <v>WRONG Code</v>
      </c>
      <c r="N3507" s="69">
        <f t="shared" si="343"/>
        <v>0</v>
      </c>
      <c r="U3507" s="71">
        <f t="shared" si="342"/>
        <v>0</v>
      </c>
      <c r="V3507" s="71">
        <f t="shared" si="344"/>
        <v>0</v>
      </c>
      <c r="X3507" s="69">
        <f>Job_Cards[[#This Row],[GST on Lobour]]+Job_Cards[[#This Row],[Total Labour]]+Job_Cards[[#This Row],[Part Value]]</f>
        <v>0</v>
      </c>
      <c r="AA3507" s="15">
        <f t="shared" si="345"/>
        <v>0</v>
      </c>
      <c r="AB3507" s="15">
        <f t="shared" si="346"/>
        <v>1</v>
      </c>
      <c r="AC3507" s="15">
        <f t="shared" si="347"/>
        <v>1900</v>
      </c>
    </row>
    <row r="3508" spans="7:29" x14ac:dyDescent="0.35">
      <c r="G3508" s="64"/>
      <c r="H3508" s="65"/>
      <c r="I3508" s="65" t="str">
        <f>IF(Job_Cards[[#This Row],[Customer Name]]="",I3507,"")</f>
        <v>Counter Sale</v>
      </c>
      <c r="K3508" s="67" t="str">
        <f>_xlfn.XLOOKUP(Job_Cards[[#This Row],[Part Code Issued]],'Inventory Check'!$A$3:$A$3000,'Inventory Check'!$B$3:$B$3000,"WRONG Code",0)</f>
        <v>WRONG Code</v>
      </c>
      <c r="N3508" s="69">
        <f t="shared" si="343"/>
        <v>0</v>
      </c>
      <c r="U3508" s="71">
        <f t="shared" si="342"/>
        <v>0</v>
      </c>
      <c r="V3508" s="71">
        <f t="shared" si="344"/>
        <v>0</v>
      </c>
      <c r="X3508" s="69">
        <f>Job_Cards[[#This Row],[GST on Lobour]]+Job_Cards[[#This Row],[Total Labour]]+Job_Cards[[#This Row],[Part Value]]</f>
        <v>0</v>
      </c>
      <c r="AA3508" s="15">
        <f t="shared" si="345"/>
        <v>0</v>
      </c>
      <c r="AB3508" s="15">
        <f t="shared" si="346"/>
        <v>1</v>
      </c>
      <c r="AC3508" s="15">
        <f t="shared" si="347"/>
        <v>1900</v>
      </c>
    </row>
    <row r="3509" spans="7:29" x14ac:dyDescent="0.35">
      <c r="G3509" s="64"/>
      <c r="H3509" s="65"/>
      <c r="I3509" s="65" t="str">
        <f>IF(Job_Cards[[#This Row],[Customer Name]]="",I3508,"")</f>
        <v>Counter Sale</v>
      </c>
      <c r="K3509" s="67" t="str">
        <f>_xlfn.XLOOKUP(Job_Cards[[#This Row],[Part Code Issued]],'Inventory Check'!$A$3:$A$3000,'Inventory Check'!$B$3:$B$3000,"WRONG Code",0)</f>
        <v>WRONG Code</v>
      </c>
      <c r="N3509" s="69">
        <f t="shared" si="343"/>
        <v>0</v>
      </c>
      <c r="U3509" s="71">
        <f t="shared" si="342"/>
        <v>0</v>
      </c>
      <c r="V3509" s="71">
        <f t="shared" si="344"/>
        <v>0</v>
      </c>
      <c r="X3509" s="69">
        <f>Job_Cards[[#This Row],[GST on Lobour]]+Job_Cards[[#This Row],[Total Labour]]+Job_Cards[[#This Row],[Part Value]]</f>
        <v>0</v>
      </c>
      <c r="AA3509" s="15">
        <f t="shared" si="345"/>
        <v>0</v>
      </c>
      <c r="AB3509" s="15">
        <f t="shared" si="346"/>
        <v>1</v>
      </c>
      <c r="AC3509" s="15">
        <f t="shared" si="347"/>
        <v>1900</v>
      </c>
    </row>
    <row r="3510" spans="7:29" x14ac:dyDescent="0.35">
      <c r="G3510" s="64"/>
      <c r="H3510" s="65"/>
      <c r="I3510" s="65" t="str">
        <f>IF(Job_Cards[[#This Row],[Customer Name]]="",I3509,"")</f>
        <v>Counter Sale</v>
      </c>
      <c r="K3510" s="67" t="str">
        <f>_xlfn.XLOOKUP(Job_Cards[[#This Row],[Part Code Issued]],'Inventory Check'!$A$3:$A$3000,'Inventory Check'!$B$3:$B$3000,"WRONG Code",0)</f>
        <v>WRONG Code</v>
      </c>
      <c r="N3510" s="69">
        <f t="shared" si="343"/>
        <v>0</v>
      </c>
      <c r="U3510" s="71">
        <f t="shared" si="342"/>
        <v>0</v>
      </c>
      <c r="V3510" s="71">
        <f t="shared" si="344"/>
        <v>0</v>
      </c>
      <c r="X3510" s="69">
        <f>Job_Cards[[#This Row],[GST on Lobour]]+Job_Cards[[#This Row],[Total Labour]]+Job_Cards[[#This Row],[Part Value]]</f>
        <v>0</v>
      </c>
      <c r="AA3510" s="15">
        <f t="shared" si="345"/>
        <v>0</v>
      </c>
      <c r="AB3510" s="15">
        <f t="shared" si="346"/>
        <v>1</v>
      </c>
      <c r="AC3510" s="15">
        <f t="shared" si="347"/>
        <v>1900</v>
      </c>
    </row>
    <row r="3511" spans="7:29" x14ac:dyDescent="0.35">
      <c r="G3511" s="64"/>
      <c r="H3511" s="65"/>
      <c r="I3511" s="65" t="str">
        <f>IF(Job_Cards[[#This Row],[Customer Name]]="",I3510,"")</f>
        <v>Counter Sale</v>
      </c>
      <c r="K3511" s="67" t="str">
        <f>_xlfn.XLOOKUP(Job_Cards[[#This Row],[Part Code Issued]],'Inventory Check'!$A$3:$A$3000,'Inventory Check'!$B$3:$B$3000,"WRONG Code",0)</f>
        <v>WRONG Code</v>
      </c>
      <c r="N3511" s="69">
        <f t="shared" si="343"/>
        <v>0</v>
      </c>
      <c r="U3511" s="71">
        <f t="shared" si="342"/>
        <v>0</v>
      </c>
      <c r="V3511" s="71">
        <f t="shared" si="344"/>
        <v>0</v>
      </c>
      <c r="X3511" s="69">
        <f>Job_Cards[[#This Row],[GST on Lobour]]+Job_Cards[[#This Row],[Total Labour]]+Job_Cards[[#This Row],[Part Value]]</f>
        <v>0</v>
      </c>
      <c r="AA3511" s="15">
        <f t="shared" si="345"/>
        <v>0</v>
      </c>
      <c r="AB3511" s="15">
        <f t="shared" si="346"/>
        <v>1</v>
      </c>
      <c r="AC3511" s="15">
        <f t="shared" si="347"/>
        <v>1900</v>
      </c>
    </row>
    <row r="3512" spans="7:29" x14ac:dyDescent="0.35">
      <c r="G3512" s="64"/>
      <c r="H3512" s="65"/>
      <c r="I3512" s="65" t="str">
        <f>IF(Job_Cards[[#This Row],[Customer Name]]="",I3511,"")</f>
        <v>Counter Sale</v>
      </c>
      <c r="K3512" s="67" t="str">
        <f>_xlfn.XLOOKUP(Job_Cards[[#This Row],[Part Code Issued]],'Inventory Check'!$A$3:$A$3000,'Inventory Check'!$B$3:$B$3000,"WRONG Code",0)</f>
        <v>WRONG Code</v>
      </c>
      <c r="N3512" s="69">
        <f t="shared" si="343"/>
        <v>0</v>
      </c>
      <c r="U3512" s="71">
        <f t="shared" si="342"/>
        <v>0</v>
      </c>
      <c r="V3512" s="71">
        <f t="shared" si="344"/>
        <v>0</v>
      </c>
      <c r="X3512" s="69">
        <f>Job_Cards[[#This Row],[GST on Lobour]]+Job_Cards[[#This Row],[Total Labour]]+Job_Cards[[#This Row],[Part Value]]</f>
        <v>0</v>
      </c>
      <c r="AA3512" s="15">
        <f t="shared" si="345"/>
        <v>0</v>
      </c>
      <c r="AB3512" s="15">
        <f t="shared" si="346"/>
        <v>1</v>
      </c>
      <c r="AC3512" s="15">
        <f t="shared" si="347"/>
        <v>1900</v>
      </c>
    </row>
    <row r="3513" spans="7:29" x14ac:dyDescent="0.35">
      <c r="G3513" s="64"/>
      <c r="H3513" s="65"/>
      <c r="I3513" s="65" t="str">
        <f>IF(Job_Cards[[#This Row],[Customer Name]]="",I3512,"")</f>
        <v>Counter Sale</v>
      </c>
      <c r="K3513" s="67" t="str">
        <f>_xlfn.XLOOKUP(Job_Cards[[#This Row],[Part Code Issued]],'Inventory Check'!$A$3:$A$3000,'Inventory Check'!$B$3:$B$3000,"WRONG Code",0)</f>
        <v>WRONG Code</v>
      </c>
      <c r="N3513" s="69">
        <f t="shared" si="343"/>
        <v>0</v>
      </c>
      <c r="U3513" s="71">
        <f t="shared" si="342"/>
        <v>0</v>
      </c>
      <c r="V3513" s="71">
        <f t="shared" si="344"/>
        <v>0</v>
      </c>
      <c r="X3513" s="69">
        <f>Job_Cards[[#This Row],[GST on Lobour]]+Job_Cards[[#This Row],[Total Labour]]+Job_Cards[[#This Row],[Part Value]]</f>
        <v>0</v>
      </c>
      <c r="AA3513" s="15">
        <f t="shared" si="345"/>
        <v>0</v>
      </c>
      <c r="AB3513" s="15">
        <f t="shared" si="346"/>
        <v>1</v>
      </c>
      <c r="AC3513" s="15">
        <f t="shared" si="347"/>
        <v>1900</v>
      </c>
    </row>
    <row r="3514" spans="7:29" x14ac:dyDescent="0.35">
      <c r="G3514" s="64"/>
      <c r="H3514" s="65"/>
      <c r="I3514" s="65" t="str">
        <f>IF(Job_Cards[[#This Row],[Customer Name]]="",I3513,"")</f>
        <v>Counter Sale</v>
      </c>
      <c r="K3514" s="67" t="str">
        <f>_xlfn.XLOOKUP(Job_Cards[[#This Row],[Part Code Issued]],'Inventory Check'!$A$3:$A$3000,'Inventory Check'!$B$3:$B$3000,"WRONG Code",0)</f>
        <v>WRONG Code</v>
      </c>
      <c r="N3514" s="69">
        <f t="shared" si="343"/>
        <v>0</v>
      </c>
      <c r="U3514" s="71">
        <f t="shared" si="342"/>
        <v>0</v>
      </c>
      <c r="V3514" s="71">
        <f t="shared" si="344"/>
        <v>0</v>
      </c>
      <c r="X3514" s="69">
        <f>Job_Cards[[#This Row],[GST on Lobour]]+Job_Cards[[#This Row],[Total Labour]]+Job_Cards[[#This Row],[Part Value]]</f>
        <v>0</v>
      </c>
      <c r="AA3514" s="15">
        <f t="shared" si="345"/>
        <v>0</v>
      </c>
      <c r="AB3514" s="15">
        <f t="shared" si="346"/>
        <v>1</v>
      </c>
      <c r="AC3514" s="15">
        <f t="shared" si="347"/>
        <v>1900</v>
      </c>
    </row>
    <row r="3515" spans="7:29" x14ac:dyDescent="0.35">
      <c r="G3515" s="64"/>
      <c r="H3515" s="65"/>
      <c r="I3515" s="65" t="str">
        <f>IF(Job_Cards[[#This Row],[Customer Name]]="",I3514,"")</f>
        <v>Counter Sale</v>
      </c>
      <c r="K3515" s="67" t="str">
        <f>_xlfn.XLOOKUP(Job_Cards[[#This Row],[Part Code Issued]],'Inventory Check'!$A$3:$A$3000,'Inventory Check'!$B$3:$B$3000,"WRONG Code",0)</f>
        <v>WRONG Code</v>
      </c>
      <c r="N3515" s="69">
        <f t="shared" si="343"/>
        <v>0</v>
      </c>
      <c r="U3515" s="71">
        <f t="shared" si="342"/>
        <v>0</v>
      </c>
      <c r="V3515" s="71">
        <f t="shared" si="344"/>
        <v>0</v>
      </c>
      <c r="X3515" s="69">
        <f>Job_Cards[[#This Row],[GST on Lobour]]+Job_Cards[[#This Row],[Total Labour]]+Job_Cards[[#This Row],[Part Value]]</f>
        <v>0</v>
      </c>
      <c r="AA3515" s="15">
        <f t="shared" si="345"/>
        <v>0</v>
      </c>
      <c r="AB3515" s="15">
        <f t="shared" si="346"/>
        <v>1</v>
      </c>
      <c r="AC3515" s="15">
        <f t="shared" si="347"/>
        <v>1900</v>
      </c>
    </row>
    <row r="3516" spans="7:29" x14ac:dyDescent="0.35">
      <c r="G3516" s="64"/>
      <c r="H3516" s="65"/>
      <c r="I3516" s="65" t="str">
        <f>IF(Job_Cards[[#This Row],[Customer Name]]="",I3515,"")</f>
        <v>Counter Sale</v>
      </c>
      <c r="K3516" s="67" t="str">
        <f>_xlfn.XLOOKUP(Job_Cards[[#This Row],[Part Code Issued]],'Inventory Check'!$A$3:$A$3000,'Inventory Check'!$B$3:$B$3000,"WRONG Code",0)</f>
        <v>WRONG Code</v>
      </c>
      <c r="N3516" s="69">
        <f t="shared" si="343"/>
        <v>0</v>
      </c>
      <c r="U3516" s="71">
        <f t="shared" ref="U3516:U3579" si="348">SUM(O3516:T3516)</f>
        <v>0</v>
      </c>
      <c r="V3516" s="71">
        <f t="shared" si="344"/>
        <v>0</v>
      </c>
      <c r="X3516" s="69">
        <f>Job_Cards[[#This Row],[GST on Lobour]]+Job_Cards[[#This Row],[Total Labour]]+Job_Cards[[#This Row],[Part Value]]</f>
        <v>0</v>
      </c>
      <c r="AA3516" s="15">
        <f t="shared" si="345"/>
        <v>0</v>
      </c>
      <c r="AB3516" s="15">
        <f t="shared" si="346"/>
        <v>1</v>
      </c>
      <c r="AC3516" s="15">
        <f t="shared" si="347"/>
        <v>1900</v>
      </c>
    </row>
    <row r="3517" spans="7:29" x14ac:dyDescent="0.35">
      <c r="G3517" s="64"/>
      <c r="H3517" s="65"/>
      <c r="I3517" s="65" t="str">
        <f>IF(Job_Cards[[#This Row],[Customer Name]]="",I3516,"")</f>
        <v>Counter Sale</v>
      </c>
      <c r="K3517" s="67" t="str">
        <f>_xlfn.XLOOKUP(Job_Cards[[#This Row],[Part Code Issued]],'Inventory Check'!$A$3:$A$3000,'Inventory Check'!$B$3:$B$3000,"WRONG Code",0)</f>
        <v>WRONG Code</v>
      </c>
      <c r="N3517" s="69">
        <f t="shared" ref="N3517:N3580" si="349">M3517*L3517</f>
        <v>0</v>
      </c>
      <c r="U3517" s="71">
        <f t="shared" si="348"/>
        <v>0</v>
      </c>
      <c r="V3517" s="71">
        <f t="shared" ref="V3517:V3580" si="350">U3517*0.18</f>
        <v>0</v>
      </c>
      <c r="X3517" s="69">
        <f>Job_Cards[[#This Row],[GST on Lobour]]+Job_Cards[[#This Row],[Total Labour]]+Job_Cards[[#This Row],[Part Value]]</f>
        <v>0</v>
      </c>
      <c r="AA3517" s="15">
        <f t="shared" si="345"/>
        <v>0</v>
      </c>
      <c r="AB3517" s="15">
        <f t="shared" si="346"/>
        <v>1</v>
      </c>
      <c r="AC3517" s="15">
        <f t="shared" si="347"/>
        <v>1900</v>
      </c>
    </row>
    <row r="3518" spans="7:29" x14ac:dyDescent="0.35">
      <c r="G3518" s="64"/>
      <c r="H3518" s="65"/>
      <c r="I3518" s="65" t="str">
        <f>IF(Job_Cards[[#This Row],[Customer Name]]="",I3517,"")</f>
        <v>Counter Sale</v>
      </c>
      <c r="K3518" s="67" t="str">
        <f>_xlfn.XLOOKUP(Job_Cards[[#This Row],[Part Code Issued]],'Inventory Check'!$A$3:$A$3000,'Inventory Check'!$B$3:$B$3000,"WRONG Code",0)</f>
        <v>WRONG Code</v>
      </c>
      <c r="N3518" s="69">
        <f t="shared" si="349"/>
        <v>0</v>
      </c>
      <c r="U3518" s="71">
        <f t="shared" si="348"/>
        <v>0</v>
      </c>
      <c r="V3518" s="71">
        <f t="shared" si="350"/>
        <v>0</v>
      </c>
      <c r="X3518" s="69">
        <f>Job_Cards[[#This Row],[GST on Lobour]]+Job_Cards[[#This Row],[Total Labour]]+Job_Cards[[#This Row],[Part Value]]</f>
        <v>0</v>
      </c>
      <c r="AA3518" s="15">
        <f t="shared" si="345"/>
        <v>0</v>
      </c>
      <c r="AB3518" s="15">
        <f t="shared" si="346"/>
        <v>1</v>
      </c>
      <c r="AC3518" s="15">
        <f t="shared" si="347"/>
        <v>1900</v>
      </c>
    </row>
    <row r="3519" spans="7:29" x14ac:dyDescent="0.35">
      <c r="G3519" s="64"/>
      <c r="H3519" s="65"/>
      <c r="I3519" s="65" t="str">
        <f>IF(Job_Cards[[#This Row],[Customer Name]]="",I3518,"")</f>
        <v>Counter Sale</v>
      </c>
      <c r="K3519" s="67" t="str">
        <f>_xlfn.XLOOKUP(Job_Cards[[#This Row],[Part Code Issued]],'Inventory Check'!$A$3:$A$3000,'Inventory Check'!$B$3:$B$3000,"WRONG Code",0)</f>
        <v>WRONG Code</v>
      </c>
      <c r="N3519" s="69">
        <f t="shared" si="349"/>
        <v>0</v>
      </c>
      <c r="U3519" s="71">
        <f t="shared" si="348"/>
        <v>0</v>
      </c>
      <c r="V3519" s="71">
        <f t="shared" si="350"/>
        <v>0</v>
      </c>
      <c r="X3519" s="69">
        <f>Job_Cards[[#This Row],[GST on Lobour]]+Job_Cards[[#This Row],[Total Labour]]+Job_Cards[[#This Row],[Part Value]]</f>
        <v>0</v>
      </c>
      <c r="AA3519" s="15">
        <f t="shared" ref="AA3519:AA3582" si="351">DAY(B3519)</f>
        <v>0</v>
      </c>
      <c r="AB3519" s="15">
        <f t="shared" ref="AB3519:AB3582" si="352">MONTH(B3519)</f>
        <v>1</v>
      </c>
      <c r="AC3519" s="15">
        <f t="shared" ref="AC3519:AC3582" si="353">YEAR(B3519)</f>
        <v>1900</v>
      </c>
    </row>
    <row r="3520" spans="7:29" x14ac:dyDescent="0.35">
      <c r="G3520" s="64"/>
      <c r="H3520" s="65"/>
      <c r="I3520" s="65" t="str">
        <f>IF(Job_Cards[[#This Row],[Customer Name]]="",I3519,"")</f>
        <v>Counter Sale</v>
      </c>
      <c r="K3520" s="67" t="str">
        <f>_xlfn.XLOOKUP(Job_Cards[[#This Row],[Part Code Issued]],'Inventory Check'!$A$3:$A$3000,'Inventory Check'!$B$3:$B$3000,"WRONG Code",0)</f>
        <v>WRONG Code</v>
      </c>
      <c r="N3520" s="69">
        <f t="shared" si="349"/>
        <v>0</v>
      </c>
      <c r="U3520" s="71">
        <f t="shared" si="348"/>
        <v>0</v>
      </c>
      <c r="V3520" s="71">
        <f t="shared" si="350"/>
        <v>0</v>
      </c>
      <c r="X3520" s="69">
        <f>Job_Cards[[#This Row],[GST on Lobour]]+Job_Cards[[#This Row],[Total Labour]]+Job_Cards[[#This Row],[Part Value]]</f>
        <v>0</v>
      </c>
      <c r="AA3520" s="15">
        <f t="shared" si="351"/>
        <v>0</v>
      </c>
      <c r="AB3520" s="15">
        <f t="shared" si="352"/>
        <v>1</v>
      </c>
      <c r="AC3520" s="15">
        <f t="shared" si="353"/>
        <v>1900</v>
      </c>
    </row>
    <row r="3521" spans="7:29" x14ac:dyDescent="0.35">
      <c r="G3521" s="64"/>
      <c r="H3521" s="65"/>
      <c r="I3521" s="65" t="str">
        <f>IF(Job_Cards[[#This Row],[Customer Name]]="",I3520,"")</f>
        <v>Counter Sale</v>
      </c>
      <c r="K3521" s="67" t="str">
        <f>_xlfn.XLOOKUP(Job_Cards[[#This Row],[Part Code Issued]],'Inventory Check'!$A$3:$A$3000,'Inventory Check'!$B$3:$B$3000,"WRONG Code",0)</f>
        <v>WRONG Code</v>
      </c>
      <c r="N3521" s="69">
        <f t="shared" si="349"/>
        <v>0</v>
      </c>
      <c r="U3521" s="71">
        <f t="shared" si="348"/>
        <v>0</v>
      </c>
      <c r="V3521" s="71">
        <f t="shared" si="350"/>
        <v>0</v>
      </c>
      <c r="X3521" s="69">
        <f>Job_Cards[[#This Row],[GST on Lobour]]+Job_Cards[[#This Row],[Total Labour]]+Job_Cards[[#This Row],[Part Value]]</f>
        <v>0</v>
      </c>
      <c r="AA3521" s="15">
        <f t="shared" si="351"/>
        <v>0</v>
      </c>
      <c r="AB3521" s="15">
        <f t="shared" si="352"/>
        <v>1</v>
      </c>
      <c r="AC3521" s="15">
        <f t="shared" si="353"/>
        <v>1900</v>
      </c>
    </row>
    <row r="3522" spans="7:29" x14ac:dyDescent="0.35">
      <c r="G3522" s="64"/>
      <c r="H3522" s="65"/>
      <c r="I3522" s="65" t="str">
        <f>IF(Job_Cards[[#This Row],[Customer Name]]="",I3521,"")</f>
        <v>Counter Sale</v>
      </c>
      <c r="K3522" s="67" t="str">
        <f>_xlfn.XLOOKUP(Job_Cards[[#This Row],[Part Code Issued]],'Inventory Check'!$A$3:$A$3000,'Inventory Check'!$B$3:$B$3000,"WRONG Code",0)</f>
        <v>WRONG Code</v>
      </c>
      <c r="N3522" s="69">
        <f t="shared" si="349"/>
        <v>0</v>
      </c>
      <c r="U3522" s="71">
        <f t="shared" si="348"/>
        <v>0</v>
      </c>
      <c r="V3522" s="71">
        <f t="shared" si="350"/>
        <v>0</v>
      </c>
      <c r="X3522" s="69">
        <f>Job_Cards[[#This Row],[GST on Lobour]]+Job_Cards[[#This Row],[Total Labour]]+Job_Cards[[#This Row],[Part Value]]</f>
        <v>0</v>
      </c>
      <c r="AA3522" s="15">
        <f t="shared" si="351"/>
        <v>0</v>
      </c>
      <c r="AB3522" s="15">
        <f t="shared" si="352"/>
        <v>1</v>
      </c>
      <c r="AC3522" s="15">
        <f t="shared" si="353"/>
        <v>1900</v>
      </c>
    </row>
    <row r="3523" spans="7:29" x14ac:dyDescent="0.35">
      <c r="G3523" s="64"/>
      <c r="H3523" s="65"/>
      <c r="I3523" s="65" t="str">
        <f>IF(Job_Cards[[#This Row],[Customer Name]]="",I3522,"")</f>
        <v>Counter Sale</v>
      </c>
      <c r="K3523" s="67" t="str">
        <f>_xlfn.XLOOKUP(Job_Cards[[#This Row],[Part Code Issued]],'Inventory Check'!$A$3:$A$3000,'Inventory Check'!$B$3:$B$3000,"WRONG Code",0)</f>
        <v>WRONG Code</v>
      </c>
      <c r="N3523" s="69">
        <f t="shared" si="349"/>
        <v>0</v>
      </c>
      <c r="U3523" s="71">
        <f t="shared" si="348"/>
        <v>0</v>
      </c>
      <c r="V3523" s="71">
        <f t="shared" si="350"/>
        <v>0</v>
      </c>
      <c r="X3523" s="69">
        <f>Job_Cards[[#This Row],[GST on Lobour]]+Job_Cards[[#This Row],[Total Labour]]+Job_Cards[[#This Row],[Part Value]]</f>
        <v>0</v>
      </c>
      <c r="AA3523" s="15">
        <f t="shared" si="351"/>
        <v>0</v>
      </c>
      <c r="AB3523" s="15">
        <f t="shared" si="352"/>
        <v>1</v>
      </c>
      <c r="AC3523" s="15">
        <f t="shared" si="353"/>
        <v>1900</v>
      </c>
    </row>
    <row r="3524" spans="7:29" x14ac:dyDescent="0.35">
      <c r="G3524" s="64"/>
      <c r="H3524" s="65"/>
      <c r="I3524" s="65" t="str">
        <f>IF(Job_Cards[[#This Row],[Customer Name]]="",I3523,"")</f>
        <v>Counter Sale</v>
      </c>
      <c r="K3524" s="67" t="str">
        <f>_xlfn.XLOOKUP(Job_Cards[[#This Row],[Part Code Issued]],'Inventory Check'!$A$3:$A$3000,'Inventory Check'!$B$3:$B$3000,"WRONG Code",0)</f>
        <v>WRONG Code</v>
      </c>
      <c r="N3524" s="69">
        <f t="shared" si="349"/>
        <v>0</v>
      </c>
      <c r="U3524" s="71">
        <f t="shared" si="348"/>
        <v>0</v>
      </c>
      <c r="V3524" s="71">
        <f t="shared" si="350"/>
        <v>0</v>
      </c>
      <c r="X3524" s="69">
        <f>Job_Cards[[#This Row],[GST on Lobour]]+Job_Cards[[#This Row],[Total Labour]]+Job_Cards[[#This Row],[Part Value]]</f>
        <v>0</v>
      </c>
      <c r="AA3524" s="15">
        <f t="shared" si="351"/>
        <v>0</v>
      </c>
      <c r="AB3524" s="15">
        <f t="shared" si="352"/>
        <v>1</v>
      </c>
      <c r="AC3524" s="15">
        <f t="shared" si="353"/>
        <v>1900</v>
      </c>
    </row>
    <row r="3525" spans="7:29" x14ac:dyDescent="0.35">
      <c r="G3525" s="64"/>
      <c r="H3525" s="65"/>
      <c r="I3525" s="65" t="str">
        <f>IF(Job_Cards[[#This Row],[Customer Name]]="",I3524,"")</f>
        <v>Counter Sale</v>
      </c>
      <c r="K3525" s="67" t="str">
        <f>_xlfn.XLOOKUP(Job_Cards[[#This Row],[Part Code Issued]],'Inventory Check'!$A$3:$A$3000,'Inventory Check'!$B$3:$B$3000,"WRONG Code",0)</f>
        <v>WRONG Code</v>
      </c>
      <c r="N3525" s="69">
        <f t="shared" si="349"/>
        <v>0</v>
      </c>
      <c r="U3525" s="71">
        <f t="shared" si="348"/>
        <v>0</v>
      </c>
      <c r="V3525" s="71">
        <f t="shared" si="350"/>
        <v>0</v>
      </c>
      <c r="X3525" s="69">
        <f>Job_Cards[[#This Row],[GST on Lobour]]+Job_Cards[[#This Row],[Total Labour]]+Job_Cards[[#This Row],[Part Value]]</f>
        <v>0</v>
      </c>
      <c r="AA3525" s="15">
        <f t="shared" si="351"/>
        <v>0</v>
      </c>
      <c r="AB3525" s="15">
        <f t="shared" si="352"/>
        <v>1</v>
      </c>
      <c r="AC3525" s="15">
        <f t="shared" si="353"/>
        <v>1900</v>
      </c>
    </row>
    <row r="3526" spans="7:29" x14ac:dyDescent="0.35">
      <c r="G3526" s="64"/>
      <c r="H3526" s="65"/>
      <c r="I3526" s="65" t="str">
        <f>IF(Job_Cards[[#This Row],[Customer Name]]="",I3525,"")</f>
        <v>Counter Sale</v>
      </c>
      <c r="K3526" s="67" t="str">
        <f>_xlfn.XLOOKUP(Job_Cards[[#This Row],[Part Code Issued]],'Inventory Check'!$A$3:$A$3000,'Inventory Check'!$B$3:$B$3000,"WRONG Code",0)</f>
        <v>WRONG Code</v>
      </c>
      <c r="N3526" s="69">
        <f t="shared" si="349"/>
        <v>0</v>
      </c>
      <c r="U3526" s="71">
        <f t="shared" si="348"/>
        <v>0</v>
      </c>
      <c r="V3526" s="71">
        <f t="shared" si="350"/>
        <v>0</v>
      </c>
      <c r="X3526" s="69">
        <f>Job_Cards[[#This Row],[GST on Lobour]]+Job_Cards[[#This Row],[Total Labour]]+Job_Cards[[#This Row],[Part Value]]</f>
        <v>0</v>
      </c>
      <c r="AA3526" s="15">
        <f t="shared" si="351"/>
        <v>0</v>
      </c>
      <c r="AB3526" s="15">
        <f t="shared" si="352"/>
        <v>1</v>
      </c>
      <c r="AC3526" s="15">
        <f t="shared" si="353"/>
        <v>1900</v>
      </c>
    </row>
    <row r="3527" spans="7:29" x14ac:dyDescent="0.35">
      <c r="G3527" s="64"/>
      <c r="H3527" s="65"/>
      <c r="I3527" s="65" t="str">
        <f>IF(Job_Cards[[#This Row],[Customer Name]]="",I3526,"")</f>
        <v>Counter Sale</v>
      </c>
      <c r="K3527" s="67" t="str">
        <f>_xlfn.XLOOKUP(Job_Cards[[#This Row],[Part Code Issued]],'Inventory Check'!$A$3:$A$3000,'Inventory Check'!$B$3:$B$3000,"WRONG Code",0)</f>
        <v>WRONG Code</v>
      </c>
      <c r="N3527" s="69">
        <f t="shared" si="349"/>
        <v>0</v>
      </c>
      <c r="U3527" s="71">
        <f t="shared" si="348"/>
        <v>0</v>
      </c>
      <c r="V3527" s="71">
        <f t="shared" si="350"/>
        <v>0</v>
      </c>
      <c r="X3527" s="69">
        <f>Job_Cards[[#This Row],[GST on Lobour]]+Job_Cards[[#This Row],[Total Labour]]+Job_Cards[[#This Row],[Part Value]]</f>
        <v>0</v>
      </c>
      <c r="AA3527" s="15">
        <f t="shared" si="351"/>
        <v>0</v>
      </c>
      <c r="AB3527" s="15">
        <f t="shared" si="352"/>
        <v>1</v>
      </c>
      <c r="AC3527" s="15">
        <f t="shared" si="353"/>
        <v>1900</v>
      </c>
    </row>
    <row r="3528" spans="7:29" x14ac:dyDescent="0.35">
      <c r="G3528" s="64"/>
      <c r="H3528" s="65"/>
      <c r="I3528" s="65" t="str">
        <f>IF(Job_Cards[[#This Row],[Customer Name]]="",I3527,"")</f>
        <v>Counter Sale</v>
      </c>
      <c r="K3528" s="67" t="str">
        <f>_xlfn.XLOOKUP(Job_Cards[[#This Row],[Part Code Issued]],'Inventory Check'!$A$3:$A$3000,'Inventory Check'!$B$3:$B$3000,"WRONG Code",0)</f>
        <v>WRONG Code</v>
      </c>
      <c r="N3528" s="69">
        <f t="shared" si="349"/>
        <v>0</v>
      </c>
      <c r="U3528" s="71">
        <f t="shared" si="348"/>
        <v>0</v>
      </c>
      <c r="V3528" s="71">
        <f t="shared" si="350"/>
        <v>0</v>
      </c>
      <c r="X3528" s="69">
        <f>Job_Cards[[#This Row],[GST on Lobour]]+Job_Cards[[#This Row],[Total Labour]]+Job_Cards[[#This Row],[Part Value]]</f>
        <v>0</v>
      </c>
      <c r="AA3528" s="15">
        <f t="shared" si="351"/>
        <v>0</v>
      </c>
      <c r="AB3528" s="15">
        <f t="shared" si="352"/>
        <v>1</v>
      </c>
      <c r="AC3528" s="15">
        <f t="shared" si="353"/>
        <v>1900</v>
      </c>
    </row>
    <row r="3529" spans="7:29" x14ac:dyDescent="0.35">
      <c r="G3529" s="64"/>
      <c r="H3529" s="65"/>
      <c r="I3529" s="65" t="str">
        <f>IF(Job_Cards[[#This Row],[Customer Name]]="",I3528,"")</f>
        <v>Counter Sale</v>
      </c>
      <c r="K3529" s="67" t="str">
        <f>_xlfn.XLOOKUP(Job_Cards[[#This Row],[Part Code Issued]],'Inventory Check'!$A$3:$A$3000,'Inventory Check'!$B$3:$B$3000,"WRONG Code",0)</f>
        <v>WRONG Code</v>
      </c>
      <c r="N3529" s="69">
        <f t="shared" si="349"/>
        <v>0</v>
      </c>
      <c r="U3529" s="71">
        <f t="shared" si="348"/>
        <v>0</v>
      </c>
      <c r="V3529" s="71">
        <f t="shared" si="350"/>
        <v>0</v>
      </c>
      <c r="X3529" s="69">
        <f>Job_Cards[[#This Row],[GST on Lobour]]+Job_Cards[[#This Row],[Total Labour]]+Job_Cards[[#This Row],[Part Value]]</f>
        <v>0</v>
      </c>
      <c r="AA3529" s="15">
        <f t="shared" si="351"/>
        <v>0</v>
      </c>
      <c r="AB3529" s="15">
        <f t="shared" si="352"/>
        <v>1</v>
      </c>
      <c r="AC3529" s="15">
        <f t="shared" si="353"/>
        <v>1900</v>
      </c>
    </row>
    <row r="3530" spans="7:29" x14ac:dyDescent="0.35">
      <c r="G3530" s="64"/>
      <c r="H3530" s="65"/>
      <c r="I3530" s="65" t="str">
        <f>IF(Job_Cards[[#This Row],[Customer Name]]="",I3529,"")</f>
        <v>Counter Sale</v>
      </c>
      <c r="K3530" s="67" t="str">
        <f>_xlfn.XLOOKUP(Job_Cards[[#This Row],[Part Code Issued]],'Inventory Check'!$A$3:$A$3000,'Inventory Check'!$B$3:$B$3000,"WRONG Code",0)</f>
        <v>WRONG Code</v>
      </c>
      <c r="N3530" s="69">
        <f t="shared" si="349"/>
        <v>0</v>
      </c>
      <c r="U3530" s="71">
        <f t="shared" si="348"/>
        <v>0</v>
      </c>
      <c r="V3530" s="71">
        <f t="shared" si="350"/>
        <v>0</v>
      </c>
      <c r="X3530" s="69">
        <f>Job_Cards[[#This Row],[GST on Lobour]]+Job_Cards[[#This Row],[Total Labour]]+Job_Cards[[#This Row],[Part Value]]</f>
        <v>0</v>
      </c>
      <c r="AA3530" s="15">
        <f t="shared" si="351"/>
        <v>0</v>
      </c>
      <c r="AB3530" s="15">
        <f t="shared" si="352"/>
        <v>1</v>
      </c>
      <c r="AC3530" s="15">
        <f t="shared" si="353"/>
        <v>1900</v>
      </c>
    </row>
    <row r="3531" spans="7:29" x14ac:dyDescent="0.35">
      <c r="G3531" s="64"/>
      <c r="H3531" s="65"/>
      <c r="I3531" s="65" t="str">
        <f>IF(Job_Cards[[#This Row],[Customer Name]]="",I3530,"")</f>
        <v>Counter Sale</v>
      </c>
      <c r="K3531" s="67" t="str">
        <f>_xlfn.XLOOKUP(Job_Cards[[#This Row],[Part Code Issued]],'Inventory Check'!$A$3:$A$3000,'Inventory Check'!$B$3:$B$3000,"WRONG Code",0)</f>
        <v>WRONG Code</v>
      </c>
      <c r="N3531" s="69">
        <f t="shared" si="349"/>
        <v>0</v>
      </c>
      <c r="U3531" s="71">
        <f t="shared" si="348"/>
        <v>0</v>
      </c>
      <c r="V3531" s="71">
        <f t="shared" si="350"/>
        <v>0</v>
      </c>
      <c r="X3531" s="69">
        <f>Job_Cards[[#This Row],[GST on Lobour]]+Job_Cards[[#This Row],[Total Labour]]+Job_Cards[[#This Row],[Part Value]]</f>
        <v>0</v>
      </c>
      <c r="AA3531" s="15">
        <f t="shared" si="351"/>
        <v>0</v>
      </c>
      <c r="AB3531" s="15">
        <f t="shared" si="352"/>
        <v>1</v>
      </c>
      <c r="AC3531" s="15">
        <f t="shared" si="353"/>
        <v>1900</v>
      </c>
    </row>
    <row r="3532" spans="7:29" x14ac:dyDescent="0.35">
      <c r="G3532" s="64"/>
      <c r="H3532" s="65"/>
      <c r="I3532" s="65" t="str">
        <f>IF(Job_Cards[[#This Row],[Customer Name]]="",I3531,"")</f>
        <v>Counter Sale</v>
      </c>
      <c r="K3532" s="67" t="str">
        <f>_xlfn.XLOOKUP(Job_Cards[[#This Row],[Part Code Issued]],'Inventory Check'!$A$3:$A$3000,'Inventory Check'!$B$3:$B$3000,"WRONG Code",0)</f>
        <v>WRONG Code</v>
      </c>
      <c r="N3532" s="69">
        <f t="shared" si="349"/>
        <v>0</v>
      </c>
      <c r="U3532" s="71">
        <f t="shared" si="348"/>
        <v>0</v>
      </c>
      <c r="V3532" s="71">
        <f t="shared" si="350"/>
        <v>0</v>
      </c>
      <c r="X3532" s="69">
        <f>Job_Cards[[#This Row],[GST on Lobour]]+Job_Cards[[#This Row],[Total Labour]]+Job_Cards[[#This Row],[Part Value]]</f>
        <v>0</v>
      </c>
      <c r="AA3532" s="15">
        <f t="shared" si="351"/>
        <v>0</v>
      </c>
      <c r="AB3532" s="15">
        <f t="shared" si="352"/>
        <v>1</v>
      </c>
      <c r="AC3532" s="15">
        <f t="shared" si="353"/>
        <v>1900</v>
      </c>
    </row>
    <row r="3533" spans="7:29" x14ac:dyDescent="0.35">
      <c r="G3533" s="64"/>
      <c r="H3533" s="65"/>
      <c r="I3533" s="65" t="str">
        <f>IF(Job_Cards[[#This Row],[Customer Name]]="",I3532,"")</f>
        <v>Counter Sale</v>
      </c>
      <c r="K3533" s="67" t="str">
        <f>_xlfn.XLOOKUP(Job_Cards[[#This Row],[Part Code Issued]],'Inventory Check'!$A$3:$A$3000,'Inventory Check'!$B$3:$B$3000,"WRONG Code",0)</f>
        <v>WRONG Code</v>
      </c>
      <c r="N3533" s="69">
        <f t="shared" si="349"/>
        <v>0</v>
      </c>
      <c r="U3533" s="71">
        <f t="shared" si="348"/>
        <v>0</v>
      </c>
      <c r="V3533" s="71">
        <f t="shared" si="350"/>
        <v>0</v>
      </c>
      <c r="X3533" s="69">
        <f>Job_Cards[[#This Row],[GST on Lobour]]+Job_Cards[[#This Row],[Total Labour]]+Job_Cards[[#This Row],[Part Value]]</f>
        <v>0</v>
      </c>
      <c r="AA3533" s="15">
        <f t="shared" si="351"/>
        <v>0</v>
      </c>
      <c r="AB3533" s="15">
        <f t="shared" si="352"/>
        <v>1</v>
      </c>
      <c r="AC3533" s="15">
        <f t="shared" si="353"/>
        <v>1900</v>
      </c>
    </row>
    <row r="3534" spans="7:29" x14ac:dyDescent="0.35">
      <c r="G3534" s="64"/>
      <c r="H3534" s="65"/>
      <c r="I3534" s="65" t="str">
        <f>IF(Job_Cards[[#This Row],[Customer Name]]="",I3533,"")</f>
        <v>Counter Sale</v>
      </c>
      <c r="K3534" s="67" t="str">
        <f>_xlfn.XLOOKUP(Job_Cards[[#This Row],[Part Code Issued]],'Inventory Check'!$A$3:$A$3000,'Inventory Check'!$B$3:$B$3000,"WRONG Code",0)</f>
        <v>WRONG Code</v>
      </c>
      <c r="N3534" s="69">
        <f t="shared" si="349"/>
        <v>0</v>
      </c>
      <c r="U3534" s="71">
        <f t="shared" si="348"/>
        <v>0</v>
      </c>
      <c r="V3534" s="71">
        <f t="shared" si="350"/>
        <v>0</v>
      </c>
      <c r="X3534" s="69">
        <f>Job_Cards[[#This Row],[GST on Lobour]]+Job_Cards[[#This Row],[Total Labour]]+Job_Cards[[#This Row],[Part Value]]</f>
        <v>0</v>
      </c>
      <c r="AA3534" s="15">
        <f t="shared" si="351"/>
        <v>0</v>
      </c>
      <c r="AB3534" s="15">
        <f t="shared" si="352"/>
        <v>1</v>
      </c>
      <c r="AC3534" s="15">
        <f t="shared" si="353"/>
        <v>1900</v>
      </c>
    </row>
    <row r="3535" spans="7:29" x14ac:dyDescent="0.35">
      <c r="G3535" s="64"/>
      <c r="H3535" s="65"/>
      <c r="I3535" s="65" t="str">
        <f>IF(Job_Cards[[#This Row],[Customer Name]]="",I3534,"")</f>
        <v>Counter Sale</v>
      </c>
      <c r="K3535" s="67" t="str">
        <f>_xlfn.XLOOKUP(Job_Cards[[#This Row],[Part Code Issued]],'Inventory Check'!$A$3:$A$3000,'Inventory Check'!$B$3:$B$3000,"WRONG Code",0)</f>
        <v>WRONG Code</v>
      </c>
      <c r="N3535" s="69">
        <f t="shared" si="349"/>
        <v>0</v>
      </c>
      <c r="U3535" s="71">
        <f t="shared" si="348"/>
        <v>0</v>
      </c>
      <c r="V3535" s="71">
        <f t="shared" si="350"/>
        <v>0</v>
      </c>
      <c r="X3535" s="69">
        <f>Job_Cards[[#This Row],[GST on Lobour]]+Job_Cards[[#This Row],[Total Labour]]+Job_Cards[[#This Row],[Part Value]]</f>
        <v>0</v>
      </c>
      <c r="AA3535" s="15">
        <f t="shared" si="351"/>
        <v>0</v>
      </c>
      <c r="AB3535" s="15">
        <f t="shared" si="352"/>
        <v>1</v>
      </c>
      <c r="AC3535" s="15">
        <f t="shared" si="353"/>
        <v>1900</v>
      </c>
    </row>
    <row r="3536" spans="7:29" x14ac:dyDescent="0.35">
      <c r="G3536" s="64"/>
      <c r="H3536" s="65"/>
      <c r="I3536" s="65" t="str">
        <f>IF(Job_Cards[[#This Row],[Customer Name]]="",I3535,"")</f>
        <v>Counter Sale</v>
      </c>
      <c r="K3536" s="67" t="str">
        <f>_xlfn.XLOOKUP(Job_Cards[[#This Row],[Part Code Issued]],'Inventory Check'!$A$3:$A$3000,'Inventory Check'!$B$3:$B$3000,"WRONG Code",0)</f>
        <v>WRONG Code</v>
      </c>
      <c r="N3536" s="69">
        <f t="shared" si="349"/>
        <v>0</v>
      </c>
      <c r="U3536" s="71">
        <f t="shared" si="348"/>
        <v>0</v>
      </c>
      <c r="V3536" s="71">
        <f t="shared" si="350"/>
        <v>0</v>
      </c>
      <c r="X3536" s="69">
        <f>Job_Cards[[#This Row],[GST on Lobour]]+Job_Cards[[#This Row],[Total Labour]]+Job_Cards[[#This Row],[Part Value]]</f>
        <v>0</v>
      </c>
      <c r="AA3536" s="15">
        <f t="shared" si="351"/>
        <v>0</v>
      </c>
      <c r="AB3536" s="15">
        <f t="shared" si="352"/>
        <v>1</v>
      </c>
      <c r="AC3536" s="15">
        <f t="shared" si="353"/>
        <v>1900</v>
      </c>
    </row>
    <row r="3537" spans="7:29" x14ac:dyDescent="0.35">
      <c r="G3537" s="64"/>
      <c r="H3537" s="65"/>
      <c r="I3537" s="65" t="str">
        <f>IF(Job_Cards[[#This Row],[Customer Name]]="",I3536,"")</f>
        <v>Counter Sale</v>
      </c>
      <c r="K3537" s="67" t="str">
        <f>_xlfn.XLOOKUP(Job_Cards[[#This Row],[Part Code Issued]],'Inventory Check'!$A$3:$A$3000,'Inventory Check'!$B$3:$B$3000,"WRONG Code",0)</f>
        <v>WRONG Code</v>
      </c>
      <c r="N3537" s="69">
        <f t="shared" si="349"/>
        <v>0</v>
      </c>
      <c r="U3537" s="71">
        <f t="shared" si="348"/>
        <v>0</v>
      </c>
      <c r="V3537" s="71">
        <f t="shared" si="350"/>
        <v>0</v>
      </c>
      <c r="X3537" s="69">
        <f>Job_Cards[[#This Row],[GST on Lobour]]+Job_Cards[[#This Row],[Total Labour]]+Job_Cards[[#This Row],[Part Value]]</f>
        <v>0</v>
      </c>
      <c r="AA3537" s="15">
        <f t="shared" si="351"/>
        <v>0</v>
      </c>
      <c r="AB3537" s="15">
        <f t="shared" si="352"/>
        <v>1</v>
      </c>
      <c r="AC3537" s="15">
        <f t="shared" si="353"/>
        <v>1900</v>
      </c>
    </row>
    <row r="3538" spans="7:29" x14ac:dyDescent="0.35">
      <c r="G3538" s="64"/>
      <c r="H3538" s="65"/>
      <c r="I3538" s="65" t="str">
        <f>IF(Job_Cards[[#This Row],[Customer Name]]="",I3537,"")</f>
        <v>Counter Sale</v>
      </c>
      <c r="K3538" s="67" t="str">
        <f>_xlfn.XLOOKUP(Job_Cards[[#This Row],[Part Code Issued]],'Inventory Check'!$A$3:$A$3000,'Inventory Check'!$B$3:$B$3000,"WRONG Code",0)</f>
        <v>WRONG Code</v>
      </c>
      <c r="N3538" s="69">
        <f t="shared" si="349"/>
        <v>0</v>
      </c>
      <c r="U3538" s="71">
        <f t="shared" si="348"/>
        <v>0</v>
      </c>
      <c r="V3538" s="71">
        <f t="shared" si="350"/>
        <v>0</v>
      </c>
      <c r="X3538" s="69">
        <f>Job_Cards[[#This Row],[GST on Lobour]]+Job_Cards[[#This Row],[Total Labour]]+Job_Cards[[#This Row],[Part Value]]</f>
        <v>0</v>
      </c>
      <c r="AA3538" s="15">
        <f t="shared" si="351"/>
        <v>0</v>
      </c>
      <c r="AB3538" s="15">
        <f t="shared" si="352"/>
        <v>1</v>
      </c>
      <c r="AC3538" s="15">
        <f t="shared" si="353"/>
        <v>1900</v>
      </c>
    </row>
    <row r="3539" spans="7:29" x14ac:dyDescent="0.35">
      <c r="G3539" s="64"/>
      <c r="H3539" s="65"/>
      <c r="I3539" s="65" t="str">
        <f>IF(Job_Cards[[#This Row],[Customer Name]]="",I3538,"")</f>
        <v>Counter Sale</v>
      </c>
      <c r="K3539" s="67" t="str">
        <f>_xlfn.XLOOKUP(Job_Cards[[#This Row],[Part Code Issued]],'Inventory Check'!$A$3:$A$3000,'Inventory Check'!$B$3:$B$3000,"WRONG Code",0)</f>
        <v>WRONG Code</v>
      </c>
      <c r="N3539" s="69">
        <f t="shared" si="349"/>
        <v>0</v>
      </c>
      <c r="U3539" s="71">
        <f t="shared" si="348"/>
        <v>0</v>
      </c>
      <c r="V3539" s="71">
        <f t="shared" si="350"/>
        <v>0</v>
      </c>
      <c r="X3539" s="69">
        <f>Job_Cards[[#This Row],[GST on Lobour]]+Job_Cards[[#This Row],[Total Labour]]+Job_Cards[[#This Row],[Part Value]]</f>
        <v>0</v>
      </c>
      <c r="AA3539" s="15">
        <f t="shared" si="351"/>
        <v>0</v>
      </c>
      <c r="AB3539" s="15">
        <f t="shared" si="352"/>
        <v>1</v>
      </c>
      <c r="AC3539" s="15">
        <f t="shared" si="353"/>
        <v>1900</v>
      </c>
    </row>
    <row r="3540" spans="7:29" x14ac:dyDescent="0.35">
      <c r="G3540" s="64"/>
      <c r="H3540" s="65"/>
      <c r="I3540" s="65" t="str">
        <f>IF(Job_Cards[[#This Row],[Customer Name]]="",I3539,"")</f>
        <v>Counter Sale</v>
      </c>
      <c r="K3540" s="67" t="str">
        <f>_xlfn.XLOOKUP(Job_Cards[[#This Row],[Part Code Issued]],'Inventory Check'!$A$3:$A$3000,'Inventory Check'!$B$3:$B$3000,"WRONG Code",0)</f>
        <v>WRONG Code</v>
      </c>
      <c r="N3540" s="69">
        <f t="shared" si="349"/>
        <v>0</v>
      </c>
      <c r="U3540" s="71">
        <f t="shared" si="348"/>
        <v>0</v>
      </c>
      <c r="V3540" s="71">
        <f t="shared" si="350"/>
        <v>0</v>
      </c>
      <c r="X3540" s="69">
        <f>Job_Cards[[#This Row],[GST on Lobour]]+Job_Cards[[#This Row],[Total Labour]]+Job_Cards[[#This Row],[Part Value]]</f>
        <v>0</v>
      </c>
      <c r="AA3540" s="15">
        <f t="shared" si="351"/>
        <v>0</v>
      </c>
      <c r="AB3540" s="15">
        <f t="shared" si="352"/>
        <v>1</v>
      </c>
      <c r="AC3540" s="15">
        <f t="shared" si="353"/>
        <v>1900</v>
      </c>
    </row>
    <row r="3541" spans="7:29" x14ac:dyDescent="0.35">
      <c r="G3541" s="64"/>
      <c r="H3541" s="65"/>
      <c r="I3541" s="65" t="str">
        <f>IF(Job_Cards[[#This Row],[Customer Name]]="",I3540,"")</f>
        <v>Counter Sale</v>
      </c>
      <c r="K3541" s="67" t="str">
        <f>_xlfn.XLOOKUP(Job_Cards[[#This Row],[Part Code Issued]],'Inventory Check'!$A$3:$A$3000,'Inventory Check'!$B$3:$B$3000,"WRONG Code",0)</f>
        <v>WRONG Code</v>
      </c>
      <c r="N3541" s="69">
        <f t="shared" si="349"/>
        <v>0</v>
      </c>
      <c r="U3541" s="71">
        <f t="shared" si="348"/>
        <v>0</v>
      </c>
      <c r="V3541" s="71">
        <f t="shared" si="350"/>
        <v>0</v>
      </c>
      <c r="X3541" s="69">
        <f>Job_Cards[[#This Row],[GST on Lobour]]+Job_Cards[[#This Row],[Total Labour]]+Job_Cards[[#This Row],[Part Value]]</f>
        <v>0</v>
      </c>
      <c r="AA3541" s="15">
        <f t="shared" si="351"/>
        <v>0</v>
      </c>
      <c r="AB3541" s="15">
        <f t="shared" si="352"/>
        <v>1</v>
      </c>
      <c r="AC3541" s="15">
        <f t="shared" si="353"/>
        <v>1900</v>
      </c>
    </row>
    <row r="3542" spans="7:29" x14ac:dyDescent="0.35">
      <c r="G3542" s="64"/>
      <c r="H3542" s="65"/>
      <c r="I3542" s="65" t="str">
        <f>IF(Job_Cards[[#This Row],[Customer Name]]="",I3541,"")</f>
        <v>Counter Sale</v>
      </c>
      <c r="K3542" s="67" t="str">
        <f>_xlfn.XLOOKUP(Job_Cards[[#This Row],[Part Code Issued]],'Inventory Check'!$A$3:$A$3000,'Inventory Check'!$B$3:$B$3000,"WRONG Code",0)</f>
        <v>WRONG Code</v>
      </c>
      <c r="N3542" s="69">
        <f t="shared" si="349"/>
        <v>0</v>
      </c>
      <c r="U3542" s="71">
        <f t="shared" si="348"/>
        <v>0</v>
      </c>
      <c r="V3542" s="71">
        <f t="shared" si="350"/>
        <v>0</v>
      </c>
      <c r="X3542" s="69">
        <f>Job_Cards[[#This Row],[GST on Lobour]]+Job_Cards[[#This Row],[Total Labour]]+Job_Cards[[#This Row],[Part Value]]</f>
        <v>0</v>
      </c>
      <c r="AA3542" s="15">
        <f t="shared" si="351"/>
        <v>0</v>
      </c>
      <c r="AB3542" s="15">
        <f t="shared" si="352"/>
        <v>1</v>
      </c>
      <c r="AC3542" s="15">
        <f t="shared" si="353"/>
        <v>1900</v>
      </c>
    </row>
    <row r="3543" spans="7:29" x14ac:dyDescent="0.35">
      <c r="G3543" s="64"/>
      <c r="H3543" s="65"/>
      <c r="I3543" s="65" t="str">
        <f>IF(Job_Cards[[#This Row],[Customer Name]]="",I3542,"")</f>
        <v>Counter Sale</v>
      </c>
      <c r="K3543" s="67" t="str">
        <f>_xlfn.XLOOKUP(Job_Cards[[#This Row],[Part Code Issued]],'Inventory Check'!$A$3:$A$3000,'Inventory Check'!$B$3:$B$3000,"WRONG Code",0)</f>
        <v>WRONG Code</v>
      </c>
      <c r="N3543" s="69">
        <f t="shared" si="349"/>
        <v>0</v>
      </c>
      <c r="U3543" s="71">
        <f t="shared" si="348"/>
        <v>0</v>
      </c>
      <c r="V3543" s="71">
        <f t="shared" si="350"/>
        <v>0</v>
      </c>
      <c r="X3543" s="69">
        <f>Job_Cards[[#This Row],[GST on Lobour]]+Job_Cards[[#This Row],[Total Labour]]+Job_Cards[[#This Row],[Part Value]]</f>
        <v>0</v>
      </c>
      <c r="AA3543" s="15">
        <f t="shared" si="351"/>
        <v>0</v>
      </c>
      <c r="AB3543" s="15">
        <f t="shared" si="352"/>
        <v>1</v>
      </c>
      <c r="AC3543" s="15">
        <f t="shared" si="353"/>
        <v>1900</v>
      </c>
    </row>
    <row r="3544" spans="7:29" x14ac:dyDescent="0.35">
      <c r="G3544" s="64"/>
      <c r="H3544" s="65"/>
      <c r="I3544" s="65" t="str">
        <f>IF(Job_Cards[[#This Row],[Customer Name]]="",I3543,"")</f>
        <v>Counter Sale</v>
      </c>
      <c r="K3544" s="67" t="str">
        <f>_xlfn.XLOOKUP(Job_Cards[[#This Row],[Part Code Issued]],'Inventory Check'!$A$3:$A$3000,'Inventory Check'!$B$3:$B$3000,"WRONG Code",0)</f>
        <v>WRONG Code</v>
      </c>
      <c r="N3544" s="69">
        <f t="shared" si="349"/>
        <v>0</v>
      </c>
      <c r="U3544" s="71">
        <f t="shared" si="348"/>
        <v>0</v>
      </c>
      <c r="V3544" s="71">
        <f t="shared" si="350"/>
        <v>0</v>
      </c>
      <c r="X3544" s="69">
        <f>Job_Cards[[#This Row],[GST on Lobour]]+Job_Cards[[#This Row],[Total Labour]]+Job_Cards[[#This Row],[Part Value]]</f>
        <v>0</v>
      </c>
      <c r="AA3544" s="15">
        <f t="shared" si="351"/>
        <v>0</v>
      </c>
      <c r="AB3544" s="15">
        <f t="shared" si="352"/>
        <v>1</v>
      </c>
      <c r="AC3544" s="15">
        <f t="shared" si="353"/>
        <v>1900</v>
      </c>
    </row>
    <row r="3545" spans="7:29" x14ac:dyDescent="0.35">
      <c r="G3545" s="64"/>
      <c r="H3545" s="65"/>
      <c r="I3545" s="65" t="str">
        <f>IF(Job_Cards[[#This Row],[Customer Name]]="",I3544,"")</f>
        <v>Counter Sale</v>
      </c>
      <c r="K3545" s="67" t="str">
        <f>_xlfn.XLOOKUP(Job_Cards[[#This Row],[Part Code Issued]],'Inventory Check'!$A$3:$A$3000,'Inventory Check'!$B$3:$B$3000,"WRONG Code",0)</f>
        <v>WRONG Code</v>
      </c>
      <c r="N3545" s="69">
        <f t="shared" si="349"/>
        <v>0</v>
      </c>
      <c r="U3545" s="71">
        <f t="shared" si="348"/>
        <v>0</v>
      </c>
      <c r="V3545" s="71">
        <f t="shared" si="350"/>
        <v>0</v>
      </c>
      <c r="X3545" s="69">
        <f>Job_Cards[[#This Row],[GST on Lobour]]+Job_Cards[[#This Row],[Total Labour]]+Job_Cards[[#This Row],[Part Value]]</f>
        <v>0</v>
      </c>
      <c r="AA3545" s="15">
        <f t="shared" si="351"/>
        <v>0</v>
      </c>
      <c r="AB3545" s="15">
        <f t="shared" si="352"/>
        <v>1</v>
      </c>
      <c r="AC3545" s="15">
        <f t="shared" si="353"/>
        <v>1900</v>
      </c>
    </row>
    <row r="3546" spans="7:29" x14ac:dyDescent="0.35">
      <c r="G3546" s="64"/>
      <c r="H3546" s="65"/>
      <c r="I3546" s="65" t="str">
        <f>IF(Job_Cards[[#This Row],[Customer Name]]="",I3545,"")</f>
        <v>Counter Sale</v>
      </c>
      <c r="K3546" s="67" t="str">
        <f>_xlfn.XLOOKUP(Job_Cards[[#This Row],[Part Code Issued]],'Inventory Check'!$A$3:$A$3000,'Inventory Check'!$B$3:$B$3000,"WRONG Code",0)</f>
        <v>WRONG Code</v>
      </c>
      <c r="N3546" s="69">
        <f t="shared" si="349"/>
        <v>0</v>
      </c>
      <c r="U3546" s="71">
        <f t="shared" si="348"/>
        <v>0</v>
      </c>
      <c r="V3546" s="71">
        <f t="shared" si="350"/>
        <v>0</v>
      </c>
      <c r="X3546" s="69">
        <f>Job_Cards[[#This Row],[GST on Lobour]]+Job_Cards[[#This Row],[Total Labour]]+Job_Cards[[#This Row],[Part Value]]</f>
        <v>0</v>
      </c>
      <c r="AA3546" s="15">
        <f t="shared" si="351"/>
        <v>0</v>
      </c>
      <c r="AB3546" s="15">
        <f t="shared" si="352"/>
        <v>1</v>
      </c>
      <c r="AC3546" s="15">
        <f t="shared" si="353"/>
        <v>1900</v>
      </c>
    </row>
    <row r="3547" spans="7:29" x14ac:dyDescent="0.35">
      <c r="G3547" s="64"/>
      <c r="H3547" s="65"/>
      <c r="I3547" s="65" t="str">
        <f>IF(Job_Cards[[#This Row],[Customer Name]]="",I3546,"")</f>
        <v>Counter Sale</v>
      </c>
      <c r="K3547" s="67" t="str">
        <f>_xlfn.XLOOKUP(Job_Cards[[#This Row],[Part Code Issued]],'Inventory Check'!$A$3:$A$3000,'Inventory Check'!$B$3:$B$3000,"WRONG Code",0)</f>
        <v>WRONG Code</v>
      </c>
      <c r="N3547" s="69">
        <f t="shared" si="349"/>
        <v>0</v>
      </c>
      <c r="U3547" s="71">
        <f t="shared" si="348"/>
        <v>0</v>
      </c>
      <c r="V3547" s="71">
        <f t="shared" si="350"/>
        <v>0</v>
      </c>
      <c r="X3547" s="69">
        <f>Job_Cards[[#This Row],[GST on Lobour]]+Job_Cards[[#This Row],[Total Labour]]+Job_Cards[[#This Row],[Part Value]]</f>
        <v>0</v>
      </c>
      <c r="AA3547" s="15">
        <f t="shared" si="351"/>
        <v>0</v>
      </c>
      <c r="AB3547" s="15">
        <f t="shared" si="352"/>
        <v>1</v>
      </c>
      <c r="AC3547" s="15">
        <f t="shared" si="353"/>
        <v>1900</v>
      </c>
    </row>
    <row r="3548" spans="7:29" x14ac:dyDescent="0.35">
      <c r="G3548" s="64"/>
      <c r="H3548" s="65"/>
      <c r="I3548" s="65" t="str">
        <f>IF(Job_Cards[[#This Row],[Customer Name]]="",I3547,"")</f>
        <v>Counter Sale</v>
      </c>
      <c r="K3548" s="67" t="str">
        <f>_xlfn.XLOOKUP(Job_Cards[[#This Row],[Part Code Issued]],'Inventory Check'!$A$3:$A$3000,'Inventory Check'!$B$3:$B$3000,"WRONG Code",0)</f>
        <v>WRONG Code</v>
      </c>
      <c r="N3548" s="69">
        <f t="shared" si="349"/>
        <v>0</v>
      </c>
      <c r="U3548" s="71">
        <f t="shared" si="348"/>
        <v>0</v>
      </c>
      <c r="V3548" s="71">
        <f t="shared" si="350"/>
        <v>0</v>
      </c>
      <c r="X3548" s="69">
        <f>Job_Cards[[#This Row],[GST on Lobour]]+Job_Cards[[#This Row],[Total Labour]]+Job_Cards[[#This Row],[Part Value]]</f>
        <v>0</v>
      </c>
      <c r="AA3548" s="15">
        <f t="shared" si="351"/>
        <v>0</v>
      </c>
      <c r="AB3548" s="15">
        <f t="shared" si="352"/>
        <v>1</v>
      </c>
      <c r="AC3548" s="15">
        <f t="shared" si="353"/>
        <v>1900</v>
      </c>
    </row>
    <row r="3549" spans="7:29" x14ac:dyDescent="0.35">
      <c r="G3549" s="64"/>
      <c r="H3549" s="65"/>
      <c r="I3549" s="65" t="str">
        <f>IF(Job_Cards[[#This Row],[Customer Name]]="",I3548,"")</f>
        <v>Counter Sale</v>
      </c>
      <c r="K3549" s="67" t="str">
        <f>_xlfn.XLOOKUP(Job_Cards[[#This Row],[Part Code Issued]],'Inventory Check'!$A$3:$A$3000,'Inventory Check'!$B$3:$B$3000,"WRONG Code",0)</f>
        <v>WRONG Code</v>
      </c>
      <c r="N3549" s="69">
        <f t="shared" si="349"/>
        <v>0</v>
      </c>
      <c r="U3549" s="71">
        <f t="shared" si="348"/>
        <v>0</v>
      </c>
      <c r="V3549" s="71">
        <f t="shared" si="350"/>
        <v>0</v>
      </c>
      <c r="X3549" s="69">
        <f>Job_Cards[[#This Row],[GST on Lobour]]+Job_Cards[[#This Row],[Total Labour]]+Job_Cards[[#This Row],[Part Value]]</f>
        <v>0</v>
      </c>
      <c r="AA3549" s="15">
        <f t="shared" si="351"/>
        <v>0</v>
      </c>
      <c r="AB3549" s="15">
        <f t="shared" si="352"/>
        <v>1</v>
      </c>
      <c r="AC3549" s="15">
        <f t="shared" si="353"/>
        <v>1900</v>
      </c>
    </row>
    <row r="3550" spans="7:29" x14ac:dyDescent="0.35">
      <c r="G3550" s="64"/>
      <c r="H3550" s="65"/>
      <c r="I3550" s="65" t="str">
        <f>IF(Job_Cards[[#This Row],[Customer Name]]="",I3549,"")</f>
        <v>Counter Sale</v>
      </c>
      <c r="K3550" s="67" t="str">
        <f>_xlfn.XLOOKUP(Job_Cards[[#This Row],[Part Code Issued]],'Inventory Check'!$A$3:$A$3000,'Inventory Check'!$B$3:$B$3000,"WRONG Code",0)</f>
        <v>WRONG Code</v>
      </c>
      <c r="N3550" s="69">
        <f t="shared" si="349"/>
        <v>0</v>
      </c>
      <c r="U3550" s="71">
        <f t="shared" si="348"/>
        <v>0</v>
      </c>
      <c r="V3550" s="71">
        <f t="shared" si="350"/>
        <v>0</v>
      </c>
      <c r="X3550" s="69">
        <f>Job_Cards[[#This Row],[GST on Lobour]]+Job_Cards[[#This Row],[Total Labour]]+Job_Cards[[#This Row],[Part Value]]</f>
        <v>0</v>
      </c>
      <c r="AA3550" s="15">
        <f t="shared" si="351"/>
        <v>0</v>
      </c>
      <c r="AB3550" s="15">
        <f t="shared" si="352"/>
        <v>1</v>
      </c>
      <c r="AC3550" s="15">
        <f t="shared" si="353"/>
        <v>1900</v>
      </c>
    </row>
    <row r="3551" spans="7:29" x14ac:dyDescent="0.35">
      <c r="G3551" s="64"/>
      <c r="H3551" s="65"/>
      <c r="I3551" s="65" t="str">
        <f>IF(Job_Cards[[#This Row],[Customer Name]]="",I3550,"")</f>
        <v>Counter Sale</v>
      </c>
      <c r="K3551" s="67" t="str">
        <f>_xlfn.XLOOKUP(Job_Cards[[#This Row],[Part Code Issued]],'Inventory Check'!$A$3:$A$3000,'Inventory Check'!$B$3:$B$3000,"WRONG Code",0)</f>
        <v>WRONG Code</v>
      </c>
      <c r="N3551" s="69">
        <f t="shared" si="349"/>
        <v>0</v>
      </c>
      <c r="U3551" s="71">
        <f t="shared" si="348"/>
        <v>0</v>
      </c>
      <c r="V3551" s="71">
        <f t="shared" si="350"/>
        <v>0</v>
      </c>
      <c r="X3551" s="69">
        <f>Job_Cards[[#This Row],[GST on Lobour]]+Job_Cards[[#This Row],[Total Labour]]+Job_Cards[[#This Row],[Part Value]]</f>
        <v>0</v>
      </c>
      <c r="AA3551" s="15">
        <f t="shared" si="351"/>
        <v>0</v>
      </c>
      <c r="AB3551" s="15">
        <f t="shared" si="352"/>
        <v>1</v>
      </c>
      <c r="AC3551" s="15">
        <f t="shared" si="353"/>
        <v>1900</v>
      </c>
    </row>
    <row r="3552" spans="7:29" x14ac:dyDescent="0.35">
      <c r="G3552" s="64"/>
      <c r="H3552" s="65"/>
      <c r="I3552" s="65" t="str">
        <f>IF(Job_Cards[[#This Row],[Customer Name]]="",I3551,"")</f>
        <v>Counter Sale</v>
      </c>
      <c r="K3552" s="67" t="str">
        <f>_xlfn.XLOOKUP(Job_Cards[[#This Row],[Part Code Issued]],'Inventory Check'!$A$3:$A$3000,'Inventory Check'!$B$3:$B$3000,"WRONG Code",0)</f>
        <v>WRONG Code</v>
      </c>
      <c r="N3552" s="69">
        <f t="shared" si="349"/>
        <v>0</v>
      </c>
      <c r="U3552" s="71">
        <f t="shared" si="348"/>
        <v>0</v>
      </c>
      <c r="V3552" s="71">
        <f t="shared" si="350"/>
        <v>0</v>
      </c>
      <c r="X3552" s="69">
        <f>Job_Cards[[#This Row],[GST on Lobour]]+Job_Cards[[#This Row],[Total Labour]]+Job_Cards[[#This Row],[Part Value]]</f>
        <v>0</v>
      </c>
      <c r="AA3552" s="15">
        <f t="shared" si="351"/>
        <v>0</v>
      </c>
      <c r="AB3552" s="15">
        <f t="shared" si="352"/>
        <v>1</v>
      </c>
      <c r="AC3552" s="15">
        <f t="shared" si="353"/>
        <v>1900</v>
      </c>
    </row>
    <row r="3553" spans="7:29" x14ac:dyDescent="0.35">
      <c r="G3553" s="64"/>
      <c r="H3553" s="65"/>
      <c r="I3553" s="65" t="str">
        <f>IF(Job_Cards[[#This Row],[Customer Name]]="",I3552,"")</f>
        <v>Counter Sale</v>
      </c>
      <c r="K3553" s="67" t="str">
        <f>_xlfn.XLOOKUP(Job_Cards[[#This Row],[Part Code Issued]],'Inventory Check'!$A$3:$A$3000,'Inventory Check'!$B$3:$B$3000,"WRONG Code",0)</f>
        <v>WRONG Code</v>
      </c>
      <c r="N3553" s="69">
        <f t="shared" si="349"/>
        <v>0</v>
      </c>
      <c r="U3553" s="71">
        <f t="shared" si="348"/>
        <v>0</v>
      </c>
      <c r="V3553" s="71">
        <f t="shared" si="350"/>
        <v>0</v>
      </c>
      <c r="X3553" s="69">
        <f>Job_Cards[[#This Row],[GST on Lobour]]+Job_Cards[[#This Row],[Total Labour]]+Job_Cards[[#This Row],[Part Value]]</f>
        <v>0</v>
      </c>
      <c r="AA3553" s="15">
        <f t="shared" si="351"/>
        <v>0</v>
      </c>
      <c r="AB3553" s="15">
        <f t="shared" si="352"/>
        <v>1</v>
      </c>
      <c r="AC3553" s="15">
        <f t="shared" si="353"/>
        <v>1900</v>
      </c>
    </row>
    <row r="3554" spans="7:29" x14ac:dyDescent="0.35">
      <c r="G3554" s="64"/>
      <c r="H3554" s="65"/>
      <c r="I3554" s="65" t="str">
        <f>IF(Job_Cards[[#This Row],[Customer Name]]="",I3553,"")</f>
        <v>Counter Sale</v>
      </c>
      <c r="K3554" s="67" t="str">
        <f>_xlfn.XLOOKUP(Job_Cards[[#This Row],[Part Code Issued]],'Inventory Check'!$A$3:$A$3000,'Inventory Check'!$B$3:$B$3000,"WRONG Code",0)</f>
        <v>WRONG Code</v>
      </c>
      <c r="N3554" s="69">
        <f t="shared" si="349"/>
        <v>0</v>
      </c>
      <c r="U3554" s="71">
        <f t="shared" si="348"/>
        <v>0</v>
      </c>
      <c r="V3554" s="71">
        <f t="shared" si="350"/>
        <v>0</v>
      </c>
      <c r="X3554" s="69">
        <f>Job_Cards[[#This Row],[GST on Lobour]]+Job_Cards[[#This Row],[Total Labour]]+Job_Cards[[#This Row],[Part Value]]</f>
        <v>0</v>
      </c>
      <c r="AA3554" s="15">
        <f t="shared" si="351"/>
        <v>0</v>
      </c>
      <c r="AB3554" s="15">
        <f t="shared" si="352"/>
        <v>1</v>
      </c>
      <c r="AC3554" s="15">
        <f t="shared" si="353"/>
        <v>1900</v>
      </c>
    </row>
    <row r="3555" spans="7:29" x14ac:dyDescent="0.35">
      <c r="G3555" s="64"/>
      <c r="H3555" s="65"/>
      <c r="I3555" s="65" t="str">
        <f>IF(Job_Cards[[#This Row],[Customer Name]]="",I3554,"")</f>
        <v>Counter Sale</v>
      </c>
      <c r="K3555" s="67" t="str">
        <f>_xlfn.XLOOKUP(Job_Cards[[#This Row],[Part Code Issued]],'Inventory Check'!$A$3:$A$3000,'Inventory Check'!$B$3:$B$3000,"WRONG Code",0)</f>
        <v>WRONG Code</v>
      </c>
      <c r="N3555" s="69">
        <f t="shared" si="349"/>
        <v>0</v>
      </c>
      <c r="U3555" s="71">
        <f t="shared" si="348"/>
        <v>0</v>
      </c>
      <c r="V3555" s="71">
        <f t="shared" si="350"/>
        <v>0</v>
      </c>
      <c r="X3555" s="69">
        <f>Job_Cards[[#This Row],[GST on Lobour]]+Job_Cards[[#This Row],[Total Labour]]+Job_Cards[[#This Row],[Part Value]]</f>
        <v>0</v>
      </c>
      <c r="AA3555" s="15">
        <f t="shared" si="351"/>
        <v>0</v>
      </c>
      <c r="AB3555" s="15">
        <f t="shared" si="352"/>
        <v>1</v>
      </c>
      <c r="AC3555" s="15">
        <f t="shared" si="353"/>
        <v>1900</v>
      </c>
    </row>
    <row r="3556" spans="7:29" x14ac:dyDescent="0.35">
      <c r="G3556" s="64"/>
      <c r="H3556" s="65"/>
      <c r="I3556" s="65" t="str">
        <f>IF(Job_Cards[[#This Row],[Customer Name]]="",I3555,"")</f>
        <v>Counter Sale</v>
      </c>
      <c r="K3556" s="67" t="str">
        <f>_xlfn.XLOOKUP(Job_Cards[[#This Row],[Part Code Issued]],'Inventory Check'!$A$3:$A$3000,'Inventory Check'!$B$3:$B$3000,"WRONG Code",0)</f>
        <v>WRONG Code</v>
      </c>
      <c r="N3556" s="69">
        <f t="shared" si="349"/>
        <v>0</v>
      </c>
      <c r="U3556" s="71">
        <f t="shared" si="348"/>
        <v>0</v>
      </c>
      <c r="V3556" s="71">
        <f t="shared" si="350"/>
        <v>0</v>
      </c>
      <c r="X3556" s="69">
        <f>Job_Cards[[#This Row],[GST on Lobour]]+Job_Cards[[#This Row],[Total Labour]]+Job_Cards[[#This Row],[Part Value]]</f>
        <v>0</v>
      </c>
      <c r="AA3556" s="15">
        <f t="shared" si="351"/>
        <v>0</v>
      </c>
      <c r="AB3556" s="15">
        <f t="shared" si="352"/>
        <v>1</v>
      </c>
      <c r="AC3556" s="15">
        <f t="shared" si="353"/>
        <v>1900</v>
      </c>
    </row>
    <row r="3557" spans="7:29" x14ac:dyDescent="0.35">
      <c r="G3557" s="64"/>
      <c r="H3557" s="65"/>
      <c r="I3557" s="65" t="str">
        <f>IF(Job_Cards[[#This Row],[Customer Name]]="",I3556,"")</f>
        <v>Counter Sale</v>
      </c>
      <c r="K3557" s="67" t="str">
        <f>_xlfn.XLOOKUP(Job_Cards[[#This Row],[Part Code Issued]],'Inventory Check'!$A$3:$A$3000,'Inventory Check'!$B$3:$B$3000,"WRONG Code",0)</f>
        <v>WRONG Code</v>
      </c>
      <c r="N3557" s="69">
        <f t="shared" si="349"/>
        <v>0</v>
      </c>
      <c r="U3557" s="71">
        <f t="shared" si="348"/>
        <v>0</v>
      </c>
      <c r="V3557" s="71">
        <f t="shared" si="350"/>
        <v>0</v>
      </c>
      <c r="X3557" s="69">
        <f>Job_Cards[[#This Row],[GST on Lobour]]+Job_Cards[[#This Row],[Total Labour]]+Job_Cards[[#This Row],[Part Value]]</f>
        <v>0</v>
      </c>
      <c r="AA3557" s="15">
        <f t="shared" si="351"/>
        <v>0</v>
      </c>
      <c r="AB3557" s="15">
        <f t="shared" si="352"/>
        <v>1</v>
      </c>
      <c r="AC3557" s="15">
        <f t="shared" si="353"/>
        <v>1900</v>
      </c>
    </row>
    <row r="3558" spans="7:29" x14ac:dyDescent="0.35">
      <c r="G3558" s="64"/>
      <c r="H3558" s="65"/>
      <c r="I3558" s="65" t="str">
        <f>IF(Job_Cards[[#This Row],[Customer Name]]="",I3557,"")</f>
        <v>Counter Sale</v>
      </c>
      <c r="K3558" s="67" t="str">
        <f>_xlfn.XLOOKUP(Job_Cards[[#This Row],[Part Code Issued]],'Inventory Check'!$A$3:$A$3000,'Inventory Check'!$B$3:$B$3000,"WRONG Code",0)</f>
        <v>WRONG Code</v>
      </c>
      <c r="N3558" s="69">
        <f t="shared" si="349"/>
        <v>0</v>
      </c>
      <c r="U3558" s="71">
        <f t="shared" si="348"/>
        <v>0</v>
      </c>
      <c r="V3558" s="71">
        <f t="shared" si="350"/>
        <v>0</v>
      </c>
      <c r="X3558" s="69">
        <f>Job_Cards[[#This Row],[GST on Lobour]]+Job_Cards[[#This Row],[Total Labour]]+Job_Cards[[#This Row],[Part Value]]</f>
        <v>0</v>
      </c>
      <c r="AA3558" s="15">
        <f t="shared" si="351"/>
        <v>0</v>
      </c>
      <c r="AB3558" s="15">
        <f t="shared" si="352"/>
        <v>1</v>
      </c>
      <c r="AC3558" s="15">
        <f t="shared" si="353"/>
        <v>1900</v>
      </c>
    </row>
    <row r="3559" spans="7:29" x14ac:dyDescent="0.35">
      <c r="G3559" s="64"/>
      <c r="H3559" s="65"/>
      <c r="I3559" s="65" t="str">
        <f>IF(Job_Cards[[#This Row],[Customer Name]]="",I3558,"")</f>
        <v>Counter Sale</v>
      </c>
      <c r="K3559" s="67" t="str">
        <f>_xlfn.XLOOKUP(Job_Cards[[#This Row],[Part Code Issued]],'Inventory Check'!$A$3:$A$3000,'Inventory Check'!$B$3:$B$3000,"WRONG Code",0)</f>
        <v>WRONG Code</v>
      </c>
      <c r="N3559" s="69">
        <f t="shared" si="349"/>
        <v>0</v>
      </c>
      <c r="U3559" s="71">
        <f t="shared" si="348"/>
        <v>0</v>
      </c>
      <c r="V3559" s="71">
        <f t="shared" si="350"/>
        <v>0</v>
      </c>
      <c r="X3559" s="69">
        <f>Job_Cards[[#This Row],[GST on Lobour]]+Job_Cards[[#This Row],[Total Labour]]+Job_Cards[[#This Row],[Part Value]]</f>
        <v>0</v>
      </c>
      <c r="AA3559" s="15">
        <f t="shared" si="351"/>
        <v>0</v>
      </c>
      <c r="AB3559" s="15">
        <f t="shared" si="352"/>
        <v>1</v>
      </c>
      <c r="AC3559" s="15">
        <f t="shared" si="353"/>
        <v>1900</v>
      </c>
    </row>
    <row r="3560" spans="7:29" x14ac:dyDescent="0.35">
      <c r="G3560" s="64"/>
      <c r="H3560" s="65"/>
      <c r="I3560" s="65" t="str">
        <f>IF(Job_Cards[[#This Row],[Customer Name]]="",I3559,"")</f>
        <v>Counter Sale</v>
      </c>
      <c r="K3560" s="67" t="str">
        <f>_xlfn.XLOOKUP(Job_Cards[[#This Row],[Part Code Issued]],'Inventory Check'!$A$3:$A$3000,'Inventory Check'!$B$3:$B$3000,"WRONG Code",0)</f>
        <v>WRONG Code</v>
      </c>
      <c r="N3560" s="69">
        <f t="shared" si="349"/>
        <v>0</v>
      </c>
      <c r="U3560" s="71">
        <f t="shared" si="348"/>
        <v>0</v>
      </c>
      <c r="V3560" s="71">
        <f t="shared" si="350"/>
        <v>0</v>
      </c>
      <c r="X3560" s="69">
        <f>Job_Cards[[#This Row],[GST on Lobour]]+Job_Cards[[#This Row],[Total Labour]]+Job_Cards[[#This Row],[Part Value]]</f>
        <v>0</v>
      </c>
      <c r="AA3560" s="15">
        <f t="shared" si="351"/>
        <v>0</v>
      </c>
      <c r="AB3560" s="15">
        <f t="shared" si="352"/>
        <v>1</v>
      </c>
      <c r="AC3560" s="15">
        <f t="shared" si="353"/>
        <v>1900</v>
      </c>
    </row>
    <row r="3561" spans="7:29" x14ac:dyDescent="0.35">
      <c r="G3561" s="64"/>
      <c r="H3561" s="65"/>
      <c r="I3561" s="65" t="str">
        <f>IF(Job_Cards[[#This Row],[Customer Name]]="",I3560,"")</f>
        <v>Counter Sale</v>
      </c>
      <c r="K3561" s="67" t="str">
        <f>_xlfn.XLOOKUP(Job_Cards[[#This Row],[Part Code Issued]],'Inventory Check'!$A$3:$A$3000,'Inventory Check'!$B$3:$B$3000,"WRONG Code",0)</f>
        <v>WRONG Code</v>
      </c>
      <c r="N3561" s="69">
        <f t="shared" si="349"/>
        <v>0</v>
      </c>
      <c r="U3561" s="71">
        <f t="shared" si="348"/>
        <v>0</v>
      </c>
      <c r="V3561" s="71">
        <f t="shared" si="350"/>
        <v>0</v>
      </c>
      <c r="X3561" s="69">
        <f>Job_Cards[[#This Row],[GST on Lobour]]+Job_Cards[[#This Row],[Total Labour]]+Job_Cards[[#This Row],[Part Value]]</f>
        <v>0</v>
      </c>
      <c r="AA3561" s="15">
        <f t="shared" si="351"/>
        <v>0</v>
      </c>
      <c r="AB3561" s="15">
        <f t="shared" si="352"/>
        <v>1</v>
      </c>
      <c r="AC3561" s="15">
        <f t="shared" si="353"/>
        <v>1900</v>
      </c>
    </row>
    <row r="3562" spans="7:29" x14ac:dyDescent="0.35">
      <c r="G3562" s="64"/>
      <c r="H3562" s="65"/>
      <c r="I3562" s="65" t="str">
        <f>IF(Job_Cards[[#This Row],[Customer Name]]="",I3561,"")</f>
        <v>Counter Sale</v>
      </c>
      <c r="K3562" s="67" t="str">
        <f>_xlfn.XLOOKUP(Job_Cards[[#This Row],[Part Code Issued]],'Inventory Check'!$A$3:$A$3000,'Inventory Check'!$B$3:$B$3000,"WRONG Code",0)</f>
        <v>WRONG Code</v>
      </c>
      <c r="N3562" s="69">
        <f t="shared" si="349"/>
        <v>0</v>
      </c>
      <c r="U3562" s="71">
        <f t="shared" si="348"/>
        <v>0</v>
      </c>
      <c r="V3562" s="71">
        <f t="shared" si="350"/>
        <v>0</v>
      </c>
      <c r="X3562" s="69">
        <f>Job_Cards[[#This Row],[GST on Lobour]]+Job_Cards[[#This Row],[Total Labour]]+Job_Cards[[#This Row],[Part Value]]</f>
        <v>0</v>
      </c>
      <c r="AA3562" s="15">
        <f t="shared" si="351"/>
        <v>0</v>
      </c>
      <c r="AB3562" s="15">
        <f t="shared" si="352"/>
        <v>1</v>
      </c>
      <c r="AC3562" s="15">
        <f t="shared" si="353"/>
        <v>1900</v>
      </c>
    </row>
    <row r="3563" spans="7:29" x14ac:dyDescent="0.35">
      <c r="G3563" s="64"/>
      <c r="H3563" s="65"/>
      <c r="I3563" s="65" t="str">
        <f>IF(Job_Cards[[#This Row],[Customer Name]]="",I3562,"")</f>
        <v>Counter Sale</v>
      </c>
      <c r="K3563" s="67" t="str">
        <f>_xlfn.XLOOKUP(Job_Cards[[#This Row],[Part Code Issued]],'Inventory Check'!$A$3:$A$3000,'Inventory Check'!$B$3:$B$3000,"WRONG Code",0)</f>
        <v>WRONG Code</v>
      </c>
      <c r="N3563" s="69">
        <f t="shared" si="349"/>
        <v>0</v>
      </c>
      <c r="U3563" s="71">
        <f t="shared" si="348"/>
        <v>0</v>
      </c>
      <c r="V3563" s="71">
        <f t="shared" si="350"/>
        <v>0</v>
      </c>
      <c r="X3563" s="69">
        <f>Job_Cards[[#This Row],[GST on Lobour]]+Job_Cards[[#This Row],[Total Labour]]+Job_Cards[[#This Row],[Part Value]]</f>
        <v>0</v>
      </c>
      <c r="AA3563" s="15">
        <f t="shared" si="351"/>
        <v>0</v>
      </c>
      <c r="AB3563" s="15">
        <f t="shared" si="352"/>
        <v>1</v>
      </c>
      <c r="AC3563" s="15">
        <f t="shared" si="353"/>
        <v>1900</v>
      </c>
    </row>
    <row r="3564" spans="7:29" x14ac:dyDescent="0.35">
      <c r="G3564" s="64"/>
      <c r="H3564" s="65"/>
      <c r="I3564" s="65" t="str">
        <f>IF(Job_Cards[[#This Row],[Customer Name]]="",I3563,"")</f>
        <v>Counter Sale</v>
      </c>
      <c r="K3564" s="67" t="str">
        <f>_xlfn.XLOOKUP(Job_Cards[[#This Row],[Part Code Issued]],'Inventory Check'!$A$3:$A$3000,'Inventory Check'!$B$3:$B$3000,"WRONG Code",0)</f>
        <v>WRONG Code</v>
      </c>
      <c r="N3564" s="69">
        <f t="shared" si="349"/>
        <v>0</v>
      </c>
      <c r="U3564" s="71">
        <f t="shared" si="348"/>
        <v>0</v>
      </c>
      <c r="V3564" s="71">
        <f t="shared" si="350"/>
        <v>0</v>
      </c>
      <c r="X3564" s="69">
        <f>Job_Cards[[#This Row],[GST on Lobour]]+Job_Cards[[#This Row],[Total Labour]]+Job_Cards[[#This Row],[Part Value]]</f>
        <v>0</v>
      </c>
      <c r="AA3564" s="15">
        <f t="shared" si="351"/>
        <v>0</v>
      </c>
      <c r="AB3564" s="15">
        <f t="shared" si="352"/>
        <v>1</v>
      </c>
      <c r="AC3564" s="15">
        <f t="shared" si="353"/>
        <v>1900</v>
      </c>
    </row>
    <row r="3565" spans="7:29" x14ac:dyDescent="0.35">
      <c r="G3565" s="64"/>
      <c r="H3565" s="65"/>
      <c r="I3565" s="65" t="str">
        <f>IF(Job_Cards[[#This Row],[Customer Name]]="",I3564,"")</f>
        <v>Counter Sale</v>
      </c>
      <c r="K3565" s="67" t="str">
        <f>_xlfn.XLOOKUP(Job_Cards[[#This Row],[Part Code Issued]],'Inventory Check'!$A$3:$A$3000,'Inventory Check'!$B$3:$B$3000,"WRONG Code",0)</f>
        <v>WRONG Code</v>
      </c>
      <c r="N3565" s="69">
        <f t="shared" si="349"/>
        <v>0</v>
      </c>
      <c r="U3565" s="71">
        <f t="shared" si="348"/>
        <v>0</v>
      </c>
      <c r="V3565" s="71">
        <f t="shared" si="350"/>
        <v>0</v>
      </c>
      <c r="X3565" s="69">
        <f>Job_Cards[[#This Row],[GST on Lobour]]+Job_Cards[[#This Row],[Total Labour]]+Job_Cards[[#This Row],[Part Value]]</f>
        <v>0</v>
      </c>
      <c r="AA3565" s="15">
        <f t="shared" si="351"/>
        <v>0</v>
      </c>
      <c r="AB3565" s="15">
        <f t="shared" si="352"/>
        <v>1</v>
      </c>
      <c r="AC3565" s="15">
        <f t="shared" si="353"/>
        <v>1900</v>
      </c>
    </row>
    <row r="3566" spans="7:29" x14ac:dyDescent="0.35">
      <c r="G3566" s="64"/>
      <c r="H3566" s="65"/>
      <c r="I3566" s="65" t="str">
        <f>IF(Job_Cards[[#This Row],[Customer Name]]="",I3565,"")</f>
        <v>Counter Sale</v>
      </c>
      <c r="K3566" s="67" t="str">
        <f>_xlfn.XLOOKUP(Job_Cards[[#This Row],[Part Code Issued]],'Inventory Check'!$A$3:$A$3000,'Inventory Check'!$B$3:$B$3000,"WRONG Code",0)</f>
        <v>WRONG Code</v>
      </c>
      <c r="N3566" s="69">
        <f t="shared" si="349"/>
        <v>0</v>
      </c>
      <c r="U3566" s="71">
        <f t="shared" si="348"/>
        <v>0</v>
      </c>
      <c r="V3566" s="71">
        <f t="shared" si="350"/>
        <v>0</v>
      </c>
      <c r="X3566" s="69">
        <f>Job_Cards[[#This Row],[GST on Lobour]]+Job_Cards[[#This Row],[Total Labour]]+Job_Cards[[#This Row],[Part Value]]</f>
        <v>0</v>
      </c>
      <c r="AA3566" s="15">
        <f t="shared" si="351"/>
        <v>0</v>
      </c>
      <c r="AB3566" s="15">
        <f t="shared" si="352"/>
        <v>1</v>
      </c>
      <c r="AC3566" s="15">
        <f t="shared" si="353"/>
        <v>1900</v>
      </c>
    </row>
    <row r="3567" spans="7:29" x14ac:dyDescent="0.35">
      <c r="G3567" s="64"/>
      <c r="H3567" s="65"/>
      <c r="I3567" s="65" t="str">
        <f>IF(Job_Cards[[#This Row],[Customer Name]]="",I3566,"")</f>
        <v>Counter Sale</v>
      </c>
      <c r="K3567" s="67" t="str">
        <f>_xlfn.XLOOKUP(Job_Cards[[#This Row],[Part Code Issued]],'Inventory Check'!$A$3:$A$3000,'Inventory Check'!$B$3:$B$3000,"WRONG Code",0)</f>
        <v>WRONG Code</v>
      </c>
      <c r="N3567" s="69">
        <f t="shared" si="349"/>
        <v>0</v>
      </c>
      <c r="U3567" s="71">
        <f t="shared" si="348"/>
        <v>0</v>
      </c>
      <c r="V3567" s="71">
        <f t="shared" si="350"/>
        <v>0</v>
      </c>
      <c r="X3567" s="69">
        <f>Job_Cards[[#This Row],[GST on Lobour]]+Job_Cards[[#This Row],[Total Labour]]+Job_Cards[[#This Row],[Part Value]]</f>
        <v>0</v>
      </c>
      <c r="AA3567" s="15">
        <f t="shared" si="351"/>
        <v>0</v>
      </c>
      <c r="AB3567" s="15">
        <f t="shared" si="352"/>
        <v>1</v>
      </c>
      <c r="AC3567" s="15">
        <f t="shared" si="353"/>
        <v>1900</v>
      </c>
    </row>
    <row r="3568" spans="7:29" x14ac:dyDescent="0.35">
      <c r="G3568" s="64"/>
      <c r="H3568" s="65"/>
      <c r="I3568" s="65" t="str">
        <f>IF(Job_Cards[[#This Row],[Customer Name]]="",I3567,"")</f>
        <v>Counter Sale</v>
      </c>
      <c r="K3568" s="67" t="str">
        <f>_xlfn.XLOOKUP(Job_Cards[[#This Row],[Part Code Issued]],'Inventory Check'!$A$3:$A$3000,'Inventory Check'!$B$3:$B$3000,"WRONG Code",0)</f>
        <v>WRONG Code</v>
      </c>
      <c r="N3568" s="69">
        <f t="shared" si="349"/>
        <v>0</v>
      </c>
      <c r="U3568" s="71">
        <f t="shared" si="348"/>
        <v>0</v>
      </c>
      <c r="V3568" s="71">
        <f t="shared" si="350"/>
        <v>0</v>
      </c>
      <c r="X3568" s="69">
        <f>Job_Cards[[#This Row],[GST on Lobour]]+Job_Cards[[#This Row],[Total Labour]]+Job_Cards[[#This Row],[Part Value]]</f>
        <v>0</v>
      </c>
      <c r="AA3568" s="15">
        <f t="shared" si="351"/>
        <v>0</v>
      </c>
      <c r="AB3568" s="15">
        <f t="shared" si="352"/>
        <v>1</v>
      </c>
      <c r="AC3568" s="15">
        <f t="shared" si="353"/>
        <v>1900</v>
      </c>
    </row>
    <row r="3569" spans="7:29" x14ac:dyDescent="0.35">
      <c r="G3569" s="64"/>
      <c r="H3569" s="65"/>
      <c r="I3569" s="65" t="str">
        <f>IF(Job_Cards[[#This Row],[Customer Name]]="",I3568,"")</f>
        <v>Counter Sale</v>
      </c>
      <c r="K3569" s="67" t="str">
        <f>_xlfn.XLOOKUP(Job_Cards[[#This Row],[Part Code Issued]],'Inventory Check'!$A$3:$A$3000,'Inventory Check'!$B$3:$B$3000,"WRONG Code",0)</f>
        <v>WRONG Code</v>
      </c>
      <c r="N3569" s="69">
        <f t="shared" si="349"/>
        <v>0</v>
      </c>
      <c r="U3569" s="71">
        <f t="shared" si="348"/>
        <v>0</v>
      </c>
      <c r="V3569" s="71">
        <f t="shared" si="350"/>
        <v>0</v>
      </c>
      <c r="X3569" s="69">
        <f>Job_Cards[[#This Row],[GST on Lobour]]+Job_Cards[[#This Row],[Total Labour]]+Job_Cards[[#This Row],[Part Value]]</f>
        <v>0</v>
      </c>
      <c r="AA3569" s="15">
        <f t="shared" si="351"/>
        <v>0</v>
      </c>
      <c r="AB3569" s="15">
        <f t="shared" si="352"/>
        <v>1</v>
      </c>
      <c r="AC3569" s="15">
        <f t="shared" si="353"/>
        <v>1900</v>
      </c>
    </row>
    <row r="3570" spans="7:29" x14ac:dyDescent="0.35">
      <c r="G3570" s="64"/>
      <c r="H3570" s="65"/>
      <c r="I3570" s="65" t="str">
        <f>IF(Job_Cards[[#This Row],[Customer Name]]="",I3569,"")</f>
        <v>Counter Sale</v>
      </c>
      <c r="K3570" s="67" t="str">
        <f>_xlfn.XLOOKUP(Job_Cards[[#This Row],[Part Code Issued]],'Inventory Check'!$A$3:$A$3000,'Inventory Check'!$B$3:$B$3000,"WRONG Code",0)</f>
        <v>WRONG Code</v>
      </c>
      <c r="N3570" s="69">
        <f t="shared" si="349"/>
        <v>0</v>
      </c>
      <c r="U3570" s="71">
        <f t="shared" si="348"/>
        <v>0</v>
      </c>
      <c r="V3570" s="71">
        <f t="shared" si="350"/>
        <v>0</v>
      </c>
      <c r="X3570" s="69">
        <f>Job_Cards[[#This Row],[GST on Lobour]]+Job_Cards[[#This Row],[Total Labour]]+Job_Cards[[#This Row],[Part Value]]</f>
        <v>0</v>
      </c>
      <c r="AA3570" s="15">
        <f t="shared" si="351"/>
        <v>0</v>
      </c>
      <c r="AB3570" s="15">
        <f t="shared" si="352"/>
        <v>1</v>
      </c>
      <c r="AC3570" s="15">
        <f t="shared" si="353"/>
        <v>1900</v>
      </c>
    </row>
    <row r="3571" spans="7:29" x14ac:dyDescent="0.35">
      <c r="G3571" s="64"/>
      <c r="H3571" s="65"/>
      <c r="I3571" s="65" t="str">
        <f>IF(Job_Cards[[#This Row],[Customer Name]]="",I3570,"")</f>
        <v>Counter Sale</v>
      </c>
      <c r="K3571" s="67" t="str">
        <f>_xlfn.XLOOKUP(Job_Cards[[#This Row],[Part Code Issued]],'Inventory Check'!$A$3:$A$3000,'Inventory Check'!$B$3:$B$3000,"WRONG Code",0)</f>
        <v>WRONG Code</v>
      </c>
      <c r="N3571" s="69">
        <f t="shared" si="349"/>
        <v>0</v>
      </c>
      <c r="U3571" s="71">
        <f t="shared" si="348"/>
        <v>0</v>
      </c>
      <c r="V3571" s="71">
        <f t="shared" si="350"/>
        <v>0</v>
      </c>
      <c r="X3571" s="69">
        <f>Job_Cards[[#This Row],[GST on Lobour]]+Job_Cards[[#This Row],[Total Labour]]+Job_Cards[[#This Row],[Part Value]]</f>
        <v>0</v>
      </c>
      <c r="AA3571" s="15">
        <f t="shared" si="351"/>
        <v>0</v>
      </c>
      <c r="AB3571" s="15">
        <f t="shared" si="352"/>
        <v>1</v>
      </c>
      <c r="AC3571" s="15">
        <f t="shared" si="353"/>
        <v>1900</v>
      </c>
    </row>
    <row r="3572" spans="7:29" x14ac:dyDescent="0.35">
      <c r="G3572" s="64"/>
      <c r="H3572" s="65"/>
      <c r="I3572" s="65" t="str">
        <f>IF(Job_Cards[[#This Row],[Customer Name]]="",I3571,"")</f>
        <v>Counter Sale</v>
      </c>
      <c r="K3572" s="67" t="str">
        <f>_xlfn.XLOOKUP(Job_Cards[[#This Row],[Part Code Issued]],'Inventory Check'!$A$3:$A$3000,'Inventory Check'!$B$3:$B$3000,"WRONG Code",0)</f>
        <v>WRONG Code</v>
      </c>
      <c r="N3572" s="69">
        <f t="shared" si="349"/>
        <v>0</v>
      </c>
      <c r="U3572" s="71">
        <f t="shared" si="348"/>
        <v>0</v>
      </c>
      <c r="V3572" s="71">
        <f t="shared" si="350"/>
        <v>0</v>
      </c>
      <c r="X3572" s="69">
        <f>Job_Cards[[#This Row],[GST on Lobour]]+Job_Cards[[#This Row],[Total Labour]]+Job_Cards[[#This Row],[Part Value]]</f>
        <v>0</v>
      </c>
      <c r="AA3572" s="15">
        <f t="shared" si="351"/>
        <v>0</v>
      </c>
      <c r="AB3572" s="15">
        <f t="shared" si="352"/>
        <v>1</v>
      </c>
      <c r="AC3572" s="15">
        <f t="shared" si="353"/>
        <v>1900</v>
      </c>
    </row>
    <row r="3573" spans="7:29" x14ac:dyDescent="0.35">
      <c r="G3573" s="64"/>
      <c r="H3573" s="65"/>
      <c r="I3573" s="65" t="str">
        <f>IF(Job_Cards[[#This Row],[Customer Name]]="",I3572,"")</f>
        <v>Counter Sale</v>
      </c>
      <c r="K3573" s="67" t="str">
        <f>_xlfn.XLOOKUP(Job_Cards[[#This Row],[Part Code Issued]],'Inventory Check'!$A$3:$A$3000,'Inventory Check'!$B$3:$B$3000,"WRONG Code",0)</f>
        <v>WRONG Code</v>
      </c>
      <c r="N3573" s="69">
        <f t="shared" si="349"/>
        <v>0</v>
      </c>
      <c r="U3573" s="71">
        <f t="shared" si="348"/>
        <v>0</v>
      </c>
      <c r="V3573" s="71">
        <f t="shared" si="350"/>
        <v>0</v>
      </c>
      <c r="X3573" s="69">
        <f>Job_Cards[[#This Row],[GST on Lobour]]+Job_Cards[[#This Row],[Total Labour]]+Job_Cards[[#This Row],[Part Value]]</f>
        <v>0</v>
      </c>
      <c r="AA3573" s="15">
        <f t="shared" si="351"/>
        <v>0</v>
      </c>
      <c r="AB3573" s="15">
        <f t="shared" si="352"/>
        <v>1</v>
      </c>
      <c r="AC3573" s="15">
        <f t="shared" si="353"/>
        <v>1900</v>
      </c>
    </row>
    <row r="3574" spans="7:29" x14ac:dyDescent="0.35">
      <c r="G3574" s="64"/>
      <c r="H3574" s="65"/>
      <c r="I3574" s="65" t="str">
        <f>IF(Job_Cards[[#This Row],[Customer Name]]="",I3573,"")</f>
        <v>Counter Sale</v>
      </c>
      <c r="K3574" s="67" t="str">
        <f>_xlfn.XLOOKUP(Job_Cards[[#This Row],[Part Code Issued]],'Inventory Check'!$A$3:$A$3000,'Inventory Check'!$B$3:$B$3000,"WRONG Code",0)</f>
        <v>WRONG Code</v>
      </c>
      <c r="N3574" s="69">
        <f t="shared" si="349"/>
        <v>0</v>
      </c>
      <c r="U3574" s="71">
        <f t="shared" si="348"/>
        <v>0</v>
      </c>
      <c r="V3574" s="71">
        <f t="shared" si="350"/>
        <v>0</v>
      </c>
      <c r="X3574" s="69">
        <f>Job_Cards[[#This Row],[GST on Lobour]]+Job_Cards[[#This Row],[Total Labour]]+Job_Cards[[#This Row],[Part Value]]</f>
        <v>0</v>
      </c>
      <c r="AA3574" s="15">
        <f t="shared" si="351"/>
        <v>0</v>
      </c>
      <c r="AB3574" s="15">
        <f t="shared" si="352"/>
        <v>1</v>
      </c>
      <c r="AC3574" s="15">
        <f t="shared" si="353"/>
        <v>1900</v>
      </c>
    </row>
    <row r="3575" spans="7:29" x14ac:dyDescent="0.35">
      <c r="G3575" s="64"/>
      <c r="H3575" s="65"/>
      <c r="I3575" s="65" t="str">
        <f>IF(Job_Cards[[#This Row],[Customer Name]]="",I3574,"")</f>
        <v>Counter Sale</v>
      </c>
      <c r="K3575" s="67" t="str">
        <f>_xlfn.XLOOKUP(Job_Cards[[#This Row],[Part Code Issued]],'Inventory Check'!$A$3:$A$3000,'Inventory Check'!$B$3:$B$3000,"WRONG Code",0)</f>
        <v>WRONG Code</v>
      </c>
      <c r="N3575" s="69">
        <f t="shared" si="349"/>
        <v>0</v>
      </c>
      <c r="U3575" s="71">
        <f t="shared" si="348"/>
        <v>0</v>
      </c>
      <c r="V3575" s="71">
        <f t="shared" si="350"/>
        <v>0</v>
      </c>
      <c r="X3575" s="69">
        <f>Job_Cards[[#This Row],[GST on Lobour]]+Job_Cards[[#This Row],[Total Labour]]+Job_Cards[[#This Row],[Part Value]]</f>
        <v>0</v>
      </c>
      <c r="AA3575" s="15">
        <f t="shared" si="351"/>
        <v>0</v>
      </c>
      <c r="AB3575" s="15">
        <f t="shared" si="352"/>
        <v>1</v>
      </c>
      <c r="AC3575" s="15">
        <f t="shared" si="353"/>
        <v>1900</v>
      </c>
    </row>
    <row r="3576" spans="7:29" x14ac:dyDescent="0.35">
      <c r="G3576" s="64"/>
      <c r="H3576" s="65"/>
      <c r="I3576" s="65" t="str">
        <f>IF(Job_Cards[[#This Row],[Customer Name]]="",I3575,"")</f>
        <v>Counter Sale</v>
      </c>
      <c r="K3576" s="67" t="str">
        <f>_xlfn.XLOOKUP(Job_Cards[[#This Row],[Part Code Issued]],'Inventory Check'!$A$3:$A$3000,'Inventory Check'!$B$3:$B$3000,"WRONG Code",0)</f>
        <v>WRONG Code</v>
      </c>
      <c r="N3576" s="69">
        <f t="shared" si="349"/>
        <v>0</v>
      </c>
      <c r="U3576" s="71">
        <f t="shared" si="348"/>
        <v>0</v>
      </c>
      <c r="V3576" s="71">
        <f t="shared" si="350"/>
        <v>0</v>
      </c>
      <c r="X3576" s="69">
        <f>Job_Cards[[#This Row],[GST on Lobour]]+Job_Cards[[#This Row],[Total Labour]]+Job_Cards[[#This Row],[Part Value]]</f>
        <v>0</v>
      </c>
      <c r="AA3576" s="15">
        <f t="shared" si="351"/>
        <v>0</v>
      </c>
      <c r="AB3576" s="15">
        <f t="shared" si="352"/>
        <v>1</v>
      </c>
      <c r="AC3576" s="15">
        <f t="shared" si="353"/>
        <v>1900</v>
      </c>
    </row>
    <row r="3577" spans="7:29" x14ac:dyDescent="0.35">
      <c r="G3577" s="64"/>
      <c r="H3577" s="65"/>
      <c r="I3577" s="65" t="str">
        <f>IF(Job_Cards[[#This Row],[Customer Name]]="",I3576,"")</f>
        <v>Counter Sale</v>
      </c>
      <c r="K3577" s="67" t="str">
        <f>_xlfn.XLOOKUP(Job_Cards[[#This Row],[Part Code Issued]],'Inventory Check'!$A$3:$A$3000,'Inventory Check'!$B$3:$B$3000,"WRONG Code",0)</f>
        <v>WRONG Code</v>
      </c>
      <c r="N3577" s="69">
        <f t="shared" si="349"/>
        <v>0</v>
      </c>
      <c r="U3577" s="71">
        <f t="shared" si="348"/>
        <v>0</v>
      </c>
      <c r="V3577" s="71">
        <f t="shared" si="350"/>
        <v>0</v>
      </c>
      <c r="X3577" s="69">
        <f>Job_Cards[[#This Row],[GST on Lobour]]+Job_Cards[[#This Row],[Total Labour]]+Job_Cards[[#This Row],[Part Value]]</f>
        <v>0</v>
      </c>
      <c r="AA3577" s="15">
        <f t="shared" si="351"/>
        <v>0</v>
      </c>
      <c r="AB3577" s="15">
        <f t="shared" si="352"/>
        <v>1</v>
      </c>
      <c r="AC3577" s="15">
        <f t="shared" si="353"/>
        <v>1900</v>
      </c>
    </row>
    <row r="3578" spans="7:29" x14ac:dyDescent="0.35">
      <c r="G3578" s="64"/>
      <c r="H3578" s="65"/>
      <c r="I3578" s="65" t="str">
        <f>IF(Job_Cards[[#This Row],[Customer Name]]="",I3577,"")</f>
        <v>Counter Sale</v>
      </c>
      <c r="K3578" s="67" t="str">
        <f>_xlfn.XLOOKUP(Job_Cards[[#This Row],[Part Code Issued]],'Inventory Check'!$A$3:$A$3000,'Inventory Check'!$B$3:$B$3000,"WRONG Code",0)</f>
        <v>WRONG Code</v>
      </c>
      <c r="N3578" s="69">
        <f t="shared" si="349"/>
        <v>0</v>
      </c>
      <c r="U3578" s="71">
        <f t="shared" si="348"/>
        <v>0</v>
      </c>
      <c r="V3578" s="71">
        <f t="shared" si="350"/>
        <v>0</v>
      </c>
      <c r="X3578" s="69">
        <f>Job_Cards[[#This Row],[GST on Lobour]]+Job_Cards[[#This Row],[Total Labour]]+Job_Cards[[#This Row],[Part Value]]</f>
        <v>0</v>
      </c>
      <c r="AA3578" s="15">
        <f t="shared" si="351"/>
        <v>0</v>
      </c>
      <c r="AB3578" s="15">
        <f t="shared" si="352"/>
        <v>1</v>
      </c>
      <c r="AC3578" s="15">
        <f t="shared" si="353"/>
        <v>1900</v>
      </c>
    </row>
    <row r="3579" spans="7:29" x14ac:dyDescent="0.35">
      <c r="G3579" s="64"/>
      <c r="H3579" s="65"/>
      <c r="I3579" s="65" t="str">
        <f>IF(Job_Cards[[#This Row],[Customer Name]]="",I3578,"")</f>
        <v>Counter Sale</v>
      </c>
      <c r="K3579" s="67" t="str">
        <f>_xlfn.XLOOKUP(Job_Cards[[#This Row],[Part Code Issued]],'Inventory Check'!$A$3:$A$3000,'Inventory Check'!$B$3:$B$3000,"WRONG Code",0)</f>
        <v>WRONG Code</v>
      </c>
      <c r="N3579" s="69">
        <f t="shared" si="349"/>
        <v>0</v>
      </c>
      <c r="U3579" s="71">
        <f t="shared" si="348"/>
        <v>0</v>
      </c>
      <c r="V3579" s="71">
        <f t="shared" si="350"/>
        <v>0</v>
      </c>
      <c r="X3579" s="69">
        <f>Job_Cards[[#This Row],[GST on Lobour]]+Job_Cards[[#This Row],[Total Labour]]+Job_Cards[[#This Row],[Part Value]]</f>
        <v>0</v>
      </c>
      <c r="AA3579" s="15">
        <f t="shared" si="351"/>
        <v>0</v>
      </c>
      <c r="AB3579" s="15">
        <f t="shared" si="352"/>
        <v>1</v>
      </c>
      <c r="AC3579" s="15">
        <f t="shared" si="353"/>
        <v>1900</v>
      </c>
    </row>
    <row r="3580" spans="7:29" x14ac:dyDescent="0.35">
      <c r="G3580" s="64"/>
      <c r="H3580" s="65"/>
      <c r="I3580" s="65" t="str">
        <f>IF(Job_Cards[[#This Row],[Customer Name]]="",I3579,"")</f>
        <v>Counter Sale</v>
      </c>
      <c r="K3580" s="67" t="str">
        <f>_xlfn.XLOOKUP(Job_Cards[[#This Row],[Part Code Issued]],'Inventory Check'!$A$3:$A$3000,'Inventory Check'!$B$3:$B$3000,"WRONG Code",0)</f>
        <v>WRONG Code</v>
      </c>
      <c r="N3580" s="69">
        <f t="shared" si="349"/>
        <v>0</v>
      </c>
      <c r="U3580" s="71">
        <f t="shared" ref="U3580:U3643" si="354">SUM(O3580:T3580)</f>
        <v>0</v>
      </c>
      <c r="V3580" s="71">
        <f t="shared" si="350"/>
        <v>0</v>
      </c>
      <c r="X3580" s="69">
        <f>Job_Cards[[#This Row],[GST on Lobour]]+Job_Cards[[#This Row],[Total Labour]]+Job_Cards[[#This Row],[Part Value]]</f>
        <v>0</v>
      </c>
      <c r="AA3580" s="15">
        <f t="shared" si="351"/>
        <v>0</v>
      </c>
      <c r="AB3580" s="15">
        <f t="shared" si="352"/>
        <v>1</v>
      </c>
      <c r="AC3580" s="15">
        <f t="shared" si="353"/>
        <v>1900</v>
      </c>
    </row>
    <row r="3581" spans="7:29" x14ac:dyDescent="0.35">
      <c r="G3581" s="64"/>
      <c r="H3581" s="65"/>
      <c r="I3581" s="65" t="str">
        <f>IF(Job_Cards[[#This Row],[Customer Name]]="",I3580,"")</f>
        <v>Counter Sale</v>
      </c>
      <c r="K3581" s="67" t="str">
        <f>_xlfn.XLOOKUP(Job_Cards[[#This Row],[Part Code Issued]],'Inventory Check'!$A$3:$A$3000,'Inventory Check'!$B$3:$B$3000,"WRONG Code",0)</f>
        <v>WRONG Code</v>
      </c>
      <c r="N3581" s="69">
        <f t="shared" ref="N3581:N3644" si="355">M3581*L3581</f>
        <v>0</v>
      </c>
      <c r="U3581" s="71">
        <f t="shared" si="354"/>
        <v>0</v>
      </c>
      <c r="V3581" s="71">
        <f t="shared" ref="V3581:V3644" si="356">U3581*0.18</f>
        <v>0</v>
      </c>
      <c r="X3581" s="69">
        <f>Job_Cards[[#This Row],[GST on Lobour]]+Job_Cards[[#This Row],[Total Labour]]+Job_Cards[[#This Row],[Part Value]]</f>
        <v>0</v>
      </c>
      <c r="AA3581" s="15">
        <f t="shared" si="351"/>
        <v>0</v>
      </c>
      <c r="AB3581" s="15">
        <f t="shared" si="352"/>
        <v>1</v>
      </c>
      <c r="AC3581" s="15">
        <f t="shared" si="353"/>
        <v>1900</v>
      </c>
    </row>
    <row r="3582" spans="7:29" x14ac:dyDescent="0.35">
      <c r="G3582" s="64"/>
      <c r="H3582" s="65"/>
      <c r="I3582" s="65" t="str">
        <f>IF(Job_Cards[[#This Row],[Customer Name]]="",I3581,"")</f>
        <v>Counter Sale</v>
      </c>
      <c r="K3582" s="67" t="str">
        <f>_xlfn.XLOOKUP(Job_Cards[[#This Row],[Part Code Issued]],'Inventory Check'!$A$3:$A$3000,'Inventory Check'!$B$3:$B$3000,"WRONG Code",0)</f>
        <v>WRONG Code</v>
      </c>
      <c r="N3582" s="69">
        <f t="shared" si="355"/>
        <v>0</v>
      </c>
      <c r="U3582" s="71">
        <f t="shared" si="354"/>
        <v>0</v>
      </c>
      <c r="V3582" s="71">
        <f t="shared" si="356"/>
        <v>0</v>
      </c>
      <c r="X3582" s="69">
        <f>Job_Cards[[#This Row],[GST on Lobour]]+Job_Cards[[#This Row],[Total Labour]]+Job_Cards[[#This Row],[Part Value]]</f>
        <v>0</v>
      </c>
      <c r="AA3582" s="15">
        <f t="shared" si="351"/>
        <v>0</v>
      </c>
      <c r="AB3582" s="15">
        <f t="shared" si="352"/>
        <v>1</v>
      </c>
      <c r="AC3582" s="15">
        <f t="shared" si="353"/>
        <v>1900</v>
      </c>
    </row>
    <row r="3583" spans="7:29" x14ac:dyDescent="0.35">
      <c r="G3583" s="64"/>
      <c r="H3583" s="65"/>
      <c r="I3583" s="65" t="str">
        <f>IF(Job_Cards[[#This Row],[Customer Name]]="",I3582,"")</f>
        <v>Counter Sale</v>
      </c>
      <c r="K3583" s="67" t="str">
        <f>_xlfn.XLOOKUP(Job_Cards[[#This Row],[Part Code Issued]],'Inventory Check'!$A$3:$A$3000,'Inventory Check'!$B$3:$B$3000,"WRONG Code",0)</f>
        <v>WRONG Code</v>
      </c>
      <c r="N3583" s="69">
        <f t="shared" si="355"/>
        <v>0</v>
      </c>
      <c r="U3583" s="71">
        <f t="shared" si="354"/>
        <v>0</v>
      </c>
      <c r="V3583" s="71">
        <f t="shared" si="356"/>
        <v>0</v>
      </c>
      <c r="X3583" s="69">
        <f>Job_Cards[[#This Row],[GST on Lobour]]+Job_Cards[[#This Row],[Total Labour]]+Job_Cards[[#This Row],[Part Value]]</f>
        <v>0</v>
      </c>
      <c r="AA3583" s="15">
        <f t="shared" ref="AA3583:AA3646" si="357">DAY(B3583)</f>
        <v>0</v>
      </c>
      <c r="AB3583" s="15">
        <f t="shared" ref="AB3583:AB3646" si="358">MONTH(B3583)</f>
        <v>1</v>
      </c>
      <c r="AC3583" s="15">
        <f t="shared" ref="AC3583:AC3646" si="359">YEAR(B3583)</f>
        <v>1900</v>
      </c>
    </row>
    <row r="3584" spans="7:29" x14ac:dyDescent="0.35">
      <c r="G3584" s="64"/>
      <c r="H3584" s="65"/>
      <c r="I3584" s="65" t="str">
        <f>IF(Job_Cards[[#This Row],[Customer Name]]="",I3583,"")</f>
        <v>Counter Sale</v>
      </c>
      <c r="K3584" s="67" t="str">
        <f>_xlfn.XLOOKUP(Job_Cards[[#This Row],[Part Code Issued]],'Inventory Check'!$A$3:$A$3000,'Inventory Check'!$B$3:$B$3000,"WRONG Code",0)</f>
        <v>WRONG Code</v>
      </c>
      <c r="N3584" s="69">
        <f t="shared" si="355"/>
        <v>0</v>
      </c>
      <c r="U3584" s="71">
        <f t="shared" si="354"/>
        <v>0</v>
      </c>
      <c r="V3584" s="71">
        <f t="shared" si="356"/>
        <v>0</v>
      </c>
      <c r="X3584" s="69">
        <f>Job_Cards[[#This Row],[GST on Lobour]]+Job_Cards[[#This Row],[Total Labour]]+Job_Cards[[#This Row],[Part Value]]</f>
        <v>0</v>
      </c>
      <c r="AA3584" s="15">
        <f t="shared" si="357"/>
        <v>0</v>
      </c>
      <c r="AB3584" s="15">
        <f t="shared" si="358"/>
        <v>1</v>
      </c>
      <c r="AC3584" s="15">
        <f t="shared" si="359"/>
        <v>1900</v>
      </c>
    </row>
    <row r="3585" spans="7:29" x14ac:dyDescent="0.35">
      <c r="G3585" s="64"/>
      <c r="H3585" s="65"/>
      <c r="I3585" s="65" t="str">
        <f>IF(Job_Cards[[#This Row],[Customer Name]]="",I3584,"")</f>
        <v>Counter Sale</v>
      </c>
      <c r="K3585" s="67" t="str">
        <f>_xlfn.XLOOKUP(Job_Cards[[#This Row],[Part Code Issued]],'Inventory Check'!$A$3:$A$3000,'Inventory Check'!$B$3:$B$3000,"WRONG Code",0)</f>
        <v>WRONG Code</v>
      </c>
      <c r="N3585" s="69">
        <f t="shared" si="355"/>
        <v>0</v>
      </c>
      <c r="U3585" s="71">
        <f t="shared" si="354"/>
        <v>0</v>
      </c>
      <c r="V3585" s="71">
        <f t="shared" si="356"/>
        <v>0</v>
      </c>
      <c r="X3585" s="69">
        <f>Job_Cards[[#This Row],[GST on Lobour]]+Job_Cards[[#This Row],[Total Labour]]+Job_Cards[[#This Row],[Part Value]]</f>
        <v>0</v>
      </c>
      <c r="AA3585" s="15">
        <f t="shared" si="357"/>
        <v>0</v>
      </c>
      <c r="AB3585" s="15">
        <f t="shared" si="358"/>
        <v>1</v>
      </c>
      <c r="AC3585" s="15">
        <f t="shared" si="359"/>
        <v>1900</v>
      </c>
    </row>
    <row r="3586" spans="7:29" x14ac:dyDescent="0.35">
      <c r="G3586" s="64"/>
      <c r="H3586" s="65"/>
      <c r="I3586" s="65" t="str">
        <f>IF(Job_Cards[[#This Row],[Customer Name]]="",I3585,"")</f>
        <v>Counter Sale</v>
      </c>
      <c r="K3586" s="67" t="str">
        <f>_xlfn.XLOOKUP(Job_Cards[[#This Row],[Part Code Issued]],'Inventory Check'!$A$3:$A$3000,'Inventory Check'!$B$3:$B$3000,"WRONG Code",0)</f>
        <v>WRONG Code</v>
      </c>
      <c r="N3586" s="69">
        <f t="shared" si="355"/>
        <v>0</v>
      </c>
      <c r="U3586" s="71">
        <f t="shared" si="354"/>
        <v>0</v>
      </c>
      <c r="V3586" s="71">
        <f t="shared" si="356"/>
        <v>0</v>
      </c>
      <c r="X3586" s="69">
        <f>Job_Cards[[#This Row],[GST on Lobour]]+Job_Cards[[#This Row],[Total Labour]]+Job_Cards[[#This Row],[Part Value]]</f>
        <v>0</v>
      </c>
      <c r="AA3586" s="15">
        <f t="shared" si="357"/>
        <v>0</v>
      </c>
      <c r="AB3586" s="15">
        <f t="shared" si="358"/>
        <v>1</v>
      </c>
      <c r="AC3586" s="15">
        <f t="shared" si="359"/>
        <v>1900</v>
      </c>
    </row>
    <row r="3587" spans="7:29" x14ac:dyDescent="0.35">
      <c r="G3587" s="64"/>
      <c r="H3587" s="65"/>
      <c r="I3587" s="65" t="str">
        <f>IF(Job_Cards[[#This Row],[Customer Name]]="",I3586,"")</f>
        <v>Counter Sale</v>
      </c>
      <c r="K3587" s="67" t="str">
        <f>_xlfn.XLOOKUP(Job_Cards[[#This Row],[Part Code Issued]],'Inventory Check'!$A$3:$A$3000,'Inventory Check'!$B$3:$B$3000,"WRONG Code",0)</f>
        <v>WRONG Code</v>
      </c>
      <c r="N3587" s="69">
        <f t="shared" si="355"/>
        <v>0</v>
      </c>
      <c r="U3587" s="71">
        <f t="shared" si="354"/>
        <v>0</v>
      </c>
      <c r="V3587" s="71">
        <f t="shared" si="356"/>
        <v>0</v>
      </c>
      <c r="X3587" s="69">
        <f>Job_Cards[[#This Row],[GST on Lobour]]+Job_Cards[[#This Row],[Total Labour]]+Job_Cards[[#This Row],[Part Value]]</f>
        <v>0</v>
      </c>
      <c r="AA3587" s="15">
        <f t="shared" si="357"/>
        <v>0</v>
      </c>
      <c r="AB3587" s="15">
        <f t="shared" si="358"/>
        <v>1</v>
      </c>
      <c r="AC3587" s="15">
        <f t="shared" si="359"/>
        <v>1900</v>
      </c>
    </row>
    <row r="3588" spans="7:29" x14ac:dyDescent="0.35">
      <c r="G3588" s="64"/>
      <c r="H3588" s="65"/>
      <c r="I3588" s="65" t="str">
        <f>IF(Job_Cards[[#This Row],[Customer Name]]="",I3587,"")</f>
        <v>Counter Sale</v>
      </c>
      <c r="K3588" s="67" t="str">
        <f>_xlfn.XLOOKUP(Job_Cards[[#This Row],[Part Code Issued]],'Inventory Check'!$A$3:$A$3000,'Inventory Check'!$B$3:$B$3000,"WRONG Code",0)</f>
        <v>WRONG Code</v>
      </c>
      <c r="N3588" s="69">
        <f t="shared" si="355"/>
        <v>0</v>
      </c>
      <c r="U3588" s="71">
        <f t="shared" si="354"/>
        <v>0</v>
      </c>
      <c r="V3588" s="71">
        <f t="shared" si="356"/>
        <v>0</v>
      </c>
      <c r="X3588" s="69">
        <f>Job_Cards[[#This Row],[GST on Lobour]]+Job_Cards[[#This Row],[Total Labour]]+Job_Cards[[#This Row],[Part Value]]</f>
        <v>0</v>
      </c>
      <c r="AA3588" s="15">
        <f t="shared" si="357"/>
        <v>0</v>
      </c>
      <c r="AB3588" s="15">
        <f t="shared" si="358"/>
        <v>1</v>
      </c>
      <c r="AC3588" s="15">
        <f t="shared" si="359"/>
        <v>1900</v>
      </c>
    </row>
    <row r="3589" spans="7:29" x14ac:dyDescent="0.35">
      <c r="G3589" s="64"/>
      <c r="H3589" s="65"/>
      <c r="I3589" s="65" t="str">
        <f>IF(Job_Cards[[#This Row],[Customer Name]]="",I3588,"")</f>
        <v>Counter Sale</v>
      </c>
      <c r="K3589" s="67" t="str">
        <f>_xlfn.XLOOKUP(Job_Cards[[#This Row],[Part Code Issued]],'Inventory Check'!$A$3:$A$3000,'Inventory Check'!$B$3:$B$3000,"WRONG Code",0)</f>
        <v>WRONG Code</v>
      </c>
      <c r="N3589" s="69">
        <f t="shared" si="355"/>
        <v>0</v>
      </c>
      <c r="U3589" s="71">
        <f t="shared" si="354"/>
        <v>0</v>
      </c>
      <c r="V3589" s="71">
        <f t="shared" si="356"/>
        <v>0</v>
      </c>
      <c r="X3589" s="69">
        <f>Job_Cards[[#This Row],[GST on Lobour]]+Job_Cards[[#This Row],[Total Labour]]+Job_Cards[[#This Row],[Part Value]]</f>
        <v>0</v>
      </c>
      <c r="AA3589" s="15">
        <f t="shared" si="357"/>
        <v>0</v>
      </c>
      <c r="AB3589" s="15">
        <f t="shared" si="358"/>
        <v>1</v>
      </c>
      <c r="AC3589" s="15">
        <f t="shared" si="359"/>
        <v>1900</v>
      </c>
    </row>
    <row r="3590" spans="7:29" x14ac:dyDescent="0.35">
      <c r="G3590" s="64"/>
      <c r="H3590" s="65"/>
      <c r="I3590" s="65" t="str">
        <f>IF(Job_Cards[[#This Row],[Customer Name]]="",I3589,"")</f>
        <v>Counter Sale</v>
      </c>
      <c r="K3590" s="67" t="str">
        <f>_xlfn.XLOOKUP(Job_Cards[[#This Row],[Part Code Issued]],'Inventory Check'!$A$3:$A$3000,'Inventory Check'!$B$3:$B$3000,"WRONG Code",0)</f>
        <v>WRONG Code</v>
      </c>
      <c r="N3590" s="69">
        <f t="shared" si="355"/>
        <v>0</v>
      </c>
      <c r="U3590" s="71">
        <f t="shared" si="354"/>
        <v>0</v>
      </c>
      <c r="V3590" s="71">
        <f t="shared" si="356"/>
        <v>0</v>
      </c>
      <c r="X3590" s="69">
        <f>Job_Cards[[#This Row],[GST on Lobour]]+Job_Cards[[#This Row],[Total Labour]]+Job_Cards[[#This Row],[Part Value]]</f>
        <v>0</v>
      </c>
      <c r="AA3590" s="15">
        <f t="shared" si="357"/>
        <v>0</v>
      </c>
      <c r="AB3590" s="15">
        <f t="shared" si="358"/>
        <v>1</v>
      </c>
      <c r="AC3590" s="15">
        <f t="shared" si="359"/>
        <v>1900</v>
      </c>
    </row>
    <row r="3591" spans="7:29" x14ac:dyDescent="0.35">
      <c r="G3591" s="64"/>
      <c r="H3591" s="65"/>
      <c r="I3591" s="65" t="str">
        <f>IF(Job_Cards[[#This Row],[Customer Name]]="",I3590,"")</f>
        <v>Counter Sale</v>
      </c>
      <c r="K3591" s="67" t="str">
        <f>_xlfn.XLOOKUP(Job_Cards[[#This Row],[Part Code Issued]],'Inventory Check'!$A$3:$A$3000,'Inventory Check'!$B$3:$B$3000,"WRONG Code",0)</f>
        <v>WRONG Code</v>
      </c>
      <c r="N3591" s="69">
        <f t="shared" si="355"/>
        <v>0</v>
      </c>
      <c r="U3591" s="71">
        <f t="shared" si="354"/>
        <v>0</v>
      </c>
      <c r="V3591" s="71">
        <f t="shared" si="356"/>
        <v>0</v>
      </c>
      <c r="X3591" s="69">
        <f>Job_Cards[[#This Row],[GST on Lobour]]+Job_Cards[[#This Row],[Total Labour]]+Job_Cards[[#This Row],[Part Value]]</f>
        <v>0</v>
      </c>
      <c r="AA3591" s="15">
        <f t="shared" si="357"/>
        <v>0</v>
      </c>
      <c r="AB3591" s="15">
        <f t="shared" si="358"/>
        <v>1</v>
      </c>
      <c r="AC3591" s="15">
        <f t="shared" si="359"/>
        <v>1900</v>
      </c>
    </row>
    <row r="3592" spans="7:29" x14ac:dyDescent="0.35">
      <c r="G3592" s="64"/>
      <c r="H3592" s="65"/>
      <c r="I3592" s="65" t="str">
        <f>IF(Job_Cards[[#This Row],[Customer Name]]="",I3591,"")</f>
        <v>Counter Sale</v>
      </c>
      <c r="K3592" s="67" t="str">
        <f>_xlfn.XLOOKUP(Job_Cards[[#This Row],[Part Code Issued]],'Inventory Check'!$A$3:$A$3000,'Inventory Check'!$B$3:$B$3000,"WRONG Code",0)</f>
        <v>WRONG Code</v>
      </c>
      <c r="N3592" s="69">
        <f t="shared" si="355"/>
        <v>0</v>
      </c>
      <c r="U3592" s="71">
        <f t="shared" si="354"/>
        <v>0</v>
      </c>
      <c r="V3592" s="71">
        <f t="shared" si="356"/>
        <v>0</v>
      </c>
      <c r="X3592" s="69">
        <f>Job_Cards[[#This Row],[GST on Lobour]]+Job_Cards[[#This Row],[Total Labour]]+Job_Cards[[#This Row],[Part Value]]</f>
        <v>0</v>
      </c>
      <c r="AA3592" s="15">
        <f t="shared" si="357"/>
        <v>0</v>
      </c>
      <c r="AB3592" s="15">
        <f t="shared" si="358"/>
        <v>1</v>
      </c>
      <c r="AC3592" s="15">
        <f t="shared" si="359"/>
        <v>1900</v>
      </c>
    </row>
    <row r="3593" spans="7:29" x14ac:dyDescent="0.35">
      <c r="G3593" s="64"/>
      <c r="H3593" s="65"/>
      <c r="I3593" s="65" t="str">
        <f>IF(Job_Cards[[#This Row],[Customer Name]]="",I3592,"")</f>
        <v>Counter Sale</v>
      </c>
      <c r="K3593" s="67" t="str">
        <f>_xlfn.XLOOKUP(Job_Cards[[#This Row],[Part Code Issued]],'Inventory Check'!$A$3:$A$3000,'Inventory Check'!$B$3:$B$3000,"WRONG Code",0)</f>
        <v>WRONG Code</v>
      </c>
      <c r="N3593" s="69">
        <f t="shared" si="355"/>
        <v>0</v>
      </c>
      <c r="U3593" s="71">
        <f t="shared" si="354"/>
        <v>0</v>
      </c>
      <c r="V3593" s="71">
        <f t="shared" si="356"/>
        <v>0</v>
      </c>
      <c r="X3593" s="69">
        <f>Job_Cards[[#This Row],[GST on Lobour]]+Job_Cards[[#This Row],[Total Labour]]+Job_Cards[[#This Row],[Part Value]]</f>
        <v>0</v>
      </c>
      <c r="AA3593" s="15">
        <f t="shared" si="357"/>
        <v>0</v>
      </c>
      <c r="AB3593" s="15">
        <f t="shared" si="358"/>
        <v>1</v>
      </c>
      <c r="AC3593" s="15">
        <f t="shared" si="359"/>
        <v>1900</v>
      </c>
    </row>
    <row r="3594" spans="7:29" x14ac:dyDescent="0.35">
      <c r="G3594" s="64"/>
      <c r="H3594" s="65"/>
      <c r="I3594" s="65" t="str">
        <f>IF(Job_Cards[[#This Row],[Customer Name]]="",I3593,"")</f>
        <v>Counter Sale</v>
      </c>
      <c r="K3594" s="67" t="str">
        <f>_xlfn.XLOOKUP(Job_Cards[[#This Row],[Part Code Issued]],'Inventory Check'!$A$3:$A$3000,'Inventory Check'!$B$3:$B$3000,"WRONG Code",0)</f>
        <v>WRONG Code</v>
      </c>
      <c r="N3594" s="69">
        <f t="shared" si="355"/>
        <v>0</v>
      </c>
      <c r="U3594" s="71">
        <f t="shared" si="354"/>
        <v>0</v>
      </c>
      <c r="V3594" s="71">
        <f t="shared" si="356"/>
        <v>0</v>
      </c>
      <c r="X3594" s="69">
        <f>Job_Cards[[#This Row],[GST on Lobour]]+Job_Cards[[#This Row],[Total Labour]]+Job_Cards[[#This Row],[Part Value]]</f>
        <v>0</v>
      </c>
      <c r="AA3594" s="15">
        <f t="shared" si="357"/>
        <v>0</v>
      </c>
      <c r="AB3594" s="15">
        <f t="shared" si="358"/>
        <v>1</v>
      </c>
      <c r="AC3594" s="15">
        <f t="shared" si="359"/>
        <v>1900</v>
      </c>
    </row>
    <row r="3595" spans="7:29" x14ac:dyDescent="0.35">
      <c r="G3595" s="64"/>
      <c r="H3595" s="65"/>
      <c r="I3595" s="65" t="str">
        <f>IF(Job_Cards[[#This Row],[Customer Name]]="",I3594,"")</f>
        <v>Counter Sale</v>
      </c>
      <c r="K3595" s="67" t="str">
        <f>_xlfn.XLOOKUP(Job_Cards[[#This Row],[Part Code Issued]],'Inventory Check'!$A$3:$A$3000,'Inventory Check'!$B$3:$B$3000,"WRONG Code",0)</f>
        <v>WRONG Code</v>
      </c>
      <c r="N3595" s="69">
        <f t="shared" si="355"/>
        <v>0</v>
      </c>
      <c r="U3595" s="71">
        <f t="shared" si="354"/>
        <v>0</v>
      </c>
      <c r="V3595" s="71">
        <f t="shared" si="356"/>
        <v>0</v>
      </c>
      <c r="X3595" s="69">
        <f>Job_Cards[[#This Row],[GST on Lobour]]+Job_Cards[[#This Row],[Total Labour]]+Job_Cards[[#This Row],[Part Value]]</f>
        <v>0</v>
      </c>
      <c r="AA3595" s="15">
        <f t="shared" si="357"/>
        <v>0</v>
      </c>
      <c r="AB3595" s="15">
        <f t="shared" si="358"/>
        <v>1</v>
      </c>
      <c r="AC3595" s="15">
        <f t="shared" si="359"/>
        <v>1900</v>
      </c>
    </row>
    <row r="3596" spans="7:29" x14ac:dyDescent="0.35">
      <c r="G3596" s="64"/>
      <c r="H3596" s="65"/>
      <c r="I3596" s="65" t="str">
        <f>IF(Job_Cards[[#This Row],[Customer Name]]="",I3595,"")</f>
        <v>Counter Sale</v>
      </c>
      <c r="K3596" s="67" t="str">
        <f>_xlfn.XLOOKUP(Job_Cards[[#This Row],[Part Code Issued]],'Inventory Check'!$A$3:$A$3000,'Inventory Check'!$B$3:$B$3000,"WRONG Code",0)</f>
        <v>WRONG Code</v>
      </c>
      <c r="N3596" s="69">
        <f t="shared" si="355"/>
        <v>0</v>
      </c>
      <c r="U3596" s="71">
        <f t="shared" si="354"/>
        <v>0</v>
      </c>
      <c r="V3596" s="71">
        <f t="shared" si="356"/>
        <v>0</v>
      </c>
      <c r="X3596" s="69">
        <f>Job_Cards[[#This Row],[GST on Lobour]]+Job_Cards[[#This Row],[Total Labour]]+Job_Cards[[#This Row],[Part Value]]</f>
        <v>0</v>
      </c>
      <c r="AA3596" s="15">
        <f t="shared" si="357"/>
        <v>0</v>
      </c>
      <c r="AB3596" s="15">
        <f t="shared" si="358"/>
        <v>1</v>
      </c>
      <c r="AC3596" s="15">
        <f t="shared" si="359"/>
        <v>1900</v>
      </c>
    </row>
    <row r="3597" spans="7:29" x14ac:dyDescent="0.35">
      <c r="G3597" s="64"/>
      <c r="H3597" s="65"/>
      <c r="I3597" s="65" t="str">
        <f>IF(Job_Cards[[#This Row],[Customer Name]]="",I3596,"")</f>
        <v>Counter Sale</v>
      </c>
      <c r="K3597" s="67" t="str">
        <f>_xlfn.XLOOKUP(Job_Cards[[#This Row],[Part Code Issued]],'Inventory Check'!$A$3:$A$3000,'Inventory Check'!$B$3:$B$3000,"WRONG Code",0)</f>
        <v>WRONG Code</v>
      </c>
      <c r="N3597" s="69">
        <f t="shared" si="355"/>
        <v>0</v>
      </c>
      <c r="U3597" s="71">
        <f t="shared" si="354"/>
        <v>0</v>
      </c>
      <c r="V3597" s="71">
        <f t="shared" si="356"/>
        <v>0</v>
      </c>
      <c r="X3597" s="69">
        <f>Job_Cards[[#This Row],[GST on Lobour]]+Job_Cards[[#This Row],[Total Labour]]+Job_Cards[[#This Row],[Part Value]]</f>
        <v>0</v>
      </c>
      <c r="AA3597" s="15">
        <f t="shared" si="357"/>
        <v>0</v>
      </c>
      <c r="AB3597" s="15">
        <f t="shared" si="358"/>
        <v>1</v>
      </c>
      <c r="AC3597" s="15">
        <f t="shared" si="359"/>
        <v>1900</v>
      </c>
    </row>
    <row r="3598" spans="7:29" x14ac:dyDescent="0.35">
      <c r="G3598" s="64"/>
      <c r="H3598" s="65"/>
      <c r="I3598" s="65" t="str">
        <f>IF(Job_Cards[[#This Row],[Customer Name]]="",I3597,"")</f>
        <v>Counter Sale</v>
      </c>
      <c r="K3598" s="67" t="str">
        <f>_xlfn.XLOOKUP(Job_Cards[[#This Row],[Part Code Issued]],'Inventory Check'!$A$3:$A$3000,'Inventory Check'!$B$3:$B$3000,"WRONG Code",0)</f>
        <v>WRONG Code</v>
      </c>
      <c r="N3598" s="69">
        <f t="shared" si="355"/>
        <v>0</v>
      </c>
      <c r="U3598" s="71">
        <f t="shared" si="354"/>
        <v>0</v>
      </c>
      <c r="V3598" s="71">
        <f t="shared" si="356"/>
        <v>0</v>
      </c>
      <c r="X3598" s="69">
        <f>Job_Cards[[#This Row],[GST on Lobour]]+Job_Cards[[#This Row],[Total Labour]]+Job_Cards[[#This Row],[Part Value]]</f>
        <v>0</v>
      </c>
      <c r="AA3598" s="15">
        <f t="shared" si="357"/>
        <v>0</v>
      </c>
      <c r="AB3598" s="15">
        <f t="shared" si="358"/>
        <v>1</v>
      </c>
      <c r="AC3598" s="15">
        <f t="shared" si="359"/>
        <v>1900</v>
      </c>
    </row>
    <row r="3599" spans="7:29" x14ac:dyDescent="0.35">
      <c r="G3599" s="64"/>
      <c r="H3599" s="65"/>
      <c r="I3599" s="65" t="str">
        <f>IF(Job_Cards[[#This Row],[Customer Name]]="",I3598,"")</f>
        <v>Counter Sale</v>
      </c>
      <c r="K3599" s="67" t="str">
        <f>_xlfn.XLOOKUP(Job_Cards[[#This Row],[Part Code Issued]],'Inventory Check'!$A$3:$A$3000,'Inventory Check'!$B$3:$B$3000,"WRONG Code",0)</f>
        <v>WRONG Code</v>
      </c>
      <c r="N3599" s="69">
        <f t="shared" si="355"/>
        <v>0</v>
      </c>
      <c r="U3599" s="71">
        <f t="shared" si="354"/>
        <v>0</v>
      </c>
      <c r="V3599" s="71">
        <f t="shared" si="356"/>
        <v>0</v>
      </c>
      <c r="X3599" s="69">
        <f>Job_Cards[[#This Row],[GST on Lobour]]+Job_Cards[[#This Row],[Total Labour]]+Job_Cards[[#This Row],[Part Value]]</f>
        <v>0</v>
      </c>
      <c r="AA3599" s="15">
        <f t="shared" si="357"/>
        <v>0</v>
      </c>
      <c r="AB3599" s="15">
        <f t="shared" si="358"/>
        <v>1</v>
      </c>
      <c r="AC3599" s="15">
        <f t="shared" si="359"/>
        <v>1900</v>
      </c>
    </row>
    <row r="3600" spans="7:29" x14ac:dyDescent="0.35">
      <c r="G3600" s="64"/>
      <c r="H3600" s="65"/>
      <c r="I3600" s="65" t="str">
        <f>IF(Job_Cards[[#This Row],[Customer Name]]="",I3599,"")</f>
        <v>Counter Sale</v>
      </c>
      <c r="K3600" s="67" t="str">
        <f>_xlfn.XLOOKUP(Job_Cards[[#This Row],[Part Code Issued]],'Inventory Check'!$A$3:$A$3000,'Inventory Check'!$B$3:$B$3000,"WRONG Code",0)</f>
        <v>WRONG Code</v>
      </c>
      <c r="N3600" s="69">
        <f t="shared" si="355"/>
        <v>0</v>
      </c>
      <c r="U3600" s="71">
        <f t="shared" si="354"/>
        <v>0</v>
      </c>
      <c r="V3600" s="71">
        <f t="shared" si="356"/>
        <v>0</v>
      </c>
      <c r="X3600" s="69">
        <f>Job_Cards[[#This Row],[GST on Lobour]]+Job_Cards[[#This Row],[Total Labour]]+Job_Cards[[#This Row],[Part Value]]</f>
        <v>0</v>
      </c>
      <c r="AA3600" s="15">
        <f t="shared" si="357"/>
        <v>0</v>
      </c>
      <c r="AB3600" s="15">
        <f t="shared" si="358"/>
        <v>1</v>
      </c>
      <c r="AC3600" s="15">
        <f t="shared" si="359"/>
        <v>1900</v>
      </c>
    </row>
    <row r="3601" spans="7:29" x14ac:dyDescent="0.35">
      <c r="G3601" s="64"/>
      <c r="H3601" s="65"/>
      <c r="I3601" s="65" t="str">
        <f>IF(Job_Cards[[#This Row],[Customer Name]]="",I3600,"")</f>
        <v>Counter Sale</v>
      </c>
      <c r="K3601" s="67" t="str">
        <f>_xlfn.XLOOKUP(Job_Cards[[#This Row],[Part Code Issued]],'Inventory Check'!$A$3:$A$3000,'Inventory Check'!$B$3:$B$3000,"WRONG Code",0)</f>
        <v>WRONG Code</v>
      </c>
      <c r="N3601" s="69">
        <f t="shared" si="355"/>
        <v>0</v>
      </c>
      <c r="U3601" s="71">
        <f t="shared" si="354"/>
        <v>0</v>
      </c>
      <c r="V3601" s="71">
        <f t="shared" si="356"/>
        <v>0</v>
      </c>
      <c r="X3601" s="69">
        <f>Job_Cards[[#This Row],[GST on Lobour]]+Job_Cards[[#This Row],[Total Labour]]+Job_Cards[[#This Row],[Part Value]]</f>
        <v>0</v>
      </c>
      <c r="AA3601" s="15">
        <f t="shared" si="357"/>
        <v>0</v>
      </c>
      <c r="AB3601" s="15">
        <f t="shared" si="358"/>
        <v>1</v>
      </c>
      <c r="AC3601" s="15">
        <f t="shared" si="359"/>
        <v>1900</v>
      </c>
    </row>
    <row r="3602" spans="7:29" x14ac:dyDescent="0.35">
      <c r="G3602" s="64"/>
      <c r="H3602" s="65"/>
      <c r="I3602" s="65" t="str">
        <f>IF(Job_Cards[[#This Row],[Customer Name]]="",I3601,"")</f>
        <v>Counter Sale</v>
      </c>
      <c r="K3602" s="67" t="str">
        <f>_xlfn.XLOOKUP(Job_Cards[[#This Row],[Part Code Issued]],'Inventory Check'!$A$3:$A$3000,'Inventory Check'!$B$3:$B$3000,"WRONG Code",0)</f>
        <v>WRONG Code</v>
      </c>
      <c r="N3602" s="69">
        <f t="shared" si="355"/>
        <v>0</v>
      </c>
      <c r="U3602" s="71">
        <f t="shared" si="354"/>
        <v>0</v>
      </c>
      <c r="V3602" s="71">
        <f t="shared" si="356"/>
        <v>0</v>
      </c>
      <c r="X3602" s="69">
        <f>Job_Cards[[#This Row],[GST on Lobour]]+Job_Cards[[#This Row],[Total Labour]]+Job_Cards[[#This Row],[Part Value]]</f>
        <v>0</v>
      </c>
      <c r="AA3602" s="15">
        <f t="shared" si="357"/>
        <v>0</v>
      </c>
      <c r="AB3602" s="15">
        <f t="shared" si="358"/>
        <v>1</v>
      </c>
      <c r="AC3602" s="15">
        <f t="shared" si="359"/>
        <v>1900</v>
      </c>
    </row>
    <row r="3603" spans="7:29" x14ac:dyDescent="0.35">
      <c r="G3603" s="64"/>
      <c r="H3603" s="65"/>
      <c r="I3603" s="65" t="str">
        <f>IF(Job_Cards[[#This Row],[Customer Name]]="",I3602,"")</f>
        <v>Counter Sale</v>
      </c>
      <c r="K3603" s="67" t="str">
        <f>_xlfn.XLOOKUP(Job_Cards[[#This Row],[Part Code Issued]],'Inventory Check'!$A$3:$A$3000,'Inventory Check'!$B$3:$B$3000,"WRONG Code",0)</f>
        <v>WRONG Code</v>
      </c>
      <c r="N3603" s="69">
        <f t="shared" si="355"/>
        <v>0</v>
      </c>
      <c r="U3603" s="71">
        <f t="shared" si="354"/>
        <v>0</v>
      </c>
      <c r="V3603" s="71">
        <f t="shared" si="356"/>
        <v>0</v>
      </c>
      <c r="X3603" s="69">
        <f>Job_Cards[[#This Row],[GST on Lobour]]+Job_Cards[[#This Row],[Total Labour]]+Job_Cards[[#This Row],[Part Value]]</f>
        <v>0</v>
      </c>
      <c r="AA3603" s="15">
        <f t="shared" si="357"/>
        <v>0</v>
      </c>
      <c r="AB3603" s="15">
        <f t="shared" si="358"/>
        <v>1</v>
      </c>
      <c r="AC3603" s="15">
        <f t="shared" si="359"/>
        <v>1900</v>
      </c>
    </row>
    <row r="3604" spans="7:29" x14ac:dyDescent="0.35">
      <c r="G3604" s="64"/>
      <c r="H3604" s="65"/>
      <c r="I3604" s="65" t="str">
        <f>IF(Job_Cards[[#This Row],[Customer Name]]="",I3603,"")</f>
        <v>Counter Sale</v>
      </c>
      <c r="K3604" s="67" t="str">
        <f>_xlfn.XLOOKUP(Job_Cards[[#This Row],[Part Code Issued]],'Inventory Check'!$A$3:$A$3000,'Inventory Check'!$B$3:$B$3000,"WRONG Code",0)</f>
        <v>WRONG Code</v>
      </c>
      <c r="N3604" s="69">
        <f t="shared" si="355"/>
        <v>0</v>
      </c>
      <c r="U3604" s="71">
        <f t="shared" si="354"/>
        <v>0</v>
      </c>
      <c r="V3604" s="71">
        <f t="shared" si="356"/>
        <v>0</v>
      </c>
      <c r="X3604" s="69">
        <f>Job_Cards[[#This Row],[GST on Lobour]]+Job_Cards[[#This Row],[Total Labour]]+Job_Cards[[#This Row],[Part Value]]</f>
        <v>0</v>
      </c>
      <c r="AA3604" s="15">
        <f t="shared" si="357"/>
        <v>0</v>
      </c>
      <c r="AB3604" s="15">
        <f t="shared" si="358"/>
        <v>1</v>
      </c>
      <c r="AC3604" s="15">
        <f t="shared" si="359"/>
        <v>1900</v>
      </c>
    </row>
    <row r="3605" spans="7:29" x14ac:dyDescent="0.35">
      <c r="G3605" s="64"/>
      <c r="H3605" s="65"/>
      <c r="I3605" s="65" t="str">
        <f>IF(Job_Cards[[#This Row],[Customer Name]]="",I3604,"")</f>
        <v>Counter Sale</v>
      </c>
      <c r="K3605" s="67" t="str">
        <f>_xlfn.XLOOKUP(Job_Cards[[#This Row],[Part Code Issued]],'Inventory Check'!$A$3:$A$3000,'Inventory Check'!$B$3:$B$3000,"WRONG Code",0)</f>
        <v>WRONG Code</v>
      </c>
      <c r="N3605" s="69">
        <f t="shared" si="355"/>
        <v>0</v>
      </c>
      <c r="U3605" s="71">
        <f t="shared" si="354"/>
        <v>0</v>
      </c>
      <c r="V3605" s="71">
        <f t="shared" si="356"/>
        <v>0</v>
      </c>
      <c r="X3605" s="69">
        <f>Job_Cards[[#This Row],[GST on Lobour]]+Job_Cards[[#This Row],[Total Labour]]+Job_Cards[[#This Row],[Part Value]]</f>
        <v>0</v>
      </c>
      <c r="AA3605" s="15">
        <f t="shared" si="357"/>
        <v>0</v>
      </c>
      <c r="AB3605" s="15">
        <f t="shared" si="358"/>
        <v>1</v>
      </c>
      <c r="AC3605" s="15">
        <f t="shared" si="359"/>
        <v>1900</v>
      </c>
    </row>
    <row r="3606" spans="7:29" x14ac:dyDescent="0.35">
      <c r="G3606" s="64"/>
      <c r="H3606" s="65"/>
      <c r="I3606" s="65" t="str">
        <f>IF(Job_Cards[[#This Row],[Customer Name]]="",I3605,"")</f>
        <v>Counter Sale</v>
      </c>
      <c r="K3606" s="67" t="str">
        <f>_xlfn.XLOOKUP(Job_Cards[[#This Row],[Part Code Issued]],'Inventory Check'!$A$3:$A$3000,'Inventory Check'!$B$3:$B$3000,"WRONG Code",0)</f>
        <v>WRONG Code</v>
      </c>
      <c r="N3606" s="69">
        <f t="shared" si="355"/>
        <v>0</v>
      </c>
      <c r="U3606" s="71">
        <f t="shared" si="354"/>
        <v>0</v>
      </c>
      <c r="V3606" s="71">
        <f t="shared" si="356"/>
        <v>0</v>
      </c>
      <c r="X3606" s="69">
        <f>Job_Cards[[#This Row],[GST on Lobour]]+Job_Cards[[#This Row],[Total Labour]]+Job_Cards[[#This Row],[Part Value]]</f>
        <v>0</v>
      </c>
      <c r="AA3606" s="15">
        <f t="shared" si="357"/>
        <v>0</v>
      </c>
      <c r="AB3606" s="15">
        <f t="shared" si="358"/>
        <v>1</v>
      </c>
      <c r="AC3606" s="15">
        <f t="shared" si="359"/>
        <v>1900</v>
      </c>
    </row>
    <row r="3607" spans="7:29" x14ac:dyDescent="0.35">
      <c r="G3607" s="64"/>
      <c r="H3607" s="65"/>
      <c r="I3607" s="65" t="str">
        <f>IF(Job_Cards[[#This Row],[Customer Name]]="",I3606,"")</f>
        <v>Counter Sale</v>
      </c>
      <c r="K3607" s="67" t="str">
        <f>_xlfn.XLOOKUP(Job_Cards[[#This Row],[Part Code Issued]],'Inventory Check'!$A$3:$A$3000,'Inventory Check'!$B$3:$B$3000,"WRONG Code",0)</f>
        <v>WRONG Code</v>
      </c>
      <c r="N3607" s="69">
        <f t="shared" si="355"/>
        <v>0</v>
      </c>
      <c r="U3607" s="71">
        <f t="shared" si="354"/>
        <v>0</v>
      </c>
      <c r="V3607" s="71">
        <f t="shared" si="356"/>
        <v>0</v>
      </c>
      <c r="X3607" s="69">
        <f>Job_Cards[[#This Row],[GST on Lobour]]+Job_Cards[[#This Row],[Total Labour]]+Job_Cards[[#This Row],[Part Value]]</f>
        <v>0</v>
      </c>
      <c r="AA3607" s="15">
        <f t="shared" si="357"/>
        <v>0</v>
      </c>
      <c r="AB3607" s="15">
        <f t="shared" si="358"/>
        <v>1</v>
      </c>
      <c r="AC3607" s="15">
        <f t="shared" si="359"/>
        <v>1900</v>
      </c>
    </row>
    <row r="3608" spans="7:29" x14ac:dyDescent="0.35">
      <c r="G3608" s="64"/>
      <c r="H3608" s="65"/>
      <c r="I3608" s="65" t="str">
        <f>IF(Job_Cards[[#This Row],[Customer Name]]="",I3607,"")</f>
        <v>Counter Sale</v>
      </c>
      <c r="K3608" s="67" t="str">
        <f>_xlfn.XLOOKUP(Job_Cards[[#This Row],[Part Code Issued]],'Inventory Check'!$A$3:$A$3000,'Inventory Check'!$B$3:$B$3000,"WRONG Code",0)</f>
        <v>WRONG Code</v>
      </c>
      <c r="N3608" s="69">
        <f t="shared" si="355"/>
        <v>0</v>
      </c>
      <c r="U3608" s="71">
        <f t="shared" si="354"/>
        <v>0</v>
      </c>
      <c r="V3608" s="71">
        <f t="shared" si="356"/>
        <v>0</v>
      </c>
      <c r="X3608" s="69">
        <f>Job_Cards[[#This Row],[GST on Lobour]]+Job_Cards[[#This Row],[Total Labour]]+Job_Cards[[#This Row],[Part Value]]</f>
        <v>0</v>
      </c>
      <c r="AA3608" s="15">
        <f t="shared" si="357"/>
        <v>0</v>
      </c>
      <c r="AB3608" s="15">
        <f t="shared" si="358"/>
        <v>1</v>
      </c>
      <c r="AC3608" s="15">
        <f t="shared" si="359"/>
        <v>1900</v>
      </c>
    </row>
    <row r="3609" spans="7:29" x14ac:dyDescent="0.35">
      <c r="G3609" s="64"/>
      <c r="H3609" s="65"/>
      <c r="I3609" s="65" t="str">
        <f>IF(Job_Cards[[#This Row],[Customer Name]]="",I3608,"")</f>
        <v>Counter Sale</v>
      </c>
      <c r="K3609" s="67" t="str">
        <f>_xlfn.XLOOKUP(Job_Cards[[#This Row],[Part Code Issued]],'Inventory Check'!$A$3:$A$3000,'Inventory Check'!$B$3:$B$3000,"WRONG Code",0)</f>
        <v>WRONG Code</v>
      </c>
      <c r="N3609" s="69">
        <f t="shared" si="355"/>
        <v>0</v>
      </c>
      <c r="U3609" s="71">
        <f t="shared" si="354"/>
        <v>0</v>
      </c>
      <c r="V3609" s="71">
        <f t="shared" si="356"/>
        <v>0</v>
      </c>
      <c r="X3609" s="69">
        <f>Job_Cards[[#This Row],[GST on Lobour]]+Job_Cards[[#This Row],[Total Labour]]+Job_Cards[[#This Row],[Part Value]]</f>
        <v>0</v>
      </c>
      <c r="AA3609" s="15">
        <f t="shared" si="357"/>
        <v>0</v>
      </c>
      <c r="AB3609" s="15">
        <f t="shared" si="358"/>
        <v>1</v>
      </c>
      <c r="AC3609" s="15">
        <f t="shared" si="359"/>
        <v>1900</v>
      </c>
    </row>
    <row r="3610" spans="7:29" x14ac:dyDescent="0.35">
      <c r="G3610" s="64"/>
      <c r="H3610" s="65"/>
      <c r="I3610" s="65" t="str">
        <f>IF(Job_Cards[[#This Row],[Customer Name]]="",I3609,"")</f>
        <v>Counter Sale</v>
      </c>
      <c r="K3610" s="67" t="str">
        <f>_xlfn.XLOOKUP(Job_Cards[[#This Row],[Part Code Issued]],'Inventory Check'!$A$3:$A$3000,'Inventory Check'!$B$3:$B$3000,"WRONG Code",0)</f>
        <v>WRONG Code</v>
      </c>
      <c r="N3610" s="69">
        <f t="shared" si="355"/>
        <v>0</v>
      </c>
      <c r="U3610" s="71">
        <f t="shared" si="354"/>
        <v>0</v>
      </c>
      <c r="V3610" s="71">
        <f t="shared" si="356"/>
        <v>0</v>
      </c>
      <c r="X3610" s="69">
        <f>Job_Cards[[#This Row],[GST on Lobour]]+Job_Cards[[#This Row],[Total Labour]]+Job_Cards[[#This Row],[Part Value]]</f>
        <v>0</v>
      </c>
      <c r="AA3610" s="15">
        <f t="shared" si="357"/>
        <v>0</v>
      </c>
      <c r="AB3610" s="15">
        <f t="shared" si="358"/>
        <v>1</v>
      </c>
      <c r="AC3610" s="15">
        <f t="shared" si="359"/>
        <v>1900</v>
      </c>
    </row>
    <row r="3611" spans="7:29" x14ac:dyDescent="0.35">
      <c r="G3611" s="64"/>
      <c r="H3611" s="65"/>
      <c r="I3611" s="65" t="str">
        <f>IF(Job_Cards[[#This Row],[Customer Name]]="",I3610,"")</f>
        <v>Counter Sale</v>
      </c>
      <c r="K3611" s="67" t="str">
        <f>_xlfn.XLOOKUP(Job_Cards[[#This Row],[Part Code Issued]],'Inventory Check'!$A$3:$A$3000,'Inventory Check'!$B$3:$B$3000,"WRONG Code",0)</f>
        <v>WRONG Code</v>
      </c>
      <c r="N3611" s="69">
        <f t="shared" si="355"/>
        <v>0</v>
      </c>
      <c r="U3611" s="71">
        <f t="shared" si="354"/>
        <v>0</v>
      </c>
      <c r="V3611" s="71">
        <f t="shared" si="356"/>
        <v>0</v>
      </c>
      <c r="X3611" s="69">
        <f>Job_Cards[[#This Row],[GST on Lobour]]+Job_Cards[[#This Row],[Total Labour]]+Job_Cards[[#This Row],[Part Value]]</f>
        <v>0</v>
      </c>
      <c r="AA3611" s="15">
        <f t="shared" si="357"/>
        <v>0</v>
      </c>
      <c r="AB3611" s="15">
        <f t="shared" si="358"/>
        <v>1</v>
      </c>
      <c r="AC3611" s="15">
        <f t="shared" si="359"/>
        <v>1900</v>
      </c>
    </row>
    <row r="3612" spans="7:29" x14ac:dyDescent="0.35">
      <c r="G3612" s="64"/>
      <c r="H3612" s="65"/>
      <c r="I3612" s="65" t="str">
        <f>IF(Job_Cards[[#This Row],[Customer Name]]="",I3611,"")</f>
        <v>Counter Sale</v>
      </c>
      <c r="K3612" s="67" t="str">
        <f>_xlfn.XLOOKUP(Job_Cards[[#This Row],[Part Code Issued]],'Inventory Check'!$A$3:$A$3000,'Inventory Check'!$B$3:$B$3000,"WRONG Code",0)</f>
        <v>WRONG Code</v>
      </c>
      <c r="N3612" s="69">
        <f t="shared" si="355"/>
        <v>0</v>
      </c>
      <c r="U3612" s="71">
        <f t="shared" si="354"/>
        <v>0</v>
      </c>
      <c r="V3612" s="71">
        <f t="shared" si="356"/>
        <v>0</v>
      </c>
      <c r="X3612" s="69">
        <f>Job_Cards[[#This Row],[GST on Lobour]]+Job_Cards[[#This Row],[Total Labour]]+Job_Cards[[#This Row],[Part Value]]</f>
        <v>0</v>
      </c>
      <c r="AA3612" s="15">
        <f t="shared" si="357"/>
        <v>0</v>
      </c>
      <c r="AB3612" s="15">
        <f t="shared" si="358"/>
        <v>1</v>
      </c>
      <c r="AC3612" s="15">
        <f t="shared" si="359"/>
        <v>1900</v>
      </c>
    </row>
    <row r="3613" spans="7:29" x14ac:dyDescent="0.35">
      <c r="G3613" s="64"/>
      <c r="H3613" s="65"/>
      <c r="I3613" s="65" t="str">
        <f>IF(Job_Cards[[#This Row],[Customer Name]]="",I3612,"")</f>
        <v>Counter Sale</v>
      </c>
      <c r="K3613" s="67" t="str">
        <f>_xlfn.XLOOKUP(Job_Cards[[#This Row],[Part Code Issued]],'Inventory Check'!$A$3:$A$3000,'Inventory Check'!$B$3:$B$3000,"WRONG Code",0)</f>
        <v>WRONG Code</v>
      </c>
      <c r="N3613" s="69">
        <f t="shared" si="355"/>
        <v>0</v>
      </c>
      <c r="U3613" s="71">
        <f t="shared" si="354"/>
        <v>0</v>
      </c>
      <c r="V3613" s="71">
        <f t="shared" si="356"/>
        <v>0</v>
      </c>
      <c r="X3613" s="69">
        <f>Job_Cards[[#This Row],[GST on Lobour]]+Job_Cards[[#This Row],[Total Labour]]+Job_Cards[[#This Row],[Part Value]]</f>
        <v>0</v>
      </c>
      <c r="AA3613" s="15">
        <f t="shared" si="357"/>
        <v>0</v>
      </c>
      <c r="AB3613" s="15">
        <f t="shared" si="358"/>
        <v>1</v>
      </c>
      <c r="AC3613" s="15">
        <f t="shared" si="359"/>
        <v>1900</v>
      </c>
    </row>
    <row r="3614" spans="7:29" x14ac:dyDescent="0.35">
      <c r="G3614" s="64"/>
      <c r="H3614" s="65"/>
      <c r="I3614" s="65" t="str">
        <f>IF(Job_Cards[[#This Row],[Customer Name]]="",I3613,"")</f>
        <v>Counter Sale</v>
      </c>
      <c r="K3614" s="67" t="str">
        <f>_xlfn.XLOOKUP(Job_Cards[[#This Row],[Part Code Issued]],'Inventory Check'!$A$3:$A$3000,'Inventory Check'!$B$3:$B$3000,"WRONG Code",0)</f>
        <v>WRONG Code</v>
      </c>
      <c r="N3614" s="69">
        <f t="shared" si="355"/>
        <v>0</v>
      </c>
      <c r="U3614" s="71">
        <f t="shared" si="354"/>
        <v>0</v>
      </c>
      <c r="V3614" s="71">
        <f t="shared" si="356"/>
        <v>0</v>
      </c>
      <c r="X3614" s="69">
        <f>Job_Cards[[#This Row],[GST on Lobour]]+Job_Cards[[#This Row],[Total Labour]]+Job_Cards[[#This Row],[Part Value]]</f>
        <v>0</v>
      </c>
      <c r="AA3614" s="15">
        <f t="shared" si="357"/>
        <v>0</v>
      </c>
      <c r="AB3614" s="15">
        <f t="shared" si="358"/>
        <v>1</v>
      </c>
      <c r="AC3614" s="15">
        <f t="shared" si="359"/>
        <v>1900</v>
      </c>
    </row>
    <row r="3615" spans="7:29" x14ac:dyDescent="0.35">
      <c r="G3615" s="64"/>
      <c r="H3615" s="65"/>
      <c r="I3615" s="65" t="str">
        <f>IF(Job_Cards[[#This Row],[Customer Name]]="",I3614,"")</f>
        <v>Counter Sale</v>
      </c>
      <c r="K3615" s="67" t="str">
        <f>_xlfn.XLOOKUP(Job_Cards[[#This Row],[Part Code Issued]],'Inventory Check'!$A$3:$A$3000,'Inventory Check'!$B$3:$B$3000,"WRONG Code",0)</f>
        <v>WRONG Code</v>
      </c>
      <c r="N3615" s="69">
        <f t="shared" si="355"/>
        <v>0</v>
      </c>
      <c r="U3615" s="71">
        <f t="shared" si="354"/>
        <v>0</v>
      </c>
      <c r="V3615" s="71">
        <f t="shared" si="356"/>
        <v>0</v>
      </c>
      <c r="X3615" s="69">
        <f>Job_Cards[[#This Row],[GST on Lobour]]+Job_Cards[[#This Row],[Total Labour]]+Job_Cards[[#This Row],[Part Value]]</f>
        <v>0</v>
      </c>
      <c r="AA3615" s="15">
        <f t="shared" si="357"/>
        <v>0</v>
      </c>
      <c r="AB3615" s="15">
        <f t="shared" si="358"/>
        <v>1</v>
      </c>
      <c r="AC3615" s="15">
        <f t="shared" si="359"/>
        <v>1900</v>
      </c>
    </row>
    <row r="3616" spans="7:29" x14ac:dyDescent="0.35">
      <c r="G3616" s="64"/>
      <c r="H3616" s="65"/>
      <c r="I3616" s="65" t="str">
        <f>IF(Job_Cards[[#This Row],[Customer Name]]="",I3615,"")</f>
        <v>Counter Sale</v>
      </c>
      <c r="K3616" s="67" t="str">
        <f>_xlfn.XLOOKUP(Job_Cards[[#This Row],[Part Code Issued]],'Inventory Check'!$A$3:$A$3000,'Inventory Check'!$B$3:$B$3000,"WRONG Code",0)</f>
        <v>WRONG Code</v>
      </c>
      <c r="N3616" s="69">
        <f t="shared" si="355"/>
        <v>0</v>
      </c>
      <c r="U3616" s="71">
        <f t="shared" si="354"/>
        <v>0</v>
      </c>
      <c r="V3616" s="71">
        <f t="shared" si="356"/>
        <v>0</v>
      </c>
      <c r="X3616" s="69">
        <f>Job_Cards[[#This Row],[GST on Lobour]]+Job_Cards[[#This Row],[Total Labour]]+Job_Cards[[#This Row],[Part Value]]</f>
        <v>0</v>
      </c>
      <c r="AA3616" s="15">
        <f t="shared" si="357"/>
        <v>0</v>
      </c>
      <c r="AB3616" s="15">
        <f t="shared" si="358"/>
        <v>1</v>
      </c>
      <c r="AC3616" s="15">
        <f t="shared" si="359"/>
        <v>1900</v>
      </c>
    </row>
    <row r="3617" spans="7:29" x14ac:dyDescent="0.35">
      <c r="G3617" s="64"/>
      <c r="H3617" s="65"/>
      <c r="I3617" s="65" t="str">
        <f>IF(Job_Cards[[#This Row],[Customer Name]]="",I3616,"")</f>
        <v>Counter Sale</v>
      </c>
      <c r="K3617" s="67" t="str">
        <f>_xlfn.XLOOKUP(Job_Cards[[#This Row],[Part Code Issued]],'Inventory Check'!$A$3:$A$3000,'Inventory Check'!$B$3:$B$3000,"WRONG Code",0)</f>
        <v>WRONG Code</v>
      </c>
      <c r="N3617" s="69">
        <f t="shared" si="355"/>
        <v>0</v>
      </c>
      <c r="U3617" s="71">
        <f t="shared" si="354"/>
        <v>0</v>
      </c>
      <c r="V3617" s="71">
        <f t="shared" si="356"/>
        <v>0</v>
      </c>
      <c r="X3617" s="69">
        <f>Job_Cards[[#This Row],[GST on Lobour]]+Job_Cards[[#This Row],[Total Labour]]+Job_Cards[[#This Row],[Part Value]]</f>
        <v>0</v>
      </c>
      <c r="AA3617" s="15">
        <f t="shared" si="357"/>
        <v>0</v>
      </c>
      <c r="AB3617" s="15">
        <f t="shared" si="358"/>
        <v>1</v>
      </c>
      <c r="AC3617" s="15">
        <f t="shared" si="359"/>
        <v>1900</v>
      </c>
    </row>
    <row r="3618" spans="7:29" x14ac:dyDescent="0.35">
      <c r="G3618" s="64"/>
      <c r="H3618" s="65"/>
      <c r="I3618" s="65" t="str">
        <f>IF(Job_Cards[[#This Row],[Customer Name]]="",I3617,"")</f>
        <v>Counter Sale</v>
      </c>
      <c r="K3618" s="67" t="str">
        <f>_xlfn.XLOOKUP(Job_Cards[[#This Row],[Part Code Issued]],'Inventory Check'!$A$3:$A$3000,'Inventory Check'!$B$3:$B$3000,"WRONG Code",0)</f>
        <v>WRONG Code</v>
      </c>
      <c r="N3618" s="69">
        <f t="shared" si="355"/>
        <v>0</v>
      </c>
      <c r="U3618" s="71">
        <f t="shared" si="354"/>
        <v>0</v>
      </c>
      <c r="V3618" s="71">
        <f t="shared" si="356"/>
        <v>0</v>
      </c>
      <c r="X3618" s="69">
        <f>Job_Cards[[#This Row],[GST on Lobour]]+Job_Cards[[#This Row],[Total Labour]]+Job_Cards[[#This Row],[Part Value]]</f>
        <v>0</v>
      </c>
      <c r="AA3618" s="15">
        <f t="shared" si="357"/>
        <v>0</v>
      </c>
      <c r="AB3618" s="15">
        <f t="shared" si="358"/>
        <v>1</v>
      </c>
      <c r="AC3618" s="15">
        <f t="shared" si="359"/>
        <v>1900</v>
      </c>
    </row>
    <row r="3619" spans="7:29" x14ac:dyDescent="0.35">
      <c r="G3619" s="64"/>
      <c r="H3619" s="65"/>
      <c r="I3619" s="65" t="str">
        <f>IF(Job_Cards[[#This Row],[Customer Name]]="",I3618,"")</f>
        <v>Counter Sale</v>
      </c>
      <c r="K3619" s="67" t="str">
        <f>_xlfn.XLOOKUP(Job_Cards[[#This Row],[Part Code Issued]],'Inventory Check'!$A$3:$A$3000,'Inventory Check'!$B$3:$B$3000,"WRONG Code",0)</f>
        <v>WRONG Code</v>
      </c>
      <c r="N3619" s="69">
        <f t="shared" si="355"/>
        <v>0</v>
      </c>
      <c r="U3619" s="71">
        <f t="shared" si="354"/>
        <v>0</v>
      </c>
      <c r="V3619" s="71">
        <f t="shared" si="356"/>
        <v>0</v>
      </c>
      <c r="X3619" s="69">
        <f>Job_Cards[[#This Row],[GST on Lobour]]+Job_Cards[[#This Row],[Total Labour]]+Job_Cards[[#This Row],[Part Value]]</f>
        <v>0</v>
      </c>
      <c r="AA3619" s="15">
        <f t="shared" si="357"/>
        <v>0</v>
      </c>
      <c r="AB3619" s="15">
        <f t="shared" si="358"/>
        <v>1</v>
      </c>
      <c r="AC3619" s="15">
        <f t="shared" si="359"/>
        <v>1900</v>
      </c>
    </row>
    <row r="3620" spans="7:29" x14ac:dyDescent="0.35">
      <c r="G3620" s="64"/>
      <c r="H3620" s="65"/>
      <c r="I3620" s="65" t="str">
        <f>IF(Job_Cards[[#This Row],[Customer Name]]="",I3619,"")</f>
        <v>Counter Sale</v>
      </c>
      <c r="K3620" s="67" t="str">
        <f>_xlfn.XLOOKUP(Job_Cards[[#This Row],[Part Code Issued]],'Inventory Check'!$A$3:$A$3000,'Inventory Check'!$B$3:$B$3000,"WRONG Code",0)</f>
        <v>WRONG Code</v>
      </c>
      <c r="N3620" s="69">
        <f t="shared" si="355"/>
        <v>0</v>
      </c>
      <c r="U3620" s="71">
        <f t="shared" si="354"/>
        <v>0</v>
      </c>
      <c r="V3620" s="71">
        <f t="shared" si="356"/>
        <v>0</v>
      </c>
      <c r="X3620" s="69">
        <f>Job_Cards[[#This Row],[GST on Lobour]]+Job_Cards[[#This Row],[Total Labour]]+Job_Cards[[#This Row],[Part Value]]</f>
        <v>0</v>
      </c>
      <c r="AA3620" s="15">
        <f t="shared" si="357"/>
        <v>0</v>
      </c>
      <c r="AB3620" s="15">
        <f t="shared" si="358"/>
        <v>1</v>
      </c>
      <c r="AC3620" s="15">
        <f t="shared" si="359"/>
        <v>1900</v>
      </c>
    </row>
    <row r="3621" spans="7:29" x14ac:dyDescent="0.35">
      <c r="G3621" s="64"/>
      <c r="H3621" s="65"/>
      <c r="I3621" s="65" t="str">
        <f>IF(Job_Cards[[#This Row],[Customer Name]]="",I3620,"")</f>
        <v>Counter Sale</v>
      </c>
      <c r="K3621" s="67" t="str">
        <f>_xlfn.XLOOKUP(Job_Cards[[#This Row],[Part Code Issued]],'Inventory Check'!$A$3:$A$3000,'Inventory Check'!$B$3:$B$3000,"WRONG Code",0)</f>
        <v>WRONG Code</v>
      </c>
      <c r="N3621" s="69">
        <f t="shared" si="355"/>
        <v>0</v>
      </c>
      <c r="U3621" s="71">
        <f t="shared" si="354"/>
        <v>0</v>
      </c>
      <c r="V3621" s="71">
        <f t="shared" si="356"/>
        <v>0</v>
      </c>
      <c r="X3621" s="69">
        <f>Job_Cards[[#This Row],[GST on Lobour]]+Job_Cards[[#This Row],[Total Labour]]+Job_Cards[[#This Row],[Part Value]]</f>
        <v>0</v>
      </c>
      <c r="AA3621" s="15">
        <f t="shared" si="357"/>
        <v>0</v>
      </c>
      <c r="AB3621" s="15">
        <f t="shared" si="358"/>
        <v>1</v>
      </c>
      <c r="AC3621" s="15">
        <f t="shared" si="359"/>
        <v>1900</v>
      </c>
    </row>
    <row r="3622" spans="7:29" x14ac:dyDescent="0.35">
      <c r="G3622" s="64"/>
      <c r="H3622" s="65"/>
      <c r="I3622" s="65" t="str">
        <f>IF(Job_Cards[[#This Row],[Customer Name]]="",I3621,"")</f>
        <v>Counter Sale</v>
      </c>
      <c r="K3622" s="67" t="str">
        <f>_xlfn.XLOOKUP(Job_Cards[[#This Row],[Part Code Issued]],'Inventory Check'!$A$3:$A$3000,'Inventory Check'!$B$3:$B$3000,"WRONG Code",0)</f>
        <v>WRONG Code</v>
      </c>
      <c r="N3622" s="69">
        <f t="shared" si="355"/>
        <v>0</v>
      </c>
      <c r="U3622" s="71">
        <f t="shared" si="354"/>
        <v>0</v>
      </c>
      <c r="V3622" s="71">
        <f t="shared" si="356"/>
        <v>0</v>
      </c>
      <c r="X3622" s="69">
        <f>Job_Cards[[#This Row],[GST on Lobour]]+Job_Cards[[#This Row],[Total Labour]]+Job_Cards[[#This Row],[Part Value]]</f>
        <v>0</v>
      </c>
      <c r="AA3622" s="15">
        <f t="shared" si="357"/>
        <v>0</v>
      </c>
      <c r="AB3622" s="15">
        <f t="shared" si="358"/>
        <v>1</v>
      </c>
      <c r="AC3622" s="15">
        <f t="shared" si="359"/>
        <v>1900</v>
      </c>
    </row>
    <row r="3623" spans="7:29" x14ac:dyDescent="0.35">
      <c r="G3623" s="64"/>
      <c r="H3623" s="65"/>
      <c r="I3623" s="65" t="str">
        <f>IF(Job_Cards[[#This Row],[Customer Name]]="",I3622,"")</f>
        <v>Counter Sale</v>
      </c>
      <c r="K3623" s="67" t="str">
        <f>_xlfn.XLOOKUP(Job_Cards[[#This Row],[Part Code Issued]],'Inventory Check'!$A$3:$A$3000,'Inventory Check'!$B$3:$B$3000,"WRONG Code",0)</f>
        <v>WRONG Code</v>
      </c>
      <c r="N3623" s="69">
        <f t="shared" si="355"/>
        <v>0</v>
      </c>
      <c r="U3623" s="71">
        <f t="shared" si="354"/>
        <v>0</v>
      </c>
      <c r="V3623" s="71">
        <f t="shared" si="356"/>
        <v>0</v>
      </c>
      <c r="X3623" s="69">
        <f>Job_Cards[[#This Row],[GST on Lobour]]+Job_Cards[[#This Row],[Total Labour]]+Job_Cards[[#This Row],[Part Value]]</f>
        <v>0</v>
      </c>
      <c r="AA3623" s="15">
        <f t="shared" si="357"/>
        <v>0</v>
      </c>
      <c r="AB3623" s="15">
        <f t="shared" si="358"/>
        <v>1</v>
      </c>
      <c r="AC3623" s="15">
        <f t="shared" si="359"/>
        <v>1900</v>
      </c>
    </row>
    <row r="3624" spans="7:29" x14ac:dyDescent="0.35">
      <c r="G3624" s="64"/>
      <c r="H3624" s="65"/>
      <c r="I3624" s="65" t="str">
        <f>IF(Job_Cards[[#This Row],[Customer Name]]="",I3623,"")</f>
        <v>Counter Sale</v>
      </c>
      <c r="K3624" s="67" t="str">
        <f>_xlfn.XLOOKUP(Job_Cards[[#This Row],[Part Code Issued]],'Inventory Check'!$A$3:$A$3000,'Inventory Check'!$B$3:$B$3000,"WRONG Code",0)</f>
        <v>WRONG Code</v>
      </c>
      <c r="N3624" s="69">
        <f t="shared" si="355"/>
        <v>0</v>
      </c>
      <c r="U3624" s="71">
        <f t="shared" si="354"/>
        <v>0</v>
      </c>
      <c r="V3624" s="71">
        <f t="shared" si="356"/>
        <v>0</v>
      </c>
      <c r="X3624" s="69">
        <f>Job_Cards[[#This Row],[GST on Lobour]]+Job_Cards[[#This Row],[Total Labour]]+Job_Cards[[#This Row],[Part Value]]</f>
        <v>0</v>
      </c>
      <c r="AA3624" s="15">
        <f t="shared" si="357"/>
        <v>0</v>
      </c>
      <c r="AB3624" s="15">
        <f t="shared" si="358"/>
        <v>1</v>
      </c>
      <c r="AC3624" s="15">
        <f t="shared" si="359"/>
        <v>1900</v>
      </c>
    </row>
    <row r="3625" spans="7:29" x14ac:dyDescent="0.35">
      <c r="G3625" s="64"/>
      <c r="H3625" s="65"/>
      <c r="I3625" s="65" t="str">
        <f>IF(Job_Cards[[#This Row],[Customer Name]]="",I3624,"")</f>
        <v>Counter Sale</v>
      </c>
      <c r="K3625" s="67" t="str">
        <f>_xlfn.XLOOKUP(Job_Cards[[#This Row],[Part Code Issued]],'Inventory Check'!$A$3:$A$3000,'Inventory Check'!$B$3:$B$3000,"WRONG Code",0)</f>
        <v>WRONG Code</v>
      </c>
      <c r="N3625" s="69">
        <f t="shared" si="355"/>
        <v>0</v>
      </c>
      <c r="U3625" s="71">
        <f t="shared" si="354"/>
        <v>0</v>
      </c>
      <c r="V3625" s="71">
        <f t="shared" si="356"/>
        <v>0</v>
      </c>
      <c r="X3625" s="69">
        <f>Job_Cards[[#This Row],[GST on Lobour]]+Job_Cards[[#This Row],[Total Labour]]+Job_Cards[[#This Row],[Part Value]]</f>
        <v>0</v>
      </c>
      <c r="AA3625" s="15">
        <f t="shared" si="357"/>
        <v>0</v>
      </c>
      <c r="AB3625" s="15">
        <f t="shared" si="358"/>
        <v>1</v>
      </c>
      <c r="AC3625" s="15">
        <f t="shared" si="359"/>
        <v>1900</v>
      </c>
    </row>
    <row r="3626" spans="7:29" x14ac:dyDescent="0.35">
      <c r="G3626" s="64"/>
      <c r="H3626" s="65"/>
      <c r="I3626" s="65" t="str">
        <f>IF(Job_Cards[[#This Row],[Customer Name]]="",I3625,"")</f>
        <v>Counter Sale</v>
      </c>
      <c r="K3626" s="67" t="str">
        <f>_xlfn.XLOOKUP(Job_Cards[[#This Row],[Part Code Issued]],'Inventory Check'!$A$3:$A$3000,'Inventory Check'!$B$3:$B$3000,"WRONG Code",0)</f>
        <v>WRONG Code</v>
      </c>
      <c r="N3626" s="69">
        <f t="shared" si="355"/>
        <v>0</v>
      </c>
      <c r="U3626" s="71">
        <f t="shared" si="354"/>
        <v>0</v>
      </c>
      <c r="V3626" s="71">
        <f t="shared" si="356"/>
        <v>0</v>
      </c>
      <c r="X3626" s="69">
        <f>Job_Cards[[#This Row],[GST on Lobour]]+Job_Cards[[#This Row],[Total Labour]]+Job_Cards[[#This Row],[Part Value]]</f>
        <v>0</v>
      </c>
      <c r="AA3626" s="15">
        <f t="shared" si="357"/>
        <v>0</v>
      </c>
      <c r="AB3626" s="15">
        <f t="shared" si="358"/>
        <v>1</v>
      </c>
      <c r="AC3626" s="15">
        <f t="shared" si="359"/>
        <v>1900</v>
      </c>
    </row>
    <row r="3627" spans="7:29" x14ac:dyDescent="0.35">
      <c r="G3627" s="64"/>
      <c r="H3627" s="65"/>
      <c r="I3627" s="65" t="str">
        <f>IF(Job_Cards[[#This Row],[Customer Name]]="",I3626,"")</f>
        <v>Counter Sale</v>
      </c>
      <c r="K3627" s="67" t="str">
        <f>_xlfn.XLOOKUP(Job_Cards[[#This Row],[Part Code Issued]],'Inventory Check'!$A$3:$A$3000,'Inventory Check'!$B$3:$B$3000,"WRONG Code",0)</f>
        <v>WRONG Code</v>
      </c>
      <c r="N3627" s="69">
        <f t="shared" si="355"/>
        <v>0</v>
      </c>
      <c r="U3627" s="71">
        <f t="shared" si="354"/>
        <v>0</v>
      </c>
      <c r="V3627" s="71">
        <f t="shared" si="356"/>
        <v>0</v>
      </c>
      <c r="X3627" s="69">
        <f>Job_Cards[[#This Row],[GST on Lobour]]+Job_Cards[[#This Row],[Total Labour]]+Job_Cards[[#This Row],[Part Value]]</f>
        <v>0</v>
      </c>
      <c r="AA3627" s="15">
        <f t="shared" si="357"/>
        <v>0</v>
      </c>
      <c r="AB3627" s="15">
        <f t="shared" si="358"/>
        <v>1</v>
      </c>
      <c r="AC3627" s="15">
        <f t="shared" si="359"/>
        <v>1900</v>
      </c>
    </row>
    <row r="3628" spans="7:29" x14ac:dyDescent="0.35">
      <c r="G3628" s="64"/>
      <c r="H3628" s="65"/>
      <c r="I3628" s="65" t="str">
        <f>IF(Job_Cards[[#This Row],[Customer Name]]="",I3627,"")</f>
        <v>Counter Sale</v>
      </c>
      <c r="K3628" s="67" t="str">
        <f>_xlfn.XLOOKUP(Job_Cards[[#This Row],[Part Code Issued]],'Inventory Check'!$A$3:$A$3000,'Inventory Check'!$B$3:$B$3000,"WRONG Code",0)</f>
        <v>WRONG Code</v>
      </c>
      <c r="N3628" s="69">
        <f t="shared" si="355"/>
        <v>0</v>
      </c>
      <c r="U3628" s="71">
        <f t="shared" si="354"/>
        <v>0</v>
      </c>
      <c r="V3628" s="71">
        <f t="shared" si="356"/>
        <v>0</v>
      </c>
      <c r="X3628" s="69">
        <f>Job_Cards[[#This Row],[GST on Lobour]]+Job_Cards[[#This Row],[Total Labour]]+Job_Cards[[#This Row],[Part Value]]</f>
        <v>0</v>
      </c>
      <c r="AA3628" s="15">
        <f t="shared" si="357"/>
        <v>0</v>
      </c>
      <c r="AB3628" s="15">
        <f t="shared" si="358"/>
        <v>1</v>
      </c>
      <c r="AC3628" s="15">
        <f t="shared" si="359"/>
        <v>1900</v>
      </c>
    </row>
    <row r="3629" spans="7:29" x14ac:dyDescent="0.35">
      <c r="G3629" s="64"/>
      <c r="H3629" s="65"/>
      <c r="I3629" s="65" t="str">
        <f>IF(Job_Cards[[#This Row],[Customer Name]]="",I3628,"")</f>
        <v>Counter Sale</v>
      </c>
      <c r="K3629" s="67" t="str">
        <f>_xlfn.XLOOKUP(Job_Cards[[#This Row],[Part Code Issued]],'Inventory Check'!$A$3:$A$3000,'Inventory Check'!$B$3:$B$3000,"WRONG Code",0)</f>
        <v>WRONG Code</v>
      </c>
      <c r="N3629" s="69">
        <f t="shared" si="355"/>
        <v>0</v>
      </c>
      <c r="U3629" s="71">
        <f t="shared" si="354"/>
        <v>0</v>
      </c>
      <c r="V3629" s="71">
        <f t="shared" si="356"/>
        <v>0</v>
      </c>
      <c r="X3629" s="69">
        <f>Job_Cards[[#This Row],[GST on Lobour]]+Job_Cards[[#This Row],[Total Labour]]+Job_Cards[[#This Row],[Part Value]]</f>
        <v>0</v>
      </c>
      <c r="AA3629" s="15">
        <f t="shared" si="357"/>
        <v>0</v>
      </c>
      <c r="AB3629" s="15">
        <f t="shared" si="358"/>
        <v>1</v>
      </c>
      <c r="AC3629" s="15">
        <f t="shared" si="359"/>
        <v>1900</v>
      </c>
    </row>
    <row r="3630" spans="7:29" x14ac:dyDescent="0.35">
      <c r="G3630" s="64"/>
      <c r="H3630" s="65"/>
      <c r="I3630" s="65" t="str">
        <f>IF(Job_Cards[[#This Row],[Customer Name]]="",I3629,"")</f>
        <v>Counter Sale</v>
      </c>
      <c r="K3630" s="67" t="str">
        <f>_xlfn.XLOOKUP(Job_Cards[[#This Row],[Part Code Issued]],'Inventory Check'!$A$3:$A$3000,'Inventory Check'!$B$3:$B$3000,"WRONG Code",0)</f>
        <v>WRONG Code</v>
      </c>
      <c r="N3630" s="69">
        <f t="shared" si="355"/>
        <v>0</v>
      </c>
      <c r="U3630" s="71">
        <f t="shared" si="354"/>
        <v>0</v>
      </c>
      <c r="V3630" s="71">
        <f t="shared" si="356"/>
        <v>0</v>
      </c>
      <c r="X3630" s="69">
        <f>Job_Cards[[#This Row],[GST on Lobour]]+Job_Cards[[#This Row],[Total Labour]]+Job_Cards[[#This Row],[Part Value]]</f>
        <v>0</v>
      </c>
      <c r="AA3630" s="15">
        <f t="shared" si="357"/>
        <v>0</v>
      </c>
      <c r="AB3630" s="15">
        <f t="shared" si="358"/>
        <v>1</v>
      </c>
      <c r="AC3630" s="15">
        <f t="shared" si="359"/>
        <v>1900</v>
      </c>
    </row>
    <row r="3631" spans="7:29" x14ac:dyDescent="0.35">
      <c r="G3631" s="64"/>
      <c r="H3631" s="65"/>
      <c r="I3631" s="65" t="str">
        <f>IF(Job_Cards[[#This Row],[Customer Name]]="",I3630,"")</f>
        <v>Counter Sale</v>
      </c>
      <c r="K3631" s="67" t="str">
        <f>_xlfn.XLOOKUP(Job_Cards[[#This Row],[Part Code Issued]],'Inventory Check'!$A$3:$A$3000,'Inventory Check'!$B$3:$B$3000,"WRONG Code",0)</f>
        <v>WRONG Code</v>
      </c>
      <c r="N3631" s="69">
        <f t="shared" si="355"/>
        <v>0</v>
      </c>
      <c r="U3631" s="71">
        <f t="shared" si="354"/>
        <v>0</v>
      </c>
      <c r="V3631" s="71">
        <f t="shared" si="356"/>
        <v>0</v>
      </c>
      <c r="X3631" s="69">
        <f>Job_Cards[[#This Row],[GST on Lobour]]+Job_Cards[[#This Row],[Total Labour]]+Job_Cards[[#This Row],[Part Value]]</f>
        <v>0</v>
      </c>
      <c r="AA3631" s="15">
        <f t="shared" si="357"/>
        <v>0</v>
      </c>
      <c r="AB3631" s="15">
        <f t="shared" si="358"/>
        <v>1</v>
      </c>
      <c r="AC3631" s="15">
        <f t="shared" si="359"/>
        <v>1900</v>
      </c>
    </row>
    <row r="3632" spans="7:29" x14ac:dyDescent="0.35">
      <c r="G3632" s="64"/>
      <c r="H3632" s="65"/>
      <c r="I3632" s="65" t="str">
        <f>IF(Job_Cards[[#This Row],[Customer Name]]="",I3631,"")</f>
        <v>Counter Sale</v>
      </c>
      <c r="K3632" s="67" t="str">
        <f>_xlfn.XLOOKUP(Job_Cards[[#This Row],[Part Code Issued]],'Inventory Check'!$A$3:$A$3000,'Inventory Check'!$B$3:$B$3000,"WRONG Code",0)</f>
        <v>WRONG Code</v>
      </c>
      <c r="N3632" s="69">
        <f t="shared" si="355"/>
        <v>0</v>
      </c>
      <c r="U3632" s="71">
        <f t="shared" si="354"/>
        <v>0</v>
      </c>
      <c r="V3632" s="71">
        <f t="shared" si="356"/>
        <v>0</v>
      </c>
      <c r="X3632" s="69">
        <f>Job_Cards[[#This Row],[GST on Lobour]]+Job_Cards[[#This Row],[Total Labour]]+Job_Cards[[#This Row],[Part Value]]</f>
        <v>0</v>
      </c>
      <c r="AA3632" s="15">
        <f t="shared" si="357"/>
        <v>0</v>
      </c>
      <c r="AB3632" s="15">
        <f t="shared" si="358"/>
        <v>1</v>
      </c>
      <c r="AC3632" s="15">
        <f t="shared" si="359"/>
        <v>1900</v>
      </c>
    </row>
    <row r="3633" spans="7:29" x14ac:dyDescent="0.35">
      <c r="G3633" s="64"/>
      <c r="H3633" s="65"/>
      <c r="I3633" s="65" t="str">
        <f>IF(Job_Cards[[#This Row],[Customer Name]]="",I3632,"")</f>
        <v>Counter Sale</v>
      </c>
      <c r="K3633" s="67" t="str">
        <f>_xlfn.XLOOKUP(Job_Cards[[#This Row],[Part Code Issued]],'Inventory Check'!$A$3:$A$3000,'Inventory Check'!$B$3:$B$3000,"WRONG Code",0)</f>
        <v>WRONG Code</v>
      </c>
      <c r="N3633" s="69">
        <f t="shared" si="355"/>
        <v>0</v>
      </c>
      <c r="U3633" s="71">
        <f t="shared" si="354"/>
        <v>0</v>
      </c>
      <c r="V3633" s="71">
        <f t="shared" si="356"/>
        <v>0</v>
      </c>
      <c r="X3633" s="69">
        <f>Job_Cards[[#This Row],[GST on Lobour]]+Job_Cards[[#This Row],[Total Labour]]+Job_Cards[[#This Row],[Part Value]]</f>
        <v>0</v>
      </c>
      <c r="AA3633" s="15">
        <f t="shared" si="357"/>
        <v>0</v>
      </c>
      <c r="AB3633" s="15">
        <f t="shared" si="358"/>
        <v>1</v>
      </c>
      <c r="AC3633" s="15">
        <f t="shared" si="359"/>
        <v>1900</v>
      </c>
    </row>
    <row r="3634" spans="7:29" x14ac:dyDescent="0.35">
      <c r="G3634" s="64"/>
      <c r="H3634" s="65"/>
      <c r="I3634" s="65" t="str">
        <f>IF(Job_Cards[[#This Row],[Customer Name]]="",I3633,"")</f>
        <v>Counter Sale</v>
      </c>
      <c r="K3634" s="67" t="str">
        <f>_xlfn.XLOOKUP(Job_Cards[[#This Row],[Part Code Issued]],'Inventory Check'!$A$3:$A$3000,'Inventory Check'!$B$3:$B$3000,"WRONG Code",0)</f>
        <v>WRONG Code</v>
      </c>
      <c r="N3634" s="69">
        <f t="shared" si="355"/>
        <v>0</v>
      </c>
      <c r="U3634" s="71">
        <f t="shared" si="354"/>
        <v>0</v>
      </c>
      <c r="V3634" s="71">
        <f t="shared" si="356"/>
        <v>0</v>
      </c>
      <c r="X3634" s="69">
        <f>Job_Cards[[#This Row],[GST on Lobour]]+Job_Cards[[#This Row],[Total Labour]]+Job_Cards[[#This Row],[Part Value]]</f>
        <v>0</v>
      </c>
      <c r="AA3634" s="15">
        <f t="shared" si="357"/>
        <v>0</v>
      </c>
      <c r="AB3634" s="15">
        <f t="shared" si="358"/>
        <v>1</v>
      </c>
      <c r="AC3634" s="15">
        <f t="shared" si="359"/>
        <v>1900</v>
      </c>
    </row>
    <row r="3635" spans="7:29" x14ac:dyDescent="0.35">
      <c r="G3635" s="64"/>
      <c r="H3635" s="65"/>
      <c r="I3635" s="65" t="str">
        <f>IF(Job_Cards[[#This Row],[Customer Name]]="",I3634,"")</f>
        <v>Counter Sale</v>
      </c>
      <c r="K3635" s="67" t="str">
        <f>_xlfn.XLOOKUP(Job_Cards[[#This Row],[Part Code Issued]],'Inventory Check'!$A$3:$A$3000,'Inventory Check'!$B$3:$B$3000,"WRONG Code",0)</f>
        <v>WRONG Code</v>
      </c>
      <c r="N3635" s="69">
        <f t="shared" si="355"/>
        <v>0</v>
      </c>
      <c r="U3635" s="71">
        <f t="shared" si="354"/>
        <v>0</v>
      </c>
      <c r="V3635" s="71">
        <f t="shared" si="356"/>
        <v>0</v>
      </c>
      <c r="X3635" s="69">
        <f>Job_Cards[[#This Row],[GST on Lobour]]+Job_Cards[[#This Row],[Total Labour]]+Job_Cards[[#This Row],[Part Value]]</f>
        <v>0</v>
      </c>
      <c r="AA3635" s="15">
        <f t="shared" si="357"/>
        <v>0</v>
      </c>
      <c r="AB3635" s="15">
        <f t="shared" si="358"/>
        <v>1</v>
      </c>
      <c r="AC3635" s="15">
        <f t="shared" si="359"/>
        <v>1900</v>
      </c>
    </row>
    <row r="3636" spans="7:29" x14ac:dyDescent="0.35">
      <c r="G3636" s="64"/>
      <c r="H3636" s="65"/>
      <c r="I3636" s="65" t="str">
        <f>IF(Job_Cards[[#This Row],[Customer Name]]="",I3635,"")</f>
        <v>Counter Sale</v>
      </c>
      <c r="K3636" s="67" t="str">
        <f>_xlfn.XLOOKUP(Job_Cards[[#This Row],[Part Code Issued]],'Inventory Check'!$A$3:$A$3000,'Inventory Check'!$B$3:$B$3000,"WRONG Code",0)</f>
        <v>WRONG Code</v>
      </c>
      <c r="N3636" s="69">
        <f t="shared" si="355"/>
        <v>0</v>
      </c>
      <c r="U3636" s="71">
        <f t="shared" si="354"/>
        <v>0</v>
      </c>
      <c r="V3636" s="71">
        <f t="shared" si="356"/>
        <v>0</v>
      </c>
      <c r="X3636" s="69">
        <f>Job_Cards[[#This Row],[GST on Lobour]]+Job_Cards[[#This Row],[Total Labour]]+Job_Cards[[#This Row],[Part Value]]</f>
        <v>0</v>
      </c>
      <c r="AA3636" s="15">
        <f t="shared" si="357"/>
        <v>0</v>
      </c>
      <c r="AB3636" s="15">
        <f t="shared" si="358"/>
        <v>1</v>
      </c>
      <c r="AC3636" s="15">
        <f t="shared" si="359"/>
        <v>1900</v>
      </c>
    </row>
    <row r="3637" spans="7:29" x14ac:dyDescent="0.35">
      <c r="G3637" s="64"/>
      <c r="H3637" s="65"/>
      <c r="I3637" s="65" t="str">
        <f>IF(Job_Cards[[#This Row],[Customer Name]]="",I3636,"")</f>
        <v>Counter Sale</v>
      </c>
      <c r="K3637" s="67" t="str">
        <f>_xlfn.XLOOKUP(Job_Cards[[#This Row],[Part Code Issued]],'Inventory Check'!$A$3:$A$3000,'Inventory Check'!$B$3:$B$3000,"WRONG Code",0)</f>
        <v>WRONG Code</v>
      </c>
      <c r="N3637" s="69">
        <f t="shared" si="355"/>
        <v>0</v>
      </c>
      <c r="U3637" s="71">
        <f t="shared" si="354"/>
        <v>0</v>
      </c>
      <c r="V3637" s="71">
        <f t="shared" si="356"/>
        <v>0</v>
      </c>
      <c r="X3637" s="69">
        <f>Job_Cards[[#This Row],[GST on Lobour]]+Job_Cards[[#This Row],[Total Labour]]+Job_Cards[[#This Row],[Part Value]]</f>
        <v>0</v>
      </c>
      <c r="AA3637" s="15">
        <f t="shared" si="357"/>
        <v>0</v>
      </c>
      <c r="AB3637" s="15">
        <f t="shared" si="358"/>
        <v>1</v>
      </c>
      <c r="AC3637" s="15">
        <f t="shared" si="359"/>
        <v>1900</v>
      </c>
    </row>
    <row r="3638" spans="7:29" x14ac:dyDescent="0.35">
      <c r="G3638" s="64"/>
      <c r="H3638" s="65"/>
      <c r="I3638" s="65" t="str">
        <f>IF(Job_Cards[[#This Row],[Customer Name]]="",I3637,"")</f>
        <v>Counter Sale</v>
      </c>
      <c r="K3638" s="67" t="str">
        <f>_xlfn.XLOOKUP(Job_Cards[[#This Row],[Part Code Issued]],'Inventory Check'!$A$3:$A$3000,'Inventory Check'!$B$3:$B$3000,"WRONG Code",0)</f>
        <v>WRONG Code</v>
      </c>
      <c r="N3638" s="69">
        <f t="shared" si="355"/>
        <v>0</v>
      </c>
      <c r="U3638" s="71">
        <f t="shared" si="354"/>
        <v>0</v>
      </c>
      <c r="V3638" s="71">
        <f t="shared" si="356"/>
        <v>0</v>
      </c>
      <c r="X3638" s="69">
        <f>Job_Cards[[#This Row],[GST on Lobour]]+Job_Cards[[#This Row],[Total Labour]]+Job_Cards[[#This Row],[Part Value]]</f>
        <v>0</v>
      </c>
      <c r="AA3638" s="15">
        <f t="shared" si="357"/>
        <v>0</v>
      </c>
      <c r="AB3638" s="15">
        <f t="shared" si="358"/>
        <v>1</v>
      </c>
      <c r="AC3638" s="15">
        <f t="shared" si="359"/>
        <v>1900</v>
      </c>
    </row>
    <row r="3639" spans="7:29" x14ac:dyDescent="0.35">
      <c r="G3639" s="64"/>
      <c r="H3639" s="65"/>
      <c r="I3639" s="65" t="str">
        <f>IF(Job_Cards[[#This Row],[Customer Name]]="",I3638,"")</f>
        <v>Counter Sale</v>
      </c>
      <c r="K3639" s="67" t="str">
        <f>_xlfn.XLOOKUP(Job_Cards[[#This Row],[Part Code Issued]],'Inventory Check'!$A$3:$A$3000,'Inventory Check'!$B$3:$B$3000,"WRONG Code",0)</f>
        <v>WRONG Code</v>
      </c>
      <c r="N3639" s="69">
        <f t="shared" si="355"/>
        <v>0</v>
      </c>
      <c r="U3639" s="71">
        <f t="shared" si="354"/>
        <v>0</v>
      </c>
      <c r="V3639" s="71">
        <f t="shared" si="356"/>
        <v>0</v>
      </c>
      <c r="X3639" s="69">
        <f>Job_Cards[[#This Row],[GST on Lobour]]+Job_Cards[[#This Row],[Total Labour]]+Job_Cards[[#This Row],[Part Value]]</f>
        <v>0</v>
      </c>
      <c r="AA3639" s="15">
        <f t="shared" si="357"/>
        <v>0</v>
      </c>
      <c r="AB3639" s="15">
        <f t="shared" si="358"/>
        <v>1</v>
      </c>
      <c r="AC3639" s="15">
        <f t="shared" si="359"/>
        <v>1900</v>
      </c>
    </row>
    <row r="3640" spans="7:29" x14ac:dyDescent="0.35">
      <c r="G3640" s="64"/>
      <c r="H3640" s="65"/>
      <c r="I3640" s="65" t="str">
        <f>IF(Job_Cards[[#This Row],[Customer Name]]="",I3639,"")</f>
        <v>Counter Sale</v>
      </c>
      <c r="K3640" s="67" t="str">
        <f>_xlfn.XLOOKUP(Job_Cards[[#This Row],[Part Code Issued]],'Inventory Check'!$A$3:$A$3000,'Inventory Check'!$B$3:$B$3000,"WRONG Code",0)</f>
        <v>WRONG Code</v>
      </c>
      <c r="N3640" s="69">
        <f t="shared" si="355"/>
        <v>0</v>
      </c>
      <c r="U3640" s="71">
        <f t="shared" si="354"/>
        <v>0</v>
      </c>
      <c r="V3640" s="71">
        <f t="shared" si="356"/>
        <v>0</v>
      </c>
      <c r="X3640" s="69">
        <f>Job_Cards[[#This Row],[GST on Lobour]]+Job_Cards[[#This Row],[Total Labour]]+Job_Cards[[#This Row],[Part Value]]</f>
        <v>0</v>
      </c>
      <c r="AA3640" s="15">
        <f t="shared" si="357"/>
        <v>0</v>
      </c>
      <c r="AB3640" s="15">
        <f t="shared" si="358"/>
        <v>1</v>
      </c>
      <c r="AC3640" s="15">
        <f t="shared" si="359"/>
        <v>1900</v>
      </c>
    </row>
    <row r="3641" spans="7:29" x14ac:dyDescent="0.35">
      <c r="G3641" s="64"/>
      <c r="H3641" s="65"/>
      <c r="I3641" s="65" t="str">
        <f>IF(Job_Cards[[#This Row],[Customer Name]]="",I3640,"")</f>
        <v>Counter Sale</v>
      </c>
      <c r="K3641" s="67" t="str">
        <f>_xlfn.XLOOKUP(Job_Cards[[#This Row],[Part Code Issued]],'Inventory Check'!$A$3:$A$3000,'Inventory Check'!$B$3:$B$3000,"WRONG Code",0)</f>
        <v>WRONG Code</v>
      </c>
      <c r="N3641" s="69">
        <f t="shared" si="355"/>
        <v>0</v>
      </c>
      <c r="U3641" s="71">
        <f t="shared" si="354"/>
        <v>0</v>
      </c>
      <c r="V3641" s="71">
        <f t="shared" si="356"/>
        <v>0</v>
      </c>
      <c r="X3641" s="69">
        <f>Job_Cards[[#This Row],[GST on Lobour]]+Job_Cards[[#This Row],[Total Labour]]+Job_Cards[[#This Row],[Part Value]]</f>
        <v>0</v>
      </c>
      <c r="AA3641" s="15">
        <f t="shared" si="357"/>
        <v>0</v>
      </c>
      <c r="AB3641" s="15">
        <f t="shared" si="358"/>
        <v>1</v>
      </c>
      <c r="AC3641" s="15">
        <f t="shared" si="359"/>
        <v>1900</v>
      </c>
    </row>
    <row r="3642" spans="7:29" x14ac:dyDescent="0.35">
      <c r="G3642" s="64"/>
      <c r="H3642" s="65"/>
      <c r="I3642" s="65" t="str">
        <f>IF(Job_Cards[[#This Row],[Customer Name]]="",I3641,"")</f>
        <v>Counter Sale</v>
      </c>
      <c r="K3642" s="67" t="str">
        <f>_xlfn.XLOOKUP(Job_Cards[[#This Row],[Part Code Issued]],'Inventory Check'!$A$3:$A$3000,'Inventory Check'!$B$3:$B$3000,"WRONG Code",0)</f>
        <v>WRONG Code</v>
      </c>
      <c r="N3642" s="69">
        <f t="shared" si="355"/>
        <v>0</v>
      </c>
      <c r="U3642" s="71">
        <f t="shared" si="354"/>
        <v>0</v>
      </c>
      <c r="V3642" s="71">
        <f t="shared" si="356"/>
        <v>0</v>
      </c>
      <c r="X3642" s="69">
        <f>Job_Cards[[#This Row],[GST on Lobour]]+Job_Cards[[#This Row],[Total Labour]]+Job_Cards[[#This Row],[Part Value]]</f>
        <v>0</v>
      </c>
      <c r="AA3642" s="15">
        <f t="shared" si="357"/>
        <v>0</v>
      </c>
      <c r="AB3642" s="15">
        <f t="shared" si="358"/>
        <v>1</v>
      </c>
      <c r="AC3642" s="15">
        <f t="shared" si="359"/>
        <v>1900</v>
      </c>
    </row>
    <row r="3643" spans="7:29" x14ac:dyDescent="0.35">
      <c r="G3643" s="64"/>
      <c r="H3643" s="65"/>
      <c r="I3643" s="65" t="str">
        <f>IF(Job_Cards[[#This Row],[Customer Name]]="",I3642,"")</f>
        <v>Counter Sale</v>
      </c>
      <c r="K3643" s="67" t="str">
        <f>_xlfn.XLOOKUP(Job_Cards[[#This Row],[Part Code Issued]],'Inventory Check'!$A$3:$A$3000,'Inventory Check'!$B$3:$B$3000,"WRONG Code",0)</f>
        <v>WRONG Code</v>
      </c>
      <c r="N3643" s="69">
        <f t="shared" si="355"/>
        <v>0</v>
      </c>
      <c r="U3643" s="71">
        <f t="shared" si="354"/>
        <v>0</v>
      </c>
      <c r="V3643" s="71">
        <f t="shared" si="356"/>
        <v>0</v>
      </c>
      <c r="X3643" s="69">
        <f>Job_Cards[[#This Row],[GST on Lobour]]+Job_Cards[[#This Row],[Total Labour]]+Job_Cards[[#This Row],[Part Value]]</f>
        <v>0</v>
      </c>
      <c r="AA3643" s="15">
        <f t="shared" si="357"/>
        <v>0</v>
      </c>
      <c r="AB3643" s="15">
        <f t="shared" si="358"/>
        <v>1</v>
      </c>
      <c r="AC3643" s="15">
        <f t="shared" si="359"/>
        <v>1900</v>
      </c>
    </row>
    <row r="3644" spans="7:29" x14ac:dyDescent="0.35">
      <c r="G3644" s="64"/>
      <c r="H3644" s="65"/>
      <c r="I3644" s="65" t="str">
        <f>IF(Job_Cards[[#This Row],[Customer Name]]="",I3643,"")</f>
        <v>Counter Sale</v>
      </c>
      <c r="K3644" s="67" t="str">
        <f>_xlfn.XLOOKUP(Job_Cards[[#This Row],[Part Code Issued]],'Inventory Check'!$A$3:$A$3000,'Inventory Check'!$B$3:$B$3000,"WRONG Code",0)</f>
        <v>WRONG Code</v>
      </c>
      <c r="N3644" s="69">
        <f t="shared" si="355"/>
        <v>0</v>
      </c>
      <c r="U3644" s="71">
        <f t="shared" ref="U3644:U3707" si="360">SUM(O3644:T3644)</f>
        <v>0</v>
      </c>
      <c r="V3644" s="71">
        <f t="shared" si="356"/>
        <v>0</v>
      </c>
      <c r="X3644" s="69">
        <f>Job_Cards[[#This Row],[GST on Lobour]]+Job_Cards[[#This Row],[Total Labour]]+Job_Cards[[#This Row],[Part Value]]</f>
        <v>0</v>
      </c>
      <c r="AA3644" s="15">
        <f t="shared" si="357"/>
        <v>0</v>
      </c>
      <c r="AB3644" s="15">
        <f t="shared" si="358"/>
        <v>1</v>
      </c>
      <c r="AC3644" s="15">
        <f t="shared" si="359"/>
        <v>1900</v>
      </c>
    </row>
    <row r="3645" spans="7:29" x14ac:dyDescent="0.35">
      <c r="G3645" s="64"/>
      <c r="H3645" s="65"/>
      <c r="I3645" s="65" t="str">
        <f>IF(Job_Cards[[#This Row],[Customer Name]]="",I3644,"")</f>
        <v>Counter Sale</v>
      </c>
      <c r="K3645" s="67" t="str">
        <f>_xlfn.XLOOKUP(Job_Cards[[#This Row],[Part Code Issued]],'Inventory Check'!$A$3:$A$3000,'Inventory Check'!$B$3:$B$3000,"WRONG Code",0)</f>
        <v>WRONG Code</v>
      </c>
      <c r="N3645" s="69">
        <f t="shared" ref="N3645:N3708" si="361">M3645*L3645</f>
        <v>0</v>
      </c>
      <c r="U3645" s="71">
        <f t="shared" si="360"/>
        <v>0</v>
      </c>
      <c r="V3645" s="71">
        <f t="shared" ref="V3645:V3708" si="362">U3645*0.18</f>
        <v>0</v>
      </c>
      <c r="X3645" s="69">
        <f>Job_Cards[[#This Row],[GST on Lobour]]+Job_Cards[[#This Row],[Total Labour]]+Job_Cards[[#This Row],[Part Value]]</f>
        <v>0</v>
      </c>
      <c r="AA3645" s="15">
        <f t="shared" si="357"/>
        <v>0</v>
      </c>
      <c r="AB3645" s="15">
        <f t="shared" si="358"/>
        <v>1</v>
      </c>
      <c r="AC3645" s="15">
        <f t="shared" si="359"/>
        <v>1900</v>
      </c>
    </row>
    <row r="3646" spans="7:29" x14ac:dyDescent="0.35">
      <c r="G3646" s="64"/>
      <c r="H3646" s="65"/>
      <c r="I3646" s="65" t="str">
        <f>IF(Job_Cards[[#This Row],[Customer Name]]="",I3645,"")</f>
        <v>Counter Sale</v>
      </c>
      <c r="K3646" s="67" t="str">
        <f>_xlfn.XLOOKUP(Job_Cards[[#This Row],[Part Code Issued]],'Inventory Check'!$A$3:$A$3000,'Inventory Check'!$B$3:$B$3000,"WRONG Code",0)</f>
        <v>WRONG Code</v>
      </c>
      <c r="N3646" s="69">
        <f t="shared" si="361"/>
        <v>0</v>
      </c>
      <c r="U3646" s="71">
        <f t="shared" si="360"/>
        <v>0</v>
      </c>
      <c r="V3646" s="71">
        <f t="shared" si="362"/>
        <v>0</v>
      </c>
      <c r="X3646" s="69">
        <f>Job_Cards[[#This Row],[GST on Lobour]]+Job_Cards[[#This Row],[Total Labour]]+Job_Cards[[#This Row],[Part Value]]</f>
        <v>0</v>
      </c>
      <c r="AA3646" s="15">
        <f t="shared" si="357"/>
        <v>0</v>
      </c>
      <c r="AB3646" s="15">
        <f t="shared" si="358"/>
        <v>1</v>
      </c>
      <c r="AC3646" s="15">
        <f t="shared" si="359"/>
        <v>1900</v>
      </c>
    </row>
    <row r="3647" spans="7:29" x14ac:dyDescent="0.35">
      <c r="G3647" s="64"/>
      <c r="H3647" s="65"/>
      <c r="I3647" s="65" t="str">
        <f>IF(Job_Cards[[#This Row],[Customer Name]]="",I3646,"")</f>
        <v>Counter Sale</v>
      </c>
      <c r="K3647" s="67" t="str">
        <f>_xlfn.XLOOKUP(Job_Cards[[#This Row],[Part Code Issued]],'Inventory Check'!$A$3:$A$3000,'Inventory Check'!$B$3:$B$3000,"WRONG Code",0)</f>
        <v>WRONG Code</v>
      </c>
      <c r="N3647" s="69">
        <f t="shared" si="361"/>
        <v>0</v>
      </c>
      <c r="U3647" s="71">
        <f t="shared" si="360"/>
        <v>0</v>
      </c>
      <c r="V3647" s="71">
        <f t="shared" si="362"/>
        <v>0</v>
      </c>
      <c r="X3647" s="69">
        <f>Job_Cards[[#This Row],[GST on Lobour]]+Job_Cards[[#This Row],[Total Labour]]+Job_Cards[[#This Row],[Part Value]]</f>
        <v>0</v>
      </c>
      <c r="AA3647" s="15">
        <f t="shared" ref="AA3647:AA3710" si="363">DAY(B3647)</f>
        <v>0</v>
      </c>
      <c r="AB3647" s="15">
        <f t="shared" ref="AB3647:AB3710" si="364">MONTH(B3647)</f>
        <v>1</v>
      </c>
      <c r="AC3647" s="15">
        <f t="shared" ref="AC3647:AC3710" si="365">YEAR(B3647)</f>
        <v>1900</v>
      </c>
    </row>
    <row r="3648" spans="7:29" x14ac:dyDescent="0.35">
      <c r="G3648" s="64"/>
      <c r="H3648" s="65"/>
      <c r="I3648" s="65" t="str">
        <f>IF(Job_Cards[[#This Row],[Customer Name]]="",I3647,"")</f>
        <v>Counter Sale</v>
      </c>
      <c r="K3648" s="67" t="str">
        <f>_xlfn.XLOOKUP(Job_Cards[[#This Row],[Part Code Issued]],'Inventory Check'!$A$3:$A$3000,'Inventory Check'!$B$3:$B$3000,"WRONG Code",0)</f>
        <v>WRONG Code</v>
      </c>
      <c r="N3648" s="69">
        <f t="shared" si="361"/>
        <v>0</v>
      </c>
      <c r="U3648" s="71">
        <f t="shared" si="360"/>
        <v>0</v>
      </c>
      <c r="V3648" s="71">
        <f t="shared" si="362"/>
        <v>0</v>
      </c>
      <c r="X3648" s="69">
        <f>Job_Cards[[#This Row],[GST on Lobour]]+Job_Cards[[#This Row],[Total Labour]]+Job_Cards[[#This Row],[Part Value]]</f>
        <v>0</v>
      </c>
      <c r="AA3648" s="15">
        <f t="shared" si="363"/>
        <v>0</v>
      </c>
      <c r="AB3648" s="15">
        <f t="shared" si="364"/>
        <v>1</v>
      </c>
      <c r="AC3648" s="15">
        <f t="shared" si="365"/>
        <v>1900</v>
      </c>
    </row>
    <row r="3649" spans="7:29" x14ac:dyDescent="0.35">
      <c r="G3649" s="64"/>
      <c r="H3649" s="65"/>
      <c r="I3649" s="65" t="str">
        <f>IF(Job_Cards[[#This Row],[Customer Name]]="",I3648,"")</f>
        <v>Counter Sale</v>
      </c>
      <c r="K3649" s="67" t="str">
        <f>_xlfn.XLOOKUP(Job_Cards[[#This Row],[Part Code Issued]],'Inventory Check'!$A$3:$A$3000,'Inventory Check'!$B$3:$B$3000,"WRONG Code",0)</f>
        <v>WRONG Code</v>
      </c>
      <c r="N3649" s="69">
        <f t="shared" si="361"/>
        <v>0</v>
      </c>
      <c r="U3649" s="71">
        <f t="shared" si="360"/>
        <v>0</v>
      </c>
      <c r="V3649" s="71">
        <f t="shared" si="362"/>
        <v>0</v>
      </c>
      <c r="X3649" s="69">
        <f>Job_Cards[[#This Row],[GST on Lobour]]+Job_Cards[[#This Row],[Total Labour]]+Job_Cards[[#This Row],[Part Value]]</f>
        <v>0</v>
      </c>
      <c r="AA3649" s="15">
        <f t="shared" si="363"/>
        <v>0</v>
      </c>
      <c r="AB3649" s="15">
        <f t="shared" si="364"/>
        <v>1</v>
      </c>
      <c r="AC3649" s="15">
        <f t="shared" si="365"/>
        <v>1900</v>
      </c>
    </row>
    <row r="3650" spans="7:29" x14ac:dyDescent="0.35">
      <c r="G3650" s="64"/>
      <c r="H3650" s="65"/>
      <c r="I3650" s="65" t="str">
        <f>IF(Job_Cards[[#This Row],[Customer Name]]="",I3649,"")</f>
        <v>Counter Sale</v>
      </c>
      <c r="K3650" s="67" t="str">
        <f>_xlfn.XLOOKUP(Job_Cards[[#This Row],[Part Code Issued]],'Inventory Check'!$A$3:$A$3000,'Inventory Check'!$B$3:$B$3000,"WRONG Code",0)</f>
        <v>WRONG Code</v>
      </c>
      <c r="N3650" s="69">
        <f t="shared" si="361"/>
        <v>0</v>
      </c>
      <c r="U3650" s="71">
        <f t="shared" si="360"/>
        <v>0</v>
      </c>
      <c r="V3650" s="71">
        <f t="shared" si="362"/>
        <v>0</v>
      </c>
      <c r="X3650" s="69">
        <f>Job_Cards[[#This Row],[GST on Lobour]]+Job_Cards[[#This Row],[Total Labour]]+Job_Cards[[#This Row],[Part Value]]</f>
        <v>0</v>
      </c>
      <c r="AA3650" s="15">
        <f t="shared" si="363"/>
        <v>0</v>
      </c>
      <c r="AB3650" s="15">
        <f t="shared" si="364"/>
        <v>1</v>
      </c>
      <c r="AC3650" s="15">
        <f t="shared" si="365"/>
        <v>1900</v>
      </c>
    </row>
    <row r="3651" spans="7:29" x14ac:dyDescent="0.35">
      <c r="G3651" s="64"/>
      <c r="H3651" s="65"/>
      <c r="I3651" s="65" t="str">
        <f>IF(Job_Cards[[#This Row],[Customer Name]]="",I3650,"")</f>
        <v>Counter Sale</v>
      </c>
      <c r="K3651" s="67" t="str">
        <f>_xlfn.XLOOKUP(Job_Cards[[#This Row],[Part Code Issued]],'Inventory Check'!$A$3:$A$3000,'Inventory Check'!$B$3:$B$3000,"WRONG Code",0)</f>
        <v>WRONG Code</v>
      </c>
      <c r="N3651" s="69">
        <f t="shared" si="361"/>
        <v>0</v>
      </c>
      <c r="U3651" s="71">
        <f t="shared" si="360"/>
        <v>0</v>
      </c>
      <c r="V3651" s="71">
        <f t="shared" si="362"/>
        <v>0</v>
      </c>
      <c r="X3651" s="69">
        <f>Job_Cards[[#This Row],[GST on Lobour]]+Job_Cards[[#This Row],[Total Labour]]+Job_Cards[[#This Row],[Part Value]]</f>
        <v>0</v>
      </c>
      <c r="AA3651" s="15">
        <f t="shared" si="363"/>
        <v>0</v>
      </c>
      <c r="AB3651" s="15">
        <f t="shared" si="364"/>
        <v>1</v>
      </c>
      <c r="AC3651" s="15">
        <f t="shared" si="365"/>
        <v>1900</v>
      </c>
    </row>
    <row r="3652" spans="7:29" x14ac:dyDescent="0.35">
      <c r="G3652" s="64"/>
      <c r="H3652" s="65"/>
      <c r="I3652" s="65" t="str">
        <f>IF(Job_Cards[[#This Row],[Customer Name]]="",I3651,"")</f>
        <v>Counter Sale</v>
      </c>
      <c r="K3652" s="67" t="str">
        <f>_xlfn.XLOOKUP(Job_Cards[[#This Row],[Part Code Issued]],'Inventory Check'!$A$3:$A$3000,'Inventory Check'!$B$3:$B$3000,"WRONG Code",0)</f>
        <v>WRONG Code</v>
      </c>
      <c r="N3652" s="69">
        <f t="shared" si="361"/>
        <v>0</v>
      </c>
      <c r="U3652" s="71">
        <f t="shared" si="360"/>
        <v>0</v>
      </c>
      <c r="V3652" s="71">
        <f t="shared" si="362"/>
        <v>0</v>
      </c>
      <c r="X3652" s="69">
        <f>Job_Cards[[#This Row],[GST on Lobour]]+Job_Cards[[#This Row],[Total Labour]]+Job_Cards[[#This Row],[Part Value]]</f>
        <v>0</v>
      </c>
      <c r="AA3652" s="15">
        <f t="shared" si="363"/>
        <v>0</v>
      </c>
      <c r="AB3652" s="15">
        <f t="shared" si="364"/>
        <v>1</v>
      </c>
      <c r="AC3652" s="15">
        <f t="shared" si="365"/>
        <v>1900</v>
      </c>
    </row>
    <row r="3653" spans="7:29" x14ac:dyDescent="0.35">
      <c r="G3653" s="64"/>
      <c r="H3653" s="65"/>
      <c r="I3653" s="65" t="str">
        <f>IF(Job_Cards[[#This Row],[Customer Name]]="",I3652,"")</f>
        <v>Counter Sale</v>
      </c>
      <c r="K3653" s="67" t="str">
        <f>_xlfn.XLOOKUP(Job_Cards[[#This Row],[Part Code Issued]],'Inventory Check'!$A$3:$A$3000,'Inventory Check'!$B$3:$B$3000,"WRONG Code",0)</f>
        <v>WRONG Code</v>
      </c>
      <c r="N3653" s="69">
        <f t="shared" si="361"/>
        <v>0</v>
      </c>
      <c r="U3653" s="71">
        <f t="shared" si="360"/>
        <v>0</v>
      </c>
      <c r="V3653" s="71">
        <f t="shared" si="362"/>
        <v>0</v>
      </c>
      <c r="X3653" s="69">
        <f>Job_Cards[[#This Row],[GST on Lobour]]+Job_Cards[[#This Row],[Total Labour]]+Job_Cards[[#This Row],[Part Value]]</f>
        <v>0</v>
      </c>
      <c r="AA3653" s="15">
        <f t="shared" si="363"/>
        <v>0</v>
      </c>
      <c r="AB3653" s="15">
        <f t="shared" si="364"/>
        <v>1</v>
      </c>
      <c r="AC3653" s="15">
        <f t="shared" si="365"/>
        <v>1900</v>
      </c>
    </row>
    <row r="3654" spans="7:29" x14ac:dyDescent="0.35">
      <c r="G3654" s="64"/>
      <c r="H3654" s="65"/>
      <c r="I3654" s="65" t="str">
        <f>IF(Job_Cards[[#This Row],[Customer Name]]="",I3653,"")</f>
        <v>Counter Sale</v>
      </c>
      <c r="K3654" s="67" t="str">
        <f>_xlfn.XLOOKUP(Job_Cards[[#This Row],[Part Code Issued]],'Inventory Check'!$A$3:$A$3000,'Inventory Check'!$B$3:$B$3000,"WRONG Code",0)</f>
        <v>WRONG Code</v>
      </c>
      <c r="N3654" s="69">
        <f t="shared" si="361"/>
        <v>0</v>
      </c>
      <c r="U3654" s="71">
        <f t="shared" si="360"/>
        <v>0</v>
      </c>
      <c r="V3654" s="71">
        <f t="shared" si="362"/>
        <v>0</v>
      </c>
      <c r="X3654" s="69">
        <f>Job_Cards[[#This Row],[GST on Lobour]]+Job_Cards[[#This Row],[Total Labour]]+Job_Cards[[#This Row],[Part Value]]</f>
        <v>0</v>
      </c>
      <c r="AA3654" s="15">
        <f t="shared" si="363"/>
        <v>0</v>
      </c>
      <c r="AB3654" s="15">
        <f t="shared" si="364"/>
        <v>1</v>
      </c>
      <c r="AC3654" s="15">
        <f t="shared" si="365"/>
        <v>1900</v>
      </c>
    </row>
    <row r="3655" spans="7:29" x14ac:dyDescent="0.35">
      <c r="G3655" s="64"/>
      <c r="H3655" s="65"/>
      <c r="I3655" s="65" t="str">
        <f>IF(Job_Cards[[#This Row],[Customer Name]]="",I3654,"")</f>
        <v>Counter Sale</v>
      </c>
      <c r="K3655" s="67" t="str">
        <f>_xlfn.XLOOKUP(Job_Cards[[#This Row],[Part Code Issued]],'Inventory Check'!$A$3:$A$3000,'Inventory Check'!$B$3:$B$3000,"WRONG Code",0)</f>
        <v>WRONG Code</v>
      </c>
      <c r="N3655" s="69">
        <f t="shared" si="361"/>
        <v>0</v>
      </c>
      <c r="U3655" s="71">
        <f t="shared" si="360"/>
        <v>0</v>
      </c>
      <c r="V3655" s="71">
        <f t="shared" si="362"/>
        <v>0</v>
      </c>
      <c r="X3655" s="69">
        <f>Job_Cards[[#This Row],[GST on Lobour]]+Job_Cards[[#This Row],[Total Labour]]+Job_Cards[[#This Row],[Part Value]]</f>
        <v>0</v>
      </c>
      <c r="AA3655" s="15">
        <f t="shared" si="363"/>
        <v>0</v>
      </c>
      <c r="AB3655" s="15">
        <f t="shared" si="364"/>
        <v>1</v>
      </c>
      <c r="AC3655" s="15">
        <f t="shared" si="365"/>
        <v>1900</v>
      </c>
    </row>
    <row r="3656" spans="7:29" x14ac:dyDescent="0.35">
      <c r="G3656" s="64"/>
      <c r="H3656" s="65"/>
      <c r="I3656" s="65" t="str">
        <f>IF(Job_Cards[[#This Row],[Customer Name]]="",I3655,"")</f>
        <v>Counter Sale</v>
      </c>
      <c r="K3656" s="67" t="str">
        <f>_xlfn.XLOOKUP(Job_Cards[[#This Row],[Part Code Issued]],'Inventory Check'!$A$3:$A$3000,'Inventory Check'!$B$3:$B$3000,"WRONG Code",0)</f>
        <v>WRONG Code</v>
      </c>
      <c r="N3656" s="69">
        <f t="shared" si="361"/>
        <v>0</v>
      </c>
      <c r="U3656" s="71">
        <f t="shared" si="360"/>
        <v>0</v>
      </c>
      <c r="V3656" s="71">
        <f t="shared" si="362"/>
        <v>0</v>
      </c>
      <c r="X3656" s="69">
        <f>Job_Cards[[#This Row],[GST on Lobour]]+Job_Cards[[#This Row],[Total Labour]]+Job_Cards[[#This Row],[Part Value]]</f>
        <v>0</v>
      </c>
      <c r="AA3656" s="15">
        <f t="shared" si="363"/>
        <v>0</v>
      </c>
      <c r="AB3656" s="15">
        <f t="shared" si="364"/>
        <v>1</v>
      </c>
      <c r="AC3656" s="15">
        <f t="shared" si="365"/>
        <v>1900</v>
      </c>
    </row>
    <row r="3657" spans="7:29" x14ac:dyDescent="0.35">
      <c r="G3657" s="64"/>
      <c r="H3657" s="65"/>
      <c r="I3657" s="65" t="str">
        <f>IF(Job_Cards[[#This Row],[Customer Name]]="",I3656,"")</f>
        <v>Counter Sale</v>
      </c>
      <c r="K3657" s="67" t="str">
        <f>_xlfn.XLOOKUP(Job_Cards[[#This Row],[Part Code Issued]],'Inventory Check'!$A$3:$A$3000,'Inventory Check'!$B$3:$B$3000,"WRONG Code",0)</f>
        <v>WRONG Code</v>
      </c>
      <c r="N3657" s="69">
        <f t="shared" si="361"/>
        <v>0</v>
      </c>
      <c r="U3657" s="71">
        <f t="shared" si="360"/>
        <v>0</v>
      </c>
      <c r="V3657" s="71">
        <f t="shared" si="362"/>
        <v>0</v>
      </c>
      <c r="X3657" s="69">
        <f>Job_Cards[[#This Row],[GST on Lobour]]+Job_Cards[[#This Row],[Total Labour]]+Job_Cards[[#This Row],[Part Value]]</f>
        <v>0</v>
      </c>
      <c r="AA3657" s="15">
        <f t="shared" si="363"/>
        <v>0</v>
      </c>
      <c r="AB3657" s="15">
        <f t="shared" si="364"/>
        <v>1</v>
      </c>
      <c r="AC3657" s="15">
        <f t="shared" si="365"/>
        <v>1900</v>
      </c>
    </row>
    <row r="3658" spans="7:29" x14ac:dyDescent="0.35">
      <c r="G3658" s="64"/>
      <c r="H3658" s="65"/>
      <c r="I3658" s="65" t="str">
        <f>IF(Job_Cards[[#This Row],[Customer Name]]="",I3657,"")</f>
        <v>Counter Sale</v>
      </c>
      <c r="K3658" s="67" t="str">
        <f>_xlfn.XLOOKUP(Job_Cards[[#This Row],[Part Code Issued]],'Inventory Check'!$A$3:$A$3000,'Inventory Check'!$B$3:$B$3000,"WRONG Code",0)</f>
        <v>WRONG Code</v>
      </c>
      <c r="N3658" s="69">
        <f t="shared" si="361"/>
        <v>0</v>
      </c>
      <c r="U3658" s="71">
        <f t="shared" si="360"/>
        <v>0</v>
      </c>
      <c r="V3658" s="71">
        <f t="shared" si="362"/>
        <v>0</v>
      </c>
      <c r="X3658" s="69">
        <f>Job_Cards[[#This Row],[GST on Lobour]]+Job_Cards[[#This Row],[Total Labour]]+Job_Cards[[#This Row],[Part Value]]</f>
        <v>0</v>
      </c>
      <c r="AA3658" s="15">
        <f t="shared" si="363"/>
        <v>0</v>
      </c>
      <c r="AB3658" s="15">
        <f t="shared" si="364"/>
        <v>1</v>
      </c>
      <c r="AC3658" s="15">
        <f t="shared" si="365"/>
        <v>1900</v>
      </c>
    </row>
    <row r="3659" spans="7:29" x14ac:dyDescent="0.35">
      <c r="G3659" s="64"/>
      <c r="H3659" s="65"/>
      <c r="I3659" s="65" t="str">
        <f>IF(Job_Cards[[#This Row],[Customer Name]]="",I3658,"")</f>
        <v>Counter Sale</v>
      </c>
      <c r="K3659" s="67" t="str">
        <f>_xlfn.XLOOKUP(Job_Cards[[#This Row],[Part Code Issued]],'Inventory Check'!$A$3:$A$3000,'Inventory Check'!$B$3:$B$3000,"WRONG Code",0)</f>
        <v>WRONG Code</v>
      </c>
      <c r="N3659" s="69">
        <f t="shared" si="361"/>
        <v>0</v>
      </c>
      <c r="U3659" s="71">
        <f t="shared" si="360"/>
        <v>0</v>
      </c>
      <c r="V3659" s="71">
        <f t="shared" si="362"/>
        <v>0</v>
      </c>
      <c r="X3659" s="69">
        <f>Job_Cards[[#This Row],[GST on Lobour]]+Job_Cards[[#This Row],[Total Labour]]+Job_Cards[[#This Row],[Part Value]]</f>
        <v>0</v>
      </c>
      <c r="AA3659" s="15">
        <f t="shared" si="363"/>
        <v>0</v>
      </c>
      <c r="AB3659" s="15">
        <f t="shared" si="364"/>
        <v>1</v>
      </c>
      <c r="AC3659" s="15">
        <f t="shared" si="365"/>
        <v>1900</v>
      </c>
    </row>
    <row r="3660" spans="7:29" x14ac:dyDescent="0.35">
      <c r="G3660" s="64"/>
      <c r="H3660" s="65"/>
      <c r="I3660" s="65" t="str">
        <f>IF(Job_Cards[[#This Row],[Customer Name]]="",I3659,"")</f>
        <v>Counter Sale</v>
      </c>
      <c r="K3660" s="67" t="str">
        <f>_xlfn.XLOOKUP(Job_Cards[[#This Row],[Part Code Issued]],'Inventory Check'!$A$3:$A$3000,'Inventory Check'!$B$3:$B$3000,"WRONG Code",0)</f>
        <v>WRONG Code</v>
      </c>
      <c r="N3660" s="69">
        <f t="shared" si="361"/>
        <v>0</v>
      </c>
      <c r="U3660" s="71">
        <f t="shared" si="360"/>
        <v>0</v>
      </c>
      <c r="V3660" s="71">
        <f t="shared" si="362"/>
        <v>0</v>
      </c>
      <c r="X3660" s="69">
        <f>Job_Cards[[#This Row],[GST on Lobour]]+Job_Cards[[#This Row],[Total Labour]]+Job_Cards[[#This Row],[Part Value]]</f>
        <v>0</v>
      </c>
      <c r="AA3660" s="15">
        <f t="shared" si="363"/>
        <v>0</v>
      </c>
      <c r="AB3660" s="15">
        <f t="shared" si="364"/>
        <v>1</v>
      </c>
      <c r="AC3660" s="15">
        <f t="shared" si="365"/>
        <v>1900</v>
      </c>
    </row>
    <row r="3661" spans="7:29" x14ac:dyDescent="0.35">
      <c r="G3661" s="64"/>
      <c r="H3661" s="65"/>
      <c r="I3661" s="65" t="str">
        <f>IF(Job_Cards[[#This Row],[Customer Name]]="",I3660,"")</f>
        <v>Counter Sale</v>
      </c>
      <c r="K3661" s="67" t="str">
        <f>_xlfn.XLOOKUP(Job_Cards[[#This Row],[Part Code Issued]],'Inventory Check'!$A$3:$A$3000,'Inventory Check'!$B$3:$B$3000,"WRONG Code",0)</f>
        <v>WRONG Code</v>
      </c>
      <c r="N3661" s="69">
        <f t="shared" si="361"/>
        <v>0</v>
      </c>
      <c r="U3661" s="71">
        <f t="shared" si="360"/>
        <v>0</v>
      </c>
      <c r="V3661" s="71">
        <f t="shared" si="362"/>
        <v>0</v>
      </c>
      <c r="X3661" s="69">
        <f>Job_Cards[[#This Row],[GST on Lobour]]+Job_Cards[[#This Row],[Total Labour]]+Job_Cards[[#This Row],[Part Value]]</f>
        <v>0</v>
      </c>
      <c r="AA3661" s="15">
        <f t="shared" si="363"/>
        <v>0</v>
      </c>
      <c r="AB3661" s="15">
        <f t="shared" si="364"/>
        <v>1</v>
      </c>
      <c r="AC3661" s="15">
        <f t="shared" si="365"/>
        <v>1900</v>
      </c>
    </row>
    <row r="3662" spans="7:29" x14ac:dyDescent="0.35">
      <c r="G3662" s="64"/>
      <c r="H3662" s="65"/>
      <c r="I3662" s="65" t="str">
        <f>IF(Job_Cards[[#This Row],[Customer Name]]="",I3661,"")</f>
        <v>Counter Sale</v>
      </c>
      <c r="K3662" s="67" t="str">
        <f>_xlfn.XLOOKUP(Job_Cards[[#This Row],[Part Code Issued]],'Inventory Check'!$A$3:$A$3000,'Inventory Check'!$B$3:$B$3000,"WRONG Code",0)</f>
        <v>WRONG Code</v>
      </c>
      <c r="N3662" s="69">
        <f t="shared" si="361"/>
        <v>0</v>
      </c>
      <c r="U3662" s="71">
        <f t="shared" si="360"/>
        <v>0</v>
      </c>
      <c r="V3662" s="71">
        <f t="shared" si="362"/>
        <v>0</v>
      </c>
      <c r="X3662" s="69">
        <f>Job_Cards[[#This Row],[GST on Lobour]]+Job_Cards[[#This Row],[Total Labour]]+Job_Cards[[#This Row],[Part Value]]</f>
        <v>0</v>
      </c>
      <c r="AA3662" s="15">
        <f t="shared" si="363"/>
        <v>0</v>
      </c>
      <c r="AB3662" s="15">
        <f t="shared" si="364"/>
        <v>1</v>
      </c>
      <c r="AC3662" s="15">
        <f t="shared" si="365"/>
        <v>1900</v>
      </c>
    </row>
    <row r="3663" spans="7:29" x14ac:dyDescent="0.35">
      <c r="G3663" s="64"/>
      <c r="H3663" s="65"/>
      <c r="I3663" s="65" t="str">
        <f>IF(Job_Cards[[#This Row],[Customer Name]]="",I3662,"")</f>
        <v>Counter Sale</v>
      </c>
      <c r="K3663" s="67" t="str">
        <f>_xlfn.XLOOKUP(Job_Cards[[#This Row],[Part Code Issued]],'Inventory Check'!$A$3:$A$3000,'Inventory Check'!$B$3:$B$3000,"WRONG Code",0)</f>
        <v>WRONG Code</v>
      </c>
      <c r="N3663" s="69">
        <f t="shared" si="361"/>
        <v>0</v>
      </c>
      <c r="U3663" s="71">
        <f t="shared" si="360"/>
        <v>0</v>
      </c>
      <c r="V3663" s="71">
        <f t="shared" si="362"/>
        <v>0</v>
      </c>
      <c r="X3663" s="69">
        <f>Job_Cards[[#This Row],[GST on Lobour]]+Job_Cards[[#This Row],[Total Labour]]+Job_Cards[[#This Row],[Part Value]]</f>
        <v>0</v>
      </c>
      <c r="AA3663" s="15">
        <f t="shared" si="363"/>
        <v>0</v>
      </c>
      <c r="AB3663" s="15">
        <f t="shared" si="364"/>
        <v>1</v>
      </c>
      <c r="AC3663" s="15">
        <f t="shared" si="365"/>
        <v>1900</v>
      </c>
    </row>
    <row r="3664" spans="7:29" x14ac:dyDescent="0.35">
      <c r="G3664" s="64"/>
      <c r="H3664" s="65"/>
      <c r="I3664" s="65" t="str">
        <f>IF(Job_Cards[[#This Row],[Customer Name]]="",I3663,"")</f>
        <v>Counter Sale</v>
      </c>
      <c r="K3664" s="67" t="str">
        <f>_xlfn.XLOOKUP(Job_Cards[[#This Row],[Part Code Issued]],'Inventory Check'!$A$3:$A$3000,'Inventory Check'!$B$3:$B$3000,"WRONG Code",0)</f>
        <v>WRONG Code</v>
      </c>
      <c r="N3664" s="69">
        <f t="shared" si="361"/>
        <v>0</v>
      </c>
      <c r="U3664" s="71">
        <f t="shared" si="360"/>
        <v>0</v>
      </c>
      <c r="V3664" s="71">
        <f t="shared" si="362"/>
        <v>0</v>
      </c>
      <c r="X3664" s="69">
        <f>Job_Cards[[#This Row],[GST on Lobour]]+Job_Cards[[#This Row],[Total Labour]]+Job_Cards[[#This Row],[Part Value]]</f>
        <v>0</v>
      </c>
      <c r="AA3664" s="15">
        <f t="shared" si="363"/>
        <v>0</v>
      </c>
      <c r="AB3664" s="15">
        <f t="shared" si="364"/>
        <v>1</v>
      </c>
      <c r="AC3664" s="15">
        <f t="shared" si="365"/>
        <v>1900</v>
      </c>
    </row>
    <row r="3665" spans="7:29" x14ac:dyDescent="0.35">
      <c r="G3665" s="64"/>
      <c r="H3665" s="65"/>
      <c r="I3665" s="65" t="str">
        <f>IF(Job_Cards[[#This Row],[Customer Name]]="",I3664,"")</f>
        <v>Counter Sale</v>
      </c>
      <c r="K3665" s="67" t="str">
        <f>_xlfn.XLOOKUP(Job_Cards[[#This Row],[Part Code Issued]],'Inventory Check'!$A$3:$A$3000,'Inventory Check'!$B$3:$B$3000,"WRONG Code",0)</f>
        <v>WRONG Code</v>
      </c>
      <c r="N3665" s="69">
        <f t="shared" si="361"/>
        <v>0</v>
      </c>
      <c r="U3665" s="71">
        <f t="shared" si="360"/>
        <v>0</v>
      </c>
      <c r="V3665" s="71">
        <f t="shared" si="362"/>
        <v>0</v>
      </c>
      <c r="X3665" s="69">
        <f>Job_Cards[[#This Row],[GST on Lobour]]+Job_Cards[[#This Row],[Total Labour]]+Job_Cards[[#This Row],[Part Value]]</f>
        <v>0</v>
      </c>
      <c r="AA3665" s="15">
        <f t="shared" si="363"/>
        <v>0</v>
      </c>
      <c r="AB3665" s="15">
        <f t="shared" si="364"/>
        <v>1</v>
      </c>
      <c r="AC3665" s="15">
        <f t="shared" si="365"/>
        <v>1900</v>
      </c>
    </row>
    <row r="3666" spans="7:29" x14ac:dyDescent="0.35">
      <c r="G3666" s="64"/>
      <c r="H3666" s="65"/>
      <c r="I3666" s="65" t="str">
        <f>IF(Job_Cards[[#This Row],[Customer Name]]="",I3665,"")</f>
        <v>Counter Sale</v>
      </c>
      <c r="K3666" s="67" t="str">
        <f>_xlfn.XLOOKUP(Job_Cards[[#This Row],[Part Code Issued]],'Inventory Check'!$A$3:$A$3000,'Inventory Check'!$B$3:$B$3000,"WRONG Code",0)</f>
        <v>WRONG Code</v>
      </c>
      <c r="N3666" s="69">
        <f t="shared" si="361"/>
        <v>0</v>
      </c>
      <c r="U3666" s="71">
        <f t="shared" si="360"/>
        <v>0</v>
      </c>
      <c r="V3666" s="71">
        <f t="shared" si="362"/>
        <v>0</v>
      </c>
      <c r="X3666" s="69">
        <f>Job_Cards[[#This Row],[GST on Lobour]]+Job_Cards[[#This Row],[Total Labour]]+Job_Cards[[#This Row],[Part Value]]</f>
        <v>0</v>
      </c>
      <c r="AA3666" s="15">
        <f t="shared" si="363"/>
        <v>0</v>
      </c>
      <c r="AB3666" s="15">
        <f t="shared" si="364"/>
        <v>1</v>
      </c>
      <c r="AC3666" s="15">
        <f t="shared" si="365"/>
        <v>1900</v>
      </c>
    </row>
    <row r="3667" spans="7:29" x14ac:dyDescent="0.35">
      <c r="G3667" s="64"/>
      <c r="H3667" s="65"/>
      <c r="I3667" s="65" t="str">
        <f>IF(Job_Cards[[#This Row],[Customer Name]]="",I3666,"")</f>
        <v>Counter Sale</v>
      </c>
      <c r="K3667" s="67" t="str">
        <f>_xlfn.XLOOKUP(Job_Cards[[#This Row],[Part Code Issued]],'Inventory Check'!$A$3:$A$3000,'Inventory Check'!$B$3:$B$3000,"WRONG Code",0)</f>
        <v>WRONG Code</v>
      </c>
      <c r="N3667" s="69">
        <f t="shared" si="361"/>
        <v>0</v>
      </c>
      <c r="U3667" s="71">
        <f t="shared" si="360"/>
        <v>0</v>
      </c>
      <c r="V3667" s="71">
        <f t="shared" si="362"/>
        <v>0</v>
      </c>
      <c r="X3667" s="69">
        <f>Job_Cards[[#This Row],[GST on Lobour]]+Job_Cards[[#This Row],[Total Labour]]+Job_Cards[[#This Row],[Part Value]]</f>
        <v>0</v>
      </c>
      <c r="AA3667" s="15">
        <f t="shared" si="363"/>
        <v>0</v>
      </c>
      <c r="AB3667" s="15">
        <f t="shared" si="364"/>
        <v>1</v>
      </c>
      <c r="AC3667" s="15">
        <f t="shared" si="365"/>
        <v>1900</v>
      </c>
    </row>
    <row r="3668" spans="7:29" x14ac:dyDescent="0.35">
      <c r="G3668" s="64"/>
      <c r="H3668" s="65"/>
      <c r="I3668" s="65" t="str">
        <f>IF(Job_Cards[[#This Row],[Customer Name]]="",I3667,"")</f>
        <v>Counter Sale</v>
      </c>
      <c r="K3668" s="67" t="str">
        <f>_xlfn.XLOOKUP(Job_Cards[[#This Row],[Part Code Issued]],'Inventory Check'!$A$3:$A$3000,'Inventory Check'!$B$3:$B$3000,"WRONG Code",0)</f>
        <v>WRONG Code</v>
      </c>
      <c r="N3668" s="69">
        <f t="shared" si="361"/>
        <v>0</v>
      </c>
      <c r="U3668" s="71">
        <f t="shared" si="360"/>
        <v>0</v>
      </c>
      <c r="V3668" s="71">
        <f t="shared" si="362"/>
        <v>0</v>
      </c>
      <c r="X3668" s="69">
        <f>Job_Cards[[#This Row],[GST on Lobour]]+Job_Cards[[#This Row],[Total Labour]]+Job_Cards[[#This Row],[Part Value]]</f>
        <v>0</v>
      </c>
      <c r="AA3668" s="15">
        <f t="shared" si="363"/>
        <v>0</v>
      </c>
      <c r="AB3668" s="15">
        <f t="shared" si="364"/>
        <v>1</v>
      </c>
      <c r="AC3668" s="15">
        <f t="shared" si="365"/>
        <v>1900</v>
      </c>
    </row>
    <row r="3669" spans="7:29" x14ac:dyDescent="0.35">
      <c r="G3669" s="64"/>
      <c r="H3669" s="65"/>
      <c r="I3669" s="65" t="str">
        <f>IF(Job_Cards[[#This Row],[Customer Name]]="",I3668,"")</f>
        <v>Counter Sale</v>
      </c>
      <c r="K3669" s="67" t="str">
        <f>_xlfn.XLOOKUP(Job_Cards[[#This Row],[Part Code Issued]],'Inventory Check'!$A$3:$A$3000,'Inventory Check'!$B$3:$B$3000,"WRONG Code",0)</f>
        <v>WRONG Code</v>
      </c>
      <c r="N3669" s="69">
        <f t="shared" si="361"/>
        <v>0</v>
      </c>
      <c r="U3669" s="71">
        <f t="shared" si="360"/>
        <v>0</v>
      </c>
      <c r="V3669" s="71">
        <f t="shared" si="362"/>
        <v>0</v>
      </c>
      <c r="X3669" s="69">
        <f>Job_Cards[[#This Row],[GST on Lobour]]+Job_Cards[[#This Row],[Total Labour]]+Job_Cards[[#This Row],[Part Value]]</f>
        <v>0</v>
      </c>
      <c r="AA3669" s="15">
        <f t="shared" si="363"/>
        <v>0</v>
      </c>
      <c r="AB3669" s="15">
        <f t="shared" si="364"/>
        <v>1</v>
      </c>
      <c r="AC3669" s="15">
        <f t="shared" si="365"/>
        <v>1900</v>
      </c>
    </row>
    <row r="3670" spans="7:29" x14ac:dyDescent="0.35">
      <c r="G3670" s="64"/>
      <c r="H3670" s="65"/>
      <c r="I3670" s="65" t="str">
        <f>IF(Job_Cards[[#This Row],[Customer Name]]="",I3669,"")</f>
        <v>Counter Sale</v>
      </c>
      <c r="K3670" s="67" t="str">
        <f>_xlfn.XLOOKUP(Job_Cards[[#This Row],[Part Code Issued]],'Inventory Check'!$A$3:$A$3000,'Inventory Check'!$B$3:$B$3000,"WRONG Code",0)</f>
        <v>WRONG Code</v>
      </c>
      <c r="N3670" s="69">
        <f t="shared" si="361"/>
        <v>0</v>
      </c>
      <c r="U3670" s="71">
        <f t="shared" si="360"/>
        <v>0</v>
      </c>
      <c r="V3670" s="71">
        <f t="shared" si="362"/>
        <v>0</v>
      </c>
      <c r="X3670" s="69">
        <f>Job_Cards[[#This Row],[GST on Lobour]]+Job_Cards[[#This Row],[Total Labour]]+Job_Cards[[#This Row],[Part Value]]</f>
        <v>0</v>
      </c>
      <c r="AA3670" s="15">
        <f t="shared" si="363"/>
        <v>0</v>
      </c>
      <c r="AB3670" s="15">
        <f t="shared" si="364"/>
        <v>1</v>
      </c>
      <c r="AC3670" s="15">
        <f t="shared" si="365"/>
        <v>1900</v>
      </c>
    </row>
    <row r="3671" spans="7:29" x14ac:dyDescent="0.35">
      <c r="G3671" s="64"/>
      <c r="H3671" s="65"/>
      <c r="I3671" s="65" t="str">
        <f>IF(Job_Cards[[#This Row],[Customer Name]]="",I3670,"")</f>
        <v>Counter Sale</v>
      </c>
      <c r="K3671" s="67" t="str">
        <f>_xlfn.XLOOKUP(Job_Cards[[#This Row],[Part Code Issued]],'Inventory Check'!$A$3:$A$3000,'Inventory Check'!$B$3:$B$3000,"WRONG Code",0)</f>
        <v>WRONG Code</v>
      </c>
      <c r="N3671" s="69">
        <f t="shared" si="361"/>
        <v>0</v>
      </c>
      <c r="U3671" s="71">
        <f t="shared" si="360"/>
        <v>0</v>
      </c>
      <c r="V3671" s="71">
        <f t="shared" si="362"/>
        <v>0</v>
      </c>
      <c r="X3671" s="69">
        <f>Job_Cards[[#This Row],[GST on Lobour]]+Job_Cards[[#This Row],[Total Labour]]+Job_Cards[[#This Row],[Part Value]]</f>
        <v>0</v>
      </c>
      <c r="AA3671" s="15">
        <f t="shared" si="363"/>
        <v>0</v>
      </c>
      <c r="AB3671" s="15">
        <f t="shared" si="364"/>
        <v>1</v>
      </c>
      <c r="AC3671" s="15">
        <f t="shared" si="365"/>
        <v>1900</v>
      </c>
    </row>
    <row r="3672" spans="7:29" x14ac:dyDescent="0.35">
      <c r="G3672" s="64"/>
      <c r="H3672" s="65"/>
      <c r="I3672" s="65" t="str">
        <f>IF(Job_Cards[[#This Row],[Customer Name]]="",I3671,"")</f>
        <v>Counter Sale</v>
      </c>
      <c r="K3672" s="67" t="str">
        <f>_xlfn.XLOOKUP(Job_Cards[[#This Row],[Part Code Issued]],'Inventory Check'!$A$3:$A$3000,'Inventory Check'!$B$3:$B$3000,"WRONG Code",0)</f>
        <v>WRONG Code</v>
      </c>
      <c r="N3672" s="69">
        <f t="shared" si="361"/>
        <v>0</v>
      </c>
      <c r="U3672" s="71">
        <f t="shared" si="360"/>
        <v>0</v>
      </c>
      <c r="V3672" s="71">
        <f t="shared" si="362"/>
        <v>0</v>
      </c>
      <c r="X3672" s="69">
        <f>Job_Cards[[#This Row],[GST on Lobour]]+Job_Cards[[#This Row],[Total Labour]]+Job_Cards[[#This Row],[Part Value]]</f>
        <v>0</v>
      </c>
      <c r="AA3672" s="15">
        <f t="shared" si="363"/>
        <v>0</v>
      </c>
      <c r="AB3672" s="15">
        <f t="shared" si="364"/>
        <v>1</v>
      </c>
      <c r="AC3672" s="15">
        <f t="shared" si="365"/>
        <v>1900</v>
      </c>
    </row>
    <row r="3673" spans="7:29" x14ac:dyDescent="0.35">
      <c r="G3673" s="64"/>
      <c r="H3673" s="65"/>
      <c r="I3673" s="65" t="str">
        <f>IF(Job_Cards[[#This Row],[Customer Name]]="",I3672,"")</f>
        <v>Counter Sale</v>
      </c>
      <c r="K3673" s="67" t="str">
        <f>_xlfn.XLOOKUP(Job_Cards[[#This Row],[Part Code Issued]],'Inventory Check'!$A$3:$A$3000,'Inventory Check'!$B$3:$B$3000,"WRONG Code",0)</f>
        <v>WRONG Code</v>
      </c>
      <c r="N3673" s="69">
        <f t="shared" si="361"/>
        <v>0</v>
      </c>
      <c r="U3673" s="71">
        <f t="shared" si="360"/>
        <v>0</v>
      </c>
      <c r="V3673" s="71">
        <f t="shared" si="362"/>
        <v>0</v>
      </c>
      <c r="X3673" s="69">
        <f>Job_Cards[[#This Row],[GST on Lobour]]+Job_Cards[[#This Row],[Total Labour]]+Job_Cards[[#This Row],[Part Value]]</f>
        <v>0</v>
      </c>
      <c r="AA3673" s="15">
        <f t="shared" si="363"/>
        <v>0</v>
      </c>
      <c r="AB3673" s="15">
        <f t="shared" si="364"/>
        <v>1</v>
      </c>
      <c r="AC3673" s="15">
        <f t="shared" si="365"/>
        <v>1900</v>
      </c>
    </row>
    <row r="3674" spans="7:29" x14ac:dyDescent="0.35">
      <c r="G3674" s="64"/>
      <c r="H3674" s="65"/>
      <c r="I3674" s="65" t="str">
        <f>IF(Job_Cards[[#This Row],[Customer Name]]="",I3673,"")</f>
        <v>Counter Sale</v>
      </c>
      <c r="K3674" s="67" t="str">
        <f>_xlfn.XLOOKUP(Job_Cards[[#This Row],[Part Code Issued]],'Inventory Check'!$A$3:$A$3000,'Inventory Check'!$B$3:$B$3000,"WRONG Code",0)</f>
        <v>WRONG Code</v>
      </c>
      <c r="N3674" s="69">
        <f t="shared" si="361"/>
        <v>0</v>
      </c>
      <c r="U3674" s="71">
        <f t="shared" si="360"/>
        <v>0</v>
      </c>
      <c r="V3674" s="71">
        <f t="shared" si="362"/>
        <v>0</v>
      </c>
      <c r="X3674" s="69">
        <f>Job_Cards[[#This Row],[GST on Lobour]]+Job_Cards[[#This Row],[Total Labour]]+Job_Cards[[#This Row],[Part Value]]</f>
        <v>0</v>
      </c>
      <c r="AA3674" s="15">
        <f t="shared" si="363"/>
        <v>0</v>
      </c>
      <c r="AB3674" s="15">
        <f t="shared" si="364"/>
        <v>1</v>
      </c>
      <c r="AC3674" s="15">
        <f t="shared" si="365"/>
        <v>1900</v>
      </c>
    </row>
    <row r="3675" spans="7:29" x14ac:dyDescent="0.35">
      <c r="G3675" s="64"/>
      <c r="H3675" s="65"/>
      <c r="I3675" s="65" t="str">
        <f>IF(Job_Cards[[#This Row],[Customer Name]]="",I3674,"")</f>
        <v>Counter Sale</v>
      </c>
      <c r="K3675" s="67" t="str">
        <f>_xlfn.XLOOKUP(Job_Cards[[#This Row],[Part Code Issued]],'Inventory Check'!$A$3:$A$3000,'Inventory Check'!$B$3:$B$3000,"WRONG Code",0)</f>
        <v>WRONG Code</v>
      </c>
      <c r="N3675" s="69">
        <f t="shared" si="361"/>
        <v>0</v>
      </c>
      <c r="U3675" s="71">
        <f t="shared" si="360"/>
        <v>0</v>
      </c>
      <c r="V3675" s="71">
        <f t="shared" si="362"/>
        <v>0</v>
      </c>
      <c r="X3675" s="69">
        <f>Job_Cards[[#This Row],[GST on Lobour]]+Job_Cards[[#This Row],[Total Labour]]+Job_Cards[[#This Row],[Part Value]]</f>
        <v>0</v>
      </c>
      <c r="AA3675" s="15">
        <f t="shared" si="363"/>
        <v>0</v>
      </c>
      <c r="AB3675" s="15">
        <f t="shared" si="364"/>
        <v>1</v>
      </c>
      <c r="AC3675" s="15">
        <f t="shared" si="365"/>
        <v>1900</v>
      </c>
    </row>
    <row r="3676" spans="7:29" x14ac:dyDescent="0.35">
      <c r="G3676" s="64"/>
      <c r="H3676" s="65"/>
      <c r="I3676" s="65" t="str">
        <f>IF(Job_Cards[[#This Row],[Customer Name]]="",I3675,"")</f>
        <v>Counter Sale</v>
      </c>
      <c r="K3676" s="67" t="str">
        <f>_xlfn.XLOOKUP(Job_Cards[[#This Row],[Part Code Issued]],'Inventory Check'!$A$3:$A$3000,'Inventory Check'!$B$3:$B$3000,"WRONG Code",0)</f>
        <v>WRONG Code</v>
      </c>
      <c r="N3676" s="69">
        <f t="shared" si="361"/>
        <v>0</v>
      </c>
      <c r="U3676" s="71">
        <f t="shared" si="360"/>
        <v>0</v>
      </c>
      <c r="V3676" s="71">
        <f t="shared" si="362"/>
        <v>0</v>
      </c>
      <c r="X3676" s="69">
        <f>Job_Cards[[#This Row],[GST on Lobour]]+Job_Cards[[#This Row],[Total Labour]]+Job_Cards[[#This Row],[Part Value]]</f>
        <v>0</v>
      </c>
      <c r="AA3676" s="15">
        <f t="shared" si="363"/>
        <v>0</v>
      </c>
      <c r="AB3676" s="15">
        <f t="shared" si="364"/>
        <v>1</v>
      </c>
      <c r="AC3676" s="15">
        <f t="shared" si="365"/>
        <v>1900</v>
      </c>
    </row>
    <row r="3677" spans="7:29" x14ac:dyDescent="0.35">
      <c r="G3677" s="64"/>
      <c r="H3677" s="65"/>
      <c r="I3677" s="65" t="str">
        <f>IF(Job_Cards[[#This Row],[Customer Name]]="",I3676,"")</f>
        <v>Counter Sale</v>
      </c>
      <c r="K3677" s="67" t="str">
        <f>_xlfn.XLOOKUP(Job_Cards[[#This Row],[Part Code Issued]],'Inventory Check'!$A$3:$A$3000,'Inventory Check'!$B$3:$B$3000,"WRONG Code",0)</f>
        <v>WRONG Code</v>
      </c>
      <c r="N3677" s="69">
        <f t="shared" si="361"/>
        <v>0</v>
      </c>
      <c r="U3677" s="71">
        <f t="shared" si="360"/>
        <v>0</v>
      </c>
      <c r="V3677" s="71">
        <f t="shared" si="362"/>
        <v>0</v>
      </c>
      <c r="X3677" s="69">
        <f>Job_Cards[[#This Row],[GST on Lobour]]+Job_Cards[[#This Row],[Total Labour]]+Job_Cards[[#This Row],[Part Value]]</f>
        <v>0</v>
      </c>
      <c r="AA3677" s="15">
        <f t="shared" si="363"/>
        <v>0</v>
      </c>
      <c r="AB3677" s="15">
        <f t="shared" si="364"/>
        <v>1</v>
      </c>
      <c r="AC3677" s="15">
        <f t="shared" si="365"/>
        <v>1900</v>
      </c>
    </row>
    <row r="3678" spans="7:29" x14ac:dyDescent="0.35">
      <c r="G3678" s="64"/>
      <c r="H3678" s="65"/>
      <c r="I3678" s="65" t="str">
        <f>IF(Job_Cards[[#This Row],[Customer Name]]="",I3677,"")</f>
        <v>Counter Sale</v>
      </c>
      <c r="K3678" s="67" t="str">
        <f>_xlfn.XLOOKUP(Job_Cards[[#This Row],[Part Code Issued]],'Inventory Check'!$A$3:$A$3000,'Inventory Check'!$B$3:$B$3000,"WRONG Code",0)</f>
        <v>WRONG Code</v>
      </c>
      <c r="N3678" s="69">
        <f t="shared" si="361"/>
        <v>0</v>
      </c>
      <c r="U3678" s="71">
        <f t="shared" si="360"/>
        <v>0</v>
      </c>
      <c r="V3678" s="71">
        <f t="shared" si="362"/>
        <v>0</v>
      </c>
      <c r="X3678" s="69">
        <f>Job_Cards[[#This Row],[GST on Lobour]]+Job_Cards[[#This Row],[Total Labour]]+Job_Cards[[#This Row],[Part Value]]</f>
        <v>0</v>
      </c>
      <c r="AA3678" s="15">
        <f t="shared" si="363"/>
        <v>0</v>
      </c>
      <c r="AB3678" s="15">
        <f t="shared" si="364"/>
        <v>1</v>
      </c>
      <c r="AC3678" s="15">
        <f t="shared" si="365"/>
        <v>1900</v>
      </c>
    </row>
    <row r="3679" spans="7:29" x14ac:dyDescent="0.35">
      <c r="G3679" s="64"/>
      <c r="H3679" s="65"/>
      <c r="I3679" s="65" t="str">
        <f>IF(Job_Cards[[#This Row],[Customer Name]]="",I3678,"")</f>
        <v>Counter Sale</v>
      </c>
      <c r="K3679" s="67" t="str">
        <f>_xlfn.XLOOKUP(Job_Cards[[#This Row],[Part Code Issued]],'Inventory Check'!$A$3:$A$3000,'Inventory Check'!$B$3:$B$3000,"WRONG Code",0)</f>
        <v>WRONG Code</v>
      </c>
      <c r="N3679" s="69">
        <f t="shared" si="361"/>
        <v>0</v>
      </c>
      <c r="U3679" s="71">
        <f t="shared" si="360"/>
        <v>0</v>
      </c>
      <c r="V3679" s="71">
        <f t="shared" si="362"/>
        <v>0</v>
      </c>
      <c r="X3679" s="69">
        <f>Job_Cards[[#This Row],[GST on Lobour]]+Job_Cards[[#This Row],[Total Labour]]+Job_Cards[[#This Row],[Part Value]]</f>
        <v>0</v>
      </c>
      <c r="AA3679" s="15">
        <f t="shared" si="363"/>
        <v>0</v>
      </c>
      <c r="AB3679" s="15">
        <f t="shared" si="364"/>
        <v>1</v>
      </c>
      <c r="AC3679" s="15">
        <f t="shared" si="365"/>
        <v>1900</v>
      </c>
    </row>
    <row r="3680" spans="7:29" x14ac:dyDescent="0.35">
      <c r="G3680" s="64"/>
      <c r="H3680" s="65"/>
      <c r="I3680" s="65" t="str">
        <f>IF(Job_Cards[[#This Row],[Customer Name]]="",I3679,"")</f>
        <v>Counter Sale</v>
      </c>
      <c r="K3680" s="67" t="str">
        <f>_xlfn.XLOOKUP(Job_Cards[[#This Row],[Part Code Issued]],'Inventory Check'!$A$3:$A$3000,'Inventory Check'!$B$3:$B$3000,"WRONG Code",0)</f>
        <v>WRONG Code</v>
      </c>
      <c r="N3680" s="69">
        <f t="shared" si="361"/>
        <v>0</v>
      </c>
      <c r="U3680" s="71">
        <f t="shared" si="360"/>
        <v>0</v>
      </c>
      <c r="V3680" s="71">
        <f t="shared" si="362"/>
        <v>0</v>
      </c>
      <c r="X3680" s="69">
        <f>Job_Cards[[#This Row],[GST on Lobour]]+Job_Cards[[#This Row],[Total Labour]]+Job_Cards[[#This Row],[Part Value]]</f>
        <v>0</v>
      </c>
      <c r="AA3680" s="15">
        <f t="shared" si="363"/>
        <v>0</v>
      </c>
      <c r="AB3680" s="15">
        <f t="shared" si="364"/>
        <v>1</v>
      </c>
      <c r="AC3680" s="15">
        <f t="shared" si="365"/>
        <v>1900</v>
      </c>
    </row>
    <row r="3681" spans="7:29" x14ac:dyDescent="0.35">
      <c r="G3681" s="64"/>
      <c r="H3681" s="65"/>
      <c r="I3681" s="65" t="str">
        <f>IF(Job_Cards[[#This Row],[Customer Name]]="",I3680,"")</f>
        <v>Counter Sale</v>
      </c>
      <c r="K3681" s="67" t="str">
        <f>_xlfn.XLOOKUP(Job_Cards[[#This Row],[Part Code Issued]],'Inventory Check'!$A$3:$A$3000,'Inventory Check'!$B$3:$B$3000,"WRONG Code",0)</f>
        <v>WRONG Code</v>
      </c>
      <c r="N3681" s="69">
        <f t="shared" si="361"/>
        <v>0</v>
      </c>
      <c r="U3681" s="71">
        <f t="shared" si="360"/>
        <v>0</v>
      </c>
      <c r="V3681" s="71">
        <f t="shared" si="362"/>
        <v>0</v>
      </c>
      <c r="X3681" s="69">
        <f>Job_Cards[[#This Row],[GST on Lobour]]+Job_Cards[[#This Row],[Total Labour]]+Job_Cards[[#This Row],[Part Value]]</f>
        <v>0</v>
      </c>
      <c r="AA3681" s="15">
        <f t="shared" si="363"/>
        <v>0</v>
      </c>
      <c r="AB3681" s="15">
        <f t="shared" si="364"/>
        <v>1</v>
      </c>
      <c r="AC3681" s="15">
        <f t="shared" si="365"/>
        <v>1900</v>
      </c>
    </row>
    <row r="3682" spans="7:29" x14ac:dyDescent="0.35">
      <c r="G3682" s="64"/>
      <c r="H3682" s="65"/>
      <c r="I3682" s="65" t="str">
        <f>IF(Job_Cards[[#This Row],[Customer Name]]="",I3681,"")</f>
        <v>Counter Sale</v>
      </c>
      <c r="K3682" s="67" t="str">
        <f>_xlfn.XLOOKUP(Job_Cards[[#This Row],[Part Code Issued]],'Inventory Check'!$A$3:$A$3000,'Inventory Check'!$B$3:$B$3000,"WRONG Code",0)</f>
        <v>WRONG Code</v>
      </c>
      <c r="N3682" s="69">
        <f t="shared" si="361"/>
        <v>0</v>
      </c>
      <c r="U3682" s="71">
        <f t="shared" si="360"/>
        <v>0</v>
      </c>
      <c r="V3682" s="71">
        <f t="shared" si="362"/>
        <v>0</v>
      </c>
      <c r="X3682" s="69">
        <f>Job_Cards[[#This Row],[GST on Lobour]]+Job_Cards[[#This Row],[Total Labour]]+Job_Cards[[#This Row],[Part Value]]</f>
        <v>0</v>
      </c>
      <c r="AA3682" s="15">
        <f t="shared" si="363"/>
        <v>0</v>
      </c>
      <c r="AB3682" s="15">
        <f t="shared" si="364"/>
        <v>1</v>
      </c>
      <c r="AC3682" s="15">
        <f t="shared" si="365"/>
        <v>1900</v>
      </c>
    </row>
    <row r="3683" spans="7:29" x14ac:dyDescent="0.35">
      <c r="G3683" s="64"/>
      <c r="H3683" s="65"/>
      <c r="I3683" s="65" t="str">
        <f>IF(Job_Cards[[#This Row],[Customer Name]]="",I3682,"")</f>
        <v>Counter Sale</v>
      </c>
      <c r="K3683" s="67" t="str">
        <f>_xlfn.XLOOKUP(Job_Cards[[#This Row],[Part Code Issued]],'Inventory Check'!$A$3:$A$3000,'Inventory Check'!$B$3:$B$3000,"WRONG Code",0)</f>
        <v>WRONG Code</v>
      </c>
      <c r="N3683" s="69">
        <f t="shared" si="361"/>
        <v>0</v>
      </c>
      <c r="U3683" s="71">
        <f t="shared" si="360"/>
        <v>0</v>
      </c>
      <c r="V3683" s="71">
        <f t="shared" si="362"/>
        <v>0</v>
      </c>
      <c r="X3683" s="69">
        <f>Job_Cards[[#This Row],[GST on Lobour]]+Job_Cards[[#This Row],[Total Labour]]+Job_Cards[[#This Row],[Part Value]]</f>
        <v>0</v>
      </c>
      <c r="AA3683" s="15">
        <f t="shared" si="363"/>
        <v>0</v>
      </c>
      <c r="AB3683" s="15">
        <f t="shared" si="364"/>
        <v>1</v>
      </c>
      <c r="AC3683" s="15">
        <f t="shared" si="365"/>
        <v>1900</v>
      </c>
    </row>
    <row r="3684" spans="7:29" x14ac:dyDescent="0.35">
      <c r="G3684" s="64"/>
      <c r="H3684" s="65"/>
      <c r="I3684" s="65" t="str">
        <f>IF(Job_Cards[[#This Row],[Customer Name]]="",I3683,"")</f>
        <v>Counter Sale</v>
      </c>
      <c r="K3684" s="67" t="str">
        <f>_xlfn.XLOOKUP(Job_Cards[[#This Row],[Part Code Issued]],'Inventory Check'!$A$3:$A$3000,'Inventory Check'!$B$3:$B$3000,"WRONG Code",0)</f>
        <v>WRONG Code</v>
      </c>
      <c r="N3684" s="69">
        <f t="shared" si="361"/>
        <v>0</v>
      </c>
      <c r="U3684" s="71">
        <f t="shared" si="360"/>
        <v>0</v>
      </c>
      <c r="V3684" s="71">
        <f t="shared" si="362"/>
        <v>0</v>
      </c>
      <c r="X3684" s="69">
        <f>Job_Cards[[#This Row],[GST on Lobour]]+Job_Cards[[#This Row],[Total Labour]]+Job_Cards[[#This Row],[Part Value]]</f>
        <v>0</v>
      </c>
      <c r="AA3684" s="15">
        <f t="shared" si="363"/>
        <v>0</v>
      </c>
      <c r="AB3684" s="15">
        <f t="shared" si="364"/>
        <v>1</v>
      </c>
      <c r="AC3684" s="15">
        <f t="shared" si="365"/>
        <v>1900</v>
      </c>
    </row>
    <row r="3685" spans="7:29" x14ac:dyDescent="0.35">
      <c r="G3685" s="64"/>
      <c r="H3685" s="65"/>
      <c r="I3685" s="65" t="str">
        <f>IF(Job_Cards[[#This Row],[Customer Name]]="",I3684,"")</f>
        <v>Counter Sale</v>
      </c>
      <c r="K3685" s="67" t="str">
        <f>_xlfn.XLOOKUP(Job_Cards[[#This Row],[Part Code Issued]],'Inventory Check'!$A$3:$A$3000,'Inventory Check'!$B$3:$B$3000,"WRONG Code",0)</f>
        <v>WRONG Code</v>
      </c>
      <c r="N3685" s="69">
        <f t="shared" si="361"/>
        <v>0</v>
      </c>
      <c r="U3685" s="71">
        <f t="shared" si="360"/>
        <v>0</v>
      </c>
      <c r="V3685" s="71">
        <f t="shared" si="362"/>
        <v>0</v>
      </c>
      <c r="X3685" s="69">
        <f>Job_Cards[[#This Row],[GST on Lobour]]+Job_Cards[[#This Row],[Total Labour]]+Job_Cards[[#This Row],[Part Value]]</f>
        <v>0</v>
      </c>
      <c r="AA3685" s="15">
        <f t="shared" si="363"/>
        <v>0</v>
      </c>
      <c r="AB3685" s="15">
        <f t="shared" si="364"/>
        <v>1</v>
      </c>
      <c r="AC3685" s="15">
        <f t="shared" si="365"/>
        <v>1900</v>
      </c>
    </row>
    <row r="3686" spans="7:29" x14ac:dyDescent="0.35">
      <c r="G3686" s="64"/>
      <c r="H3686" s="65"/>
      <c r="I3686" s="65" t="str">
        <f>IF(Job_Cards[[#This Row],[Customer Name]]="",I3685,"")</f>
        <v>Counter Sale</v>
      </c>
      <c r="K3686" s="67" t="str">
        <f>_xlfn.XLOOKUP(Job_Cards[[#This Row],[Part Code Issued]],'Inventory Check'!$A$3:$A$3000,'Inventory Check'!$B$3:$B$3000,"WRONG Code",0)</f>
        <v>WRONG Code</v>
      </c>
      <c r="N3686" s="69">
        <f t="shared" si="361"/>
        <v>0</v>
      </c>
      <c r="U3686" s="71">
        <f t="shared" si="360"/>
        <v>0</v>
      </c>
      <c r="V3686" s="71">
        <f t="shared" si="362"/>
        <v>0</v>
      </c>
      <c r="X3686" s="69">
        <f>Job_Cards[[#This Row],[GST on Lobour]]+Job_Cards[[#This Row],[Total Labour]]+Job_Cards[[#This Row],[Part Value]]</f>
        <v>0</v>
      </c>
      <c r="AA3686" s="15">
        <f t="shared" si="363"/>
        <v>0</v>
      </c>
      <c r="AB3686" s="15">
        <f t="shared" si="364"/>
        <v>1</v>
      </c>
      <c r="AC3686" s="15">
        <f t="shared" si="365"/>
        <v>1900</v>
      </c>
    </row>
    <row r="3687" spans="7:29" x14ac:dyDescent="0.35">
      <c r="G3687" s="64"/>
      <c r="H3687" s="65"/>
      <c r="I3687" s="65" t="str">
        <f>IF(Job_Cards[[#This Row],[Customer Name]]="",I3686,"")</f>
        <v>Counter Sale</v>
      </c>
      <c r="K3687" s="67" t="str">
        <f>_xlfn.XLOOKUP(Job_Cards[[#This Row],[Part Code Issued]],'Inventory Check'!$A$3:$A$3000,'Inventory Check'!$B$3:$B$3000,"WRONG Code",0)</f>
        <v>WRONG Code</v>
      </c>
      <c r="N3687" s="69">
        <f t="shared" si="361"/>
        <v>0</v>
      </c>
      <c r="U3687" s="71">
        <f t="shared" si="360"/>
        <v>0</v>
      </c>
      <c r="V3687" s="71">
        <f t="shared" si="362"/>
        <v>0</v>
      </c>
      <c r="X3687" s="69">
        <f>Job_Cards[[#This Row],[GST on Lobour]]+Job_Cards[[#This Row],[Total Labour]]+Job_Cards[[#This Row],[Part Value]]</f>
        <v>0</v>
      </c>
      <c r="AA3687" s="15">
        <f t="shared" si="363"/>
        <v>0</v>
      </c>
      <c r="AB3687" s="15">
        <f t="shared" si="364"/>
        <v>1</v>
      </c>
      <c r="AC3687" s="15">
        <f t="shared" si="365"/>
        <v>1900</v>
      </c>
    </row>
    <row r="3688" spans="7:29" x14ac:dyDescent="0.35">
      <c r="G3688" s="64"/>
      <c r="H3688" s="65"/>
      <c r="I3688" s="65" t="str">
        <f>IF(Job_Cards[[#This Row],[Customer Name]]="",I3687,"")</f>
        <v>Counter Sale</v>
      </c>
      <c r="K3688" s="67" t="str">
        <f>_xlfn.XLOOKUP(Job_Cards[[#This Row],[Part Code Issued]],'Inventory Check'!$A$3:$A$3000,'Inventory Check'!$B$3:$B$3000,"WRONG Code",0)</f>
        <v>WRONG Code</v>
      </c>
      <c r="N3688" s="69">
        <f t="shared" si="361"/>
        <v>0</v>
      </c>
      <c r="U3688" s="71">
        <f t="shared" si="360"/>
        <v>0</v>
      </c>
      <c r="V3688" s="71">
        <f t="shared" si="362"/>
        <v>0</v>
      </c>
      <c r="X3688" s="69">
        <f>Job_Cards[[#This Row],[GST on Lobour]]+Job_Cards[[#This Row],[Total Labour]]+Job_Cards[[#This Row],[Part Value]]</f>
        <v>0</v>
      </c>
      <c r="AA3688" s="15">
        <f t="shared" si="363"/>
        <v>0</v>
      </c>
      <c r="AB3688" s="15">
        <f t="shared" si="364"/>
        <v>1</v>
      </c>
      <c r="AC3688" s="15">
        <f t="shared" si="365"/>
        <v>1900</v>
      </c>
    </row>
    <row r="3689" spans="7:29" x14ac:dyDescent="0.35">
      <c r="G3689" s="64"/>
      <c r="H3689" s="65"/>
      <c r="I3689" s="65" t="str">
        <f>IF(Job_Cards[[#This Row],[Customer Name]]="",I3688,"")</f>
        <v>Counter Sale</v>
      </c>
      <c r="K3689" s="67" t="str">
        <f>_xlfn.XLOOKUP(Job_Cards[[#This Row],[Part Code Issued]],'Inventory Check'!$A$3:$A$3000,'Inventory Check'!$B$3:$B$3000,"WRONG Code",0)</f>
        <v>WRONG Code</v>
      </c>
      <c r="N3689" s="69">
        <f t="shared" si="361"/>
        <v>0</v>
      </c>
      <c r="U3689" s="71">
        <f t="shared" si="360"/>
        <v>0</v>
      </c>
      <c r="V3689" s="71">
        <f t="shared" si="362"/>
        <v>0</v>
      </c>
      <c r="X3689" s="69">
        <f>Job_Cards[[#This Row],[GST on Lobour]]+Job_Cards[[#This Row],[Total Labour]]+Job_Cards[[#This Row],[Part Value]]</f>
        <v>0</v>
      </c>
      <c r="AA3689" s="15">
        <f t="shared" si="363"/>
        <v>0</v>
      </c>
      <c r="AB3689" s="15">
        <f t="shared" si="364"/>
        <v>1</v>
      </c>
      <c r="AC3689" s="15">
        <f t="shared" si="365"/>
        <v>1900</v>
      </c>
    </row>
    <row r="3690" spans="7:29" x14ac:dyDescent="0.35">
      <c r="G3690" s="64"/>
      <c r="H3690" s="65"/>
      <c r="I3690" s="65" t="str">
        <f>IF(Job_Cards[[#This Row],[Customer Name]]="",I3689,"")</f>
        <v>Counter Sale</v>
      </c>
      <c r="K3690" s="67" t="str">
        <f>_xlfn.XLOOKUP(Job_Cards[[#This Row],[Part Code Issued]],'Inventory Check'!$A$3:$A$3000,'Inventory Check'!$B$3:$B$3000,"WRONG Code",0)</f>
        <v>WRONG Code</v>
      </c>
      <c r="N3690" s="69">
        <f t="shared" si="361"/>
        <v>0</v>
      </c>
      <c r="U3690" s="71">
        <f t="shared" si="360"/>
        <v>0</v>
      </c>
      <c r="V3690" s="71">
        <f t="shared" si="362"/>
        <v>0</v>
      </c>
      <c r="X3690" s="69">
        <f>Job_Cards[[#This Row],[GST on Lobour]]+Job_Cards[[#This Row],[Total Labour]]+Job_Cards[[#This Row],[Part Value]]</f>
        <v>0</v>
      </c>
      <c r="AA3690" s="15">
        <f t="shared" si="363"/>
        <v>0</v>
      </c>
      <c r="AB3690" s="15">
        <f t="shared" si="364"/>
        <v>1</v>
      </c>
      <c r="AC3690" s="15">
        <f t="shared" si="365"/>
        <v>1900</v>
      </c>
    </row>
    <row r="3691" spans="7:29" x14ac:dyDescent="0.35">
      <c r="G3691" s="64"/>
      <c r="H3691" s="65"/>
      <c r="I3691" s="65" t="str">
        <f>IF(Job_Cards[[#This Row],[Customer Name]]="",I3690,"")</f>
        <v>Counter Sale</v>
      </c>
      <c r="K3691" s="67" t="str">
        <f>_xlfn.XLOOKUP(Job_Cards[[#This Row],[Part Code Issued]],'Inventory Check'!$A$3:$A$3000,'Inventory Check'!$B$3:$B$3000,"WRONG Code",0)</f>
        <v>WRONG Code</v>
      </c>
      <c r="N3691" s="69">
        <f t="shared" si="361"/>
        <v>0</v>
      </c>
      <c r="U3691" s="71">
        <f t="shared" si="360"/>
        <v>0</v>
      </c>
      <c r="V3691" s="71">
        <f t="shared" si="362"/>
        <v>0</v>
      </c>
      <c r="X3691" s="69">
        <f>Job_Cards[[#This Row],[GST on Lobour]]+Job_Cards[[#This Row],[Total Labour]]+Job_Cards[[#This Row],[Part Value]]</f>
        <v>0</v>
      </c>
      <c r="AA3691" s="15">
        <f t="shared" si="363"/>
        <v>0</v>
      </c>
      <c r="AB3691" s="15">
        <f t="shared" si="364"/>
        <v>1</v>
      </c>
      <c r="AC3691" s="15">
        <f t="shared" si="365"/>
        <v>1900</v>
      </c>
    </row>
    <row r="3692" spans="7:29" x14ac:dyDescent="0.35">
      <c r="G3692" s="64"/>
      <c r="H3692" s="65"/>
      <c r="I3692" s="65" t="str">
        <f>IF(Job_Cards[[#This Row],[Customer Name]]="",I3691,"")</f>
        <v>Counter Sale</v>
      </c>
      <c r="K3692" s="67" t="str">
        <f>_xlfn.XLOOKUP(Job_Cards[[#This Row],[Part Code Issued]],'Inventory Check'!$A$3:$A$3000,'Inventory Check'!$B$3:$B$3000,"WRONG Code",0)</f>
        <v>WRONG Code</v>
      </c>
      <c r="N3692" s="69">
        <f t="shared" si="361"/>
        <v>0</v>
      </c>
      <c r="U3692" s="71">
        <f t="shared" si="360"/>
        <v>0</v>
      </c>
      <c r="V3692" s="71">
        <f t="shared" si="362"/>
        <v>0</v>
      </c>
      <c r="X3692" s="69">
        <f>Job_Cards[[#This Row],[GST on Lobour]]+Job_Cards[[#This Row],[Total Labour]]+Job_Cards[[#This Row],[Part Value]]</f>
        <v>0</v>
      </c>
      <c r="AA3692" s="15">
        <f t="shared" si="363"/>
        <v>0</v>
      </c>
      <c r="AB3692" s="15">
        <f t="shared" si="364"/>
        <v>1</v>
      </c>
      <c r="AC3692" s="15">
        <f t="shared" si="365"/>
        <v>1900</v>
      </c>
    </row>
    <row r="3693" spans="7:29" x14ac:dyDescent="0.35">
      <c r="G3693" s="64"/>
      <c r="H3693" s="65"/>
      <c r="I3693" s="65" t="str">
        <f>IF(Job_Cards[[#This Row],[Customer Name]]="",I3692,"")</f>
        <v>Counter Sale</v>
      </c>
      <c r="K3693" s="67" t="str">
        <f>_xlfn.XLOOKUP(Job_Cards[[#This Row],[Part Code Issued]],'Inventory Check'!$A$3:$A$3000,'Inventory Check'!$B$3:$B$3000,"WRONG Code",0)</f>
        <v>WRONG Code</v>
      </c>
      <c r="N3693" s="69">
        <f t="shared" si="361"/>
        <v>0</v>
      </c>
      <c r="U3693" s="71">
        <f t="shared" si="360"/>
        <v>0</v>
      </c>
      <c r="V3693" s="71">
        <f t="shared" si="362"/>
        <v>0</v>
      </c>
      <c r="X3693" s="69">
        <f>Job_Cards[[#This Row],[GST on Lobour]]+Job_Cards[[#This Row],[Total Labour]]+Job_Cards[[#This Row],[Part Value]]</f>
        <v>0</v>
      </c>
      <c r="AA3693" s="15">
        <f t="shared" si="363"/>
        <v>0</v>
      </c>
      <c r="AB3693" s="15">
        <f t="shared" si="364"/>
        <v>1</v>
      </c>
      <c r="AC3693" s="15">
        <f t="shared" si="365"/>
        <v>1900</v>
      </c>
    </row>
    <row r="3694" spans="7:29" x14ac:dyDescent="0.35">
      <c r="G3694" s="64"/>
      <c r="H3694" s="65"/>
      <c r="I3694" s="65" t="str">
        <f>IF(Job_Cards[[#This Row],[Customer Name]]="",I3693,"")</f>
        <v>Counter Sale</v>
      </c>
      <c r="K3694" s="67" t="str">
        <f>_xlfn.XLOOKUP(Job_Cards[[#This Row],[Part Code Issued]],'Inventory Check'!$A$3:$A$3000,'Inventory Check'!$B$3:$B$3000,"WRONG Code",0)</f>
        <v>WRONG Code</v>
      </c>
      <c r="N3694" s="69">
        <f t="shared" si="361"/>
        <v>0</v>
      </c>
      <c r="U3694" s="71">
        <f t="shared" si="360"/>
        <v>0</v>
      </c>
      <c r="V3694" s="71">
        <f t="shared" si="362"/>
        <v>0</v>
      </c>
      <c r="X3694" s="69">
        <f>Job_Cards[[#This Row],[GST on Lobour]]+Job_Cards[[#This Row],[Total Labour]]+Job_Cards[[#This Row],[Part Value]]</f>
        <v>0</v>
      </c>
      <c r="AA3694" s="15">
        <f t="shared" si="363"/>
        <v>0</v>
      </c>
      <c r="AB3694" s="15">
        <f t="shared" si="364"/>
        <v>1</v>
      </c>
      <c r="AC3694" s="15">
        <f t="shared" si="365"/>
        <v>1900</v>
      </c>
    </row>
    <row r="3695" spans="7:29" x14ac:dyDescent="0.35">
      <c r="G3695" s="64"/>
      <c r="H3695" s="65"/>
      <c r="I3695" s="65" t="str">
        <f>IF(Job_Cards[[#This Row],[Customer Name]]="",I3694,"")</f>
        <v>Counter Sale</v>
      </c>
      <c r="K3695" s="67" t="str">
        <f>_xlfn.XLOOKUP(Job_Cards[[#This Row],[Part Code Issued]],'Inventory Check'!$A$3:$A$3000,'Inventory Check'!$B$3:$B$3000,"WRONG Code",0)</f>
        <v>WRONG Code</v>
      </c>
      <c r="N3695" s="69">
        <f t="shared" si="361"/>
        <v>0</v>
      </c>
      <c r="U3695" s="71">
        <f t="shared" si="360"/>
        <v>0</v>
      </c>
      <c r="V3695" s="71">
        <f t="shared" si="362"/>
        <v>0</v>
      </c>
      <c r="X3695" s="69">
        <f>Job_Cards[[#This Row],[GST on Lobour]]+Job_Cards[[#This Row],[Total Labour]]+Job_Cards[[#This Row],[Part Value]]</f>
        <v>0</v>
      </c>
      <c r="AA3695" s="15">
        <f t="shared" si="363"/>
        <v>0</v>
      </c>
      <c r="AB3695" s="15">
        <f t="shared" si="364"/>
        <v>1</v>
      </c>
      <c r="AC3695" s="15">
        <f t="shared" si="365"/>
        <v>1900</v>
      </c>
    </row>
    <row r="3696" spans="7:29" x14ac:dyDescent="0.35">
      <c r="G3696" s="64"/>
      <c r="H3696" s="65"/>
      <c r="I3696" s="65" t="str">
        <f>IF(Job_Cards[[#This Row],[Customer Name]]="",I3695,"")</f>
        <v>Counter Sale</v>
      </c>
      <c r="K3696" s="67" t="str">
        <f>_xlfn.XLOOKUP(Job_Cards[[#This Row],[Part Code Issued]],'Inventory Check'!$A$3:$A$3000,'Inventory Check'!$B$3:$B$3000,"WRONG Code",0)</f>
        <v>WRONG Code</v>
      </c>
      <c r="N3696" s="69">
        <f t="shared" si="361"/>
        <v>0</v>
      </c>
      <c r="U3696" s="71">
        <f t="shared" si="360"/>
        <v>0</v>
      </c>
      <c r="V3696" s="71">
        <f t="shared" si="362"/>
        <v>0</v>
      </c>
      <c r="X3696" s="69">
        <f>Job_Cards[[#This Row],[GST on Lobour]]+Job_Cards[[#This Row],[Total Labour]]+Job_Cards[[#This Row],[Part Value]]</f>
        <v>0</v>
      </c>
      <c r="AA3696" s="15">
        <f t="shared" si="363"/>
        <v>0</v>
      </c>
      <c r="AB3696" s="15">
        <f t="shared" si="364"/>
        <v>1</v>
      </c>
      <c r="AC3696" s="15">
        <f t="shared" si="365"/>
        <v>1900</v>
      </c>
    </row>
    <row r="3697" spans="7:29" x14ac:dyDescent="0.35">
      <c r="G3697" s="64"/>
      <c r="H3697" s="65"/>
      <c r="I3697" s="65" t="str">
        <f>IF(Job_Cards[[#This Row],[Customer Name]]="",I3696,"")</f>
        <v>Counter Sale</v>
      </c>
      <c r="K3697" s="67" t="str">
        <f>_xlfn.XLOOKUP(Job_Cards[[#This Row],[Part Code Issued]],'Inventory Check'!$A$3:$A$3000,'Inventory Check'!$B$3:$B$3000,"WRONG Code",0)</f>
        <v>WRONG Code</v>
      </c>
      <c r="N3697" s="69">
        <f t="shared" si="361"/>
        <v>0</v>
      </c>
      <c r="U3697" s="71">
        <f t="shared" si="360"/>
        <v>0</v>
      </c>
      <c r="V3697" s="71">
        <f t="shared" si="362"/>
        <v>0</v>
      </c>
      <c r="X3697" s="69">
        <f>Job_Cards[[#This Row],[GST on Lobour]]+Job_Cards[[#This Row],[Total Labour]]+Job_Cards[[#This Row],[Part Value]]</f>
        <v>0</v>
      </c>
      <c r="AA3697" s="15">
        <f t="shared" si="363"/>
        <v>0</v>
      </c>
      <c r="AB3697" s="15">
        <f t="shared" si="364"/>
        <v>1</v>
      </c>
      <c r="AC3697" s="15">
        <f t="shared" si="365"/>
        <v>1900</v>
      </c>
    </row>
    <row r="3698" spans="7:29" x14ac:dyDescent="0.35">
      <c r="G3698" s="64"/>
      <c r="H3698" s="65"/>
      <c r="I3698" s="65" t="str">
        <f>IF(Job_Cards[[#This Row],[Customer Name]]="",I3697,"")</f>
        <v>Counter Sale</v>
      </c>
      <c r="K3698" s="67" t="str">
        <f>_xlfn.XLOOKUP(Job_Cards[[#This Row],[Part Code Issued]],'Inventory Check'!$A$3:$A$3000,'Inventory Check'!$B$3:$B$3000,"WRONG Code",0)</f>
        <v>WRONG Code</v>
      </c>
      <c r="N3698" s="69">
        <f t="shared" si="361"/>
        <v>0</v>
      </c>
      <c r="U3698" s="71">
        <f t="shared" si="360"/>
        <v>0</v>
      </c>
      <c r="V3698" s="71">
        <f t="shared" si="362"/>
        <v>0</v>
      </c>
      <c r="X3698" s="69">
        <f>Job_Cards[[#This Row],[GST on Lobour]]+Job_Cards[[#This Row],[Total Labour]]+Job_Cards[[#This Row],[Part Value]]</f>
        <v>0</v>
      </c>
      <c r="AA3698" s="15">
        <f t="shared" si="363"/>
        <v>0</v>
      </c>
      <c r="AB3698" s="15">
        <f t="shared" si="364"/>
        <v>1</v>
      </c>
      <c r="AC3698" s="15">
        <f t="shared" si="365"/>
        <v>1900</v>
      </c>
    </row>
    <row r="3699" spans="7:29" x14ac:dyDescent="0.35">
      <c r="G3699" s="64"/>
      <c r="H3699" s="65"/>
      <c r="I3699" s="65" t="str">
        <f>IF(Job_Cards[[#This Row],[Customer Name]]="",I3698,"")</f>
        <v>Counter Sale</v>
      </c>
      <c r="K3699" s="67" t="str">
        <f>_xlfn.XLOOKUP(Job_Cards[[#This Row],[Part Code Issued]],'Inventory Check'!$A$3:$A$3000,'Inventory Check'!$B$3:$B$3000,"WRONG Code",0)</f>
        <v>WRONG Code</v>
      </c>
      <c r="N3699" s="69">
        <f t="shared" si="361"/>
        <v>0</v>
      </c>
      <c r="U3699" s="71">
        <f t="shared" si="360"/>
        <v>0</v>
      </c>
      <c r="V3699" s="71">
        <f t="shared" si="362"/>
        <v>0</v>
      </c>
      <c r="X3699" s="69">
        <f>Job_Cards[[#This Row],[GST on Lobour]]+Job_Cards[[#This Row],[Total Labour]]+Job_Cards[[#This Row],[Part Value]]</f>
        <v>0</v>
      </c>
      <c r="AA3699" s="15">
        <f t="shared" si="363"/>
        <v>0</v>
      </c>
      <c r="AB3699" s="15">
        <f t="shared" si="364"/>
        <v>1</v>
      </c>
      <c r="AC3699" s="15">
        <f t="shared" si="365"/>
        <v>1900</v>
      </c>
    </row>
    <row r="3700" spans="7:29" x14ac:dyDescent="0.35">
      <c r="G3700" s="64"/>
      <c r="H3700" s="65"/>
      <c r="I3700" s="65" t="str">
        <f>IF(Job_Cards[[#This Row],[Customer Name]]="",I3699,"")</f>
        <v>Counter Sale</v>
      </c>
      <c r="K3700" s="67" t="str">
        <f>_xlfn.XLOOKUP(Job_Cards[[#This Row],[Part Code Issued]],'Inventory Check'!$A$3:$A$3000,'Inventory Check'!$B$3:$B$3000,"WRONG Code",0)</f>
        <v>WRONG Code</v>
      </c>
      <c r="N3700" s="69">
        <f t="shared" si="361"/>
        <v>0</v>
      </c>
      <c r="U3700" s="71">
        <f t="shared" si="360"/>
        <v>0</v>
      </c>
      <c r="V3700" s="71">
        <f t="shared" si="362"/>
        <v>0</v>
      </c>
      <c r="X3700" s="69">
        <f>Job_Cards[[#This Row],[GST on Lobour]]+Job_Cards[[#This Row],[Total Labour]]+Job_Cards[[#This Row],[Part Value]]</f>
        <v>0</v>
      </c>
      <c r="AA3700" s="15">
        <f t="shared" si="363"/>
        <v>0</v>
      </c>
      <c r="AB3700" s="15">
        <f t="shared" si="364"/>
        <v>1</v>
      </c>
      <c r="AC3700" s="15">
        <f t="shared" si="365"/>
        <v>1900</v>
      </c>
    </row>
    <row r="3701" spans="7:29" x14ac:dyDescent="0.35">
      <c r="G3701" s="64"/>
      <c r="H3701" s="65"/>
      <c r="I3701" s="65" t="str">
        <f>IF(Job_Cards[[#This Row],[Customer Name]]="",I3700,"")</f>
        <v>Counter Sale</v>
      </c>
      <c r="K3701" s="67" t="str">
        <f>_xlfn.XLOOKUP(Job_Cards[[#This Row],[Part Code Issued]],'Inventory Check'!$A$3:$A$3000,'Inventory Check'!$B$3:$B$3000,"WRONG Code",0)</f>
        <v>WRONG Code</v>
      </c>
      <c r="N3701" s="69">
        <f t="shared" si="361"/>
        <v>0</v>
      </c>
      <c r="U3701" s="71">
        <f t="shared" si="360"/>
        <v>0</v>
      </c>
      <c r="V3701" s="71">
        <f t="shared" si="362"/>
        <v>0</v>
      </c>
      <c r="X3701" s="69">
        <f>Job_Cards[[#This Row],[GST on Lobour]]+Job_Cards[[#This Row],[Total Labour]]+Job_Cards[[#This Row],[Part Value]]</f>
        <v>0</v>
      </c>
      <c r="AA3701" s="15">
        <f t="shared" si="363"/>
        <v>0</v>
      </c>
      <c r="AB3701" s="15">
        <f t="shared" si="364"/>
        <v>1</v>
      </c>
      <c r="AC3701" s="15">
        <f t="shared" si="365"/>
        <v>1900</v>
      </c>
    </row>
    <row r="3702" spans="7:29" x14ac:dyDescent="0.35">
      <c r="G3702" s="64"/>
      <c r="H3702" s="65"/>
      <c r="I3702" s="65" t="str">
        <f>IF(Job_Cards[[#This Row],[Customer Name]]="",I3701,"")</f>
        <v>Counter Sale</v>
      </c>
      <c r="K3702" s="67" t="str">
        <f>_xlfn.XLOOKUP(Job_Cards[[#This Row],[Part Code Issued]],'Inventory Check'!$A$3:$A$3000,'Inventory Check'!$B$3:$B$3000,"WRONG Code",0)</f>
        <v>WRONG Code</v>
      </c>
      <c r="N3702" s="69">
        <f t="shared" si="361"/>
        <v>0</v>
      </c>
      <c r="U3702" s="71">
        <f t="shared" si="360"/>
        <v>0</v>
      </c>
      <c r="V3702" s="71">
        <f t="shared" si="362"/>
        <v>0</v>
      </c>
      <c r="X3702" s="69">
        <f>Job_Cards[[#This Row],[GST on Lobour]]+Job_Cards[[#This Row],[Total Labour]]+Job_Cards[[#This Row],[Part Value]]</f>
        <v>0</v>
      </c>
      <c r="AA3702" s="15">
        <f t="shared" si="363"/>
        <v>0</v>
      </c>
      <c r="AB3702" s="15">
        <f t="shared" si="364"/>
        <v>1</v>
      </c>
      <c r="AC3702" s="15">
        <f t="shared" si="365"/>
        <v>1900</v>
      </c>
    </row>
    <row r="3703" spans="7:29" x14ac:dyDescent="0.35">
      <c r="G3703" s="64"/>
      <c r="H3703" s="65"/>
      <c r="I3703" s="65" t="str">
        <f>IF(Job_Cards[[#This Row],[Customer Name]]="",I3702,"")</f>
        <v>Counter Sale</v>
      </c>
      <c r="K3703" s="67" t="str">
        <f>_xlfn.XLOOKUP(Job_Cards[[#This Row],[Part Code Issued]],'Inventory Check'!$A$3:$A$3000,'Inventory Check'!$B$3:$B$3000,"WRONG Code",0)</f>
        <v>WRONG Code</v>
      </c>
      <c r="N3703" s="69">
        <f t="shared" si="361"/>
        <v>0</v>
      </c>
      <c r="U3703" s="71">
        <f t="shared" si="360"/>
        <v>0</v>
      </c>
      <c r="V3703" s="71">
        <f t="shared" si="362"/>
        <v>0</v>
      </c>
      <c r="X3703" s="69">
        <f>Job_Cards[[#This Row],[GST on Lobour]]+Job_Cards[[#This Row],[Total Labour]]+Job_Cards[[#This Row],[Part Value]]</f>
        <v>0</v>
      </c>
      <c r="AA3703" s="15">
        <f t="shared" si="363"/>
        <v>0</v>
      </c>
      <c r="AB3703" s="15">
        <f t="shared" si="364"/>
        <v>1</v>
      </c>
      <c r="AC3703" s="15">
        <f t="shared" si="365"/>
        <v>1900</v>
      </c>
    </row>
    <row r="3704" spans="7:29" x14ac:dyDescent="0.35">
      <c r="G3704" s="64"/>
      <c r="H3704" s="65"/>
      <c r="I3704" s="65" t="str">
        <f>IF(Job_Cards[[#This Row],[Customer Name]]="",I3703,"")</f>
        <v>Counter Sale</v>
      </c>
      <c r="K3704" s="67" t="str">
        <f>_xlfn.XLOOKUP(Job_Cards[[#This Row],[Part Code Issued]],'Inventory Check'!$A$3:$A$3000,'Inventory Check'!$B$3:$B$3000,"WRONG Code",0)</f>
        <v>WRONG Code</v>
      </c>
      <c r="N3704" s="69">
        <f t="shared" si="361"/>
        <v>0</v>
      </c>
      <c r="U3704" s="71">
        <f t="shared" si="360"/>
        <v>0</v>
      </c>
      <c r="V3704" s="71">
        <f t="shared" si="362"/>
        <v>0</v>
      </c>
      <c r="X3704" s="69">
        <f>Job_Cards[[#This Row],[GST on Lobour]]+Job_Cards[[#This Row],[Total Labour]]+Job_Cards[[#This Row],[Part Value]]</f>
        <v>0</v>
      </c>
      <c r="AA3704" s="15">
        <f t="shared" si="363"/>
        <v>0</v>
      </c>
      <c r="AB3704" s="15">
        <f t="shared" si="364"/>
        <v>1</v>
      </c>
      <c r="AC3704" s="15">
        <f t="shared" si="365"/>
        <v>1900</v>
      </c>
    </row>
    <row r="3705" spans="7:29" x14ac:dyDescent="0.35">
      <c r="G3705" s="64"/>
      <c r="H3705" s="65"/>
      <c r="I3705" s="65" t="str">
        <f>IF(Job_Cards[[#This Row],[Customer Name]]="",I3704,"")</f>
        <v>Counter Sale</v>
      </c>
      <c r="K3705" s="67" t="str">
        <f>_xlfn.XLOOKUP(Job_Cards[[#This Row],[Part Code Issued]],'Inventory Check'!$A$3:$A$3000,'Inventory Check'!$B$3:$B$3000,"WRONG Code",0)</f>
        <v>WRONG Code</v>
      </c>
      <c r="N3705" s="69">
        <f t="shared" si="361"/>
        <v>0</v>
      </c>
      <c r="U3705" s="71">
        <f t="shared" si="360"/>
        <v>0</v>
      </c>
      <c r="V3705" s="71">
        <f t="shared" si="362"/>
        <v>0</v>
      </c>
      <c r="X3705" s="69">
        <f>Job_Cards[[#This Row],[GST on Lobour]]+Job_Cards[[#This Row],[Total Labour]]+Job_Cards[[#This Row],[Part Value]]</f>
        <v>0</v>
      </c>
      <c r="AA3705" s="15">
        <f t="shared" si="363"/>
        <v>0</v>
      </c>
      <c r="AB3705" s="15">
        <f t="shared" si="364"/>
        <v>1</v>
      </c>
      <c r="AC3705" s="15">
        <f t="shared" si="365"/>
        <v>1900</v>
      </c>
    </row>
    <row r="3706" spans="7:29" x14ac:dyDescent="0.35">
      <c r="G3706" s="64"/>
      <c r="H3706" s="65"/>
      <c r="I3706" s="65" t="str">
        <f>IF(Job_Cards[[#This Row],[Customer Name]]="",I3705,"")</f>
        <v>Counter Sale</v>
      </c>
      <c r="K3706" s="67" t="str">
        <f>_xlfn.XLOOKUP(Job_Cards[[#This Row],[Part Code Issued]],'Inventory Check'!$A$3:$A$3000,'Inventory Check'!$B$3:$B$3000,"WRONG Code",0)</f>
        <v>WRONG Code</v>
      </c>
      <c r="N3706" s="69">
        <f t="shared" si="361"/>
        <v>0</v>
      </c>
      <c r="U3706" s="71">
        <f t="shared" si="360"/>
        <v>0</v>
      </c>
      <c r="V3706" s="71">
        <f t="shared" si="362"/>
        <v>0</v>
      </c>
      <c r="X3706" s="69">
        <f>Job_Cards[[#This Row],[GST on Lobour]]+Job_Cards[[#This Row],[Total Labour]]+Job_Cards[[#This Row],[Part Value]]</f>
        <v>0</v>
      </c>
      <c r="AA3706" s="15">
        <f t="shared" si="363"/>
        <v>0</v>
      </c>
      <c r="AB3706" s="15">
        <f t="shared" si="364"/>
        <v>1</v>
      </c>
      <c r="AC3706" s="15">
        <f t="shared" si="365"/>
        <v>1900</v>
      </c>
    </row>
    <row r="3707" spans="7:29" x14ac:dyDescent="0.35">
      <c r="G3707" s="64"/>
      <c r="H3707" s="65"/>
      <c r="I3707" s="65" t="str">
        <f>IF(Job_Cards[[#This Row],[Customer Name]]="",I3706,"")</f>
        <v>Counter Sale</v>
      </c>
      <c r="K3707" s="67" t="str">
        <f>_xlfn.XLOOKUP(Job_Cards[[#This Row],[Part Code Issued]],'Inventory Check'!$A$3:$A$3000,'Inventory Check'!$B$3:$B$3000,"WRONG Code",0)</f>
        <v>WRONG Code</v>
      </c>
      <c r="N3707" s="69">
        <f t="shared" si="361"/>
        <v>0</v>
      </c>
      <c r="U3707" s="71">
        <f t="shared" si="360"/>
        <v>0</v>
      </c>
      <c r="V3707" s="71">
        <f t="shared" si="362"/>
        <v>0</v>
      </c>
      <c r="X3707" s="69">
        <f>Job_Cards[[#This Row],[GST on Lobour]]+Job_Cards[[#This Row],[Total Labour]]+Job_Cards[[#This Row],[Part Value]]</f>
        <v>0</v>
      </c>
      <c r="AA3707" s="15">
        <f t="shared" si="363"/>
        <v>0</v>
      </c>
      <c r="AB3707" s="15">
        <f t="shared" si="364"/>
        <v>1</v>
      </c>
      <c r="AC3707" s="15">
        <f t="shared" si="365"/>
        <v>1900</v>
      </c>
    </row>
    <row r="3708" spans="7:29" x14ac:dyDescent="0.35">
      <c r="G3708" s="64"/>
      <c r="H3708" s="65"/>
      <c r="I3708" s="65" t="str">
        <f>IF(Job_Cards[[#This Row],[Customer Name]]="",I3707,"")</f>
        <v>Counter Sale</v>
      </c>
      <c r="K3708" s="67" t="str">
        <f>_xlfn.XLOOKUP(Job_Cards[[#This Row],[Part Code Issued]],'Inventory Check'!$A$3:$A$3000,'Inventory Check'!$B$3:$B$3000,"WRONG Code",0)</f>
        <v>WRONG Code</v>
      </c>
      <c r="N3708" s="69">
        <f t="shared" si="361"/>
        <v>0</v>
      </c>
      <c r="U3708" s="71">
        <f t="shared" ref="U3708:U3771" si="366">SUM(O3708:T3708)</f>
        <v>0</v>
      </c>
      <c r="V3708" s="71">
        <f t="shared" si="362"/>
        <v>0</v>
      </c>
      <c r="X3708" s="69">
        <f>Job_Cards[[#This Row],[GST on Lobour]]+Job_Cards[[#This Row],[Total Labour]]+Job_Cards[[#This Row],[Part Value]]</f>
        <v>0</v>
      </c>
      <c r="AA3708" s="15">
        <f t="shared" si="363"/>
        <v>0</v>
      </c>
      <c r="AB3708" s="15">
        <f t="shared" si="364"/>
        <v>1</v>
      </c>
      <c r="AC3708" s="15">
        <f t="shared" si="365"/>
        <v>1900</v>
      </c>
    </row>
    <row r="3709" spans="7:29" x14ac:dyDescent="0.35">
      <c r="G3709" s="64"/>
      <c r="H3709" s="65"/>
      <c r="I3709" s="65" t="str">
        <f>IF(Job_Cards[[#This Row],[Customer Name]]="",I3708,"")</f>
        <v>Counter Sale</v>
      </c>
      <c r="K3709" s="67" t="str">
        <f>_xlfn.XLOOKUP(Job_Cards[[#This Row],[Part Code Issued]],'Inventory Check'!$A$3:$A$3000,'Inventory Check'!$B$3:$B$3000,"WRONG Code",0)</f>
        <v>WRONG Code</v>
      </c>
      <c r="N3709" s="69">
        <f t="shared" ref="N3709:N3772" si="367">M3709*L3709</f>
        <v>0</v>
      </c>
      <c r="U3709" s="71">
        <f t="shared" si="366"/>
        <v>0</v>
      </c>
      <c r="V3709" s="71">
        <f t="shared" ref="V3709:V3772" si="368">U3709*0.18</f>
        <v>0</v>
      </c>
      <c r="X3709" s="69">
        <f>Job_Cards[[#This Row],[GST on Lobour]]+Job_Cards[[#This Row],[Total Labour]]+Job_Cards[[#This Row],[Part Value]]</f>
        <v>0</v>
      </c>
      <c r="AA3709" s="15">
        <f t="shared" si="363"/>
        <v>0</v>
      </c>
      <c r="AB3709" s="15">
        <f t="shared" si="364"/>
        <v>1</v>
      </c>
      <c r="AC3709" s="15">
        <f t="shared" si="365"/>
        <v>1900</v>
      </c>
    </row>
    <row r="3710" spans="7:29" x14ac:dyDescent="0.35">
      <c r="G3710" s="64"/>
      <c r="H3710" s="65"/>
      <c r="I3710" s="65" t="str">
        <f>IF(Job_Cards[[#This Row],[Customer Name]]="",I3709,"")</f>
        <v>Counter Sale</v>
      </c>
      <c r="K3710" s="67" t="str">
        <f>_xlfn.XLOOKUP(Job_Cards[[#This Row],[Part Code Issued]],'Inventory Check'!$A$3:$A$3000,'Inventory Check'!$B$3:$B$3000,"WRONG Code",0)</f>
        <v>WRONG Code</v>
      </c>
      <c r="N3710" s="69">
        <f t="shared" si="367"/>
        <v>0</v>
      </c>
      <c r="U3710" s="71">
        <f t="shared" si="366"/>
        <v>0</v>
      </c>
      <c r="V3710" s="71">
        <f t="shared" si="368"/>
        <v>0</v>
      </c>
      <c r="X3710" s="69">
        <f>Job_Cards[[#This Row],[GST on Lobour]]+Job_Cards[[#This Row],[Total Labour]]+Job_Cards[[#This Row],[Part Value]]</f>
        <v>0</v>
      </c>
      <c r="AA3710" s="15">
        <f t="shared" si="363"/>
        <v>0</v>
      </c>
      <c r="AB3710" s="15">
        <f t="shared" si="364"/>
        <v>1</v>
      </c>
      <c r="AC3710" s="15">
        <f t="shared" si="365"/>
        <v>1900</v>
      </c>
    </row>
    <row r="3711" spans="7:29" x14ac:dyDescent="0.35">
      <c r="G3711" s="64"/>
      <c r="H3711" s="65"/>
      <c r="I3711" s="65" t="str">
        <f>IF(Job_Cards[[#This Row],[Customer Name]]="",I3710,"")</f>
        <v>Counter Sale</v>
      </c>
      <c r="K3711" s="67" t="str">
        <f>_xlfn.XLOOKUP(Job_Cards[[#This Row],[Part Code Issued]],'Inventory Check'!$A$3:$A$3000,'Inventory Check'!$B$3:$B$3000,"WRONG Code",0)</f>
        <v>WRONG Code</v>
      </c>
      <c r="N3711" s="69">
        <f t="shared" si="367"/>
        <v>0</v>
      </c>
      <c r="U3711" s="71">
        <f t="shared" si="366"/>
        <v>0</v>
      </c>
      <c r="V3711" s="71">
        <f t="shared" si="368"/>
        <v>0</v>
      </c>
      <c r="X3711" s="69">
        <f>Job_Cards[[#This Row],[GST on Lobour]]+Job_Cards[[#This Row],[Total Labour]]+Job_Cards[[#This Row],[Part Value]]</f>
        <v>0</v>
      </c>
      <c r="AA3711" s="15">
        <f t="shared" ref="AA3711:AA3774" si="369">DAY(B3711)</f>
        <v>0</v>
      </c>
      <c r="AB3711" s="15">
        <f t="shared" ref="AB3711:AB3774" si="370">MONTH(B3711)</f>
        <v>1</v>
      </c>
      <c r="AC3711" s="15">
        <f t="shared" ref="AC3711:AC3774" si="371">YEAR(B3711)</f>
        <v>1900</v>
      </c>
    </row>
    <row r="3712" spans="7:29" x14ac:dyDescent="0.35">
      <c r="G3712" s="64"/>
      <c r="H3712" s="65"/>
      <c r="I3712" s="65" t="str">
        <f>IF(Job_Cards[[#This Row],[Customer Name]]="",I3711,"")</f>
        <v>Counter Sale</v>
      </c>
      <c r="K3712" s="67" t="str">
        <f>_xlfn.XLOOKUP(Job_Cards[[#This Row],[Part Code Issued]],'Inventory Check'!$A$3:$A$3000,'Inventory Check'!$B$3:$B$3000,"WRONG Code",0)</f>
        <v>WRONG Code</v>
      </c>
      <c r="N3712" s="69">
        <f t="shared" si="367"/>
        <v>0</v>
      </c>
      <c r="U3712" s="71">
        <f t="shared" si="366"/>
        <v>0</v>
      </c>
      <c r="V3712" s="71">
        <f t="shared" si="368"/>
        <v>0</v>
      </c>
      <c r="X3712" s="69">
        <f>Job_Cards[[#This Row],[GST on Lobour]]+Job_Cards[[#This Row],[Total Labour]]+Job_Cards[[#This Row],[Part Value]]</f>
        <v>0</v>
      </c>
      <c r="AA3712" s="15">
        <f t="shared" si="369"/>
        <v>0</v>
      </c>
      <c r="AB3712" s="15">
        <f t="shared" si="370"/>
        <v>1</v>
      </c>
      <c r="AC3712" s="15">
        <f t="shared" si="371"/>
        <v>1900</v>
      </c>
    </row>
    <row r="3713" spans="7:29" x14ac:dyDescent="0.35">
      <c r="G3713" s="64"/>
      <c r="H3713" s="65"/>
      <c r="I3713" s="65" t="str">
        <f>IF(Job_Cards[[#This Row],[Customer Name]]="",I3712,"")</f>
        <v>Counter Sale</v>
      </c>
      <c r="K3713" s="67" t="str">
        <f>_xlfn.XLOOKUP(Job_Cards[[#This Row],[Part Code Issued]],'Inventory Check'!$A$3:$A$3000,'Inventory Check'!$B$3:$B$3000,"WRONG Code",0)</f>
        <v>WRONG Code</v>
      </c>
      <c r="N3713" s="69">
        <f t="shared" si="367"/>
        <v>0</v>
      </c>
      <c r="U3713" s="71">
        <f t="shared" si="366"/>
        <v>0</v>
      </c>
      <c r="V3713" s="71">
        <f t="shared" si="368"/>
        <v>0</v>
      </c>
      <c r="X3713" s="69">
        <f>Job_Cards[[#This Row],[GST on Lobour]]+Job_Cards[[#This Row],[Total Labour]]+Job_Cards[[#This Row],[Part Value]]</f>
        <v>0</v>
      </c>
      <c r="AA3713" s="15">
        <f t="shared" si="369"/>
        <v>0</v>
      </c>
      <c r="AB3713" s="15">
        <f t="shared" si="370"/>
        <v>1</v>
      </c>
      <c r="AC3713" s="15">
        <f t="shared" si="371"/>
        <v>1900</v>
      </c>
    </row>
    <row r="3714" spans="7:29" x14ac:dyDescent="0.35">
      <c r="G3714" s="64"/>
      <c r="H3714" s="65"/>
      <c r="I3714" s="65" t="str">
        <f>IF(Job_Cards[[#This Row],[Customer Name]]="",I3713,"")</f>
        <v>Counter Sale</v>
      </c>
      <c r="K3714" s="67" t="str">
        <f>_xlfn.XLOOKUP(Job_Cards[[#This Row],[Part Code Issued]],'Inventory Check'!$A$3:$A$3000,'Inventory Check'!$B$3:$B$3000,"WRONG Code",0)</f>
        <v>WRONG Code</v>
      </c>
      <c r="N3714" s="69">
        <f t="shared" si="367"/>
        <v>0</v>
      </c>
      <c r="U3714" s="71">
        <f t="shared" si="366"/>
        <v>0</v>
      </c>
      <c r="V3714" s="71">
        <f t="shared" si="368"/>
        <v>0</v>
      </c>
      <c r="X3714" s="69">
        <f>Job_Cards[[#This Row],[GST on Lobour]]+Job_Cards[[#This Row],[Total Labour]]+Job_Cards[[#This Row],[Part Value]]</f>
        <v>0</v>
      </c>
      <c r="AA3714" s="15">
        <f t="shared" si="369"/>
        <v>0</v>
      </c>
      <c r="AB3714" s="15">
        <f t="shared" si="370"/>
        <v>1</v>
      </c>
      <c r="AC3714" s="15">
        <f t="shared" si="371"/>
        <v>1900</v>
      </c>
    </row>
    <row r="3715" spans="7:29" x14ac:dyDescent="0.35">
      <c r="G3715" s="64"/>
      <c r="H3715" s="65"/>
      <c r="I3715" s="65" t="str">
        <f>IF(Job_Cards[[#This Row],[Customer Name]]="",I3714,"")</f>
        <v>Counter Sale</v>
      </c>
      <c r="K3715" s="67" t="str">
        <f>_xlfn.XLOOKUP(Job_Cards[[#This Row],[Part Code Issued]],'Inventory Check'!$A$3:$A$3000,'Inventory Check'!$B$3:$B$3000,"WRONG Code",0)</f>
        <v>WRONG Code</v>
      </c>
      <c r="N3715" s="69">
        <f t="shared" si="367"/>
        <v>0</v>
      </c>
      <c r="U3715" s="71">
        <f t="shared" si="366"/>
        <v>0</v>
      </c>
      <c r="V3715" s="71">
        <f t="shared" si="368"/>
        <v>0</v>
      </c>
      <c r="X3715" s="69">
        <f>Job_Cards[[#This Row],[GST on Lobour]]+Job_Cards[[#This Row],[Total Labour]]+Job_Cards[[#This Row],[Part Value]]</f>
        <v>0</v>
      </c>
      <c r="AA3715" s="15">
        <f t="shared" si="369"/>
        <v>0</v>
      </c>
      <c r="AB3715" s="15">
        <f t="shared" si="370"/>
        <v>1</v>
      </c>
      <c r="AC3715" s="15">
        <f t="shared" si="371"/>
        <v>1900</v>
      </c>
    </row>
    <row r="3716" spans="7:29" x14ac:dyDescent="0.35">
      <c r="G3716" s="64"/>
      <c r="H3716" s="65"/>
      <c r="I3716" s="65" t="str">
        <f>IF(Job_Cards[[#This Row],[Customer Name]]="",I3715,"")</f>
        <v>Counter Sale</v>
      </c>
      <c r="K3716" s="67" t="str">
        <f>_xlfn.XLOOKUP(Job_Cards[[#This Row],[Part Code Issued]],'Inventory Check'!$A$3:$A$3000,'Inventory Check'!$B$3:$B$3000,"WRONG Code",0)</f>
        <v>WRONG Code</v>
      </c>
      <c r="N3716" s="69">
        <f t="shared" si="367"/>
        <v>0</v>
      </c>
      <c r="U3716" s="71">
        <f t="shared" si="366"/>
        <v>0</v>
      </c>
      <c r="V3716" s="71">
        <f t="shared" si="368"/>
        <v>0</v>
      </c>
      <c r="X3716" s="69">
        <f>Job_Cards[[#This Row],[GST on Lobour]]+Job_Cards[[#This Row],[Total Labour]]+Job_Cards[[#This Row],[Part Value]]</f>
        <v>0</v>
      </c>
      <c r="AA3716" s="15">
        <f t="shared" si="369"/>
        <v>0</v>
      </c>
      <c r="AB3716" s="15">
        <f t="shared" si="370"/>
        <v>1</v>
      </c>
      <c r="AC3716" s="15">
        <f t="shared" si="371"/>
        <v>1900</v>
      </c>
    </row>
    <row r="3717" spans="7:29" x14ac:dyDescent="0.35">
      <c r="G3717" s="64"/>
      <c r="H3717" s="65"/>
      <c r="I3717" s="65" t="str">
        <f>IF(Job_Cards[[#This Row],[Customer Name]]="",I3716,"")</f>
        <v>Counter Sale</v>
      </c>
      <c r="K3717" s="67" t="str">
        <f>_xlfn.XLOOKUP(Job_Cards[[#This Row],[Part Code Issued]],'Inventory Check'!$A$3:$A$3000,'Inventory Check'!$B$3:$B$3000,"WRONG Code",0)</f>
        <v>WRONG Code</v>
      </c>
      <c r="N3717" s="69">
        <f t="shared" si="367"/>
        <v>0</v>
      </c>
      <c r="U3717" s="71">
        <f t="shared" si="366"/>
        <v>0</v>
      </c>
      <c r="V3717" s="71">
        <f t="shared" si="368"/>
        <v>0</v>
      </c>
      <c r="X3717" s="69">
        <f>Job_Cards[[#This Row],[GST on Lobour]]+Job_Cards[[#This Row],[Total Labour]]+Job_Cards[[#This Row],[Part Value]]</f>
        <v>0</v>
      </c>
      <c r="AA3717" s="15">
        <f t="shared" si="369"/>
        <v>0</v>
      </c>
      <c r="AB3717" s="15">
        <f t="shared" si="370"/>
        <v>1</v>
      </c>
      <c r="AC3717" s="15">
        <f t="shared" si="371"/>
        <v>1900</v>
      </c>
    </row>
    <row r="3718" spans="7:29" x14ac:dyDescent="0.35">
      <c r="G3718" s="64"/>
      <c r="H3718" s="65"/>
      <c r="I3718" s="65" t="str">
        <f>IF(Job_Cards[[#This Row],[Customer Name]]="",I3717,"")</f>
        <v>Counter Sale</v>
      </c>
      <c r="K3718" s="67" t="str">
        <f>_xlfn.XLOOKUP(Job_Cards[[#This Row],[Part Code Issued]],'Inventory Check'!$A$3:$A$3000,'Inventory Check'!$B$3:$B$3000,"WRONG Code",0)</f>
        <v>WRONG Code</v>
      </c>
      <c r="N3718" s="69">
        <f t="shared" si="367"/>
        <v>0</v>
      </c>
      <c r="U3718" s="71">
        <f t="shared" si="366"/>
        <v>0</v>
      </c>
      <c r="V3718" s="71">
        <f t="shared" si="368"/>
        <v>0</v>
      </c>
      <c r="X3718" s="69">
        <f>Job_Cards[[#This Row],[GST on Lobour]]+Job_Cards[[#This Row],[Total Labour]]+Job_Cards[[#This Row],[Part Value]]</f>
        <v>0</v>
      </c>
      <c r="AA3718" s="15">
        <f t="shared" si="369"/>
        <v>0</v>
      </c>
      <c r="AB3718" s="15">
        <f t="shared" si="370"/>
        <v>1</v>
      </c>
      <c r="AC3718" s="15">
        <f t="shared" si="371"/>
        <v>1900</v>
      </c>
    </row>
    <row r="3719" spans="7:29" x14ac:dyDescent="0.35">
      <c r="G3719" s="64"/>
      <c r="H3719" s="65"/>
      <c r="I3719" s="65" t="str">
        <f>IF(Job_Cards[[#This Row],[Customer Name]]="",I3718,"")</f>
        <v>Counter Sale</v>
      </c>
      <c r="K3719" s="67" t="str">
        <f>_xlfn.XLOOKUP(Job_Cards[[#This Row],[Part Code Issued]],'Inventory Check'!$A$3:$A$3000,'Inventory Check'!$B$3:$B$3000,"WRONG Code",0)</f>
        <v>WRONG Code</v>
      </c>
      <c r="N3719" s="69">
        <f t="shared" si="367"/>
        <v>0</v>
      </c>
      <c r="U3719" s="71">
        <f t="shared" si="366"/>
        <v>0</v>
      </c>
      <c r="V3719" s="71">
        <f t="shared" si="368"/>
        <v>0</v>
      </c>
      <c r="X3719" s="69">
        <f>Job_Cards[[#This Row],[GST on Lobour]]+Job_Cards[[#This Row],[Total Labour]]+Job_Cards[[#This Row],[Part Value]]</f>
        <v>0</v>
      </c>
      <c r="AA3719" s="15">
        <f t="shared" si="369"/>
        <v>0</v>
      </c>
      <c r="AB3719" s="15">
        <f t="shared" si="370"/>
        <v>1</v>
      </c>
      <c r="AC3719" s="15">
        <f t="shared" si="371"/>
        <v>1900</v>
      </c>
    </row>
    <row r="3720" spans="7:29" x14ac:dyDescent="0.35">
      <c r="G3720" s="64"/>
      <c r="H3720" s="65"/>
      <c r="I3720" s="65" t="str">
        <f>IF(Job_Cards[[#This Row],[Customer Name]]="",I3719,"")</f>
        <v>Counter Sale</v>
      </c>
      <c r="K3720" s="67" t="str">
        <f>_xlfn.XLOOKUP(Job_Cards[[#This Row],[Part Code Issued]],'Inventory Check'!$A$3:$A$3000,'Inventory Check'!$B$3:$B$3000,"WRONG Code",0)</f>
        <v>WRONG Code</v>
      </c>
      <c r="N3720" s="69">
        <f t="shared" si="367"/>
        <v>0</v>
      </c>
      <c r="U3720" s="71">
        <f t="shared" si="366"/>
        <v>0</v>
      </c>
      <c r="V3720" s="71">
        <f t="shared" si="368"/>
        <v>0</v>
      </c>
      <c r="X3720" s="69">
        <f>Job_Cards[[#This Row],[GST on Lobour]]+Job_Cards[[#This Row],[Total Labour]]+Job_Cards[[#This Row],[Part Value]]</f>
        <v>0</v>
      </c>
      <c r="AA3720" s="15">
        <f t="shared" si="369"/>
        <v>0</v>
      </c>
      <c r="AB3720" s="15">
        <f t="shared" si="370"/>
        <v>1</v>
      </c>
      <c r="AC3720" s="15">
        <f t="shared" si="371"/>
        <v>1900</v>
      </c>
    </row>
    <row r="3721" spans="7:29" x14ac:dyDescent="0.35">
      <c r="G3721" s="64"/>
      <c r="H3721" s="65"/>
      <c r="I3721" s="65" t="str">
        <f>IF(Job_Cards[[#This Row],[Customer Name]]="",I3720,"")</f>
        <v>Counter Sale</v>
      </c>
      <c r="K3721" s="67" t="str">
        <f>_xlfn.XLOOKUP(Job_Cards[[#This Row],[Part Code Issued]],'Inventory Check'!$A$3:$A$3000,'Inventory Check'!$B$3:$B$3000,"WRONG Code",0)</f>
        <v>WRONG Code</v>
      </c>
      <c r="N3721" s="69">
        <f t="shared" si="367"/>
        <v>0</v>
      </c>
      <c r="U3721" s="71">
        <f t="shared" si="366"/>
        <v>0</v>
      </c>
      <c r="V3721" s="71">
        <f t="shared" si="368"/>
        <v>0</v>
      </c>
      <c r="X3721" s="69">
        <f>Job_Cards[[#This Row],[GST on Lobour]]+Job_Cards[[#This Row],[Total Labour]]+Job_Cards[[#This Row],[Part Value]]</f>
        <v>0</v>
      </c>
      <c r="AA3721" s="15">
        <f t="shared" si="369"/>
        <v>0</v>
      </c>
      <c r="AB3721" s="15">
        <f t="shared" si="370"/>
        <v>1</v>
      </c>
      <c r="AC3721" s="15">
        <f t="shared" si="371"/>
        <v>1900</v>
      </c>
    </row>
    <row r="3722" spans="7:29" x14ac:dyDescent="0.35">
      <c r="G3722" s="64"/>
      <c r="H3722" s="65"/>
      <c r="I3722" s="65" t="str">
        <f>IF(Job_Cards[[#This Row],[Customer Name]]="",I3721,"")</f>
        <v>Counter Sale</v>
      </c>
      <c r="K3722" s="67" t="str">
        <f>_xlfn.XLOOKUP(Job_Cards[[#This Row],[Part Code Issued]],'Inventory Check'!$A$3:$A$3000,'Inventory Check'!$B$3:$B$3000,"WRONG Code",0)</f>
        <v>WRONG Code</v>
      </c>
      <c r="N3722" s="69">
        <f t="shared" si="367"/>
        <v>0</v>
      </c>
      <c r="U3722" s="71">
        <f t="shared" si="366"/>
        <v>0</v>
      </c>
      <c r="V3722" s="71">
        <f t="shared" si="368"/>
        <v>0</v>
      </c>
      <c r="X3722" s="69">
        <f>Job_Cards[[#This Row],[GST on Lobour]]+Job_Cards[[#This Row],[Total Labour]]+Job_Cards[[#This Row],[Part Value]]</f>
        <v>0</v>
      </c>
      <c r="AA3722" s="15">
        <f t="shared" si="369"/>
        <v>0</v>
      </c>
      <c r="AB3722" s="15">
        <f t="shared" si="370"/>
        <v>1</v>
      </c>
      <c r="AC3722" s="15">
        <f t="shared" si="371"/>
        <v>1900</v>
      </c>
    </row>
    <row r="3723" spans="7:29" x14ac:dyDescent="0.35">
      <c r="G3723" s="64"/>
      <c r="H3723" s="65"/>
      <c r="I3723" s="65" t="str">
        <f>IF(Job_Cards[[#This Row],[Customer Name]]="",I3722,"")</f>
        <v>Counter Sale</v>
      </c>
      <c r="K3723" s="67" t="str">
        <f>_xlfn.XLOOKUP(Job_Cards[[#This Row],[Part Code Issued]],'Inventory Check'!$A$3:$A$3000,'Inventory Check'!$B$3:$B$3000,"WRONG Code",0)</f>
        <v>WRONG Code</v>
      </c>
      <c r="N3723" s="69">
        <f t="shared" si="367"/>
        <v>0</v>
      </c>
      <c r="U3723" s="71">
        <f t="shared" si="366"/>
        <v>0</v>
      </c>
      <c r="V3723" s="71">
        <f t="shared" si="368"/>
        <v>0</v>
      </c>
      <c r="X3723" s="69">
        <f>Job_Cards[[#This Row],[GST on Lobour]]+Job_Cards[[#This Row],[Total Labour]]+Job_Cards[[#This Row],[Part Value]]</f>
        <v>0</v>
      </c>
      <c r="AA3723" s="15">
        <f t="shared" si="369"/>
        <v>0</v>
      </c>
      <c r="AB3723" s="15">
        <f t="shared" si="370"/>
        <v>1</v>
      </c>
      <c r="AC3723" s="15">
        <f t="shared" si="371"/>
        <v>1900</v>
      </c>
    </row>
    <row r="3724" spans="7:29" x14ac:dyDescent="0.35">
      <c r="G3724" s="64"/>
      <c r="H3724" s="65"/>
      <c r="I3724" s="65" t="str">
        <f>IF(Job_Cards[[#This Row],[Customer Name]]="",I3723,"")</f>
        <v>Counter Sale</v>
      </c>
      <c r="K3724" s="67" t="str">
        <f>_xlfn.XLOOKUP(Job_Cards[[#This Row],[Part Code Issued]],'Inventory Check'!$A$3:$A$3000,'Inventory Check'!$B$3:$B$3000,"WRONG Code",0)</f>
        <v>WRONG Code</v>
      </c>
      <c r="N3724" s="69">
        <f t="shared" si="367"/>
        <v>0</v>
      </c>
      <c r="U3724" s="71">
        <f t="shared" si="366"/>
        <v>0</v>
      </c>
      <c r="V3724" s="71">
        <f t="shared" si="368"/>
        <v>0</v>
      </c>
      <c r="X3724" s="69">
        <f>Job_Cards[[#This Row],[GST on Lobour]]+Job_Cards[[#This Row],[Total Labour]]+Job_Cards[[#This Row],[Part Value]]</f>
        <v>0</v>
      </c>
      <c r="AA3724" s="15">
        <f t="shared" si="369"/>
        <v>0</v>
      </c>
      <c r="AB3724" s="15">
        <f t="shared" si="370"/>
        <v>1</v>
      </c>
      <c r="AC3724" s="15">
        <f t="shared" si="371"/>
        <v>1900</v>
      </c>
    </row>
    <row r="3725" spans="7:29" x14ac:dyDescent="0.35">
      <c r="G3725" s="64"/>
      <c r="H3725" s="65"/>
      <c r="I3725" s="65" t="str">
        <f>IF(Job_Cards[[#This Row],[Customer Name]]="",I3724,"")</f>
        <v>Counter Sale</v>
      </c>
      <c r="K3725" s="67" t="str">
        <f>_xlfn.XLOOKUP(Job_Cards[[#This Row],[Part Code Issued]],'Inventory Check'!$A$3:$A$3000,'Inventory Check'!$B$3:$B$3000,"WRONG Code",0)</f>
        <v>WRONG Code</v>
      </c>
      <c r="N3725" s="69">
        <f t="shared" si="367"/>
        <v>0</v>
      </c>
      <c r="U3725" s="71">
        <f t="shared" si="366"/>
        <v>0</v>
      </c>
      <c r="V3725" s="71">
        <f t="shared" si="368"/>
        <v>0</v>
      </c>
      <c r="X3725" s="69">
        <f>Job_Cards[[#This Row],[GST on Lobour]]+Job_Cards[[#This Row],[Total Labour]]+Job_Cards[[#This Row],[Part Value]]</f>
        <v>0</v>
      </c>
      <c r="AA3725" s="15">
        <f t="shared" si="369"/>
        <v>0</v>
      </c>
      <c r="AB3725" s="15">
        <f t="shared" si="370"/>
        <v>1</v>
      </c>
      <c r="AC3725" s="15">
        <f t="shared" si="371"/>
        <v>1900</v>
      </c>
    </row>
    <row r="3726" spans="7:29" x14ac:dyDescent="0.35">
      <c r="G3726" s="64"/>
      <c r="H3726" s="65"/>
      <c r="I3726" s="65" t="str">
        <f>IF(Job_Cards[[#This Row],[Customer Name]]="",I3725,"")</f>
        <v>Counter Sale</v>
      </c>
      <c r="K3726" s="67" t="str">
        <f>_xlfn.XLOOKUP(Job_Cards[[#This Row],[Part Code Issued]],'Inventory Check'!$A$3:$A$3000,'Inventory Check'!$B$3:$B$3000,"WRONG Code",0)</f>
        <v>WRONG Code</v>
      </c>
      <c r="N3726" s="69">
        <f t="shared" si="367"/>
        <v>0</v>
      </c>
      <c r="U3726" s="71">
        <f t="shared" si="366"/>
        <v>0</v>
      </c>
      <c r="V3726" s="71">
        <f t="shared" si="368"/>
        <v>0</v>
      </c>
      <c r="X3726" s="69">
        <f>Job_Cards[[#This Row],[GST on Lobour]]+Job_Cards[[#This Row],[Total Labour]]+Job_Cards[[#This Row],[Part Value]]</f>
        <v>0</v>
      </c>
      <c r="AA3726" s="15">
        <f t="shared" si="369"/>
        <v>0</v>
      </c>
      <c r="AB3726" s="15">
        <f t="shared" si="370"/>
        <v>1</v>
      </c>
      <c r="AC3726" s="15">
        <f t="shared" si="371"/>
        <v>1900</v>
      </c>
    </row>
    <row r="3727" spans="7:29" x14ac:dyDescent="0.35">
      <c r="G3727" s="64"/>
      <c r="H3727" s="65"/>
      <c r="I3727" s="65" t="str">
        <f>IF(Job_Cards[[#This Row],[Customer Name]]="",I3726,"")</f>
        <v>Counter Sale</v>
      </c>
      <c r="K3727" s="67" t="str">
        <f>_xlfn.XLOOKUP(Job_Cards[[#This Row],[Part Code Issued]],'Inventory Check'!$A$3:$A$3000,'Inventory Check'!$B$3:$B$3000,"WRONG Code",0)</f>
        <v>WRONG Code</v>
      </c>
      <c r="N3727" s="69">
        <f t="shared" si="367"/>
        <v>0</v>
      </c>
      <c r="U3727" s="71">
        <f t="shared" si="366"/>
        <v>0</v>
      </c>
      <c r="V3727" s="71">
        <f t="shared" si="368"/>
        <v>0</v>
      </c>
      <c r="X3727" s="69">
        <f>Job_Cards[[#This Row],[GST on Lobour]]+Job_Cards[[#This Row],[Total Labour]]+Job_Cards[[#This Row],[Part Value]]</f>
        <v>0</v>
      </c>
      <c r="AA3727" s="15">
        <f t="shared" si="369"/>
        <v>0</v>
      </c>
      <c r="AB3727" s="15">
        <f t="shared" si="370"/>
        <v>1</v>
      </c>
      <c r="AC3727" s="15">
        <f t="shared" si="371"/>
        <v>1900</v>
      </c>
    </row>
    <row r="3728" spans="7:29" x14ac:dyDescent="0.35">
      <c r="G3728" s="64"/>
      <c r="H3728" s="65"/>
      <c r="I3728" s="65" t="str">
        <f>IF(Job_Cards[[#This Row],[Customer Name]]="",I3727,"")</f>
        <v>Counter Sale</v>
      </c>
      <c r="K3728" s="67" t="str">
        <f>_xlfn.XLOOKUP(Job_Cards[[#This Row],[Part Code Issued]],'Inventory Check'!$A$3:$A$3000,'Inventory Check'!$B$3:$B$3000,"WRONG Code",0)</f>
        <v>WRONG Code</v>
      </c>
      <c r="N3728" s="69">
        <f t="shared" si="367"/>
        <v>0</v>
      </c>
      <c r="U3728" s="71">
        <f t="shared" si="366"/>
        <v>0</v>
      </c>
      <c r="V3728" s="71">
        <f t="shared" si="368"/>
        <v>0</v>
      </c>
      <c r="X3728" s="69">
        <f>Job_Cards[[#This Row],[GST on Lobour]]+Job_Cards[[#This Row],[Total Labour]]+Job_Cards[[#This Row],[Part Value]]</f>
        <v>0</v>
      </c>
      <c r="AA3728" s="15">
        <f t="shared" si="369"/>
        <v>0</v>
      </c>
      <c r="AB3728" s="15">
        <f t="shared" si="370"/>
        <v>1</v>
      </c>
      <c r="AC3728" s="15">
        <f t="shared" si="371"/>
        <v>1900</v>
      </c>
    </row>
    <row r="3729" spans="7:29" x14ac:dyDescent="0.35">
      <c r="G3729" s="64"/>
      <c r="H3729" s="65"/>
      <c r="I3729" s="65" t="str">
        <f>IF(Job_Cards[[#This Row],[Customer Name]]="",I3728,"")</f>
        <v>Counter Sale</v>
      </c>
      <c r="K3729" s="67" t="str">
        <f>_xlfn.XLOOKUP(Job_Cards[[#This Row],[Part Code Issued]],'Inventory Check'!$A$3:$A$3000,'Inventory Check'!$B$3:$B$3000,"WRONG Code",0)</f>
        <v>WRONG Code</v>
      </c>
      <c r="N3729" s="69">
        <f t="shared" si="367"/>
        <v>0</v>
      </c>
      <c r="U3729" s="71">
        <f t="shared" si="366"/>
        <v>0</v>
      </c>
      <c r="V3729" s="71">
        <f t="shared" si="368"/>
        <v>0</v>
      </c>
      <c r="X3729" s="69">
        <f>Job_Cards[[#This Row],[GST on Lobour]]+Job_Cards[[#This Row],[Total Labour]]+Job_Cards[[#This Row],[Part Value]]</f>
        <v>0</v>
      </c>
      <c r="AA3729" s="15">
        <f t="shared" si="369"/>
        <v>0</v>
      </c>
      <c r="AB3729" s="15">
        <f t="shared" si="370"/>
        <v>1</v>
      </c>
      <c r="AC3729" s="15">
        <f t="shared" si="371"/>
        <v>1900</v>
      </c>
    </row>
    <row r="3730" spans="7:29" x14ac:dyDescent="0.35">
      <c r="G3730" s="64"/>
      <c r="H3730" s="65"/>
      <c r="I3730" s="65" t="str">
        <f>IF(Job_Cards[[#This Row],[Customer Name]]="",I3729,"")</f>
        <v>Counter Sale</v>
      </c>
      <c r="K3730" s="67" t="str">
        <f>_xlfn.XLOOKUP(Job_Cards[[#This Row],[Part Code Issued]],'Inventory Check'!$A$3:$A$3000,'Inventory Check'!$B$3:$B$3000,"WRONG Code",0)</f>
        <v>WRONG Code</v>
      </c>
      <c r="N3730" s="69">
        <f t="shared" si="367"/>
        <v>0</v>
      </c>
      <c r="U3730" s="71">
        <f t="shared" si="366"/>
        <v>0</v>
      </c>
      <c r="V3730" s="71">
        <f t="shared" si="368"/>
        <v>0</v>
      </c>
      <c r="X3730" s="69">
        <f>Job_Cards[[#This Row],[GST on Lobour]]+Job_Cards[[#This Row],[Total Labour]]+Job_Cards[[#This Row],[Part Value]]</f>
        <v>0</v>
      </c>
      <c r="AA3730" s="15">
        <f t="shared" si="369"/>
        <v>0</v>
      </c>
      <c r="AB3730" s="15">
        <f t="shared" si="370"/>
        <v>1</v>
      </c>
      <c r="AC3730" s="15">
        <f t="shared" si="371"/>
        <v>1900</v>
      </c>
    </row>
    <row r="3731" spans="7:29" x14ac:dyDescent="0.35">
      <c r="G3731" s="64"/>
      <c r="H3731" s="65"/>
      <c r="I3731" s="65" t="str">
        <f>IF(Job_Cards[[#This Row],[Customer Name]]="",I3730,"")</f>
        <v>Counter Sale</v>
      </c>
      <c r="K3731" s="67" t="str">
        <f>_xlfn.XLOOKUP(Job_Cards[[#This Row],[Part Code Issued]],'Inventory Check'!$A$3:$A$3000,'Inventory Check'!$B$3:$B$3000,"WRONG Code",0)</f>
        <v>WRONG Code</v>
      </c>
      <c r="N3731" s="69">
        <f t="shared" si="367"/>
        <v>0</v>
      </c>
      <c r="U3731" s="71">
        <f t="shared" si="366"/>
        <v>0</v>
      </c>
      <c r="V3731" s="71">
        <f t="shared" si="368"/>
        <v>0</v>
      </c>
      <c r="X3731" s="69">
        <f>Job_Cards[[#This Row],[GST on Lobour]]+Job_Cards[[#This Row],[Total Labour]]+Job_Cards[[#This Row],[Part Value]]</f>
        <v>0</v>
      </c>
      <c r="AA3731" s="15">
        <f t="shared" si="369"/>
        <v>0</v>
      </c>
      <c r="AB3731" s="15">
        <f t="shared" si="370"/>
        <v>1</v>
      </c>
      <c r="AC3731" s="15">
        <f t="shared" si="371"/>
        <v>1900</v>
      </c>
    </row>
    <row r="3732" spans="7:29" x14ac:dyDescent="0.35">
      <c r="G3732" s="64"/>
      <c r="H3732" s="65"/>
      <c r="I3732" s="65" t="str">
        <f>IF(Job_Cards[[#This Row],[Customer Name]]="",I3731,"")</f>
        <v>Counter Sale</v>
      </c>
      <c r="K3732" s="67" t="str">
        <f>_xlfn.XLOOKUP(Job_Cards[[#This Row],[Part Code Issued]],'Inventory Check'!$A$3:$A$3000,'Inventory Check'!$B$3:$B$3000,"WRONG Code",0)</f>
        <v>WRONG Code</v>
      </c>
      <c r="N3732" s="69">
        <f t="shared" si="367"/>
        <v>0</v>
      </c>
      <c r="U3732" s="71">
        <f t="shared" si="366"/>
        <v>0</v>
      </c>
      <c r="V3732" s="71">
        <f t="shared" si="368"/>
        <v>0</v>
      </c>
      <c r="X3732" s="69">
        <f>Job_Cards[[#This Row],[GST on Lobour]]+Job_Cards[[#This Row],[Total Labour]]+Job_Cards[[#This Row],[Part Value]]</f>
        <v>0</v>
      </c>
      <c r="AA3732" s="15">
        <f t="shared" si="369"/>
        <v>0</v>
      </c>
      <c r="AB3732" s="15">
        <f t="shared" si="370"/>
        <v>1</v>
      </c>
      <c r="AC3732" s="15">
        <f t="shared" si="371"/>
        <v>1900</v>
      </c>
    </row>
    <row r="3733" spans="7:29" x14ac:dyDescent="0.35">
      <c r="G3733" s="64"/>
      <c r="H3733" s="65"/>
      <c r="I3733" s="65" t="str">
        <f>IF(Job_Cards[[#This Row],[Customer Name]]="",I3732,"")</f>
        <v>Counter Sale</v>
      </c>
      <c r="K3733" s="67" t="str">
        <f>_xlfn.XLOOKUP(Job_Cards[[#This Row],[Part Code Issued]],'Inventory Check'!$A$3:$A$3000,'Inventory Check'!$B$3:$B$3000,"WRONG Code",0)</f>
        <v>WRONG Code</v>
      </c>
      <c r="N3733" s="69">
        <f t="shared" si="367"/>
        <v>0</v>
      </c>
      <c r="U3733" s="71">
        <f t="shared" si="366"/>
        <v>0</v>
      </c>
      <c r="V3733" s="71">
        <f t="shared" si="368"/>
        <v>0</v>
      </c>
      <c r="X3733" s="69">
        <f>Job_Cards[[#This Row],[GST on Lobour]]+Job_Cards[[#This Row],[Total Labour]]+Job_Cards[[#This Row],[Part Value]]</f>
        <v>0</v>
      </c>
      <c r="AA3733" s="15">
        <f t="shared" si="369"/>
        <v>0</v>
      </c>
      <c r="AB3733" s="15">
        <f t="shared" si="370"/>
        <v>1</v>
      </c>
      <c r="AC3733" s="15">
        <f t="shared" si="371"/>
        <v>1900</v>
      </c>
    </row>
    <row r="3734" spans="7:29" x14ac:dyDescent="0.35">
      <c r="G3734" s="64"/>
      <c r="H3734" s="65"/>
      <c r="I3734" s="65" t="str">
        <f>IF(Job_Cards[[#This Row],[Customer Name]]="",I3733,"")</f>
        <v>Counter Sale</v>
      </c>
      <c r="K3734" s="67" t="str">
        <f>_xlfn.XLOOKUP(Job_Cards[[#This Row],[Part Code Issued]],'Inventory Check'!$A$3:$A$3000,'Inventory Check'!$B$3:$B$3000,"WRONG Code",0)</f>
        <v>WRONG Code</v>
      </c>
      <c r="N3734" s="69">
        <f t="shared" si="367"/>
        <v>0</v>
      </c>
      <c r="U3734" s="71">
        <f t="shared" si="366"/>
        <v>0</v>
      </c>
      <c r="V3734" s="71">
        <f t="shared" si="368"/>
        <v>0</v>
      </c>
      <c r="X3734" s="69">
        <f>Job_Cards[[#This Row],[GST on Lobour]]+Job_Cards[[#This Row],[Total Labour]]+Job_Cards[[#This Row],[Part Value]]</f>
        <v>0</v>
      </c>
      <c r="AA3734" s="15">
        <f t="shared" si="369"/>
        <v>0</v>
      </c>
      <c r="AB3734" s="15">
        <f t="shared" si="370"/>
        <v>1</v>
      </c>
      <c r="AC3734" s="15">
        <f t="shared" si="371"/>
        <v>1900</v>
      </c>
    </row>
    <row r="3735" spans="7:29" x14ac:dyDescent="0.35">
      <c r="G3735" s="64"/>
      <c r="H3735" s="65"/>
      <c r="I3735" s="65" t="str">
        <f>IF(Job_Cards[[#This Row],[Customer Name]]="",I3734,"")</f>
        <v>Counter Sale</v>
      </c>
      <c r="K3735" s="67" t="str">
        <f>_xlfn.XLOOKUP(Job_Cards[[#This Row],[Part Code Issued]],'Inventory Check'!$A$3:$A$3000,'Inventory Check'!$B$3:$B$3000,"WRONG Code",0)</f>
        <v>WRONG Code</v>
      </c>
      <c r="N3735" s="69">
        <f t="shared" si="367"/>
        <v>0</v>
      </c>
      <c r="U3735" s="71">
        <f t="shared" si="366"/>
        <v>0</v>
      </c>
      <c r="V3735" s="71">
        <f t="shared" si="368"/>
        <v>0</v>
      </c>
      <c r="X3735" s="69">
        <f>Job_Cards[[#This Row],[GST on Lobour]]+Job_Cards[[#This Row],[Total Labour]]+Job_Cards[[#This Row],[Part Value]]</f>
        <v>0</v>
      </c>
      <c r="AA3735" s="15">
        <f t="shared" si="369"/>
        <v>0</v>
      </c>
      <c r="AB3735" s="15">
        <f t="shared" si="370"/>
        <v>1</v>
      </c>
      <c r="AC3735" s="15">
        <f t="shared" si="371"/>
        <v>1900</v>
      </c>
    </row>
    <row r="3736" spans="7:29" x14ac:dyDescent="0.35">
      <c r="G3736" s="64"/>
      <c r="H3736" s="65"/>
      <c r="I3736" s="65" t="str">
        <f>IF(Job_Cards[[#This Row],[Customer Name]]="",I3735,"")</f>
        <v>Counter Sale</v>
      </c>
      <c r="K3736" s="67" t="str">
        <f>_xlfn.XLOOKUP(Job_Cards[[#This Row],[Part Code Issued]],'Inventory Check'!$A$3:$A$3000,'Inventory Check'!$B$3:$B$3000,"WRONG Code",0)</f>
        <v>WRONG Code</v>
      </c>
      <c r="N3736" s="69">
        <f t="shared" si="367"/>
        <v>0</v>
      </c>
      <c r="U3736" s="71">
        <f t="shared" si="366"/>
        <v>0</v>
      </c>
      <c r="V3736" s="71">
        <f t="shared" si="368"/>
        <v>0</v>
      </c>
      <c r="X3736" s="69">
        <f>Job_Cards[[#This Row],[GST on Lobour]]+Job_Cards[[#This Row],[Total Labour]]+Job_Cards[[#This Row],[Part Value]]</f>
        <v>0</v>
      </c>
      <c r="AA3736" s="15">
        <f t="shared" si="369"/>
        <v>0</v>
      </c>
      <c r="AB3736" s="15">
        <f t="shared" si="370"/>
        <v>1</v>
      </c>
      <c r="AC3736" s="15">
        <f t="shared" si="371"/>
        <v>1900</v>
      </c>
    </row>
    <row r="3737" spans="7:29" x14ac:dyDescent="0.35">
      <c r="G3737" s="64"/>
      <c r="H3737" s="65"/>
      <c r="I3737" s="65" t="str">
        <f>IF(Job_Cards[[#This Row],[Customer Name]]="",I3736,"")</f>
        <v>Counter Sale</v>
      </c>
      <c r="K3737" s="67" t="str">
        <f>_xlfn.XLOOKUP(Job_Cards[[#This Row],[Part Code Issued]],'Inventory Check'!$A$3:$A$3000,'Inventory Check'!$B$3:$B$3000,"WRONG Code",0)</f>
        <v>WRONG Code</v>
      </c>
      <c r="N3737" s="69">
        <f t="shared" si="367"/>
        <v>0</v>
      </c>
      <c r="U3737" s="71">
        <f t="shared" si="366"/>
        <v>0</v>
      </c>
      <c r="V3737" s="71">
        <f t="shared" si="368"/>
        <v>0</v>
      </c>
      <c r="X3737" s="69">
        <f>Job_Cards[[#This Row],[GST on Lobour]]+Job_Cards[[#This Row],[Total Labour]]+Job_Cards[[#This Row],[Part Value]]</f>
        <v>0</v>
      </c>
      <c r="AA3737" s="15">
        <f t="shared" si="369"/>
        <v>0</v>
      </c>
      <c r="AB3737" s="15">
        <f t="shared" si="370"/>
        <v>1</v>
      </c>
      <c r="AC3737" s="15">
        <f t="shared" si="371"/>
        <v>1900</v>
      </c>
    </row>
    <row r="3738" spans="7:29" x14ac:dyDescent="0.35">
      <c r="G3738" s="64"/>
      <c r="H3738" s="65"/>
      <c r="I3738" s="65" t="str">
        <f>IF(Job_Cards[[#This Row],[Customer Name]]="",I3737,"")</f>
        <v>Counter Sale</v>
      </c>
      <c r="K3738" s="67" t="str">
        <f>_xlfn.XLOOKUP(Job_Cards[[#This Row],[Part Code Issued]],'Inventory Check'!$A$3:$A$3000,'Inventory Check'!$B$3:$B$3000,"WRONG Code",0)</f>
        <v>WRONG Code</v>
      </c>
      <c r="N3738" s="69">
        <f t="shared" si="367"/>
        <v>0</v>
      </c>
      <c r="U3738" s="71">
        <f t="shared" si="366"/>
        <v>0</v>
      </c>
      <c r="V3738" s="71">
        <f t="shared" si="368"/>
        <v>0</v>
      </c>
      <c r="X3738" s="69">
        <f>Job_Cards[[#This Row],[GST on Lobour]]+Job_Cards[[#This Row],[Total Labour]]+Job_Cards[[#This Row],[Part Value]]</f>
        <v>0</v>
      </c>
      <c r="AA3738" s="15">
        <f t="shared" si="369"/>
        <v>0</v>
      </c>
      <c r="AB3738" s="15">
        <f t="shared" si="370"/>
        <v>1</v>
      </c>
      <c r="AC3738" s="15">
        <f t="shared" si="371"/>
        <v>1900</v>
      </c>
    </row>
    <row r="3739" spans="7:29" x14ac:dyDescent="0.35">
      <c r="G3739" s="64"/>
      <c r="H3739" s="65"/>
      <c r="I3739" s="65" t="str">
        <f>IF(Job_Cards[[#This Row],[Customer Name]]="",I3738,"")</f>
        <v>Counter Sale</v>
      </c>
      <c r="K3739" s="67" t="str">
        <f>_xlfn.XLOOKUP(Job_Cards[[#This Row],[Part Code Issued]],'Inventory Check'!$A$3:$A$3000,'Inventory Check'!$B$3:$B$3000,"WRONG Code",0)</f>
        <v>WRONG Code</v>
      </c>
      <c r="N3739" s="69">
        <f t="shared" si="367"/>
        <v>0</v>
      </c>
      <c r="U3739" s="71">
        <f t="shared" si="366"/>
        <v>0</v>
      </c>
      <c r="V3739" s="71">
        <f t="shared" si="368"/>
        <v>0</v>
      </c>
      <c r="X3739" s="69">
        <f>Job_Cards[[#This Row],[GST on Lobour]]+Job_Cards[[#This Row],[Total Labour]]+Job_Cards[[#This Row],[Part Value]]</f>
        <v>0</v>
      </c>
      <c r="AA3739" s="15">
        <f t="shared" si="369"/>
        <v>0</v>
      </c>
      <c r="AB3739" s="15">
        <f t="shared" si="370"/>
        <v>1</v>
      </c>
      <c r="AC3739" s="15">
        <f t="shared" si="371"/>
        <v>1900</v>
      </c>
    </row>
    <row r="3740" spans="7:29" x14ac:dyDescent="0.35">
      <c r="G3740" s="64"/>
      <c r="H3740" s="65"/>
      <c r="I3740" s="65" t="str">
        <f>IF(Job_Cards[[#This Row],[Customer Name]]="",I3739,"")</f>
        <v>Counter Sale</v>
      </c>
      <c r="K3740" s="67" t="str">
        <f>_xlfn.XLOOKUP(Job_Cards[[#This Row],[Part Code Issued]],'Inventory Check'!$A$3:$A$3000,'Inventory Check'!$B$3:$B$3000,"WRONG Code",0)</f>
        <v>WRONG Code</v>
      </c>
      <c r="N3740" s="69">
        <f t="shared" si="367"/>
        <v>0</v>
      </c>
      <c r="U3740" s="71">
        <f t="shared" si="366"/>
        <v>0</v>
      </c>
      <c r="V3740" s="71">
        <f t="shared" si="368"/>
        <v>0</v>
      </c>
      <c r="X3740" s="69">
        <f>Job_Cards[[#This Row],[GST on Lobour]]+Job_Cards[[#This Row],[Total Labour]]+Job_Cards[[#This Row],[Part Value]]</f>
        <v>0</v>
      </c>
      <c r="AA3740" s="15">
        <f t="shared" si="369"/>
        <v>0</v>
      </c>
      <c r="AB3740" s="15">
        <f t="shared" si="370"/>
        <v>1</v>
      </c>
      <c r="AC3740" s="15">
        <f t="shared" si="371"/>
        <v>1900</v>
      </c>
    </row>
    <row r="3741" spans="7:29" x14ac:dyDescent="0.35">
      <c r="G3741" s="64"/>
      <c r="H3741" s="65"/>
      <c r="I3741" s="65" t="str">
        <f>IF(Job_Cards[[#This Row],[Customer Name]]="",I3740,"")</f>
        <v>Counter Sale</v>
      </c>
      <c r="K3741" s="67" t="str">
        <f>_xlfn.XLOOKUP(Job_Cards[[#This Row],[Part Code Issued]],'Inventory Check'!$A$3:$A$3000,'Inventory Check'!$B$3:$B$3000,"WRONG Code",0)</f>
        <v>WRONG Code</v>
      </c>
      <c r="N3741" s="69">
        <f t="shared" si="367"/>
        <v>0</v>
      </c>
      <c r="U3741" s="71">
        <f t="shared" si="366"/>
        <v>0</v>
      </c>
      <c r="V3741" s="71">
        <f t="shared" si="368"/>
        <v>0</v>
      </c>
      <c r="X3741" s="69">
        <f>Job_Cards[[#This Row],[GST on Lobour]]+Job_Cards[[#This Row],[Total Labour]]+Job_Cards[[#This Row],[Part Value]]</f>
        <v>0</v>
      </c>
      <c r="AA3741" s="15">
        <f t="shared" si="369"/>
        <v>0</v>
      </c>
      <c r="AB3741" s="15">
        <f t="shared" si="370"/>
        <v>1</v>
      </c>
      <c r="AC3741" s="15">
        <f t="shared" si="371"/>
        <v>1900</v>
      </c>
    </row>
    <row r="3742" spans="7:29" x14ac:dyDescent="0.35">
      <c r="G3742" s="64"/>
      <c r="H3742" s="65"/>
      <c r="I3742" s="65" t="str">
        <f>IF(Job_Cards[[#This Row],[Customer Name]]="",I3741,"")</f>
        <v>Counter Sale</v>
      </c>
      <c r="K3742" s="67" t="str">
        <f>_xlfn.XLOOKUP(Job_Cards[[#This Row],[Part Code Issued]],'Inventory Check'!$A$3:$A$3000,'Inventory Check'!$B$3:$B$3000,"WRONG Code",0)</f>
        <v>WRONG Code</v>
      </c>
      <c r="N3742" s="69">
        <f t="shared" si="367"/>
        <v>0</v>
      </c>
      <c r="U3742" s="71">
        <f t="shared" si="366"/>
        <v>0</v>
      </c>
      <c r="V3742" s="71">
        <f t="shared" si="368"/>
        <v>0</v>
      </c>
      <c r="X3742" s="69">
        <f>Job_Cards[[#This Row],[GST on Lobour]]+Job_Cards[[#This Row],[Total Labour]]+Job_Cards[[#This Row],[Part Value]]</f>
        <v>0</v>
      </c>
      <c r="AA3742" s="15">
        <f t="shared" si="369"/>
        <v>0</v>
      </c>
      <c r="AB3742" s="15">
        <f t="shared" si="370"/>
        <v>1</v>
      </c>
      <c r="AC3742" s="15">
        <f t="shared" si="371"/>
        <v>1900</v>
      </c>
    </row>
    <row r="3743" spans="7:29" x14ac:dyDescent="0.35">
      <c r="G3743" s="64"/>
      <c r="H3743" s="65"/>
      <c r="I3743" s="65" t="str">
        <f>IF(Job_Cards[[#This Row],[Customer Name]]="",I3742,"")</f>
        <v>Counter Sale</v>
      </c>
      <c r="K3743" s="67" t="str">
        <f>_xlfn.XLOOKUP(Job_Cards[[#This Row],[Part Code Issued]],'Inventory Check'!$A$3:$A$3000,'Inventory Check'!$B$3:$B$3000,"WRONG Code",0)</f>
        <v>WRONG Code</v>
      </c>
      <c r="N3743" s="69">
        <f t="shared" si="367"/>
        <v>0</v>
      </c>
      <c r="U3743" s="71">
        <f t="shared" si="366"/>
        <v>0</v>
      </c>
      <c r="V3743" s="71">
        <f t="shared" si="368"/>
        <v>0</v>
      </c>
      <c r="X3743" s="69">
        <f>Job_Cards[[#This Row],[GST on Lobour]]+Job_Cards[[#This Row],[Total Labour]]+Job_Cards[[#This Row],[Part Value]]</f>
        <v>0</v>
      </c>
      <c r="AA3743" s="15">
        <f t="shared" si="369"/>
        <v>0</v>
      </c>
      <c r="AB3743" s="15">
        <f t="shared" si="370"/>
        <v>1</v>
      </c>
      <c r="AC3743" s="15">
        <f t="shared" si="371"/>
        <v>1900</v>
      </c>
    </row>
    <row r="3744" spans="7:29" x14ac:dyDescent="0.35">
      <c r="G3744" s="64"/>
      <c r="H3744" s="65"/>
      <c r="I3744" s="65" t="str">
        <f>IF(Job_Cards[[#This Row],[Customer Name]]="",I3743,"")</f>
        <v>Counter Sale</v>
      </c>
      <c r="K3744" s="67" t="str">
        <f>_xlfn.XLOOKUP(Job_Cards[[#This Row],[Part Code Issued]],'Inventory Check'!$A$3:$A$3000,'Inventory Check'!$B$3:$B$3000,"WRONG Code",0)</f>
        <v>WRONG Code</v>
      </c>
      <c r="N3744" s="69">
        <f t="shared" si="367"/>
        <v>0</v>
      </c>
      <c r="U3744" s="71">
        <f t="shared" si="366"/>
        <v>0</v>
      </c>
      <c r="V3744" s="71">
        <f t="shared" si="368"/>
        <v>0</v>
      </c>
      <c r="X3744" s="69">
        <f>Job_Cards[[#This Row],[GST on Lobour]]+Job_Cards[[#This Row],[Total Labour]]+Job_Cards[[#This Row],[Part Value]]</f>
        <v>0</v>
      </c>
      <c r="AA3744" s="15">
        <f t="shared" si="369"/>
        <v>0</v>
      </c>
      <c r="AB3744" s="15">
        <f t="shared" si="370"/>
        <v>1</v>
      </c>
      <c r="AC3744" s="15">
        <f t="shared" si="371"/>
        <v>1900</v>
      </c>
    </row>
    <row r="3745" spans="7:29" x14ac:dyDescent="0.35">
      <c r="G3745" s="64"/>
      <c r="H3745" s="65"/>
      <c r="I3745" s="65" t="str">
        <f>IF(Job_Cards[[#This Row],[Customer Name]]="",I3744,"")</f>
        <v>Counter Sale</v>
      </c>
      <c r="K3745" s="67" t="str">
        <f>_xlfn.XLOOKUP(Job_Cards[[#This Row],[Part Code Issued]],'Inventory Check'!$A$3:$A$3000,'Inventory Check'!$B$3:$B$3000,"WRONG Code",0)</f>
        <v>WRONG Code</v>
      </c>
      <c r="N3745" s="69">
        <f t="shared" si="367"/>
        <v>0</v>
      </c>
      <c r="U3745" s="71">
        <f t="shared" si="366"/>
        <v>0</v>
      </c>
      <c r="V3745" s="71">
        <f t="shared" si="368"/>
        <v>0</v>
      </c>
      <c r="X3745" s="69">
        <f>Job_Cards[[#This Row],[GST on Lobour]]+Job_Cards[[#This Row],[Total Labour]]+Job_Cards[[#This Row],[Part Value]]</f>
        <v>0</v>
      </c>
      <c r="AA3745" s="15">
        <f t="shared" si="369"/>
        <v>0</v>
      </c>
      <c r="AB3745" s="15">
        <f t="shared" si="370"/>
        <v>1</v>
      </c>
      <c r="AC3745" s="15">
        <f t="shared" si="371"/>
        <v>1900</v>
      </c>
    </row>
    <row r="3746" spans="7:29" x14ac:dyDescent="0.35">
      <c r="G3746" s="64"/>
      <c r="H3746" s="65"/>
      <c r="I3746" s="65" t="str">
        <f>IF(Job_Cards[[#This Row],[Customer Name]]="",I3745,"")</f>
        <v>Counter Sale</v>
      </c>
      <c r="K3746" s="67" t="str">
        <f>_xlfn.XLOOKUP(Job_Cards[[#This Row],[Part Code Issued]],'Inventory Check'!$A$3:$A$3000,'Inventory Check'!$B$3:$B$3000,"WRONG Code",0)</f>
        <v>WRONG Code</v>
      </c>
      <c r="N3746" s="69">
        <f t="shared" si="367"/>
        <v>0</v>
      </c>
      <c r="U3746" s="71">
        <f t="shared" si="366"/>
        <v>0</v>
      </c>
      <c r="V3746" s="71">
        <f t="shared" si="368"/>
        <v>0</v>
      </c>
      <c r="X3746" s="69">
        <f>Job_Cards[[#This Row],[GST on Lobour]]+Job_Cards[[#This Row],[Total Labour]]+Job_Cards[[#This Row],[Part Value]]</f>
        <v>0</v>
      </c>
      <c r="AA3746" s="15">
        <f t="shared" si="369"/>
        <v>0</v>
      </c>
      <c r="AB3746" s="15">
        <f t="shared" si="370"/>
        <v>1</v>
      </c>
      <c r="AC3746" s="15">
        <f t="shared" si="371"/>
        <v>1900</v>
      </c>
    </row>
    <row r="3747" spans="7:29" x14ac:dyDescent="0.35">
      <c r="G3747" s="64"/>
      <c r="H3747" s="65"/>
      <c r="I3747" s="65" t="str">
        <f>IF(Job_Cards[[#This Row],[Customer Name]]="",I3746,"")</f>
        <v>Counter Sale</v>
      </c>
      <c r="K3747" s="67" t="str">
        <f>_xlfn.XLOOKUP(Job_Cards[[#This Row],[Part Code Issued]],'Inventory Check'!$A$3:$A$3000,'Inventory Check'!$B$3:$B$3000,"WRONG Code",0)</f>
        <v>WRONG Code</v>
      </c>
      <c r="N3747" s="69">
        <f t="shared" si="367"/>
        <v>0</v>
      </c>
      <c r="U3747" s="71">
        <f t="shared" si="366"/>
        <v>0</v>
      </c>
      <c r="V3747" s="71">
        <f t="shared" si="368"/>
        <v>0</v>
      </c>
      <c r="X3747" s="69">
        <f>Job_Cards[[#This Row],[GST on Lobour]]+Job_Cards[[#This Row],[Total Labour]]+Job_Cards[[#This Row],[Part Value]]</f>
        <v>0</v>
      </c>
      <c r="AA3747" s="15">
        <f t="shared" si="369"/>
        <v>0</v>
      </c>
      <c r="AB3747" s="15">
        <f t="shared" si="370"/>
        <v>1</v>
      </c>
      <c r="AC3747" s="15">
        <f t="shared" si="371"/>
        <v>1900</v>
      </c>
    </row>
    <row r="3748" spans="7:29" x14ac:dyDescent="0.35">
      <c r="G3748" s="64"/>
      <c r="H3748" s="65"/>
      <c r="I3748" s="65" t="str">
        <f>IF(Job_Cards[[#This Row],[Customer Name]]="",I3747,"")</f>
        <v>Counter Sale</v>
      </c>
      <c r="K3748" s="67" t="str">
        <f>_xlfn.XLOOKUP(Job_Cards[[#This Row],[Part Code Issued]],'Inventory Check'!$A$3:$A$3000,'Inventory Check'!$B$3:$B$3000,"WRONG Code",0)</f>
        <v>WRONG Code</v>
      </c>
      <c r="N3748" s="69">
        <f t="shared" si="367"/>
        <v>0</v>
      </c>
      <c r="U3748" s="71">
        <f t="shared" si="366"/>
        <v>0</v>
      </c>
      <c r="V3748" s="71">
        <f t="shared" si="368"/>
        <v>0</v>
      </c>
      <c r="X3748" s="69">
        <f>Job_Cards[[#This Row],[GST on Lobour]]+Job_Cards[[#This Row],[Total Labour]]+Job_Cards[[#This Row],[Part Value]]</f>
        <v>0</v>
      </c>
      <c r="AA3748" s="15">
        <f t="shared" si="369"/>
        <v>0</v>
      </c>
      <c r="AB3748" s="15">
        <f t="shared" si="370"/>
        <v>1</v>
      </c>
      <c r="AC3748" s="15">
        <f t="shared" si="371"/>
        <v>1900</v>
      </c>
    </row>
    <row r="3749" spans="7:29" x14ac:dyDescent="0.35">
      <c r="G3749" s="64"/>
      <c r="H3749" s="65"/>
      <c r="I3749" s="65" t="str">
        <f>IF(Job_Cards[[#This Row],[Customer Name]]="",I3748,"")</f>
        <v>Counter Sale</v>
      </c>
      <c r="K3749" s="67" t="str">
        <f>_xlfn.XLOOKUP(Job_Cards[[#This Row],[Part Code Issued]],'Inventory Check'!$A$3:$A$3000,'Inventory Check'!$B$3:$B$3000,"WRONG Code",0)</f>
        <v>WRONG Code</v>
      </c>
      <c r="N3749" s="69">
        <f t="shared" si="367"/>
        <v>0</v>
      </c>
      <c r="U3749" s="71">
        <f t="shared" si="366"/>
        <v>0</v>
      </c>
      <c r="V3749" s="71">
        <f t="shared" si="368"/>
        <v>0</v>
      </c>
      <c r="X3749" s="69">
        <f>Job_Cards[[#This Row],[GST on Lobour]]+Job_Cards[[#This Row],[Total Labour]]+Job_Cards[[#This Row],[Part Value]]</f>
        <v>0</v>
      </c>
      <c r="AA3749" s="15">
        <f t="shared" si="369"/>
        <v>0</v>
      </c>
      <c r="AB3749" s="15">
        <f t="shared" si="370"/>
        <v>1</v>
      </c>
      <c r="AC3749" s="15">
        <f t="shared" si="371"/>
        <v>1900</v>
      </c>
    </row>
    <row r="3750" spans="7:29" x14ac:dyDescent="0.35">
      <c r="G3750" s="64"/>
      <c r="H3750" s="65"/>
      <c r="I3750" s="65" t="str">
        <f>IF(Job_Cards[[#This Row],[Customer Name]]="",I3749,"")</f>
        <v>Counter Sale</v>
      </c>
      <c r="K3750" s="67" t="str">
        <f>_xlfn.XLOOKUP(Job_Cards[[#This Row],[Part Code Issued]],'Inventory Check'!$A$3:$A$3000,'Inventory Check'!$B$3:$B$3000,"WRONG Code",0)</f>
        <v>WRONG Code</v>
      </c>
      <c r="N3750" s="69">
        <f t="shared" si="367"/>
        <v>0</v>
      </c>
      <c r="U3750" s="71">
        <f t="shared" si="366"/>
        <v>0</v>
      </c>
      <c r="V3750" s="71">
        <f t="shared" si="368"/>
        <v>0</v>
      </c>
      <c r="X3750" s="69">
        <f>Job_Cards[[#This Row],[GST on Lobour]]+Job_Cards[[#This Row],[Total Labour]]+Job_Cards[[#This Row],[Part Value]]</f>
        <v>0</v>
      </c>
      <c r="AA3750" s="15">
        <f t="shared" si="369"/>
        <v>0</v>
      </c>
      <c r="AB3750" s="15">
        <f t="shared" si="370"/>
        <v>1</v>
      </c>
      <c r="AC3750" s="15">
        <f t="shared" si="371"/>
        <v>1900</v>
      </c>
    </row>
    <row r="3751" spans="7:29" x14ac:dyDescent="0.35">
      <c r="G3751" s="64"/>
      <c r="H3751" s="65"/>
      <c r="I3751" s="65" t="str">
        <f>IF(Job_Cards[[#This Row],[Customer Name]]="",I3750,"")</f>
        <v>Counter Sale</v>
      </c>
      <c r="K3751" s="67" t="str">
        <f>_xlfn.XLOOKUP(Job_Cards[[#This Row],[Part Code Issued]],'Inventory Check'!$A$3:$A$3000,'Inventory Check'!$B$3:$B$3000,"WRONG Code",0)</f>
        <v>WRONG Code</v>
      </c>
      <c r="N3751" s="69">
        <f t="shared" si="367"/>
        <v>0</v>
      </c>
      <c r="U3751" s="71">
        <f t="shared" si="366"/>
        <v>0</v>
      </c>
      <c r="V3751" s="71">
        <f t="shared" si="368"/>
        <v>0</v>
      </c>
      <c r="X3751" s="69">
        <f>Job_Cards[[#This Row],[GST on Lobour]]+Job_Cards[[#This Row],[Total Labour]]+Job_Cards[[#This Row],[Part Value]]</f>
        <v>0</v>
      </c>
      <c r="AA3751" s="15">
        <f t="shared" si="369"/>
        <v>0</v>
      </c>
      <c r="AB3751" s="15">
        <f t="shared" si="370"/>
        <v>1</v>
      </c>
      <c r="AC3751" s="15">
        <f t="shared" si="371"/>
        <v>1900</v>
      </c>
    </row>
    <row r="3752" spans="7:29" x14ac:dyDescent="0.35">
      <c r="G3752" s="64"/>
      <c r="H3752" s="65"/>
      <c r="I3752" s="65" t="str">
        <f>IF(Job_Cards[[#This Row],[Customer Name]]="",I3751,"")</f>
        <v>Counter Sale</v>
      </c>
      <c r="K3752" s="67" t="str">
        <f>_xlfn.XLOOKUP(Job_Cards[[#This Row],[Part Code Issued]],'Inventory Check'!$A$3:$A$3000,'Inventory Check'!$B$3:$B$3000,"WRONG Code",0)</f>
        <v>WRONG Code</v>
      </c>
      <c r="N3752" s="69">
        <f t="shared" si="367"/>
        <v>0</v>
      </c>
      <c r="U3752" s="71">
        <f t="shared" si="366"/>
        <v>0</v>
      </c>
      <c r="V3752" s="71">
        <f t="shared" si="368"/>
        <v>0</v>
      </c>
      <c r="X3752" s="69">
        <f>Job_Cards[[#This Row],[GST on Lobour]]+Job_Cards[[#This Row],[Total Labour]]+Job_Cards[[#This Row],[Part Value]]</f>
        <v>0</v>
      </c>
      <c r="AA3752" s="15">
        <f t="shared" si="369"/>
        <v>0</v>
      </c>
      <c r="AB3752" s="15">
        <f t="shared" si="370"/>
        <v>1</v>
      </c>
      <c r="AC3752" s="15">
        <f t="shared" si="371"/>
        <v>1900</v>
      </c>
    </row>
    <row r="3753" spans="7:29" x14ac:dyDescent="0.35">
      <c r="G3753" s="64"/>
      <c r="H3753" s="65"/>
      <c r="I3753" s="65" t="str">
        <f>IF(Job_Cards[[#This Row],[Customer Name]]="",I3752,"")</f>
        <v>Counter Sale</v>
      </c>
      <c r="K3753" s="67" t="str">
        <f>_xlfn.XLOOKUP(Job_Cards[[#This Row],[Part Code Issued]],'Inventory Check'!$A$3:$A$3000,'Inventory Check'!$B$3:$B$3000,"WRONG Code",0)</f>
        <v>WRONG Code</v>
      </c>
      <c r="N3753" s="69">
        <f t="shared" si="367"/>
        <v>0</v>
      </c>
      <c r="U3753" s="71">
        <f t="shared" si="366"/>
        <v>0</v>
      </c>
      <c r="V3753" s="71">
        <f t="shared" si="368"/>
        <v>0</v>
      </c>
      <c r="X3753" s="69">
        <f>Job_Cards[[#This Row],[GST on Lobour]]+Job_Cards[[#This Row],[Total Labour]]+Job_Cards[[#This Row],[Part Value]]</f>
        <v>0</v>
      </c>
      <c r="AA3753" s="15">
        <f t="shared" si="369"/>
        <v>0</v>
      </c>
      <c r="AB3753" s="15">
        <f t="shared" si="370"/>
        <v>1</v>
      </c>
      <c r="AC3753" s="15">
        <f t="shared" si="371"/>
        <v>1900</v>
      </c>
    </row>
    <row r="3754" spans="7:29" x14ac:dyDescent="0.35">
      <c r="G3754" s="64"/>
      <c r="H3754" s="65"/>
      <c r="I3754" s="65" t="str">
        <f>IF(Job_Cards[[#This Row],[Customer Name]]="",I3753,"")</f>
        <v>Counter Sale</v>
      </c>
      <c r="K3754" s="67" t="str">
        <f>_xlfn.XLOOKUP(Job_Cards[[#This Row],[Part Code Issued]],'Inventory Check'!$A$3:$A$3000,'Inventory Check'!$B$3:$B$3000,"WRONG Code",0)</f>
        <v>WRONG Code</v>
      </c>
      <c r="N3754" s="69">
        <f t="shared" si="367"/>
        <v>0</v>
      </c>
      <c r="U3754" s="71">
        <f t="shared" si="366"/>
        <v>0</v>
      </c>
      <c r="V3754" s="71">
        <f t="shared" si="368"/>
        <v>0</v>
      </c>
      <c r="X3754" s="69">
        <f>Job_Cards[[#This Row],[GST on Lobour]]+Job_Cards[[#This Row],[Total Labour]]+Job_Cards[[#This Row],[Part Value]]</f>
        <v>0</v>
      </c>
      <c r="AA3754" s="15">
        <f t="shared" si="369"/>
        <v>0</v>
      </c>
      <c r="AB3754" s="15">
        <f t="shared" si="370"/>
        <v>1</v>
      </c>
      <c r="AC3754" s="15">
        <f t="shared" si="371"/>
        <v>1900</v>
      </c>
    </row>
    <row r="3755" spans="7:29" x14ac:dyDescent="0.35">
      <c r="G3755" s="64"/>
      <c r="H3755" s="65"/>
      <c r="I3755" s="65" t="str">
        <f>IF(Job_Cards[[#This Row],[Customer Name]]="",I3754,"")</f>
        <v>Counter Sale</v>
      </c>
      <c r="K3755" s="67" t="str">
        <f>_xlfn.XLOOKUP(Job_Cards[[#This Row],[Part Code Issued]],'Inventory Check'!$A$3:$A$3000,'Inventory Check'!$B$3:$B$3000,"WRONG Code",0)</f>
        <v>WRONG Code</v>
      </c>
      <c r="N3755" s="69">
        <f t="shared" si="367"/>
        <v>0</v>
      </c>
      <c r="U3755" s="71">
        <f t="shared" si="366"/>
        <v>0</v>
      </c>
      <c r="V3755" s="71">
        <f t="shared" si="368"/>
        <v>0</v>
      </c>
      <c r="X3755" s="69">
        <f>Job_Cards[[#This Row],[GST on Lobour]]+Job_Cards[[#This Row],[Total Labour]]+Job_Cards[[#This Row],[Part Value]]</f>
        <v>0</v>
      </c>
      <c r="AA3755" s="15">
        <f t="shared" si="369"/>
        <v>0</v>
      </c>
      <c r="AB3755" s="15">
        <f t="shared" si="370"/>
        <v>1</v>
      </c>
      <c r="AC3755" s="15">
        <f t="shared" si="371"/>
        <v>1900</v>
      </c>
    </row>
    <row r="3756" spans="7:29" x14ac:dyDescent="0.35">
      <c r="G3756" s="64"/>
      <c r="H3756" s="65"/>
      <c r="I3756" s="65" t="str">
        <f>IF(Job_Cards[[#This Row],[Customer Name]]="",I3755,"")</f>
        <v>Counter Sale</v>
      </c>
      <c r="K3756" s="67" t="str">
        <f>_xlfn.XLOOKUP(Job_Cards[[#This Row],[Part Code Issued]],'Inventory Check'!$A$3:$A$3000,'Inventory Check'!$B$3:$B$3000,"WRONG Code",0)</f>
        <v>WRONG Code</v>
      </c>
      <c r="N3756" s="69">
        <f t="shared" si="367"/>
        <v>0</v>
      </c>
      <c r="U3756" s="71">
        <f t="shared" si="366"/>
        <v>0</v>
      </c>
      <c r="V3756" s="71">
        <f t="shared" si="368"/>
        <v>0</v>
      </c>
      <c r="X3756" s="69">
        <f>Job_Cards[[#This Row],[GST on Lobour]]+Job_Cards[[#This Row],[Total Labour]]+Job_Cards[[#This Row],[Part Value]]</f>
        <v>0</v>
      </c>
      <c r="AA3756" s="15">
        <f t="shared" si="369"/>
        <v>0</v>
      </c>
      <c r="AB3756" s="15">
        <f t="shared" si="370"/>
        <v>1</v>
      </c>
      <c r="AC3756" s="15">
        <f t="shared" si="371"/>
        <v>1900</v>
      </c>
    </row>
    <row r="3757" spans="7:29" x14ac:dyDescent="0.35">
      <c r="G3757" s="64"/>
      <c r="H3757" s="65"/>
      <c r="I3757" s="65" t="str">
        <f>IF(Job_Cards[[#This Row],[Customer Name]]="",I3756,"")</f>
        <v>Counter Sale</v>
      </c>
      <c r="K3757" s="67" t="str">
        <f>_xlfn.XLOOKUP(Job_Cards[[#This Row],[Part Code Issued]],'Inventory Check'!$A$3:$A$3000,'Inventory Check'!$B$3:$B$3000,"WRONG Code",0)</f>
        <v>WRONG Code</v>
      </c>
      <c r="N3757" s="69">
        <f t="shared" si="367"/>
        <v>0</v>
      </c>
      <c r="U3757" s="71">
        <f t="shared" si="366"/>
        <v>0</v>
      </c>
      <c r="V3757" s="71">
        <f t="shared" si="368"/>
        <v>0</v>
      </c>
      <c r="X3757" s="69">
        <f>Job_Cards[[#This Row],[GST on Lobour]]+Job_Cards[[#This Row],[Total Labour]]+Job_Cards[[#This Row],[Part Value]]</f>
        <v>0</v>
      </c>
      <c r="AA3757" s="15">
        <f t="shared" si="369"/>
        <v>0</v>
      </c>
      <c r="AB3757" s="15">
        <f t="shared" si="370"/>
        <v>1</v>
      </c>
      <c r="AC3757" s="15">
        <f t="shared" si="371"/>
        <v>1900</v>
      </c>
    </row>
    <row r="3758" spans="7:29" x14ac:dyDescent="0.35">
      <c r="G3758" s="64"/>
      <c r="H3758" s="65"/>
      <c r="I3758" s="65" t="str">
        <f>IF(Job_Cards[[#This Row],[Customer Name]]="",I3757,"")</f>
        <v>Counter Sale</v>
      </c>
      <c r="K3758" s="67" t="str">
        <f>_xlfn.XLOOKUP(Job_Cards[[#This Row],[Part Code Issued]],'Inventory Check'!$A$3:$A$3000,'Inventory Check'!$B$3:$B$3000,"WRONG Code",0)</f>
        <v>WRONG Code</v>
      </c>
      <c r="N3758" s="69">
        <f t="shared" si="367"/>
        <v>0</v>
      </c>
      <c r="U3758" s="71">
        <f t="shared" si="366"/>
        <v>0</v>
      </c>
      <c r="V3758" s="71">
        <f t="shared" si="368"/>
        <v>0</v>
      </c>
      <c r="X3758" s="69">
        <f>Job_Cards[[#This Row],[GST on Lobour]]+Job_Cards[[#This Row],[Total Labour]]+Job_Cards[[#This Row],[Part Value]]</f>
        <v>0</v>
      </c>
      <c r="AA3758" s="15">
        <f t="shared" si="369"/>
        <v>0</v>
      </c>
      <c r="AB3758" s="15">
        <f t="shared" si="370"/>
        <v>1</v>
      </c>
      <c r="AC3758" s="15">
        <f t="shared" si="371"/>
        <v>1900</v>
      </c>
    </row>
    <row r="3759" spans="7:29" x14ac:dyDescent="0.35">
      <c r="G3759" s="64"/>
      <c r="H3759" s="65"/>
      <c r="I3759" s="65" t="str">
        <f>IF(Job_Cards[[#This Row],[Customer Name]]="",I3758,"")</f>
        <v>Counter Sale</v>
      </c>
      <c r="K3759" s="67" t="str">
        <f>_xlfn.XLOOKUP(Job_Cards[[#This Row],[Part Code Issued]],'Inventory Check'!$A$3:$A$3000,'Inventory Check'!$B$3:$B$3000,"WRONG Code",0)</f>
        <v>WRONG Code</v>
      </c>
      <c r="N3759" s="69">
        <f t="shared" si="367"/>
        <v>0</v>
      </c>
      <c r="U3759" s="71">
        <f t="shared" si="366"/>
        <v>0</v>
      </c>
      <c r="V3759" s="71">
        <f t="shared" si="368"/>
        <v>0</v>
      </c>
      <c r="X3759" s="69">
        <f>Job_Cards[[#This Row],[GST on Lobour]]+Job_Cards[[#This Row],[Total Labour]]+Job_Cards[[#This Row],[Part Value]]</f>
        <v>0</v>
      </c>
      <c r="AA3759" s="15">
        <f t="shared" si="369"/>
        <v>0</v>
      </c>
      <c r="AB3759" s="15">
        <f t="shared" si="370"/>
        <v>1</v>
      </c>
      <c r="AC3759" s="15">
        <f t="shared" si="371"/>
        <v>1900</v>
      </c>
    </row>
    <row r="3760" spans="7:29" x14ac:dyDescent="0.35">
      <c r="G3760" s="64"/>
      <c r="H3760" s="65"/>
      <c r="I3760" s="65" t="str">
        <f>IF(Job_Cards[[#This Row],[Customer Name]]="",I3759,"")</f>
        <v>Counter Sale</v>
      </c>
      <c r="K3760" s="67" t="str">
        <f>_xlfn.XLOOKUP(Job_Cards[[#This Row],[Part Code Issued]],'Inventory Check'!$A$3:$A$3000,'Inventory Check'!$B$3:$B$3000,"WRONG Code",0)</f>
        <v>WRONG Code</v>
      </c>
      <c r="N3760" s="69">
        <f t="shared" si="367"/>
        <v>0</v>
      </c>
      <c r="U3760" s="71">
        <f t="shared" si="366"/>
        <v>0</v>
      </c>
      <c r="V3760" s="71">
        <f t="shared" si="368"/>
        <v>0</v>
      </c>
      <c r="X3760" s="69">
        <f>Job_Cards[[#This Row],[GST on Lobour]]+Job_Cards[[#This Row],[Total Labour]]+Job_Cards[[#This Row],[Part Value]]</f>
        <v>0</v>
      </c>
      <c r="AA3760" s="15">
        <f t="shared" si="369"/>
        <v>0</v>
      </c>
      <c r="AB3760" s="15">
        <f t="shared" si="370"/>
        <v>1</v>
      </c>
      <c r="AC3760" s="15">
        <f t="shared" si="371"/>
        <v>1900</v>
      </c>
    </row>
    <row r="3761" spans="7:29" x14ac:dyDescent="0.35">
      <c r="G3761" s="64"/>
      <c r="H3761" s="65"/>
      <c r="I3761" s="65" t="str">
        <f>IF(Job_Cards[[#This Row],[Customer Name]]="",I3760,"")</f>
        <v>Counter Sale</v>
      </c>
      <c r="K3761" s="67" t="str">
        <f>_xlfn.XLOOKUP(Job_Cards[[#This Row],[Part Code Issued]],'Inventory Check'!$A$3:$A$3000,'Inventory Check'!$B$3:$B$3000,"WRONG Code",0)</f>
        <v>WRONG Code</v>
      </c>
      <c r="N3761" s="69">
        <f t="shared" si="367"/>
        <v>0</v>
      </c>
      <c r="U3761" s="71">
        <f t="shared" si="366"/>
        <v>0</v>
      </c>
      <c r="V3761" s="71">
        <f t="shared" si="368"/>
        <v>0</v>
      </c>
      <c r="X3761" s="69">
        <f>Job_Cards[[#This Row],[GST on Lobour]]+Job_Cards[[#This Row],[Total Labour]]+Job_Cards[[#This Row],[Part Value]]</f>
        <v>0</v>
      </c>
      <c r="AA3761" s="15">
        <f t="shared" si="369"/>
        <v>0</v>
      </c>
      <c r="AB3761" s="15">
        <f t="shared" si="370"/>
        <v>1</v>
      </c>
      <c r="AC3761" s="15">
        <f t="shared" si="371"/>
        <v>1900</v>
      </c>
    </row>
    <row r="3762" spans="7:29" x14ac:dyDescent="0.35">
      <c r="G3762" s="64"/>
      <c r="H3762" s="65"/>
      <c r="I3762" s="65" t="str">
        <f>IF(Job_Cards[[#This Row],[Customer Name]]="",I3761,"")</f>
        <v>Counter Sale</v>
      </c>
      <c r="K3762" s="67" t="str">
        <f>_xlfn.XLOOKUP(Job_Cards[[#This Row],[Part Code Issued]],'Inventory Check'!$A$3:$A$3000,'Inventory Check'!$B$3:$B$3000,"WRONG Code",0)</f>
        <v>WRONG Code</v>
      </c>
      <c r="N3762" s="69">
        <f t="shared" si="367"/>
        <v>0</v>
      </c>
      <c r="U3762" s="71">
        <f t="shared" si="366"/>
        <v>0</v>
      </c>
      <c r="V3762" s="71">
        <f t="shared" si="368"/>
        <v>0</v>
      </c>
      <c r="X3762" s="69">
        <f>Job_Cards[[#This Row],[GST on Lobour]]+Job_Cards[[#This Row],[Total Labour]]+Job_Cards[[#This Row],[Part Value]]</f>
        <v>0</v>
      </c>
      <c r="AA3762" s="15">
        <f t="shared" si="369"/>
        <v>0</v>
      </c>
      <c r="AB3762" s="15">
        <f t="shared" si="370"/>
        <v>1</v>
      </c>
      <c r="AC3762" s="15">
        <f t="shared" si="371"/>
        <v>1900</v>
      </c>
    </row>
    <row r="3763" spans="7:29" x14ac:dyDescent="0.35">
      <c r="G3763" s="64"/>
      <c r="H3763" s="65"/>
      <c r="I3763" s="65" t="str">
        <f>IF(Job_Cards[[#This Row],[Customer Name]]="",I3762,"")</f>
        <v>Counter Sale</v>
      </c>
      <c r="K3763" s="67" t="str">
        <f>_xlfn.XLOOKUP(Job_Cards[[#This Row],[Part Code Issued]],'Inventory Check'!$A$3:$A$3000,'Inventory Check'!$B$3:$B$3000,"WRONG Code",0)</f>
        <v>WRONG Code</v>
      </c>
      <c r="N3763" s="69">
        <f t="shared" si="367"/>
        <v>0</v>
      </c>
      <c r="U3763" s="71">
        <f t="shared" si="366"/>
        <v>0</v>
      </c>
      <c r="V3763" s="71">
        <f t="shared" si="368"/>
        <v>0</v>
      </c>
      <c r="X3763" s="69">
        <f>Job_Cards[[#This Row],[GST on Lobour]]+Job_Cards[[#This Row],[Total Labour]]+Job_Cards[[#This Row],[Part Value]]</f>
        <v>0</v>
      </c>
      <c r="AA3763" s="15">
        <f t="shared" si="369"/>
        <v>0</v>
      </c>
      <c r="AB3763" s="15">
        <f t="shared" si="370"/>
        <v>1</v>
      </c>
      <c r="AC3763" s="15">
        <f t="shared" si="371"/>
        <v>1900</v>
      </c>
    </row>
    <row r="3764" spans="7:29" x14ac:dyDescent="0.35">
      <c r="G3764" s="64"/>
      <c r="H3764" s="65"/>
      <c r="I3764" s="65" t="str">
        <f>IF(Job_Cards[[#This Row],[Customer Name]]="",I3763,"")</f>
        <v>Counter Sale</v>
      </c>
      <c r="K3764" s="67" t="str">
        <f>_xlfn.XLOOKUP(Job_Cards[[#This Row],[Part Code Issued]],'Inventory Check'!$A$3:$A$3000,'Inventory Check'!$B$3:$B$3000,"WRONG Code",0)</f>
        <v>WRONG Code</v>
      </c>
      <c r="N3764" s="69">
        <f t="shared" si="367"/>
        <v>0</v>
      </c>
      <c r="U3764" s="71">
        <f t="shared" si="366"/>
        <v>0</v>
      </c>
      <c r="V3764" s="71">
        <f t="shared" si="368"/>
        <v>0</v>
      </c>
      <c r="X3764" s="69">
        <f>Job_Cards[[#This Row],[GST on Lobour]]+Job_Cards[[#This Row],[Total Labour]]+Job_Cards[[#This Row],[Part Value]]</f>
        <v>0</v>
      </c>
      <c r="AA3764" s="15">
        <f t="shared" si="369"/>
        <v>0</v>
      </c>
      <c r="AB3764" s="15">
        <f t="shared" si="370"/>
        <v>1</v>
      </c>
      <c r="AC3764" s="15">
        <f t="shared" si="371"/>
        <v>1900</v>
      </c>
    </row>
    <row r="3765" spans="7:29" x14ac:dyDescent="0.35">
      <c r="G3765" s="64"/>
      <c r="H3765" s="65"/>
      <c r="I3765" s="65" t="str">
        <f>IF(Job_Cards[[#This Row],[Customer Name]]="",I3764,"")</f>
        <v>Counter Sale</v>
      </c>
      <c r="K3765" s="67" t="str">
        <f>_xlfn.XLOOKUP(Job_Cards[[#This Row],[Part Code Issued]],'Inventory Check'!$A$3:$A$3000,'Inventory Check'!$B$3:$B$3000,"WRONG Code",0)</f>
        <v>WRONG Code</v>
      </c>
      <c r="N3765" s="69">
        <f t="shared" si="367"/>
        <v>0</v>
      </c>
      <c r="U3765" s="71">
        <f t="shared" si="366"/>
        <v>0</v>
      </c>
      <c r="V3765" s="71">
        <f t="shared" si="368"/>
        <v>0</v>
      </c>
      <c r="X3765" s="69">
        <f>Job_Cards[[#This Row],[GST on Lobour]]+Job_Cards[[#This Row],[Total Labour]]+Job_Cards[[#This Row],[Part Value]]</f>
        <v>0</v>
      </c>
      <c r="AA3765" s="15">
        <f t="shared" si="369"/>
        <v>0</v>
      </c>
      <c r="AB3765" s="15">
        <f t="shared" si="370"/>
        <v>1</v>
      </c>
      <c r="AC3765" s="15">
        <f t="shared" si="371"/>
        <v>1900</v>
      </c>
    </row>
    <row r="3766" spans="7:29" x14ac:dyDescent="0.35">
      <c r="G3766" s="64"/>
      <c r="H3766" s="65"/>
      <c r="I3766" s="65" t="str">
        <f>IF(Job_Cards[[#This Row],[Customer Name]]="",I3765,"")</f>
        <v>Counter Sale</v>
      </c>
      <c r="K3766" s="67" t="str">
        <f>_xlfn.XLOOKUP(Job_Cards[[#This Row],[Part Code Issued]],'Inventory Check'!$A$3:$A$3000,'Inventory Check'!$B$3:$B$3000,"WRONG Code",0)</f>
        <v>WRONG Code</v>
      </c>
      <c r="N3766" s="69">
        <f t="shared" si="367"/>
        <v>0</v>
      </c>
      <c r="U3766" s="71">
        <f t="shared" si="366"/>
        <v>0</v>
      </c>
      <c r="V3766" s="71">
        <f t="shared" si="368"/>
        <v>0</v>
      </c>
      <c r="X3766" s="69">
        <f>Job_Cards[[#This Row],[GST on Lobour]]+Job_Cards[[#This Row],[Total Labour]]+Job_Cards[[#This Row],[Part Value]]</f>
        <v>0</v>
      </c>
      <c r="AA3766" s="15">
        <f t="shared" si="369"/>
        <v>0</v>
      </c>
      <c r="AB3766" s="15">
        <f t="shared" si="370"/>
        <v>1</v>
      </c>
      <c r="AC3766" s="15">
        <f t="shared" si="371"/>
        <v>1900</v>
      </c>
    </row>
    <row r="3767" spans="7:29" x14ac:dyDescent="0.35">
      <c r="G3767" s="64"/>
      <c r="H3767" s="65"/>
      <c r="I3767" s="65" t="str">
        <f>IF(Job_Cards[[#This Row],[Customer Name]]="",I3766,"")</f>
        <v>Counter Sale</v>
      </c>
      <c r="K3767" s="67" t="str">
        <f>_xlfn.XLOOKUP(Job_Cards[[#This Row],[Part Code Issued]],'Inventory Check'!$A$3:$A$3000,'Inventory Check'!$B$3:$B$3000,"WRONG Code",0)</f>
        <v>WRONG Code</v>
      </c>
      <c r="N3767" s="69">
        <f t="shared" si="367"/>
        <v>0</v>
      </c>
      <c r="U3767" s="71">
        <f t="shared" si="366"/>
        <v>0</v>
      </c>
      <c r="V3767" s="71">
        <f t="shared" si="368"/>
        <v>0</v>
      </c>
      <c r="X3767" s="69">
        <f>Job_Cards[[#This Row],[GST on Lobour]]+Job_Cards[[#This Row],[Total Labour]]+Job_Cards[[#This Row],[Part Value]]</f>
        <v>0</v>
      </c>
      <c r="AA3767" s="15">
        <f t="shared" si="369"/>
        <v>0</v>
      </c>
      <c r="AB3767" s="15">
        <f t="shared" si="370"/>
        <v>1</v>
      </c>
      <c r="AC3767" s="15">
        <f t="shared" si="371"/>
        <v>1900</v>
      </c>
    </row>
    <row r="3768" spans="7:29" x14ac:dyDescent="0.35">
      <c r="G3768" s="64"/>
      <c r="H3768" s="65"/>
      <c r="I3768" s="65" t="str">
        <f>IF(Job_Cards[[#This Row],[Customer Name]]="",I3767,"")</f>
        <v>Counter Sale</v>
      </c>
      <c r="K3768" s="67" t="str">
        <f>_xlfn.XLOOKUP(Job_Cards[[#This Row],[Part Code Issued]],'Inventory Check'!$A$3:$A$3000,'Inventory Check'!$B$3:$B$3000,"WRONG Code",0)</f>
        <v>WRONG Code</v>
      </c>
      <c r="N3768" s="69">
        <f t="shared" si="367"/>
        <v>0</v>
      </c>
      <c r="U3768" s="71">
        <f t="shared" si="366"/>
        <v>0</v>
      </c>
      <c r="V3768" s="71">
        <f t="shared" si="368"/>
        <v>0</v>
      </c>
      <c r="X3768" s="69">
        <f>Job_Cards[[#This Row],[GST on Lobour]]+Job_Cards[[#This Row],[Total Labour]]+Job_Cards[[#This Row],[Part Value]]</f>
        <v>0</v>
      </c>
      <c r="AA3768" s="15">
        <f t="shared" si="369"/>
        <v>0</v>
      </c>
      <c r="AB3768" s="15">
        <f t="shared" si="370"/>
        <v>1</v>
      </c>
      <c r="AC3768" s="15">
        <f t="shared" si="371"/>
        <v>1900</v>
      </c>
    </row>
    <row r="3769" spans="7:29" x14ac:dyDescent="0.35">
      <c r="G3769" s="64"/>
      <c r="H3769" s="65"/>
      <c r="I3769" s="65" t="str">
        <f>IF(Job_Cards[[#This Row],[Customer Name]]="",I3768,"")</f>
        <v>Counter Sale</v>
      </c>
      <c r="K3769" s="67" t="str">
        <f>_xlfn.XLOOKUP(Job_Cards[[#This Row],[Part Code Issued]],'Inventory Check'!$A$3:$A$3000,'Inventory Check'!$B$3:$B$3000,"WRONG Code",0)</f>
        <v>WRONG Code</v>
      </c>
      <c r="N3769" s="69">
        <f t="shared" si="367"/>
        <v>0</v>
      </c>
      <c r="U3769" s="71">
        <f t="shared" si="366"/>
        <v>0</v>
      </c>
      <c r="V3769" s="71">
        <f t="shared" si="368"/>
        <v>0</v>
      </c>
      <c r="X3769" s="69">
        <f>Job_Cards[[#This Row],[GST on Lobour]]+Job_Cards[[#This Row],[Total Labour]]+Job_Cards[[#This Row],[Part Value]]</f>
        <v>0</v>
      </c>
      <c r="AA3769" s="15">
        <f t="shared" si="369"/>
        <v>0</v>
      </c>
      <c r="AB3769" s="15">
        <f t="shared" si="370"/>
        <v>1</v>
      </c>
      <c r="AC3769" s="15">
        <f t="shared" si="371"/>
        <v>1900</v>
      </c>
    </row>
    <row r="3770" spans="7:29" x14ac:dyDescent="0.35">
      <c r="G3770" s="64"/>
      <c r="H3770" s="65"/>
      <c r="I3770" s="65" t="str">
        <f>IF(Job_Cards[[#This Row],[Customer Name]]="",I3769,"")</f>
        <v>Counter Sale</v>
      </c>
      <c r="K3770" s="67" t="str">
        <f>_xlfn.XLOOKUP(Job_Cards[[#This Row],[Part Code Issued]],'Inventory Check'!$A$3:$A$3000,'Inventory Check'!$B$3:$B$3000,"WRONG Code",0)</f>
        <v>WRONG Code</v>
      </c>
      <c r="N3770" s="69">
        <f t="shared" si="367"/>
        <v>0</v>
      </c>
      <c r="U3770" s="71">
        <f t="shared" si="366"/>
        <v>0</v>
      </c>
      <c r="V3770" s="71">
        <f t="shared" si="368"/>
        <v>0</v>
      </c>
      <c r="X3770" s="69">
        <f>Job_Cards[[#This Row],[GST on Lobour]]+Job_Cards[[#This Row],[Total Labour]]+Job_Cards[[#This Row],[Part Value]]</f>
        <v>0</v>
      </c>
      <c r="AA3770" s="15">
        <f t="shared" si="369"/>
        <v>0</v>
      </c>
      <c r="AB3770" s="15">
        <f t="shared" si="370"/>
        <v>1</v>
      </c>
      <c r="AC3770" s="15">
        <f t="shared" si="371"/>
        <v>1900</v>
      </c>
    </row>
    <row r="3771" spans="7:29" x14ac:dyDescent="0.35">
      <c r="G3771" s="64"/>
      <c r="H3771" s="65"/>
      <c r="I3771" s="65" t="str">
        <f>IF(Job_Cards[[#This Row],[Customer Name]]="",I3770,"")</f>
        <v>Counter Sale</v>
      </c>
      <c r="K3771" s="67" t="str">
        <f>_xlfn.XLOOKUP(Job_Cards[[#This Row],[Part Code Issued]],'Inventory Check'!$A$3:$A$3000,'Inventory Check'!$B$3:$B$3000,"WRONG Code",0)</f>
        <v>WRONG Code</v>
      </c>
      <c r="N3771" s="69">
        <f t="shared" si="367"/>
        <v>0</v>
      </c>
      <c r="U3771" s="71">
        <f t="shared" si="366"/>
        <v>0</v>
      </c>
      <c r="V3771" s="71">
        <f t="shared" si="368"/>
        <v>0</v>
      </c>
      <c r="X3771" s="69">
        <f>Job_Cards[[#This Row],[GST on Lobour]]+Job_Cards[[#This Row],[Total Labour]]+Job_Cards[[#This Row],[Part Value]]</f>
        <v>0</v>
      </c>
      <c r="AA3771" s="15">
        <f t="shared" si="369"/>
        <v>0</v>
      </c>
      <c r="AB3771" s="15">
        <f t="shared" si="370"/>
        <v>1</v>
      </c>
      <c r="AC3771" s="15">
        <f t="shared" si="371"/>
        <v>1900</v>
      </c>
    </row>
    <row r="3772" spans="7:29" x14ac:dyDescent="0.35">
      <c r="G3772" s="64"/>
      <c r="H3772" s="65"/>
      <c r="I3772" s="65" t="str">
        <f>IF(Job_Cards[[#This Row],[Customer Name]]="",I3771,"")</f>
        <v>Counter Sale</v>
      </c>
      <c r="K3772" s="67" t="str">
        <f>_xlfn.XLOOKUP(Job_Cards[[#This Row],[Part Code Issued]],'Inventory Check'!$A$3:$A$3000,'Inventory Check'!$B$3:$B$3000,"WRONG Code",0)</f>
        <v>WRONG Code</v>
      </c>
      <c r="N3772" s="69">
        <f t="shared" si="367"/>
        <v>0</v>
      </c>
      <c r="U3772" s="71">
        <f t="shared" ref="U3772:U3835" si="372">SUM(O3772:T3772)</f>
        <v>0</v>
      </c>
      <c r="V3772" s="71">
        <f t="shared" si="368"/>
        <v>0</v>
      </c>
      <c r="X3772" s="69">
        <f>Job_Cards[[#This Row],[GST on Lobour]]+Job_Cards[[#This Row],[Total Labour]]+Job_Cards[[#This Row],[Part Value]]</f>
        <v>0</v>
      </c>
      <c r="AA3772" s="15">
        <f t="shared" si="369"/>
        <v>0</v>
      </c>
      <c r="AB3772" s="15">
        <f t="shared" si="370"/>
        <v>1</v>
      </c>
      <c r="AC3772" s="15">
        <f t="shared" si="371"/>
        <v>1900</v>
      </c>
    </row>
    <row r="3773" spans="7:29" x14ac:dyDescent="0.35">
      <c r="G3773" s="64"/>
      <c r="H3773" s="65"/>
      <c r="I3773" s="65" t="str">
        <f>IF(Job_Cards[[#This Row],[Customer Name]]="",I3772,"")</f>
        <v>Counter Sale</v>
      </c>
      <c r="K3773" s="67" t="str">
        <f>_xlfn.XLOOKUP(Job_Cards[[#This Row],[Part Code Issued]],'Inventory Check'!$A$3:$A$3000,'Inventory Check'!$B$3:$B$3000,"WRONG Code",0)</f>
        <v>WRONG Code</v>
      </c>
      <c r="N3773" s="69">
        <f t="shared" ref="N3773:N3836" si="373">M3773*L3773</f>
        <v>0</v>
      </c>
      <c r="U3773" s="71">
        <f t="shared" si="372"/>
        <v>0</v>
      </c>
      <c r="V3773" s="71">
        <f t="shared" ref="V3773:V3836" si="374">U3773*0.18</f>
        <v>0</v>
      </c>
      <c r="X3773" s="69">
        <f>Job_Cards[[#This Row],[GST on Lobour]]+Job_Cards[[#This Row],[Total Labour]]+Job_Cards[[#This Row],[Part Value]]</f>
        <v>0</v>
      </c>
      <c r="AA3773" s="15">
        <f t="shared" si="369"/>
        <v>0</v>
      </c>
      <c r="AB3773" s="15">
        <f t="shared" si="370"/>
        <v>1</v>
      </c>
      <c r="AC3773" s="15">
        <f t="shared" si="371"/>
        <v>1900</v>
      </c>
    </row>
    <row r="3774" spans="7:29" x14ac:dyDescent="0.35">
      <c r="G3774" s="64"/>
      <c r="H3774" s="65"/>
      <c r="I3774" s="65" t="str">
        <f>IF(Job_Cards[[#This Row],[Customer Name]]="",I3773,"")</f>
        <v>Counter Sale</v>
      </c>
      <c r="K3774" s="67" t="str">
        <f>_xlfn.XLOOKUP(Job_Cards[[#This Row],[Part Code Issued]],'Inventory Check'!$A$3:$A$3000,'Inventory Check'!$B$3:$B$3000,"WRONG Code",0)</f>
        <v>WRONG Code</v>
      </c>
      <c r="N3774" s="69">
        <f t="shared" si="373"/>
        <v>0</v>
      </c>
      <c r="U3774" s="71">
        <f t="shared" si="372"/>
        <v>0</v>
      </c>
      <c r="V3774" s="71">
        <f t="shared" si="374"/>
        <v>0</v>
      </c>
      <c r="X3774" s="69">
        <f>Job_Cards[[#This Row],[GST on Lobour]]+Job_Cards[[#This Row],[Total Labour]]+Job_Cards[[#This Row],[Part Value]]</f>
        <v>0</v>
      </c>
      <c r="AA3774" s="15">
        <f t="shared" si="369"/>
        <v>0</v>
      </c>
      <c r="AB3774" s="15">
        <f t="shared" si="370"/>
        <v>1</v>
      </c>
      <c r="AC3774" s="15">
        <f t="shared" si="371"/>
        <v>1900</v>
      </c>
    </row>
    <row r="3775" spans="7:29" x14ac:dyDescent="0.35">
      <c r="G3775" s="64"/>
      <c r="H3775" s="65"/>
      <c r="I3775" s="65" t="str">
        <f>IF(Job_Cards[[#This Row],[Customer Name]]="",I3774,"")</f>
        <v>Counter Sale</v>
      </c>
      <c r="K3775" s="67" t="str">
        <f>_xlfn.XLOOKUP(Job_Cards[[#This Row],[Part Code Issued]],'Inventory Check'!$A$3:$A$3000,'Inventory Check'!$B$3:$B$3000,"WRONG Code",0)</f>
        <v>WRONG Code</v>
      </c>
      <c r="N3775" s="69">
        <f t="shared" si="373"/>
        <v>0</v>
      </c>
      <c r="U3775" s="71">
        <f t="shared" si="372"/>
        <v>0</v>
      </c>
      <c r="V3775" s="71">
        <f t="shared" si="374"/>
        <v>0</v>
      </c>
      <c r="X3775" s="69">
        <f>Job_Cards[[#This Row],[GST on Lobour]]+Job_Cards[[#This Row],[Total Labour]]+Job_Cards[[#This Row],[Part Value]]</f>
        <v>0</v>
      </c>
      <c r="AA3775" s="15">
        <f t="shared" ref="AA3775:AA3838" si="375">DAY(B3775)</f>
        <v>0</v>
      </c>
      <c r="AB3775" s="15">
        <f t="shared" ref="AB3775:AB3838" si="376">MONTH(B3775)</f>
        <v>1</v>
      </c>
      <c r="AC3775" s="15">
        <f t="shared" ref="AC3775:AC3838" si="377">YEAR(B3775)</f>
        <v>1900</v>
      </c>
    </row>
    <row r="3776" spans="7:29" x14ac:dyDescent="0.35">
      <c r="G3776" s="64"/>
      <c r="H3776" s="65"/>
      <c r="I3776" s="65" t="str">
        <f>IF(Job_Cards[[#This Row],[Customer Name]]="",I3775,"")</f>
        <v>Counter Sale</v>
      </c>
      <c r="K3776" s="67" t="str">
        <f>_xlfn.XLOOKUP(Job_Cards[[#This Row],[Part Code Issued]],'Inventory Check'!$A$3:$A$3000,'Inventory Check'!$B$3:$B$3000,"WRONG Code",0)</f>
        <v>WRONG Code</v>
      </c>
      <c r="N3776" s="69">
        <f t="shared" si="373"/>
        <v>0</v>
      </c>
      <c r="U3776" s="71">
        <f t="shared" si="372"/>
        <v>0</v>
      </c>
      <c r="V3776" s="71">
        <f t="shared" si="374"/>
        <v>0</v>
      </c>
      <c r="X3776" s="69">
        <f>Job_Cards[[#This Row],[GST on Lobour]]+Job_Cards[[#This Row],[Total Labour]]+Job_Cards[[#This Row],[Part Value]]</f>
        <v>0</v>
      </c>
      <c r="AA3776" s="15">
        <f t="shared" si="375"/>
        <v>0</v>
      </c>
      <c r="AB3776" s="15">
        <f t="shared" si="376"/>
        <v>1</v>
      </c>
      <c r="AC3776" s="15">
        <f t="shared" si="377"/>
        <v>1900</v>
      </c>
    </row>
    <row r="3777" spans="7:29" x14ac:dyDescent="0.35">
      <c r="G3777" s="64"/>
      <c r="H3777" s="65"/>
      <c r="I3777" s="65" t="str">
        <f>IF(Job_Cards[[#This Row],[Customer Name]]="",I3776,"")</f>
        <v>Counter Sale</v>
      </c>
      <c r="K3777" s="67" t="str">
        <f>_xlfn.XLOOKUP(Job_Cards[[#This Row],[Part Code Issued]],'Inventory Check'!$A$3:$A$3000,'Inventory Check'!$B$3:$B$3000,"WRONG Code",0)</f>
        <v>WRONG Code</v>
      </c>
      <c r="N3777" s="69">
        <f t="shared" si="373"/>
        <v>0</v>
      </c>
      <c r="U3777" s="71">
        <f t="shared" si="372"/>
        <v>0</v>
      </c>
      <c r="V3777" s="71">
        <f t="shared" si="374"/>
        <v>0</v>
      </c>
      <c r="X3777" s="69">
        <f>Job_Cards[[#This Row],[GST on Lobour]]+Job_Cards[[#This Row],[Total Labour]]+Job_Cards[[#This Row],[Part Value]]</f>
        <v>0</v>
      </c>
      <c r="AA3777" s="15">
        <f t="shared" si="375"/>
        <v>0</v>
      </c>
      <c r="AB3777" s="15">
        <f t="shared" si="376"/>
        <v>1</v>
      </c>
      <c r="AC3777" s="15">
        <f t="shared" si="377"/>
        <v>1900</v>
      </c>
    </row>
    <row r="3778" spans="7:29" x14ac:dyDescent="0.35">
      <c r="G3778" s="64"/>
      <c r="H3778" s="65"/>
      <c r="I3778" s="65" t="str">
        <f>IF(Job_Cards[[#This Row],[Customer Name]]="",I3777,"")</f>
        <v>Counter Sale</v>
      </c>
      <c r="K3778" s="67" t="str">
        <f>_xlfn.XLOOKUP(Job_Cards[[#This Row],[Part Code Issued]],'Inventory Check'!$A$3:$A$3000,'Inventory Check'!$B$3:$B$3000,"WRONG Code",0)</f>
        <v>WRONG Code</v>
      </c>
      <c r="N3778" s="69">
        <f t="shared" si="373"/>
        <v>0</v>
      </c>
      <c r="U3778" s="71">
        <f t="shared" si="372"/>
        <v>0</v>
      </c>
      <c r="V3778" s="71">
        <f t="shared" si="374"/>
        <v>0</v>
      </c>
      <c r="X3778" s="69">
        <f>Job_Cards[[#This Row],[GST on Lobour]]+Job_Cards[[#This Row],[Total Labour]]+Job_Cards[[#This Row],[Part Value]]</f>
        <v>0</v>
      </c>
      <c r="AA3778" s="15">
        <f t="shared" si="375"/>
        <v>0</v>
      </c>
      <c r="AB3778" s="15">
        <f t="shared" si="376"/>
        <v>1</v>
      </c>
      <c r="AC3778" s="15">
        <f t="shared" si="377"/>
        <v>1900</v>
      </c>
    </row>
    <row r="3779" spans="7:29" x14ac:dyDescent="0.35">
      <c r="G3779" s="64"/>
      <c r="H3779" s="65"/>
      <c r="I3779" s="65" t="str">
        <f>IF(Job_Cards[[#This Row],[Customer Name]]="",I3778,"")</f>
        <v>Counter Sale</v>
      </c>
      <c r="K3779" s="67" t="str">
        <f>_xlfn.XLOOKUP(Job_Cards[[#This Row],[Part Code Issued]],'Inventory Check'!$A$3:$A$3000,'Inventory Check'!$B$3:$B$3000,"WRONG Code",0)</f>
        <v>WRONG Code</v>
      </c>
      <c r="N3779" s="69">
        <f t="shared" si="373"/>
        <v>0</v>
      </c>
      <c r="U3779" s="71">
        <f t="shared" si="372"/>
        <v>0</v>
      </c>
      <c r="V3779" s="71">
        <f t="shared" si="374"/>
        <v>0</v>
      </c>
      <c r="X3779" s="69">
        <f>Job_Cards[[#This Row],[GST on Lobour]]+Job_Cards[[#This Row],[Total Labour]]+Job_Cards[[#This Row],[Part Value]]</f>
        <v>0</v>
      </c>
      <c r="AA3779" s="15">
        <f t="shared" si="375"/>
        <v>0</v>
      </c>
      <c r="AB3779" s="15">
        <f t="shared" si="376"/>
        <v>1</v>
      </c>
      <c r="AC3779" s="15">
        <f t="shared" si="377"/>
        <v>1900</v>
      </c>
    </row>
    <row r="3780" spans="7:29" x14ac:dyDescent="0.35">
      <c r="G3780" s="64"/>
      <c r="H3780" s="65"/>
      <c r="I3780" s="65" t="str">
        <f>IF(Job_Cards[[#This Row],[Customer Name]]="",I3779,"")</f>
        <v>Counter Sale</v>
      </c>
      <c r="K3780" s="67" t="str">
        <f>_xlfn.XLOOKUP(Job_Cards[[#This Row],[Part Code Issued]],'Inventory Check'!$A$3:$A$3000,'Inventory Check'!$B$3:$B$3000,"WRONG Code",0)</f>
        <v>WRONG Code</v>
      </c>
      <c r="N3780" s="69">
        <f t="shared" si="373"/>
        <v>0</v>
      </c>
      <c r="U3780" s="71">
        <f t="shared" si="372"/>
        <v>0</v>
      </c>
      <c r="V3780" s="71">
        <f t="shared" si="374"/>
        <v>0</v>
      </c>
      <c r="X3780" s="69">
        <f>Job_Cards[[#This Row],[GST on Lobour]]+Job_Cards[[#This Row],[Total Labour]]+Job_Cards[[#This Row],[Part Value]]</f>
        <v>0</v>
      </c>
      <c r="AA3780" s="15">
        <f t="shared" si="375"/>
        <v>0</v>
      </c>
      <c r="AB3780" s="15">
        <f t="shared" si="376"/>
        <v>1</v>
      </c>
      <c r="AC3780" s="15">
        <f t="shared" si="377"/>
        <v>1900</v>
      </c>
    </row>
    <row r="3781" spans="7:29" x14ac:dyDescent="0.35">
      <c r="G3781" s="64"/>
      <c r="H3781" s="65"/>
      <c r="I3781" s="65" t="str">
        <f>IF(Job_Cards[[#This Row],[Customer Name]]="",I3780,"")</f>
        <v>Counter Sale</v>
      </c>
      <c r="K3781" s="67" t="str">
        <f>_xlfn.XLOOKUP(Job_Cards[[#This Row],[Part Code Issued]],'Inventory Check'!$A$3:$A$3000,'Inventory Check'!$B$3:$B$3000,"WRONG Code",0)</f>
        <v>WRONG Code</v>
      </c>
      <c r="N3781" s="69">
        <f t="shared" si="373"/>
        <v>0</v>
      </c>
      <c r="U3781" s="71">
        <f t="shared" si="372"/>
        <v>0</v>
      </c>
      <c r="V3781" s="71">
        <f t="shared" si="374"/>
        <v>0</v>
      </c>
      <c r="X3781" s="69">
        <f>Job_Cards[[#This Row],[GST on Lobour]]+Job_Cards[[#This Row],[Total Labour]]+Job_Cards[[#This Row],[Part Value]]</f>
        <v>0</v>
      </c>
      <c r="AA3781" s="15">
        <f t="shared" si="375"/>
        <v>0</v>
      </c>
      <c r="AB3781" s="15">
        <f t="shared" si="376"/>
        <v>1</v>
      </c>
      <c r="AC3781" s="15">
        <f t="shared" si="377"/>
        <v>1900</v>
      </c>
    </row>
    <row r="3782" spans="7:29" x14ac:dyDescent="0.35">
      <c r="G3782" s="64"/>
      <c r="H3782" s="65"/>
      <c r="I3782" s="65" t="str">
        <f>IF(Job_Cards[[#This Row],[Customer Name]]="",I3781,"")</f>
        <v>Counter Sale</v>
      </c>
      <c r="K3782" s="67" t="str">
        <f>_xlfn.XLOOKUP(Job_Cards[[#This Row],[Part Code Issued]],'Inventory Check'!$A$3:$A$3000,'Inventory Check'!$B$3:$B$3000,"WRONG Code",0)</f>
        <v>WRONG Code</v>
      </c>
      <c r="N3782" s="69">
        <f t="shared" si="373"/>
        <v>0</v>
      </c>
      <c r="U3782" s="71">
        <f t="shared" si="372"/>
        <v>0</v>
      </c>
      <c r="V3782" s="71">
        <f t="shared" si="374"/>
        <v>0</v>
      </c>
      <c r="X3782" s="69">
        <f>Job_Cards[[#This Row],[GST on Lobour]]+Job_Cards[[#This Row],[Total Labour]]+Job_Cards[[#This Row],[Part Value]]</f>
        <v>0</v>
      </c>
      <c r="AA3782" s="15">
        <f t="shared" si="375"/>
        <v>0</v>
      </c>
      <c r="AB3782" s="15">
        <f t="shared" si="376"/>
        <v>1</v>
      </c>
      <c r="AC3782" s="15">
        <f t="shared" si="377"/>
        <v>1900</v>
      </c>
    </row>
    <row r="3783" spans="7:29" x14ac:dyDescent="0.35">
      <c r="G3783" s="64"/>
      <c r="H3783" s="65"/>
      <c r="I3783" s="65" t="str">
        <f>IF(Job_Cards[[#This Row],[Customer Name]]="",I3782,"")</f>
        <v>Counter Sale</v>
      </c>
      <c r="K3783" s="67" t="str">
        <f>_xlfn.XLOOKUP(Job_Cards[[#This Row],[Part Code Issued]],'Inventory Check'!$A$3:$A$3000,'Inventory Check'!$B$3:$B$3000,"WRONG Code",0)</f>
        <v>WRONG Code</v>
      </c>
      <c r="N3783" s="69">
        <f t="shared" si="373"/>
        <v>0</v>
      </c>
      <c r="U3783" s="71">
        <f t="shared" si="372"/>
        <v>0</v>
      </c>
      <c r="V3783" s="71">
        <f t="shared" si="374"/>
        <v>0</v>
      </c>
      <c r="X3783" s="69">
        <f>Job_Cards[[#This Row],[GST on Lobour]]+Job_Cards[[#This Row],[Total Labour]]+Job_Cards[[#This Row],[Part Value]]</f>
        <v>0</v>
      </c>
      <c r="AA3783" s="15">
        <f t="shared" si="375"/>
        <v>0</v>
      </c>
      <c r="AB3783" s="15">
        <f t="shared" si="376"/>
        <v>1</v>
      </c>
      <c r="AC3783" s="15">
        <f t="shared" si="377"/>
        <v>1900</v>
      </c>
    </row>
    <row r="3784" spans="7:29" x14ac:dyDescent="0.35">
      <c r="G3784" s="64"/>
      <c r="H3784" s="65"/>
      <c r="I3784" s="65" t="str">
        <f>IF(Job_Cards[[#This Row],[Customer Name]]="",I3783,"")</f>
        <v>Counter Sale</v>
      </c>
      <c r="K3784" s="67" t="str">
        <f>_xlfn.XLOOKUP(Job_Cards[[#This Row],[Part Code Issued]],'Inventory Check'!$A$3:$A$3000,'Inventory Check'!$B$3:$B$3000,"WRONG Code",0)</f>
        <v>WRONG Code</v>
      </c>
      <c r="N3784" s="69">
        <f t="shared" si="373"/>
        <v>0</v>
      </c>
      <c r="U3784" s="71">
        <f t="shared" si="372"/>
        <v>0</v>
      </c>
      <c r="V3784" s="71">
        <f t="shared" si="374"/>
        <v>0</v>
      </c>
      <c r="X3784" s="69">
        <f>Job_Cards[[#This Row],[GST on Lobour]]+Job_Cards[[#This Row],[Total Labour]]+Job_Cards[[#This Row],[Part Value]]</f>
        <v>0</v>
      </c>
      <c r="AA3784" s="15">
        <f t="shared" si="375"/>
        <v>0</v>
      </c>
      <c r="AB3784" s="15">
        <f t="shared" si="376"/>
        <v>1</v>
      </c>
      <c r="AC3784" s="15">
        <f t="shared" si="377"/>
        <v>1900</v>
      </c>
    </row>
    <row r="3785" spans="7:29" x14ac:dyDescent="0.35">
      <c r="G3785" s="64"/>
      <c r="H3785" s="65"/>
      <c r="I3785" s="65" t="str">
        <f>IF(Job_Cards[[#This Row],[Customer Name]]="",I3784,"")</f>
        <v>Counter Sale</v>
      </c>
      <c r="K3785" s="67" t="str">
        <f>_xlfn.XLOOKUP(Job_Cards[[#This Row],[Part Code Issued]],'Inventory Check'!$A$3:$A$3000,'Inventory Check'!$B$3:$B$3000,"WRONG Code",0)</f>
        <v>WRONG Code</v>
      </c>
      <c r="N3785" s="69">
        <f t="shared" si="373"/>
        <v>0</v>
      </c>
      <c r="U3785" s="71">
        <f t="shared" si="372"/>
        <v>0</v>
      </c>
      <c r="V3785" s="71">
        <f t="shared" si="374"/>
        <v>0</v>
      </c>
      <c r="X3785" s="69">
        <f>Job_Cards[[#This Row],[GST on Lobour]]+Job_Cards[[#This Row],[Total Labour]]+Job_Cards[[#This Row],[Part Value]]</f>
        <v>0</v>
      </c>
      <c r="AA3785" s="15">
        <f t="shared" si="375"/>
        <v>0</v>
      </c>
      <c r="AB3785" s="15">
        <f t="shared" si="376"/>
        <v>1</v>
      </c>
      <c r="AC3785" s="15">
        <f t="shared" si="377"/>
        <v>1900</v>
      </c>
    </row>
    <row r="3786" spans="7:29" x14ac:dyDescent="0.35">
      <c r="G3786" s="64"/>
      <c r="H3786" s="65"/>
      <c r="I3786" s="65" t="str">
        <f>IF(Job_Cards[[#This Row],[Customer Name]]="",I3785,"")</f>
        <v>Counter Sale</v>
      </c>
      <c r="K3786" s="67" t="str">
        <f>_xlfn.XLOOKUP(Job_Cards[[#This Row],[Part Code Issued]],'Inventory Check'!$A$3:$A$3000,'Inventory Check'!$B$3:$B$3000,"WRONG Code",0)</f>
        <v>WRONG Code</v>
      </c>
      <c r="N3786" s="69">
        <f t="shared" si="373"/>
        <v>0</v>
      </c>
      <c r="U3786" s="71">
        <f t="shared" si="372"/>
        <v>0</v>
      </c>
      <c r="V3786" s="71">
        <f t="shared" si="374"/>
        <v>0</v>
      </c>
      <c r="X3786" s="69">
        <f>Job_Cards[[#This Row],[GST on Lobour]]+Job_Cards[[#This Row],[Total Labour]]+Job_Cards[[#This Row],[Part Value]]</f>
        <v>0</v>
      </c>
      <c r="AA3786" s="15">
        <f t="shared" si="375"/>
        <v>0</v>
      </c>
      <c r="AB3786" s="15">
        <f t="shared" si="376"/>
        <v>1</v>
      </c>
      <c r="AC3786" s="15">
        <f t="shared" si="377"/>
        <v>1900</v>
      </c>
    </row>
    <row r="3787" spans="7:29" x14ac:dyDescent="0.35">
      <c r="G3787" s="64"/>
      <c r="H3787" s="65"/>
      <c r="I3787" s="65" t="str">
        <f>IF(Job_Cards[[#This Row],[Customer Name]]="",I3786,"")</f>
        <v>Counter Sale</v>
      </c>
      <c r="K3787" s="67" t="str">
        <f>_xlfn.XLOOKUP(Job_Cards[[#This Row],[Part Code Issued]],'Inventory Check'!$A$3:$A$3000,'Inventory Check'!$B$3:$B$3000,"WRONG Code",0)</f>
        <v>WRONG Code</v>
      </c>
      <c r="N3787" s="69">
        <f t="shared" si="373"/>
        <v>0</v>
      </c>
      <c r="U3787" s="71">
        <f t="shared" si="372"/>
        <v>0</v>
      </c>
      <c r="V3787" s="71">
        <f t="shared" si="374"/>
        <v>0</v>
      </c>
      <c r="X3787" s="69">
        <f>Job_Cards[[#This Row],[GST on Lobour]]+Job_Cards[[#This Row],[Total Labour]]+Job_Cards[[#This Row],[Part Value]]</f>
        <v>0</v>
      </c>
      <c r="AA3787" s="15">
        <f t="shared" si="375"/>
        <v>0</v>
      </c>
      <c r="AB3787" s="15">
        <f t="shared" si="376"/>
        <v>1</v>
      </c>
      <c r="AC3787" s="15">
        <f t="shared" si="377"/>
        <v>1900</v>
      </c>
    </row>
    <row r="3788" spans="7:29" x14ac:dyDescent="0.35">
      <c r="G3788" s="64"/>
      <c r="H3788" s="65"/>
      <c r="I3788" s="65" t="str">
        <f>IF(Job_Cards[[#This Row],[Customer Name]]="",I3787,"")</f>
        <v>Counter Sale</v>
      </c>
      <c r="K3788" s="67" t="str">
        <f>_xlfn.XLOOKUP(Job_Cards[[#This Row],[Part Code Issued]],'Inventory Check'!$A$3:$A$3000,'Inventory Check'!$B$3:$B$3000,"WRONG Code",0)</f>
        <v>WRONG Code</v>
      </c>
      <c r="N3788" s="69">
        <f t="shared" si="373"/>
        <v>0</v>
      </c>
      <c r="U3788" s="71">
        <f t="shared" si="372"/>
        <v>0</v>
      </c>
      <c r="V3788" s="71">
        <f t="shared" si="374"/>
        <v>0</v>
      </c>
      <c r="X3788" s="69">
        <f>Job_Cards[[#This Row],[GST on Lobour]]+Job_Cards[[#This Row],[Total Labour]]+Job_Cards[[#This Row],[Part Value]]</f>
        <v>0</v>
      </c>
      <c r="AA3788" s="15">
        <f t="shared" si="375"/>
        <v>0</v>
      </c>
      <c r="AB3788" s="15">
        <f t="shared" si="376"/>
        <v>1</v>
      </c>
      <c r="AC3788" s="15">
        <f t="shared" si="377"/>
        <v>1900</v>
      </c>
    </row>
    <row r="3789" spans="7:29" x14ac:dyDescent="0.35">
      <c r="G3789" s="64"/>
      <c r="H3789" s="65"/>
      <c r="I3789" s="65" t="str">
        <f>IF(Job_Cards[[#This Row],[Customer Name]]="",I3788,"")</f>
        <v>Counter Sale</v>
      </c>
      <c r="K3789" s="67" t="str">
        <f>_xlfn.XLOOKUP(Job_Cards[[#This Row],[Part Code Issued]],'Inventory Check'!$A$3:$A$3000,'Inventory Check'!$B$3:$B$3000,"WRONG Code",0)</f>
        <v>WRONG Code</v>
      </c>
      <c r="N3789" s="69">
        <f t="shared" si="373"/>
        <v>0</v>
      </c>
      <c r="U3789" s="71">
        <f t="shared" si="372"/>
        <v>0</v>
      </c>
      <c r="V3789" s="71">
        <f t="shared" si="374"/>
        <v>0</v>
      </c>
      <c r="X3789" s="69">
        <f>Job_Cards[[#This Row],[GST on Lobour]]+Job_Cards[[#This Row],[Total Labour]]+Job_Cards[[#This Row],[Part Value]]</f>
        <v>0</v>
      </c>
      <c r="AA3789" s="15">
        <f t="shared" si="375"/>
        <v>0</v>
      </c>
      <c r="AB3789" s="15">
        <f t="shared" si="376"/>
        <v>1</v>
      </c>
      <c r="AC3789" s="15">
        <f t="shared" si="377"/>
        <v>1900</v>
      </c>
    </row>
    <row r="3790" spans="7:29" x14ac:dyDescent="0.35">
      <c r="G3790" s="64"/>
      <c r="H3790" s="65"/>
      <c r="I3790" s="65" t="str">
        <f>IF(Job_Cards[[#This Row],[Customer Name]]="",I3789,"")</f>
        <v>Counter Sale</v>
      </c>
      <c r="K3790" s="67" t="str">
        <f>_xlfn.XLOOKUP(Job_Cards[[#This Row],[Part Code Issued]],'Inventory Check'!$A$3:$A$3000,'Inventory Check'!$B$3:$B$3000,"WRONG Code",0)</f>
        <v>WRONG Code</v>
      </c>
      <c r="N3790" s="69">
        <f t="shared" si="373"/>
        <v>0</v>
      </c>
      <c r="U3790" s="71">
        <f t="shared" si="372"/>
        <v>0</v>
      </c>
      <c r="V3790" s="71">
        <f t="shared" si="374"/>
        <v>0</v>
      </c>
      <c r="X3790" s="69">
        <f>Job_Cards[[#This Row],[GST on Lobour]]+Job_Cards[[#This Row],[Total Labour]]+Job_Cards[[#This Row],[Part Value]]</f>
        <v>0</v>
      </c>
      <c r="AA3790" s="15">
        <f t="shared" si="375"/>
        <v>0</v>
      </c>
      <c r="AB3790" s="15">
        <f t="shared" si="376"/>
        <v>1</v>
      </c>
      <c r="AC3790" s="15">
        <f t="shared" si="377"/>
        <v>1900</v>
      </c>
    </row>
    <row r="3791" spans="7:29" x14ac:dyDescent="0.35">
      <c r="G3791" s="64"/>
      <c r="H3791" s="65"/>
      <c r="I3791" s="65" t="str">
        <f>IF(Job_Cards[[#This Row],[Customer Name]]="",I3790,"")</f>
        <v>Counter Sale</v>
      </c>
      <c r="K3791" s="67" t="str">
        <f>_xlfn.XLOOKUP(Job_Cards[[#This Row],[Part Code Issued]],'Inventory Check'!$A$3:$A$3000,'Inventory Check'!$B$3:$B$3000,"WRONG Code",0)</f>
        <v>WRONG Code</v>
      </c>
      <c r="N3791" s="69">
        <f t="shared" si="373"/>
        <v>0</v>
      </c>
      <c r="U3791" s="71">
        <f t="shared" si="372"/>
        <v>0</v>
      </c>
      <c r="V3791" s="71">
        <f t="shared" si="374"/>
        <v>0</v>
      </c>
      <c r="X3791" s="69">
        <f>Job_Cards[[#This Row],[GST on Lobour]]+Job_Cards[[#This Row],[Total Labour]]+Job_Cards[[#This Row],[Part Value]]</f>
        <v>0</v>
      </c>
      <c r="AA3791" s="15">
        <f t="shared" si="375"/>
        <v>0</v>
      </c>
      <c r="AB3791" s="15">
        <f t="shared" si="376"/>
        <v>1</v>
      </c>
      <c r="AC3791" s="15">
        <f t="shared" si="377"/>
        <v>1900</v>
      </c>
    </row>
    <row r="3792" spans="7:29" x14ac:dyDescent="0.35">
      <c r="G3792" s="64"/>
      <c r="H3792" s="65"/>
      <c r="I3792" s="65" t="str">
        <f>IF(Job_Cards[[#This Row],[Customer Name]]="",I3791,"")</f>
        <v>Counter Sale</v>
      </c>
      <c r="K3792" s="67" t="str">
        <f>_xlfn.XLOOKUP(Job_Cards[[#This Row],[Part Code Issued]],'Inventory Check'!$A$3:$A$3000,'Inventory Check'!$B$3:$B$3000,"WRONG Code",0)</f>
        <v>WRONG Code</v>
      </c>
      <c r="N3792" s="69">
        <f t="shared" si="373"/>
        <v>0</v>
      </c>
      <c r="U3792" s="71">
        <f t="shared" si="372"/>
        <v>0</v>
      </c>
      <c r="V3792" s="71">
        <f t="shared" si="374"/>
        <v>0</v>
      </c>
      <c r="X3792" s="69">
        <f>Job_Cards[[#This Row],[GST on Lobour]]+Job_Cards[[#This Row],[Total Labour]]+Job_Cards[[#This Row],[Part Value]]</f>
        <v>0</v>
      </c>
      <c r="AA3792" s="15">
        <f t="shared" si="375"/>
        <v>0</v>
      </c>
      <c r="AB3792" s="15">
        <f t="shared" si="376"/>
        <v>1</v>
      </c>
      <c r="AC3792" s="15">
        <f t="shared" si="377"/>
        <v>1900</v>
      </c>
    </row>
    <row r="3793" spans="7:29" x14ac:dyDescent="0.35">
      <c r="G3793" s="64"/>
      <c r="H3793" s="65"/>
      <c r="I3793" s="65" t="str">
        <f>IF(Job_Cards[[#This Row],[Customer Name]]="",I3792,"")</f>
        <v>Counter Sale</v>
      </c>
      <c r="K3793" s="67" t="str">
        <f>_xlfn.XLOOKUP(Job_Cards[[#This Row],[Part Code Issued]],'Inventory Check'!$A$3:$A$3000,'Inventory Check'!$B$3:$B$3000,"WRONG Code",0)</f>
        <v>WRONG Code</v>
      </c>
      <c r="N3793" s="69">
        <f t="shared" si="373"/>
        <v>0</v>
      </c>
      <c r="U3793" s="71">
        <f t="shared" si="372"/>
        <v>0</v>
      </c>
      <c r="V3793" s="71">
        <f t="shared" si="374"/>
        <v>0</v>
      </c>
      <c r="X3793" s="69">
        <f>Job_Cards[[#This Row],[GST on Lobour]]+Job_Cards[[#This Row],[Total Labour]]+Job_Cards[[#This Row],[Part Value]]</f>
        <v>0</v>
      </c>
      <c r="AA3793" s="15">
        <f t="shared" si="375"/>
        <v>0</v>
      </c>
      <c r="AB3793" s="15">
        <f t="shared" si="376"/>
        <v>1</v>
      </c>
      <c r="AC3793" s="15">
        <f t="shared" si="377"/>
        <v>1900</v>
      </c>
    </row>
    <row r="3794" spans="7:29" x14ac:dyDescent="0.35">
      <c r="G3794" s="64"/>
      <c r="H3794" s="65"/>
      <c r="I3794" s="65" t="str">
        <f>IF(Job_Cards[[#This Row],[Customer Name]]="",I3793,"")</f>
        <v>Counter Sale</v>
      </c>
      <c r="K3794" s="67" t="str">
        <f>_xlfn.XLOOKUP(Job_Cards[[#This Row],[Part Code Issued]],'Inventory Check'!$A$3:$A$3000,'Inventory Check'!$B$3:$B$3000,"WRONG Code",0)</f>
        <v>WRONG Code</v>
      </c>
      <c r="N3794" s="69">
        <f t="shared" si="373"/>
        <v>0</v>
      </c>
      <c r="U3794" s="71">
        <f t="shared" si="372"/>
        <v>0</v>
      </c>
      <c r="V3794" s="71">
        <f t="shared" si="374"/>
        <v>0</v>
      </c>
      <c r="X3794" s="69">
        <f>Job_Cards[[#This Row],[GST on Lobour]]+Job_Cards[[#This Row],[Total Labour]]+Job_Cards[[#This Row],[Part Value]]</f>
        <v>0</v>
      </c>
      <c r="AA3794" s="15">
        <f t="shared" si="375"/>
        <v>0</v>
      </c>
      <c r="AB3794" s="15">
        <f t="shared" si="376"/>
        <v>1</v>
      </c>
      <c r="AC3794" s="15">
        <f t="shared" si="377"/>
        <v>1900</v>
      </c>
    </row>
    <row r="3795" spans="7:29" x14ac:dyDescent="0.35">
      <c r="G3795" s="64"/>
      <c r="H3795" s="65"/>
      <c r="I3795" s="65" t="str">
        <f>IF(Job_Cards[[#This Row],[Customer Name]]="",I3794,"")</f>
        <v>Counter Sale</v>
      </c>
      <c r="K3795" s="67" t="str">
        <f>_xlfn.XLOOKUP(Job_Cards[[#This Row],[Part Code Issued]],'Inventory Check'!$A$3:$A$3000,'Inventory Check'!$B$3:$B$3000,"WRONG Code",0)</f>
        <v>WRONG Code</v>
      </c>
      <c r="N3795" s="69">
        <f t="shared" si="373"/>
        <v>0</v>
      </c>
      <c r="U3795" s="71">
        <f t="shared" si="372"/>
        <v>0</v>
      </c>
      <c r="V3795" s="71">
        <f t="shared" si="374"/>
        <v>0</v>
      </c>
      <c r="X3795" s="69">
        <f>Job_Cards[[#This Row],[GST on Lobour]]+Job_Cards[[#This Row],[Total Labour]]+Job_Cards[[#This Row],[Part Value]]</f>
        <v>0</v>
      </c>
      <c r="AA3795" s="15">
        <f t="shared" si="375"/>
        <v>0</v>
      </c>
      <c r="AB3795" s="15">
        <f t="shared" si="376"/>
        <v>1</v>
      </c>
      <c r="AC3795" s="15">
        <f t="shared" si="377"/>
        <v>1900</v>
      </c>
    </row>
    <row r="3796" spans="7:29" x14ac:dyDescent="0.35">
      <c r="G3796" s="64"/>
      <c r="H3796" s="65"/>
      <c r="I3796" s="65" t="str">
        <f>IF(Job_Cards[[#This Row],[Customer Name]]="",I3795,"")</f>
        <v>Counter Sale</v>
      </c>
      <c r="K3796" s="67" t="str">
        <f>_xlfn.XLOOKUP(Job_Cards[[#This Row],[Part Code Issued]],'Inventory Check'!$A$3:$A$3000,'Inventory Check'!$B$3:$B$3000,"WRONG Code",0)</f>
        <v>WRONG Code</v>
      </c>
      <c r="N3796" s="69">
        <f t="shared" si="373"/>
        <v>0</v>
      </c>
      <c r="U3796" s="71">
        <f t="shared" si="372"/>
        <v>0</v>
      </c>
      <c r="V3796" s="71">
        <f t="shared" si="374"/>
        <v>0</v>
      </c>
      <c r="X3796" s="69">
        <f>Job_Cards[[#This Row],[GST on Lobour]]+Job_Cards[[#This Row],[Total Labour]]+Job_Cards[[#This Row],[Part Value]]</f>
        <v>0</v>
      </c>
      <c r="AA3796" s="15">
        <f t="shared" si="375"/>
        <v>0</v>
      </c>
      <c r="AB3796" s="15">
        <f t="shared" si="376"/>
        <v>1</v>
      </c>
      <c r="AC3796" s="15">
        <f t="shared" si="377"/>
        <v>1900</v>
      </c>
    </row>
    <row r="3797" spans="7:29" x14ac:dyDescent="0.35">
      <c r="G3797" s="64"/>
      <c r="H3797" s="65"/>
      <c r="I3797" s="65" t="str">
        <f>IF(Job_Cards[[#This Row],[Customer Name]]="",I3796,"")</f>
        <v>Counter Sale</v>
      </c>
      <c r="K3797" s="67" t="str">
        <f>_xlfn.XLOOKUP(Job_Cards[[#This Row],[Part Code Issued]],'Inventory Check'!$A$3:$A$3000,'Inventory Check'!$B$3:$B$3000,"WRONG Code",0)</f>
        <v>WRONG Code</v>
      </c>
      <c r="N3797" s="69">
        <f t="shared" si="373"/>
        <v>0</v>
      </c>
      <c r="U3797" s="71">
        <f t="shared" si="372"/>
        <v>0</v>
      </c>
      <c r="V3797" s="71">
        <f t="shared" si="374"/>
        <v>0</v>
      </c>
      <c r="X3797" s="69">
        <f>Job_Cards[[#This Row],[GST on Lobour]]+Job_Cards[[#This Row],[Total Labour]]+Job_Cards[[#This Row],[Part Value]]</f>
        <v>0</v>
      </c>
      <c r="AA3797" s="15">
        <f t="shared" si="375"/>
        <v>0</v>
      </c>
      <c r="AB3797" s="15">
        <f t="shared" si="376"/>
        <v>1</v>
      </c>
      <c r="AC3797" s="15">
        <f t="shared" si="377"/>
        <v>1900</v>
      </c>
    </row>
    <row r="3798" spans="7:29" x14ac:dyDescent="0.35">
      <c r="G3798" s="64"/>
      <c r="H3798" s="65"/>
      <c r="I3798" s="65" t="str">
        <f>IF(Job_Cards[[#This Row],[Customer Name]]="",I3797,"")</f>
        <v>Counter Sale</v>
      </c>
      <c r="K3798" s="67" t="str">
        <f>_xlfn.XLOOKUP(Job_Cards[[#This Row],[Part Code Issued]],'Inventory Check'!$A$3:$A$3000,'Inventory Check'!$B$3:$B$3000,"WRONG Code",0)</f>
        <v>WRONG Code</v>
      </c>
      <c r="N3798" s="69">
        <f t="shared" si="373"/>
        <v>0</v>
      </c>
      <c r="U3798" s="71">
        <f t="shared" si="372"/>
        <v>0</v>
      </c>
      <c r="V3798" s="71">
        <f t="shared" si="374"/>
        <v>0</v>
      </c>
      <c r="X3798" s="69">
        <f>Job_Cards[[#This Row],[GST on Lobour]]+Job_Cards[[#This Row],[Total Labour]]+Job_Cards[[#This Row],[Part Value]]</f>
        <v>0</v>
      </c>
      <c r="AA3798" s="15">
        <f t="shared" si="375"/>
        <v>0</v>
      </c>
      <c r="AB3798" s="15">
        <f t="shared" si="376"/>
        <v>1</v>
      </c>
      <c r="AC3798" s="15">
        <f t="shared" si="377"/>
        <v>1900</v>
      </c>
    </row>
    <row r="3799" spans="7:29" x14ac:dyDescent="0.35">
      <c r="G3799" s="64"/>
      <c r="H3799" s="65"/>
      <c r="I3799" s="65" t="str">
        <f>IF(Job_Cards[[#This Row],[Customer Name]]="",I3798,"")</f>
        <v>Counter Sale</v>
      </c>
      <c r="K3799" s="67" t="str">
        <f>_xlfn.XLOOKUP(Job_Cards[[#This Row],[Part Code Issued]],'Inventory Check'!$A$3:$A$3000,'Inventory Check'!$B$3:$B$3000,"WRONG Code",0)</f>
        <v>WRONG Code</v>
      </c>
      <c r="N3799" s="69">
        <f t="shared" si="373"/>
        <v>0</v>
      </c>
      <c r="U3799" s="71">
        <f t="shared" si="372"/>
        <v>0</v>
      </c>
      <c r="V3799" s="71">
        <f t="shared" si="374"/>
        <v>0</v>
      </c>
      <c r="X3799" s="69">
        <f>Job_Cards[[#This Row],[GST on Lobour]]+Job_Cards[[#This Row],[Total Labour]]+Job_Cards[[#This Row],[Part Value]]</f>
        <v>0</v>
      </c>
      <c r="AA3799" s="15">
        <f t="shared" si="375"/>
        <v>0</v>
      </c>
      <c r="AB3799" s="15">
        <f t="shared" si="376"/>
        <v>1</v>
      </c>
      <c r="AC3799" s="15">
        <f t="shared" si="377"/>
        <v>1900</v>
      </c>
    </row>
    <row r="3800" spans="7:29" x14ac:dyDescent="0.35">
      <c r="G3800" s="64"/>
      <c r="H3800" s="65"/>
      <c r="I3800" s="65" t="str">
        <f>IF(Job_Cards[[#This Row],[Customer Name]]="",I3799,"")</f>
        <v>Counter Sale</v>
      </c>
      <c r="K3800" s="67" t="str">
        <f>_xlfn.XLOOKUP(Job_Cards[[#This Row],[Part Code Issued]],'Inventory Check'!$A$3:$A$3000,'Inventory Check'!$B$3:$B$3000,"WRONG Code",0)</f>
        <v>WRONG Code</v>
      </c>
      <c r="N3800" s="69">
        <f t="shared" si="373"/>
        <v>0</v>
      </c>
      <c r="U3800" s="71">
        <f t="shared" si="372"/>
        <v>0</v>
      </c>
      <c r="V3800" s="71">
        <f t="shared" si="374"/>
        <v>0</v>
      </c>
      <c r="X3800" s="69">
        <f>Job_Cards[[#This Row],[GST on Lobour]]+Job_Cards[[#This Row],[Total Labour]]+Job_Cards[[#This Row],[Part Value]]</f>
        <v>0</v>
      </c>
      <c r="AA3800" s="15">
        <f t="shared" si="375"/>
        <v>0</v>
      </c>
      <c r="AB3800" s="15">
        <f t="shared" si="376"/>
        <v>1</v>
      </c>
      <c r="AC3800" s="15">
        <f t="shared" si="377"/>
        <v>1900</v>
      </c>
    </row>
    <row r="3801" spans="7:29" x14ac:dyDescent="0.35">
      <c r="G3801" s="64"/>
      <c r="H3801" s="65"/>
      <c r="I3801" s="65" t="str">
        <f>IF(Job_Cards[[#This Row],[Customer Name]]="",I3800,"")</f>
        <v>Counter Sale</v>
      </c>
      <c r="K3801" s="67" t="str">
        <f>_xlfn.XLOOKUP(Job_Cards[[#This Row],[Part Code Issued]],'Inventory Check'!$A$3:$A$3000,'Inventory Check'!$B$3:$B$3000,"WRONG Code",0)</f>
        <v>WRONG Code</v>
      </c>
      <c r="N3801" s="69">
        <f t="shared" si="373"/>
        <v>0</v>
      </c>
      <c r="U3801" s="71">
        <f t="shared" si="372"/>
        <v>0</v>
      </c>
      <c r="V3801" s="71">
        <f t="shared" si="374"/>
        <v>0</v>
      </c>
      <c r="X3801" s="69">
        <f>Job_Cards[[#This Row],[GST on Lobour]]+Job_Cards[[#This Row],[Total Labour]]+Job_Cards[[#This Row],[Part Value]]</f>
        <v>0</v>
      </c>
      <c r="AA3801" s="15">
        <f t="shared" si="375"/>
        <v>0</v>
      </c>
      <c r="AB3801" s="15">
        <f t="shared" si="376"/>
        <v>1</v>
      </c>
      <c r="AC3801" s="15">
        <f t="shared" si="377"/>
        <v>1900</v>
      </c>
    </row>
    <row r="3802" spans="7:29" x14ac:dyDescent="0.35">
      <c r="G3802" s="64"/>
      <c r="H3802" s="65"/>
      <c r="I3802" s="65" t="str">
        <f>IF(Job_Cards[[#This Row],[Customer Name]]="",I3801,"")</f>
        <v>Counter Sale</v>
      </c>
      <c r="K3802" s="67" t="str">
        <f>_xlfn.XLOOKUP(Job_Cards[[#This Row],[Part Code Issued]],'Inventory Check'!$A$3:$A$3000,'Inventory Check'!$B$3:$B$3000,"WRONG Code",0)</f>
        <v>WRONG Code</v>
      </c>
      <c r="N3802" s="69">
        <f t="shared" si="373"/>
        <v>0</v>
      </c>
      <c r="U3802" s="71">
        <f t="shared" si="372"/>
        <v>0</v>
      </c>
      <c r="V3802" s="71">
        <f t="shared" si="374"/>
        <v>0</v>
      </c>
      <c r="X3802" s="69">
        <f>Job_Cards[[#This Row],[GST on Lobour]]+Job_Cards[[#This Row],[Total Labour]]+Job_Cards[[#This Row],[Part Value]]</f>
        <v>0</v>
      </c>
      <c r="AA3802" s="15">
        <f t="shared" si="375"/>
        <v>0</v>
      </c>
      <c r="AB3802" s="15">
        <f t="shared" si="376"/>
        <v>1</v>
      </c>
      <c r="AC3802" s="15">
        <f t="shared" si="377"/>
        <v>1900</v>
      </c>
    </row>
    <row r="3803" spans="7:29" x14ac:dyDescent="0.35">
      <c r="G3803" s="64"/>
      <c r="H3803" s="65"/>
      <c r="I3803" s="65" t="str">
        <f>IF(Job_Cards[[#This Row],[Customer Name]]="",I3802,"")</f>
        <v>Counter Sale</v>
      </c>
      <c r="K3803" s="67" t="str">
        <f>_xlfn.XLOOKUP(Job_Cards[[#This Row],[Part Code Issued]],'Inventory Check'!$A$3:$A$3000,'Inventory Check'!$B$3:$B$3000,"WRONG Code",0)</f>
        <v>WRONG Code</v>
      </c>
      <c r="N3803" s="69">
        <f t="shared" si="373"/>
        <v>0</v>
      </c>
      <c r="U3803" s="71">
        <f t="shared" si="372"/>
        <v>0</v>
      </c>
      <c r="V3803" s="71">
        <f t="shared" si="374"/>
        <v>0</v>
      </c>
      <c r="X3803" s="69">
        <f>Job_Cards[[#This Row],[GST on Lobour]]+Job_Cards[[#This Row],[Total Labour]]+Job_Cards[[#This Row],[Part Value]]</f>
        <v>0</v>
      </c>
      <c r="AA3803" s="15">
        <f t="shared" si="375"/>
        <v>0</v>
      </c>
      <c r="AB3803" s="15">
        <f t="shared" si="376"/>
        <v>1</v>
      </c>
      <c r="AC3803" s="15">
        <f t="shared" si="377"/>
        <v>1900</v>
      </c>
    </row>
    <row r="3804" spans="7:29" x14ac:dyDescent="0.35">
      <c r="G3804" s="64"/>
      <c r="H3804" s="65"/>
      <c r="I3804" s="65" t="str">
        <f>IF(Job_Cards[[#This Row],[Customer Name]]="",I3803,"")</f>
        <v>Counter Sale</v>
      </c>
      <c r="K3804" s="67" t="str">
        <f>_xlfn.XLOOKUP(Job_Cards[[#This Row],[Part Code Issued]],'Inventory Check'!$A$3:$A$3000,'Inventory Check'!$B$3:$B$3000,"WRONG Code",0)</f>
        <v>WRONG Code</v>
      </c>
      <c r="N3804" s="69">
        <f t="shared" si="373"/>
        <v>0</v>
      </c>
      <c r="U3804" s="71">
        <f t="shared" si="372"/>
        <v>0</v>
      </c>
      <c r="V3804" s="71">
        <f t="shared" si="374"/>
        <v>0</v>
      </c>
      <c r="X3804" s="69">
        <f>Job_Cards[[#This Row],[GST on Lobour]]+Job_Cards[[#This Row],[Total Labour]]+Job_Cards[[#This Row],[Part Value]]</f>
        <v>0</v>
      </c>
      <c r="AA3804" s="15">
        <f t="shared" si="375"/>
        <v>0</v>
      </c>
      <c r="AB3804" s="15">
        <f t="shared" si="376"/>
        <v>1</v>
      </c>
      <c r="AC3804" s="15">
        <f t="shared" si="377"/>
        <v>1900</v>
      </c>
    </row>
    <row r="3805" spans="7:29" x14ac:dyDescent="0.35">
      <c r="G3805" s="64"/>
      <c r="H3805" s="65"/>
      <c r="I3805" s="65" t="str">
        <f>IF(Job_Cards[[#This Row],[Customer Name]]="",I3804,"")</f>
        <v>Counter Sale</v>
      </c>
      <c r="K3805" s="67" t="str">
        <f>_xlfn.XLOOKUP(Job_Cards[[#This Row],[Part Code Issued]],'Inventory Check'!$A$3:$A$3000,'Inventory Check'!$B$3:$B$3000,"WRONG Code",0)</f>
        <v>WRONG Code</v>
      </c>
      <c r="N3805" s="69">
        <f t="shared" si="373"/>
        <v>0</v>
      </c>
      <c r="U3805" s="71">
        <f t="shared" si="372"/>
        <v>0</v>
      </c>
      <c r="V3805" s="71">
        <f t="shared" si="374"/>
        <v>0</v>
      </c>
      <c r="X3805" s="69">
        <f>Job_Cards[[#This Row],[GST on Lobour]]+Job_Cards[[#This Row],[Total Labour]]+Job_Cards[[#This Row],[Part Value]]</f>
        <v>0</v>
      </c>
      <c r="AA3805" s="15">
        <f t="shared" si="375"/>
        <v>0</v>
      </c>
      <c r="AB3805" s="15">
        <f t="shared" si="376"/>
        <v>1</v>
      </c>
      <c r="AC3805" s="15">
        <f t="shared" si="377"/>
        <v>1900</v>
      </c>
    </row>
    <row r="3806" spans="7:29" x14ac:dyDescent="0.35">
      <c r="G3806" s="64"/>
      <c r="H3806" s="65"/>
      <c r="I3806" s="65" t="str">
        <f>IF(Job_Cards[[#This Row],[Customer Name]]="",I3805,"")</f>
        <v>Counter Sale</v>
      </c>
      <c r="K3806" s="67" t="str">
        <f>_xlfn.XLOOKUP(Job_Cards[[#This Row],[Part Code Issued]],'Inventory Check'!$A$3:$A$3000,'Inventory Check'!$B$3:$B$3000,"WRONG Code",0)</f>
        <v>WRONG Code</v>
      </c>
      <c r="N3806" s="69">
        <f t="shared" si="373"/>
        <v>0</v>
      </c>
      <c r="U3806" s="71">
        <f t="shared" si="372"/>
        <v>0</v>
      </c>
      <c r="V3806" s="71">
        <f t="shared" si="374"/>
        <v>0</v>
      </c>
      <c r="X3806" s="69">
        <f>Job_Cards[[#This Row],[GST on Lobour]]+Job_Cards[[#This Row],[Total Labour]]+Job_Cards[[#This Row],[Part Value]]</f>
        <v>0</v>
      </c>
      <c r="AA3806" s="15">
        <f t="shared" si="375"/>
        <v>0</v>
      </c>
      <c r="AB3806" s="15">
        <f t="shared" si="376"/>
        <v>1</v>
      </c>
      <c r="AC3806" s="15">
        <f t="shared" si="377"/>
        <v>1900</v>
      </c>
    </row>
    <row r="3807" spans="7:29" x14ac:dyDescent="0.35">
      <c r="G3807" s="64"/>
      <c r="H3807" s="65"/>
      <c r="I3807" s="65" t="str">
        <f>IF(Job_Cards[[#This Row],[Customer Name]]="",I3806,"")</f>
        <v>Counter Sale</v>
      </c>
      <c r="K3807" s="67" t="str">
        <f>_xlfn.XLOOKUP(Job_Cards[[#This Row],[Part Code Issued]],'Inventory Check'!$A$3:$A$3000,'Inventory Check'!$B$3:$B$3000,"WRONG Code",0)</f>
        <v>WRONG Code</v>
      </c>
      <c r="N3807" s="69">
        <f t="shared" si="373"/>
        <v>0</v>
      </c>
      <c r="U3807" s="71">
        <f t="shared" si="372"/>
        <v>0</v>
      </c>
      <c r="V3807" s="71">
        <f t="shared" si="374"/>
        <v>0</v>
      </c>
      <c r="X3807" s="69">
        <f>Job_Cards[[#This Row],[GST on Lobour]]+Job_Cards[[#This Row],[Total Labour]]+Job_Cards[[#This Row],[Part Value]]</f>
        <v>0</v>
      </c>
      <c r="AA3807" s="15">
        <f t="shared" si="375"/>
        <v>0</v>
      </c>
      <c r="AB3807" s="15">
        <f t="shared" si="376"/>
        <v>1</v>
      </c>
      <c r="AC3807" s="15">
        <f t="shared" si="377"/>
        <v>1900</v>
      </c>
    </row>
    <row r="3808" spans="7:29" x14ac:dyDescent="0.35">
      <c r="G3808" s="64"/>
      <c r="H3808" s="65"/>
      <c r="I3808" s="65" t="str">
        <f>IF(Job_Cards[[#This Row],[Customer Name]]="",I3807,"")</f>
        <v>Counter Sale</v>
      </c>
      <c r="K3808" s="67" t="str">
        <f>_xlfn.XLOOKUP(Job_Cards[[#This Row],[Part Code Issued]],'Inventory Check'!$A$3:$A$3000,'Inventory Check'!$B$3:$B$3000,"WRONG Code",0)</f>
        <v>WRONG Code</v>
      </c>
      <c r="N3808" s="69">
        <f t="shared" si="373"/>
        <v>0</v>
      </c>
      <c r="U3808" s="71">
        <f t="shared" si="372"/>
        <v>0</v>
      </c>
      <c r="V3808" s="71">
        <f t="shared" si="374"/>
        <v>0</v>
      </c>
      <c r="X3808" s="69">
        <f>Job_Cards[[#This Row],[GST on Lobour]]+Job_Cards[[#This Row],[Total Labour]]+Job_Cards[[#This Row],[Part Value]]</f>
        <v>0</v>
      </c>
      <c r="AA3808" s="15">
        <f t="shared" si="375"/>
        <v>0</v>
      </c>
      <c r="AB3808" s="15">
        <f t="shared" si="376"/>
        <v>1</v>
      </c>
      <c r="AC3808" s="15">
        <f t="shared" si="377"/>
        <v>1900</v>
      </c>
    </row>
    <row r="3809" spans="7:29" x14ac:dyDescent="0.35">
      <c r="G3809" s="64"/>
      <c r="H3809" s="65"/>
      <c r="I3809" s="65" t="str">
        <f>IF(Job_Cards[[#This Row],[Customer Name]]="",I3808,"")</f>
        <v>Counter Sale</v>
      </c>
      <c r="K3809" s="67" t="str">
        <f>_xlfn.XLOOKUP(Job_Cards[[#This Row],[Part Code Issued]],'Inventory Check'!$A$3:$A$3000,'Inventory Check'!$B$3:$B$3000,"WRONG Code",0)</f>
        <v>WRONG Code</v>
      </c>
      <c r="N3809" s="69">
        <f t="shared" si="373"/>
        <v>0</v>
      </c>
      <c r="U3809" s="71">
        <f t="shared" si="372"/>
        <v>0</v>
      </c>
      <c r="V3809" s="71">
        <f t="shared" si="374"/>
        <v>0</v>
      </c>
      <c r="X3809" s="69">
        <f>Job_Cards[[#This Row],[GST on Lobour]]+Job_Cards[[#This Row],[Total Labour]]+Job_Cards[[#This Row],[Part Value]]</f>
        <v>0</v>
      </c>
      <c r="AA3809" s="15">
        <f t="shared" si="375"/>
        <v>0</v>
      </c>
      <c r="AB3809" s="15">
        <f t="shared" si="376"/>
        <v>1</v>
      </c>
      <c r="AC3809" s="15">
        <f t="shared" si="377"/>
        <v>1900</v>
      </c>
    </row>
    <row r="3810" spans="7:29" x14ac:dyDescent="0.35">
      <c r="G3810" s="64"/>
      <c r="H3810" s="65"/>
      <c r="I3810" s="65" t="str">
        <f>IF(Job_Cards[[#This Row],[Customer Name]]="",I3809,"")</f>
        <v>Counter Sale</v>
      </c>
      <c r="K3810" s="67" t="str">
        <f>_xlfn.XLOOKUP(Job_Cards[[#This Row],[Part Code Issued]],'Inventory Check'!$A$3:$A$3000,'Inventory Check'!$B$3:$B$3000,"WRONG Code",0)</f>
        <v>WRONG Code</v>
      </c>
      <c r="N3810" s="69">
        <f t="shared" si="373"/>
        <v>0</v>
      </c>
      <c r="U3810" s="71">
        <f t="shared" si="372"/>
        <v>0</v>
      </c>
      <c r="V3810" s="71">
        <f t="shared" si="374"/>
        <v>0</v>
      </c>
      <c r="X3810" s="69">
        <f>Job_Cards[[#This Row],[GST on Lobour]]+Job_Cards[[#This Row],[Total Labour]]+Job_Cards[[#This Row],[Part Value]]</f>
        <v>0</v>
      </c>
      <c r="AA3810" s="15">
        <f t="shared" si="375"/>
        <v>0</v>
      </c>
      <c r="AB3810" s="15">
        <f t="shared" si="376"/>
        <v>1</v>
      </c>
      <c r="AC3810" s="15">
        <f t="shared" si="377"/>
        <v>1900</v>
      </c>
    </row>
    <row r="3811" spans="7:29" x14ac:dyDescent="0.35">
      <c r="G3811" s="64"/>
      <c r="H3811" s="65"/>
      <c r="I3811" s="65" t="str">
        <f>IF(Job_Cards[[#This Row],[Customer Name]]="",I3810,"")</f>
        <v>Counter Sale</v>
      </c>
      <c r="K3811" s="67" t="str">
        <f>_xlfn.XLOOKUP(Job_Cards[[#This Row],[Part Code Issued]],'Inventory Check'!$A$3:$A$3000,'Inventory Check'!$B$3:$B$3000,"WRONG Code",0)</f>
        <v>WRONG Code</v>
      </c>
      <c r="N3811" s="69">
        <f t="shared" si="373"/>
        <v>0</v>
      </c>
      <c r="U3811" s="71">
        <f t="shared" si="372"/>
        <v>0</v>
      </c>
      <c r="V3811" s="71">
        <f t="shared" si="374"/>
        <v>0</v>
      </c>
      <c r="X3811" s="69">
        <f>Job_Cards[[#This Row],[GST on Lobour]]+Job_Cards[[#This Row],[Total Labour]]+Job_Cards[[#This Row],[Part Value]]</f>
        <v>0</v>
      </c>
      <c r="AA3811" s="15">
        <f t="shared" si="375"/>
        <v>0</v>
      </c>
      <c r="AB3811" s="15">
        <f t="shared" si="376"/>
        <v>1</v>
      </c>
      <c r="AC3811" s="15">
        <f t="shared" si="377"/>
        <v>1900</v>
      </c>
    </row>
    <row r="3812" spans="7:29" x14ac:dyDescent="0.35">
      <c r="G3812" s="64"/>
      <c r="H3812" s="65"/>
      <c r="I3812" s="65" t="str">
        <f>IF(Job_Cards[[#This Row],[Customer Name]]="",I3811,"")</f>
        <v>Counter Sale</v>
      </c>
      <c r="K3812" s="67" t="str">
        <f>_xlfn.XLOOKUP(Job_Cards[[#This Row],[Part Code Issued]],'Inventory Check'!$A$3:$A$3000,'Inventory Check'!$B$3:$B$3000,"WRONG Code",0)</f>
        <v>WRONG Code</v>
      </c>
      <c r="N3812" s="69">
        <f t="shared" si="373"/>
        <v>0</v>
      </c>
      <c r="U3812" s="71">
        <f t="shared" si="372"/>
        <v>0</v>
      </c>
      <c r="V3812" s="71">
        <f t="shared" si="374"/>
        <v>0</v>
      </c>
      <c r="X3812" s="69">
        <f>Job_Cards[[#This Row],[GST on Lobour]]+Job_Cards[[#This Row],[Total Labour]]+Job_Cards[[#This Row],[Part Value]]</f>
        <v>0</v>
      </c>
      <c r="AA3812" s="15">
        <f t="shared" si="375"/>
        <v>0</v>
      </c>
      <c r="AB3812" s="15">
        <f t="shared" si="376"/>
        <v>1</v>
      </c>
      <c r="AC3812" s="15">
        <f t="shared" si="377"/>
        <v>1900</v>
      </c>
    </row>
    <row r="3813" spans="7:29" x14ac:dyDescent="0.35">
      <c r="G3813" s="64"/>
      <c r="H3813" s="65"/>
      <c r="I3813" s="65" t="str">
        <f>IF(Job_Cards[[#This Row],[Customer Name]]="",I3812,"")</f>
        <v>Counter Sale</v>
      </c>
      <c r="K3813" s="67" t="str">
        <f>_xlfn.XLOOKUP(Job_Cards[[#This Row],[Part Code Issued]],'Inventory Check'!$A$3:$A$3000,'Inventory Check'!$B$3:$B$3000,"WRONG Code",0)</f>
        <v>WRONG Code</v>
      </c>
      <c r="N3813" s="69">
        <f t="shared" si="373"/>
        <v>0</v>
      </c>
      <c r="U3813" s="71">
        <f t="shared" si="372"/>
        <v>0</v>
      </c>
      <c r="V3813" s="71">
        <f t="shared" si="374"/>
        <v>0</v>
      </c>
      <c r="X3813" s="69">
        <f>Job_Cards[[#This Row],[GST on Lobour]]+Job_Cards[[#This Row],[Total Labour]]+Job_Cards[[#This Row],[Part Value]]</f>
        <v>0</v>
      </c>
      <c r="AA3813" s="15">
        <f t="shared" si="375"/>
        <v>0</v>
      </c>
      <c r="AB3813" s="15">
        <f t="shared" si="376"/>
        <v>1</v>
      </c>
      <c r="AC3813" s="15">
        <f t="shared" si="377"/>
        <v>1900</v>
      </c>
    </row>
    <row r="3814" spans="7:29" x14ac:dyDescent="0.35">
      <c r="G3814" s="64"/>
      <c r="H3814" s="65"/>
      <c r="I3814" s="65" t="str">
        <f>IF(Job_Cards[[#This Row],[Customer Name]]="",I3813,"")</f>
        <v>Counter Sale</v>
      </c>
      <c r="K3814" s="67" t="str">
        <f>_xlfn.XLOOKUP(Job_Cards[[#This Row],[Part Code Issued]],'Inventory Check'!$A$3:$A$3000,'Inventory Check'!$B$3:$B$3000,"WRONG Code",0)</f>
        <v>WRONG Code</v>
      </c>
      <c r="N3814" s="69">
        <f t="shared" si="373"/>
        <v>0</v>
      </c>
      <c r="U3814" s="71">
        <f t="shared" si="372"/>
        <v>0</v>
      </c>
      <c r="V3814" s="71">
        <f t="shared" si="374"/>
        <v>0</v>
      </c>
      <c r="X3814" s="69">
        <f>Job_Cards[[#This Row],[GST on Lobour]]+Job_Cards[[#This Row],[Total Labour]]+Job_Cards[[#This Row],[Part Value]]</f>
        <v>0</v>
      </c>
      <c r="AA3814" s="15">
        <f t="shared" si="375"/>
        <v>0</v>
      </c>
      <c r="AB3814" s="15">
        <f t="shared" si="376"/>
        <v>1</v>
      </c>
      <c r="AC3814" s="15">
        <f t="shared" si="377"/>
        <v>1900</v>
      </c>
    </row>
    <row r="3815" spans="7:29" x14ac:dyDescent="0.35">
      <c r="G3815" s="64"/>
      <c r="H3815" s="65"/>
      <c r="I3815" s="65" t="str">
        <f>IF(Job_Cards[[#This Row],[Customer Name]]="",I3814,"")</f>
        <v>Counter Sale</v>
      </c>
      <c r="K3815" s="67" t="str">
        <f>_xlfn.XLOOKUP(Job_Cards[[#This Row],[Part Code Issued]],'Inventory Check'!$A$3:$A$3000,'Inventory Check'!$B$3:$B$3000,"WRONG Code",0)</f>
        <v>WRONG Code</v>
      </c>
      <c r="N3815" s="69">
        <f t="shared" si="373"/>
        <v>0</v>
      </c>
      <c r="U3815" s="71">
        <f t="shared" si="372"/>
        <v>0</v>
      </c>
      <c r="V3815" s="71">
        <f t="shared" si="374"/>
        <v>0</v>
      </c>
      <c r="X3815" s="69">
        <f>Job_Cards[[#This Row],[GST on Lobour]]+Job_Cards[[#This Row],[Total Labour]]+Job_Cards[[#This Row],[Part Value]]</f>
        <v>0</v>
      </c>
      <c r="AA3815" s="15">
        <f t="shared" si="375"/>
        <v>0</v>
      </c>
      <c r="AB3815" s="15">
        <f t="shared" si="376"/>
        <v>1</v>
      </c>
      <c r="AC3815" s="15">
        <f t="shared" si="377"/>
        <v>1900</v>
      </c>
    </row>
    <row r="3816" spans="7:29" x14ac:dyDescent="0.35">
      <c r="G3816" s="64"/>
      <c r="H3816" s="65"/>
      <c r="I3816" s="65" t="str">
        <f>IF(Job_Cards[[#This Row],[Customer Name]]="",I3815,"")</f>
        <v>Counter Sale</v>
      </c>
      <c r="K3816" s="67" t="str">
        <f>_xlfn.XLOOKUP(Job_Cards[[#This Row],[Part Code Issued]],'Inventory Check'!$A$3:$A$3000,'Inventory Check'!$B$3:$B$3000,"WRONG Code",0)</f>
        <v>WRONG Code</v>
      </c>
      <c r="N3816" s="69">
        <f t="shared" si="373"/>
        <v>0</v>
      </c>
      <c r="U3816" s="71">
        <f t="shared" si="372"/>
        <v>0</v>
      </c>
      <c r="V3816" s="71">
        <f t="shared" si="374"/>
        <v>0</v>
      </c>
      <c r="X3816" s="69">
        <f>Job_Cards[[#This Row],[GST on Lobour]]+Job_Cards[[#This Row],[Total Labour]]+Job_Cards[[#This Row],[Part Value]]</f>
        <v>0</v>
      </c>
      <c r="AA3816" s="15">
        <f t="shared" si="375"/>
        <v>0</v>
      </c>
      <c r="AB3816" s="15">
        <f t="shared" si="376"/>
        <v>1</v>
      </c>
      <c r="AC3816" s="15">
        <f t="shared" si="377"/>
        <v>1900</v>
      </c>
    </row>
    <row r="3817" spans="7:29" x14ac:dyDescent="0.35">
      <c r="G3817" s="64"/>
      <c r="H3817" s="65"/>
      <c r="I3817" s="65" t="str">
        <f>IF(Job_Cards[[#This Row],[Customer Name]]="",I3816,"")</f>
        <v>Counter Sale</v>
      </c>
      <c r="K3817" s="67" t="str">
        <f>_xlfn.XLOOKUP(Job_Cards[[#This Row],[Part Code Issued]],'Inventory Check'!$A$3:$A$3000,'Inventory Check'!$B$3:$B$3000,"WRONG Code",0)</f>
        <v>WRONG Code</v>
      </c>
      <c r="N3817" s="69">
        <f t="shared" si="373"/>
        <v>0</v>
      </c>
      <c r="U3817" s="71">
        <f t="shared" si="372"/>
        <v>0</v>
      </c>
      <c r="V3817" s="71">
        <f t="shared" si="374"/>
        <v>0</v>
      </c>
      <c r="X3817" s="69">
        <f>Job_Cards[[#This Row],[GST on Lobour]]+Job_Cards[[#This Row],[Total Labour]]+Job_Cards[[#This Row],[Part Value]]</f>
        <v>0</v>
      </c>
      <c r="AA3817" s="15">
        <f t="shared" si="375"/>
        <v>0</v>
      </c>
      <c r="AB3817" s="15">
        <f t="shared" si="376"/>
        <v>1</v>
      </c>
      <c r="AC3817" s="15">
        <f t="shared" si="377"/>
        <v>1900</v>
      </c>
    </row>
    <row r="3818" spans="7:29" x14ac:dyDescent="0.35">
      <c r="G3818" s="64"/>
      <c r="H3818" s="65"/>
      <c r="I3818" s="65" t="str">
        <f>IF(Job_Cards[[#This Row],[Customer Name]]="",I3817,"")</f>
        <v>Counter Sale</v>
      </c>
      <c r="K3818" s="67" t="str">
        <f>_xlfn.XLOOKUP(Job_Cards[[#This Row],[Part Code Issued]],'Inventory Check'!$A$3:$A$3000,'Inventory Check'!$B$3:$B$3000,"WRONG Code",0)</f>
        <v>WRONG Code</v>
      </c>
      <c r="N3818" s="69">
        <f t="shared" si="373"/>
        <v>0</v>
      </c>
      <c r="U3818" s="71">
        <f t="shared" si="372"/>
        <v>0</v>
      </c>
      <c r="V3818" s="71">
        <f t="shared" si="374"/>
        <v>0</v>
      </c>
      <c r="X3818" s="69">
        <f>Job_Cards[[#This Row],[GST on Lobour]]+Job_Cards[[#This Row],[Total Labour]]+Job_Cards[[#This Row],[Part Value]]</f>
        <v>0</v>
      </c>
      <c r="AA3818" s="15">
        <f t="shared" si="375"/>
        <v>0</v>
      </c>
      <c r="AB3818" s="15">
        <f t="shared" si="376"/>
        <v>1</v>
      </c>
      <c r="AC3818" s="15">
        <f t="shared" si="377"/>
        <v>1900</v>
      </c>
    </row>
    <row r="3819" spans="7:29" x14ac:dyDescent="0.35">
      <c r="G3819" s="64"/>
      <c r="H3819" s="65"/>
      <c r="I3819" s="65" t="str">
        <f>IF(Job_Cards[[#This Row],[Customer Name]]="",I3818,"")</f>
        <v>Counter Sale</v>
      </c>
      <c r="K3819" s="67" t="str">
        <f>_xlfn.XLOOKUP(Job_Cards[[#This Row],[Part Code Issued]],'Inventory Check'!$A$3:$A$3000,'Inventory Check'!$B$3:$B$3000,"WRONG Code",0)</f>
        <v>WRONG Code</v>
      </c>
      <c r="N3819" s="69">
        <f t="shared" si="373"/>
        <v>0</v>
      </c>
      <c r="U3819" s="71">
        <f t="shared" si="372"/>
        <v>0</v>
      </c>
      <c r="V3819" s="71">
        <f t="shared" si="374"/>
        <v>0</v>
      </c>
      <c r="X3819" s="69">
        <f>Job_Cards[[#This Row],[GST on Lobour]]+Job_Cards[[#This Row],[Total Labour]]+Job_Cards[[#This Row],[Part Value]]</f>
        <v>0</v>
      </c>
      <c r="AA3819" s="15">
        <f t="shared" si="375"/>
        <v>0</v>
      </c>
      <c r="AB3819" s="15">
        <f t="shared" si="376"/>
        <v>1</v>
      </c>
      <c r="AC3819" s="15">
        <f t="shared" si="377"/>
        <v>1900</v>
      </c>
    </row>
    <row r="3820" spans="7:29" x14ac:dyDescent="0.35">
      <c r="G3820" s="64"/>
      <c r="H3820" s="65"/>
      <c r="I3820" s="65" t="str">
        <f>IF(Job_Cards[[#This Row],[Customer Name]]="",I3819,"")</f>
        <v>Counter Sale</v>
      </c>
      <c r="K3820" s="67" t="str">
        <f>_xlfn.XLOOKUP(Job_Cards[[#This Row],[Part Code Issued]],'Inventory Check'!$A$3:$A$3000,'Inventory Check'!$B$3:$B$3000,"WRONG Code",0)</f>
        <v>WRONG Code</v>
      </c>
      <c r="N3820" s="69">
        <f t="shared" si="373"/>
        <v>0</v>
      </c>
      <c r="U3820" s="71">
        <f t="shared" si="372"/>
        <v>0</v>
      </c>
      <c r="V3820" s="71">
        <f t="shared" si="374"/>
        <v>0</v>
      </c>
      <c r="X3820" s="69">
        <f>Job_Cards[[#This Row],[GST on Lobour]]+Job_Cards[[#This Row],[Total Labour]]+Job_Cards[[#This Row],[Part Value]]</f>
        <v>0</v>
      </c>
      <c r="AA3820" s="15">
        <f t="shared" si="375"/>
        <v>0</v>
      </c>
      <c r="AB3820" s="15">
        <f t="shared" si="376"/>
        <v>1</v>
      </c>
      <c r="AC3820" s="15">
        <f t="shared" si="377"/>
        <v>1900</v>
      </c>
    </row>
    <row r="3821" spans="7:29" x14ac:dyDescent="0.35">
      <c r="G3821" s="64"/>
      <c r="H3821" s="65"/>
      <c r="I3821" s="65" t="str">
        <f>IF(Job_Cards[[#This Row],[Customer Name]]="",I3820,"")</f>
        <v>Counter Sale</v>
      </c>
      <c r="K3821" s="67" t="str">
        <f>_xlfn.XLOOKUP(Job_Cards[[#This Row],[Part Code Issued]],'Inventory Check'!$A$3:$A$3000,'Inventory Check'!$B$3:$B$3000,"WRONG Code",0)</f>
        <v>WRONG Code</v>
      </c>
      <c r="N3821" s="69">
        <f t="shared" si="373"/>
        <v>0</v>
      </c>
      <c r="U3821" s="71">
        <f t="shared" si="372"/>
        <v>0</v>
      </c>
      <c r="V3821" s="71">
        <f t="shared" si="374"/>
        <v>0</v>
      </c>
      <c r="X3821" s="69">
        <f>Job_Cards[[#This Row],[GST on Lobour]]+Job_Cards[[#This Row],[Total Labour]]+Job_Cards[[#This Row],[Part Value]]</f>
        <v>0</v>
      </c>
      <c r="AA3821" s="15">
        <f t="shared" si="375"/>
        <v>0</v>
      </c>
      <c r="AB3821" s="15">
        <f t="shared" si="376"/>
        <v>1</v>
      </c>
      <c r="AC3821" s="15">
        <f t="shared" si="377"/>
        <v>1900</v>
      </c>
    </row>
    <row r="3822" spans="7:29" x14ac:dyDescent="0.35">
      <c r="G3822" s="64"/>
      <c r="H3822" s="65"/>
      <c r="I3822" s="65" t="str">
        <f>IF(Job_Cards[[#This Row],[Customer Name]]="",I3821,"")</f>
        <v>Counter Sale</v>
      </c>
      <c r="K3822" s="67" t="str">
        <f>_xlfn.XLOOKUP(Job_Cards[[#This Row],[Part Code Issued]],'Inventory Check'!$A$3:$A$3000,'Inventory Check'!$B$3:$B$3000,"WRONG Code",0)</f>
        <v>WRONG Code</v>
      </c>
      <c r="N3822" s="69">
        <f t="shared" si="373"/>
        <v>0</v>
      </c>
      <c r="U3822" s="71">
        <f t="shared" si="372"/>
        <v>0</v>
      </c>
      <c r="V3822" s="71">
        <f t="shared" si="374"/>
        <v>0</v>
      </c>
      <c r="X3822" s="69">
        <f>Job_Cards[[#This Row],[GST on Lobour]]+Job_Cards[[#This Row],[Total Labour]]+Job_Cards[[#This Row],[Part Value]]</f>
        <v>0</v>
      </c>
      <c r="AA3822" s="15">
        <f t="shared" si="375"/>
        <v>0</v>
      </c>
      <c r="AB3822" s="15">
        <f t="shared" si="376"/>
        <v>1</v>
      </c>
      <c r="AC3822" s="15">
        <f t="shared" si="377"/>
        <v>1900</v>
      </c>
    </row>
    <row r="3823" spans="7:29" x14ac:dyDescent="0.35">
      <c r="G3823" s="64"/>
      <c r="H3823" s="65"/>
      <c r="I3823" s="65" t="str">
        <f>IF(Job_Cards[[#This Row],[Customer Name]]="",I3822,"")</f>
        <v>Counter Sale</v>
      </c>
      <c r="K3823" s="67" t="str">
        <f>_xlfn.XLOOKUP(Job_Cards[[#This Row],[Part Code Issued]],'Inventory Check'!$A$3:$A$3000,'Inventory Check'!$B$3:$B$3000,"WRONG Code",0)</f>
        <v>WRONG Code</v>
      </c>
      <c r="N3823" s="69">
        <f t="shared" si="373"/>
        <v>0</v>
      </c>
      <c r="U3823" s="71">
        <f t="shared" si="372"/>
        <v>0</v>
      </c>
      <c r="V3823" s="71">
        <f t="shared" si="374"/>
        <v>0</v>
      </c>
      <c r="X3823" s="69">
        <f>Job_Cards[[#This Row],[GST on Lobour]]+Job_Cards[[#This Row],[Total Labour]]+Job_Cards[[#This Row],[Part Value]]</f>
        <v>0</v>
      </c>
      <c r="AA3823" s="15">
        <f t="shared" si="375"/>
        <v>0</v>
      </c>
      <c r="AB3823" s="15">
        <f t="shared" si="376"/>
        <v>1</v>
      </c>
      <c r="AC3823" s="15">
        <f t="shared" si="377"/>
        <v>1900</v>
      </c>
    </row>
    <row r="3824" spans="7:29" x14ac:dyDescent="0.35">
      <c r="G3824" s="64"/>
      <c r="H3824" s="65"/>
      <c r="I3824" s="65" t="str">
        <f>IF(Job_Cards[[#This Row],[Customer Name]]="",I3823,"")</f>
        <v>Counter Sale</v>
      </c>
      <c r="K3824" s="67" t="str">
        <f>_xlfn.XLOOKUP(Job_Cards[[#This Row],[Part Code Issued]],'Inventory Check'!$A$3:$A$3000,'Inventory Check'!$B$3:$B$3000,"WRONG Code",0)</f>
        <v>WRONG Code</v>
      </c>
      <c r="N3824" s="69">
        <f t="shared" si="373"/>
        <v>0</v>
      </c>
      <c r="U3824" s="71">
        <f t="shared" si="372"/>
        <v>0</v>
      </c>
      <c r="V3824" s="71">
        <f t="shared" si="374"/>
        <v>0</v>
      </c>
      <c r="X3824" s="69">
        <f>Job_Cards[[#This Row],[GST on Lobour]]+Job_Cards[[#This Row],[Total Labour]]+Job_Cards[[#This Row],[Part Value]]</f>
        <v>0</v>
      </c>
      <c r="AA3824" s="15">
        <f t="shared" si="375"/>
        <v>0</v>
      </c>
      <c r="AB3824" s="15">
        <f t="shared" si="376"/>
        <v>1</v>
      </c>
      <c r="AC3824" s="15">
        <f t="shared" si="377"/>
        <v>1900</v>
      </c>
    </row>
    <row r="3825" spans="7:29" x14ac:dyDescent="0.35">
      <c r="G3825" s="64"/>
      <c r="H3825" s="65"/>
      <c r="I3825" s="65" t="str">
        <f>IF(Job_Cards[[#This Row],[Customer Name]]="",I3824,"")</f>
        <v>Counter Sale</v>
      </c>
      <c r="K3825" s="67" t="str">
        <f>_xlfn.XLOOKUP(Job_Cards[[#This Row],[Part Code Issued]],'Inventory Check'!$A$3:$A$3000,'Inventory Check'!$B$3:$B$3000,"WRONG Code",0)</f>
        <v>WRONG Code</v>
      </c>
      <c r="N3825" s="69">
        <f t="shared" si="373"/>
        <v>0</v>
      </c>
      <c r="U3825" s="71">
        <f t="shared" si="372"/>
        <v>0</v>
      </c>
      <c r="V3825" s="71">
        <f t="shared" si="374"/>
        <v>0</v>
      </c>
      <c r="X3825" s="69">
        <f>Job_Cards[[#This Row],[GST on Lobour]]+Job_Cards[[#This Row],[Total Labour]]+Job_Cards[[#This Row],[Part Value]]</f>
        <v>0</v>
      </c>
      <c r="AA3825" s="15">
        <f t="shared" si="375"/>
        <v>0</v>
      </c>
      <c r="AB3825" s="15">
        <f t="shared" si="376"/>
        <v>1</v>
      </c>
      <c r="AC3825" s="15">
        <f t="shared" si="377"/>
        <v>1900</v>
      </c>
    </row>
    <row r="3826" spans="7:29" x14ac:dyDescent="0.35">
      <c r="G3826" s="64"/>
      <c r="H3826" s="65"/>
      <c r="I3826" s="65" t="str">
        <f>IF(Job_Cards[[#This Row],[Customer Name]]="",I3825,"")</f>
        <v>Counter Sale</v>
      </c>
      <c r="K3826" s="67" t="str">
        <f>_xlfn.XLOOKUP(Job_Cards[[#This Row],[Part Code Issued]],'Inventory Check'!$A$3:$A$3000,'Inventory Check'!$B$3:$B$3000,"WRONG Code",0)</f>
        <v>WRONG Code</v>
      </c>
      <c r="N3826" s="69">
        <f t="shared" si="373"/>
        <v>0</v>
      </c>
      <c r="U3826" s="71">
        <f t="shared" si="372"/>
        <v>0</v>
      </c>
      <c r="V3826" s="71">
        <f t="shared" si="374"/>
        <v>0</v>
      </c>
      <c r="X3826" s="69">
        <f>Job_Cards[[#This Row],[GST on Lobour]]+Job_Cards[[#This Row],[Total Labour]]+Job_Cards[[#This Row],[Part Value]]</f>
        <v>0</v>
      </c>
      <c r="AA3826" s="15">
        <f t="shared" si="375"/>
        <v>0</v>
      </c>
      <c r="AB3826" s="15">
        <f t="shared" si="376"/>
        <v>1</v>
      </c>
      <c r="AC3826" s="15">
        <f t="shared" si="377"/>
        <v>1900</v>
      </c>
    </row>
    <row r="3827" spans="7:29" x14ac:dyDescent="0.35">
      <c r="G3827" s="64"/>
      <c r="H3827" s="65"/>
      <c r="I3827" s="65" t="str">
        <f>IF(Job_Cards[[#This Row],[Customer Name]]="",I3826,"")</f>
        <v>Counter Sale</v>
      </c>
      <c r="K3827" s="67" t="str">
        <f>_xlfn.XLOOKUP(Job_Cards[[#This Row],[Part Code Issued]],'Inventory Check'!$A$3:$A$3000,'Inventory Check'!$B$3:$B$3000,"WRONG Code",0)</f>
        <v>WRONG Code</v>
      </c>
      <c r="N3827" s="69">
        <f t="shared" si="373"/>
        <v>0</v>
      </c>
      <c r="U3827" s="71">
        <f t="shared" si="372"/>
        <v>0</v>
      </c>
      <c r="V3827" s="71">
        <f t="shared" si="374"/>
        <v>0</v>
      </c>
      <c r="X3827" s="69">
        <f>Job_Cards[[#This Row],[GST on Lobour]]+Job_Cards[[#This Row],[Total Labour]]+Job_Cards[[#This Row],[Part Value]]</f>
        <v>0</v>
      </c>
      <c r="AA3827" s="15">
        <f t="shared" si="375"/>
        <v>0</v>
      </c>
      <c r="AB3827" s="15">
        <f t="shared" si="376"/>
        <v>1</v>
      </c>
      <c r="AC3827" s="15">
        <f t="shared" si="377"/>
        <v>1900</v>
      </c>
    </row>
    <row r="3828" spans="7:29" x14ac:dyDescent="0.35">
      <c r="G3828" s="64"/>
      <c r="H3828" s="65"/>
      <c r="I3828" s="65" t="str">
        <f>IF(Job_Cards[[#This Row],[Customer Name]]="",I3827,"")</f>
        <v>Counter Sale</v>
      </c>
      <c r="K3828" s="67" t="str">
        <f>_xlfn.XLOOKUP(Job_Cards[[#This Row],[Part Code Issued]],'Inventory Check'!$A$3:$A$3000,'Inventory Check'!$B$3:$B$3000,"WRONG Code",0)</f>
        <v>WRONG Code</v>
      </c>
      <c r="N3828" s="69">
        <f t="shared" si="373"/>
        <v>0</v>
      </c>
      <c r="U3828" s="71">
        <f t="shared" si="372"/>
        <v>0</v>
      </c>
      <c r="V3828" s="71">
        <f t="shared" si="374"/>
        <v>0</v>
      </c>
      <c r="X3828" s="69">
        <f>Job_Cards[[#This Row],[GST on Lobour]]+Job_Cards[[#This Row],[Total Labour]]+Job_Cards[[#This Row],[Part Value]]</f>
        <v>0</v>
      </c>
      <c r="AA3828" s="15">
        <f t="shared" si="375"/>
        <v>0</v>
      </c>
      <c r="AB3828" s="15">
        <f t="shared" si="376"/>
        <v>1</v>
      </c>
      <c r="AC3828" s="15">
        <f t="shared" si="377"/>
        <v>1900</v>
      </c>
    </row>
    <row r="3829" spans="7:29" x14ac:dyDescent="0.35">
      <c r="G3829" s="64"/>
      <c r="H3829" s="65"/>
      <c r="I3829" s="65" t="str">
        <f>IF(Job_Cards[[#This Row],[Customer Name]]="",I3828,"")</f>
        <v>Counter Sale</v>
      </c>
      <c r="K3829" s="67" t="str">
        <f>_xlfn.XLOOKUP(Job_Cards[[#This Row],[Part Code Issued]],'Inventory Check'!$A$3:$A$3000,'Inventory Check'!$B$3:$B$3000,"WRONG Code",0)</f>
        <v>WRONG Code</v>
      </c>
      <c r="N3829" s="69">
        <f t="shared" si="373"/>
        <v>0</v>
      </c>
      <c r="U3829" s="71">
        <f t="shared" si="372"/>
        <v>0</v>
      </c>
      <c r="V3829" s="71">
        <f t="shared" si="374"/>
        <v>0</v>
      </c>
      <c r="X3829" s="69">
        <f>Job_Cards[[#This Row],[GST on Lobour]]+Job_Cards[[#This Row],[Total Labour]]+Job_Cards[[#This Row],[Part Value]]</f>
        <v>0</v>
      </c>
      <c r="AA3829" s="15">
        <f t="shared" si="375"/>
        <v>0</v>
      </c>
      <c r="AB3829" s="15">
        <f t="shared" si="376"/>
        <v>1</v>
      </c>
      <c r="AC3829" s="15">
        <f t="shared" si="377"/>
        <v>1900</v>
      </c>
    </row>
    <row r="3830" spans="7:29" x14ac:dyDescent="0.35">
      <c r="G3830" s="64"/>
      <c r="H3830" s="65"/>
      <c r="I3830" s="65" t="str">
        <f>IF(Job_Cards[[#This Row],[Customer Name]]="",I3829,"")</f>
        <v>Counter Sale</v>
      </c>
      <c r="K3830" s="67" t="str">
        <f>_xlfn.XLOOKUP(Job_Cards[[#This Row],[Part Code Issued]],'Inventory Check'!$A$3:$A$3000,'Inventory Check'!$B$3:$B$3000,"WRONG Code",0)</f>
        <v>WRONG Code</v>
      </c>
      <c r="N3830" s="69">
        <f t="shared" si="373"/>
        <v>0</v>
      </c>
      <c r="U3830" s="71">
        <f t="shared" si="372"/>
        <v>0</v>
      </c>
      <c r="V3830" s="71">
        <f t="shared" si="374"/>
        <v>0</v>
      </c>
      <c r="X3830" s="69">
        <f>Job_Cards[[#This Row],[GST on Lobour]]+Job_Cards[[#This Row],[Total Labour]]+Job_Cards[[#This Row],[Part Value]]</f>
        <v>0</v>
      </c>
      <c r="AA3830" s="15">
        <f t="shared" si="375"/>
        <v>0</v>
      </c>
      <c r="AB3830" s="15">
        <f t="shared" si="376"/>
        <v>1</v>
      </c>
      <c r="AC3830" s="15">
        <f t="shared" si="377"/>
        <v>1900</v>
      </c>
    </row>
    <row r="3831" spans="7:29" x14ac:dyDescent="0.35">
      <c r="G3831" s="64"/>
      <c r="H3831" s="65"/>
      <c r="I3831" s="65" t="str">
        <f>IF(Job_Cards[[#This Row],[Customer Name]]="",I3830,"")</f>
        <v>Counter Sale</v>
      </c>
      <c r="K3831" s="67" t="str">
        <f>_xlfn.XLOOKUP(Job_Cards[[#This Row],[Part Code Issued]],'Inventory Check'!$A$3:$A$3000,'Inventory Check'!$B$3:$B$3000,"WRONG Code",0)</f>
        <v>WRONG Code</v>
      </c>
      <c r="N3831" s="69">
        <f t="shared" si="373"/>
        <v>0</v>
      </c>
      <c r="U3831" s="71">
        <f t="shared" si="372"/>
        <v>0</v>
      </c>
      <c r="V3831" s="71">
        <f t="shared" si="374"/>
        <v>0</v>
      </c>
      <c r="X3831" s="69">
        <f>Job_Cards[[#This Row],[GST on Lobour]]+Job_Cards[[#This Row],[Total Labour]]+Job_Cards[[#This Row],[Part Value]]</f>
        <v>0</v>
      </c>
      <c r="AA3831" s="15">
        <f t="shared" si="375"/>
        <v>0</v>
      </c>
      <c r="AB3831" s="15">
        <f t="shared" si="376"/>
        <v>1</v>
      </c>
      <c r="AC3831" s="15">
        <f t="shared" si="377"/>
        <v>1900</v>
      </c>
    </row>
    <row r="3832" spans="7:29" x14ac:dyDescent="0.35">
      <c r="G3832" s="64"/>
      <c r="H3832" s="65"/>
      <c r="I3832" s="65" t="str">
        <f>IF(Job_Cards[[#This Row],[Customer Name]]="",I3831,"")</f>
        <v>Counter Sale</v>
      </c>
      <c r="K3832" s="67" t="str">
        <f>_xlfn.XLOOKUP(Job_Cards[[#This Row],[Part Code Issued]],'Inventory Check'!$A$3:$A$3000,'Inventory Check'!$B$3:$B$3000,"WRONG Code",0)</f>
        <v>WRONG Code</v>
      </c>
      <c r="N3832" s="69">
        <f t="shared" si="373"/>
        <v>0</v>
      </c>
      <c r="U3832" s="71">
        <f t="shared" si="372"/>
        <v>0</v>
      </c>
      <c r="V3832" s="71">
        <f t="shared" si="374"/>
        <v>0</v>
      </c>
      <c r="X3832" s="69">
        <f>Job_Cards[[#This Row],[GST on Lobour]]+Job_Cards[[#This Row],[Total Labour]]+Job_Cards[[#This Row],[Part Value]]</f>
        <v>0</v>
      </c>
      <c r="AA3832" s="15">
        <f t="shared" si="375"/>
        <v>0</v>
      </c>
      <c r="AB3832" s="15">
        <f t="shared" si="376"/>
        <v>1</v>
      </c>
      <c r="AC3832" s="15">
        <f t="shared" si="377"/>
        <v>1900</v>
      </c>
    </row>
    <row r="3833" spans="7:29" x14ac:dyDescent="0.35">
      <c r="G3833" s="64"/>
      <c r="H3833" s="65"/>
      <c r="I3833" s="65" t="str">
        <f>IF(Job_Cards[[#This Row],[Customer Name]]="",I3832,"")</f>
        <v>Counter Sale</v>
      </c>
      <c r="K3833" s="67" t="str">
        <f>_xlfn.XLOOKUP(Job_Cards[[#This Row],[Part Code Issued]],'Inventory Check'!$A$3:$A$3000,'Inventory Check'!$B$3:$B$3000,"WRONG Code",0)</f>
        <v>WRONG Code</v>
      </c>
      <c r="N3833" s="69">
        <f t="shared" si="373"/>
        <v>0</v>
      </c>
      <c r="U3833" s="71">
        <f t="shared" si="372"/>
        <v>0</v>
      </c>
      <c r="V3833" s="71">
        <f t="shared" si="374"/>
        <v>0</v>
      </c>
      <c r="X3833" s="69">
        <f>Job_Cards[[#This Row],[GST on Lobour]]+Job_Cards[[#This Row],[Total Labour]]+Job_Cards[[#This Row],[Part Value]]</f>
        <v>0</v>
      </c>
      <c r="AA3833" s="15">
        <f t="shared" si="375"/>
        <v>0</v>
      </c>
      <c r="AB3833" s="15">
        <f t="shared" si="376"/>
        <v>1</v>
      </c>
      <c r="AC3833" s="15">
        <f t="shared" si="377"/>
        <v>1900</v>
      </c>
    </row>
    <row r="3834" spans="7:29" x14ac:dyDescent="0.35">
      <c r="G3834" s="64"/>
      <c r="H3834" s="65"/>
      <c r="I3834" s="65" t="str">
        <f>IF(Job_Cards[[#This Row],[Customer Name]]="",I3833,"")</f>
        <v>Counter Sale</v>
      </c>
      <c r="K3834" s="67" t="str">
        <f>_xlfn.XLOOKUP(Job_Cards[[#This Row],[Part Code Issued]],'Inventory Check'!$A$3:$A$3000,'Inventory Check'!$B$3:$B$3000,"WRONG Code",0)</f>
        <v>WRONG Code</v>
      </c>
      <c r="N3834" s="69">
        <f t="shared" si="373"/>
        <v>0</v>
      </c>
      <c r="U3834" s="71">
        <f t="shared" si="372"/>
        <v>0</v>
      </c>
      <c r="V3834" s="71">
        <f t="shared" si="374"/>
        <v>0</v>
      </c>
      <c r="X3834" s="69">
        <f>Job_Cards[[#This Row],[GST on Lobour]]+Job_Cards[[#This Row],[Total Labour]]+Job_Cards[[#This Row],[Part Value]]</f>
        <v>0</v>
      </c>
      <c r="AA3834" s="15">
        <f t="shared" si="375"/>
        <v>0</v>
      </c>
      <c r="AB3834" s="15">
        <f t="shared" si="376"/>
        <v>1</v>
      </c>
      <c r="AC3834" s="15">
        <f t="shared" si="377"/>
        <v>1900</v>
      </c>
    </row>
    <row r="3835" spans="7:29" x14ac:dyDescent="0.35">
      <c r="G3835" s="64"/>
      <c r="H3835" s="65"/>
      <c r="I3835" s="65" t="str">
        <f>IF(Job_Cards[[#This Row],[Customer Name]]="",I3834,"")</f>
        <v>Counter Sale</v>
      </c>
      <c r="K3835" s="67" t="str">
        <f>_xlfn.XLOOKUP(Job_Cards[[#This Row],[Part Code Issued]],'Inventory Check'!$A$3:$A$3000,'Inventory Check'!$B$3:$B$3000,"WRONG Code",0)</f>
        <v>WRONG Code</v>
      </c>
      <c r="N3835" s="69">
        <f t="shared" si="373"/>
        <v>0</v>
      </c>
      <c r="U3835" s="71">
        <f t="shared" si="372"/>
        <v>0</v>
      </c>
      <c r="V3835" s="71">
        <f t="shared" si="374"/>
        <v>0</v>
      </c>
      <c r="X3835" s="69">
        <f>Job_Cards[[#This Row],[GST on Lobour]]+Job_Cards[[#This Row],[Total Labour]]+Job_Cards[[#This Row],[Part Value]]</f>
        <v>0</v>
      </c>
      <c r="AA3835" s="15">
        <f t="shared" si="375"/>
        <v>0</v>
      </c>
      <c r="AB3835" s="15">
        <f t="shared" si="376"/>
        <v>1</v>
      </c>
      <c r="AC3835" s="15">
        <f t="shared" si="377"/>
        <v>1900</v>
      </c>
    </row>
    <row r="3836" spans="7:29" x14ac:dyDescent="0.35">
      <c r="G3836" s="64"/>
      <c r="H3836" s="65"/>
      <c r="I3836" s="65" t="str">
        <f>IF(Job_Cards[[#This Row],[Customer Name]]="",I3835,"")</f>
        <v>Counter Sale</v>
      </c>
      <c r="K3836" s="67" t="str">
        <f>_xlfn.XLOOKUP(Job_Cards[[#This Row],[Part Code Issued]],'Inventory Check'!$A$3:$A$3000,'Inventory Check'!$B$3:$B$3000,"WRONG Code",0)</f>
        <v>WRONG Code</v>
      </c>
      <c r="N3836" s="69">
        <f t="shared" si="373"/>
        <v>0</v>
      </c>
      <c r="U3836" s="71">
        <f t="shared" ref="U3836:U3899" si="378">SUM(O3836:T3836)</f>
        <v>0</v>
      </c>
      <c r="V3836" s="71">
        <f t="shared" si="374"/>
        <v>0</v>
      </c>
      <c r="X3836" s="69">
        <f>Job_Cards[[#This Row],[GST on Lobour]]+Job_Cards[[#This Row],[Total Labour]]+Job_Cards[[#This Row],[Part Value]]</f>
        <v>0</v>
      </c>
      <c r="AA3836" s="15">
        <f t="shared" si="375"/>
        <v>0</v>
      </c>
      <c r="AB3836" s="15">
        <f t="shared" si="376"/>
        <v>1</v>
      </c>
      <c r="AC3836" s="15">
        <f t="shared" si="377"/>
        <v>1900</v>
      </c>
    </row>
    <row r="3837" spans="7:29" x14ac:dyDescent="0.35">
      <c r="G3837" s="64"/>
      <c r="H3837" s="65"/>
      <c r="I3837" s="65" t="str">
        <f>IF(Job_Cards[[#This Row],[Customer Name]]="",I3836,"")</f>
        <v>Counter Sale</v>
      </c>
      <c r="K3837" s="67" t="str">
        <f>_xlfn.XLOOKUP(Job_Cards[[#This Row],[Part Code Issued]],'Inventory Check'!$A$3:$A$3000,'Inventory Check'!$B$3:$B$3000,"WRONG Code",0)</f>
        <v>WRONG Code</v>
      </c>
      <c r="N3837" s="69">
        <f t="shared" ref="N3837:N3900" si="379">M3837*L3837</f>
        <v>0</v>
      </c>
      <c r="U3837" s="71">
        <f t="shared" si="378"/>
        <v>0</v>
      </c>
      <c r="V3837" s="71">
        <f t="shared" ref="V3837:V3900" si="380">U3837*0.18</f>
        <v>0</v>
      </c>
      <c r="X3837" s="69">
        <f>Job_Cards[[#This Row],[GST on Lobour]]+Job_Cards[[#This Row],[Total Labour]]+Job_Cards[[#This Row],[Part Value]]</f>
        <v>0</v>
      </c>
      <c r="AA3837" s="15">
        <f t="shared" si="375"/>
        <v>0</v>
      </c>
      <c r="AB3837" s="15">
        <f t="shared" si="376"/>
        <v>1</v>
      </c>
      <c r="AC3837" s="15">
        <f t="shared" si="377"/>
        <v>1900</v>
      </c>
    </row>
    <row r="3838" spans="7:29" x14ac:dyDescent="0.35">
      <c r="G3838" s="64"/>
      <c r="H3838" s="65"/>
      <c r="I3838" s="65" t="str">
        <f>IF(Job_Cards[[#This Row],[Customer Name]]="",I3837,"")</f>
        <v>Counter Sale</v>
      </c>
      <c r="K3838" s="67" t="str">
        <f>_xlfn.XLOOKUP(Job_Cards[[#This Row],[Part Code Issued]],'Inventory Check'!$A$3:$A$3000,'Inventory Check'!$B$3:$B$3000,"WRONG Code",0)</f>
        <v>WRONG Code</v>
      </c>
      <c r="N3838" s="69">
        <f t="shared" si="379"/>
        <v>0</v>
      </c>
      <c r="U3838" s="71">
        <f t="shared" si="378"/>
        <v>0</v>
      </c>
      <c r="V3838" s="71">
        <f t="shared" si="380"/>
        <v>0</v>
      </c>
      <c r="X3838" s="69">
        <f>Job_Cards[[#This Row],[GST on Lobour]]+Job_Cards[[#This Row],[Total Labour]]+Job_Cards[[#This Row],[Part Value]]</f>
        <v>0</v>
      </c>
      <c r="AA3838" s="15">
        <f t="shared" si="375"/>
        <v>0</v>
      </c>
      <c r="AB3838" s="15">
        <f t="shared" si="376"/>
        <v>1</v>
      </c>
      <c r="AC3838" s="15">
        <f t="shared" si="377"/>
        <v>1900</v>
      </c>
    </row>
    <row r="3839" spans="7:29" x14ac:dyDescent="0.35">
      <c r="G3839" s="64"/>
      <c r="H3839" s="65"/>
      <c r="I3839" s="65" t="str">
        <f>IF(Job_Cards[[#This Row],[Customer Name]]="",I3838,"")</f>
        <v>Counter Sale</v>
      </c>
      <c r="K3839" s="67" t="str">
        <f>_xlfn.XLOOKUP(Job_Cards[[#This Row],[Part Code Issued]],'Inventory Check'!$A$3:$A$3000,'Inventory Check'!$B$3:$B$3000,"WRONG Code",0)</f>
        <v>WRONG Code</v>
      </c>
      <c r="N3839" s="69">
        <f t="shared" si="379"/>
        <v>0</v>
      </c>
      <c r="U3839" s="71">
        <f t="shared" si="378"/>
        <v>0</v>
      </c>
      <c r="V3839" s="71">
        <f t="shared" si="380"/>
        <v>0</v>
      </c>
      <c r="X3839" s="69">
        <f>Job_Cards[[#This Row],[GST on Lobour]]+Job_Cards[[#This Row],[Total Labour]]+Job_Cards[[#This Row],[Part Value]]</f>
        <v>0</v>
      </c>
      <c r="AA3839" s="15">
        <f t="shared" ref="AA3839:AA3902" si="381">DAY(B3839)</f>
        <v>0</v>
      </c>
      <c r="AB3839" s="15">
        <f t="shared" ref="AB3839:AB3902" si="382">MONTH(B3839)</f>
        <v>1</v>
      </c>
      <c r="AC3839" s="15">
        <f t="shared" ref="AC3839:AC3902" si="383">YEAR(B3839)</f>
        <v>1900</v>
      </c>
    </row>
    <row r="3840" spans="7:29" x14ac:dyDescent="0.35">
      <c r="G3840" s="64"/>
      <c r="H3840" s="65"/>
      <c r="I3840" s="65" t="str">
        <f>IF(Job_Cards[[#This Row],[Customer Name]]="",I3839,"")</f>
        <v>Counter Sale</v>
      </c>
      <c r="K3840" s="67" t="str">
        <f>_xlfn.XLOOKUP(Job_Cards[[#This Row],[Part Code Issued]],'Inventory Check'!$A$3:$A$3000,'Inventory Check'!$B$3:$B$3000,"WRONG Code",0)</f>
        <v>WRONG Code</v>
      </c>
      <c r="N3840" s="69">
        <f t="shared" si="379"/>
        <v>0</v>
      </c>
      <c r="U3840" s="71">
        <f t="shared" si="378"/>
        <v>0</v>
      </c>
      <c r="V3840" s="71">
        <f t="shared" si="380"/>
        <v>0</v>
      </c>
      <c r="X3840" s="69">
        <f>Job_Cards[[#This Row],[GST on Lobour]]+Job_Cards[[#This Row],[Total Labour]]+Job_Cards[[#This Row],[Part Value]]</f>
        <v>0</v>
      </c>
      <c r="AA3840" s="15">
        <f t="shared" si="381"/>
        <v>0</v>
      </c>
      <c r="AB3840" s="15">
        <f t="shared" si="382"/>
        <v>1</v>
      </c>
      <c r="AC3840" s="15">
        <f t="shared" si="383"/>
        <v>1900</v>
      </c>
    </row>
    <row r="3841" spans="7:29" x14ac:dyDescent="0.35">
      <c r="G3841" s="64"/>
      <c r="H3841" s="65"/>
      <c r="I3841" s="65" t="str">
        <f>IF(Job_Cards[[#This Row],[Customer Name]]="",I3840,"")</f>
        <v>Counter Sale</v>
      </c>
      <c r="K3841" s="67" t="str">
        <f>_xlfn.XLOOKUP(Job_Cards[[#This Row],[Part Code Issued]],'Inventory Check'!$A$3:$A$3000,'Inventory Check'!$B$3:$B$3000,"WRONG Code",0)</f>
        <v>WRONG Code</v>
      </c>
      <c r="N3841" s="69">
        <f t="shared" si="379"/>
        <v>0</v>
      </c>
      <c r="U3841" s="71">
        <f t="shared" si="378"/>
        <v>0</v>
      </c>
      <c r="V3841" s="71">
        <f t="shared" si="380"/>
        <v>0</v>
      </c>
      <c r="X3841" s="69">
        <f>Job_Cards[[#This Row],[GST on Lobour]]+Job_Cards[[#This Row],[Total Labour]]+Job_Cards[[#This Row],[Part Value]]</f>
        <v>0</v>
      </c>
      <c r="AA3841" s="15">
        <f t="shared" si="381"/>
        <v>0</v>
      </c>
      <c r="AB3841" s="15">
        <f t="shared" si="382"/>
        <v>1</v>
      </c>
      <c r="AC3841" s="15">
        <f t="shared" si="383"/>
        <v>1900</v>
      </c>
    </row>
    <row r="3842" spans="7:29" x14ac:dyDescent="0.35">
      <c r="G3842" s="64"/>
      <c r="H3842" s="65"/>
      <c r="I3842" s="65" t="str">
        <f>IF(Job_Cards[[#This Row],[Customer Name]]="",I3841,"")</f>
        <v>Counter Sale</v>
      </c>
      <c r="K3842" s="67" t="str">
        <f>_xlfn.XLOOKUP(Job_Cards[[#This Row],[Part Code Issued]],'Inventory Check'!$A$3:$A$3000,'Inventory Check'!$B$3:$B$3000,"WRONG Code",0)</f>
        <v>WRONG Code</v>
      </c>
      <c r="N3842" s="69">
        <f t="shared" si="379"/>
        <v>0</v>
      </c>
      <c r="U3842" s="71">
        <f t="shared" si="378"/>
        <v>0</v>
      </c>
      <c r="V3842" s="71">
        <f t="shared" si="380"/>
        <v>0</v>
      </c>
      <c r="X3842" s="69">
        <f>Job_Cards[[#This Row],[GST on Lobour]]+Job_Cards[[#This Row],[Total Labour]]+Job_Cards[[#This Row],[Part Value]]</f>
        <v>0</v>
      </c>
      <c r="AA3842" s="15">
        <f t="shared" si="381"/>
        <v>0</v>
      </c>
      <c r="AB3842" s="15">
        <f t="shared" si="382"/>
        <v>1</v>
      </c>
      <c r="AC3842" s="15">
        <f t="shared" si="383"/>
        <v>1900</v>
      </c>
    </row>
    <row r="3843" spans="7:29" x14ac:dyDescent="0.35">
      <c r="G3843" s="64"/>
      <c r="H3843" s="65"/>
      <c r="I3843" s="65" t="str">
        <f>IF(Job_Cards[[#This Row],[Customer Name]]="",I3842,"")</f>
        <v>Counter Sale</v>
      </c>
      <c r="K3843" s="67" t="str">
        <f>_xlfn.XLOOKUP(Job_Cards[[#This Row],[Part Code Issued]],'Inventory Check'!$A$3:$A$3000,'Inventory Check'!$B$3:$B$3000,"WRONG Code",0)</f>
        <v>WRONG Code</v>
      </c>
      <c r="N3843" s="69">
        <f t="shared" si="379"/>
        <v>0</v>
      </c>
      <c r="U3843" s="71">
        <f t="shared" si="378"/>
        <v>0</v>
      </c>
      <c r="V3843" s="71">
        <f t="shared" si="380"/>
        <v>0</v>
      </c>
      <c r="X3843" s="69">
        <f>Job_Cards[[#This Row],[GST on Lobour]]+Job_Cards[[#This Row],[Total Labour]]+Job_Cards[[#This Row],[Part Value]]</f>
        <v>0</v>
      </c>
      <c r="AA3843" s="15">
        <f t="shared" si="381"/>
        <v>0</v>
      </c>
      <c r="AB3843" s="15">
        <f t="shared" si="382"/>
        <v>1</v>
      </c>
      <c r="AC3843" s="15">
        <f t="shared" si="383"/>
        <v>1900</v>
      </c>
    </row>
    <row r="3844" spans="7:29" x14ac:dyDescent="0.35">
      <c r="G3844" s="64"/>
      <c r="H3844" s="65"/>
      <c r="I3844" s="65" t="str">
        <f>IF(Job_Cards[[#This Row],[Customer Name]]="",I3843,"")</f>
        <v>Counter Sale</v>
      </c>
      <c r="K3844" s="67" t="str">
        <f>_xlfn.XLOOKUP(Job_Cards[[#This Row],[Part Code Issued]],'Inventory Check'!$A$3:$A$3000,'Inventory Check'!$B$3:$B$3000,"WRONG Code",0)</f>
        <v>WRONG Code</v>
      </c>
      <c r="N3844" s="69">
        <f t="shared" si="379"/>
        <v>0</v>
      </c>
      <c r="U3844" s="71">
        <f t="shared" si="378"/>
        <v>0</v>
      </c>
      <c r="V3844" s="71">
        <f t="shared" si="380"/>
        <v>0</v>
      </c>
      <c r="X3844" s="69">
        <f>Job_Cards[[#This Row],[GST on Lobour]]+Job_Cards[[#This Row],[Total Labour]]+Job_Cards[[#This Row],[Part Value]]</f>
        <v>0</v>
      </c>
      <c r="AA3844" s="15">
        <f t="shared" si="381"/>
        <v>0</v>
      </c>
      <c r="AB3844" s="15">
        <f t="shared" si="382"/>
        <v>1</v>
      </c>
      <c r="AC3844" s="15">
        <f t="shared" si="383"/>
        <v>1900</v>
      </c>
    </row>
    <row r="3845" spans="7:29" x14ac:dyDescent="0.35">
      <c r="G3845" s="64"/>
      <c r="H3845" s="65"/>
      <c r="I3845" s="65" t="str">
        <f>IF(Job_Cards[[#This Row],[Customer Name]]="",I3844,"")</f>
        <v>Counter Sale</v>
      </c>
      <c r="K3845" s="67" t="str">
        <f>_xlfn.XLOOKUP(Job_Cards[[#This Row],[Part Code Issued]],'Inventory Check'!$A$3:$A$3000,'Inventory Check'!$B$3:$B$3000,"WRONG Code",0)</f>
        <v>WRONG Code</v>
      </c>
      <c r="N3845" s="69">
        <f t="shared" si="379"/>
        <v>0</v>
      </c>
      <c r="U3845" s="71">
        <f t="shared" si="378"/>
        <v>0</v>
      </c>
      <c r="V3845" s="71">
        <f t="shared" si="380"/>
        <v>0</v>
      </c>
      <c r="X3845" s="69">
        <f>Job_Cards[[#This Row],[GST on Lobour]]+Job_Cards[[#This Row],[Total Labour]]+Job_Cards[[#This Row],[Part Value]]</f>
        <v>0</v>
      </c>
      <c r="AA3845" s="15">
        <f t="shared" si="381"/>
        <v>0</v>
      </c>
      <c r="AB3845" s="15">
        <f t="shared" si="382"/>
        <v>1</v>
      </c>
      <c r="AC3845" s="15">
        <f t="shared" si="383"/>
        <v>1900</v>
      </c>
    </row>
    <row r="3846" spans="7:29" x14ac:dyDescent="0.35">
      <c r="G3846" s="64"/>
      <c r="H3846" s="65"/>
      <c r="I3846" s="65" t="str">
        <f>IF(Job_Cards[[#This Row],[Customer Name]]="",I3845,"")</f>
        <v>Counter Sale</v>
      </c>
      <c r="K3846" s="67" t="str">
        <f>_xlfn.XLOOKUP(Job_Cards[[#This Row],[Part Code Issued]],'Inventory Check'!$A$3:$A$3000,'Inventory Check'!$B$3:$B$3000,"WRONG Code",0)</f>
        <v>WRONG Code</v>
      </c>
      <c r="N3846" s="69">
        <f t="shared" si="379"/>
        <v>0</v>
      </c>
      <c r="U3846" s="71">
        <f t="shared" si="378"/>
        <v>0</v>
      </c>
      <c r="V3846" s="71">
        <f t="shared" si="380"/>
        <v>0</v>
      </c>
      <c r="X3846" s="69">
        <f>Job_Cards[[#This Row],[GST on Lobour]]+Job_Cards[[#This Row],[Total Labour]]+Job_Cards[[#This Row],[Part Value]]</f>
        <v>0</v>
      </c>
      <c r="AA3846" s="15">
        <f t="shared" si="381"/>
        <v>0</v>
      </c>
      <c r="AB3846" s="15">
        <f t="shared" si="382"/>
        <v>1</v>
      </c>
      <c r="AC3846" s="15">
        <f t="shared" si="383"/>
        <v>1900</v>
      </c>
    </row>
    <row r="3847" spans="7:29" x14ac:dyDescent="0.35">
      <c r="G3847" s="64"/>
      <c r="H3847" s="65"/>
      <c r="I3847" s="65" t="str">
        <f>IF(Job_Cards[[#This Row],[Customer Name]]="",I3846,"")</f>
        <v>Counter Sale</v>
      </c>
      <c r="K3847" s="67" t="str">
        <f>_xlfn.XLOOKUP(Job_Cards[[#This Row],[Part Code Issued]],'Inventory Check'!$A$3:$A$3000,'Inventory Check'!$B$3:$B$3000,"WRONG Code",0)</f>
        <v>WRONG Code</v>
      </c>
      <c r="N3847" s="69">
        <f t="shared" si="379"/>
        <v>0</v>
      </c>
      <c r="U3847" s="71">
        <f t="shared" si="378"/>
        <v>0</v>
      </c>
      <c r="V3847" s="71">
        <f t="shared" si="380"/>
        <v>0</v>
      </c>
      <c r="X3847" s="69">
        <f>Job_Cards[[#This Row],[GST on Lobour]]+Job_Cards[[#This Row],[Total Labour]]+Job_Cards[[#This Row],[Part Value]]</f>
        <v>0</v>
      </c>
      <c r="AA3847" s="15">
        <f t="shared" si="381"/>
        <v>0</v>
      </c>
      <c r="AB3847" s="15">
        <f t="shared" si="382"/>
        <v>1</v>
      </c>
      <c r="AC3847" s="15">
        <f t="shared" si="383"/>
        <v>1900</v>
      </c>
    </row>
    <row r="3848" spans="7:29" x14ac:dyDescent="0.35">
      <c r="G3848" s="64"/>
      <c r="H3848" s="65"/>
      <c r="I3848" s="65" t="str">
        <f>IF(Job_Cards[[#This Row],[Customer Name]]="",I3847,"")</f>
        <v>Counter Sale</v>
      </c>
      <c r="K3848" s="67" t="str">
        <f>_xlfn.XLOOKUP(Job_Cards[[#This Row],[Part Code Issued]],'Inventory Check'!$A$3:$A$3000,'Inventory Check'!$B$3:$B$3000,"WRONG Code",0)</f>
        <v>WRONG Code</v>
      </c>
      <c r="N3848" s="69">
        <f t="shared" si="379"/>
        <v>0</v>
      </c>
      <c r="U3848" s="71">
        <f t="shared" si="378"/>
        <v>0</v>
      </c>
      <c r="V3848" s="71">
        <f t="shared" si="380"/>
        <v>0</v>
      </c>
      <c r="X3848" s="69">
        <f>Job_Cards[[#This Row],[GST on Lobour]]+Job_Cards[[#This Row],[Total Labour]]+Job_Cards[[#This Row],[Part Value]]</f>
        <v>0</v>
      </c>
      <c r="AA3848" s="15">
        <f t="shared" si="381"/>
        <v>0</v>
      </c>
      <c r="AB3848" s="15">
        <f t="shared" si="382"/>
        <v>1</v>
      </c>
      <c r="AC3848" s="15">
        <f t="shared" si="383"/>
        <v>1900</v>
      </c>
    </row>
    <row r="3849" spans="7:29" x14ac:dyDescent="0.35">
      <c r="G3849" s="64"/>
      <c r="H3849" s="65"/>
      <c r="I3849" s="65" t="str">
        <f>IF(Job_Cards[[#This Row],[Customer Name]]="",I3848,"")</f>
        <v>Counter Sale</v>
      </c>
      <c r="K3849" s="67" t="str">
        <f>_xlfn.XLOOKUP(Job_Cards[[#This Row],[Part Code Issued]],'Inventory Check'!$A$3:$A$3000,'Inventory Check'!$B$3:$B$3000,"WRONG Code",0)</f>
        <v>WRONG Code</v>
      </c>
      <c r="N3849" s="69">
        <f t="shared" si="379"/>
        <v>0</v>
      </c>
      <c r="U3849" s="71">
        <f t="shared" si="378"/>
        <v>0</v>
      </c>
      <c r="V3849" s="71">
        <f t="shared" si="380"/>
        <v>0</v>
      </c>
      <c r="X3849" s="69">
        <f>Job_Cards[[#This Row],[GST on Lobour]]+Job_Cards[[#This Row],[Total Labour]]+Job_Cards[[#This Row],[Part Value]]</f>
        <v>0</v>
      </c>
      <c r="AA3849" s="15">
        <f t="shared" si="381"/>
        <v>0</v>
      </c>
      <c r="AB3849" s="15">
        <f t="shared" si="382"/>
        <v>1</v>
      </c>
      <c r="AC3849" s="15">
        <f t="shared" si="383"/>
        <v>1900</v>
      </c>
    </row>
    <row r="3850" spans="7:29" x14ac:dyDescent="0.35">
      <c r="G3850" s="64"/>
      <c r="H3850" s="65"/>
      <c r="I3850" s="65" t="str">
        <f>IF(Job_Cards[[#This Row],[Customer Name]]="",I3849,"")</f>
        <v>Counter Sale</v>
      </c>
      <c r="K3850" s="67" t="str">
        <f>_xlfn.XLOOKUP(Job_Cards[[#This Row],[Part Code Issued]],'Inventory Check'!$A$3:$A$3000,'Inventory Check'!$B$3:$B$3000,"WRONG Code",0)</f>
        <v>WRONG Code</v>
      </c>
      <c r="N3850" s="69">
        <f t="shared" si="379"/>
        <v>0</v>
      </c>
      <c r="U3850" s="71">
        <f t="shared" si="378"/>
        <v>0</v>
      </c>
      <c r="V3850" s="71">
        <f t="shared" si="380"/>
        <v>0</v>
      </c>
      <c r="X3850" s="69">
        <f>Job_Cards[[#This Row],[GST on Lobour]]+Job_Cards[[#This Row],[Total Labour]]+Job_Cards[[#This Row],[Part Value]]</f>
        <v>0</v>
      </c>
      <c r="AA3850" s="15">
        <f t="shared" si="381"/>
        <v>0</v>
      </c>
      <c r="AB3850" s="15">
        <f t="shared" si="382"/>
        <v>1</v>
      </c>
      <c r="AC3850" s="15">
        <f t="shared" si="383"/>
        <v>1900</v>
      </c>
    </row>
    <row r="3851" spans="7:29" x14ac:dyDescent="0.35">
      <c r="G3851" s="64"/>
      <c r="H3851" s="65"/>
      <c r="I3851" s="65" t="str">
        <f>IF(Job_Cards[[#This Row],[Customer Name]]="",I3850,"")</f>
        <v>Counter Sale</v>
      </c>
      <c r="K3851" s="67" t="str">
        <f>_xlfn.XLOOKUP(Job_Cards[[#This Row],[Part Code Issued]],'Inventory Check'!$A$3:$A$3000,'Inventory Check'!$B$3:$B$3000,"WRONG Code",0)</f>
        <v>WRONG Code</v>
      </c>
      <c r="N3851" s="69">
        <f t="shared" si="379"/>
        <v>0</v>
      </c>
      <c r="U3851" s="71">
        <f t="shared" si="378"/>
        <v>0</v>
      </c>
      <c r="V3851" s="71">
        <f t="shared" si="380"/>
        <v>0</v>
      </c>
      <c r="X3851" s="69">
        <f>Job_Cards[[#This Row],[GST on Lobour]]+Job_Cards[[#This Row],[Total Labour]]+Job_Cards[[#This Row],[Part Value]]</f>
        <v>0</v>
      </c>
      <c r="AA3851" s="15">
        <f t="shared" si="381"/>
        <v>0</v>
      </c>
      <c r="AB3851" s="15">
        <f t="shared" si="382"/>
        <v>1</v>
      </c>
      <c r="AC3851" s="15">
        <f t="shared" si="383"/>
        <v>1900</v>
      </c>
    </row>
    <row r="3852" spans="7:29" x14ac:dyDescent="0.35">
      <c r="G3852" s="64"/>
      <c r="H3852" s="65"/>
      <c r="I3852" s="65" t="str">
        <f>IF(Job_Cards[[#This Row],[Customer Name]]="",I3851,"")</f>
        <v>Counter Sale</v>
      </c>
      <c r="K3852" s="67" t="str">
        <f>_xlfn.XLOOKUP(Job_Cards[[#This Row],[Part Code Issued]],'Inventory Check'!$A$3:$A$3000,'Inventory Check'!$B$3:$B$3000,"WRONG Code",0)</f>
        <v>WRONG Code</v>
      </c>
      <c r="N3852" s="69">
        <f t="shared" si="379"/>
        <v>0</v>
      </c>
      <c r="U3852" s="71">
        <f t="shared" si="378"/>
        <v>0</v>
      </c>
      <c r="V3852" s="71">
        <f t="shared" si="380"/>
        <v>0</v>
      </c>
      <c r="X3852" s="69">
        <f>Job_Cards[[#This Row],[GST on Lobour]]+Job_Cards[[#This Row],[Total Labour]]+Job_Cards[[#This Row],[Part Value]]</f>
        <v>0</v>
      </c>
      <c r="AA3852" s="15">
        <f t="shared" si="381"/>
        <v>0</v>
      </c>
      <c r="AB3852" s="15">
        <f t="shared" si="382"/>
        <v>1</v>
      </c>
      <c r="AC3852" s="15">
        <f t="shared" si="383"/>
        <v>1900</v>
      </c>
    </row>
    <row r="3853" spans="7:29" x14ac:dyDescent="0.35">
      <c r="G3853" s="64"/>
      <c r="H3853" s="65"/>
      <c r="I3853" s="65" t="str">
        <f>IF(Job_Cards[[#This Row],[Customer Name]]="",I3852,"")</f>
        <v>Counter Sale</v>
      </c>
      <c r="K3853" s="67" t="str">
        <f>_xlfn.XLOOKUP(Job_Cards[[#This Row],[Part Code Issued]],'Inventory Check'!$A$3:$A$3000,'Inventory Check'!$B$3:$B$3000,"WRONG Code",0)</f>
        <v>WRONG Code</v>
      </c>
      <c r="N3853" s="69">
        <f t="shared" si="379"/>
        <v>0</v>
      </c>
      <c r="U3853" s="71">
        <f t="shared" si="378"/>
        <v>0</v>
      </c>
      <c r="V3853" s="71">
        <f t="shared" si="380"/>
        <v>0</v>
      </c>
      <c r="X3853" s="69">
        <f>Job_Cards[[#This Row],[GST on Lobour]]+Job_Cards[[#This Row],[Total Labour]]+Job_Cards[[#This Row],[Part Value]]</f>
        <v>0</v>
      </c>
      <c r="AA3853" s="15">
        <f t="shared" si="381"/>
        <v>0</v>
      </c>
      <c r="AB3853" s="15">
        <f t="shared" si="382"/>
        <v>1</v>
      </c>
      <c r="AC3853" s="15">
        <f t="shared" si="383"/>
        <v>1900</v>
      </c>
    </row>
    <row r="3854" spans="7:29" x14ac:dyDescent="0.35">
      <c r="G3854" s="64"/>
      <c r="H3854" s="65"/>
      <c r="I3854" s="65" t="str">
        <f>IF(Job_Cards[[#This Row],[Customer Name]]="",I3853,"")</f>
        <v>Counter Sale</v>
      </c>
      <c r="K3854" s="67" t="str">
        <f>_xlfn.XLOOKUP(Job_Cards[[#This Row],[Part Code Issued]],'Inventory Check'!$A$3:$A$3000,'Inventory Check'!$B$3:$B$3000,"WRONG Code",0)</f>
        <v>WRONG Code</v>
      </c>
      <c r="N3854" s="69">
        <f t="shared" si="379"/>
        <v>0</v>
      </c>
      <c r="U3854" s="71">
        <f t="shared" si="378"/>
        <v>0</v>
      </c>
      <c r="V3854" s="71">
        <f t="shared" si="380"/>
        <v>0</v>
      </c>
      <c r="X3854" s="69">
        <f>Job_Cards[[#This Row],[GST on Lobour]]+Job_Cards[[#This Row],[Total Labour]]+Job_Cards[[#This Row],[Part Value]]</f>
        <v>0</v>
      </c>
      <c r="AA3854" s="15">
        <f t="shared" si="381"/>
        <v>0</v>
      </c>
      <c r="AB3854" s="15">
        <f t="shared" si="382"/>
        <v>1</v>
      </c>
      <c r="AC3854" s="15">
        <f t="shared" si="383"/>
        <v>1900</v>
      </c>
    </row>
    <row r="3855" spans="7:29" x14ac:dyDescent="0.35">
      <c r="G3855" s="64"/>
      <c r="H3855" s="65"/>
      <c r="I3855" s="65" t="str">
        <f>IF(Job_Cards[[#This Row],[Customer Name]]="",I3854,"")</f>
        <v>Counter Sale</v>
      </c>
      <c r="K3855" s="67" t="str">
        <f>_xlfn.XLOOKUP(Job_Cards[[#This Row],[Part Code Issued]],'Inventory Check'!$A$3:$A$3000,'Inventory Check'!$B$3:$B$3000,"WRONG Code",0)</f>
        <v>WRONG Code</v>
      </c>
      <c r="N3855" s="69">
        <f t="shared" si="379"/>
        <v>0</v>
      </c>
      <c r="U3855" s="71">
        <f t="shared" si="378"/>
        <v>0</v>
      </c>
      <c r="V3855" s="71">
        <f t="shared" si="380"/>
        <v>0</v>
      </c>
      <c r="X3855" s="69">
        <f>Job_Cards[[#This Row],[GST on Lobour]]+Job_Cards[[#This Row],[Total Labour]]+Job_Cards[[#This Row],[Part Value]]</f>
        <v>0</v>
      </c>
      <c r="AA3855" s="15">
        <f t="shared" si="381"/>
        <v>0</v>
      </c>
      <c r="AB3855" s="15">
        <f t="shared" si="382"/>
        <v>1</v>
      </c>
      <c r="AC3855" s="15">
        <f t="shared" si="383"/>
        <v>1900</v>
      </c>
    </row>
    <row r="3856" spans="7:29" x14ac:dyDescent="0.35">
      <c r="G3856" s="64"/>
      <c r="H3856" s="65"/>
      <c r="I3856" s="65" t="str">
        <f>IF(Job_Cards[[#This Row],[Customer Name]]="",I3855,"")</f>
        <v>Counter Sale</v>
      </c>
      <c r="K3856" s="67" t="str">
        <f>_xlfn.XLOOKUP(Job_Cards[[#This Row],[Part Code Issued]],'Inventory Check'!$A$3:$A$3000,'Inventory Check'!$B$3:$B$3000,"WRONG Code",0)</f>
        <v>WRONG Code</v>
      </c>
      <c r="N3856" s="69">
        <f t="shared" si="379"/>
        <v>0</v>
      </c>
      <c r="U3856" s="71">
        <f t="shared" si="378"/>
        <v>0</v>
      </c>
      <c r="V3856" s="71">
        <f t="shared" si="380"/>
        <v>0</v>
      </c>
      <c r="X3856" s="69">
        <f>Job_Cards[[#This Row],[GST on Lobour]]+Job_Cards[[#This Row],[Total Labour]]+Job_Cards[[#This Row],[Part Value]]</f>
        <v>0</v>
      </c>
      <c r="AA3856" s="15">
        <f t="shared" si="381"/>
        <v>0</v>
      </c>
      <c r="AB3856" s="15">
        <f t="shared" si="382"/>
        <v>1</v>
      </c>
      <c r="AC3856" s="15">
        <f t="shared" si="383"/>
        <v>1900</v>
      </c>
    </row>
    <row r="3857" spans="7:29" x14ac:dyDescent="0.35">
      <c r="G3857" s="64"/>
      <c r="H3857" s="65"/>
      <c r="I3857" s="65" t="str">
        <f>IF(Job_Cards[[#This Row],[Customer Name]]="",I3856,"")</f>
        <v>Counter Sale</v>
      </c>
      <c r="K3857" s="67" t="str">
        <f>_xlfn.XLOOKUP(Job_Cards[[#This Row],[Part Code Issued]],'Inventory Check'!$A$3:$A$3000,'Inventory Check'!$B$3:$B$3000,"WRONG Code",0)</f>
        <v>WRONG Code</v>
      </c>
      <c r="N3857" s="69">
        <f t="shared" si="379"/>
        <v>0</v>
      </c>
      <c r="U3857" s="71">
        <f t="shared" si="378"/>
        <v>0</v>
      </c>
      <c r="V3857" s="71">
        <f t="shared" si="380"/>
        <v>0</v>
      </c>
      <c r="X3857" s="69">
        <f>Job_Cards[[#This Row],[GST on Lobour]]+Job_Cards[[#This Row],[Total Labour]]+Job_Cards[[#This Row],[Part Value]]</f>
        <v>0</v>
      </c>
      <c r="AA3857" s="15">
        <f t="shared" si="381"/>
        <v>0</v>
      </c>
      <c r="AB3857" s="15">
        <f t="shared" si="382"/>
        <v>1</v>
      </c>
      <c r="AC3857" s="15">
        <f t="shared" si="383"/>
        <v>1900</v>
      </c>
    </row>
    <row r="3858" spans="7:29" x14ac:dyDescent="0.35">
      <c r="G3858" s="64"/>
      <c r="H3858" s="65"/>
      <c r="I3858" s="65" t="str">
        <f>IF(Job_Cards[[#This Row],[Customer Name]]="",I3857,"")</f>
        <v>Counter Sale</v>
      </c>
      <c r="K3858" s="67" t="str">
        <f>_xlfn.XLOOKUP(Job_Cards[[#This Row],[Part Code Issued]],'Inventory Check'!$A$3:$A$3000,'Inventory Check'!$B$3:$B$3000,"WRONG Code",0)</f>
        <v>WRONG Code</v>
      </c>
      <c r="N3858" s="69">
        <f t="shared" si="379"/>
        <v>0</v>
      </c>
      <c r="U3858" s="71">
        <f t="shared" si="378"/>
        <v>0</v>
      </c>
      <c r="V3858" s="71">
        <f t="shared" si="380"/>
        <v>0</v>
      </c>
      <c r="X3858" s="69">
        <f>Job_Cards[[#This Row],[GST on Lobour]]+Job_Cards[[#This Row],[Total Labour]]+Job_Cards[[#This Row],[Part Value]]</f>
        <v>0</v>
      </c>
      <c r="AA3858" s="15">
        <f t="shared" si="381"/>
        <v>0</v>
      </c>
      <c r="AB3858" s="15">
        <f t="shared" si="382"/>
        <v>1</v>
      </c>
      <c r="AC3858" s="15">
        <f t="shared" si="383"/>
        <v>1900</v>
      </c>
    </row>
    <row r="3859" spans="7:29" x14ac:dyDescent="0.35">
      <c r="G3859" s="64"/>
      <c r="H3859" s="65"/>
      <c r="I3859" s="65" t="str">
        <f>IF(Job_Cards[[#This Row],[Customer Name]]="",I3858,"")</f>
        <v>Counter Sale</v>
      </c>
      <c r="K3859" s="67" t="str">
        <f>_xlfn.XLOOKUP(Job_Cards[[#This Row],[Part Code Issued]],'Inventory Check'!$A$3:$A$3000,'Inventory Check'!$B$3:$B$3000,"WRONG Code",0)</f>
        <v>WRONG Code</v>
      </c>
      <c r="N3859" s="69">
        <f t="shared" si="379"/>
        <v>0</v>
      </c>
      <c r="U3859" s="71">
        <f t="shared" si="378"/>
        <v>0</v>
      </c>
      <c r="V3859" s="71">
        <f t="shared" si="380"/>
        <v>0</v>
      </c>
      <c r="X3859" s="69">
        <f>Job_Cards[[#This Row],[GST on Lobour]]+Job_Cards[[#This Row],[Total Labour]]+Job_Cards[[#This Row],[Part Value]]</f>
        <v>0</v>
      </c>
      <c r="AA3859" s="15">
        <f t="shared" si="381"/>
        <v>0</v>
      </c>
      <c r="AB3859" s="15">
        <f t="shared" si="382"/>
        <v>1</v>
      </c>
      <c r="AC3859" s="15">
        <f t="shared" si="383"/>
        <v>1900</v>
      </c>
    </row>
    <row r="3860" spans="7:29" x14ac:dyDescent="0.35">
      <c r="G3860" s="64"/>
      <c r="H3860" s="65"/>
      <c r="I3860" s="65" t="str">
        <f>IF(Job_Cards[[#This Row],[Customer Name]]="",I3859,"")</f>
        <v>Counter Sale</v>
      </c>
      <c r="K3860" s="67" t="str">
        <f>_xlfn.XLOOKUP(Job_Cards[[#This Row],[Part Code Issued]],'Inventory Check'!$A$3:$A$3000,'Inventory Check'!$B$3:$B$3000,"WRONG Code",0)</f>
        <v>WRONG Code</v>
      </c>
      <c r="N3860" s="69">
        <f t="shared" si="379"/>
        <v>0</v>
      </c>
      <c r="U3860" s="71">
        <f t="shared" si="378"/>
        <v>0</v>
      </c>
      <c r="V3860" s="71">
        <f t="shared" si="380"/>
        <v>0</v>
      </c>
      <c r="X3860" s="69">
        <f>Job_Cards[[#This Row],[GST on Lobour]]+Job_Cards[[#This Row],[Total Labour]]+Job_Cards[[#This Row],[Part Value]]</f>
        <v>0</v>
      </c>
      <c r="AA3860" s="15">
        <f t="shared" si="381"/>
        <v>0</v>
      </c>
      <c r="AB3860" s="15">
        <f t="shared" si="382"/>
        <v>1</v>
      </c>
      <c r="AC3860" s="15">
        <f t="shared" si="383"/>
        <v>1900</v>
      </c>
    </row>
    <row r="3861" spans="7:29" x14ac:dyDescent="0.35">
      <c r="G3861" s="64"/>
      <c r="H3861" s="65"/>
      <c r="I3861" s="65" t="str">
        <f>IF(Job_Cards[[#This Row],[Customer Name]]="",I3860,"")</f>
        <v>Counter Sale</v>
      </c>
      <c r="K3861" s="67" t="str">
        <f>_xlfn.XLOOKUP(Job_Cards[[#This Row],[Part Code Issued]],'Inventory Check'!$A$3:$A$3000,'Inventory Check'!$B$3:$B$3000,"WRONG Code",0)</f>
        <v>WRONG Code</v>
      </c>
      <c r="N3861" s="69">
        <f t="shared" si="379"/>
        <v>0</v>
      </c>
      <c r="U3861" s="71">
        <f t="shared" si="378"/>
        <v>0</v>
      </c>
      <c r="V3861" s="71">
        <f t="shared" si="380"/>
        <v>0</v>
      </c>
      <c r="X3861" s="69">
        <f>Job_Cards[[#This Row],[GST on Lobour]]+Job_Cards[[#This Row],[Total Labour]]+Job_Cards[[#This Row],[Part Value]]</f>
        <v>0</v>
      </c>
      <c r="AA3861" s="15">
        <f t="shared" si="381"/>
        <v>0</v>
      </c>
      <c r="AB3861" s="15">
        <f t="shared" si="382"/>
        <v>1</v>
      </c>
      <c r="AC3861" s="15">
        <f t="shared" si="383"/>
        <v>1900</v>
      </c>
    </row>
    <row r="3862" spans="7:29" x14ac:dyDescent="0.35">
      <c r="G3862" s="64"/>
      <c r="H3862" s="65"/>
      <c r="I3862" s="65" t="str">
        <f>IF(Job_Cards[[#This Row],[Customer Name]]="",I3861,"")</f>
        <v>Counter Sale</v>
      </c>
      <c r="K3862" s="67" t="str">
        <f>_xlfn.XLOOKUP(Job_Cards[[#This Row],[Part Code Issued]],'Inventory Check'!$A$3:$A$3000,'Inventory Check'!$B$3:$B$3000,"WRONG Code",0)</f>
        <v>WRONG Code</v>
      </c>
      <c r="N3862" s="69">
        <f t="shared" si="379"/>
        <v>0</v>
      </c>
      <c r="U3862" s="71">
        <f t="shared" si="378"/>
        <v>0</v>
      </c>
      <c r="V3862" s="71">
        <f t="shared" si="380"/>
        <v>0</v>
      </c>
      <c r="X3862" s="69">
        <f>Job_Cards[[#This Row],[GST on Lobour]]+Job_Cards[[#This Row],[Total Labour]]+Job_Cards[[#This Row],[Part Value]]</f>
        <v>0</v>
      </c>
      <c r="AA3862" s="15">
        <f t="shared" si="381"/>
        <v>0</v>
      </c>
      <c r="AB3862" s="15">
        <f t="shared" si="382"/>
        <v>1</v>
      </c>
      <c r="AC3862" s="15">
        <f t="shared" si="383"/>
        <v>1900</v>
      </c>
    </row>
    <row r="3863" spans="7:29" x14ac:dyDescent="0.35">
      <c r="G3863" s="64"/>
      <c r="H3863" s="65"/>
      <c r="I3863" s="65" t="str">
        <f>IF(Job_Cards[[#This Row],[Customer Name]]="",I3862,"")</f>
        <v>Counter Sale</v>
      </c>
      <c r="K3863" s="67" t="str">
        <f>_xlfn.XLOOKUP(Job_Cards[[#This Row],[Part Code Issued]],'Inventory Check'!$A$3:$A$3000,'Inventory Check'!$B$3:$B$3000,"WRONG Code",0)</f>
        <v>WRONG Code</v>
      </c>
      <c r="N3863" s="69">
        <f t="shared" si="379"/>
        <v>0</v>
      </c>
      <c r="U3863" s="71">
        <f t="shared" si="378"/>
        <v>0</v>
      </c>
      <c r="V3863" s="71">
        <f t="shared" si="380"/>
        <v>0</v>
      </c>
      <c r="X3863" s="69">
        <f>Job_Cards[[#This Row],[GST on Lobour]]+Job_Cards[[#This Row],[Total Labour]]+Job_Cards[[#This Row],[Part Value]]</f>
        <v>0</v>
      </c>
      <c r="AA3863" s="15">
        <f t="shared" si="381"/>
        <v>0</v>
      </c>
      <c r="AB3863" s="15">
        <f t="shared" si="382"/>
        <v>1</v>
      </c>
      <c r="AC3863" s="15">
        <f t="shared" si="383"/>
        <v>1900</v>
      </c>
    </row>
    <row r="3864" spans="7:29" x14ac:dyDescent="0.35">
      <c r="G3864" s="64"/>
      <c r="H3864" s="65"/>
      <c r="I3864" s="65" t="str">
        <f>IF(Job_Cards[[#This Row],[Customer Name]]="",I3863,"")</f>
        <v>Counter Sale</v>
      </c>
      <c r="K3864" s="67" t="str">
        <f>_xlfn.XLOOKUP(Job_Cards[[#This Row],[Part Code Issued]],'Inventory Check'!$A$3:$A$3000,'Inventory Check'!$B$3:$B$3000,"WRONG Code",0)</f>
        <v>WRONG Code</v>
      </c>
      <c r="N3864" s="69">
        <f t="shared" si="379"/>
        <v>0</v>
      </c>
      <c r="U3864" s="71">
        <f t="shared" si="378"/>
        <v>0</v>
      </c>
      <c r="V3864" s="71">
        <f t="shared" si="380"/>
        <v>0</v>
      </c>
      <c r="X3864" s="69">
        <f>Job_Cards[[#This Row],[GST on Lobour]]+Job_Cards[[#This Row],[Total Labour]]+Job_Cards[[#This Row],[Part Value]]</f>
        <v>0</v>
      </c>
      <c r="AA3864" s="15">
        <f t="shared" si="381"/>
        <v>0</v>
      </c>
      <c r="AB3864" s="15">
        <f t="shared" si="382"/>
        <v>1</v>
      </c>
      <c r="AC3864" s="15">
        <f t="shared" si="383"/>
        <v>1900</v>
      </c>
    </row>
    <row r="3865" spans="7:29" x14ac:dyDescent="0.35">
      <c r="G3865" s="64"/>
      <c r="H3865" s="65"/>
      <c r="I3865" s="65" t="str">
        <f>IF(Job_Cards[[#This Row],[Customer Name]]="",I3864,"")</f>
        <v>Counter Sale</v>
      </c>
      <c r="K3865" s="67" t="str">
        <f>_xlfn.XLOOKUP(Job_Cards[[#This Row],[Part Code Issued]],'Inventory Check'!$A$3:$A$3000,'Inventory Check'!$B$3:$B$3000,"WRONG Code",0)</f>
        <v>WRONG Code</v>
      </c>
      <c r="N3865" s="69">
        <f t="shared" si="379"/>
        <v>0</v>
      </c>
      <c r="U3865" s="71">
        <f t="shared" si="378"/>
        <v>0</v>
      </c>
      <c r="V3865" s="71">
        <f t="shared" si="380"/>
        <v>0</v>
      </c>
      <c r="X3865" s="69">
        <f>Job_Cards[[#This Row],[GST on Lobour]]+Job_Cards[[#This Row],[Total Labour]]+Job_Cards[[#This Row],[Part Value]]</f>
        <v>0</v>
      </c>
      <c r="AA3865" s="15">
        <f t="shared" si="381"/>
        <v>0</v>
      </c>
      <c r="AB3865" s="15">
        <f t="shared" si="382"/>
        <v>1</v>
      </c>
      <c r="AC3865" s="15">
        <f t="shared" si="383"/>
        <v>1900</v>
      </c>
    </row>
    <row r="3866" spans="7:29" x14ac:dyDescent="0.35">
      <c r="G3866" s="64"/>
      <c r="H3866" s="65"/>
      <c r="I3866" s="65" t="str">
        <f>IF(Job_Cards[[#This Row],[Customer Name]]="",I3865,"")</f>
        <v>Counter Sale</v>
      </c>
      <c r="K3866" s="67" t="str">
        <f>_xlfn.XLOOKUP(Job_Cards[[#This Row],[Part Code Issued]],'Inventory Check'!$A$3:$A$3000,'Inventory Check'!$B$3:$B$3000,"WRONG Code",0)</f>
        <v>WRONG Code</v>
      </c>
      <c r="N3866" s="69">
        <f t="shared" si="379"/>
        <v>0</v>
      </c>
      <c r="U3866" s="71">
        <f t="shared" si="378"/>
        <v>0</v>
      </c>
      <c r="V3866" s="71">
        <f t="shared" si="380"/>
        <v>0</v>
      </c>
      <c r="X3866" s="69">
        <f>Job_Cards[[#This Row],[GST on Lobour]]+Job_Cards[[#This Row],[Total Labour]]+Job_Cards[[#This Row],[Part Value]]</f>
        <v>0</v>
      </c>
      <c r="AA3866" s="15">
        <f t="shared" si="381"/>
        <v>0</v>
      </c>
      <c r="AB3866" s="15">
        <f t="shared" si="382"/>
        <v>1</v>
      </c>
      <c r="AC3866" s="15">
        <f t="shared" si="383"/>
        <v>1900</v>
      </c>
    </row>
    <row r="3867" spans="7:29" x14ac:dyDescent="0.35">
      <c r="G3867" s="64"/>
      <c r="H3867" s="65"/>
      <c r="I3867" s="65" t="str">
        <f>IF(Job_Cards[[#This Row],[Customer Name]]="",I3866,"")</f>
        <v>Counter Sale</v>
      </c>
      <c r="K3867" s="67" t="str">
        <f>_xlfn.XLOOKUP(Job_Cards[[#This Row],[Part Code Issued]],'Inventory Check'!$A$3:$A$3000,'Inventory Check'!$B$3:$B$3000,"WRONG Code",0)</f>
        <v>WRONG Code</v>
      </c>
      <c r="N3867" s="69">
        <f t="shared" si="379"/>
        <v>0</v>
      </c>
      <c r="U3867" s="71">
        <f t="shared" si="378"/>
        <v>0</v>
      </c>
      <c r="V3867" s="71">
        <f t="shared" si="380"/>
        <v>0</v>
      </c>
      <c r="X3867" s="69">
        <f>Job_Cards[[#This Row],[GST on Lobour]]+Job_Cards[[#This Row],[Total Labour]]+Job_Cards[[#This Row],[Part Value]]</f>
        <v>0</v>
      </c>
      <c r="AA3867" s="15">
        <f t="shared" si="381"/>
        <v>0</v>
      </c>
      <c r="AB3867" s="15">
        <f t="shared" si="382"/>
        <v>1</v>
      </c>
      <c r="AC3867" s="15">
        <f t="shared" si="383"/>
        <v>1900</v>
      </c>
    </row>
    <row r="3868" spans="7:29" x14ac:dyDescent="0.35">
      <c r="G3868" s="64"/>
      <c r="H3868" s="65"/>
      <c r="I3868" s="65" t="str">
        <f>IF(Job_Cards[[#This Row],[Customer Name]]="",I3867,"")</f>
        <v>Counter Sale</v>
      </c>
      <c r="K3868" s="67" t="str">
        <f>_xlfn.XLOOKUP(Job_Cards[[#This Row],[Part Code Issued]],'Inventory Check'!$A$3:$A$3000,'Inventory Check'!$B$3:$B$3000,"WRONG Code",0)</f>
        <v>WRONG Code</v>
      </c>
      <c r="N3868" s="69">
        <f t="shared" si="379"/>
        <v>0</v>
      </c>
      <c r="U3868" s="71">
        <f t="shared" si="378"/>
        <v>0</v>
      </c>
      <c r="V3868" s="71">
        <f t="shared" si="380"/>
        <v>0</v>
      </c>
      <c r="X3868" s="69">
        <f>Job_Cards[[#This Row],[GST on Lobour]]+Job_Cards[[#This Row],[Total Labour]]+Job_Cards[[#This Row],[Part Value]]</f>
        <v>0</v>
      </c>
      <c r="AA3868" s="15">
        <f t="shared" si="381"/>
        <v>0</v>
      </c>
      <c r="AB3868" s="15">
        <f t="shared" si="382"/>
        <v>1</v>
      </c>
      <c r="AC3868" s="15">
        <f t="shared" si="383"/>
        <v>1900</v>
      </c>
    </row>
    <row r="3869" spans="7:29" x14ac:dyDescent="0.35">
      <c r="G3869" s="64"/>
      <c r="H3869" s="65"/>
      <c r="I3869" s="65" t="str">
        <f>IF(Job_Cards[[#This Row],[Customer Name]]="",I3868,"")</f>
        <v>Counter Sale</v>
      </c>
      <c r="K3869" s="67" t="str">
        <f>_xlfn.XLOOKUP(Job_Cards[[#This Row],[Part Code Issued]],'Inventory Check'!$A$3:$A$3000,'Inventory Check'!$B$3:$B$3000,"WRONG Code",0)</f>
        <v>WRONG Code</v>
      </c>
      <c r="N3869" s="69">
        <f t="shared" si="379"/>
        <v>0</v>
      </c>
      <c r="U3869" s="71">
        <f t="shared" si="378"/>
        <v>0</v>
      </c>
      <c r="V3869" s="71">
        <f t="shared" si="380"/>
        <v>0</v>
      </c>
      <c r="X3869" s="69">
        <f>Job_Cards[[#This Row],[GST on Lobour]]+Job_Cards[[#This Row],[Total Labour]]+Job_Cards[[#This Row],[Part Value]]</f>
        <v>0</v>
      </c>
      <c r="AA3869" s="15">
        <f t="shared" si="381"/>
        <v>0</v>
      </c>
      <c r="AB3869" s="15">
        <f t="shared" si="382"/>
        <v>1</v>
      </c>
      <c r="AC3869" s="15">
        <f t="shared" si="383"/>
        <v>1900</v>
      </c>
    </row>
    <row r="3870" spans="7:29" x14ac:dyDescent="0.35">
      <c r="G3870" s="64"/>
      <c r="H3870" s="65"/>
      <c r="I3870" s="65" t="str">
        <f>IF(Job_Cards[[#This Row],[Customer Name]]="",I3869,"")</f>
        <v>Counter Sale</v>
      </c>
      <c r="K3870" s="67" t="str">
        <f>_xlfn.XLOOKUP(Job_Cards[[#This Row],[Part Code Issued]],'Inventory Check'!$A$3:$A$3000,'Inventory Check'!$B$3:$B$3000,"WRONG Code",0)</f>
        <v>WRONG Code</v>
      </c>
      <c r="N3870" s="69">
        <f t="shared" si="379"/>
        <v>0</v>
      </c>
      <c r="U3870" s="71">
        <f t="shared" si="378"/>
        <v>0</v>
      </c>
      <c r="V3870" s="71">
        <f t="shared" si="380"/>
        <v>0</v>
      </c>
      <c r="X3870" s="69">
        <f>Job_Cards[[#This Row],[GST on Lobour]]+Job_Cards[[#This Row],[Total Labour]]+Job_Cards[[#This Row],[Part Value]]</f>
        <v>0</v>
      </c>
      <c r="AA3870" s="15">
        <f t="shared" si="381"/>
        <v>0</v>
      </c>
      <c r="AB3870" s="15">
        <f t="shared" si="382"/>
        <v>1</v>
      </c>
      <c r="AC3870" s="15">
        <f t="shared" si="383"/>
        <v>1900</v>
      </c>
    </row>
    <row r="3871" spans="7:29" x14ac:dyDescent="0.35">
      <c r="G3871" s="64"/>
      <c r="H3871" s="65"/>
      <c r="I3871" s="65" t="str">
        <f>IF(Job_Cards[[#This Row],[Customer Name]]="",I3870,"")</f>
        <v>Counter Sale</v>
      </c>
      <c r="K3871" s="67" t="str">
        <f>_xlfn.XLOOKUP(Job_Cards[[#This Row],[Part Code Issued]],'Inventory Check'!$A$3:$A$3000,'Inventory Check'!$B$3:$B$3000,"WRONG Code",0)</f>
        <v>WRONG Code</v>
      </c>
      <c r="N3871" s="69">
        <f t="shared" si="379"/>
        <v>0</v>
      </c>
      <c r="U3871" s="71">
        <f t="shared" si="378"/>
        <v>0</v>
      </c>
      <c r="V3871" s="71">
        <f t="shared" si="380"/>
        <v>0</v>
      </c>
      <c r="X3871" s="69">
        <f>Job_Cards[[#This Row],[GST on Lobour]]+Job_Cards[[#This Row],[Total Labour]]+Job_Cards[[#This Row],[Part Value]]</f>
        <v>0</v>
      </c>
      <c r="AA3871" s="15">
        <f t="shared" si="381"/>
        <v>0</v>
      </c>
      <c r="AB3871" s="15">
        <f t="shared" si="382"/>
        <v>1</v>
      </c>
      <c r="AC3871" s="15">
        <f t="shared" si="383"/>
        <v>1900</v>
      </c>
    </row>
    <row r="3872" spans="7:29" x14ac:dyDescent="0.35">
      <c r="G3872" s="64"/>
      <c r="H3872" s="65"/>
      <c r="I3872" s="65" t="str">
        <f>IF(Job_Cards[[#This Row],[Customer Name]]="",I3871,"")</f>
        <v>Counter Sale</v>
      </c>
      <c r="K3872" s="67" t="str">
        <f>_xlfn.XLOOKUP(Job_Cards[[#This Row],[Part Code Issued]],'Inventory Check'!$A$3:$A$3000,'Inventory Check'!$B$3:$B$3000,"WRONG Code",0)</f>
        <v>WRONG Code</v>
      </c>
      <c r="N3872" s="69">
        <f t="shared" si="379"/>
        <v>0</v>
      </c>
      <c r="U3872" s="71">
        <f t="shared" si="378"/>
        <v>0</v>
      </c>
      <c r="V3872" s="71">
        <f t="shared" si="380"/>
        <v>0</v>
      </c>
      <c r="X3872" s="69">
        <f>Job_Cards[[#This Row],[GST on Lobour]]+Job_Cards[[#This Row],[Total Labour]]+Job_Cards[[#This Row],[Part Value]]</f>
        <v>0</v>
      </c>
      <c r="AA3872" s="15">
        <f t="shared" si="381"/>
        <v>0</v>
      </c>
      <c r="AB3872" s="15">
        <f t="shared" si="382"/>
        <v>1</v>
      </c>
      <c r="AC3872" s="15">
        <f t="shared" si="383"/>
        <v>1900</v>
      </c>
    </row>
    <row r="3873" spans="7:29" x14ac:dyDescent="0.35">
      <c r="G3873" s="64"/>
      <c r="H3873" s="65"/>
      <c r="I3873" s="65" t="str">
        <f>IF(Job_Cards[[#This Row],[Customer Name]]="",I3872,"")</f>
        <v>Counter Sale</v>
      </c>
      <c r="K3873" s="67" t="str">
        <f>_xlfn.XLOOKUP(Job_Cards[[#This Row],[Part Code Issued]],'Inventory Check'!$A$3:$A$3000,'Inventory Check'!$B$3:$B$3000,"WRONG Code",0)</f>
        <v>WRONG Code</v>
      </c>
      <c r="N3873" s="69">
        <f t="shared" si="379"/>
        <v>0</v>
      </c>
      <c r="U3873" s="71">
        <f t="shared" si="378"/>
        <v>0</v>
      </c>
      <c r="V3873" s="71">
        <f t="shared" si="380"/>
        <v>0</v>
      </c>
      <c r="X3873" s="69">
        <f>Job_Cards[[#This Row],[GST on Lobour]]+Job_Cards[[#This Row],[Total Labour]]+Job_Cards[[#This Row],[Part Value]]</f>
        <v>0</v>
      </c>
      <c r="AA3873" s="15">
        <f t="shared" si="381"/>
        <v>0</v>
      </c>
      <c r="AB3873" s="15">
        <f t="shared" si="382"/>
        <v>1</v>
      </c>
      <c r="AC3873" s="15">
        <f t="shared" si="383"/>
        <v>1900</v>
      </c>
    </row>
    <row r="3874" spans="7:29" x14ac:dyDescent="0.35">
      <c r="G3874" s="64"/>
      <c r="H3874" s="65"/>
      <c r="I3874" s="65" t="str">
        <f>IF(Job_Cards[[#This Row],[Customer Name]]="",I3873,"")</f>
        <v>Counter Sale</v>
      </c>
      <c r="K3874" s="67" t="str">
        <f>_xlfn.XLOOKUP(Job_Cards[[#This Row],[Part Code Issued]],'Inventory Check'!$A$3:$A$3000,'Inventory Check'!$B$3:$B$3000,"WRONG Code",0)</f>
        <v>WRONG Code</v>
      </c>
      <c r="N3874" s="69">
        <f t="shared" si="379"/>
        <v>0</v>
      </c>
      <c r="U3874" s="71">
        <f t="shared" si="378"/>
        <v>0</v>
      </c>
      <c r="V3874" s="71">
        <f t="shared" si="380"/>
        <v>0</v>
      </c>
      <c r="X3874" s="69">
        <f>Job_Cards[[#This Row],[GST on Lobour]]+Job_Cards[[#This Row],[Total Labour]]+Job_Cards[[#This Row],[Part Value]]</f>
        <v>0</v>
      </c>
      <c r="AA3874" s="15">
        <f t="shared" si="381"/>
        <v>0</v>
      </c>
      <c r="AB3874" s="15">
        <f t="shared" si="382"/>
        <v>1</v>
      </c>
      <c r="AC3874" s="15">
        <f t="shared" si="383"/>
        <v>1900</v>
      </c>
    </row>
    <row r="3875" spans="7:29" x14ac:dyDescent="0.35">
      <c r="G3875" s="64"/>
      <c r="H3875" s="65"/>
      <c r="I3875" s="65" t="str">
        <f>IF(Job_Cards[[#This Row],[Customer Name]]="",I3874,"")</f>
        <v>Counter Sale</v>
      </c>
      <c r="K3875" s="67" t="str">
        <f>_xlfn.XLOOKUP(Job_Cards[[#This Row],[Part Code Issued]],'Inventory Check'!$A$3:$A$3000,'Inventory Check'!$B$3:$B$3000,"WRONG Code",0)</f>
        <v>WRONG Code</v>
      </c>
      <c r="N3875" s="69">
        <f t="shared" si="379"/>
        <v>0</v>
      </c>
      <c r="U3875" s="71">
        <f t="shared" si="378"/>
        <v>0</v>
      </c>
      <c r="V3875" s="71">
        <f t="shared" si="380"/>
        <v>0</v>
      </c>
      <c r="X3875" s="69">
        <f>Job_Cards[[#This Row],[GST on Lobour]]+Job_Cards[[#This Row],[Total Labour]]+Job_Cards[[#This Row],[Part Value]]</f>
        <v>0</v>
      </c>
      <c r="AA3875" s="15">
        <f t="shared" si="381"/>
        <v>0</v>
      </c>
      <c r="AB3875" s="15">
        <f t="shared" si="382"/>
        <v>1</v>
      </c>
      <c r="AC3875" s="15">
        <f t="shared" si="383"/>
        <v>1900</v>
      </c>
    </row>
    <row r="3876" spans="7:29" x14ac:dyDescent="0.35">
      <c r="G3876" s="64"/>
      <c r="H3876" s="65"/>
      <c r="I3876" s="65" t="str">
        <f>IF(Job_Cards[[#This Row],[Customer Name]]="",I3875,"")</f>
        <v>Counter Sale</v>
      </c>
      <c r="K3876" s="67" t="str">
        <f>_xlfn.XLOOKUP(Job_Cards[[#This Row],[Part Code Issued]],'Inventory Check'!$A$3:$A$3000,'Inventory Check'!$B$3:$B$3000,"WRONG Code",0)</f>
        <v>WRONG Code</v>
      </c>
      <c r="N3876" s="69">
        <f t="shared" si="379"/>
        <v>0</v>
      </c>
      <c r="U3876" s="71">
        <f t="shared" si="378"/>
        <v>0</v>
      </c>
      <c r="V3876" s="71">
        <f t="shared" si="380"/>
        <v>0</v>
      </c>
      <c r="X3876" s="69">
        <f>Job_Cards[[#This Row],[GST on Lobour]]+Job_Cards[[#This Row],[Total Labour]]+Job_Cards[[#This Row],[Part Value]]</f>
        <v>0</v>
      </c>
      <c r="AA3876" s="15">
        <f t="shared" si="381"/>
        <v>0</v>
      </c>
      <c r="AB3876" s="15">
        <f t="shared" si="382"/>
        <v>1</v>
      </c>
      <c r="AC3876" s="15">
        <f t="shared" si="383"/>
        <v>1900</v>
      </c>
    </row>
    <row r="3877" spans="7:29" x14ac:dyDescent="0.35">
      <c r="G3877" s="64"/>
      <c r="H3877" s="65"/>
      <c r="I3877" s="65" t="str">
        <f>IF(Job_Cards[[#This Row],[Customer Name]]="",I3876,"")</f>
        <v>Counter Sale</v>
      </c>
      <c r="K3877" s="67" t="str">
        <f>_xlfn.XLOOKUP(Job_Cards[[#This Row],[Part Code Issued]],'Inventory Check'!$A$3:$A$3000,'Inventory Check'!$B$3:$B$3000,"WRONG Code",0)</f>
        <v>WRONG Code</v>
      </c>
      <c r="N3877" s="69">
        <f t="shared" si="379"/>
        <v>0</v>
      </c>
      <c r="U3877" s="71">
        <f t="shared" si="378"/>
        <v>0</v>
      </c>
      <c r="V3877" s="71">
        <f t="shared" si="380"/>
        <v>0</v>
      </c>
      <c r="X3877" s="69">
        <f>Job_Cards[[#This Row],[GST on Lobour]]+Job_Cards[[#This Row],[Total Labour]]+Job_Cards[[#This Row],[Part Value]]</f>
        <v>0</v>
      </c>
      <c r="AA3877" s="15">
        <f t="shared" si="381"/>
        <v>0</v>
      </c>
      <c r="AB3877" s="15">
        <f t="shared" si="382"/>
        <v>1</v>
      </c>
      <c r="AC3877" s="15">
        <f t="shared" si="383"/>
        <v>1900</v>
      </c>
    </row>
    <row r="3878" spans="7:29" x14ac:dyDescent="0.35">
      <c r="G3878" s="64"/>
      <c r="H3878" s="65"/>
      <c r="I3878" s="65" t="str">
        <f>IF(Job_Cards[[#This Row],[Customer Name]]="",I3877,"")</f>
        <v>Counter Sale</v>
      </c>
      <c r="K3878" s="67" t="str">
        <f>_xlfn.XLOOKUP(Job_Cards[[#This Row],[Part Code Issued]],'Inventory Check'!$A$3:$A$3000,'Inventory Check'!$B$3:$B$3000,"WRONG Code",0)</f>
        <v>WRONG Code</v>
      </c>
      <c r="N3878" s="69">
        <f t="shared" si="379"/>
        <v>0</v>
      </c>
      <c r="U3878" s="71">
        <f t="shared" si="378"/>
        <v>0</v>
      </c>
      <c r="V3878" s="71">
        <f t="shared" si="380"/>
        <v>0</v>
      </c>
      <c r="X3878" s="69">
        <f>Job_Cards[[#This Row],[GST on Lobour]]+Job_Cards[[#This Row],[Total Labour]]+Job_Cards[[#This Row],[Part Value]]</f>
        <v>0</v>
      </c>
      <c r="AA3878" s="15">
        <f t="shared" si="381"/>
        <v>0</v>
      </c>
      <c r="AB3878" s="15">
        <f t="shared" si="382"/>
        <v>1</v>
      </c>
      <c r="AC3878" s="15">
        <f t="shared" si="383"/>
        <v>1900</v>
      </c>
    </row>
    <row r="3879" spans="7:29" x14ac:dyDescent="0.35">
      <c r="G3879" s="64"/>
      <c r="H3879" s="65"/>
      <c r="I3879" s="65" t="str">
        <f>IF(Job_Cards[[#This Row],[Customer Name]]="",I3878,"")</f>
        <v>Counter Sale</v>
      </c>
      <c r="K3879" s="67" t="str">
        <f>_xlfn.XLOOKUP(Job_Cards[[#This Row],[Part Code Issued]],'Inventory Check'!$A$3:$A$3000,'Inventory Check'!$B$3:$B$3000,"WRONG Code",0)</f>
        <v>WRONG Code</v>
      </c>
      <c r="N3879" s="69">
        <f t="shared" si="379"/>
        <v>0</v>
      </c>
      <c r="U3879" s="71">
        <f t="shared" si="378"/>
        <v>0</v>
      </c>
      <c r="V3879" s="71">
        <f t="shared" si="380"/>
        <v>0</v>
      </c>
      <c r="X3879" s="69">
        <f>Job_Cards[[#This Row],[GST on Lobour]]+Job_Cards[[#This Row],[Total Labour]]+Job_Cards[[#This Row],[Part Value]]</f>
        <v>0</v>
      </c>
      <c r="AA3879" s="15">
        <f t="shared" si="381"/>
        <v>0</v>
      </c>
      <c r="AB3879" s="15">
        <f t="shared" si="382"/>
        <v>1</v>
      </c>
      <c r="AC3879" s="15">
        <f t="shared" si="383"/>
        <v>1900</v>
      </c>
    </row>
    <row r="3880" spans="7:29" x14ac:dyDescent="0.35">
      <c r="G3880" s="64"/>
      <c r="H3880" s="65"/>
      <c r="I3880" s="65" t="str">
        <f>IF(Job_Cards[[#This Row],[Customer Name]]="",I3879,"")</f>
        <v>Counter Sale</v>
      </c>
      <c r="K3880" s="67" t="str">
        <f>_xlfn.XLOOKUP(Job_Cards[[#This Row],[Part Code Issued]],'Inventory Check'!$A$3:$A$3000,'Inventory Check'!$B$3:$B$3000,"WRONG Code",0)</f>
        <v>WRONG Code</v>
      </c>
      <c r="N3880" s="69">
        <f t="shared" si="379"/>
        <v>0</v>
      </c>
      <c r="U3880" s="71">
        <f t="shared" si="378"/>
        <v>0</v>
      </c>
      <c r="V3880" s="71">
        <f t="shared" si="380"/>
        <v>0</v>
      </c>
      <c r="X3880" s="69">
        <f>Job_Cards[[#This Row],[GST on Lobour]]+Job_Cards[[#This Row],[Total Labour]]+Job_Cards[[#This Row],[Part Value]]</f>
        <v>0</v>
      </c>
      <c r="AA3880" s="15">
        <f t="shared" si="381"/>
        <v>0</v>
      </c>
      <c r="AB3880" s="15">
        <f t="shared" si="382"/>
        <v>1</v>
      </c>
      <c r="AC3880" s="15">
        <f t="shared" si="383"/>
        <v>1900</v>
      </c>
    </row>
    <row r="3881" spans="7:29" x14ac:dyDescent="0.35">
      <c r="G3881" s="64"/>
      <c r="H3881" s="65"/>
      <c r="I3881" s="65" t="str">
        <f>IF(Job_Cards[[#This Row],[Customer Name]]="",I3880,"")</f>
        <v>Counter Sale</v>
      </c>
      <c r="K3881" s="67" t="str">
        <f>_xlfn.XLOOKUP(Job_Cards[[#This Row],[Part Code Issued]],'Inventory Check'!$A$3:$A$3000,'Inventory Check'!$B$3:$B$3000,"WRONG Code",0)</f>
        <v>WRONG Code</v>
      </c>
      <c r="N3881" s="69">
        <f t="shared" si="379"/>
        <v>0</v>
      </c>
      <c r="U3881" s="71">
        <f t="shared" si="378"/>
        <v>0</v>
      </c>
      <c r="V3881" s="71">
        <f t="shared" si="380"/>
        <v>0</v>
      </c>
      <c r="X3881" s="69">
        <f>Job_Cards[[#This Row],[GST on Lobour]]+Job_Cards[[#This Row],[Total Labour]]+Job_Cards[[#This Row],[Part Value]]</f>
        <v>0</v>
      </c>
      <c r="AA3881" s="15">
        <f t="shared" si="381"/>
        <v>0</v>
      </c>
      <c r="AB3881" s="15">
        <f t="shared" si="382"/>
        <v>1</v>
      </c>
      <c r="AC3881" s="15">
        <f t="shared" si="383"/>
        <v>1900</v>
      </c>
    </row>
    <row r="3882" spans="7:29" x14ac:dyDescent="0.35">
      <c r="G3882" s="64"/>
      <c r="H3882" s="65"/>
      <c r="I3882" s="65" t="str">
        <f>IF(Job_Cards[[#This Row],[Customer Name]]="",I3881,"")</f>
        <v>Counter Sale</v>
      </c>
      <c r="K3882" s="67" t="str">
        <f>_xlfn.XLOOKUP(Job_Cards[[#This Row],[Part Code Issued]],'Inventory Check'!$A$3:$A$3000,'Inventory Check'!$B$3:$B$3000,"WRONG Code",0)</f>
        <v>WRONG Code</v>
      </c>
      <c r="N3882" s="69">
        <f t="shared" si="379"/>
        <v>0</v>
      </c>
      <c r="U3882" s="71">
        <f t="shared" si="378"/>
        <v>0</v>
      </c>
      <c r="V3882" s="71">
        <f t="shared" si="380"/>
        <v>0</v>
      </c>
      <c r="X3882" s="69">
        <f>Job_Cards[[#This Row],[GST on Lobour]]+Job_Cards[[#This Row],[Total Labour]]+Job_Cards[[#This Row],[Part Value]]</f>
        <v>0</v>
      </c>
      <c r="AA3882" s="15">
        <f t="shared" si="381"/>
        <v>0</v>
      </c>
      <c r="AB3882" s="15">
        <f t="shared" si="382"/>
        <v>1</v>
      </c>
      <c r="AC3882" s="15">
        <f t="shared" si="383"/>
        <v>1900</v>
      </c>
    </row>
    <row r="3883" spans="7:29" x14ac:dyDescent="0.35">
      <c r="G3883" s="64"/>
      <c r="H3883" s="65"/>
      <c r="I3883" s="65" t="str">
        <f>IF(Job_Cards[[#This Row],[Customer Name]]="",I3882,"")</f>
        <v>Counter Sale</v>
      </c>
      <c r="K3883" s="67" t="str">
        <f>_xlfn.XLOOKUP(Job_Cards[[#This Row],[Part Code Issued]],'Inventory Check'!$A$3:$A$3000,'Inventory Check'!$B$3:$B$3000,"WRONG Code",0)</f>
        <v>WRONG Code</v>
      </c>
      <c r="N3883" s="69">
        <f t="shared" si="379"/>
        <v>0</v>
      </c>
      <c r="U3883" s="71">
        <f t="shared" si="378"/>
        <v>0</v>
      </c>
      <c r="V3883" s="71">
        <f t="shared" si="380"/>
        <v>0</v>
      </c>
      <c r="X3883" s="69">
        <f>Job_Cards[[#This Row],[GST on Lobour]]+Job_Cards[[#This Row],[Total Labour]]+Job_Cards[[#This Row],[Part Value]]</f>
        <v>0</v>
      </c>
      <c r="AA3883" s="15">
        <f t="shared" si="381"/>
        <v>0</v>
      </c>
      <c r="AB3883" s="15">
        <f t="shared" si="382"/>
        <v>1</v>
      </c>
      <c r="AC3883" s="15">
        <f t="shared" si="383"/>
        <v>1900</v>
      </c>
    </row>
    <row r="3884" spans="7:29" x14ac:dyDescent="0.35">
      <c r="G3884" s="64"/>
      <c r="H3884" s="65"/>
      <c r="I3884" s="65" t="str">
        <f>IF(Job_Cards[[#This Row],[Customer Name]]="",I3883,"")</f>
        <v>Counter Sale</v>
      </c>
      <c r="K3884" s="67" t="str">
        <f>_xlfn.XLOOKUP(Job_Cards[[#This Row],[Part Code Issued]],'Inventory Check'!$A$3:$A$3000,'Inventory Check'!$B$3:$B$3000,"WRONG Code",0)</f>
        <v>WRONG Code</v>
      </c>
      <c r="N3884" s="69">
        <f t="shared" si="379"/>
        <v>0</v>
      </c>
      <c r="U3884" s="71">
        <f t="shared" si="378"/>
        <v>0</v>
      </c>
      <c r="V3884" s="71">
        <f t="shared" si="380"/>
        <v>0</v>
      </c>
      <c r="X3884" s="69">
        <f>Job_Cards[[#This Row],[GST on Lobour]]+Job_Cards[[#This Row],[Total Labour]]+Job_Cards[[#This Row],[Part Value]]</f>
        <v>0</v>
      </c>
      <c r="AA3884" s="15">
        <f t="shared" si="381"/>
        <v>0</v>
      </c>
      <c r="AB3884" s="15">
        <f t="shared" si="382"/>
        <v>1</v>
      </c>
      <c r="AC3884" s="15">
        <f t="shared" si="383"/>
        <v>1900</v>
      </c>
    </row>
    <row r="3885" spans="7:29" x14ac:dyDescent="0.35">
      <c r="G3885" s="64"/>
      <c r="H3885" s="65"/>
      <c r="I3885" s="65" t="str">
        <f>IF(Job_Cards[[#This Row],[Customer Name]]="",I3884,"")</f>
        <v>Counter Sale</v>
      </c>
      <c r="K3885" s="67" t="str">
        <f>_xlfn.XLOOKUP(Job_Cards[[#This Row],[Part Code Issued]],'Inventory Check'!$A$3:$A$3000,'Inventory Check'!$B$3:$B$3000,"WRONG Code",0)</f>
        <v>WRONG Code</v>
      </c>
      <c r="N3885" s="69">
        <f t="shared" si="379"/>
        <v>0</v>
      </c>
      <c r="U3885" s="71">
        <f t="shared" si="378"/>
        <v>0</v>
      </c>
      <c r="V3885" s="71">
        <f t="shared" si="380"/>
        <v>0</v>
      </c>
      <c r="X3885" s="69">
        <f>Job_Cards[[#This Row],[GST on Lobour]]+Job_Cards[[#This Row],[Total Labour]]+Job_Cards[[#This Row],[Part Value]]</f>
        <v>0</v>
      </c>
      <c r="AA3885" s="15">
        <f t="shared" si="381"/>
        <v>0</v>
      </c>
      <c r="AB3885" s="15">
        <f t="shared" si="382"/>
        <v>1</v>
      </c>
      <c r="AC3885" s="15">
        <f t="shared" si="383"/>
        <v>1900</v>
      </c>
    </row>
    <row r="3886" spans="7:29" x14ac:dyDescent="0.35">
      <c r="G3886" s="64"/>
      <c r="H3886" s="65"/>
      <c r="I3886" s="65" t="str">
        <f>IF(Job_Cards[[#This Row],[Customer Name]]="",I3885,"")</f>
        <v>Counter Sale</v>
      </c>
      <c r="K3886" s="67" t="str">
        <f>_xlfn.XLOOKUP(Job_Cards[[#This Row],[Part Code Issued]],'Inventory Check'!$A$3:$A$3000,'Inventory Check'!$B$3:$B$3000,"WRONG Code",0)</f>
        <v>WRONG Code</v>
      </c>
      <c r="N3886" s="69">
        <f t="shared" si="379"/>
        <v>0</v>
      </c>
      <c r="U3886" s="71">
        <f t="shared" si="378"/>
        <v>0</v>
      </c>
      <c r="V3886" s="71">
        <f t="shared" si="380"/>
        <v>0</v>
      </c>
      <c r="X3886" s="69">
        <f>Job_Cards[[#This Row],[GST on Lobour]]+Job_Cards[[#This Row],[Total Labour]]+Job_Cards[[#This Row],[Part Value]]</f>
        <v>0</v>
      </c>
      <c r="AA3886" s="15">
        <f t="shared" si="381"/>
        <v>0</v>
      </c>
      <c r="AB3886" s="15">
        <f t="shared" si="382"/>
        <v>1</v>
      </c>
      <c r="AC3886" s="15">
        <f t="shared" si="383"/>
        <v>1900</v>
      </c>
    </row>
    <row r="3887" spans="7:29" x14ac:dyDescent="0.35">
      <c r="G3887" s="64"/>
      <c r="H3887" s="65"/>
      <c r="I3887" s="65" t="str">
        <f>IF(Job_Cards[[#This Row],[Customer Name]]="",I3886,"")</f>
        <v>Counter Sale</v>
      </c>
      <c r="K3887" s="67" t="str">
        <f>_xlfn.XLOOKUP(Job_Cards[[#This Row],[Part Code Issued]],'Inventory Check'!$A$3:$A$3000,'Inventory Check'!$B$3:$B$3000,"WRONG Code",0)</f>
        <v>WRONG Code</v>
      </c>
      <c r="N3887" s="69">
        <f t="shared" si="379"/>
        <v>0</v>
      </c>
      <c r="U3887" s="71">
        <f t="shared" si="378"/>
        <v>0</v>
      </c>
      <c r="V3887" s="71">
        <f t="shared" si="380"/>
        <v>0</v>
      </c>
      <c r="X3887" s="69">
        <f>Job_Cards[[#This Row],[GST on Lobour]]+Job_Cards[[#This Row],[Total Labour]]+Job_Cards[[#This Row],[Part Value]]</f>
        <v>0</v>
      </c>
      <c r="AA3887" s="15">
        <f t="shared" si="381"/>
        <v>0</v>
      </c>
      <c r="AB3887" s="15">
        <f t="shared" si="382"/>
        <v>1</v>
      </c>
      <c r="AC3887" s="15">
        <f t="shared" si="383"/>
        <v>1900</v>
      </c>
    </row>
    <row r="3888" spans="7:29" x14ac:dyDescent="0.35">
      <c r="G3888" s="64"/>
      <c r="H3888" s="65"/>
      <c r="I3888" s="65" t="str">
        <f>IF(Job_Cards[[#This Row],[Customer Name]]="",I3887,"")</f>
        <v>Counter Sale</v>
      </c>
      <c r="K3888" s="67" t="str">
        <f>_xlfn.XLOOKUP(Job_Cards[[#This Row],[Part Code Issued]],'Inventory Check'!$A$3:$A$3000,'Inventory Check'!$B$3:$B$3000,"WRONG Code",0)</f>
        <v>WRONG Code</v>
      </c>
      <c r="N3888" s="69">
        <f t="shared" si="379"/>
        <v>0</v>
      </c>
      <c r="U3888" s="71">
        <f t="shared" si="378"/>
        <v>0</v>
      </c>
      <c r="V3888" s="71">
        <f t="shared" si="380"/>
        <v>0</v>
      </c>
      <c r="X3888" s="69">
        <f>Job_Cards[[#This Row],[GST on Lobour]]+Job_Cards[[#This Row],[Total Labour]]+Job_Cards[[#This Row],[Part Value]]</f>
        <v>0</v>
      </c>
      <c r="AA3888" s="15">
        <f t="shared" si="381"/>
        <v>0</v>
      </c>
      <c r="AB3888" s="15">
        <f t="shared" si="382"/>
        <v>1</v>
      </c>
      <c r="AC3888" s="15">
        <f t="shared" si="383"/>
        <v>1900</v>
      </c>
    </row>
    <row r="3889" spans="7:29" x14ac:dyDescent="0.35">
      <c r="G3889" s="64"/>
      <c r="H3889" s="65"/>
      <c r="I3889" s="65" t="str">
        <f>IF(Job_Cards[[#This Row],[Customer Name]]="",I3888,"")</f>
        <v>Counter Sale</v>
      </c>
      <c r="K3889" s="67" t="str">
        <f>_xlfn.XLOOKUP(Job_Cards[[#This Row],[Part Code Issued]],'Inventory Check'!$A$3:$A$3000,'Inventory Check'!$B$3:$B$3000,"WRONG Code",0)</f>
        <v>WRONG Code</v>
      </c>
      <c r="N3889" s="69">
        <f t="shared" si="379"/>
        <v>0</v>
      </c>
      <c r="U3889" s="71">
        <f t="shared" si="378"/>
        <v>0</v>
      </c>
      <c r="V3889" s="71">
        <f t="shared" si="380"/>
        <v>0</v>
      </c>
      <c r="X3889" s="69">
        <f>Job_Cards[[#This Row],[GST on Lobour]]+Job_Cards[[#This Row],[Total Labour]]+Job_Cards[[#This Row],[Part Value]]</f>
        <v>0</v>
      </c>
      <c r="AA3889" s="15">
        <f t="shared" si="381"/>
        <v>0</v>
      </c>
      <c r="AB3889" s="15">
        <f t="shared" si="382"/>
        <v>1</v>
      </c>
      <c r="AC3889" s="15">
        <f t="shared" si="383"/>
        <v>1900</v>
      </c>
    </row>
    <row r="3890" spans="7:29" x14ac:dyDescent="0.35">
      <c r="G3890" s="64"/>
      <c r="H3890" s="65"/>
      <c r="I3890" s="65" t="str">
        <f>IF(Job_Cards[[#This Row],[Customer Name]]="",I3889,"")</f>
        <v>Counter Sale</v>
      </c>
      <c r="K3890" s="67" t="str">
        <f>_xlfn.XLOOKUP(Job_Cards[[#This Row],[Part Code Issued]],'Inventory Check'!$A$3:$A$3000,'Inventory Check'!$B$3:$B$3000,"WRONG Code",0)</f>
        <v>WRONG Code</v>
      </c>
      <c r="N3890" s="69">
        <f t="shared" si="379"/>
        <v>0</v>
      </c>
      <c r="U3890" s="71">
        <f t="shared" si="378"/>
        <v>0</v>
      </c>
      <c r="V3890" s="71">
        <f t="shared" si="380"/>
        <v>0</v>
      </c>
      <c r="X3890" s="69">
        <f>Job_Cards[[#This Row],[GST on Lobour]]+Job_Cards[[#This Row],[Total Labour]]+Job_Cards[[#This Row],[Part Value]]</f>
        <v>0</v>
      </c>
      <c r="AA3890" s="15">
        <f t="shared" si="381"/>
        <v>0</v>
      </c>
      <c r="AB3890" s="15">
        <f t="shared" si="382"/>
        <v>1</v>
      </c>
      <c r="AC3890" s="15">
        <f t="shared" si="383"/>
        <v>1900</v>
      </c>
    </row>
    <row r="3891" spans="7:29" x14ac:dyDescent="0.35">
      <c r="G3891" s="64"/>
      <c r="H3891" s="65"/>
      <c r="I3891" s="65" t="str">
        <f>IF(Job_Cards[[#This Row],[Customer Name]]="",I3890,"")</f>
        <v>Counter Sale</v>
      </c>
      <c r="K3891" s="67" t="str">
        <f>_xlfn.XLOOKUP(Job_Cards[[#This Row],[Part Code Issued]],'Inventory Check'!$A$3:$A$3000,'Inventory Check'!$B$3:$B$3000,"WRONG Code",0)</f>
        <v>WRONG Code</v>
      </c>
      <c r="N3891" s="69">
        <f t="shared" si="379"/>
        <v>0</v>
      </c>
      <c r="U3891" s="71">
        <f t="shared" si="378"/>
        <v>0</v>
      </c>
      <c r="V3891" s="71">
        <f t="shared" si="380"/>
        <v>0</v>
      </c>
      <c r="X3891" s="69">
        <f>Job_Cards[[#This Row],[GST on Lobour]]+Job_Cards[[#This Row],[Total Labour]]+Job_Cards[[#This Row],[Part Value]]</f>
        <v>0</v>
      </c>
      <c r="AA3891" s="15">
        <f t="shared" si="381"/>
        <v>0</v>
      </c>
      <c r="AB3891" s="15">
        <f t="shared" si="382"/>
        <v>1</v>
      </c>
      <c r="AC3891" s="15">
        <f t="shared" si="383"/>
        <v>1900</v>
      </c>
    </row>
    <row r="3892" spans="7:29" x14ac:dyDescent="0.35">
      <c r="G3892" s="64"/>
      <c r="H3892" s="65"/>
      <c r="I3892" s="65" t="str">
        <f>IF(Job_Cards[[#This Row],[Customer Name]]="",I3891,"")</f>
        <v>Counter Sale</v>
      </c>
      <c r="K3892" s="67" t="str">
        <f>_xlfn.XLOOKUP(Job_Cards[[#This Row],[Part Code Issued]],'Inventory Check'!$A$3:$A$3000,'Inventory Check'!$B$3:$B$3000,"WRONG Code",0)</f>
        <v>WRONG Code</v>
      </c>
      <c r="N3892" s="69">
        <f t="shared" si="379"/>
        <v>0</v>
      </c>
      <c r="U3892" s="71">
        <f t="shared" si="378"/>
        <v>0</v>
      </c>
      <c r="V3892" s="71">
        <f t="shared" si="380"/>
        <v>0</v>
      </c>
      <c r="X3892" s="69">
        <f>Job_Cards[[#This Row],[GST on Lobour]]+Job_Cards[[#This Row],[Total Labour]]+Job_Cards[[#This Row],[Part Value]]</f>
        <v>0</v>
      </c>
      <c r="AA3892" s="15">
        <f t="shared" si="381"/>
        <v>0</v>
      </c>
      <c r="AB3892" s="15">
        <f t="shared" si="382"/>
        <v>1</v>
      </c>
      <c r="AC3892" s="15">
        <f t="shared" si="383"/>
        <v>1900</v>
      </c>
    </row>
    <row r="3893" spans="7:29" x14ac:dyDescent="0.35">
      <c r="G3893" s="64"/>
      <c r="H3893" s="65"/>
      <c r="I3893" s="65" t="str">
        <f>IF(Job_Cards[[#This Row],[Customer Name]]="",I3892,"")</f>
        <v>Counter Sale</v>
      </c>
      <c r="K3893" s="67" t="str">
        <f>_xlfn.XLOOKUP(Job_Cards[[#This Row],[Part Code Issued]],'Inventory Check'!$A$3:$A$3000,'Inventory Check'!$B$3:$B$3000,"WRONG Code",0)</f>
        <v>WRONG Code</v>
      </c>
      <c r="N3893" s="69">
        <f t="shared" si="379"/>
        <v>0</v>
      </c>
      <c r="U3893" s="71">
        <f t="shared" si="378"/>
        <v>0</v>
      </c>
      <c r="V3893" s="71">
        <f t="shared" si="380"/>
        <v>0</v>
      </c>
      <c r="X3893" s="69">
        <f>Job_Cards[[#This Row],[GST on Lobour]]+Job_Cards[[#This Row],[Total Labour]]+Job_Cards[[#This Row],[Part Value]]</f>
        <v>0</v>
      </c>
      <c r="AA3893" s="15">
        <f t="shared" si="381"/>
        <v>0</v>
      </c>
      <c r="AB3893" s="15">
        <f t="shared" si="382"/>
        <v>1</v>
      </c>
      <c r="AC3893" s="15">
        <f t="shared" si="383"/>
        <v>1900</v>
      </c>
    </row>
    <row r="3894" spans="7:29" x14ac:dyDescent="0.35">
      <c r="G3894" s="64"/>
      <c r="H3894" s="65"/>
      <c r="I3894" s="65" t="str">
        <f>IF(Job_Cards[[#This Row],[Customer Name]]="",I3893,"")</f>
        <v>Counter Sale</v>
      </c>
      <c r="K3894" s="67" t="str">
        <f>_xlfn.XLOOKUP(Job_Cards[[#This Row],[Part Code Issued]],'Inventory Check'!$A$3:$A$3000,'Inventory Check'!$B$3:$B$3000,"WRONG Code",0)</f>
        <v>WRONG Code</v>
      </c>
      <c r="N3894" s="69">
        <f t="shared" si="379"/>
        <v>0</v>
      </c>
      <c r="U3894" s="71">
        <f t="shared" si="378"/>
        <v>0</v>
      </c>
      <c r="V3894" s="71">
        <f t="shared" si="380"/>
        <v>0</v>
      </c>
      <c r="X3894" s="69">
        <f>Job_Cards[[#This Row],[GST on Lobour]]+Job_Cards[[#This Row],[Total Labour]]+Job_Cards[[#This Row],[Part Value]]</f>
        <v>0</v>
      </c>
      <c r="AA3894" s="15">
        <f t="shared" si="381"/>
        <v>0</v>
      </c>
      <c r="AB3894" s="15">
        <f t="shared" si="382"/>
        <v>1</v>
      </c>
      <c r="AC3894" s="15">
        <f t="shared" si="383"/>
        <v>1900</v>
      </c>
    </row>
    <row r="3895" spans="7:29" x14ac:dyDescent="0.35">
      <c r="G3895" s="64"/>
      <c r="H3895" s="65"/>
      <c r="I3895" s="65" t="str">
        <f>IF(Job_Cards[[#This Row],[Customer Name]]="",I3894,"")</f>
        <v>Counter Sale</v>
      </c>
      <c r="K3895" s="67" t="str">
        <f>_xlfn.XLOOKUP(Job_Cards[[#This Row],[Part Code Issued]],'Inventory Check'!$A$3:$A$3000,'Inventory Check'!$B$3:$B$3000,"WRONG Code",0)</f>
        <v>WRONG Code</v>
      </c>
      <c r="N3895" s="69">
        <f t="shared" si="379"/>
        <v>0</v>
      </c>
      <c r="U3895" s="71">
        <f t="shared" si="378"/>
        <v>0</v>
      </c>
      <c r="V3895" s="71">
        <f t="shared" si="380"/>
        <v>0</v>
      </c>
      <c r="X3895" s="69">
        <f>Job_Cards[[#This Row],[GST on Lobour]]+Job_Cards[[#This Row],[Total Labour]]+Job_Cards[[#This Row],[Part Value]]</f>
        <v>0</v>
      </c>
      <c r="AA3895" s="15">
        <f t="shared" si="381"/>
        <v>0</v>
      </c>
      <c r="AB3895" s="15">
        <f t="shared" si="382"/>
        <v>1</v>
      </c>
      <c r="AC3895" s="15">
        <f t="shared" si="383"/>
        <v>1900</v>
      </c>
    </row>
    <row r="3896" spans="7:29" x14ac:dyDescent="0.35">
      <c r="G3896" s="64"/>
      <c r="H3896" s="65"/>
      <c r="I3896" s="65" t="str">
        <f>IF(Job_Cards[[#This Row],[Customer Name]]="",I3895,"")</f>
        <v>Counter Sale</v>
      </c>
      <c r="K3896" s="67" t="str">
        <f>_xlfn.XLOOKUP(Job_Cards[[#This Row],[Part Code Issued]],'Inventory Check'!$A$3:$A$3000,'Inventory Check'!$B$3:$B$3000,"WRONG Code",0)</f>
        <v>WRONG Code</v>
      </c>
      <c r="N3896" s="69">
        <f t="shared" si="379"/>
        <v>0</v>
      </c>
      <c r="U3896" s="71">
        <f t="shared" si="378"/>
        <v>0</v>
      </c>
      <c r="V3896" s="71">
        <f t="shared" si="380"/>
        <v>0</v>
      </c>
      <c r="X3896" s="69">
        <f>Job_Cards[[#This Row],[GST on Lobour]]+Job_Cards[[#This Row],[Total Labour]]+Job_Cards[[#This Row],[Part Value]]</f>
        <v>0</v>
      </c>
      <c r="AA3896" s="15">
        <f t="shared" si="381"/>
        <v>0</v>
      </c>
      <c r="AB3896" s="15">
        <f t="shared" si="382"/>
        <v>1</v>
      </c>
      <c r="AC3896" s="15">
        <f t="shared" si="383"/>
        <v>1900</v>
      </c>
    </row>
    <row r="3897" spans="7:29" x14ac:dyDescent="0.35">
      <c r="G3897" s="64"/>
      <c r="H3897" s="65"/>
      <c r="I3897" s="65" t="str">
        <f>IF(Job_Cards[[#This Row],[Customer Name]]="",I3896,"")</f>
        <v>Counter Sale</v>
      </c>
      <c r="K3897" s="67" t="str">
        <f>_xlfn.XLOOKUP(Job_Cards[[#This Row],[Part Code Issued]],'Inventory Check'!$A$3:$A$3000,'Inventory Check'!$B$3:$B$3000,"WRONG Code",0)</f>
        <v>WRONG Code</v>
      </c>
      <c r="N3897" s="69">
        <f t="shared" si="379"/>
        <v>0</v>
      </c>
      <c r="U3897" s="71">
        <f t="shared" si="378"/>
        <v>0</v>
      </c>
      <c r="V3897" s="71">
        <f t="shared" si="380"/>
        <v>0</v>
      </c>
      <c r="X3897" s="69">
        <f>Job_Cards[[#This Row],[GST on Lobour]]+Job_Cards[[#This Row],[Total Labour]]+Job_Cards[[#This Row],[Part Value]]</f>
        <v>0</v>
      </c>
      <c r="AA3897" s="15">
        <f t="shared" si="381"/>
        <v>0</v>
      </c>
      <c r="AB3897" s="15">
        <f t="shared" si="382"/>
        <v>1</v>
      </c>
      <c r="AC3897" s="15">
        <f t="shared" si="383"/>
        <v>1900</v>
      </c>
    </row>
    <row r="3898" spans="7:29" x14ac:dyDescent="0.35">
      <c r="G3898" s="64"/>
      <c r="H3898" s="65"/>
      <c r="I3898" s="65" t="str">
        <f>IF(Job_Cards[[#This Row],[Customer Name]]="",I3897,"")</f>
        <v>Counter Sale</v>
      </c>
      <c r="K3898" s="67" t="str">
        <f>_xlfn.XLOOKUP(Job_Cards[[#This Row],[Part Code Issued]],'Inventory Check'!$A$3:$A$3000,'Inventory Check'!$B$3:$B$3000,"WRONG Code",0)</f>
        <v>WRONG Code</v>
      </c>
      <c r="N3898" s="69">
        <f t="shared" si="379"/>
        <v>0</v>
      </c>
      <c r="U3898" s="71">
        <f t="shared" si="378"/>
        <v>0</v>
      </c>
      <c r="V3898" s="71">
        <f t="shared" si="380"/>
        <v>0</v>
      </c>
      <c r="X3898" s="69">
        <f>Job_Cards[[#This Row],[GST on Lobour]]+Job_Cards[[#This Row],[Total Labour]]+Job_Cards[[#This Row],[Part Value]]</f>
        <v>0</v>
      </c>
      <c r="AA3898" s="15">
        <f t="shared" si="381"/>
        <v>0</v>
      </c>
      <c r="AB3898" s="15">
        <f t="shared" si="382"/>
        <v>1</v>
      </c>
      <c r="AC3898" s="15">
        <f t="shared" si="383"/>
        <v>1900</v>
      </c>
    </row>
    <row r="3899" spans="7:29" x14ac:dyDescent="0.35">
      <c r="G3899" s="64"/>
      <c r="H3899" s="65"/>
      <c r="I3899" s="65" t="str">
        <f>IF(Job_Cards[[#This Row],[Customer Name]]="",I3898,"")</f>
        <v>Counter Sale</v>
      </c>
      <c r="K3899" s="67" t="str">
        <f>_xlfn.XLOOKUP(Job_Cards[[#This Row],[Part Code Issued]],'Inventory Check'!$A$3:$A$3000,'Inventory Check'!$B$3:$B$3000,"WRONG Code",0)</f>
        <v>WRONG Code</v>
      </c>
      <c r="N3899" s="69">
        <f t="shared" si="379"/>
        <v>0</v>
      </c>
      <c r="U3899" s="71">
        <f t="shared" si="378"/>
        <v>0</v>
      </c>
      <c r="V3899" s="71">
        <f t="shared" si="380"/>
        <v>0</v>
      </c>
      <c r="X3899" s="69">
        <f>Job_Cards[[#This Row],[GST on Lobour]]+Job_Cards[[#This Row],[Total Labour]]+Job_Cards[[#This Row],[Part Value]]</f>
        <v>0</v>
      </c>
      <c r="AA3899" s="15">
        <f t="shared" si="381"/>
        <v>0</v>
      </c>
      <c r="AB3899" s="15">
        <f t="shared" si="382"/>
        <v>1</v>
      </c>
      <c r="AC3899" s="15">
        <f t="shared" si="383"/>
        <v>1900</v>
      </c>
    </row>
    <row r="3900" spans="7:29" x14ac:dyDescent="0.35">
      <c r="G3900" s="64"/>
      <c r="H3900" s="65"/>
      <c r="I3900" s="65" t="str">
        <f>IF(Job_Cards[[#This Row],[Customer Name]]="",I3899,"")</f>
        <v>Counter Sale</v>
      </c>
      <c r="K3900" s="67" t="str">
        <f>_xlfn.XLOOKUP(Job_Cards[[#This Row],[Part Code Issued]],'Inventory Check'!$A$3:$A$3000,'Inventory Check'!$B$3:$B$3000,"WRONG Code",0)</f>
        <v>WRONG Code</v>
      </c>
      <c r="N3900" s="69">
        <f t="shared" si="379"/>
        <v>0</v>
      </c>
      <c r="U3900" s="71">
        <f t="shared" ref="U3900:U3963" si="384">SUM(O3900:T3900)</f>
        <v>0</v>
      </c>
      <c r="V3900" s="71">
        <f t="shared" si="380"/>
        <v>0</v>
      </c>
      <c r="X3900" s="69">
        <f>Job_Cards[[#This Row],[GST on Lobour]]+Job_Cards[[#This Row],[Total Labour]]+Job_Cards[[#This Row],[Part Value]]</f>
        <v>0</v>
      </c>
      <c r="AA3900" s="15">
        <f t="shared" si="381"/>
        <v>0</v>
      </c>
      <c r="AB3900" s="15">
        <f t="shared" si="382"/>
        <v>1</v>
      </c>
      <c r="AC3900" s="15">
        <f t="shared" si="383"/>
        <v>1900</v>
      </c>
    </row>
    <row r="3901" spans="7:29" x14ac:dyDescent="0.35">
      <c r="G3901" s="64"/>
      <c r="H3901" s="65"/>
      <c r="I3901" s="65" t="str">
        <f>IF(Job_Cards[[#This Row],[Customer Name]]="",I3900,"")</f>
        <v>Counter Sale</v>
      </c>
      <c r="K3901" s="67" t="str">
        <f>_xlfn.XLOOKUP(Job_Cards[[#This Row],[Part Code Issued]],'Inventory Check'!$A$3:$A$3000,'Inventory Check'!$B$3:$B$3000,"WRONG Code",0)</f>
        <v>WRONG Code</v>
      </c>
      <c r="N3901" s="69">
        <f t="shared" ref="N3901:N3964" si="385">M3901*L3901</f>
        <v>0</v>
      </c>
      <c r="U3901" s="71">
        <f t="shared" si="384"/>
        <v>0</v>
      </c>
      <c r="V3901" s="71">
        <f t="shared" ref="V3901:V3964" si="386">U3901*0.18</f>
        <v>0</v>
      </c>
      <c r="X3901" s="69">
        <f>Job_Cards[[#This Row],[GST on Lobour]]+Job_Cards[[#This Row],[Total Labour]]+Job_Cards[[#This Row],[Part Value]]</f>
        <v>0</v>
      </c>
      <c r="AA3901" s="15">
        <f t="shared" si="381"/>
        <v>0</v>
      </c>
      <c r="AB3901" s="15">
        <f t="shared" si="382"/>
        <v>1</v>
      </c>
      <c r="AC3901" s="15">
        <f t="shared" si="383"/>
        <v>1900</v>
      </c>
    </row>
    <row r="3902" spans="7:29" x14ac:dyDescent="0.35">
      <c r="G3902" s="64"/>
      <c r="H3902" s="65"/>
      <c r="I3902" s="65" t="str">
        <f>IF(Job_Cards[[#This Row],[Customer Name]]="",I3901,"")</f>
        <v>Counter Sale</v>
      </c>
      <c r="K3902" s="67" t="str">
        <f>_xlfn.XLOOKUP(Job_Cards[[#This Row],[Part Code Issued]],'Inventory Check'!$A$3:$A$3000,'Inventory Check'!$B$3:$B$3000,"WRONG Code",0)</f>
        <v>WRONG Code</v>
      </c>
      <c r="N3902" s="69">
        <f t="shared" si="385"/>
        <v>0</v>
      </c>
      <c r="U3902" s="71">
        <f t="shared" si="384"/>
        <v>0</v>
      </c>
      <c r="V3902" s="71">
        <f t="shared" si="386"/>
        <v>0</v>
      </c>
      <c r="X3902" s="69">
        <f>Job_Cards[[#This Row],[GST on Lobour]]+Job_Cards[[#This Row],[Total Labour]]+Job_Cards[[#This Row],[Part Value]]</f>
        <v>0</v>
      </c>
      <c r="AA3902" s="15">
        <f t="shared" si="381"/>
        <v>0</v>
      </c>
      <c r="AB3902" s="15">
        <f t="shared" si="382"/>
        <v>1</v>
      </c>
      <c r="AC3902" s="15">
        <f t="shared" si="383"/>
        <v>1900</v>
      </c>
    </row>
    <row r="3903" spans="7:29" x14ac:dyDescent="0.35">
      <c r="G3903" s="64"/>
      <c r="H3903" s="65"/>
      <c r="I3903" s="65" t="str">
        <f>IF(Job_Cards[[#This Row],[Customer Name]]="",I3902,"")</f>
        <v>Counter Sale</v>
      </c>
      <c r="K3903" s="67" t="str">
        <f>_xlfn.XLOOKUP(Job_Cards[[#This Row],[Part Code Issued]],'Inventory Check'!$A$3:$A$3000,'Inventory Check'!$B$3:$B$3000,"WRONG Code",0)</f>
        <v>WRONG Code</v>
      </c>
      <c r="N3903" s="69">
        <f t="shared" si="385"/>
        <v>0</v>
      </c>
      <c r="U3903" s="71">
        <f t="shared" si="384"/>
        <v>0</v>
      </c>
      <c r="V3903" s="71">
        <f t="shared" si="386"/>
        <v>0</v>
      </c>
      <c r="X3903" s="69">
        <f>Job_Cards[[#This Row],[GST on Lobour]]+Job_Cards[[#This Row],[Total Labour]]+Job_Cards[[#This Row],[Part Value]]</f>
        <v>0</v>
      </c>
      <c r="AA3903" s="15">
        <f t="shared" ref="AA3903:AA3966" si="387">DAY(B3903)</f>
        <v>0</v>
      </c>
      <c r="AB3903" s="15">
        <f t="shared" ref="AB3903:AB3966" si="388">MONTH(B3903)</f>
        <v>1</v>
      </c>
      <c r="AC3903" s="15">
        <f t="shared" ref="AC3903:AC3966" si="389">YEAR(B3903)</f>
        <v>1900</v>
      </c>
    </row>
    <row r="3904" spans="7:29" x14ac:dyDescent="0.35">
      <c r="G3904" s="64"/>
      <c r="H3904" s="65"/>
      <c r="I3904" s="65" t="str">
        <f>IF(Job_Cards[[#This Row],[Customer Name]]="",I3903,"")</f>
        <v>Counter Sale</v>
      </c>
      <c r="K3904" s="67" t="str">
        <f>_xlfn.XLOOKUP(Job_Cards[[#This Row],[Part Code Issued]],'Inventory Check'!$A$3:$A$3000,'Inventory Check'!$B$3:$B$3000,"WRONG Code",0)</f>
        <v>WRONG Code</v>
      </c>
      <c r="N3904" s="69">
        <f t="shared" si="385"/>
        <v>0</v>
      </c>
      <c r="U3904" s="71">
        <f t="shared" si="384"/>
        <v>0</v>
      </c>
      <c r="V3904" s="71">
        <f t="shared" si="386"/>
        <v>0</v>
      </c>
      <c r="X3904" s="69">
        <f>Job_Cards[[#This Row],[GST on Lobour]]+Job_Cards[[#This Row],[Total Labour]]+Job_Cards[[#This Row],[Part Value]]</f>
        <v>0</v>
      </c>
      <c r="AA3904" s="15">
        <f t="shared" si="387"/>
        <v>0</v>
      </c>
      <c r="AB3904" s="15">
        <f t="shared" si="388"/>
        <v>1</v>
      </c>
      <c r="AC3904" s="15">
        <f t="shared" si="389"/>
        <v>1900</v>
      </c>
    </row>
    <row r="3905" spans="7:29" x14ac:dyDescent="0.35">
      <c r="G3905" s="64"/>
      <c r="H3905" s="65"/>
      <c r="I3905" s="65" t="str">
        <f>IF(Job_Cards[[#This Row],[Customer Name]]="",I3904,"")</f>
        <v>Counter Sale</v>
      </c>
      <c r="K3905" s="67" t="str">
        <f>_xlfn.XLOOKUP(Job_Cards[[#This Row],[Part Code Issued]],'Inventory Check'!$A$3:$A$3000,'Inventory Check'!$B$3:$B$3000,"WRONG Code",0)</f>
        <v>WRONG Code</v>
      </c>
      <c r="N3905" s="69">
        <f t="shared" si="385"/>
        <v>0</v>
      </c>
      <c r="U3905" s="71">
        <f t="shared" si="384"/>
        <v>0</v>
      </c>
      <c r="V3905" s="71">
        <f t="shared" si="386"/>
        <v>0</v>
      </c>
      <c r="X3905" s="69">
        <f>Job_Cards[[#This Row],[GST on Lobour]]+Job_Cards[[#This Row],[Total Labour]]+Job_Cards[[#This Row],[Part Value]]</f>
        <v>0</v>
      </c>
      <c r="AA3905" s="15">
        <f t="shared" si="387"/>
        <v>0</v>
      </c>
      <c r="AB3905" s="15">
        <f t="shared" si="388"/>
        <v>1</v>
      </c>
      <c r="AC3905" s="15">
        <f t="shared" si="389"/>
        <v>1900</v>
      </c>
    </row>
    <row r="3906" spans="7:29" x14ac:dyDescent="0.35">
      <c r="G3906" s="64"/>
      <c r="H3906" s="65"/>
      <c r="I3906" s="65" t="str">
        <f>IF(Job_Cards[[#This Row],[Customer Name]]="",I3905,"")</f>
        <v>Counter Sale</v>
      </c>
      <c r="K3906" s="67" t="str">
        <f>_xlfn.XLOOKUP(Job_Cards[[#This Row],[Part Code Issued]],'Inventory Check'!$A$3:$A$3000,'Inventory Check'!$B$3:$B$3000,"WRONG Code",0)</f>
        <v>WRONG Code</v>
      </c>
      <c r="N3906" s="69">
        <f t="shared" si="385"/>
        <v>0</v>
      </c>
      <c r="U3906" s="71">
        <f t="shared" si="384"/>
        <v>0</v>
      </c>
      <c r="V3906" s="71">
        <f t="shared" si="386"/>
        <v>0</v>
      </c>
      <c r="X3906" s="69">
        <f>Job_Cards[[#This Row],[GST on Lobour]]+Job_Cards[[#This Row],[Total Labour]]+Job_Cards[[#This Row],[Part Value]]</f>
        <v>0</v>
      </c>
      <c r="AA3906" s="15">
        <f t="shared" si="387"/>
        <v>0</v>
      </c>
      <c r="AB3906" s="15">
        <f t="shared" si="388"/>
        <v>1</v>
      </c>
      <c r="AC3906" s="15">
        <f t="shared" si="389"/>
        <v>1900</v>
      </c>
    </row>
    <row r="3907" spans="7:29" x14ac:dyDescent="0.35">
      <c r="G3907" s="64"/>
      <c r="H3907" s="65"/>
      <c r="I3907" s="65" t="str">
        <f>IF(Job_Cards[[#This Row],[Customer Name]]="",I3906,"")</f>
        <v>Counter Sale</v>
      </c>
      <c r="K3907" s="67" t="str">
        <f>_xlfn.XLOOKUP(Job_Cards[[#This Row],[Part Code Issued]],'Inventory Check'!$A$3:$A$3000,'Inventory Check'!$B$3:$B$3000,"WRONG Code",0)</f>
        <v>WRONG Code</v>
      </c>
      <c r="N3907" s="69">
        <f t="shared" si="385"/>
        <v>0</v>
      </c>
      <c r="U3907" s="71">
        <f t="shared" si="384"/>
        <v>0</v>
      </c>
      <c r="V3907" s="71">
        <f t="shared" si="386"/>
        <v>0</v>
      </c>
      <c r="X3907" s="69">
        <f>Job_Cards[[#This Row],[GST on Lobour]]+Job_Cards[[#This Row],[Total Labour]]+Job_Cards[[#This Row],[Part Value]]</f>
        <v>0</v>
      </c>
      <c r="AA3907" s="15">
        <f t="shared" si="387"/>
        <v>0</v>
      </c>
      <c r="AB3907" s="15">
        <f t="shared" si="388"/>
        <v>1</v>
      </c>
      <c r="AC3907" s="15">
        <f t="shared" si="389"/>
        <v>1900</v>
      </c>
    </row>
    <row r="3908" spans="7:29" x14ac:dyDescent="0.35">
      <c r="G3908" s="64"/>
      <c r="H3908" s="65"/>
      <c r="I3908" s="65" t="str">
        <f>IF(Job_Cards[[#This Row],[Customer Name]]="",I3907,"")</f>
        <v>Counter Sale</v>
      </c>
      <c r="K3908" s="67" t="str">
        <f>_xlfn.XLOOKUP(Job_Cards[[#This Row],[Part Code Issued]],'Inventory Check'!$A$3:$A$3000,'Inventory Check'!$B$3:$B$3000,"WRONG Code",0)</f>
        <v>WRONG Code</v>
      </c>
      <c r="N3908" s="69">
        <f t="shared" si="385"/>
        <v>0</v>
      </c>
      <c r="U3908" s="71">
        <f t="shared" si="384"/>
        <v>0</v>
      </c>
      <c r="V3908" s="71">
        <f t="shared" si="386"/>
        <v>0</v>
      </c>
      <c r="X3908" s="69">
        <f>Job_Cards[[#This Row],[GST on Lobour]]+Job_Cards[[#This Row],[Total Labour]]+Job_Cards[[#This Row],[Part Value]]</f>
        <v>0</v>
      </c>
      <c r="AA3908" s="15">
        <f t="shared" si="387"/>
        <v>0</v>
      </c>
      <c r="AB3908" s="15">
        <f t="shared" si="388"/>
        <v>1</v>
      </c>
      <c r="AC3908" s="15">
        <f t="shared" si="389"/>
        <v>1900</v>
      </c>
    </row>
    <row r="3909" spans="7:29" x14ac:dyDescent="0.35">
      <c r="G3909" s="64"/>
      <c r="H3909" s="65"/>
      <c r="I3909" s="65" t="str">
        <f>IF(Job_Cards[[#This Row],[Customer Name]]="",I3908,"")</f>
        <v>Counter Sale</v>
      </c>
      <c r="K3909" s="67" t="str">
        <f>_xlfn.XLOOKUP(Job_Cards[[#This Row],[Part Code Issued]],'Inventory Check'!$A$3:$A$3000,'Inventory Check'!$B$3:$B$3000,"WRONG Code",0)</f>
        <v>WRONG Code</v>
      </c>
      <c r="N3909" s="69">
        <f t="shared" si="385"/>
        <v>0</v>
      </c>
      <c r="U3909" s="71">
        <f t="shared" si="384"/>
        <v>0</v>
      </c>
      <c r="V3909" s="71">
        <f t="shared" si="386"/>
        <v>0</v>
      </c>
      <c r="X3909" s="69">
        <f>Job_Cards[[#This Row],[GST on Lobour]]+Job_Cards[[#This Row],[Total Labour]]+Job_Cards[[#This Row],[Part Value]]</f>
        <v>0</v>
      </c>
      <c r="AA3909" s="15">
        <f t="shared" si="387"/>
        <v>0</v>
      </c>
      <c r="AB3909" s="15">
        <f t="shared" si="388"/>
        <v>1</v>
      </c>
      <c r="AC3909" s="15">
        <f t="shared" si="389"/>
        <v>1900</v>
      </c>
    </row>
    <row r="3910" spans="7:29" x14ac:dyDescent="0.35">
      <c r="G3910" s="64"/>
      <c r="H3910" s="65"/>
      <c r="I3910" s="65" t="str">
        <f>IF(Job_Cards[[#This Row],[Customer Name]]="",I3909,"")</f>
        <v>Counter Sale</v>
      </c>
      <c r="K3910" s="67" t="str">
        <f>_xlfn.XLOOKUP(Job_Cards[[#This Row],[Part Code Issued]],'Inventory Check'!$A$3:$A$3000,'Inventory Check'!$B$3:$B$3000,"WRONG Code",0)</f>
        <v>WRONG Code</v>
      </c>
      <c r="N3910" s="69">
        <f t="shared" si="385"/>
        <v>0</v>
      </c>
      <c r="U3910" s="71">
        <f t="shared" si="384"/>
        <v>0</v>
      </c>
      <c r="V3910" s="71">
        <f t="shared" si="386"/>
        <v>0</v>
      </c>
      <c r="X3910" s="69">
        <f>Job_Cards[[#This Row],[GST on Lobour]]+Job_Cards[[#This Row],[Total Labour]]+Job_Cards[[#This Row],[Part Value]]</f>
        <v>0</v>
      </c>
      <c r="AA3910" s="15">
        <f t="shared" si="387"/>
        <v>0</v>
      </c>
      <c r="AB3910" s="15">
        <f t="shared" si="388"/>
        <v>1</v>
      </c>
      <c r="AC3910" s="15">
        <f t="shared" si="389"/>
        <v>1900</v>
      </c>
    </row>
    <row r="3911" spans="7:29" x14ac:dyDescent="0.35">
      <c r="G3911" s="64"/>
      <c r="H3911" s="65"/>
      <c r="I3911" s="65" t="str">
        <f>IF(Job_Cards[[#This Row],[Customer Name]]="",I3910,"")</f>
        <v>Counter Sale</v>
      </c>
      <c r="K3911" s="67" t="str">
        <f>_xlfn.XLOOKUP(Job_Cards[[#This Row],[Part Code Issued]],'Inventory Check'!$A$3:$A$3000,'Inventory Check'!$B$3:$B$3000,"WRONG Code",0)</f>
        <v>WRONG Code</v>
      </c>
      <c r="N3911" s="69">
        <f t="shared" si="385"/>
        <v>0</v>
      </c>
      <c r="U3911" s="71">
        <f t="shared" si="384"/>
        <v>0</v>
      </c>
      <c r="V3911" s="71">
        <f t="shared" si="386"/>
        <v>0</v>
      </c>
      <c r="X3911" s="69">
        <f>Job_Cards[[#This Row],[GST on Lobour]]+Job_Cards[[#This Row],[Total Labour]]+Job_Cards[[#This Row],[Part Value]]</f>
        <v>0</v>
      </c>
      <c r="AA3911" s="15">
        <f t="shared" si="387"/>
        <v>0</v>
      </c>
      <c r="AB3911" s="15">
        <f t="shared" si="388"/>
        <v>1</v>
      </c>
      <c r="AC3911" s="15">
        <f t="shared" si="389"/>
        <v>1900</v>
      </c>
    </row>
    <row r="3912" spans="7:29" x14ac:dyDescent="0.35">
      <c r="G3912" s="64"/>
      <c r="H3912" s="65"/>
      <c r="I3912" s="65" t="str">
        <f>IF(Job_Cards[[#This Row],[Customer Name]]="",I3911,"")</f>
        <v>Counter Sale</v>
      </c>
      <c r="K3912" s="67" t="str">
        <f>_xlfn.XLOOKUP(Job_Cards[[#This Row],[Part Code Issued]],'Inventory Check'!$A$3:$A$3000,'Inventory Check'!$B$3:$B$3000,"WRONG Code",0)</f>
        <v>WRONG Code</v>
      </c>
      <c r="N3912" s="69">
        <f t="shared" si="385"/>
        <v>0</v>
      </c>
      <c r="U3912" s="71">
        <f t="shared" si="384"/>
        <v>0</v>
      </c>
      <c r="V3912" s="71">
        <f t="shared" si="386"/>
        <v>0</v>
      </c>
      <c r="X3912" s="69">
        <f>Job_Cards[[#This Row],[GST on Lobour]]+Job_Cards[[#This Row],[Total Labour]]+Job_Cards[[#This Row],[Part Value]]</f>
        <v>0</v>
      </c>
      <c r="AA3912" s="15">
        <f t="shared" si="387"/>
        <v>0</v>
      </c>
      <c r="AB3912" s="15">
        <f t="shared" si="388"/>
        <v>1</v>
      </c>
      <c r="AC3912" s="15">
        <f t="shared" si="389"/>
        <v>1900</v>
      </c>
    </row>
    <row r="3913" spans="7:29" x14ac:dyDescent="0.35">
      <c r="G3913" s="64"/>
      <c r="H3913" s="65"/>
      <c r="I3913" s="65" t="str">
        <f>IF(Job_Cards[[#This Row],[Customer Name]]="",I3912,"")</f>
        <v>Counter Sale</v>
      </c>
      <c r="K3913" s="67" t="str">
        <f>_xlfn.XLOOKUP(Job_Cards[[#This Row],[Part Code Issued]],'Inventory Check'!$A$3:$A$3000,'Inventory Check'!$B$3:$B$3000,"WRONG Code",0)</f>
        <v>WRONG Code</v>
      </c>
      <c r="N3913" s="69">
        <f t="shared" si="385"/>
        <v>0</v>
      </c>
      <c r="U3913" s="71">
        <f t="shared" si="384"/>
        <v>0</v>
      </c>
      <c r="V3913" s="71">
        <f t="shared" si="386"/>
        <v>0</v>
      </c>
      <c r="X3913" s="69">
        <f>Job_Cards[[#This Row],[GST on Lobour]]+Job_Cards[[#This Row],[Total Labour]]+Job_Cards[[#This Row],[Part Value]]</f>
        <v>0</v>
      </c>
      <c r="AA3913" s="15">
        <f t="shared" si="387"/>
        <v>0</v>
      </c>
      <c r="AB3913" s="15">
        <f t="shared" si="388"/>
        <v>1</v>
      </c>
      <c r="AC3913" s="15">
        <f t="shared" si="389"/>
        <v>1900</v>
      </c>
    </row>
    <row r="3914" spans="7:29" x14ac:dyDescent="0.35">
      <c r="G3914" s="64"/>
      <c r="H3914" s="65"/>
      <c r="I3914" s="65" t="str">
        <f>IF(Job_Cards[[#This Row],[Customer Name]]="",I3913,"")</f>
        <v>Counter Sale</v>
      </c>
      <c r="K3914" s="67" t="str">
        <f>_xlfn.XLOOKUP(Job_Cards[[#This Row],[Part Code Issued]],'Inventory Check'!$A$3:$A$3000,'Inventory Check'!$B$3:$B$3000,"WRONG Code",0)</f>
        <v>WRONG Code</v>
      </c>
      <c r="N3914" s="69">
        <f t="shared" si="385"/>
        <v>0</v>
      </c>
      <c r="U3914" s="71">
        <f t="shared" si="384"/>
        <v>0</v>
      </c>
      <c r="V3914" s="71">
        <f t="shared" si="386"/>
        <v>0</v>
      </c>
      <c r="X3914" s="69">
        <f>Job_Cards[[#This Row],[GST on Lobour]]+Job_Cards[[#This Row],[Total Labour]]+Job_Cards[[#This Row],[Part Value]]</f>
        <v>0</v>
      </c>
      <c r="AA3914" s="15">
        <f t="shared" si="387"/>
        <v>0</v>
      </c>
      <c r="AB3914" s="15">
        <f t="shared" si="388"/>
        <v>1</v>
      </c>
      <c r="AC3914" s="15">
        <f t="shared" si="389"/>
        <v>1900</v>
      </c>
    </row>
    <row r="3915" spans="7:29" x14ac:dyDescent="0.35">
      <c r="G3915" s="64"/>
      <c r="H3915" s="65"/>
      <c r="I3915" s="65" t="str">
        <f>IF(Job_Cards[[#This Row],[Customer Name]]="",I3914,"")</f>
        <v>Counter Sale</v>
      </c>
      <c r="K3915" s="67" t="str">
        <f>_xlfn.XLOOKUP(Job_Cards[[#This Row],[Part Code Issued]],'Inventory Check'!$A$3:$A$3000,'Inventory Check'!$B$3:$B$3000,"WRONG Code",0)</f>
        <v>WRONG Code</v>
      </c>
      <c r="N3915" s="69">
        <f t="shared" si="385"/>
        <v>0</v>
      </c>
      <c r="U3915" s="71">
        <f t="shared" si="384"/>
        <v>0</v>
      </c>
      <c r="V3915" s="71">
        <f t="shared" si="386"/>
        <v>0</v>
      </c>
      <c r="X3915" s="69">
        <f>Job_Cards[[#This Row],[GST on Lobour]]+Job_Cards[[#This Row],[Total Labour]]+Job_Cards[[#This Row],[Part Value]]</f>
        <v>0</v>
      </c>
      <c r="AA3915" s="15">
        <f t="shared" si="387"/>
        <v>0</v>
      </c>
      <c r="AB3915" s="15">
        <f t="shared" si="388"/>
        <v>1</v>
      </c>
      <c r="AC3915" s="15">
        <f t="shared" si="389"/>
        <v>1900</v>
      </c>
    </row>
    <row r="3916" spans="7:29" x14ac:dyDescent="0.35">
      <c r="G3916" s="64"/>
      <c r="H3916" s="65"/>
      <c r="I3916" s="65" t="str">
        <f>IF(Job_Cards[[#This Row],[Customer Name]]="",I3915,"")</f>
        <v>Counter Sale</v>
      </c>
      <c r="K3916" s="67" t="str">
        <f>_xlfn.XLOOKUP(Job_Cards[[#This Row],[Part Code Issued]],'Inventory Check'!$A$3:$A$3000,'Inventory Check'!$B$3:$B$3000,"WRONG Code",0)</f>
        <v>WRONG Code</v>
      </c>
      <c r="N3916" s="69">
        <f t="shared" si="385"/>
        <v>0</v>
      </c>
      <c r="U3916" s="71">
        <f t="shared" si="384"/>
        <v>0</v>
      </c>
      <c r="V3916" s="71">
        <f t="shared" si="386"/>
        <v>0</v>
      </c>
      <c r="X3916" s="69">
        <f>Job_Cards[[#This Row],[GST on Lobour]]+Job_Cards[[#This Row],[Total Labour]]+Job_Cards[[#This Row],[Part Value]]</f>
        <v>0</v>
      </c>
      <c r="AA3916" s="15">
        <f t="shared" si="387"/>
        <v>0</v>
      </c>
      <c r="AB3916" s="15">
        <f t="shared" si="388"/>
        <v>1</v>
      </c>
      <c r="AC3916" s="15">
        <f t="shared" si="389"/>
        <v>1900</v>
      </c>
    </row>
    <row r="3917" spans="7:29" x14ac:dyDescent="0.35">
      <c r="G3917" s="64"/>
      <c r="H3917" s="65"/>
      <c r="I3917" s="65" t="str">
        <f>IF(Job_Cards[[#This Row],[Customer Name]]="",I3916,"")</f>
        <v>Counter Sale</v>
      </c>
      <c r="K3917" s="67" t="str">
        <f>_xlfn.XLOOKUP(Job_Cards[[#This Row],[Part Code Issued]],'Inventory Check'!$A$3:$A$3000,'Inventory Check'!$B$3:$B$3000,"WRONG Code",0)</f>
        <v>WRONG Code</v>
      </c>
      <c r="N3917" s="69">
        <f t="shared" si="385"/>
        <v>0</v>
      </c>
      <c r="U3917" s="71">
        <f t="shared" si="384"/>
        <v>0</v>
      </c>
      <c r="V3917" s="71">
        <f t="shared" si="386"/>
        <v>0</v>
      </c>
      <c r="X3917" s="69">
        <f>Job_Cards[[#This Row],[GST on Lobour]]+Job_Cards[[#This Row],[Total Labour]]+Job_Cards[[#This Row],[Part Value]]</f>
        <v>0</v>
      </c>
      <c r="AA3917" s="15">
        <f t="shared" si="387"/>
        <v>0</v>
      </c>
      <c r="AB3917" s="15">
        <f t="shared" si="388"/>
        <v>1</v>
      </c>
      <c r="AC3917" s="15">
        <f t="shared" si="389"/>
        <v>1900</v>
      </c>
    </row>
    <row r="3918" spans="7:29" x14ac:dyDescent="0.35">
      <c r="G3918" s="64"/>
      <c r="H3918" s="65"/>
      <c r="I3918" s="65" t="str">
        <f>IF(Job_Cards[[#This Row],[Customer Name]]="",I3917,"")</f>
        <v>Counter Sale</v>
      </c>
      <c r="K3918" s="67" t="str">
        <f>_xlfn.XLOOKUP(Job_Cards[[#This Row],[Part Code Issued]],'Inventory Check'!$A$3:$A$3000,'Inventory Check'!$B$3:$B$3000,"WRONG Code",0)</f>
        <v>WRONG Code</v>
      </c>
      <c r="N3918" s="69">
        <f t="shared" si="385"/>
        <v>0</v>
      </c>
      <c r="U3918" s="71">
        <f t="shared" si="384"/>
        <v>0</v>
      </c>
      <c r="V3918" s="71">
        <f t="shared" si="386"/>
        <v>0</v>
      </c>
      <c r="X3918" s="69">
        <f>Job_Cards[[#This Row],[GST on Lobour]]+Job_Cards[[#This Row],[Total Labour]]+Job_Cards[[#This Row],[Part Value]]</f>
        <v>0</v>
      </c>
      <c r="AA3918" s="15">
        <f t="shared" si="387"/>
        <v>0</v>
      </c>
      <c r="AB3918" s="15">
        <f t="shared" si="388"/>
        <v>1</v>
      </c>
      <c r="AC3918" s="15">
        <f t="shared" si="389"/>
        <v>1900</v>
      </c>
    </row>
    <row r="3919" spans="7:29" x14ac:dyDescent="0.35">
      <c r="G3919" s="64"/>
      <c r="H3919" s="65"/>
      <c r="I3919" s="65" t="str">
        <f>IF(Job_Cards[[#This Row],[Customer Name]]="",I3918,"")</f>
        <v>Counter Sale</v>
      </c>
      <c r="K3919" s="67" t="str">
        <f>_xlfn.XLOOKUP(Job_Cards[[#This Row],[Part Code Issued]],'Inventory Check'!$A$3:$A$3000,'Inventory Check'!$B$3:$B$3000,"WRONG Code",0)</f>
        <v>WRONG Code</v>
      </c>
      <c r="N3919" s="69">
        <f t="shared" si="385"/>
        <v>0</v>
      </c>
      <c r="U3919" s="71">
        <f t="shared" si="384"/>
        <v>0</v>
      </c>
      <c r="V3919" s="71">
        <f t="shared" si="386"/>
        <v>0</v>
      </c>
      <c r="X3919" s="69">
        <f>Job_Cards[[#This Row],[GST on Lobour]]+Job_Cards[[#This Row],[Total Labour]]+Job_Cards[[#This Row],[Part Value]]</f>
        <v>0</v>
      </c>
      <c r="AA3919" s="15">
        <f t="shared" si="387"/>
        <v>0</v>
      </c>
      <c r="AB3919" s="15">
        <f t="shared" si="388"/>
        <v>1</v>
      </c>
      <c r="AC3919" s="15">
        <f t="shared" si="389"/>
        <v>1900</v>
      </c>
    </row>
    <row r="3920" spans="7:29" x14ac:dyDescent="0.35">
      <c r="G3920" s="64"/>
      <c r="H3920" s="65"/>
      <c r="I3920" s="65" t="str">
        <f>IF(Job_Cards[[#This Row],[Customer Name]]="",I3919,"")</f>
        <v>Counter Sale</v>
      </c>
      <c r="K3920" s="67" t="str">
        <f>_xlfn.XLOOKUP(Job_Cards[[#This Row],[Part Code Issued]],'Inventory Check'!$A$3:$A$3000,'Inventory Check'!$B$3:$B$3000,"WRONG Code",0)</f>
        <v>WRONG Code</v>
      </c>
      <c r="N3920" s="69">
        <f t="shared" si="385"/>
        <v>0</v>
      </c>
      <c r="U3920" s="71">
        <f t="shared" si="384"/>
        <v>0</v>
      </c>
      <c r="V3920" s="71">
        <f t="shared" si="386"/>
        <v>0</v>
      </c>
      <c r="X3920" s="69">
        <f>Job_Cards[[#This Row],[GST on Lobour]]+Job_Cards[[#This Row],[Total Labour]]+Job_Cards[[#This Row],[Part Value]]</f>
        <v>0</v>
      </c>
      <c r="AA3920" s="15">
        <f t="shared" si="387"/>
        <v>0</v>
      </c>
      <c r="AB3920" s="15">
        <f t="shared" si="388"/>
        <v>1</v>
      </c>
      <c r="AC3920" s="15">
        <f t="shared" si="389"/>
        <v>1900</v>
      </c>
    </row>
    <row r="3921" spans="7:29" x14ac:dyDescent="0.35">
      <c r="G3921" s="64"/>
      <c r="H3921" s="65"/>
      <c r="I3921" s="65" t="str">
        <f>IF(Job_Cards[[#This Row],[Customer Name]]="",I3920,"")</f>
        <v>Counter Sale</v>
      </c>
      <c r="K3921" s="67" t="str">
        <f>_xlfn.XLOOKUP(Job_Cards[[#This Row],[Part Code Issued]],'Inventory Check'!$A$3:$A$3000,'Inventory Check'!$B$3:$B$3000,"WRONG Code",0)</f>
        <v>WRONG Code</v>
      </c>
      <c r="N3921" s="69">
        <f t="shared" si="385"/>
        <v>0</v>
      </c>
      <c r="U3921" s="71">
        <f t="shared" si="384"/>
        <v>0</v>
      </c>
      <c r="V3921" s="71">
        <f t="shared" si="386"/>
        <v>0</v>
      </c>
      <c r="X3921" s="69">
        <f>Job_Cards[[#This Row],[GST on Lobour]]+Job_Cards[[#This Row],[Total Labour]]+Job_Cards[[#This Row],[Part Value]]</f>
        <v>0</v>
      </c>
      <c r="AA3921" s="15">
        <f t="shared" si="387"/>
        <v>0</v>
      </c>
      <c r="AB3921" s="15">
        <f t="shared" si="388"/>
        <v>1</v>
      </c>
      <c r="AC3921" s="15">
        <f t="shared" si="389"/>
        <v>1900</v>
      </c>
    </row>
    <row r="3922" spans="7:29" x14ac:dyDescent="0.35">
      <c r="G3922" s="64"/>
      <c r="H3922" s="65"/>
      <c r="I3922" s="65" t="str">
        <f>IF(Job_Cards[[#This Row],[Customer Name]]="",I3921,"")</f>
        <v>Counter Sale</v>
      </c>
      <c r="K3922" s="67" t="str">
        <f>_xlfn.XLOOKUP(Job_Cards[[#This Row],[Part Code Issued]],'Inventory Check'!$A$3:$A$3000,'Inventory Check'!$B$3:$B$3000,"WRONG Code",0)</f>
        <v>WRONG Code</v>
      </c>
      <c r="N3922" s="69">
        <f t="shared" si="385"/>
        <v>0</v>
      </c>
      <c r="U3922" s="71">
        <f t="shared" si="384"/>
        <v>0</v>
      </c>
      <c r="V3922" s="71">
        <f t="shared" si="386"/>
        <v>0</v>
      </c>
      <c r="X3922" s="69">
        <f>Job_Cards[[#This Row],[GST on Lobour]]+Job_Cards[[#This Row],[Total Labour]]+Job_Cards[[#This Row],[Part Value]]</f>
        <v>0</v>
      </c>
      <c r="AA3922" s="15">
        <f t="shared" si="387"/>
        <v>0</v>
      </c>
      <c r="AB3922" s="15">
        <f t="shared" si="388"/>
        <v>1</v>
      </c>
      <c r="AC3922" s="15">
        <f t="shared" si="389"/>
        <v>1900</v>
      </c>
    </row>
    <row r="3923" spans="7:29" x14ac:dyDescent="0.35">
      <c r="G3923" s="64"/>
      <c r="H3923" s="65"/>
      <c r="I3923" s="65" t="str">
        <f>IF(Job_Cards[[#This Row],[Customer Name]]="",I3922,"")</f>
        <v>Counter Sale</v>
      </c>
      <c r="K3923" s="67" t="str">
        <f>_xlfn.XLOOKUP(Job_Cards[[#This Row],[Part Code Issued]],'Inventory Check'!$A$3:$A$3000,'Inventory Check'!$B$3:$B$3000,"WRONG Code",0)</f>
        <v>WRONG Code</v>
      </c>
      <c r="N3923" s="69">
        <f t="shared" si="385"/>
        <v>0</v>
      </c>
      <c r="U3923" s="71">
        <f t="shared" si="384"/>
        <v>0</v>
      </c>
      <c r="V3923" s="71">
        <f t="shared" si="386"/>
        <v>0</v>
      </c>
      <c r="X3923" s="69">
        <f>Job_Cards[[#This Row],[GST on Lobour]]+Job_Cards[[#This Row],[Total Labour]]+Job_Cards[[#This Row],[Part Value]]</f>
        <v>0</v>
      </c>
      <c r="AA3923" s="15">
        <f t="shared" si="387"/>
        <v>0</v>
      </c>
      <c r="AB3923" s="15">
        <f t="shared" si="388"/>
        <v>1</v>
      </c>
      <c r="AC3923" s="15">
        <f t="shared" si="389"/>
        <v>1900</v>
      </c>
    </row>
    <row r="3924" spans="7:29" x14ac:dyDescent="0.35">
      <c r="G3924" s="64"/>
      <c r="H3924" s="65"/>
      <c r="I3924" s="65" t="str">
        <f>IF(Job_Cards[[#This Row],[Customer Name]]="",I3923,"")</f>
        <v>Counter Sale</v>
      </c>
      <c r="K3924" s="67" t="str">
        <f>_xlfn.XLOOKUP(Job_Cards[[#This Row],[Part Code Issued]],'Inventory Check'!$A$3:$A$3000,'Inventory Check'!$B$3:$B$3000,"WRONG Code",0)</f>
        <v>WRONG Code</v>
      </c>
      <c r="N3924" s="69">
        <f t="shared" si="385"/>
        <v>0</v>
      </c>
      <c r="U3924" s="71">
        <f t="shared" si="384"/>
        <v>0</v>
      </c>
      <c r="V3924" s="71">
        <f t="shared" si="386"/>
        <v>0</v>
      </c>
      <c r="X3924" s="69">
        <f>Job_Cards[[#This Row],[GST on Lobour]]+Job_Cards[[#This Row],[Total Labour]]+Job_Cards[[#This Row],[Part Value]]</f>
        <v>0</v>
      </c>
      <c r="AA3924" s="15">
        <f t="shared" si="387"/>
        <v>0</v>
      </c>
      <c r="AB3924" s="15">
        <f t="shared" si="388"/>
        <v>1</v>
      </c>
      <c r="AC3924" s="15">
        <f t="shared" si="389"/>
        <v>1900</v>
      </c>
    </row>
    <row r="3925" spans="7:29" x14ac:dyDescent="0.35">
      <c r="G3925" s="64"/>
      <c r="H3925" s="65"/>
      <c r="I3925" s="65" t="str">
        <f>IF(Job_Cards[[#This Row],[Customer Name]]="",I3924,"")</f>
        <v>Counter Sale</v>
      </c>
      <c r="K3925" s="67" t="str">
        <f>_xlfn.XLOOKUP(Job_Cards[[#This Row],[Part Code Issued]],'Inventory Check'!$A$3:$A$3000,'Inventory Check'!$B$3:$B$3000,"WRONG Code",0)</f>
        <v>WRONG Code</v>
      </c>
      <c r="N3925" s="69">
        <f t="shared" si="385"/>
        <v>0</v>
      </c>
      <c r="U3925" s="71">
        <f t="shared" si="384"/>
        <v>0</v>
      </c>
      <c r="V3925" s="71">
        <f t="shared" si="386"/>
        <v>0</v>
      </c>
      <c r="X3925" s="69">
        <f>Job_Cards[[#This Row],[GST on Lobour]]+Job_Cards[[#This Row],[Total Labour]]+Job_Cards[[#This Row],[Part Value]]</f>
        <v>0</v>
      </c>
      <c r="AA3925" s="15">
        <f t="shared" si="387"/>
        <v>0</v>
      </c>
      <c r="AB3925" s="15">
        <f t="shared" si="388"/>
        <v>1</v>
      </c>
      <c r="AC3925" s="15">
        <f t="shared" si="389"/>
        <v>1900</v>
      </c>
    </row>
    <row r="3926" spans="7:29" x14ac:dyDescent="0.35">
      <c r="G3926" s="64"/>
      <c r="H3926" s="65"/>
      <c r="I3926" s="65" t="str">
        <f>IF(Job_Cards[[#This Row],[Customer Name]]="",I3925,"")</f>
        <v>Counter Sale</v>
      </c>
      <c r="K3926" s="67" t="str">
        <f>_xlfn.XLOOKUP(Job_Cards[[#This Row],[Part Code Issued]],'Inventory Check'!$A$3:$A$3000,'Inventory Check'!$B$3:$B$3000,"WRONG Code",0)</f>
        <v>WRONG Code</v>
      </c>
      <c r="N3926" s="69">
        <f t="shared" si="385"/>
        <v>0</v>
      </c>
      <c r="U3926" s="71">
        <f t="shared" si="384"/>
        <v>0</v>
      </c>
      <c r="V3926" s="71">
        <f t="shared" si="386"/>
        <v>0</v>
      </c>
      <c r="X3926" s="69">
        <f>Job_Cards[[#This Row],[GST on Lobour]]+Job_Cards[[#This Row],[Total Labour]]+Job_Cards[[#This Row],[Part Value]]</f>
        <v>0</v>
      </c>
      <c r="AA3926" s="15">
        <f t="shared" si="387"/>
        <v>0</v>
      </c>
      <c r="AB3926" s="15">
        <f t="shared" si="388"/>
        <v>1</v>
      </c>
      <c r="AC3926" s="15">
        <f t="shared" si="389"/>
        <v>1900</v>
      </c>
    </row>
    <row r="3927" spans="7:29" x14ac:dyDescent="0.35">
      <c r="G3927" s="64"/>
      <c r="H3927" s="65"/>
      <c r="I3927" s="65" t="str">
        <f>IF(Job_Cards[[#This Row],[Customer Name]]="",I3926,"")</f>
        <v>Counter Sale</v>
      </c>
      <c r="K3927" s="67" t="str">
        <f>_xlfn.XLOOKUP(Job_Cards[[#This Row],[Part Code Issued]],'Inventory Check'!$A$3:$A$3000,'Inventory Check'!$B$3:$B$3000,"WRONG Code",0)</f>
        <v>WRONG Code</v>
      </c>
      <c r="N3927" s="69">
        <f t="shared" si="385"/>
        <v>0</v>
      </c>
      <c r="U3927" s="71">
        <f t="shared" si="384"/>
        <v>0</v>
      </c>
      <c r="V3927" s="71">
        <f t="shared" si="386"/>
        <v>0</v>
      </c>
      <c r="X3927" s="69">
        <f>Job_Cards[[#This Row],[GST on Lobour]]+Job_Cards[[#This Row],[Total Labour]]+Job_Cards[[#This Row],[Part Value]]</f>
        <v>0</v>
      </c>
      <c r="AA3927" s="15">
        <f t="shared" si="387"/>
        <v>0</v>
      </c>
      <c r="AB3927" s="15">
        <f t="shared" si="388"/>
        <v>1</v>
      </c>
      <c r="AC3927" s="15">
        <f t="shared" si="389"/>
        <v>1900</v>
      </c>
    </row>
    <row r="3928" spans="7:29" x14ac:dyDescent="0.35">
      <c r="G3928" s="64"/>
      <c r="H3928" s="65"/>
      <c r="I3928" s="65" t="str">
        <f>IF(Job_Cards[[#This Row],[Customer Name]]="",I3927,"")</f>
        <v>Counter Sale</v>
      </c>
      <c r="K3928" s="67" t="str">
        <f>_xlfn.XLOOKUP(Job_Cards[[#This Row],[Part Code Issued]],'Inventory Check'!$A$3:$A$3000,'Inventory Check'!$B$3:$B$3000,"WRONG Code",0)</f>
        <v>WRONG Code</v>
      </c>
      <c r="N3928" s="69">
        <f t="shared" si="385"/>
        <v>0</v>
      </c>
      <c r="U3928" s="71">
        <f t="shared" si="384"/>
        <v>0</v>
      </c>
      <c r="V3928" s="71">
        <f t="shared" si="386"/>
        <v>0</v>
      </c>
      <c r="X3928" s="69">
        <f>Job_Cards[[#This Row],[GST on Lobour]]+Job_Cards[[#This Row],[Total Labour]]+Job_Cards[[#This Row],[Part Value]]</f>
        <v>0</v>
      </c>
      <c r="AA3928" s="15">
        <f t="shared" si="387"/>
        <v>0</v>
      </c>
      <c r="AB3928" s="15">
        <f t="shared" si="388"/>
        <v>1</v>
      </c>
      <c r="AC3928" s="15">
        <f t="shared" si="389"/>
        <v>1900</v>
      </c>
    </row>
    <row r="3929" spans="7:29" x14ac:dyDescent="0.35">
      <c r="G3929" s="64"/>
      <c r="H3929" s="65"/>
      <c r="I3929" s="65" t="str">
        <f>IF(Job_Cards[[#This Row],[Customer Name]]="",I3928,"")</f>
        <v>Counter Sale</v>
      </c>
      <c r="K3929" s="67" t="str">
        <f>_xlfn.XLOOKUP(Job_Cards[[#This Row],[Part Code Issued]],'Inventory Check'!$A$3:$A$3000,'Inventory Check'!$B$3:$B$3000,"WRONG Code",0)</f>
        <v>WRONG Code</v>
      </c>
      <c r="N3929" s="69">
        <f t="shared" si="385"/>
        <v>0</v>
      </c>
      <c r="U3929" s="71">
        <f t="shared" si="384"/>
        <v>0</v>
      </c>
      <c r="V3929" s="71">
        <f t="shared" si="386"/>
        <v>0</v>
      </c>
      <c r="X3929" s="69">
        <f>Job_Cards[[#This Row],[GST on Lobour]]+Job_Cards[[#This Row],[Total Labour]]+Job_Cards[[#This Row],[Part Value]]</f>
        <v>0</v>
      </c>
      <c r="AA3929" s="15">
        <f t="shared" si="387"/>
        <v>0</v>
      </c>
      <c r="AB3929" s="15">
        <f t="shared" si="388"/>
        <v>1</v>
      </c>
      <c r="AC3929" s="15">
        <f t="shared" si="389"/>
        <v>1900</v>
      </c>
    </row>
    <row r="3930" spans="7:29" x14ac:dyDescent="0.35">
      <c r="G3930" s="64"/>
      <c r="H3930" s="65"/>
      <c r="I3930" s="65" t="str">
        <f>IF(Job_Cards[[#This Row],[Customer Name]]="",I3929,"")</f>
        <v>Counter Sale</v>
      </c>
      <c r="K3930" s="67" t="str">
        <f>_xlfn.XLOOKUP(Job_Cards[[#This Row],[Part Code Issued]],'Inventory Check'!$A$3:$A$3000,'Inventory Check'!$B$3:$B$3000,"WRONG Code",0)</f>
        <v>WRONG Code</v>
      </c>
      <c r="N3930" s="69">
        <f t="shared" si="385"/>
        <v>0</v>
      </c>
      <c r="U3930" s="71">
        <f t="shared" si="384"/>
        <v>0</v>
      </c>
      <c r="V3930" s="71">
        <f t="shared" si="386"/>
        <v>0</v>
      </c>
      <c r="X3930" s="69">
        <f>Job_Cards[[#This Row],[GST on Lobour]]+Job_Cards[[#This Row],[Total Labour]]+Job_Cards[[#This Row],[Part Value]]</f>
        <v>0</v>
      </c>
      <c r="AA3930" s="15">
        <f t="shared" si="387"/>
        <v>0</v>
      </c>
      <c r="AB3930" s="15">
        <f t="shared" si="388"/>
        <v>1</v>
      </c>
      <c r="AC3930" s="15">
        <f t="shared" si="389"/>
        <v>1900</v>
      </c>
    </row>
    <row r="3931" spans="7:29" x14ac:dyDescent="0.35">
      <c r="G3931" s="64"/>
      <c r="H3931" s="65"/>
      <c r="I3931" s="65" t="str">
        <f>IF(Job_Cards[[#This Row],[Customer Name]]="",I3930,"")</f>
        <v>Counter Sale</v>
      </c>
      <c r="K3931" s="67" t="str">
        <f>_xlfn.XLOOKUP(Job_Cards[[#This Row],[Part Code Issued]],'Inventory Check'!$A$3:$A$3000,'Inventory Check'!$B$3:$B$3000,"WRONG Code",0)</f>
        <v>WRONG Code</v>
      </c>
      <c r="N3931" s="69">
        <f t="shared" si="385"/>
        <v>0</v>
      </c>
      <c r="U3931" s="71">
        <f t="shared" si="384"/>
        <v>0</v>
      </c>
      <c r="V3931" s="71">
        <f t="shared" si="386"/>
        <v>0</v>
      </c>
      <c r="X3931" s="69">
        <f>Job_Cards[[#This Row],[GST on Lobour]]+Job_Cards[[#This Row],[Total Labour]]+Job_Cards[[#This Row],[Part Value]]</f>
        <v>0</v>
      </c>
      <c r="AA3931" s="15">
        <f t="shared" si="387"/>
        <v>0</v>
      </c>
      <c r="AB3931" s="15">
        <f t="shared" si="388"/>
        <v>1</v>
      </c>
      <c r="AC3931" s="15">
        <f t="shared" si="389"/>
        <v>1900</v>
      </c>
    </row>
    <row r="3932" spans="7:29" x14ac:dyDescent="0.35">
      <c r="G3932" s="64"/>
      <c r="H3932" s="65"/>
      <c r="I3932" s="65" t="str">
        <f>IF(Job_Cards[[#This Row],[Customer Name]]="",I3931,"")</f>
        <v>Counter Sale</v>
      </c>
      <c r="K3932" s="67" t="str">
        <f>_xlfn.XLOOKUP(Job_Cards[[#This Row],[Part Code Issued]],'Inventory Check'!$A$3:$A$3000,'Inventory Check'!$B$3:$B$3000,"WRONG Code",0)</f>
        <v>WRONG Code</v>
      </c>
      <c r="N3932" s="69">
        <f t="shared" si="385"/>
        <v>0</v>
      </c>
      <c r="U3932" s="71">
        <f t="shared" si="384"/>
        <v>0</v>
      </c>
      <c r="V3932" s="71">
        <f t="shared" si="386"/>
        <v>0</v>
      </c>
      <c r="X3932" s="69">
        <f>Job_Cards[[#This Row],[GST on Lobour]]+Job_Cards[[#This Row],[Total Labour]]+Job_Cards[[#This Row],[Part Value]]</f>
        <v>0</v>
      </c>
      <c r="AA3932" s="15">
        <f t="shared" si="387"/>
        <v>0</v>
      </c>
      <c r="AB3932" s="15">
        <f t="shared" si="388"/>
        <v>1</v>
      </c>
      <c r="AC3932" s="15">
        <f t="shared" si="389"/>
        <v>1900</v>
      </c>
    </row>
    <row r="3933" spans="7:29" x14ac:dyDescent="0.35">
      <c r="G3933" s="64"/>
      <c r="H3933" s="65"/>
      <c r="I3933" s="65" t="str">
        <f>IF(Job_Cards[[#This Row],[Customer Name]]="",I3932,"")</f>
        <v>Counter Sale</v>
      </c>
      <c r="K3933" s="67" t="str">
        <f>_xlfn.XLOOKUP(Job_Cards[[#This Row],[Part Code Issued]],'Inventory Check'!$A$3:$A$3000,'Inventory Check'!$B$3:$B$3000,"WRONG Code",0)</f>
        <v>WRONG Code</v>
      </c>
      <c r="N3933" s="69">
        <f t="shared" si="385"/>
        <v>0</v>
      </c>
      <c r="U3933" s="71">
        <f t="shared" si="384"/>
        <v>0</v>
      </c>
      <c r="V3933" s="71">
        <f t="shared" si="386"/>
        <v>0</v>
      </c>
      <c r="X3933" s="69">
        <f>Job_Cards[[#This Row],[GST on Lobour]]+Job_Cards[[#This Row],[Total Labour]]+Job_Cards[[#This Row],[Part Value]]</f>
        <v>0</v>
      </c>
      <c r="AA3933" s="15">
        <f t="shared" si="387"/>
        <v>0</v>
      </c>
      <c r="AB3933" s="15">
        <f t="shared" si="388"/>
        <v>1</v>
      </c>
      <c r="AC3933" s="15">
        <f t="shared" si="389"/>
        <v>1900</v>
      </c>
    </row>
    <row r="3934" spans="7:29" x14ac:dyDescent="0.35">
      <c r="G3934" s="64"/>
      <c r="H3934" s="65"/>
      <c r="I3934" s="65" t="str">
        <f>IF(Job_Cards[[#This Row],[Customer Name]]="",I3933,"")</f>
        <v>Counter Sale</v>
      </c>
      <c r="K3934" s="67" t="str">
        <f>_xlfn.XLOOKUP(Job_Cards[[#This Row],[Part Code Issued]],'Inventory Check'!$A$3:$A$3000,'Inventory Check'!$B$3:$B$3000,"WRONG Code",0)</f>
        <v>WRONG Code</v>
      </c>
      <c r="N3934" s="69">
        <f t="shared" si="385"/>
        <v>0</v>
      </c>
      <c r="U3934" s="71">
        <f t="shared" si="384"/>
        <v>0</v>
      </c>
      <c r="V3934" s="71">
        <f t="shared" si="386"/>
        <v>0</v>
      </c>
      <c r="X3934" s="69">
        <f>Job_Cards[[#This Row],[GST on Lobour]]+Job_Cards[[#This Row],[Total Labour]]+Job_Cards[[#This Row],[Part Value]]</f>
        <v>0</v>
      </c>
      <c r="AA3934" s="15">
        <f t="shared" si="387"/>
        <v>0</v>
      </c>
      <c r="AB3934" s="15">
        <f t="shared" si="388"/>
        <v>1</v>
      </c>
      <c r="AC3934" s="15">
        <f t="shared" si="389"/>
        <v>1900</v>
      </c>
    </row>
    <row r="3935" spans="7:29" x14ac:dyDescent="0.35">
      <c r="G3935" s="64"/>
      <c r="H3935" s="65"/>
      <c r="I3935" s="65" t="str">
        <f>IF(Job_Cards[[#This Row],[Customer Name]]="",I3934,"")</f>
        <v>Counter Sale</v>
      </c>
      <c r="K3935" s="67" t="str">
        <f>_xlfn.XLOOKUP(Job_Cards[[#This Row],[Part Code Issued]],'Inventory Check'!$A$3:$A$3000,'Inventory Check'!$B$3:$B$3000,"WRONG Code",0)</f>
        <v>WRONG Code</v>
      </c>
      <c r="N3935" s="69">
        <f t="shared" si="385"/>
        <v>0</v>
      </c>
      <c r="U3935" s="71">
        <f t="shared" si="384"/>
        <v>0</v>
      </c>
      <c r="V3935" s="71">
        <f t="shared" si="386"/>
        <v>0</v>
      </c>
      <c r="X3935" s="69">
        <f>Job_Cards[[#This Row],[GST on Lobour]]+Job_Cards[[#This Row],[Total Labour]]+Job_Cards[[#This Row],[Part Value]]</f>
        <v>0</v>
      </c>
      <c r="AA3935" s="15">
        <f t="shared" si="387"/>
        <v>0</v>
      </c>
      <c r="AB3935" s="15">
        <f t="shared" si="388"/>
        <v>1</v>
      </c>
      <c r="AC3935" s="15">
        <f t="shared" si="389"/>
        <v>1900</v>
      </c>
    </row>
    <row r="3936" spans="7:29" x14ac:dyDescent="0.35">
      <c r="G3936" s="64"/>
      <c r="H3936" s="65"/>
      <c r="I3936" s="65" t="str">
        <f>IF(Job_Cards[[#This Row],[Customer Name]]="",I3935,"")</f>
        <v>Counter Sale</v>
      </c>
      <c r="K3936" s="67" t="str">
        <f>_xlfn.XLOOKUP(Job_Cards[[#This Row],[Part Code Issued]],'Inventory Check'!$A$3:$A$3000,'Inventory Check'!$B$3:$B$3000,"WRONG Code",0)</f>
        <v>WRONG Code</v>
      </c>
      <c r="N3936" s="69">
        <f t="shared" si="385"/>
        <v>0</v>
      </c>
      <c r="U3936" s="71">
        <f t="shared" si="384"/>
        <v>0</v>
      </c>
      <c r="V3936" s="71">
        <f t="shared" si="386"/>
        <v>0</v>
      </c>
      <c r="X3936" s="69">
        <f>Job_Cards[[#This Row],[GST on Lobour]]+Job_Cards[[#This Row],[Total Labour]]+Job_Cards[[#This Row],[Part Value]]</f>
        <v>0</v>
      </c>
      <c r="AA3936" s="15">
        <f t="shared" si="387"/>
        <v>0</v>
      </c>
      <c r="AB3936" s="15">
        <f t="shared" si="388"/>
        <v>1</v>
      </c>
      <c r="AC3936" s="15">
        <f t="shared" si="389"/>
        <v>1900</v>
      </c>
    </row>
    <row r="3937" spans="7:29" x14ac:dyDescent="0.35">
      <c r="G3937" s="64"/>
      <c r="H3937" s="65"/>
      <c r="I3937" s="65" t="str">
        <f>IF(Job_Cards[[#This Row],[Customer Name]]="",I3936,"")</f>
        <v>Counter Sale</v>
      </c>
      <c r="K3937" s="67" t="str">
        <f>_xlfn.XLOOKUP(Job_Cards[[#This Row],[Part Code Issued]],'Inventory Check'!$A$3:$A$3000,'Inventory Check'!$B$3:$B$3000,"WRONG Code",0)</f>
        <v>WRONG Code</v>
      </c>
      <c r="N3937" s="69">
        <f t="shared" si="385"/>
        <v>0</v>
      </c>
      <c r="U3937" s="71">
        <f t="shared" si="384"/>
        <v>0</v>
      </c>
      <c r="V3937" s="71">
        <f t="shared" si="386"/>
        <v>0</v>
      </c>
      <c r="X3937" s="69">
        <f>Job_Cards[[#This Row],[GST on Lobour]]+Job_Cards[[#This Row],[Total Labour]]+Job_Cards[[#This Row],[Part Value]]</f>
        <v>0</v>
      </c>
      <c r="AA3937" s="15">
        <f t="shared" si="387"/>
        <v>0</v>
      </c>
      <c r="AB3937" s="15">
        <f t="shared" si="388"/>
        <v>1</v>
      </c>
      <c r="AC3937" s="15">
        <f t="shared" si="389"/>
        <v>1900</v>
      </c>
    </row>
    <row r="3938" spans="7:29" x14ac:dyDescent="0.35">
      <c r="G3938" s="64"/>
      <c r="H3938" s="65"/>
      <c r="I3938" s="65" t="str">
        <f>IF(Job_Cards[[#This Row],[Customer Name]]="",I3937,"")</f>
        <v>Counter Sale</v>
      </c>
      <c r="K3938" s="67" t="str">
        <f>_xlfn.XLOOKUP(Job_Cards[[#This Row],[Part Code Issued]],'Inventory Check'!$A$3:$A$3000,'Inventory Check'!$B$3:$B$3000,"WRONG Code",0)</f>
        <v>WRONG Code</v>
      </c>
      <c r="N3938" s="69">
        <f t="shared" si="385"/>
        <v>0</v>
      </c>
      <c r="U3938" s="71">
        <f t="shared" si="384"/>
        <v>0</v>
      </c>
      <c r="V3938" s="71">
        <f t="shared" si="386"/>
        <v>0</v>
      </c>
      <c r="X3938" s="69">
        <f>Job_Cards[[#This Row],[GST on Lobour]]+Job_Cards[[#This Row],[Total Labour]]+Job_Cards[[#This Row],[Part Value]]</f>
        <v>0</v>
      </c>
      <c r="AA3938" s="15">
        <f t="shared" si="387"/>
        <v>0</v>
      </c>
      <c r="AB3938" s="15">
        <f t="shared" si="388"/>
        <v>1</v>
      </c>
      <c r="AC3938" s="15">
        <f t="shared" si="389"/>
        <v>1900</v>
      </c>
    </row>
    <row r="3939" spans="7:29" x14ac:dyDescent="0.35">
      <c r="G3939" s="64"/>
      <c r="H3939" s="65"/>
      <c r="I3939" s="65" t="str">
        <f>IF(Job_Cards[[#This Row],[Customer Name]]="",I3938,"")</f>
        <v>Counter Sale</v>
      </c>
      <c r="K3939" s="67" t="str">
        <f>_xlfn.XLOOKUP(Job_Cards[[#This Row],[Part Code Issued]],'Inventory Check'!$A$3:$A$3000,'Inventory Check'!$B$3:$B$3000,"WRONG Code",0)</f>
        <v>WRONG Code</v>
      </c>
      <c r="N3939" s="69">
        <f t="shared" si="385"/>
        <v>0</v>
      </c>
      <c r="U3939" s="71">
        <f t="shared" si="384"/>
        <v>0</v>
      </c>
      <c r="V3939" s="71">
        <f t="shared" si="386"/>
        <v>0</v>
      </c>
      <c r="X3939" s="69">
        <f>Job_Cards[[#This Row],[GST on Lobour]]+Job_Cards[[#This Row],[Total Labour]]+Job_Cards[[#This Row],[Part Value]]</f>
        <v>0</v>
      </c>
      <c r="AA3939" s="15">
        <f t="shared" si="387"/>
        <v>0</v>
      </c>
      <c r="AB3939" s="15">
        <f t="shared" si="388"/>
        <v>1</v>
      </c>
      <c r="AC3939" s="15">
        <f t="shared" si="389"/>
        <v>1900</v>
      </c>
    </row>
    <row r="3940" spans="7:29" x14ac:dyDescent="0.35">
      <c r="G3940" s="64"/>
      <c r="H3940" s="65"/>
      <c r="I3940" s="65" t="str">
        <f>IF(Job_Cards[[#This Row],[Customer Name]]="",I3939,"")</f>
        <v>Counter Sale</v>
      </c>
      <c r="K3940" s="67" t="str">
        <f>_xlfn.XLOOKUP(Job_Cards[[#This Row],[Part Code Issued]],'Inventory Check'!$A$3:$A$3000,'Inventory Check'!$B$3:$B$3000,"WRONG Code",0)</f>
        <v>WRONG Code</v>
      </c>
      <c r="N3940" s="69">
        <f t="shared" si="385"/>
        <v>0</v>
      </c>
      <c r="U3940" s="71">
        <f t="shared" si="384"/>
        <v>0</v>
      </c>
      <c r="V3940" s="71">
        <f t="shared" si="386"/>
        <v>0</v>
      </c>
      <c r="X3940" s="69">
        <f>Job_Cards[[#This Row],[GST on Lobour]]+Job_Cards[[#This Row],[Total Labour]]+Job_Cards[[#This Row],[Part Value]]</f>
        <v>0</v>
      </c>
      <c r="AA3940" s="15">
        <f t="shared" si="387"/>
        <v>0</v>
      </c>
      <c r="AB3940" s="15">
        <f t="shared" si="388"/>
        <v>1</v>
      </c>
      <c r="AC3940" s="15">
        <f t="shared" si="389"/>
        <v>1900</v>
      </c>
    </row>
    <row r="3941" spans="7:29" x14ac:dyDescent="0.35">
      <c r="G3941" s="64"/>
      <c r="H3941" s="65"/>
      <c r="I3941" s="65" t="str">
        <f>IF(Job_Cards[[#This Row],[Customer Name]]="",I3940,"")</f>
        <v>Counter Sale</v>
      </c>
      <c r="K3941" s="67" t="str">
        <f>_xlfn.XLOOKUP(Job_Cards[[#This Row],[Part Code Issued]],'Inventory Check'!$A$3:$A$3000,'Inventory Check'!$B$3:$B$3000,"WRONG Code",0)</f>
        <v>WRONG Code</v>
      </c>
      <c r="N3941" s="69">
        <f t="shared" si="385"/>
        <v>0</v>
      </c>
      <c r="U3941" s="71">
        <f t="shared" si="384"/>
        <v>0</v>
      </c>
      <c r="V3941" s="71">
        <f t="shared" si="386"/>
        <v>0</v>
      </c>
      <c r="X3941" s="69">
        <f>Job_Cards[[#This Row],[GST on Lobour]]+Job_Cards[[#This Row],[Total Labour]]+Job_Cards[[#This Row],[Part Value]]</f>
        <v>0</v>
      </c>
      <c r="AA3941" s="15">
        <f t="shared" si="387"/>
        <v>0</v>
      </c>
      <c r="AB3941" s="15">
        <f t="shared" si="388"/>
        <v>1</v>
      </c>
      <c r="AC3941" s="15">
        <f t="shared" si="389"/>
        <v>1900</v>
      </c>
    </row>
    <row r="3942" spans="7:29" x14ac:dyDescent="0.35">
      <c r="G3942" s="64"/>
      <c r="H3942" s="65"/>
      <c r="I3942" s="65" t="str">
        <f>IF(Job_Cards[[#This Row],[Customer Name]]="",I3941,"")</f>
        <v>Counter Sale</v>
      </c>
      <c r="K3942" s="67" t="str">
        <f>_xlfn.XLOOKUP(Job_Cards[[#This Row],[Part Code Issued]],'Inventory Check'!$A$3:$A$3000,'Inventory Check'!$B$3:$B$3000,"WRONG Code",0)</f>
        <v>WRONG Code</v>
      </c>
      <c r="N3942" s="69">
        <f t="shared" si="385"/>
        <v>0</v>
      </c>
      <c r="U3942" s="71">
        <f t="shared" si="384"/>
        <v>0</v>
      </c>
      <c r="V3942" s="71">
        <f t="shared" si="386"/>
        <v>0</v>
      </c>
      <c r="X3942" s="69">
        <f>Job_Cards[[#This Row],[GST on Lobour]]+Job_Cards[[#This Row],[Total Labour]]+Job_Cards[[#This Row],[Part Value]]</f>
        <v>0</v>
      </c>
      <c r="AA3942" s="15">
        <f t="shared" si="387"/>
        <v>0</v>
      </c>
      <c r="AB3942" s="15">
        <f t="shared" si="388"/>
        <v>1</v>
      </c>
      <c r="AC3942" s="15">
        <f t="shared" si="389"/>
        <v>1900</v>
      </c>
    </row>
    <row r="3943" spans="7:29" x14ac:dyDescent="0.35">
      <c r="G3943" s="64"/>
      <c r="H3943" s="65"/>
      <c r="I3943" s="65" t="str">
        <f>IF(Job_Cards[[#This Row],[Customer Name]]="",I3942,"")</f>
        <v>Counter Sale</v>
      </c>
      <c r="K3943" s="67" t="str">
        <f>_xlfn.XLOOKUP(Job_Cards[[#This Row],[Part Code Issued]],'Inventory Check'!$A$3:$A$3000,'Inventory Check'!$B$3:$B$3000,"WRONG Code",0)</f>
        <v>WRONG Code</v>
      </c>
      <c r="N3943" s="69">
        <f t="shared" si="385"/>
        <v>0</v>
      </c>
      <c r="U3943" s="71">
        <f t="shared" si="384"/>
        <v>0</v>
      </c>
      <c r="V3943" s="71">
        <f t="shared" si="386"/>
        <v>0</v>
      </c>
      <c r="X3943" s="69">
        <f>Job_Cards[[#This Row],[GST on Lobour]]+Job_Cards[[#This Row],[Total Labour]]+Job_Cards[[#This Row],[Part Value]]</f>
        <v>0</v>
      </c>
      <c r="AA3943" s="15">
        <f t="shared" si="387"/>
        <v>0</v>
      </c>
      <c r="AB3943" s="15">
        <f t="shared" si="388"/>
        <v>1</v>
      </c>
      <c r="AC3943" s="15">
        <f t="shared" si="389"/>
        <v>1900</v>
      </c>
    </row>
    <row r="3944" spans="7:29" x14ac:dyDescent="0.35">
      <c r="G3944" s="64"/>
      <c r="H3944" s="65"/>
      <c r="I3944" s="65" t="str">
        <f>IF(Job_Cards[[#This Row],[Customer Name]]="",I3943,"")</f>
        <v>Counter Sale</v>
      </c>
      <c r="K3944" s="67" t="str">
        <f>_xlfn.XLOOKUP(Job_Cards[[#This Row],[Part Code Issued]],'Inventory Check'!$A$3:$A$3000,'Inventory Check'!$B$3:$B$3000,"WRONG Code",0)</f>
        <v>WRONG Code</v>
      </c>
      <c r="N3944" s="69">
        <f t="shared" si="385"/>
        <v>0</v>
      </c>
      <c r="U3944" s="71">
        <f t="shared" si="384"/>
        <v>0</v>
      </c>
      <c r="V3944" s="71">
        <f t="shared" si="386"/>
        <v>0</v>
      </c>
      <c r="X3944" s="69">
        <f>Job_Cards[[#This Row],[GST on Lobour]]+Job_Cards[[#This Row],[Total Labour]]+Job_Cards[[#This Row],[Part Value]]</f>
        <v>0</v>
      </c>
      <c r="AA3944" s="15">
        <f t="shared" si="387"/>
        <v>0</v>
      </c>
      <c r="AB3944" s="15">
        <f t="shared" si="388"/>
        <v>1</v>
      </c>
      <c r="AC3944" s="15">
        <f t="shared" si="389"/>
        <v>1900</v>
      </c>
    </row>
    <row r="3945" spans="7:29" x14ac:dyDescent="0.35">
      <c r="G3945" s="64"/>
      <c r="H3945" s="65"/>
      <c r="I3945" s="65" t="str">
        <f>IF(Job_Cards[[#This Row],[Customer Name]]="",I3944,"")</f>
        <v>Counter Sale</v>
      </c>
      <c r="K3945" s="67" t="str">
        <f>_xlfn.XLOOKUP(Job_Cards[[#This Row],[Part Code Issued]],'Inventory Check'!$A$3:$A$3000,'Inventory Check'!$B$3:$B$3000,"WRONG Code",0)</f>
        <v>WRONG Code</v>
      </c>
      <c r="N3945" s="69">
        <f t="shared" si="385"/>
        <v>0</v>
      </c>
      <c r="U3945" s="71">
        <f t="shared" si="384"/>
        <v>0</v>
      </c>
      <c r="V3945" s="71">
        <f t="shared" si="386"/>
        <v>0</v>
      </c>
      <c r="X3945" s="69">
        <f>Job_Cards[[#This Row],[GST on Lobour]]+Job_Cards[[#This Row],[Total Labour]]+Job_Cards[[#This Row],[Part Value]]</f>
        <v>0</v>
      </c>
      <c r="AA3945" s="15">
        <f t="shared" si="387"/>
        <v>0</v>
      </c>
      <c r="AB3945" s="15">
        <f t="shared" si="388"/>
        <v>1</v>
      </c>
      <c r="AC3945" s="15">
        <f t="shared" si="389"/>
        <v>1900</v>
      </c>
    </row>
    <row r="3946" spans="7:29" x14ac:dyDescent="0.35">
      <c r="G3946" s="64"/>
      <c r="H3946" s="65"/>
      <c r="I3946" s="65" t="str">
        <f>IF(Job_Cards[[#This Row],[Customer Name]]="",I3945,"")</f>
        <v>Counter Sale</v>
      </c>
      <c r="K3946" s="67" t="str">
        <f>_xlfn.XLOOKUP(Job_Cards[[#This Row],[Part Code Issued]],'Inventory Check'!$A$3:$A$3000,'Inventory Check'!$B$3:$B$3000,"WRONG Code",0)</f>
        <v>WRONG Code</v>
      </c>
      <c r="N3946" s="69">
        <f t="shared" si="385"/>
        <v>0</v>
      </c>
      <c r="U3946" s="71">
        <f t="shared" si="384"/>
        <v>0</v>
      </c>
      <c r="V3946" s="71">
        <f t="shared" si="386"/>
        <v>0</v>
      </c>
      <c r="X3946" s="69">
        <f>Job_Cards[[#This Row],[GST on Lobour]]+Job_Cards[[#This Row],[Total Labour]]+Job_Cards[[#This Row],[Part Value]]</f>
        <v>0</v>
      </c>
      <c r="AA3946" s="15">
        <f t="shared" si="387"/>
        <v>0</v>
      </c>
      <c r="AB3946" s="15">
        <f t="shared" si="388"/>
        <v>1</v>
      </c>
      <c r="AC3946" s="15">
        <f t="shared" si="389"/>
        <v>1900</v>
      </c>
    </row>
    <row r="3947" spans="7:29" x14ac:dyDescent="0.35">
      <c r="G3947" s="64"/>
      <c r="H3947" s="65"/>
      <c r="I3947" s="65" t="str">
        <f>IF(Job_Cards[[#This Row],[Customer Name]]="",I3946,"")</f>
        <v>Counter Sale</v>
      </c>
      <c r="K3947" s="67" t="str">
        <f>_xlfn.XLOOKUP(Job_Cards[[#This Row],[Part Code Issued]],'Inventory Check'!$A$3:$A$3000,'Inventory Check'!$B$3:$B$3000,"WRONG Code",0)</f>
        <v>WRONG Code</v>
      </c>
      <c r="N3947" s="69">
        <f t="shared" si="385"/>
        <v>0</v>
      </c>
      <c r="U3947" s="71">
        <f t="shared" si="384"/>
        <v>0</v>
      </c>
      <c r="V3947" s="71">
        <f t="shared" si="386"/>
        <v>0</v>
      </c>
      <c r="X3947" s="69">
        <f>Job_Cards[[#This Row],[GST on Lobour]]+Job_Cards[[#This Row],[Total Labour]]+Job_Cards[[#This Row],[Part Value]]</f>
        <v>0</v>
      </c>
      <c r="AA3947" s="15">
        <f t="shared" si="387"/>
        <v>0</v>
      </c>
      <c r="AB3947" s="15">
        <f t="shared" si="388"/>
        <v>1</v>
      </c>
      <c r="AC3947" s="15">
        <f t="shared" si="389"/>
        <v>1900</v>
      </c>
    </row>
    <row r="3948" spans="7:29" x14ac:dyDescent="0.35">
      <c r="G3948" s="64"/>
      <c r="H3948" s="65"/>
      <c r="I3948" s="65" t="str">
        <f>IF(Job_Cards[[#This Row],[Customer Name]]="",I3947,"")</f>
        <v>Counter Sale</v>
      </c>
      <c r="K3948" s="67" t="str">
        <f>_xlfn.XLOOKUP(Job_Cards[[#This Row],[Part Code Issued]],'Inventory Check'!$A$3:$A$3000,'Inventory Check'!$B$3:$B$3000,"WRONG Code",0)</f>
        <v>WRONG Code</v>
      </c>
      <c r="N3948" s="69">
        <f t="shared" si="385"/>
        <v>0</v>
      </c>
      <c r="U3948" s="71">
        <f t="shared" si="384"/>
        <v>0</v>
      </c>
      <c r="V3948" s="71">
        <f t="shared" si="386"/>
        <v>0</v>
      </c>
      <c r="X3948" s="69">
        <f>Job_Cards[[#This Row],[GST on Lobour]]+Job_Cards[[#This Row],[Total Labour]]+Job_Cards[[#This Row],[Part Value]]</f>
        <v>0</v>
      </c>
      <c r="AA3948" s="15">
        <f t="shared" si="387"/>
        <v>0</v>
      </c>
      <c r="AB3948" s="15">
        <f t="shared" si="388"/>
        <v>1</v>
      </c>
      <c r="AC3948" s="15">
        <f t="shared" si="389"/>
        <v>1900</v>
      </c>
    </row>
    <row r="3949" spans="7:29" x14ac:dyDescent="0.35">
      <c r="G3949" s="64"/>
      <c r="H3949" s="65"/>
      <c r="I3949" s="65" t="str">
        <f>IF(Job_Cards[[#This Row],[Customer Name]]="",I3948,"")</f>
        <v>Counter Sale</v>
      </c>
      <c r="K3949" s="67" t="str">
        <f>_xlfn.XLOOKUP(Job_Cards[[#This Row],[Part Code Issued]],'Inventory Check'!$A$3:$A$3000,'Inventory Check'!$B$3:$B$3000,"WRONG Code",0)</f>
        <v>WRONG Code</v>
      </c>
      <c r="N3949" s="69">
        <f t="shared" si="385"/>
        <v>0</v>
      </c>
      <c r="U3949" s="71">
        <f t="shared" si="384"/>
        <v>0</v>
      </c>
      <c r="V3949" s="71">
        <f t="shared" si="386"/>
        <v>0</v>
      </c>
      <c r="X3949" s="69">
        <f>Job_Cards[[#This Row],[GST on Lobour]]+Job_Cards[[#This Row],[Total Labour]]+Job_Cards[[#This Row],[Part Value]]</f>
        <v>0</v>
      </c>
      <c r="AA3949" s="15">
        <f t="shared" si="387"/>
        <v>0</v>
      </c>
      <c r="AB3949" s="15">
        <f t="shared" si="388"/>
        <v>1</v>
      </c>
      <c r="AC3949" s="15">
        <f t="shared" si="389"/>
        <v>1900</v>
      </c>
    </row>
    <row r="3950" spans="7:29" x14ac:dyDescent="0.35">
      <c r="G3950" s="64"/>
      <c r="H3950" s="65"/>
      <c r="I3950" s="65" t="str">
        <f>IF(Job_Cards[[#This Row],[Customer Name]]="",I3949,"")</f>
        <v>Counter Sale</v>
      </c>
      <c r="K3950" s="67" t="str">
        <f>_xlfn.XLOOKUP(Job_Cards[[#This Row],[Part Code Issued]],'Inventory Check'!$A$3:$A$3000,'Inventory Check'!$B$3:$B$3000,"WRONG Code",0)</f>
        <v>WRONG Code</v>
      </c>
      <c r="N3950" s="69">
        <f t="shared" si="385"/>
        <v>0</v>
      </c>
      <c r="U3950" s="71">
        <f t="shared" si="384"/>
        <v>0</v>
      </c>
      <c r="V3950" s="71">
        <f t="shared" si="386"/>
        <v>0</v>
      </c>
      <c r="X3950" s="69">
        <f>Job_Cards[[#This Row],[GST on Lobour]]+Job_Cards[[#This Row],[Total Labour]]+Job_Cards[[#This Row],[Part Value]]</f>
        <v>0</v>
      </c>
      <c r="AA3950" s="15">
        <f t="shared" si="387"/>
        <v>0</v>
      </c>
      <c r="AB3950" s="15">
        <f t="shared" si="388"/>
        <v>1</v>
      </c>
      <c r="AC3950" s="15">
        <f t="shared" si="389"/>
        <v>1900</v>
      </c>
    </row>
    <row r="3951" spans="7:29" x14ac:dyDescent="0.35">
      <c r="G3951" s="64"/>
      <c r="H3951" s="65"/>
      <c r="I3951" s="65" t="str">
        <f>IF(Job_Cards[[#This Row],[Customer Name]]="",I3950,"")</f>
        <v>Counter Sale</v>
      </c>
      <c r="K3951" s="67" t="str">
        <f>_xlfn.XLOOKUP(Job_Cards[[#This Row],[Part Code Issued]],'Inventory Check'!$A$3:$A$3000,'Inventory Check'!$B$3:$B$3000,"WRONG Code",0)</f>
        <v>WRONG Code</v>
      </c>
      <c r="N3951" s="69">
        <f t="shared" si="385"/>
        <v>0</v>
      </c>
      <c r="U3951" s="71">
        <f t="shared" si="384"/>
        <v>0</v>
      </c>
      <c r="V3951" s="71">
        <f t="shared" si="386"/>
        <v>0</v>
      </c>
      <c r="X3951" s="69">
        <f>Job_Cards[[#This Row],[GST on Lobour]]+Job_Cards[[#This Row],[Total Labour]]+Job_Cards[[#This Row],[Part Value]]</f>
        <v>0</v>
      </c>
      <c r="AA3951" s="15">
        <f t="shared" si="387"/>
        <v>0</v>
      </c>
      <c r="AB3951" s="15">
        <f t="shared" si="388"/>
        <v>1</v>
      </c>
      <c r="AC3951" s="15">
        <f t="shared" si="389"/>
        <v>1900</v>
      </c>
    </row>
    <row r="3952" spans="7:29" x14ac:dyDescent="0.35">
      <c r="G3952" s="64"/>
      <c r="H3952" s="65"/>
      <c r="I3952" s="65" t="str">
        <f>IF(Job_Cards[[#This Row],[Customer Name]]="",I3951,"")</f>
        <v>Counter Sale</v>
      </c>
      <c r="K3952" s="67" t="str">
        <f>_xlfn.XLOOKUP(Job_Cards[[#This Row],[Part Code Issued]],'Inventory Check'!$A$3:$A$3000,'Inventory Check'!$B$3:$B$3000,"WRONG Code",0)</f>
        <v>WRONG Code</v>
      </c>
      <c r="N3952" s="69">
        <f t="shared" si="385"/>
        <v>0</v>
      </c>
      <c r="U3952" s="71">
        <f t="shared" si="384"/>
        <v>0</v>
      </c>
      <c r="V3952" s="71">
        <f t="shared" si="386"/>
        <v>0</v>
      </c>
      <c r="X3952" s="69">
        <f>Job_Cards[[#This Row],[GST on Lobour]]+Job_Cards[[#This Row],[Total Labour]]+Job_Cards[[#This Row],[Part Value]]</f>
        <v>0</v>
      </c>
      <c r="AA3952" s="15">
        <f t="shared" si="387"/>
        <v>0</v>
      </c>
      <c r="AB3952" s="15">
        <f t="shared" si="388"/>
        <v>1</v>
      </c>
      <c r="AC3952" s="15">
        <f t="shared" si="389"/>
        <v>1900</v>
      </c>
    </row>
    <row r="3953" spans="7:29" x14ac:dyDescent="0.35">
      <c r="G3953" s="64"/>
      <c r="H3953" s="65"/>
      <c r="I3953" s="65" t="str">
        <f>IF(Job_Cards[[#This Row],[Customer Name]]="",I3952,"")</f>
        <v>Counter Sale</v>
      </c>
      <c r="K3953" s="67" t="str">
        <f>_xlfn.XLOOKUP(Job_Cards[[#This Row],[Part Code Issued]],'Inventory Check'!$A$3:$A$3000,'Inventory Check'!$B$3:$B$3000,"WRONG Code",0)</f>
        <v>WRONG Code</v>
      </c>
      <c r="N3953" s="69">
        <f t="shared" si="385"/>
        <v>0</v>
      </c>
      <c r="U3953" s="71">
        <f t="shared" si="384"/>
        <v>0</v>
      </c>
      <c r="V3953" s="71">
        <f t="shared" si="386"/>
        <v>0</v>
      </c>
      <c r="X3953" s="69">
        <f>Job_Cards[[#This Row],[GST on Lobour]]+Job_Cards[[#This Row],[Total Labour]]+Job_Cards[[#This Row],[Part Value]]</f>
        <v>0</v>
      </c>
      <c r="AA3953" s="15">
        <f t="shared" si="387"/>
        <v>0</v>
      </c>
      <c r="AB3953" s="15">
        <f t="shared" si="388"/>
        <v>1</v>
      </c>
      <c r="AC3953" s="15">
        <f t="shared" si="389"/>
        <v>1900</v>
      </c>
    </row>
    <row r="3954" spans="7:29" x14ac:dyDescent="0.35">
      <c r="G3954" s="64"/>
      <c r="H3954" s="65"/>
      <c r="I3954" s="65" t="str">
        <f>IF(Job_Cards[[#This Row],[Customer Name]]="",I3953,"")</f>
        <v>Counter Sale</v>
      </c>
      <c r="K3954" s="67" t="str">
        <f>_xlfn.XLOOKUP(Job_Cards[[#This Row],[Part Code Issued]],'Inventory Check'!$A$3:$A$3000,'Inventory Check'!$B$3:$B$3000,"WRONG Code",0)</f>
        <v>WRONG Code</v>
      </c>
      <c r="N3954" s="69">
        <f t="shared" si="385"/>
        <v>0</v>
      </c>
      <c r="U3954" s="71">
        <f t="shared" si="384"/>
        <v>0</v>
      </c>
      <c r="V3954" s="71">
        <f t="shared" si="386"/>
        <v>0</v>
      </c>
      <c r="X3954" s="69">
        <f>Job_Cards[[#This Row],[GST on Lobour]]+Job_Cards[[#This Row],[Total Labour]]+Job_Cards[[#This Row],[Part Value]]</f>
        <v>0</v>
      </c>
      <c r="AA3954" s="15">
        <f t="shared" si="387"/>
        <v>0</v>
      </c>
      <c r="AB3954" s="15">
        <f t="shared" si="388"/>
        <v>1</v>
      </c>
      <c r="AC3954" s="15">
        <f t="shared" si="389"/>
        <v>1900</v>
      </c>
    </row>
    <row r="3955" spans="7:29" x14ac:dyDescent="0.35">
      <c r="G3955" s="64"/>
      <c r="H3955" s="65"/>
      <c r="I3955" s="65" t="str">
        <f>IF(Job_Cards[[#This Row],[Customer Name]]="",I3954,"")</f>
        <v>Counter Sale</v>
      </c>
      <c r="K3955" s="67" t="str">
        <f>_xlfn.XLOOKUP(Job_Cards[[#This Row],[Part Code Issued]],'Inventory Check'!$A$3:$A$3000,'Inventory Check'!$B$3:$B$3000,"WRONG Code",0)</f>
        <v>WRONG Code</v>
      </c>
      <c r="N3955" s="69">
        <f t="shared" si="385"/>
        <v>0</v>
      </c>
      <c r="U3955" s="71">
        <f t="shared" si="384"/>
        <v>0</v>
      </c>
      <c r="V3955" s="71">
        <f t="shared" si="386"/>
        <v>0</v>
      </c>
      <c r="X3955" s="69">
        <f>Job_Cards[[#This Row],[GST on Lobour]]+Job_Cards[[#This Row],[Total Labour]]+Job_Cards[[#This Row],[Part Value]]</f>
        <v>0</v>
      </c>
      <c r="AA3955" s="15">
        <f t="shared" si="387"/>
        <v>0</v>
      </c>
      <c r="AB3955" s="15">
        <f t="shared" si="388"/>
        <v>1</v>
      </c>
      <c r="AC3955" s="15">
        <f t="shared" si="389"/>
        <v>1900</v>
      </c>
    </row>
    <row r="3956" spans="7:29" x14ac:dyDescent="0.35">
      <c r="G3956" s="64"/>
      <c r="H3956" s="65"/>
      <c r="I3956" s="65" t="str">
        <f>IF(Job_Cards[[#This Row],[Customer Name]]="",I3955,"")</f>
        <v>Counter Sale</v>
      </c>
      <c r="K3956" s="67" t="str">
        <f>_xlfn.XLOOKUP(Job_Cards[[#This Row],[Part Code Issued]],'Inventory Check'!$A$3:$A$3000,'Inventory Check'!$B$3:$B$3000,"WRONG Code",0)</f>
        <v>WRONG Code</v>
      </c>
      <c r="N3956" s="69">
        <f t="shared" si="385"/>
        <v>0</v>
      </c>
      <c r="U3956" s="71">
        <f t="shared" si="384"/>
        <v>0</v>
      </c>
      <c r="V3956" s="71">
        <f t="shared" si="386"/>
        <v>0</v>
      </c>
      <c r="X3956" s="69">
        <f>Job_Cards[[#This Row],[GST on Lobour]]+Job_Cards[[#This Row],[Total Labour]]+Job_Cards[[#This Row],[Part Value]]</f>
        <v>0</v>
      </c>
      <c r="AA3956" s="15">
        <f t="shared" si="387"/>
        <v>0</v>
      </c>
      <c r="AB3956" s="15">
        <f t="shared" si="388"/>
        <v>1</v>
      </c>
      <c r="AC3956" s="15">
        <f t="shared" si="389"/>
        <v>1900</v>
      </c>
    </row>
    <row r="3957" spans="7:29" x14ac:dyDescent="0.35">
      <c r="G3957" s="64"/>
      <c r="H3957" s="65"/>
      <c r="I3957" s="65" t="str">
        <f>IF(Job_Cards[[#This Row],[Customer Name]]="",I3956,"")</f>
        <v>Counter Sale</v>
      </c>
      <c r="K3957" s="67" t="str">
        <f>_xlfn.XLOOKUP(Job_Cards[[#This Row],[Part Code Issued]],'Inventory Check'!$A$3:$A$3000,'Inventory Check'!$B$3:$B$3000,"WRONG Code",0)</f>
        <v>WRONG Code</v>
      </c>
      <c r="N3957" s="69">
        <f t="shared" si="385"/>
        <v>0</v>
      </c>
      <c r="U3957" s="71">
        <f t="shared" si="384"/>
        <v>0</v>
      </c>
      <c r="V3957" s="71">
        <f t="shared" si="386"/>
        <v>0</v>
      </c>
      <c r="X3957" s="69">
        <f>Job_Cards[[#This Row],[GST on Lobour]]+Job_Cards[[#This Row],[Total Labour]]+Job_Cards[[#This Row],[Part Value]]</f>
        <v>0</v>
      </c>
      <c r="AA3957" s="15">
        <f t="shared" si="387"/>
        <v>0</v>
      </c>
      <c r="AB3957" s="15">
        <f t="shared" si="388"/>
        <v>1</v>
      </c>
      <c r="AC3957" s="15">
        <f t="shared" si="389"/>
        <v>1900</v>
      </c>
    </row>
    <row r="3958" spans="7:29" x14ac:dyDescent="0.35">
      <c r="G3958" s="64"/>
      <c r="H3958" s="65"/>
      <c r="I3958" s="65" t="str">
        <f>IF(Job_Cards[[#This Row],[Customer Name]]="",I3957,"")</f>
        <v>Counter Sale</v>
      </c>
      <c r="K3958" s="67" t="str">
        <f>_xlfn.XLOOKUP(Job_Cards[[#This Row],[Part Code Issued]],'Inventory Check'!$A$3:$A$3000,'Inventory Check'!$B$3:$B$3000,"WRONG Code",0)</f>
        <v>WRONG Code</v>
      </c>
      <c r="N3958" s="69">
        <f t="shared" si="385"/>
        <v>0</v>
      </c>
      <c r="U3958" s="71">
        <f t="shared" si="384"/>
        <v>0</v>
      </c>
      <c r="V3958" s="71">
        <f t="shared" si="386"/>
        <v>0</v>
      </c>
      <c r="X3958" s="69">
        <f>Job_Cards[[#This Row],[GST on Lobour]]+Job_Cards[[#This Row],[Total Labour]]+Job_Cards[[#This Row],[Part Value]]</f>
        <v>0</v>
      </c>
      <c r="AA3958" s="15">
        <f t="shared" si="387"/>
        <v>0</v>
      </c>
      <c r="AB3958" s="15">
        <f t="shared" si="388"/>
        <v>1</v>
      </c>
      <c r="AC3958" s="15">
        <f t="shared" si="389"/>
        <v>1900</v>
      </c>
    </row>
    <row r="3959" spans="7:29" x14ac:dyDescent="0.35">
      <c r="G3959" s="64"/>
      <c r="H3959" s="65"/>
      <c r="I3959" s="65" t="str">
        <f>IF(Job_Cards[[#This Row],[Customer Name]]="",I3958,"")</f>
        <v>Counter Sale</v>
      </c>
      <c r="K3959" s="67" t="str">
        <f>_xlfn.XLOOKUP(Job_Cards[[#This Row],[Part Code Issued]],'Inventory Check'!$A$3:$A$3000,'Inventory Check'!$B$3:$B$3000,"WRONG Code",0)</f>
        <v>WRONG Code</v>
      </c>
      <c r="N3959" s="69">
        <f t="shared" si="385"/>
        <v>0</v>
      </c>
      <c r="U3959" s="71">
        <f t="shared" si="384"/>
        <v>0</v>
      </c>
      <c r="V3959" s="71">
        <f t="shared" si="386"/>
        <v>0</v>
      </c>
      <c r="X3959" s="69">
        <f>Job_Cards[[#This Row],[GST on Lobour]]+Job_Cards[[#This Row],[Total Labour]]+Job_Cards[[#This Row],[Part Value]]</f>
        <v>0</v>
      </c>
      <c r="AA3959" s="15">
        <f t="shared" si="387"/>
        <v>0</v>
      </c>
      <c r="AB3959" s="15">
        <f t="shared" si="388"/>
        <v>1</v>
      </c>
      <c r="AC3959" s="15">
        <f t="shared" si="389"/>
        <v>1900</v>
      </c>
    </row>
    <row r="3960" spans="7:29" x14ac:dyDescent="0.35">
      <c r="G3960" s="64"/>
      <c r="H3960" s="65"/>
      <c r="I3960" s="65" t="str">
        <f>IF(Job_Cards[[#This Row],[Customer Name]]="",I3959,"")</f>
        <v>Counter Sale</v>
      </c>
      <c r="K3960" s="67" t="str">
        <f>_xlfn.XLOOKUP(Job_Cards[[#This Row],[Part Code Issued]],'Inventory Check'!$A$3:$A$3000,'Inventory Check'!$B$3:$B$3000,"WRONG Code",0)</f>
        <v>WRONG Code</v>
      </c>
      <c r="N3960" s="69">
        <f t="shared" si="385"/>
        <v>0</v>
      </c>
      <c r="U3960" s="71">
        <f t="shared" si="384"/>
        <v>0</v>
      </c>
      <c r="V3960" s="71">
        <f t="shared" si="386"/>
        <v>0</v>
      </c>
      <c r="X3960" s="69">
        <f>Job_Cards[[#This Row],[GST on Lobour]]+Job_Cards[[#This Row],[Total Labour]]+Job_Cards[[#This Row],[Part Value]]</f>
        <v>0</v>
      </c>
      <c r="AA3960" s="15">
        <f t="shared" si="387"/>
        <v>0</v>
      </c>
      <c r="AB3960" s="15">
        <f t="shared" si="388"/>
        <v>1</v>
      </c>
      <c r="AC3960" s="15">
        <f t="shared" si="389"/>
        <v>1900</v>
      </c>
    </row>
    <row r="3961" spans="7:29" x14ac:dyDescent="0.35">
      <c r="G3961" s="64"/>
      <c r="H3961" s="65"/>
      <c r="I3961" s="65" t="str">
        <f>IF(Job_Cards[[#This Row],[Customer Name]]="",I3960,"")</f>
        <v>Counter Sale</v>
      </c>
      <c r="K3961" s="67" t="str">
        <f>_xlfn.XLOOKUP(Job_Cards[[#This Row],[Part Code Issued]],'Inventory Check'!$A$3:$A$3000,'Inventory Check'!$B$3:$B$3000,"WRONG Code",0)</f>
        <v>WRONG Code</v>
      </c>
      <c r="N3961" s="69">
        <f t="shared" si="385"/>
        <v>0</v>
      </c>
      <c r="U3961" s="71">
        <f t="shared" si="384"/>
        <v>0</v>
      </c>
      <c r="V3961" s="71">
        <f t="shared" si="386"/>
        <v>0</v>
      </c>
      <c r="X3961" s="69">
        <f>Job_Cards[[#This Row],[GST on Lobour]]+Job_Cards[[#This Row],[Total Labour]]+Job_Cards[[#This Row],[Part Value]]</f>
        <v>0</v>
      </c>
      <c r="AA3961" s="15">
        <f t="shared" si="387"/>
        <v>0</v>
      </c>
      <c r="AB3961" s="15">
        <f t="shared" si="388"/>
        <v>1</v>
      </c>
      <c r="AC3961" s="15">
        <f t="shared" si="389"/>
        <v>1900</v>
      </c>
    </row>
    <row r="3962" spans="7:29" x14ac:dyDescent="0.35">
      <c r="G3962" s="64"/>
      <c r="H3962" s="65"/>
      <c r="I3962" s="65" t="str">
        <f>IF(Job_Cards[[#This Row],[Customer Name]]="",I3961,"")</f>
        <v>Counter Sale</v>
      </c>
      <c r="K3962" s="67" t="str">
        <f>_xlfn.XLOOKUP(Job_Cards[[#This Row],[Part Code Issued]],'Inventory Check'!$A$3:$A$3000,'Inventory Check'!$B$3:$B$3000,"WRONG Code",0)</f>
        <v>WRONG Code</v>
      </c>
      <c r="N3962" s="69">
        <f t="shared" si="385"/>
        <v>0</v>
      </c>
      <c r="U3962" s="71">
        <f t="shared" si="384"/>
        <v>0</v>
      </c>
      <c r="V3962" s="71">
        <f t="shared" si="386"/>
        <v>0</v>
      </c>
      <c r="X3962" s="69">
        <f>Job_Cards[[#This Row],[GST on Lobour]]+Job_Cards[[#This Row],[Total Labour]]+Job_Cards[[#This Row],[Part Value]]</f>
        <v>0</v>
      </c>
      <c r="AA3962" s="15">
        <f t="shared" si="387"/>
        <v>0</v>
      </c>
      <c r="AB3962" s="15">
        <f t="shared" si="388"/>
        <v>1</v>
      </c>
      <c r="AC3962" s="15">
        <f t="shared" si="389"/>
        <v>1900</v>
      </c>
    </row>
    <row r="3963" spans="7:29" x14ac:dyDescent="0.35">
      <c r="G3963" s="64"/>
      <c r="H3963" s="65"/>
      <c r="I3963" s="65" t="str">
        <f>IF(Job_Cards[[#This Row],[Customer Name]]="",I3962,"")</f>
        <v>Counter Sale</v>
      </c>
      <c r="K3963" s="67" t="str">
        <f>_xlfn.XLOOKUP(Job_Cards[[#This Row],[Part Code Issued]],'Inventory Check'!$A$3:$A$3000,'Inventory Check'!$B$3:$B$3000,"WRONG Code",0)</f>
        <v>WRONG Code</v>
      </c>
      <c r="N3963" s="69">
        <f t="shared" si="385"/>
        <v>0</v>
      </c>
      <c r="U3963" s="71">
        <f t="shared" si="384"/>
        <v>0</v>
      </c>
      <c r="V3963" s="71">
        <f t="shared" si="386"/>
        <v>0</v>
      </c>
      <c r="X3963" s="69">
        <f>Job_Cards[[#This Row],[GST on Lobour]]+Job_Cards[[#This Row],[Total Labour]]+Job_Cards[[#This Row],[Part Value]]</f>
        <v>0</v>
      </c>
      <c r="AA3963" s="15">
        <f t="shared" si="387"/>
        <v>0</v>
      </c>
      <c r="AB3963" s="15">
        <f t="shared" si="388"/>
        <v>1</v>
      </c>
      <c r="AC3963" s="15">
        <f t="shared" si="389"/>
        <v>1900</v>
      </c>
    </row>
    <row r="3964" spans="7:29" x14ac:dyDescent="0.35">
      <c r="G3964" s="64"/>
      <c r="H3964" s="65"/>
      <c r="I3964" s="65" t="str">
        <f>IF(Job_Cards[[#This Row],[Customer Name]]="",I3963,"")</f>
        <v>Counter Sale</v>
      </c>
      <c r="K3964" s="67" t="str">
        <f>_xlfn.XLOOKUP(Job_Cards[[#This Row],[Part Code Issued]],'Inventory Check'!$A$3:$A$3000,'Inventory Check'!$B$3:$B$3000,"WRONG Code",0)</f>
        <v>WRONG Code</v>
      </c>
      <c r="N3964" s="69">
        <f t="shared" si="385"/>
        <v>0</v>
      </c>
      <c r="U3964" s="71">
        <f t="shared" ref="U3964:U4027" si="390">SUM(O3964:T3964)</f>
        <v>0</v>
      </c>
      <c r="V3964" s="71">
        <f t="shared" si="386"/>
        <v>0</v>
      </c>
      <c r="X3964" s="69">
        <f>Job_Cards[[#This Row],[GST on Lobour]]+Job_Cards[[#This Row],[Total Labour]]+Job_Cards[[#This Row],[Part Value]]</f>
        <v>0</v>
      </c>
      <c r="AA3964" s="15">
        <f t="shared" si="387"/>
        <v>0</v>
      </c>
      <c r="AB3964" s="15">
        <f t="shared" si="388"/>
        <v>1</v>
      </c>
      <c r="AC3964" s="15">
        <f t="shared" si="389"/>
        <v>1900</v>
      </c>
    </row>
    <row r="3965" spans="7:29" x14ac:dyDescent="0.35">
      <c r="G3965" s="64"/>
      <c r="H3965" s="65"/>
      <c r="I3965" s="65" t="str">
        <f>IF(Job_Cards[[#This Row],[Customer Name]]="",I3964,"")</f>
        <v>Counter Sale</v>
      </c>
      <c r="K3965" s="67" t="str">
        <f>_xlfn.XLOOKUP(Job_Cards[[#This Row],[Part Code Issued]],'Inventory Check'!$A$3:$A$3000,'Inventory Check'!$B$3:$B$3000,"WRONG Code",0)</f>
        <v>WRONG Code</v>
      </c>
      <c r="N3965" s="69">
        <f t="shared" ref="N3965:N4028" si="391">M3965*L3965</f>
        <v>0</v>
      </c>
      <c r="U3965" s="71">
        <f t="shared" si="390"/>
        <v>0</v>
      </c>
      <c r="V3965" s="71">
        <f t="shared" ref="V3965:V4028" si="392">U3965*0.18</f>
        <v>0</v>
      </c>
      <c r="X3965" s="69">
        <f>Job_Cards[[#This Row],[GST on Lobour]]+Job_Cards[[#This Row],[Total Labour]]+Job_Cards[[#This Row],[Part Value]]</f>
        <v>0</v>
      </c>
      <c r="AA3965" s="15">
        <f t="shared" si="387"/>
        <v>0</v>
      </c>
      <c r="AB3965" s="15">
        <f t="shared" si="388"/>
        <v>1</v>
      </c>
      <c r="AC3965" s="15">
        <f t="shared" si="389"/>
        <v>1900</v>
      </c>
    </row>
    <row r="3966" spans="7:29" x14ac:dyDescent="0.35">
      <c r="G3966" s="64"/>
      <c r="H3966" s="65"/>
      <c r="I3966" s="65" t="str">
        <f>IF(Job_Cards[[#This Row],[Customer Name]]="",I3965,"")</f>
        <v>Counter Sale</v>
      </c>
      <c r="K3966" s="67" t="str">
        <f>_xlfn.XLOOKUP(Job_Cards[[#This Row],[Part Code Issued]],'Inventory Check'!$A$3:$A$3000,'Inventory Check'!$B$3:$B$3000,"WRONG Code",0)</f>
        <v>WRONG Code</v>
      </c>
      <c r="N3966" s="69">
        <f t="shared" si="391"/>
        <v>0</v>
      </c>
      <c r="U3966" s="71">
        <f t="shared" si="390"/>
        <v>0</v>
      </c>
      <c r="V3966" s="71">
        <f t="shared" si="392"/>
        <v>0</v>
      </c>
      <c r="X3966" s="69">
        <f>Job_Cards[[#This Row],[GST on Lobour]]+Job_Cards[[#This Row],[Total Labour]]+Job_Cards[[#This Row],[Part Value]]</f>
        <v>0</v>
      </c>
      <c r="AA3966" s="15">
        <f t="shared" si="387"/>
        <v>0</v>
      </c>
      <c r="AB3966" s="15">
        <f t="shared" si="388"/>
        <v>1</v>
      </c>
      <c r="AC3966" s="15">
        <f t="shared" si="389"/>
        <v>1900</v>
      </c>
    </row>
    <row r="3967" spans="7:29" x14ac:dyDescent="0.35">
      <c r="G3967" s="64"/>
      <c r="H3967" s="65"/>
      <c r="I3967" s="65" t="str">
        <f>IF(Job_Cards[[#This Row],[Customer Name]]="",I3966,"")</f>
        <v>Counter Sale</v>
      </c>
      <c r="K3967" s="67" t="str">
        <f>_xlfn.XLOOKUP(Job_Cards[[#This Row],[Part Code Issued]],'Inventory Check'!$A$3:$A$3000,'Inventory Check'!$B$3:$B$3000,"WRONG Code",0)</f>
        <v>WRONG Code</v>
      </c>
      <c r="N3967" s="69">
        <f t="shared" si="391"/>
        <v>0</v>
      </c>
      <c r="U3967" s="71">
        <f t="shared" si="390"/>
        <v>0</v>
      </c>
      <c r="V3967" s="71">
        <f t="shared" si="392"/>
        <v>0</v>
      </c>
      <c r="X3967" s="69">
        <f>Job_Cards[[#This Row],[GST on Lobour]]+Job_Cards[[#This Row],[Total Labour]]+Job_Cards[[#This Row],[Part Value]]</f>
        <v>0</v>
      </c>
      <c r="AA3967" s="15">
        <f t="shared" ref="AA3967:AA4030" si="393">DAY(B3967)</f>
        <v>0</v>
      </c>
      <c r="AB3967" s="15">
        <f t="shared" ref="AB3967:AB4030" si="394">MONTH(B3967)</f>
        <v>1</v>
      </c>
      <c r="AC3967" s="15">
        <f t="shared" ref="AC3967:AC4030" si="395">YEAR(B3967)</f>
        <v>1900</v>
      </c>
    </row>
    <row r="3968" spans="7:29" x14ac:dyDescent="0.35">
      <c r="G3968" s="64"/>
      <c r="H3968" s="65"/>
      <c r="I3968" s="65" t="str">
        <f>IF(Job_Cards[[#This Row],[Customer Name]]="",I3967,"")</f>
        <v>Counter Sale</v>
      </c>
      <c r="K3968" s="67" t="str">
        <f>_xlfn.XLOOKUP(Job_Cards[[#This Row],[Part Code Issued]],'Inventory Check'!$A$3:$A$3000,'Inventory Check'!$B$3:$B$3000,"WRONG Code",0)</f>
        <v>WRONG Code</v>
      </c>
      <c r="N3968" s="69">
        <f t="shared" si="391"/>
        <v>0</v>
      </c>
      <c r="U3968" s="71">
        <f t="shared" si="390"/>
        <v>0</v>
      </c>
      <c r="V3968" s="71">
        <f t="shared" si="392"/>
        <v>0</v>
      </c>
      <c r="X3968" s="69">
        <f>Job_Cards[[#This Row],[GST on Lobour]]+Job_Cards[[#This Row],[Total Labour]]+Job_Cards[[#This Row],[Part Value]]</f>
        <v>0</v>
      </c>
      <c r="AA3968" s="15">
        <f t="shared" si="393"/>
        <v>0</v>
      </c>
      <c r="AB3968" s="15">
        <f t="shared" si="394"/>
        <v>1</v>
      </c>
      <c r="AC3968" s="15">
        <f t="shared" si="395"/>
        <v>1900</v>
      </c>
    </row>
    <row r="3969" spans="7:29" x14ac:dyDescent="0.35">
      <c r="G3969" s="64"/>
      <c r="H3969" s="65"/>
      <c r="I3969" s="65" t="str">
        <f>IF(Job_Cards[[#This Row],[Customer Name]]="",I3968,"")</f>
        <v>Counter Sale</v>
      </c>
      <c r="K3969" s="67" t="str">
        <f>_xlfn.XLOOKUP(Job_Cards[[#This Row],[Part Code Issued]],'Inventory Check'!$A$3:$A$3000,'Inventory Check'!$B$3:$B$3000,"WRONG Code",0)</f>
        <v>WRONG Code</v>
      </c>
      <c r="N3969" s="69">
        <f t="shared" si="391"/>
        <v>0</v>
      </c>
      <c r="U3969" s="71">
        <f t="shared" si="390"/>
        <v>0</v>
      </c>
      <c r="V3969" s="71">
        <f t="shared" si="392"/>
        <v>0</v>
      </c>
      <c r="X3969" s="69">
        <f>Job_Cards[[#This Row],[GST on Lobour]]+Job_Cards[[#This Row],[Total Labour]]+Job_Cards[[#This Row],[Part Value]]</f>
        <v>0</v>
      </c>
      <c r="AA3969" s="15">
        <f t="shared" si="393"/>
        <v>0</v>
      </c>
      <c r="AB3969" s="15">
        <f t="shared" si="394"/>
        <v>1</v>
      </c>
      <c r="AC3969" s="15">
        <f t="shared" si="395"/>
        <v>1900</v>
      </c>
    </row>
    <row r="3970" spans="7:29" x14ac:dyDescent="0.35">
      <c r="G3970" s="64"/>
      <c r="H3970" s="65"/>
      <c r="I3970" s="65" t="str">
        <f>IF(Job_Cards[[#This Row],[Customer Name]]="",I3969,"")</f>
        <v>Counter Sale</v>
      </c>
      <c r="K3970" s="67" t="str">
        <f>_xlfn.XLOOKUP(Job_Cards[[#This Row],[Part Code Issued]],'Inventory Check'!$A$3:$A$3000,'Inventory Check'!$B$3:$B$3000,"WRONG Code",0)</f>
        <v>WRONG Code</v>
      </c>
      <c r="N3970" s="69">
        <f t="shared" si="391"/>
        <v>0</v>
      </c>
      <c r="U3970" s="71">
        <f t="shared" si="390"/>
        <v>0</v>
      </c>
      <c r="V3970" s="71">
        <f t="shared" si="392"/>
        <v>0</v>
      </c>
      <c r="X3970" s="69">
        <f>Job_Cards[[#This Row],[GST on Lobour]]+Job_Cards[[#This Row],[Total Labour]]+Job_Cards[[#This Row],[Part Value]]</f>
        <v>0</v>
      </c>
      <c r="AA3970" s="15">
        <f t="shared" si="393"/>
        <v>0</v>
      </c>
      <c r="AB3970" s="15">
        <f t="shared" si="394"/>
        <v>1</v>
      </c>
      <c r="AC3970" s="15">
        <f t="shared" si="395"/>
        <v>1900</v>
      </c>
    </row>
    <row r="3971" spans="7:29" x14ac:dyDescent="0.35">
      <c r="G3971" s="64"/>
      <c r="H3971" s="65"/>
      <c r="I3971" s="65" t="str">
        <f>IF(Job_Cards[[#This Row],[Customer Name]]="",I3970,"")</f>
        <v>Counter Sale</v>
      </c>
      <c r="K3971" s="67" t="str">
        <f>_xlfn.XLOOKUP(Job_Cards[[#This Row],[Part Code Issued]],'Inventory Check'!$A$3:$A$3000,'Inventory Check'!$B$3:$B$3000,"WRONG Code",0)</f>
        <v>WRONG Code</v>
      </c>
      <c r="N3971" s="69">
        <f t="shared" si="391"/>
        <v>0</v>
      </c>
      <c r="U3971" s="71">
        <f t="shared" si="390"/>
        <v>0</v>
      </c>
      <c r="V3971" s="71">
        <f t="shared" si="392"/>
        <v>0</v>
      </c>
      <c r="X3971" s="69">
        <f>Job_Cards[[#This Row],[GST on Lobour]]+Job_Cards[[#This Row],[Total Labour]]+Job_Cards[[#This Row],[Part Value]]</f>
        <v>0</v>
      </c>
      <c r="AA3971" s="15">
        <f t="shared" si="393"/>
        <v>0</v>
      </c>
      <c r="AB3971" s="15">
        <f t="shared" si="394"/>
        <v>1</v>
      </c>
      <c r="AC3971" s="15">
        <f t="shared" si="395"/>
        <v>1900</v>
      </c>
    </row>
    <row r="3972" spans="7:29" x14ac:dyDescent="0.35">
      <c r="G3972" s="64"/>
      <c r="H3972" s="65"/>
      <c r="I3972" s="65" t="str">
        <f>IF(Job_Cards[[#This Row],[Customer Name]]="",I3971,"")</f>
        <v>Counter Sale</v>
      </c>
      <c r="K3972" s="67" t="str">
        <f>_xlfn.XLOOKUP(Job_Cards[[#This Row],[Part Code Issued]],'Inventory Check'!$A$3:$A$3000,'Inventory Check'!$B$3:$B$3000,"WRONG Code",0)</f>
        <v>WRONG Code</v>
      </c>
      <c r="N3972" s="69">
        <f t="shared" si="391"/>
        <v>0</v>
      </c>
      <c r="U3972" s="71">
        <f t="shared" si="390"/>
        <v>0</v>
      </c>
      <c r="V3972" s="71">
        <f t="shared" si="392"/>
        <v>0</v>
      </c>
      <c r="X3972" s="69">
        <f>Job_Cards[[#This Row],[GST on Lobour]]+Job_Cards[[#This Row],[Total Labour]]+Job_Cards[[#This Row],[Part Value]]</f>
        <v>0</v>
      </c>
      <c r="AA3972" s="15">
        <f t="shared" si="393"/>
        <v>0</v>
      </c>
      <c r="AB3972" s="15">
        <f t="shared" si="394"/>
        <v>1</v>
      </c>
      <c r="AC3972" s="15">
        <f t="shared" si="395"/>
        <v>1900</v>
      </c>
    </row>
    <row r="3973" spans="7:29" x14ac:dyDescent="0.35">
      <c r="G3973" s="64"/>
      <c r="H3973" s="65"/>
      <c r="I3973" s="65" t="str">
        <f>IF(Job_Cards[[#This Row],[Customer Name]]="",I3972,"")</f>
        <v>Counter Sale</v>
      </c>
      <c r="K3973" s="67" t="str">
        <f>_xlfn.XLOOKUP(Job_Cards[[#This Row],[Part Code Issued]],'Inventory Check'!$A$3:$A$3000,'Inventory Check'!$B$3:$B$3000,"WRONG Code",0)</f>
        <v>WRONG Code</v>
      </c>
      <c r="N3973" s="69">
        <f t="shared" si="391"/>
        <v>0</v>
      </c>
      <c r="U3973" s="71">
        <f t="shared" si="390"/>
        <v>0</v>
      </c>
      <c r="V3973" s="71">
        <f t="shared" si="392"/>
        <v>0</v>
      </c>
      <c r="X3973" s="69">
        <f>Job_Cards[[#This Row],[GST on Lobour]]+Job_Cards[[#This Row],[Total Labour]]+Job_Cards[[#This Row],[Part Value]]</f>
        <v>0</v>
      </c>
      <c r="AA3973" s="15">
        <f t="shared" si="393"/>
        <v>0</v>
      </c>
      <c r="AB3973" s="15">
        <f t="shared" si="394"/>
        <v>1</v>
      </c>
      <c r="AC3973" s="15">
        <f t="shared" si="395"/>
        <v>1900</v>
      </c>
    </row>
    <row r="3974" spans="7:29" x14ac:dyDescent="0.35">
      <c r="G3974" s="64"/>
      <c r="H3974" s="65"/>
      <c r="I3974" s="65" t="str">
        <f>IF(Job_Cards[[#This Row],[Customer Name]]="",I3973,"")</f>
        <v>Counter Sale</v>
      </c>
      <c r="K3974" s="67" t="str">
        <f>_xlfn.XLOOKUP(Job_Cards[[#This Row],[Part Code Issued]],'Inventory Check'!$A$3:$A$3000,'Inventory Check'!$B$3:$B$3000,"WRONG Code",0)</f>
        <v>WRONG Code</v>
      </c>
      <c r="N3974" s="69">
        <f t="shared" si="391"/>
        <v>0</v>
      </c>
      <c r="U3974" s="71">
        <f t="shared" si="390"/>
        <v>0</v>
      </c>
      <c r="V3974" s="71">
        <f t="shared" si="392"/>
        <v>0</v>
      </c>
      <c r="X3974" s="69">
        <f>Job_Cards[[#This Row],[GST on Lobour]]+Job_Cards[[#This Row],[Total Labour]]+Job_Cards[[#This Row],[Part Value]]</f>
        <v>0</v>
      </c>
      <c r="AA3974" s="15">
        <f t="shared" si="393"/>
        <v>0</v>
      </c>
      <c r="AB3974" s="15">
        <f t="shared" si="394"/>
        <v>1</v>
      </c>
      <c r="AC3974" s="15">
        <f t="shared" si="395"/>
        <v>1900</v>
      </c>
    </row>
    <row r="3975" spans="7:29" x14ac:dyDescent="0.35">
      <c r="G3975" s="64"/>
      <c r="H3975" s="65"/>
      <c r="I3975" s="65" t="str">
        <f>IF(Job_Cards[[#This Row],[Customer Name]]="",I3974,"")</f>
        <v>Counter Sale</v>
      </c>
      <c r="K3975" s="67" t="str">
        <f>_xlfn.XLOOKUP(Job_Cards[[#This Row],[Part Code Issued]],'Inventory Check'!$A$3:$A$3000,'Inventory Check'!$B$3:$B$3000,"WRONG Code",0)</f>
        <v>WRONG Code</v>
      </c>
      <c r="N3975" s="69">
        <f t="shared" si="391"/>
        <v>0</v>
      </c>
      <c r="U3975" s="71">
        <f t="shared" si="390"/>
        <v>0</v>
      </c>
      <c r="V3975" s="71">
        <f t="shared" si="392"/>
        <v>0</v>
      </c>
      <c r="X3975" s="69">
        <f>Job_Cards[[#This Row],[GST on Lobour]]+Job_Cards[[#This Row],[Total Labour]]+Job_Cards[[#This Row],[Part Value]]</f>
        <v>0</v>
      </c>
      <c r="AA3975" s="15">
        <f t="shared" si="393"/>
        <v>0</v>
      </c>
      <c r="AB3975" s="15">
        <f t="shared" si="394"/>
        <v>1</v>
      </c>
      <c r="AC3975" s="15">
        <f t="shared" si="395"/>
        <v>1900</v>
      </c>
    </row>
    <row r="3976" spans="7:29" x14ac:dyDescent="0.35">
      <c r="G3976" s="64"/>
      <c r="H3976" s="65"/>
      <c r="I3976" s="65" t="str">
        <f>IF(Job_Cards[[#This Row],[Customer Name]]="",I3975,"")</f>
        <v>Counter Sale</v>
      </c>
      <c r="K3976" s="67" t="str">
        <f>_xlfn.XLOOKUP(Job_Cards[[#This Row],[Part Code Issued]],'Inventory Check'!$A$3:$A$3000,'Inventory Check'!$B$3:$B$3000,"WRONG Code",0)</f>
        <v>WRONG Code</v>
      </c>
      <c r="N3976" s="69">
        <f t="shared" si="391"/>
        <v>0</v>
      </c>
      <c r="U3976" s="71">
        <f t="shared" si="390"/>
        <v>0</v>
      </c>
      <c r="V3976" s="71">
        <f t="shared" si="392"/>
        <v>0</v>
      </c>
      <c r="X3976" s="69">
        <f>Job_Cards[[#This Row],[GST on Lobour]]+Job_Cards[[#This Row],[Total Labour]]+Job_Cards[[#This Row],[Part Value]]</f>
        <v>0</v>
      </c>
      <c r="AA3976" s="15">
        <f t="shared" si="393"/>
        <v>0</v>
      </c>
      <c r="AB3976" s="15">
        <f t="shared" si="394"/>
        <v>1</v>
      </c>
      <c r="AC3976" s="15">
        <f t="shared" si="395"/>
        <v>1900</v>
      </c>
    </row>
    <row r="3977" spans="7:29" x14ac:dyDescent="0.35">
      <c r="G3977" s="64"/>
      <c r="H3977" s="65"/>
      <c r="I3977" s="65" t="str">
        <f>IF(Job_Cards[[#This Row],[Customer Name]]="",I3976,"")</f>
        <v>Counter Sale</v>
      </c>
      <c r="K3977" s="67" t="str">
        <f>_xlfn.XLOOKUP(Job_Cards[[#This Row],[Part Code Issued]],'Inventory Check'!$A$3:$A$3000,'Inventory Check'!$B$3:$B$3000,"WRONG Code",0)</f>
        <v>WRONG Code</v>
      </c>
      <c r="N3977" s="69">
        <f t="shared" si="391"/>
        <v>0</v>
      </c>
      <c r="U3977" s="71">
        <f t="shared" si="390"/>
        <v>0</v>
      </c>
      <c r="V3977" s="71">
        <f t="shared" si="392"/>
        <v>0</v>
      </c>
      <c r="X3977" s="69">
        <f>Job_Cards[[#This Row],[GST on Lobour]]+Job_Cards[[#This Row],[Total Labour]]+Job_Cards[[#This Row],[Part Value]]</f>
        <v>0</v>
      </c>
      <c r="AA3977" s="15">
        <f t="shared" si="393"/>
        <v>0</v>
      </c>
      <c r="AB3977" s="15">
        <f t="shared" si="394"/>
        <v>1</v>
      </c>
      <c r="AC3977" s="15">
        <f t="shared" si="395"/>
        <v>1900</v>
      </c>
    </row>
    <row r="3978" spans="7:29" x14ac:dyDescent="0.35">
      <c r="G3978" s="64"/>
      <c r="H3978" s="65"/>
      <c r="I3978" s="65" t="str">
        <f>IF(Job_Cards[[#This Row],[Customer Name]]="",I3977,"")</f>
        <v>Counter Sale</v>
      </c>
      <c r="K3978" s="67" t="str">
        <f>_xlfn.XLOOKUP(Job_Cards[[#This Row],[Part Code Issued]],'Inventory Check'!$A$3:$A$3000,'Inventory Check'!$B$3:$B$3000,"WRONG Code",0)</f>
        <v>WRONG Code</v>
      </c>
      <c r="N3978" s="69">
        <f t="shared" si="391"/>
        <v>0</v>
      </c>
      <c r="U3978" s="71">
        <f t="shared" si="390"/>
        <v>0</v>
      </c>
      <c r="V3978" s="71">
        <f t="shared" si="392"/>
        <v>0</v>
      </c>
      <c r="X3978" s="69">
        <f>Job_Cards[[#This Row],[GST on Lobour]]+Job_Cards[[#This Row],[Total Labour]]+Job_Cards[[#This Row],[Part Value]]</f>
        <v>0</v>
      </c>
      <c r="AA3978" s="15">
        <f t="shared" si="393"/>
        <v>0</v>
      </c>
      <c r="AB3978" s="15">
        <f t="shared" si="394"/>
        <v>1</v>
      </c>
      <c r="AC3978" s="15">
        <f t="shared" si="395"/>
        <v>1900</v>
      </c>
    </row>
    <row r="3979" spans="7:29" x14ac:dyDescent="0.35">
      <c r="G3979" s="64"/>
      <c r="H3979" s="65"/>
      <c r="I3979" s="65" t="str">
        <f>IF(Job_Cards[[#This Row],[Customer Name]]="",I3978,"")</f>
        <v>Counter Sale</v>
      </c>
      <c r="K3979" s="67" t="str">
        <f>_xlfn.XLOOKUP(Job_Cards[[#This Row],[Part Code Issued]],'Inventory Check'!$A$3:$A$3000,'Inventory Check'!$B$3:$B$3000,"WRONG Code",0)</f>
        <v>WRONG Code</v>
      </c>
      <c r="N3979" s="69">
        <f t="shared" si="391"/>
        <v>0</v>
      </c>
      <c r="U3979" s="71">
        <f t="shared" si="390"/>
        <v>0</v>
      </c>
      <c r="V3979" s="71">
        <f t="shared" si="392"/>
        <v>0</v>
      </c>
      <c r="X3979" s="69">
        <f>Job_Cards[[#This Row],[GST on Lobour]]+Job_Cards[[#This Row],[Total Labour]]+Job_Cards[[#This Row],[Part Value]]</f>
        <v>0</v>
      </c>
      <c r="AA3979" s="15">
        <f t="shared" si="393"/>
        <v>0</v>
      </c>
      <c r="AB3979" s="15">
        <f t="shared" si="394"/>
        <v>1</v>
      </c>
      <c r="AC3979" s="15">
        <f t="shared" si="395"/>
        <v>1900</v>
      </c>
    </row>
    <row r="3980" spans="7:29" x14ac:dyDescent="0.35">
      <c r="G3980" s="64"/>
      <c r="H3980" s="65"/>
      <c r="I3980" s="65" t="str">
        <f>IF(Job_Cards[[#This Row],[Customer Name]]="",I3979,"")</f>
        <v>Counter Sale</v>
      </c>
      <c r="K3980" s="67" t="str">
        <f>_xlfn.XLOOKUP(Job_Cards[[#This Row],[Part Code Issued]],'Inventory Check'!$A$3:$A$3000,'Inventory Check'!$B$3:$B$3000,"WRONG Code",0)</f>
        <v>WRONG Code</v>
      </c>
      <c r="N3980" s="69">
        <f t="shared" si="391"/>
        <v>0</v>
      </c>
      <c r="U3980" s="71">
        <f t="shared" si="390"/>
        <v>0</v>
      </c>
      <c r="V3980" s="71">
        <f t="shared" si="392"/>
        <v>0</v>
      </c>
      <c r="X3980" s="69">
        <f>Job_Cards[[#This Row],[GST on Lobour]]+Job_Cards[[#This Row],[Total Labour]]+Job_Cards[[#This Row],[Part Value]]</f>
        <v>0</v>
      </c>
      <c r="AA3980" s="15">
        <f t="shared" si="393"/>
        <v>0</v>
      </c>
      <c r="AB3980" s="15">
        <f t="shared" si="394"/>
        <v>1</v>
      </c>
      <c r="AC3980" s="15">
        <f t="shared" si="395"/>
        <v>1900</v>
      </c>
    </row>
    <row r="3981" spans="7:29" x14ac:dyDescent="0.35">
      <c r="G3981" s="64"/>
      <c r="H3981" s="65"/>
      <c r="I3981" s="65" t="str">
        <f>IF(Job_Cards[[#This Row],[Customer Name]]="",I3980,"")</f>
        <v>Counter Sale</v>
      </c>
      <c r="K3981" s="67" t="str">
        <f>_xlfn.XLOOKUP(Job_Cards[[#This Row],[Part Code Issued]],'Inventory Check'!$A$3:$A$3000,'Inventory Check'!$B$3:$B$3000,"WRONG Code",0)</f>
        <v>WRONG Code</v>
      </c>
      <c r="N3981" s="69">
        <f t="shared" si="391"/>
        <v>0</v>
      </c>
      <c r="U3981" s="71">
        <f t="shared" si="390"/>
        <v>0</v>
      </c>
      <c r="V3981" s="71">
        <f t="shared" si="392"/>
        <v>0</v>
      </c>
      <c r="X3981" s="69">
        <f>Job_Cards[[#This Row],[GST on Lobour]]+Job_Cards[[#This Row],[Total Labour]]+Job_Cards[[#This Row],[Part Value]]</f>
        <v>0</v>
      </c>
      <c r="AA3981" s="15">
        <f t="shared" si="393"/>
        <v>0</v>
      </c>
      <c r="AB3981" s="15">
        <f t="shared" si="394"/>
        <v>1</v>
      </c>
      <c r="AC3981" s="15">
        <f t="shared" si="395"/>
        <v>1900</v>
      </c>
    </row>
    <row r="3982" spans="7:29" x14ac:dyDescent="0.35">
      <c r="G3982" s="64"/>
      <c r="H3982" s="65"/>
      <c r="I3982" s="65" t="str">
        <f>IF(Job_Cards[[#This Row],[Customer Name]]="",I3981,"")</f>
        <v>Counter Sale</v>
      </c>
      <c r="K3982" s="67" t="str">
        <f>_xlfn.XLOOKUP(Job_Cards[[#This Row],[Part Code Issued]],'Inventory Check'!$A$3:$A$3000,'Inventory Check'!$B$3:$B$3000,"WRONG Code",0)</f>
        <v>WRONG Code</v>
      </c>
      <c r="N3982" s="69">
        <f t="shared" si="391"/>
        <v>0</v>
      </c>
      <c r="U3982" s="71">
        <f t="shared" si="390"/>
        <v>0</v>
      </c>
      <c r="V3982" s="71">
        <f t="shared" si="392"/>
        <v>0</v>
      </c>
      <c r="X3982" s="69">
        <f>Job_Cards[[#This Row],[GST on Lobour]]+Job_Cards[[#This Row],[Total Labour]]+Job_Cards[[#This Row],[Part Value]]</f>
        <v>0</v>
      </c>
      <c r="AA3982" s="15">
        <f t="shared" si="393"/>
        <v>0</v>
      </c>
      <c r="AB3982" s="15">
        <f t="shared" si="394"/>
        <v>1</v>
      </c>
      <c r="AC3982" s="15">
        <f t="shared" si="395"/>
        <v>1900</v>
      </c>
    </row>
    <row r="3983" spans="7:29" x14ac:dyDescent="0.35">
      <c r="G3983" s="64"/>
      <c r="H3983" s="65"/>
      <c r="I3983" s="65" t="str">
        <f>IF(Job_Cards[[#This Row],[Customer Name]]="",I3982,"")</f>
        <v>Counter Sale</v>
      </c>
      <c r="K3983" s="67" t="str">
        <f>_xlfn.XLOOKUP(Job_Cards[[#This Row],[Part Code Issued]],'Inventory Check'!$A$3:$A$3000,'Inventory Check'!$B$3:$B$3000,"WRONG Code",0)</f>
        <v>WRONG Code</v>
      </c>
      <c r="N3983" s="69">
        <f t="shared" si="391"/>
        <v>0</v>
      </c>
      <c r="U3983" s="71">
        <f t="shared" si="390"/>
        <v>0</v>
      </c>
      <c r="V3983" s="71">
        <f t="shared" si="392"/>
        <v>0</v>
      </c>
      <c r="X3983" s="69">
        <f>Job_Cards[[#This Row],[GST on Lobour]]+Job_Cards[[#This Row],[Total Labour]]+Job_Cards[[#This Row],[Part Value]]</f>
        <v>0</v>
      </c>
      <c r="AA3983" s="15">
        <f t="shared" si="393"/>
        <v>0</v>
      </c>
      <c r="AB3983" s="15">
        <f t="shared" si="394"/>
        <v>1</v>
      </c>
      <c r="AC3983" s="15">
        <f t="shared" si="395"/>
        <v>1900</v>
      </c>
    </row>
    <row r="3984" spans="7:29" x14ac:dyDescent="0.35">
      <c r="G3984" s="64"/>
      <c r="H3984" s="65"/>
      <c r="I3984" s="65" t="str">
        <f>IF(Job_Cards[[#This Row],[Customer Name]]="",I3983,"")</f>
        <v>Counter Sale</v>
      </c>
      <c r="K3984" s="67" t="str">
        <f>_xlfn.XLOOKUP(Job_Cards[[#This Row],[Part Code Issued]],'Inventory Check'!$A$3:$A$3000,'Inventory Check'!$B$3:$B$3000,"WRONG Code",0)</f>
        <v>WRONG Code</v>
      </c>
      <c r="N3984" s="69">
        <f t="shared" si="391"/>
        <v>0</v>
      </c>
      <c r="U3984" s="71">
        <f t="shared" si="390"/>
        <v>0</v>
      </c>
      <c r="V3984" s="71">
        <f t="shared" si="392"/>
        <v>0</v>
      </c>
      <c r="X3984" s="69">
        <f>Job_Cards[[#This Row],[GST on Lobour]]+Job_Cards[[#This Row],[Total Labour]]+Job_Cards[[#This Row],[Part Value]]</f>
        <v>0</v>
      </c>
      <c r="AA3984" s="15">
        <f t="shared" si="393"/>
        <v>0</v>
      </c>
      <c r="AB3984" s="15">
        <f t="shared" si="394"/>
        <v>1</v>
      </c>
      <c r="AC3984" s="15">
        <f t="shared" si="395"/>
        <v>1900</v>
      </c>
    </row>
    <row r="3985" spans="7:29" x14ac:dyDescent="0.35">
      <c r="G3985" s="64"/>
      <c r="H3985" s="65"/>
      <c r="I3985" s="65" t="str">
        <f>IF(Job_Cards[[#This Row],[Customer Name]]="",I3984,"")</f>
        <v>Counter Sale</v>
      </c>
      <c r="K3985" s="67" t="str">
        <f>_xlfn.XLOOKUP(Job_Cards[[#This Row],[Part Code Issued]],'Inventory Check'!$A$3:$A$3000,'Inventory Check'!$B$3:$B$3000,"WRONG Code",0)</f>
        <v>WRONG Code</v>
      </c>
      <c r="N3985" s="69">
        <f t="shared" si="391"/>
        <v>0</v>
      </c>
      <c r="U3985" s="71">
        <f t="shared" si="390"/>
        <v>0</v>
      </c>
      <c r="V3985" s="71">
        <f t="shared" si="392"/>
        <v>0</v>
      </c>
      <c r="X3985" s="69">
        <f>Job_Cards[[#This Row],[GST on Lobour]]+Job_Cards[[#This Row],[Total Labour]]+Job_Cards[[#This Row],[Part Value]]</f>
        <v>0</v>
      </c>
      <c r="AA3985" s="15">
        <f t="shared" si="393"/>
        <v>0</v>
      </c>
      <c r="AB3985" s="15">
        <f t="shared" si="394"/>
        <v>1</v>
      </c>
      <c r="AC3985" s="15">
        <f t="shared" si="395"/>
        <v>1900</v>
      </c>
    </row>
    <row r="3986" spans="7:29" x14ac:dyDescent="0.35">
      <c r="G3986" s="64"/>
      <c r="H3986" s="65"/>
      <c r="I3986" s="65" t="str">
        <f>IF(Job_Cards[[#This Row],[Customer Name]]="",I3985,"")</f>
        <v>Counter Sale</v>
      </c>
      <c r="K3986" s="67" t="str">
        <f>_xlfn.XLOOKUP(Job_Cards[[#This Row],[Part Code Issued]],'Inventory Check'!$A$3:$A$3000,'Inventory Check'!$B$3:$B$3000,"WRONG Code",0)</f>
        <v>WRONG Code</v>
      </c>
      <c r="N3986" s="69">
        <f t="shared" si="391"/>
        <v>0</v>
      </c>
      <c r="U3986" s="71">
        <f t="shared" si="390"/>
        <v>0</v>
      </c>
      <c r="V3986" s="71">
        <f t="shared" si="392"/>
        <v>0</v>
      </c>
      <c r="X3986" s="69">
        <f>Job_Cards[[#This Row],[GST on Lobour]]+Job_Cards[[#This Row],[Total Labour]]+Job_Cards[[#This Row],[Part Value]]</f>
        <v>0</v>
      </c>
      <c r="AA3986" s="15">
        <f t="shared" si="393"/>
        <v>0</v>
      </c>
      <c r="AB3986" s="15">
        <f t="shared" si="394"/>
        <v>1</v>
      </c>
      <c r="AC3986" s="15">
        <f t="shared" si="395"/>
        <v>1900</v>
      </c>
    </row>
    <row r="3987" spans="7:29" x14ac:dyDescent="0.35">
      <c r="G3987" s="64"/>
      <c r="H3987" s="65"/>
      <c r="I3987" s="65" t="str">
        <f>IF(Job_Cards[[#This Row],[Customer Name]]="",I3986,"")</f>
        <v>Counter Sale</v>
      </c>
      <c r="K3987" s="67" t="str">
        <f>_xlfn.XLOOKUP(Job_Cards[[#This Row],[Part Code Issued]],'Inventory Check'!$A$3:$A$3000,'Inventory Check'!$B$3:$B$3000,"WRONG Code",0)</f>
        <v>WRONG Code</v>
      </c>
      <c r="N3987" s="69">
        <f t="shared" si="391"/>
        <v>0</v>
      </c>
      <c r="U3987" s="71">
        <f t="shared" si="390"/>
        <v>0</v>
      </c>
      <c r="V3987" s="71">
        <f t="shared" si="392"/>
        <v>0</v>
      </c>
      <c r="X3987" s="69">
        <f>Job_Cards[[#This Row],[GST on Lobour]]+Job_Cards[[#This Row],[Total Labour]]+Job_Cards[[#This Row],[Part Value]]</f>
        <v>0</v>
      </c>
      <c r="AA3987" s="15">
        <f t="shared" si="393"/>
        <v>0</v>
      </c>
      <c r="AB3987" s="15">
        <f t="shared" si="394"/>
        <v>1</v>
      </c>
      <c r="AC3987" s="15">
        <f t="shared" si="395"/>
        <v>1900</v>
      </c>
    </row>
    <row r="3988" spans="7:29" x14ac:dyDescent="0.35">
      <c r="G3988" s="64"/>
      <c r="H3988" s="65"/>
      <c r="I3988" s="65" t="str">
        <f>IF(Job_Cards[[#This Row],[Customer Name]]="",I3987,"")</f>
        <v>Counter Sale</v>
      </c>
      <c r="K3988" s="67" t="str">
        <f>_xlfn.XLOOKUP(Job_Cards[[#This Row],[Part Code Issued]],'Inventory Check'!$A$3:$A$3000,'Inventory Check'!$B$3:$B$3000,"WRONG Code",0)</f>
        <v>WRONG Code</v>
      </c>
      <c r="N3988" s="69">
        <f t="shared" si="391"/>
        <v>0</v>
      </c>
      <c r="U3988" s="71">
        <f t="shared" si="390"/>
        <v>0</v>
      </c>
      <c r="V3988" s="71">
        <f t="shared" si="392"/>
        <v>0</v>
      </c>
      <c r="X3988" s="69">
        <f>Job_Cards[[#This Row],[GST on Lobour]]+Job_Cards[[#This Row],[Total Labour]]+Job_Cards[[#This Row],[Part Value]]</f>
        <v>0</v>
      </c>
      <c r="AA3988" s="15">
        <f t="shared" si="393"/>
        <v>0</v>
      </c>
      <c r="AB3988" s="15">
        <f t="shared" si="394"/>
        <v>1</v>
      </c>
      <c r="AC3988" s="15">
        <f t="shared" si="395"/>
        <v>1900</v>
      </c>
    </row>
    <row r="3989" spans="7:29" x14ac:dyDescent="0.35">
      <c r="G3989" s="64"/>
      <c r="H3989" s="65"/>
      <c r="I3989" s="65" t="str">
        <f>IF(Job_Cards[[#This Row],[Customer Name]]="",I3988,"")</f>
        <v>Counter Sale</v>
      </c>
      <c r="K3989" s="67" t="str">
        <f>_xlfn.XLOOKUP(Job_Cards[[#This Row],[Part Code Issued]],'Inventory Check'!$A$3:$A$3000,'Inventory Check'!$B$3:$B$3000,"WRONG Code",0)</f>
        <v>WRONG Code</v>
      </c>
      <c r="N3989" s="69">
        <f t="shared" si="391"/>
        <v>0</v>
      </c>
      <c r="U3989" s="71">
        <f t="shared" si="390"/>
        <v>0</v>
      </c>
      <c r="V3989" s="71">
        <f t="shared" si="392"/>
        <v>0</v>
      </c>
      <c r="X3989" s="69">
        <f>Job_Cards[[#This Row],[GST on Lobour]]+Job_Cards[[#This Row],[Total Labour]]+Job_Cards[[#This Row],[Part Value]]</f>
        <v>0</v>
      </c>
      <c r="AA3989" s="15">
        <f t="shared" si="393"/>
        <v>0</v>
      </c>
      <c r="AB3989" s="15">
        <f t="shared" si="394"/>
        <v>1</v>
      </c>
      <c r="AC3989" s="15">
        <f t="shared" si="395"/>
        <v>1900</v>
      </c>
    </row>
    <row r="3990" spans="7:29" x14ac:dyDescent="0.35">
      <c r="G3990" s="64"/>
      <c r="H3990" s="65"/>
      <c r="I3990" s="65" t="str">
        <f>IF(Job_Cards[[#This Row],[Customer Name]]="",I3989,"")</f>
        <v>Counter Sale</v>
      </c>
      <c r="K3990" s="67" t="str">
        <f>_xlfn.XLOOKUP(Job_Cards[[#This Row],[Part Code Issued]],'Inventory Check'!$A$3:$A$3000,'Inventory Check'!$B$3:$B$3000,"WRONG Code",0)</f>
        <v>WRONG Code</v>
      </c>
      <c r="N3990" s="69">
        <f t="shared" si="391"/>
        <v>0</v>
      </c>
      <c r="U3990" s="71">
        <f t="shared" si="390"/>
        <v>0</v>
      </c>
      <c r="V3990" s="71">
        <f t="shared" si="392"/>
        <v>0</v>
      </c>
      <c r="X3990" s="69">
        <f>Job_Cards[[#This Row],[GST on Lobour]]+Job_Cards[[#This Row],[Total Labour]]+Job_Cards[[#This Row],[Part Value]]</f>
        <v>0</v>
      </c>
      <c r="AA3990" s="15">
        <f t="shared" si="393"/>
        <v>0</v>
      </c>
      <c r="AB3990" s="15">
        <f t="shared" si="394"/>
        <v>1</v>
      </c>
      <c r="AC3990" s="15">
        <f t="shared" si="395"/>
        <v>1900</v>
      </c>
    </row>
    <row r="3991" spans="7:29" x14ac:dyDescent="0.35">
      <c r="G3991" s="64"/>
      <c r="H3991" s="65"/>
      <c r="I3991" s="65" t="str">
        <f>IF(Job_Cards[[#This Row],[Customer Name]]="",I3990,"")</f>
        <v>Counter Sale</v>
      </c>
      <c r="K3991" s="67" t="str">
        <f>_xlfn.XLOOKUP(Job_Cards[[#This Row],[Part Code Issued]],'Inventory Check'!$A$3:$A$3000,'Inventory Check'!$B$3:$B$3000,"WRONG Code",0)</f>
        <v>WRONG Code</v>
      </c>
      <c r="N3991" s="69">
        <f t="shared" si="391"/>
        <v>0</v>
      </c>
      <c r="U3991" s="71">
        <f t="shared" si="390"/>
        <v>0</v>
      </c>
      <c r="V3991" s="71">
        <f t="shared" si="392"/>
        <v>0</v>
      </c>
      <c r="X3991" s="69">
        <f>Job_Cards[[#This Row],[GST on Lobour]]+Job_Cards[[#This Row],[Total Labour]]+Job_Cards[[#This Row],[Part Value]]</f>
        <v>0</v>
      </c>
      <c r="AA3991" s="15">
        <f t="shared" si="393"/>
        <v>0</v>
      </c>
      <c r="AB3991" s="15">
        <f t="shared" si="394"/>
        <v>1</v>
      </c>
      <c r="AC3991" s="15">
        <f t="shared" si="395"/>
        <v>1900</v>
      </c>
    </row>
    <row r="3992" spans="7:29" x14ac:dyDescent="0.35">
      <c r="G3992" s="64"/>
      <c r="H3992" s="65"/>
      <c r="I3992" s="65" t="str">
        <f>IF(Job_Cards[[#This Row],[Customer Name]]="",I3991,"")</f>
        <v>Counter Sale</v>
      </c>
      <c r="K3992" s="67" t="str">
        <f>_xlfn.XLOOKUP(Job_Cards[[#This Row],[Part Code Issued]],'Inventory Check'!$A$3:$A$3000,'Inventory Check'!$B$3:$B$3000,"WRONG Code",0)</f>
        <v>WRONG Code</v>
      </c>
      <c r="N3992" s="69">
        <f t="shared" si="391"/>
        <v>0</v>
      </c>
      <c r="U3992" s="71">
        <f t="shared" si="390"/>
        <v>0</v>
      </c>
      <c r="V3992" s="71">
        <f t="shared" si="392"/>
        <v>0</v>
      </c>
      <c r="X3992" s="69">
        <f>Job_Cards[[#This Row],[GST on Lobour]]+Job_Cards[[#This Row],[Total Labour]]+Job_Cards[[#This Row],[Part Value]]</f>
        <v>0</v>
      </c>
      <c r="AA3992" s="15">
        <f t="shared" si="393"/>
        <v>0</v>
      </c>
      <c r="AB3992" s="15">
        <f t="shared" si="394"/>
        <v>1</v>
      </c>
      <c r="AC3992" s="15">
        <f t="shared" si="395"/>
        <v>1900</v>
      </c>
    </row>
    <row r="3993" spans="7:29" x14ac:dyDescent="0.35">
      <c r="G3993" s="64"/>
      <c r="H3993" s="65"/>
      <c r="I3993" s="65" t="str">
        <f>IF(Job_Cards[[#This Row],[Customer Name]]="",I3992,"")</f>
        <v>Counter Sale</v>
      </c>
      <c r="K3993" s="67" t="str">
        <f>_xlfn.XLOOKUP(Job_Cards[[#This Row],[Part Code Issued]],'Inventory Check'!$A$3:$A$3000,'Inventory Check'!$B$3:$B$3000,"WRONG Code",0)</f>
        <v>WRONG Code</v>
      </c>
      <c r="N3993" s="69">
        <f t="shared" si="391"/>
        <v>0</v>
      </c>
      <c r="U3993" s="71">
        <f t="shared" si="390"/>
        <v>0</v>
      </c>
      <c r="V3993" s="71">
        <f t="shared" si="392"/>
        <v>0</v>
      </c>
      <c r="X3993" s="69">
        <f>Job_Cards[[#This Row],[GST on Lobour]]+Job_Cards[[#This Row],[Total Labour]]+Job_Cards[[#This Row],[Part Value]]</f>
        <v>0</v>
      </c>
      <c r="AA3993" s="15">
        <f t="shared" si="393"/>
        <v>0</v>
      </c>
      <c r="AB3993" s="15">
        <f t="shared" si="394"/>
        <v>1</v>
      </c>
      <c r="AC3993" s="15">
        <f t="shared" si="395"/>
        <v>1900</v>
      </c>
    </row>
    <row r="3994" spans="7:29" x14ac:dyDescent="0.35">
      <c r="G3994" s="64"/>
      <c r="H3994" s="65"/>
      <c r="I3994" s="65" t="str">
        <f>IF(Job_Cards[[#This Row],[Customer Name]]="",I3993,"")</f>
        <v>Counter Sale</v>
      </c>
      <c r="K3994" s="67" t="str">
        <f>_xlfn.XLOOKUP(Job_Cards[[#This Row],[Part Code Issued]],'Inventory Check'!$A$3:$A$3000,'Inventory Check'!$B$3:$B$3000,"WRONG Code",0)</f>
        <v>WRONG Code</v>
      </c>
      <c r="N3994" s="69">
        <f t="shared" si="391"/>
        <v>0</v>
      </c>
      <c r="U3994" s="71">
        <f t="shared" si="390"/>
        <v>0</v>
      </c>
      <c r="V3994" s="71">
        <f t="shared" si="392"/>
        <v>0</v>
      </c>
      <c r="X3994" s="69">
        <f>Job_Cards[[#This Row],[GST on Lobour]]+Job_Cards[[#This Row],[Total Labour]]+Job_Cards[[#This Row],[Part Value]]</f>
        <v>0</v>
      </c>
      <c r="AA3994" s="15">
        <f t="shared" si="393"/>
        <v>0</v>
      </c>
      <c r="AB3994" s="15">
        <f t="shared" si="394"/>
        <v>1</v>
      </c>
      <c r="AC3994" s="15">
        <f t="shared" si="395"/>
        <v>1900</v>
      </c>
    </row>
    <row r="3995" spans="7:29" x14ac:dyDescent="0.35">
      <c r="G3995" s="64"/>
      <c r="H3995" s="65"/>
      <c r="I3995" s="65" t="str">
        <f>IF(Job_Cards[[#This Row],[Customer Name]]="",I3994,"")</f>
        <v>Counter Sale</v>
      </c>
      <c r="K3995" s="67" t="str">
        <f>_xlfn.XLOOKUP(Job_Cards[[#This Row],[Part Code Issued]],'Inventory Check'!$A$3:$A$3000,'Inventory Check'!$B$3:$B$3000,"WRONG Code",0)</f>
        <v>WRONG Code</v>
      </c>
      <c r="N3995" s="69">
        <f t="shared" si="391"/>
        <v>0</v>
      </c>
      <c r="U3995" s="71">
        <f t="shared" si="390"/>
        <v>0</v>
      </c>
      <c r="V3995" s="71">
        <f t="shared" si="392"/>
        <v>0</v>
      </c>
      <c r="X3995" s="69">
        <f>Job_Cards[[#This Row],[GST on Lobour]]+Job_Cards[[#This Row],[Total Labour]]+Job_Cards[[#This Row],[Part Value]]</f>
        <v>0</v>
      </c>
      <c r="AA3995" s="15">
        <f t="shared" si="393"/>
        <v>0</v>
      </c>
      <c r="AB3995" s="15">
        <f t="shared" si="394"/>
        <v>1</v>
      </c>
      <c r="AC3995" s="15">
        <f t="shared" si="395"/>
        <v>1900</v>
      </c>
    </row>
    <row r="3996" spans="7:29" x14ac:dyDescent="0.35">
      <c r="G3996" s="64"/>
      <c r="H3996" s="65"/>
      <c r="I3996" s="65" t="str">
        <f>IF(Job_Cards[[#This Row],[Customer Name]]="",I3995,"")</f>
        <v>Counter Sale</v>
      </c>
      <c r="K3996" s="67" t="str">
        <f>_xlfn.XLOOKUP(Job_Cards[[#This Row],[Part Code Issued]],'Inventory Check'!$A$3:$A$3000,'Inventory Check'!$B$3:$B$3000,"WRONG Code",0)</f>
        <v>WRONG Code</v>
      </c>
      <c r="N3996" s="69">
        <f t="shared" si="391"/>
        <v>0</v>
      </c>
      <c r="U3996" s="71">
        <f t="shared" si="390"/>
        <v>0</v>
      </c>
      <c r="V3996" s="71">
        <f t="shared" si="392"/>
        <v>0</v>
      </c>
      <c r="X3996" s="69">
        <f>Job_Cards[[#This Row],[GST on Lobour]]+Job_Cards[[#This Row],[Total Labour]]+Job_Cards[[#This Row],[Part Value]]</f>
        <v>0</v>
      </c>
      <c r="AA3996" s="15">
        <f t="shared" si="393"/>
        <v>0</v>
      </c>
      <c r="AB3996" s="15">
        <f t="shared" si="394"/>
        <v>1</v>
      </c>
      <c r="AC3996" s="15">
        <f t="shared" si="395"/>
        <v>1900</v>
      </c>
    </row>
    <row r="3997" spans="7:29" x14ac:dyDescent="0.35">
      <c r="G3997" s="64"/>
      <c r="H3997" s="65"/>
      <c r="I3997" s="65" t="str">
        <f>IF(Job_Cards[[#This Row],[Customer Name]]="",I3996,"")</f>
        <v>Counter Sale</v>
      </c>
      <c r="K3997" s="67" t="str">
        <f>_xlfn.XLOOKUP(Job_Cards[[#This Row],[Part Code Issued]],'Inventory Check'!$A$3:$A$3000,'Inventory Check'!$B$3:$B$3000,"WRONG Code",0)</f>
        <v>WRONG Code</v>
      </c>
      <c r="N3997" s="69">
        <f t="shared" si="391"/>
        <v>0</v>
      </c>
      <c r="U3997" s="71">
        <f t="shared" si="390"/>
        <v>0</v>
      </c>
      <c r="V3997" s="71">
        <f t="shared" si="392"/>
        <v>0</v>
      </c>
      <c r="X3997" s="69">
        <f>Job_Cards[[#This Row],[GST on Lobour]]+Job_Cards[[#This Row],[Total Labour]]+Job_Cards[[#This Row],[Part Value]]</f>
        <v>0</v>
      </c>
      <c r="AA3997" s="15">
        <f t="shared" si="393"/>
        <v>0</v>
      </c>
      <c r="AB3997" s="15">
        <f t="shared" si="394"/>
        <v>1</v>
      </c>
      <c r="AC3997" s="15">
        <f t="shared" si="395"/>
        <v>1900</v>
      </c>
    </row>
    <row r="3998" spans="7:29" x14ac:dyDescent="0.35">
      <c r="G3998" s="64"/>
      <c r="H3998" s="65"/>
      <c r="I3998" s="65" t="str">
        <f>IF(Job_Cards[[#This Row],[Customer Name]]="",I3997,"")</f>
        <v>Counter Sale</v>
      </c>
      <c r="K3998" s="67" t="str">
        <f>_xlfn.XLOOKUP(Job_Cards[[#This Row],[Part Code Issued]],'Inventory Check'!$A$3:$A$3000,'Inventory Check'!$B$3:$B$3000,"WRONG Code",0)</f>
        <v>WRONG Code</v>
      </c>
      <c r="N3998" s="69">
        <f t="shared" si="391"/>
        <v>0</v>
      </c>
      <c r="U3998" s="71">
        <f t="shared" si="390"/>
        <v>0</v>
      </c>
      <c r="V3998" s="71">
        <f t="shared" si="392"/>
        <v>0</v>
      </c>
      <c r="X3998" s="69">
        <f>Job_Cards[[#This Row],[GST on Lobour]]+Job_Cards[[#This Row],[Total Labour]]+Job_Cards[[#This Row],[Part Value]]</f>
        <v>0</v>
      </c>
      <c r="AA3998" s="15">
        <f t="shared" si="393"/>
        <v>0</v>
      </c>
      <c r="AB3998" s="15">
        <f t="shared" si="394"/>
        <v>1</v>
      </c>
      <c r="AC3998" s="15">
        <f t="shared" si="395"/>
        <v>1900</v>
      </c>
    </row>
    <row r="3999" spans="7:29" x14ac:dyDescent="0.35">
      <c r="G3999" s="64"/>
      <c r="H3999" s="65"/>
      <c r="I3999" s="65" t="str">
        <f>IF(Job_Cards[[#This Row],[Customer Name]]="",I3998,"")</f>
        <v>Counter Sale</v>
      </c>
      <c r="K3999" s="67" t="str">
        <f>_xlfn.XLOOKUP(Job_Cards[[#This Row],[Part Code Issued]],'Inventory Check'!$A$3:$A$3000,'Inventory Check'!$B$3:$B$3000,"WRONG Code",0)</f>
        <v>WRONG Code</v>
      </c>
      <c r="N3999" s="69">
        <f t="shared" si="391"/>
        <v>0</v>
      </c>
      <c r="U3999" s="71">
        <f t="shared" si="390"/>
        <v>0</v>
      </c>
      <c r="V3999" s="71">
        <f t="shared" si="392"/>
        <v>0</v>
      </c>
      <c r="X3999" s="69">
        <f>Job_Cards[[#This Row],[GST on Lobour]]+Job_Cards[[#This Row],[Total Labour]]+Job_Cards[[#This Row],[Part Value]]</f>
        <v>0</v>
      </c>
      <c r="AA3999" s="15">
        <f t="shared" si="393"/>
        <v>0</v>
      </c>
      <c r="AB3999" s="15">
        <f t="shared" si="394"/>
        <v>1</v>
      </c>
      <c r="AC3999" s="15">
        <f t="shared" si="395"/>
        <v>1900</v>
      </c>
    </row>
    <row r="4000" spans="7:29" x14ac:dyDescent="0.35">
      <c r="G4000" s="64"/>
      <c r="H4000" s="65"/>
      <c r="I4000" s="65" t="str">
        <f>IF(Job_Cards[[#This Row],[Customer Name]]="",I3999,"")</f>
        <v>Counter Sale</v>
      </c>
      <c r="K4000" s="67" t="str">
        <f>_xlfn.XLOOKUP(Job_Cards[[#This Row],[Part Code Issued]],'Inventory Check'!$A$3:$A$3000,'Inventory Check'!$B$3:$B$3000,"WRONG Code",0)</f>
        <v>WRONG Code</v>
      </c>
      <c r="N4000" s="69">
        <f t="shared" si="391"/>
        <v>0</v>
      </c>
      <c r="U4000" s="71">
        <f t="shared" si="390"/>
        <v>0</v>
      </c>
      <c r="V4000" s="71">
        <f t="shared" si="392"/>
        <v>0</v>
      </c>
      <c r="X4000" s="69">
        <f>Job_Cards[[#This Row],[GST on Lobour]]+Job_Cards[[#This Row],[Total Labour]]+Job_Cards[[#This Row],[Part Value]]</f>
        <v>0</v>
      </c>
      <c r="AA4000" s="15">
        <f t="shared" si="393"/>
        <v>0</v>
      </c>
      <c r="AB4000" s="15">
        <f t="shared" si="394"/>
        <v>1</v>
      </c>
      <c r="AC4000" s="15">
        <f t="shared" si="395"/>
        <v>1900</v>
      </c>
    </row>
    <row r="4001" spans="7:29" x14ac:dyDescent="0.35">
      <c r="G4001" s="64"/>
      <c r="H4001" s="65"/>
      <c r="I4001" s="65" t="str">
        <f>IF(Job_Cards[[#This Row],[Customer Name]]="",I4000,"")</f>
        <v>Counter Sale</v>
      </c>
      <c r="K4001" s="67" t="str">
        <f>_xlfn.XLOOKUP(Job_Cards[[#This Row],[Part Code Issued]],'Inventory Check'!$A$3:$A$3000,'Inventory Check'!$B$3:$B$3000,"WRONG Code",0)</f>
        <v>WRONG Code</v>
      </c>
      <c r="N4001" s="69">
        <f t="shared" si="391"/>
        <v>0</v>
      </c>
      <c r="U4001" s="71">
        <f t="shared" si="390"/>
        <v>0</v>
      </c>
      <c r="V4001" s="71">
        <f t="shared" si="392"/>
        <v>0</v>
      </c>
      <c r="X4001" s="69">
        <f>Job_Cards[[#This Row],[GST on Lobour]]+Job_Cards[[#This Row],[Total Labour]]+Job_Cards[[#This Row],[Part Value]]</f>
        <v>0</v>
      </c>
      <c r="AA4001" s="15">
        <f t="shared" si="393"/>
        <v>0</v>
      </c>
      <c r="AB4001" s="15">
        <f t="shared" si="394"/>
        <v>1</v>
      </c>
      <c r="AC4001" s="15">
        <f t="shared" si="395"/>
        <v>1900</v>
      </c>
    </row>
    <row r="4002" spans="7:29" x14ac:dyDescent="0.35">
      <c r="G4002" s="64"/>
      <c r="H4002" s="65"/>
      <c r="I4002" s="65" t="str">
        <f>IF(Job_Cards[[#This Row],[Customer Name]]="",I4001,"")</f>
        <v>Counter Sale</v>
      </c>
      <c r="K4002" s="67" t="str">
        <f>_xlfn.XLOOKUP(Job_Cards[[#This Row],[Part Code Issued]],'Inventory Check'!$A$3:$A$3000,'Inventory Check'!$B$3:$B$3000,"WRONG Code",0)</f>
        <v>WRONG Code</v>
      </c>
      <c r="N4002" s="69">
        <f t="shared" si="391"/>
        <v>0</v>
      </c>
      <c r="U4002" s="71">
        <f t="shared" si="390"/>
        <v>0</v>
      </c>
      <c r="V4002" s="71">
        <f t="shared" si="392"/>
        <v>0</v>
      </c>
      <c r="X4002" s="69">
        <f>Job_Cards[[#This Row],[GST on Lobour]]+Job_Cards[[#This Row],[Total Labour]]+Job_Cards[[#This Row],[Part Value]]</f>
        <v>0</v>
      </c>
      <c r="AA4002" s="15">
        <f t="shared" si="393"/>
        <v>0</v>
      </c>
      <c r="AB4002" s="15">
        <f t="shared" si="394"/>
        <v>1</v>
      </c>
      <c r="AC4002" s="15">
        <f t="shared" si="395"/>
        <v>1900</v>
      </c>
    </row>
    <row r="4003" spans="7:29" x14ac:dyDescent="0.35">
      <c r="G4003" s="64"/>
      <c r="H4003" s="65"/>
      <c r="I4003" s="65" t="str">
        <f>IF(Job_Cards[[#This Row],[Customer Name]]="",I4002,"")</f>
        <v>Counter Sale</v>
      </c>
      <c r="K4003" s="67" t="str">
        <f>_xlfn.XLOOKUP(Job_Cards[[#This Row],[Part Code Issued]],'Inventory Check'!$A$3:$A$3000,'Inventory Check'!$B$3:$B$3000,"WRONG Code",0)</f>
        <v>WRONG Code</v>
      </c>
      <c r="N4003" s="69">
        <f t="shared" si="391"/>
        <v>0</v>
      </c>
      <c r="U4003" s="71">
        <f t="shared" si="390"/>
        <v>0</v>
      </c>
      <c r="V4003" s="71">
        <f t="shared" si="392"/>
        <v>0</v>
      </c>
      <c r="X4003" s="69">
        <f>Job_Cards[[#This Row],[GST on Lobour]]+Job_Cards[[#This Row],[Total Labour]]+Job_Cards[[#This Row],[Part Value]]</f>
        <v>0</v>
      </c>
      <c r="AA4003" s="15">
        <f t="shared" si="393"/>
        <v>0</v>
      </c>
      <c r="AB4003" s="15">
        <f t="shared" si="394"/>
        <v>1</v>
      </c>
      <c r="AC4003" s="15">
        <f t="shared" si="395"/>
        <v>1900</v>
      </c>
    </row>
    <row r="4004" spans="7:29" x14ac:dyDescent="0.35">
      <c r="G4004" s="64"/>
      <c r="H4004" s="65"/>
      <c r="I4004" s="65" t="str">
        <f>IF(Job_Cards[[#This Row],[Customer Name]]="",I4003,"")</f>
        <v>Counter Sale</v>
      </c>
      <c r="K4004" s="67" t="str">
        <f>_xlfn.XLOOKUP(Job_Cards[[#This Row],[Part Code Issued]],'Inventory Check'!$A$3:$A$3000,'Inventory Check'!$B$3:$B$3000,"WRONG Code",0)</f>
        <v>WRONG Code</v>
      </c>
      <c r="N4004" s="69">
        <f t="shared" si="391"/>
        <v>0</v>
      </c>
      <c r="U4004" s="71">
        <f t="shared" si="390"/>
        <v>0</v>
      </c>
      <c r="V4004" s="71">
        <f t="shared" si="392"/>
        <v>0</v>
      </c>
      <c r="X4004" s="69">
        <f>Job_Cards[[#This Row],[GST on Lobour]]+Job_Cards[[#This Row],[Total Labour]]+Job_Cards[[#This Row],[Part Value]]</f>
        <v>0</v>
      </c>
      <c r="AA4004" s="15">
        <f t="shared" si="393"/>
        <v>0</v>
      </c>
      <c r="AB4004" s="15">
        <f t="shared" si="394"/>
        <v>1</v>
      </c>
      <c r="AC4004" s="15">
        <f t="shared" si="395"/>
        <v>1900</v>
      </c>
    </row>
    <row r="4005" spans="7:29" x14ac:dyDescent="0.35">
      <c r="G4005" s="64"/>
      <c r="H4005" s="65"/>
      <c r="I4005" s="65" t="str">
        <f>IF(Job_Cards[[#This Row],[Customer Name]]="",I4004,"")</f>
        <v>Counter Sale</v>
      </c>
      <c r="K4005" s="67" t="str">
        <f>_xlfn.XLOOKUP(Job_Cards[[#This Row],[Part Code Issued]],'Inventory Check'!$A$3:$A$3000,'Inventory Check'!$B$3:$B$3000,"WRONG Code",0)</f>
        <v>WRONG Code</v>
      </c>
      <c r="N4005" s="69">
        <f t="shared" si="391"/>
        <v>0</v>
      </c>
      <c r="U4005" s="71">
        <f t="shared" si="390"/>
        <v>0</v>
      </c>
      <c r="V4005" s="71">
        <f t="shared" si="392"/>
        <v>0</v>
      </c>
      <c r="X4005" s="69">
        <f>Job_Cards[[#This Row],[GST on Lobour]]+Job_Cards[[#This Row],[Total Labour]]+Job_Cards[[#This Row],[Part Value]]</f>
        <v>0</v>
      </c>
      <c r="AA4005" s="15">
        <f t="shared" si="393"/>
        <v>0</v>
      </c>
      <c r="AB4005" s="15">
        <f t="shared" si="394"/>
        <v>1</v>
      </c>
      <c r="AC4005" s="15">
        <f t="shared" si="395"/>
        <v>1900</v>
      </c>
    </row>
    <row r="4006" spans="7:29" x14ac:dyDescent="0.35">
      <c r="G4006" s="64"/>
      <c r="H4006" s="65"/>
      <c r="I4006" s="65" t="str">
        <f>IF(Job_Cards[[#This Row],[Customer Name]]="",I4005,"")</f>
        <v>Counter Sale</v>
      </c>
      <c r="K4006" s="67" t="str">
        <f>_xlfn.XLOOKUP(Job_Cards[[#This Row],[Part Code Issued]],'Inventory Check'!$A$3:$A$3000,'Inventory Check'!$B$3:$B$3000,"WRONG Code",0)</f>
        <v>WRONG Code</v>
      </c>
      <c r="N4006" s="69">
        <f t="shared" si="391"/>
        <v>0</v>
      </c>
      <c r="U4006" s="71">
        <f t="shared" si="390"/>
        <v>0</v>
      </c>
      <c r="V4006" s="71">
        <f t="shared" si="392"/>
        <v>0</v>
      </c>
      <c r="X4006" s="69">
        <f>Job_Cards[[#This Row],[GST on Lobour]]+Job_Cards[[#This Row],[Total Labour]]+Job_Cards[[#This Row],[Part Value]]</f>
        <v>0</v>
      </c>
      <c r="AA4006" s="15">
        <f t="shared" si="393"/>
        <v>0</v>
      </c>
      <c r="AB4006" s="15">
        <f t="shared" si="394"/>
        <v>1</v>
      </c>
      <c r="AC4006" s="15">
        <f t="shared" si="395"/>
        <v>1900</v>
      </c>
    </row>
    <row r="4007" spans="7:29" x14ac:dyDescent="0.35">
      <c r="G4007" s="64"/>
      <c r="H4007" s="65"/>
      <c r="I4007" s="65" t="str">
        <f>IF(Job_Cards[[#This Row],[Customer Name]]="",I4006,"")</f>
        <v>Counter Sale</v>
      </c>
      <c r="K4007" s="67" t="str">
        <f>_xlfn.XLOOKUP(Job_Cards[[#This Row],[Part Code Issued]],'Inventory Check'!$A$3:$A$3000,'Inventory Check'!$B$3:$B$3000,"WRONG Code",0)</f>
        <v>WRONG Code</v>
      </c>
      <c r="N4007" s="69">
        <f t="shared" si="391"/>
        <v>0</v>
      </c>
      <c r="U4007" s="71">
        <f t="shared" si="390"/>
        <v>0</v>
      </c>
      <c r="V4007" s="71">
        <f t="shared" si="392"/>
        <v>0</v>
      </c>
      <c r="X4007" s="69">
        <f>Job_Cards[[#This Row],[GST on Lobour]]+Job_Cards[[#This Row],[Total Labour]]+Job_Cards[[#This Row],[Part Value]]</f>
        <v>0</v>
      </c>
      <c r="AA4007" s="15">
        <f t="shared" si="393"/>
        <v>0</v>
      </c>
      <c r="AB4007" s="15">
        <f t="shared" si="394"/>
        <v>1</v>
      </c>
      <c r="AC4007" s="15">
        <f t="shared" si="395"/>
        <v>1900</v>
      </c>
    </row>
    <row r="4008" spans="7:29" x14ac:dyDescent="0.35">
      <c r="G4008" s="64"/>
      <c r="H4008" s="65"/>
      <c r="I4008" s="65" t="str">
        <f>IF(Job_Cards[[#This Row],[Customer Name]]="",I4007,"")</f>
        <v>Counter Sale</v>
      </c>
      <c r="K4008" s="67" t="str">
        <f>_xlfn.XLOOKUP(Job_Cards[[#This Row],[Part Code Issued]],'Inventory Check'!$A$3:$A$3000,'Inventory Check'!$B$3:$B$3000,"WRONG Code",0)</f>
        <v>WRONG Code</v>
      </c>
      <c r="N4008" s="69">
        <f t="shared" si="391"/>
        <v>0</v>
      </c>
      <c r="U4008" s="71">
        <f t="shared" si="390"/>
        <v>0</v>
      </c>
      <c r="V4008" s="71">
        <f t="shared" si="392"/>
        <v>0</v>
      </c>
      <c r="X4008" s="69">
        <f>Job_Cards[[#This Row],[GST on Lobour]]+Job_Cards[[#This Row],[Total Labour]]+Job_Cards[[#This Row],[Part Value]]</f>
        <v>0</v>
      </c>
      <c r="AA4008" s="15">
        <f t="shared" si="393"/>
        <v>0</v>
      </c>
      <c r="AB4008" s="15">
        <f t="shared" si="394"/>
        <v>1</v>
      </c>
      <c r="AC4008" s="15">
        <f t="shared" si="395"/>
        <v>1900</v>
      </c>
    </row>
    <row r="4009" spans="7:29" x14ac:dyDescent="0.35">
      <c r="G4009" s="64"/>
      <c r="H4009" s="65"/>
      <c r="I4009" s="65" t="str">
        <f>IF(Job_Cards[[#This Row],[Customer Name]]="",I4008,"")</f>
        <v>Counter Sale</v>
      </c>
      <c r="K4009" s="67" t="str">
        <f>_xlfn.XLOOKUP(Job_Cards[[#This Row],[Part Code Issued]],'Inventory Check'!$A$3:$A$3000,'Inventory Check'!$B$3:$B$3000,"WRONG Code",0)</f>
        <v>WRONG Code</v>
      </c>
      <c r="N4009" s="69">
        <f t="shared" si="391"/>
        <v>0</v>
      </c>
      <c r="U4009" s="71">
        <f t="shared" si="390"/>
        <v>0</v>
      </c>
      <c r="V4009" s="71">
        <f t="shared" si="392"/>
        <v>0</v>
      </c>
      <c r="X4009" s="69">
        <f>Job_Cards[[#This Row],[GST on Lobour]]+Job_Cards[[#This Row],[Total Labour]]+Job_Cards[[#This Row],[Part Value]]</f>
        <v>0</v>
      </c>
      <c r="AA4009" s="15">
        <f t="shared" si="393"/>
        <v>0</v>
      </c>
      <c r="AB4009" s="15">
        <f t="shared" si="394"/>
        <v>1</v>
      </c>
      <c r="AC4009" s="15">
        <f t="shared" si="395"/>
        <v>1900</v>
      </c>
    </row>
    <row r="4010" spans="7:29" x14ac:dyDescent="0.35">
      <c r="G4010" s="64"/>
      <c r="H4010" s="65"/>
      <c r="I4010" s="65" t="str">
        <f>IF(Job_Cards[[#This Row],[Customer Name]]="",I4009,"")</f>
        <v>Counter Sale</v>
      </c>
      <c r="K4010" s="67" t="str">
        <f>_xlfn.XLOOKUP(Job_Cards[[#This Row],[Part Code Issued]],'Inventory Check'!$A$3:$A$3000,'Inventory Check'!$B$3:$B$3000,"WRONG Code",0)</f>
        <v>WRONG Code</v>
      </c>
      <c r="N4010" s="69">
        <f t="shared" si="391"/>
        <v>0</v>
      </c>
      <c r="U4010" s="71">
        <f t="shared" si="390"/>
        <v>0</v>
      </c>
      <c r="V4010" s="71">
        <f t="shared" si="392"/>
        <v>0</v>
      </c>
      <c r="X4010" s="69">
        <f>Job_Cards[[#This Row],[GST on Lobour]]+Job_Cards[[#This Row],[Total Labour]]+Job_Cards[[#This Row],[Part Value]]</f>
        <v>0</v>
      </c>
      <c r="AA4010" s="15">
        <f t="shared" si="393"/>
        <v>0</v>
      </c>
      <c r="AB4010" s="15">
        <f t="shared" si="394"/>
        <v>1</v>
      </c>
      <c r="AC4010" s="15">
        <f t="shared" si="395"/>
        <v>1900</v>
      </c>
    </row>
    <row r="4011" spans="7:29" x14ac:dyDescent="0.35">
      <c r="G4011" s="64"/>
      <c r="H4011" s="65"/>
      <c r="I4011" s="65" t="str">
        <f>IF(Job_Cards[[#This Row],[Customer Name]]="",I4010,"")</f>
        <v>Counter Sale</v>
      </c>
      <c r="K4011" s="67" t="str">
        <f>_xlfn.XLOOKUP(Job_Cards[[#This Row],[Part Code Issued]],'Inventory Check'!$A$3:$A$3000,'Inventory Check'!$B$3:$B$3000,"WRONG Code",0)</f>
        <v>WRONG Code</v>
      </c>
      <c r="N4011" s="69">
        <f t="shared" si="391"/>
        <v>0</v>
      </c>
      <c r="U4011" s="71">
        <f t="shared" si="390"/>
        <v>0</v>
      </c>
      <c r="V4011" s="71">
        <f t="shared" si="392"/>
        <v>0</v>
      </c>
      <c r="X4011" s="69">
        <f>Job_Cards[[#This Row],[GST on Lobour]]+Job_Cards[[#This Row],[Total Labour]]+Job_Cards[[#This Row],[Part Value]]</f>
        <v>0</v>
      </c>
      <c r="AA4011" s="15">
        <f t="shared" si="393"/>
        <v>0</v>
      </c>
      <c r="AB4011" s="15">
        <f t="shared" si="394"/>
        <v>1</v>
      </c>
      <c r="AC4011" s="15">
        <f t="shared" si="395"/>
        <v>1900</v>
      </c>
    </row>
    <row r="4012" spans="7:29" x14ac:dyDescent="0.35">
      <c r="G4012" s="64"/>
      <c r="H4012" s="65"/>
      <c r="I4012" s="65" t="str">
        <f>IF(Job_Cards[[#This Row],[Customer Name]]="",I4011,"")</f>
        <v>Counter Sale</v>
      </c>
      <c r="K4012" s="67" t="str">
        <f>_xlfn.XLOOKUP(Job_Cards[[#This Row],[Part Code Issued]],'Inventory Check'!$A$3:$A$3000,'Inventory Check'!$B$3:$B$3000,"WRONG Code",0)</f>
        <v>WRONG Code</v>
      </c>
      <c r="N4012" s="69">
        <f t="shared" si="391"/>
        <v>0</v>
      </c>
      <c r="U4012" s="71">
        <f t="shared" si="390"/>
        <v>0</v>
      </c>
      <c r="V4012" s="71">
        <f t="shared" si="392"/>
        <v>0</v>
      </c>
      <c r="X4012" s="69">
        <f>Job_Cards[[#This Row],[GST on Lobour]]+Job_Cards[[#This Row],[Total Labour]]+Job_Cards[[#This Row],[Part Value]]</f>
        <v>0</v>
      </c>
      <c r="AA4012" s="15">
        <f t="shared" si="393"/>
        <v>0</v>
      </c>
      <c r="AB4012" s="15">
        <f t="shared" si="394"/>
        <v>1</v>
      </c>
      <c r="AC4012" s="15">
        <f t="shared" si="395"/>
        <v>1900</v>
      </c>
    </row>
    <row r="4013" spans="7:29" x14ac:dyDescent="0.35">
      <c r="G4013" s="64"/>
      <c r="H4013" s="65"/>
      <c r="I4013" s="65" t="str">
        <f>IF(Job_Cards[[#This Row],[Customer Name]]="",I4012,"")</f>
        <v>Counter Sale</v>
      </c>
      <c r="K4013" s="67" t="str">
        <f>_xlfn.XLOOKUP(Job_Cards[[#This Row],[Part Code Issued]],'Inventory Check'!$A$3:$A$3000,'Inventory Check'!$B$3:$B$3000,"WRONG Code",0)</f>
        <v>WRONG Code</v>
      </c>
      <c r="N4013" s="69">
        <f t="shared" si="391"/>
        <v>0</v>
      </c>
      <c r="U4013" s="71">
        <f t="shared" si="390"/>
        <v>0</v>
      </c>
      <c r="V4013" s="71">
        <f t="shared" si="392"/>
        <v>0</v>
      </c>
      <c r="X4013" s="69">
        <f>Job_Cards[[#This Row],[GST on Lobour]]+Job_Cards[[#This Row],[Total Labour]]+Job_Cards[[#This Row],[Part Value]]</f>
        <v>0</v>
      </c>
      <c r="AA4013" s="15">
        <f t="shared" si="393"/>
        <v>0</v>
      </c>
      <c r="AB4013" s="15">
        <f t="shared" si="394"/>
        <v>1</v>
      </c>
      <c r="AC4013" s="15">
        <f t="shared" si="395"/>
        <v>1900</v>
      </c>
    </row>
    <row r="4014" spans="7:29" x14ac:dyDescent="0.35">
      <c r="G4014" s="64"/>
      <c r="H4014" s="65"/>
      <c r="I4014" s="65" t="str">
        <f>IF(Job_Cards[[#This Row],[Customer Name]]="",I4013,"")</f>
        <v>Counter Sale</v>
      </c>
      <c r="K4014" s="67" t="str">
        <f>_xlfn.XLOOKUP(Job_Cards[[#This Row],[Part Code Issued]],'Inventory Check'!$A$3:$A$3000,'Inventory Check'!$B$3:$B$3000,"WRONG Code",0)</f>
        <v>WRONG Code</v>
      </c>
      <c r="N4014" s="69">
        <f t="shared" si="391"/>
        <v>0</v>
      </c>
      <c r="U4014" s="71">
        <f t="shared" si="390"/>
        <v>0</v>
      </c>
      <c r="V4014" s="71">
        <f t="shared" si="392"/>
        <v>0</v>
      </c>
      <c r="X4014" s="69">
        <f>Job_Cards[[#This Row],[GST on Lobour]]+Job_Cards[[#This Row],[Total Labour]]+Job_Cards[[#This Row],[Part Value]]</f>
        <v>0</v>
      </c>
      <c r="AA4014" s="15">
        <f t="shared" si="393"/>
        <v>0</v>
      </c>
      <c r="AB4014" s="15">
        <f t="shared" si="394"/>
        <v>1</v>
      </c>
      <c r="AC4014" s="15">
        <f t="shared" si="395"/>
        <v>1900</v>
      </c>
    </row>
    <row r="4015" spans="7:29" x14ac:dyDescent="0.35">
      <c r="G4015" s="64"/>
      <c r="H4015" s="65"/>
      <c r="I4015" s="65" t="str">
        <f>IF(Job_Cards[[#This Row],[Customer Name]]="",I4014,"")</f>
        <v>Counter Sale</v>
      </c>
      <c r="K4015" s="67" t="str">
        <f>_xlfn.XLOOKUP(Job_Cards[[#This Row],[Part Code Issued]],'Inventory Check'!$A$3:$A$3000,'Inventory Check'!$B$3:$B$3000,"WRONG Code",0)</f>
        <v>WRONG Code</v>
      </c>
      <c r="N4015" s="69">
        <f t="shared" si="391"/>
        <v>0</v>
      </c>
      <c r="U4015" s="71">
        <f t="shared" si="390"/>
        <v>0</v>
      </c>
      <c r="V4015" s="71">
        <f t="shared" si="392"/>
        <v>0</v>
      </c>
      <c r="X4015" s="69">
        <f>Job_Cards[[#This Row],[GST on Lobour]]+Job_Cards[[#This Row],[Total Labour]]+Job_Cards[[#This Row],[Part Value]]</f>
        <v>0</v>
      </c>
      <c r="AA4015" s="15">
        <f t="shared" si="393"/>
        <v>0</v>
      </c>
      <c r="AB4015" s="15">
        <f t="shared" si="394"/>
        <v>1</v>
      </c>
      <c r="AC4015" s="15">
        <f t="shared" si="395"/>
        <v>1900</v>
      </c>
    </row>
    <row r="4016" spans="7:29" x14ac:dyDescent="0.35">
      <c r="G4016" s="64"/>
      <c r="H4016" s="65"/>
      <c r="I4016" s="65" t="str">
        <f>IF(Job_Cards[[#This Row],[Customer Name]]="",I4015,"")</f>
        <v>Counter Sale</v>
      </c>
      <c r="K4016" s="67" t="str">
        <f>_xlfn.XLOOKUP(Job_Cards[[#This Row],[Part Code Issued]],'Inventory Check'!$A$3:$A$3000,'Inventory Check'!$B$3:$B$3000,"WRONG Code",0)</f>
        <v>WRONG Code</v>
      </c>
      <c r="N4016" s="69">
        <f t="shared" si="391"/>
        <v>0</v>
      </c>
      <c r="U4016" s="71">
        <f t="shared" si="390"/>
        <v>0</v>
      </c>
      <c r="V4016" s="71">
        <f t="shared" si="392"/>
        <v>0</v>
      </c>
      <c r="X4016" s="69">
        <f>Job_Cards[[#This Row],[GST on Lobour]]+Job_Cards[[#This Row],[Total Labour]]+Job_Cards[[#This Row],[Part Value]]</f>
        <v>0</v>
      </c>
      <c r="AA4016" s="15">
        <f t="shared" si="393"/>
        <v>0</v>
      </c>
      <c r="AB4016" s="15">
        <f t="shared" si="394"/>
        <v>1</v>
      </c>
      <c r="AC4016" s="15">
        <f t="shared" si="395"/>
        <v>1900</v>
      </c>
    </row>
    <row r="4017" spans="7:29" x14ac:dyDescent="0.35">
      <c r="G4017" s="64"/>
      <c r="H4017" s="65"/>
      <c r="I4017" s="65" t="str">
        <f>IF(Job_Cards[[#This Row],[Customer Name]]="",I4016,"")</f>
        <v>Counter Sale</v>
      </c>
      <c r="K4017" s="67" t="str">
        <f>_xlfn.XLOOKUP(Job_Cards[[#This Row],[Part Code Issued]],'Inventory Check'!$A$3:$A$3000,'Inventory Check'!$B$3:$B$3000,"WRONG Code",0)</f>
        <v>WRONG Code</v>
      </c>
      <c r="N4017" s="69">
        <f t="shared" si="391"/>
        <v>0</v>
      </c>
      <c r="U4017" s="71">
        <f t="shared" si="390"/>
        <v>0</v>
      </c>
      <c r="V4017" s="71">
        <f t="shared" si="392"/>
        <v>0</v>
      </c>
      <c r="X4017" s="69">
        <f>Job_Cards[[#This Row],[GST on Lobour]]+Job_Cards[[#This Row],[Total Labour]]+Job_Cards[[#This Row],[Part Value]]</f>
        <v>0</v>
      </c>
      <c r="AA4017" s="15">
        <f t="shared" si="393"/>
        <v>0</v>
      </c>
      <c r="AB4017" s="15">
        <f t="shared" si="394"/>
        <v>1</v>
      </c>
      <c r="AC4017" s="15">
        <f t="shared" si="395"/>
        <v>1900</v>
      </c>
    </row>
    <row r="4018" spans="7:29" x14ac:dyDescent="0.35">
      <c r="G4018" s="64"/>
      <c r="H4018" s="65"/>
      <c r="I4018" s="65" t="str">
        <f>IF(Job_Cards[[#This Row],[Customer Name]]="",I4017,"")</f>
        <v>Counter Sale</v>
      </c>
      <c r="K4018" s="67" t="str">
        <f>_xlfn.XLOOKUP(Job_Cards[[#This Row],[Part Code Issued]],'Inventory Check'!$A$3:$A$3000,'Inventory Check'!$B$3:$B$3000,"WRONG Code",0)</f>
        <v>WRONG Code</v>
      </c>
      <c r="N4018" s="69">
        <f t="shared" si="391"/>
        <v>0</v>
      </c>
      <c r="U4018" s="71">
        <f t="shared" si="390"/>
        <v>0</v>
      </c>
      <c r="V4018" s="71">
        <f t="shared" si="392"/>
        <v>0</v>
      </c>
      <c r="X4018" s="69">
        <f>Job_Cards[[#This Row],[GST on Lobour]]+Job_Cards[[#This Row],[Total Labour]]+Job_Cards[[#This Row],[Part Value]]</f>
        <v>0</v>
      </c>
      <c r="AA4018" s="15">
        <f t="shared" si="393"/>
        <v>0</v>
      </c>
      <c r="AB4018" s="15">
        <f t="shared" si="394"/>
        <v>1</v>
      </c>
      <c r="AC4018" s="15">
        <f t="shared" si="395"/>
        <v>1900</v>
      </c>
    </row>
    <row r="4019" spans="7:29" x14ac:dyDescent="0.35">
      <c r="G4019" s="64"/>
      <c r="H4019" s="65"/>
      <c r="I4019" s="65" t="str">
        <f>IF(Job_Cards[[#This Row],[Customer Name]]="",I4018,"")</f>
        <v>Counter Sale</v>
      </c>
      <c r="K4019" s="67" t="str">
        <f>_xlfn.XLOOKUP(Job_Cards[[#This Row],[Part Code Issued]],'Inventory Check'!$A$3:$A$3000,'Inventory Check'!$B$3:$B$3000,"WRONG Code",0)</f>
        <v>WRONG Code</v>
      </c>
      <c r="N4019" s="69">
        <f t="shared" si="391"/>
        <v>0</v>
      </c>
      <c r="U4019" s="71">
        <f t="shared" si="390"/>
        <v>0</v>
      </c>
      <c r="V4019" s="71">
        <f t="shared" si="392"/>
        <v>0</v>
      </c>
      <c r="X4019" s="69">
        <f>Job_Cards[[#This Row],[GST on Lobour]]+Job_Cards[[#This Row],[Total Labour]]+Job_Cards[[#This Row],[Part Value]]</f>
        <v>0</v>
      </c>
      <c r="AA4019" s="15">
        <f t="shared" si="393"/>
        <v>0</v>
      </c>
      <c r="AB4019" s="15">
        <f t="shared" si="394"/>
        <v>1</v>
      </c>
      <c r="AC4019" s="15">
        <f t="shared" si="395"/>
        <v>1900</v>
      </c>
    </row>
    <row r="4020" spans="7:29" x14ac:dyDescent="0.35">
      <c r="G4020" s="64"/>
      <c r="H4020" s="65"/>
      <c r="I4020" s="65" t="str">
        <f>IF(Job_Cards[[#This Row],[Customer Name]]="",I4019,"")</f>
        <v>Counter Sale</v>
      </c>
      <c r="K4020" s="67" t="str">
        <f>_xlfn.XLOOKUP(Job_Cards[[#This Row],[Part Code Issued]],'Inventory Check'!$A$3:$A$3000,'Inventory Check'!$B$3:$B$3000,"WRONG Code",0)</f>
        <v>WRONG Code</v>
      </c>
      <c r="N4020" s="69">
        <f t="shared" si="391"/>
        <v>0</v>
      </c>
      <c r="U4020" s="71">
        <f t="shared" si="390"/>
        <v>0</v>
      </c>
      <c r="V4020" s="71">
        <f t="shared" si="392"/>
        <v>0</v>
      </c>
      <c r="X4020" s="69">
        <f>Job_Cards[[#This Row],[GST on Lobour]]+Job_Cards[[#This Row],[Total Labour]]+Job_Cards[[#This Row],[Part Value]]</f>
        <v>0</v>
      </c>
      <c r="AA4020" s="15">
        <f t="shared" si="393"/>
        <v>0</v>
      </c>
      <c r="AB4020" s="15">
        <f t="shared" si="394"/>
        <v>1</v>
      </c>
      <c r="AC4020" s="15">
        <f t="shared" si="395"/>
        <v>1900</v>
      </c>
    </row>
    <row r="4021" spans="7:29" x14ac:dyDescent="0.35">
      <c r="G4021" s="64"/>
      <c r="H4021" s="65"/>
      <c r="I4021" s="65" t="str">
        <f>IF(Job_Cards[[#This Row],[Customer Name]]="",I4020,"")</f>
        <v>Counter Sale</v>
      </c>
      <c r="K4021" s="67" t="str">
        <f>_xlfn.XLOOKUP(Job_Cards[[#This Row],[Part Code Issued]],'Inventory Check'!$A$3:$A$3000,'Inventory Check'!$B$3:$B$3000,"WRONG Code",0)</f>
        <v>WRONG Code</v>
      </c>
      <c r="N4021" s="69">
        <f t="shared" si="391"/>
        <v>0</v>
      </c>
      <c r="U4021" s="71">
        <f t="shared" si="390"/>
        <v>0</v>
      </c>
      <c r="V4021" s="71">
        <f t="shared" si="392"/>
        <v>0</v>
      </c>
      <c r="X4021" s="69">
        <f>Job_Cards[[#This Row],[GST on Lobour]]+Job_Cards[[#This Row],[Total Labour]]+Job_Cards[[#This Row],[Part Value]]</f>
        <v>0</v>
      </c>
      <c r="AA4021" s="15">
        <f t="shared" si="393"/>
        <v>0</v>
      </c>
      <c r="AB4021" s="15">
        <f t="shared" si="394"/>
        <v>1</v>
      </c>
      <c r="AC4021" s="15">
        <f t="shared" si="395"/>
        <v>1900</v>
      </c>
    </row>
    <row r="4022" spans="7:29" x14ac:dyDescent="0.35">
      <c r="G4022" s="64"/>
      <c r="H4022" s="65"/>
      <c r="I4022" s="65" t="str">
        <f>IF(Job_Cards[[#This Row],[Customer Name]]="",I4021,"")</f>
        <v>Counter Sale</v>
      </c>
      <c r="K4022" s="67" t="str">
        <f>_xlfn.XLOOKUP(Job_Cards[[#This Row],[Part Code Issued]],'Inventory Check'!$A$3:$A$3000,'Inventory Check'!$B$3:$B$3000,"WRONG Code",0)</f>
        <v>WRONG Code</v>
      </c>
      <c r="N4022" s="69">
        <f t="shared" si="391"/>
        <v>0</v>
      </c>
      <c r="U4022" s="71">
        <f t="shared" si="390"/>
        <v>0</v>
      </c>
      <c r="V4022" s="71">
        <f t="shared" si="392"/>
        <v>0</v>
      </c>
      <c r="X4022" s="69">
        <f>Job_Cards[[#This Row],[GST on Lobour]]+Job_Cards[[#This Row],[Total Labour]]+Job_Cards[[#This Row],[Part Value]]</f>
        <v>0</v>
      </c>
      <c r="AA4022" s="15">
        <f t="shared" si="393"/>
        <v>0</v>
      </c>
      <c r="AB4022" s="15">
        <f t="shared" si="394"/>
        <v>1</v>
      </c>
      <c r="AC4022" s="15">
        <f t="shared" si="395"/>
        <v>1900</v>
      </c>
    </row>
    <row r="4023" spans="7:29" x14ac:dyDescent="0.35">
      <c r="G4023" s="64"/>
      <c r="H4023" s="65"/>
      <c r="I4023" s="65" t="str">
        <f>IF(Job_Cards[[#This Row],[Customer Name]]="",I4022,"")</f>
        <v>Counter Sale</v>
      </c>
      <c r="K4023" s="67" t="str">
        <f>_xlfn.XLOOKUP(Job_Cards[[#This Row],[Part Code Issued]],'Inventory Check'!$A$3:$A$3000,'Inventory Check'!$B$3:$B$3000,"WRONG Code",0)</f>
        <v>WRONG Code</v>
      </c>
      <c r="N4023" s="69">
        <f t="shared" si="391"/>
        <v>0</v>
      </c>
      <c r="U4023" s="71">
        <f t="shared" si="390"/>
        <v>0</v>
      </c>
      <c r="V4023" s="71">
        <f t="shared" si="392"/>
        <v>0</v>
      </c>
      <c r="X4023" s="69">
        <f>Job_Cards[[#This Row],[GST on Lobour]]+Job_Cards[[#This Row],[Total Labour]]+Job_Cards[[#This Row],[Part Value]]</f>
        <v>0</v>
      </c>
      <c r="AA4023" s="15">
        <f t="shared" si="393"/>
        <v>0</v>
      </c>
      <c r="AB4023" s="15">
        <f t="shared" si="394"/>
        <v>1</v>
      </c>
      <c r="AC4023" s="15">
        <f t="shared" si="395"/>
        <v>1900</v>
      </c>
    </row>
    <row r="4024" spans="7:29" x14ac:dyDescent="0.35">
      <c r="G4024" s="64"/>
      <c r="H4024" s="65"/>
      <c r="I4024" s="65" t="str">
        <f>IF(Job_Cards[[#This Row],[Customer Name]]="",I4023,"")</f>
        <v>Counter Sale</v>
      </c>
      <c r="K4024" s="67" t="str">
        <f>_xlfn.XLOOKUP(Job_Cards[[#This Row],[Part Code Issued]],'Inventory Check'!$A$3:$A$3000,'Inventory Check'!$B$3:$B$3000,"WRONG Code",0)</f>
        <v>WRONG Code</v>
      </c>
      <c r="N4024" s="69">
        <f t="shared" si="391"/>
        <v>0</v>
      </c>
      <c r="U4024" s="71">
        <f t="shared" si="390"/>
        <v>0</v>
      </c>
      <c r="V4024" s="71">
        <f t="shared" si="392"/>
        <v>0</v>
      </c>
      <c r="X4024" s="69">
        <f>Job_Cards[[#This Row],[GST on Lobour]]+Job_Cards[[#This Row],[Total Labour]]+Job_Cards[[#This Row],[Part Value]]</f>
        <v>0</v>
      </c>
      <c r="AA4024" s="15">
        <f t="shared" si="393"/>
        <v>0</v>
      </c>
      <c r="AB4024" s="15">
        <f t="shared" si="394"/>
        <v>1</v>
      </c>
      <c r="AC4024" s="15">
        <f t="shared" si="395"/>
        <v>1900</v>
      </c>
    </row>
    <row r="4025" spans="7:29" x14ac:dyDescent="0.35">
      <c r="G4025" s="64"/>
      <c r="H4025" s="65"/>
      <c r="I4025" s="65" t="str">
        <f>IF(Job_Cards[[#This Row],[Customer Name]]="",I4024,"")</f>
        <v>Counter Sale</v>
      </c>
      <c r="K4025" s="67" t="str">
        <f>_xlfn.XLOOKUP(Job_Cards[[#This Row],[Part Code Issued]],'Inventory Check'!$A$3:$A$3000,'Inventory Check'!$B$3:$B$3000,"WRONG Code",0)</f>
        <v>WRONG Code</v>
      </c>
      <c r="N4025" s="69">
        <f t="shared" si="391"/>
        <v>0</v>
      </c>
      <c r="U4025" s="71">
        <f t="shared" si="390"/>
        <v>0</v>
      </c>
      <c r="V4025" s="71">
        <f t="shared" si="392"/>
        <v>0</v>
      </c>
      <c r="X4025" s="69">
        <f>Job_Cards[[#This Row],[GST on Lobour]]+Job_Cards[[#This Row],[Total Labour]]+Job_Cards[[#This Row],[Part Value]]</f>
        <v>0</v>
      </c>
      <c r="AA4025" s="15">
        <f t="shared" si="393"/>
        <v>0</v>
      </c>
      <c r="AB4025" s="15">
        <f t="shared" si="394"/>
        <v>1</v>
      </c>
      <c r="AC4025" s="15">
        <f t="shared" si="395"/>
        <v>1900</v>
      </c>
    </row>
    <row r="4026" spans="7:29" x14ac:dyDescent="0.35">
      <c r="G4026" s="64"/>
      <c r="H4026" s="65"/>
      <c r="I4026" s="65" t="str">
        <f>IF(Job_Cards[[#This Row],[Customer Name]]="",I4025,"")</f>
        <v>Counter Sale</v>
      </c>
      <c r="K4026" s="67" t="str">
        <f>_xlfn.XLOOKUP(Job_Cards[[#This Row],[Part Code Issued]],'Inventory Check'!$A$3:$A$3000,'Inventory Check'!$B$3:$B$3000,"WRONG Code",0)</f>
        <v>WRONG Code</v>
      </c>
      <c r="N4026" s="69">
        <f t="shared" si="391"/>
        <v>0</v>
      </c>
      <c r="U4026" s="71">
        <f t="shared" si="390"/>
        <v>0</v>
      </c>
      <c r="V4026" s="71">
        <f t="shared" si="392"/>
        <v>0</v>
      </c>
      <c r="X4026" s="69">
        <f>Job_Cards[[#This Row],[GST on Lobour]]+Job_Cards[[#This Row],[Total Labour]]+Job_Cards[[#This Row],[Part Value]]</f>
        <v>0</v>
      </c>
      <c r="AA4026" s="15">
        <f t="shared" si="393"/>
        <v>0</v>
      </c>
      <c r="AB4026" s="15">
        <f t="shared" si="394"/>
        <v>1</v>
      </c>
      <c r="AC4026" s="15">
        <f t="shared" si="395"/>
        <v>1900</v>
      </c>
    </row>
    <row r="4027" spans="7:29" x14ac:dyDescent="0.35">
      <c r="G4027" s="64"/>
      <c r="H4027" s="65"/>
      <c r="I4027" s="65" t="str">
        <f>IF(Job_Cards[[#This Row],[Customer Name]]="",I4026,"")</f>
        <v>Counter Sale</v>
      </c>
      <c r="K4027" s="67" t="str">
        <f>_xlfn.XLOOKUP(Job_Cards[[#This Row],[Part Code Issued]],'Inventory Check'!$A$3:$A$3000,'Inventory Check'!$B$3:$B$3000,"WRONG Code",0)</f>
        <v>WRONG Code</v>
      </c>
      <c r="N4027" s="69">
        <f t="shared" si="391"/>
        <v>0</v>
      </c>
      <c r="U4027" s="71">
        <f t="shared" si="390"/>
        <v>0</v>
      </c>
      <c r="V4027" s="71">
        <f t="shared" si="392"/>
        <v>0</v>
      </c>
      <c r="X4027" s="69">
        <f>Job_Cards[[#This Row],[GST on Lobour]]+Job_Cards[[#This Row],[Total Labour]]+Job_Cards[[#This Row],[Part Value]]</f>
        <v>0</v>
      </c>
      <c r="AA4027" s="15">
        <f t="shared" si="393"/>
        <v>0</v>
      </c>
      <c r="AB4027" s="15">
        <f t="shared" si="394"/>
        <v>1</v>
      </c>
      <c r="AC4027" s="15">
        <f t="shared" si="395"/>
        <v>1900</v>
      </c>
    </row>
    <row r="4028" spans="7:29" x14ac:dyDescent="0.35">
      <c r="G4028" s="64"/>
      <c r="H4028" s="65"/>
      <c r="I4028" s="65" t="str">
        <f>IF(Job_Cards[[#This Row],[Customer Name]]="",I4027,"")</f>
        <v>Counter Sale</v>
      </c>
      <c r="K4028" s="67" t="str">
        <f>_xlfn.XLOOKUP(Job_Cards[[#This Row],[Part Code Issued]],'Inventory Check'!$A$3:$A$3000,'Inventory Check'!$B$3:$B$3000,"WRONG Code",0)</f>
        <v>WRONG Code</v>
      </c>
      <c r="N4028" s="69">
        <f t="shared" si="391"/>
        <v>0</v>
      </c>
      <c r="U4028" s="71">
        <f t="shared" ref="U4028:U4091" si="396">SUM(O4028:T4028)</f>
        <v>0</v>
      </c>
      <c r="V4028" s="71">
        <f t="shared" si="392"/>
        <v>0</v>
      </c>
      <c r="X4028" s="69">
        <f>Job_Cards[[#This Row],[GST on Lobour]]+Job_Cards[[#This Row],[Total Labour]]+Job_Cards[[#This Row],[Part Value]]</f>
        <v>0</v>
      </c>
      <c r="AA4028" s="15">
        <f t="shared" si="393"/>
        <v>0</v>
      </c>
      <c r="AB4028" s="15">
        <f t="shared" si="394"/>
        <v>1</v>
      </c>
      <c r="AC4028" s="15">
        <f t="shared" si="395"/>
        <v>1900</v>
      </c>
    </row>
    <row r="4029" spans="7:29" x14ac:dyDescent="0.35">
      <c r="G4029" s="64"/>
      <c r="H4029" s="65"/>
      <c r="I4029" s="65" t="str">
        <f>IF(Job_Cards[[#This Row],[Customer Name]]="",I4028,"")</f>
        <v>Counter Sale</v>
      </c>
      <c r="K4029" s="67" t="str">
        <f>_xlfn.XLOOKUP(Job_Cards[[#This Row],[Part Code Issued]],'Inventory Check'!$A$3:$A$3000,'Inventory Check'!$B$3:$B$3000,"WRONG Code",0)</f>
        <v>WRONG Code</v>
      </c>
      <c r="N4029" s="69">
        <f t="shared" ref="N4029:N4092" si="397">M4029*L4029</f>
        <v>0</v>
      </c>
      <c r="U4029" s="71">
        <f t="shared" si="396"/>
        <v>0</v>
      </c>
      <c r="V4029" s="71">
        <f t="shared" ref="V4029:V4092" si="398">U4029*0.18</f>
        <v>0</v>
      </c>
      <c r="X4029" s="69">
        <f>Job_Cards[[#This Row],[GST on Lobour]]+Job_Cards[[#This Row],[Total Labour]]+Job_Cards[[#This Row],[Part Value]]</f>
        <v>0</v>
      </c>
      <c r="AA4029" s="15">
        <f t="shared" si="393"/>
        <v>0</v>
      </c>
      <c r="AB4029" s="15">
        <f t="shared" si="394"/>
        <v>1</v>
      </c>
      <c r="AC4029" s="15">
        <f t="shared" si="395"/>
        <v>1900</v>
      </c>
    </row>
    <row r="4030" spans="7:29" x14ac:dyDescent="0.35">
      <c r="G4030" s="64"/>
      <c r="H4030" s="65"/>
      <c r="I4030" s="65" t="str">
        <f>IF(Job_Cards[[#This Row],[Customer Name]]="",I4029,"")</f>
        <v>Counter Sale</v>
      </c>
      <c r="K4030" s="67" t="str">
        <f>_xlfn.XLOOKUP(Job_Cards[[#This Row],[Part Code Issued]],'Inventory Check'!$A$3:$A$3000,'Inventory Check'!$B$3:$B$3000,"WRONG Code",0)</f>
        <v>WRONG Code</v>
      </c>
      <c r="N4030" s="69">
        <f t="shared" si="397"/>
        <v>0</v>
      </c>
      <c r="U4030" s="71">
        <f t="shared" si="396"/>
        <v>0</v>
      </c>
      <c r="V4030" s="71">
        <f t="shared" si="398"/>
        <v>0</v>
      </c>
      <c r="X4030" s="69">
        <f>Job_Cards[[#This Row],[GST on Lobour]]+Job_Cards[[#This Row],[Total Labour]]+Job_Cards[[#This Row],[Part Value]]</f>
        <v>0</v>
      </c>
      <c r="AA4030" s="15">
        <f t="shared" si="393"/>
        <v>0</v>
      </c>
      <c r="AB4030" s="15">
        <f t="shared" si="394"/>
        <v>1</v>
      </c>
      <c r="AC4030" s="15">
        <f t="shared" si="395"/>
        <v>1900</v>
      </c>
    </row>
    <row r="4031" spans="7:29" x14ac:dyDescent="0.35">
      <c r="G4031" s="64"/>
      <c r="H4031" s="65"/>
      <c r="I4031" s="65" t="str">
        <f>IF(Job_Cards[[#This Row],[Customer Name]]="",I4030,"")</f>
        <v>Counter Sale</v>
      </c>
      <c r="K4031" s="67" t="str">
        <f>_xlfn.XLOOKUP(Job_Cards[[#This Row],[Part Code Issued]],'Inventory Check'!$A$3:$A$3000,'Inventory Check'!$B$3:$B$3000,"WRONG Code",0)</f>
        <v>WRONG Code</v>
      </c>
      <c r="N4031" s="69">
        <f t="shared" si="397"/>
        <v>0</v>
      </c>
      <c r="U4031" s="71">
        <f t="shared" si="396"/>
        <v>0</v>
      </c>
      <c r="V4031" s="71">
        <f t="shared" si="398"/>
        <v>0</v>
      </c>
      <c r="X4031" s="69">
        <f>Job_Cards[[#This Row],[GST on Lobour]]+Job_Cards[[#This Row],[Total Labour]]+Job_Cards[[#This Row],[Part Value]]</f>
        <v>0</v>
      </c>
      <c r="AA4031" s="15">
        <f t="shared" ref="AA4031:AA4094" si="399">DAY(B4031)</f>
        <v>0</v>
      </c>
      <c r="AB4031" s="15">
        <f t="shared" ref="AB4031:AB4094" si="400">MONTH(B4031)</f>
        <v>1</v>
      </c>
      <c r="AC4031" s="15">
        <f t="shared" ref="AC4031:AC4094" si="401">YEAR(B4031)</f>
        <v>1900</v>
      </c>
    </row>
    <row r="4032" spans="7:29" x14ac:dyDescent="0.35">
      <c r="G4032" s="64"/>
      <c r="H4032" s="65"/>
      <c r="I4032" s="65" t="str">
        <f>IF(Job_Cards[[#This Row],[Customer Name]]="",I4031,"")</f>
        <v>Counter Sale</v>
      </c>
      <c r="K4032" s="67" t="str">
        <f>_xlfn.XLOOKUP(Job_Cards[[#This Row],[Part Code Issued]],'Inventory Check'!$A$3:$A$3000,'Inventory Check'!$B$3:$B$3000,"WRONG Code",0)</f>
        <v>WRONG Code</v>
      </c>
      <c r="N4032" s="69">
        <f t="shared" si="397"/>
        <v>0</v>
      </c>
      <c r="U4032" s="71">
        <f t="shared" si="396"/>
        <v>0</v>
      </c>
      <c r="V4032" s="71">
        <f t="shared" si="398"/>
        <v>0</v>
      </c>
      <c r="X4032" s="69">
        <f>Job_Cards[[#This Row],[GST on Lobour]]+Job_Cards[[#This Row],[Total Labour]]+Job_Cards[[#This Row],[Part Value]]</f>
        <v>0</v>
      </c>
      <c r="AA4032" s="15">
        <f t="shared" si="399"/>
        <v>0</v>
      </c>
      <c r="AB4032" s="15">
        <f t="shared" si="400"/>
        <v>1</v>
      </c>
      <c r="AC4032" s="15">
        <f t="shared" si="401"/>
        <v>1900</v>
      </c>
    </row>
    <row r="4033" spans="7:29" x14ac:dyDescent="0.35">
      <c r="G4033" s="64"/>
      <c r="H4033" s="65"/>
      <c r="I4033" s="65" t="str">
        <f>IF(Job_Cards[[#This Row],[Customer Name]]="",I4032,"")</f>
        <v>Counter Sale</v>
      </c>
      <c r="K4033" s="67" t="str">
        <f>_xlfn.XLOOKUP(Job_Cards[[#This Row],[Part Code Issued]],'Inventory Check'!$A$3:$A$3000,'Inventory Check'!$B$3:$B$3000,"WRONG Code",0)</f>
        <v>WRONG Code</v>
      </c>
      <c r="N4033" s="69">
        <f t="shared" si="397"/>
        <v>0</v>
      </c>
      <c r="U4033" s="71">
        <f t="shared" si="396"/>
        <v>0</v>
      </c>
      <c r="V4033" s="71">
        <f t="shared" si="398"/>
        <v>0</v>
      </c>
      <c r="X4033" s="69">
        <f>Job_Cards[[#This Row],[GST on Lobour]]+Job_Cards[[#This Row],[Total Labour]]+Job_Cards[[#This Row],[Part Value]]</f>
        <v>0</v>
      </c>
      <c r="AA4033" s="15">
        <f t="shared" si="399"/>
        <v>0</v>
      </c>
      <c r="AB4033" s="15">
        <f t="shared" si="400"/>
        <v>1</v>
      </c>
      <c r="AC4033" s="15">
        <f t="shared" si="401"/>
        <v>1900</v>
      </c>
    </row>
    <row r="4034" spans="7:29" x14ac:dyDescent="0.35">
      <c r="G4034" s="64"/>
      <c r="H4034" s="65"/>
      <c r="I4034" s="65" t="str">
        <f>IF(Job_Cards[[#This Row],[Customer Name]]="",I4033,"")</f>
        <v>Counter Sale</v>
      </c>
      <c r="K4034" s="67" t="str">
        <f>_xlfn.XLOOKUP(Job_Cards[[#This Row],[Part Code Issued]],'Inventory Check'!$A$3:$A$3000,'Inventory Check'!$B$3:$B$3000,"WRONG Code",0)</f>
        <v>WRONG Code</v>
      </c>
      <c r="N4034" s="69">
        <f t="shared" si="397"/>
        <v>0</v>
      </c>
      <c r="U4034" s="71">
        <f t="shared" si="396"/>
        <v>0</v>
      </c>
      <c r="V4034" s="71">
        <f t="shared" si="398"/>
        <v>0</v>
      </c>
      <c r="X4034" s="69">
        <f>Job_Cards[[#This Row],[GST on Lobour]]+Job_Cards[[#This Row],[Total Labour]]+Job_Cards[[#This Row],[Part Value]]</f>
        <v>0</v>
      </c>
      <c r="AA4034" s="15">
        <f t="shared" si="399"/>
        <v>0</v>
      </c>
      <c r="AB4034" s="15">
        <f t="shared" si="400"/>
        <v>1</v>
      </c>
      <c r="AC4034" s="15">
        <f t="shared" si="401"/>
        <v>1900</v>
      </c>
    </row>
    <row r="4035" spans="7:29" x14ac:dyDescent="0.35">
      <c r="G4035" s="64"/>
      <c r="H4035" s="65"/>
      <c r="I4035" s="65" t="str">
        <f>IF(Job_Cards[[#This Row],[Customer Name]]="",I4034,"")</f>
        <v>Counter Sale</v>
      </c>
      <c r="K4035" s="67" t="str">
        <f>_xlfn.XLOOKUP(Job_Cards[[#This Row],[Part Code Issued]],'Inventory Check'!$A$3:$A$3000,'Inventory Check'!$B$3:$B$3000,"WRONG Code",0)</f>
        <v>WRONG Code</v>
      </c>
      <c r="N4035" s="69">
        <f t="shared" si="397"/>
        <v>0</v>
      </c>
      <c r="U4035" s="71">
        <f t="shared" si="396"/>
        <v>0</v>
      </c>
      <c r="V4035" s="71">
        <f t="shared" si="398"/>
        <v>0</v>
      </c>
      <c r="X4035" s="69">
        <f>Job_Cards[[#This Row],[GST on Lobour]]+Job_Cards[[#This Row],[Total Labour]]+Job_Cards[[#This Row],[Part Value]]</f>
        <v>0</v>
      </c>
      <c r="AA4035" s="15">
        <f t="shared" si="399"/>
        <v>0</v>
      </c>
      <c r="AB4035" s="15">
        <f t="shared" si="400"/>
        <v>1</v>
      </c>
      <c r="AC4035" s="15">
        <f t="shared" si="401"/>
        <v>1900</v>
      </c>
    </row>
    <row r="4036" spans="7:29" x14ac:dyDescent="0.35">
      <c r="G4036" s="64"/>
      <c r="H4036" s="65"/>
      <c r="I4036" s="65" t="str">
        <f>IF(Job_Cards[[#This Row],[Customer Name]]="",I4035,"")</f>
        <v>Counter Sale</v>
      </c>
      <c r="K4036" s="67" t="str">
        <f>_xlfn.XLOOKUP(Job_Cards[[#This Row],[Part Code Issued]],'Inventory Check'!$A$3:$A$3000,'Inventory Check'!$B$3:$B$3000,"WRONG Code",0)</f>
        <v>WRONG Code</v>
      </c>
      <c r="N4036" s="69">
        <f t="shared" si="397"/>
        <v>0</v>
      </c>
      <c r="U4036" s="71">
        <f t="shared" si="396"/>
        <v>0</v>
      </c>
      <c r="V4036" s="71">
        <f t="shared" si="398"/>
        <v>0</v>
      </c>
      <c r="X4036" s="69">
        <f>Job_Cards[[#This Row],[GST on Lobour]]+Job_Cards[[#This Row],[Total Labour]]+Job_Cards[[#This Row],[Part Value]]</f>
        <v>0</v>
      </c>
      <c r="AA4036" s="15">
        <f t="shared" si="399"/>
        <v>0</v>
      </c>
      <c r="AB4036" s="15">
        <f t="shared" si="400"/>
        <v>1</v>
      </c>
      <c r="AC4036" s="15">
        <f t="shared" si="401"/>
        <v>1900</v>
      </c>
    </row>
    <row r="4037" spans="7:29" x14ac:dyDescent="0.35">
      <c r="G4037" s="64"/>
      <c r="H4037" s="65"/>
      <c r="I4037" s="65" t="str">
        <f>IF(Job_Cards[[#This Row],[Customer Name]]="",I4036,"")</f>
        <v>Counter Sale</v>
      </c>
      <c r="K4037" s="67" t="str">
        <f>_xlfn.XLOOKUP(Job_Cards[[#This Row],[Part Code Issued]],'Inventory Check'!$A$3:$A$3000,'Inventory Check'!$B$3:$B$3000,"WRONG Code",0)</f>
        <v>WRONG Code</v>
      </c>
      <c r="N4037" s="69">
        <f t="shared" si="397"/>
        <v>0</v>
      </c>
      <c r="U4037" s="71">
        <f t="shared" si="396"/>
        <v>0</v>
      </c>
      <c r="V4037" s="71">
        <f t="shared" si="398"/>
        <v>0</v>
      </c>
      <c r="X4037" s="69">
        <f>Job_Cards[[#This Row],[GST on Lobour]]+Job_Cards[[#This Row],[Total Labour]]+Job_Cards[[#This Row],[Part Value]]</f>
        <v>0</v>
      </c>
      <c r="AA4037" s="15">
        <f t="shared" si="399"/>
        <v>0</v>
      </c>
      <c r="AB4037" s="15">
        <f t="shared" si="400"/>
        <v>1</v>
      </c>
      <c r="AC4037" s="15">
        <f t="shared" si="401"/>
        <v>1900</v>
      </c>
    </row>
    <row r="4038" spans="7:29" x14ac:dyDescent="0.35">
      <c r="G4038" s="64"/>
      <c r="H4038" s="65"/>
      <c r="I4038" s="65" t="str">
        <f>IF(Job_Cards[[#This Row],[Customer Name]]="",I4037,"")</f>
        <v>Counter Sale</v>
      </c>
      <c r="K4038" s="67" t="str">
        <f>_xlfn.XLOOKUP(Job_Cards[[#This Row],[Part Code Issued]],'Inventory Check'!$A$3:$A$3000,'Inventory Check'!$B$3:$B$3000,"WRONG Code",0)</f>
        <v>WRONG Code</v>
      </c>
      <c r="N4038" s="69">
        <f t="shared" si="397"/>
        <v>0</v>
      </c>
      <c r="U4038" s="71">
        <f t="shared" si="396"/>
        <v>0</v>
      </c>
      <c r="V4038" s="71">
        <f t="shared" si="398"/>
        <v>0</v>
      </c>
      <c r="X4038" s="69">
        <f>Job_Cards[[#This Row],[GST on Lobour]]+Job_Cards[[#This Row],[Total Labour]]+Job_Cards[[#This Row],[Part Value]]</f>
        <v>0</v>
      </c>
      <c r="AA4038" s="15">
        <f t="shared" si="399"/>
        <v>0</v>
      </c>
      <c r="AB4038" s="15">
        <f t="shared" si="400"/>
        <v>1</v>
      </c>
      <c r="AC4038" s="15">
        <f t="shared" si="401"/>
        <v>1900</v>
      </c>
    </row>
    <row r="4039" spans="7:29" x14ac:dyDescent="0.35">
      <c r="G4039" s="64"/>
      <c r="H4039" s="65"/>
      <c r="I4039" s="65" t="str">
        <f>IF(Job_Cards[[#This Row],[Customer Name]]="",I4038,"")</f>
        <v>Counter Sale</v>
      </c>
      <c r="K4039" s="67" t="str">
        <f>_xlfn.XLOOKUP(Job_Cards[[#This Row],[Part Code Issued]],'Inventory Check'!$A$3:$A$3000,'Inventory Check'!$B$3:$B$3000,"WRONG Code",0)</f>
        <v>WRONG Code</v>
      </c>
      <c r="N4039" s="69">
        <f t="shared" si="397"/>
        <v>0</v>
      </c>
      <c r="U4039" s="71">
        <f t="shared" si="396"/>
        <v>0</v>
      </c>
      <c r="V4039" s="71">
        <f t="shared" si="398"/>
        <v>0</v>
      </c>
      <c r="X4039" s="69">
        <f>Job_Cards[[#This Row],[GST on Lobour]]+Job_Cards[[#This Row],[Total Labour]]+Job_Cards[[#This Row],[Part Value]]</f>
        <v>0</v>
      </c>
      <c r="AA4039" s="15">
        <f t="shared" si="399"/>
        <v>0</v>
      </c>
      <c r="AB4039" s="15">
        <f t="shared" si="400"/>
        <v>1</v>
      </c>
      <c r="AC4039" s="15">
        <f t="shared" si="401"/>
        <v>1900</v>
      </c>
    </row>
    <row r="4040" spans="7:29" x14ac:dyDescent="0.35">
      <c r="G4040" s="64"/>
      <c r="H4040" s="65"/>
      <c r="I4040" s="65" t="str">
        <f>IF(Job_Cards[[#This Row],[Customer Name]]="",I4039,"")</f>
        <v>Counter Sale</v>
      </c>
      <c r="K4040" s="67" t="str">
        <f>_xlfn.XLOOKUP(Job_Cards[[#This Row],[Part Code Issued]],'Inventory Check'!$A$3:$A$3000,'Inventory Check'!$B$3:$B$3000,"WRONG Code",0)</f>
        <v>WRONG Code</v>
      </c>
      <c r="N4040" s="69">
        <f t="shared" si="397"/>
        <v>0</v>
      </c>
      <c r="U4040" s="71">
        <f t="shared" si="396"/>
        <v>0</v>
      </c>
      <c r="V4040" s="71">
        <f t="shared" si="398"/>
        <v>0</v>
      </c>
      <c r="X4040" s="69">
        <f>Job_Cards[[#This Row],[GST on Lobour]]+Job_Cards[[#This Row],[Total Labour]]+Job_Cards[[#This Row],[Part Value]]</f>
        <v>0</v>
      </c>
      <c r="AA4040" s="15">
        <f t="shared" si="399"/>
        <v>0</v>
      </c>
      <c r="AB4040" s="15">
        <f t="shared" si="400"/>
        <v>1</v>
      </c>
      <c r="AC4040" s="15">
        <f t="shared" si="401"/>
        <v>1900</v>
      </c>
    </row>
    <row r="4041" spans="7:29" x14ac:dyDescent="0.35">
      <c r="G4041" s="64"/>
      <c r="H4041" s="65"/>
      <c r="I4041" s="65" t="str">
        <f>IF(Job_Cards[[#This Row],[Customer Name]]="",I4040,"")</f>
        <v>Counter Sale</v>
      </c>
      <c r="K4041" s="67" t="str">
        <f>_xlfn.XLOOKUP(Job_Cards[[#This Row],[Part Code Issued]],'Inventory Check'!$A$3:$A$3000,'Inventory Check'!$B$3:$B$3000,"WRONG Code",0)</f>
        <v>WRONG Code</v>
      </c>
      <c r="N4041" s="69">
        <f t="shared" si="397"/>
        <v>0</v>
      </c>
      <c r="U4041" s="71">
        <f t="shared" si="396"/>
        <v>0</v>
      </c>
      <c r="V4041" s="71">
        <f t="shared" si="398"/>
        <v>0</v>
      </c>
      <c r="X4041" s="69">
        <f>Job_Cards[[#This Row],[GST on Lobour]]+Job_Cards[[#This Row],[Total Labour]]+Job_Cards[[#This Row],[Part Value]]</f>
        <v>0</v>
      </c>
      <c r="AA4041" s="15">
        <f t="shared" si="399"/>
        <v>0</v>
      </c>
      <c r="AB4041" s="15">
        <f t="shared" si="400"/>
        <v>1</v>
      </c>
      <c r="AC4041" s="15">
        <f t="shared" si="401"/>
        <v>1900</v>
      </c>
    </row>
    <row r="4042" spans="7:29" x14ac:dyDescent="0.35">
      <c r="G4042" s="64"/>
      <c r="H4042" s="65"/>
      <c r="I4042" s="65" t="str">
        <f>IF(Job_Cards[[#This Row],[Customer Name]]="",I4041,"")</f>
        <v>Counter Sale</v>
      </c>
      <c r="K4042" s="67" t="str">
        <f>_xlfn.XLOOKUP(Job_Cards[[#This Row],[Part Code Issued]],'Inventory Check'!$A$3:$A$3000,'Inventory Check'!$B$3:$B$3000,"WRONG Code",0)</f>
        <v>WRONG Code</v>
      </c>
      <c r="N4042" s="69">
        <f t="shared" si="397"/>
        <v>0</v>
      </c>
      <c r="U4042" s="71">
        <f t="shared" si="396"/>
        <v>0</v>
      </c>
      <c r="V4042" s="71">
        <f t="shared" si="398"/>
        <v>0</v>
      </c>
      <c r="X4042" s="69">
        <f>Job_Cards[[#This Row],[GST on Lobour]]+Job_Cards[[#This Row],[Total Labour]]+Job_Cards[[#This Row],[Part Value]]</f>
        <v>0</v>
      </c>
      <c r="AA4042" s="15">
        <f t="shared" si="399"/>
        <v>0</v>
      </c>
      <c r="AB4042" s="15">
        <f t="shared" si="400"/>
        <v>1</v>
      </c>
      <c r="AC4042" s="15">
        <f t="shared" si="401"/>
        <v>1900</v>
      </c>
    </row>
    <row r="4043" spans="7:29" x14ac:dyDescent="0.35">
      <c r="G4043" s="64"/>
      <c r="H4043" s="65"/>
      <c r="I4043" s="65" t="str">
        <f>IF(Job_Cards[[#This Row],[Customer Name]]="",I4042,"")</f>
        <v>Counter Sale</v>
      </c>
      <c r="K4043" s="67" t="str">
        <f>_xlfn.XLOOKUP(Job_Cards[[#This Row],[Part Code Issued]],'Inventory Check'!$A$3:$A$3000,'Inventory Check'!$B$3:$B$3000,"WRONG Code",0)</f>
        <v>WRONG Code</v>
      </c>
      <c r="N4043" s="69">
        <f t="shared" si="397"/>
        <v>0</v>
      </c>
      <c r="U4043" s="71">
        <f t="shared" si="396"/>
        <v>0</v>
      </c>
      <c r="V4043" s="71">
        <f t="shared" si="398"/>
        <v>0</v>
      </c>
      <c r="X4043" s="69">
        <f>Job_Cards[[#This Row],[GST on Lobour]]+Job_Cards[[#This Row],[Total Labour]]+Job_Cards[[#This Row],[Part Value]]</f>
        <v>0</v>
      </c>
      <c r="AA4043" s="15">
        <f t="shared" si="399"/>
        <v>0</v>
      </c>
      <c r="AB4043" s="15">
        <f t="shared" si="400"/>
        <v>1</v>
      </c>
      <c r="AC4043" s="15">
        <f t="shared" si="401"/>
        <v>1900</v>
      </c>
    </row>
    <row r="4044" spans="7:29" x14ac:dyDescent="0.35">
      <c r="G4044" s="64"/>
      <c r="H4044" s="65"/>
      <c r="I4044" s="65" t="str">
        <f>IF(Job_Cards[[#This Row],[Customer Name]]="",I4043,"")</f>
        <v>Counter Sale</v>
      </c>
      <c r="K4044" s="67" t="str">
        <f>_xlfn.XLOOKUP(Job_Cards[[#This Row],[Part Code Issued]],'Inventory Check'!$A$3:$A$3000,'Inventory Check'!$B$3:$B$3000,"WRONG Code",0)</f>
        <v>WRONG Code</v>
      </c>
      <c r="N4044" s="69">
        <f t="shared" si="397"/>
        <v>0</v>
      </c>
      <c r="U4044" s="71">
        <f t="shared" si="396"/>
        <v>0</v>
      </c>
      <c r="V4044" s="71">
        <f t="shared" si="398"/>
        <v>0</v>
      </c>
      <c r="X4044" s="69">
        <f>Job_Cards[[#This Row],[GST on Lobour]]+Job_Cards[[#This Row],[Total Labour]]+Job_Cards[[#This Row],[Part Value]]</f>
        <v>0</v>
      </c>
      <c r="AA4044" s="15">
        <f t="shared" si="399"/>
        <v>0</v>
      </c>
      <c r="AB4044" s="15">
        <f t="shared" si="400"/>
        <v>1</v>
      </c>
      <c r="AC4044" s="15">
        <f t="shared" si="401"/>
        <v>1900</v>
      </c>
    </row>
    <row r="4045" spans="7:29" x14ac:dyDescent="0.35">
      <c r="G4045" s="64"/>
      <c r="H4045" s="65"/>
      <c r="I4045" s="65" t="str">
        <f>IF(Job_Cards[[#This Row],[Customer Name]]="",I4044,"")</f>
        <v>Counter Sale</v>
      </c>
      <c r="K4045" s="67" t="str">
        <f>_xlfn.XLOOKUP(Job_Cards[[#This Row],[Part Code Issued]],'Inventory Check'!$A$3:$A$3000,'Inventory Check'!$B$3:$B$3000,"WRONG Code",0)</f>
        <v>WRONG Code</v>
      </c>
      <c r="N4045" s="69">
        <f t="shared" si="397"/>
        <v>0</v>
      </c>
      <c r="U4045" s="71">
        <f t="shared" si="396"/>
        <v>0</v>
      </c>
      <c r="V4045" s="71">
        <f t="shared" si="398"/>
        <v>0</v>
      </c>
      <c r="X4045" s="69">
        <f>Job_Cards[[#This Row],[GST on Lobour]]+Job_Cards[[#This Row],[Total Labour]]+Job_Cards[[#This Row],[Part Value]]</f>
        <v>0</v>
      </c>
      <c r="AA4045" s="15">
        <f t="shared" si="399"/>
        <v>0</v>
      </c>
      <c r="AB4045" s="15">
        <f t="shared" si="400"/>
        <v>1</v>
      </c>
      <c r="AC4045" s="15">
        <f t="shared" si="401"/>
        <v>1900</v>
      </c>
    </row>
    <row r="4046" spans="7:29" x14ac:dyDescent="0.35">
      <c r="G4046" s="64"/>
      <c r="H4046" s="65"/>
      <c r="I4046" s="65" t="str">
        <f>IF(Job_Cards[[#This Row],[Customer Name]]="",I4045,"")</f>
        <v>Counter Sale</v>
      </c>
      <c r="K4046" s="67" t="str">
        <f>_xlfn.XLOOKUP(Job_Cards[[#This Row],[Part Code Issued]],'Inventory Check'!$A$3:$A$3000,'Inventory Check'!$B$3:$B$3000,"WRONG Code",0)</f>
        <v>WRONG Code</v>
      </c>
      <c r="N4046" s="69">
        <f t="shared" si="397"/>
        <v>0</v>
      </c>
      <c r="U4046" s="71">
        <f t="shared" si="396"/>
        <v>0</v>
      </c>
      <c r="V4046" s="71">
        <f t="shared" si="398"/>
        <v>0</v>
      </c>
      <c r="X4046" s="69">
        <f>Job_Cards[[#This Row],[GST on Lobour]]+Job_Cards[[#This Row],[Total Labour]]+Job_Cards[[#This Row],[Part Value]]</f>
        <v>0</v>
      </c>
      <c r="AA4046" s="15">
        <f t="shared" si="399"/>
        <v>0</v>
      </c>
      <c r="AB4046" s="15">
        <f t="shared" si="400"/>
        <v>1</v>
      </c>
      <c r="AC4046" s="15">
        <f t="shared" si="401"/>
        <v>1900</v>
      </c>
    </row>
    <row r="4047" spans="7:29" x14ac:dyDescent="0.35">
      <c r="G4047" s="64"/>
      <c r="H4047" s="65"/>
      <c r="I4047" s="65" t="str">
        <f>IF(Job_Cards[[#This Row],[Customer Name]]="",I4046,"")</f>
        <v>Counter Sale</v>
      </c>
      <c r="K4047" s="67" t="str">
        <f>_xlfn.XLOOKUP(Job_Cards[[#This Row],[Part Code Issued]],'Inventory Check'!$A$3:$A$3000,'Inventory Check'!$B$3:$B$3000,"WRONG Code",0)</f>
        <v>WRONG Code</v>
      </c>
      <c r="N4047" s="69">
        <f t="shared" si="397"/>
        <v>0</v>
      </c>
      <c r="U4047" s="71">
        <f t="shared" si="396"/>
        <v>0</v>
      </c>
      <c r="V4047" s="71">
        <f t="shared" si="398"/>
        <v>0</v>
      </c>
      <c r="X4047" s="69">
        <f>Job_Cards[[#This Row],[GST on Lobour]]+Job_Cards[[#This Row],[Total Labour]]+Job_Cards[[#This Row],[Part Value]]</f>
        <v>0</v>
      </c>
      <c r="AA4047" s="15">
        <f t="shared" si="399"/>
        <v>0</v>
      </c>
      <c r="AB4047" s="15">
        <f t="shared" si="400"/>
        <v>1</v>
      </c>
      <c r="AC4047" s="15">
        <f t="shared" si="401"/>
        <v>1900</v>
      </c>
    </row>
    <row r="4048" spans="7:29" x14ac:dyDescent="0.35">
      <c r="G4048" s="64"/>
      <c r="H4048" s="65"/>
      <c r="I4048" s="65" t="str">
        <f>IF(Job_Cards[[#This Row],[Customer Name]]="",I4047,"")</f>
        <v>Counter Sale</v>
      </c>
      <c r="K4048" s="67" t="str">
        <f>_xlfn.XLOOKUP(Job_Cards[[#This Row],[Part Code Issued]],'Inventory Check'!$A$3:$A$3000,'Inventory Check'!$B$3:$B$3000,"WRONG Code",0)</f>
        <v>WRONG Code</v>
      </c>
      <c r="N4048" s="69">
        <f t="shared" si="397"/>
        <v>0</v>
      </c>
      <c r="U4048" s="71">
        <f t="shared" si="396"/>
        <v>0</v>
      </c>
      <c r="V4048" s="71">
        <f t="shared" si="398"/>
        <v>0</v>
      </c>
      <c r="X4048" s="69">
        <f>Job_Cards[[#This Row],[GST on Lobour]]+Job_Cards[[#This Row],[Total Labour]]+Job_Cards[[#This Row],[Part Value]]</f>
        <v>0</v>
      </c>
      <c r="AA4048" s="15">
        <f t="shared" si="399"/>
        <v>0</v>
      </c>
      <c r="AB4048" s="15">
        <f t="shared" si="400"/>
        <v>1</v>
      </c>
      <c r="AC4048" s="15">
        <f t="shared" si="401"/>
        <v>1900</v>
      </c>
    </row>
    <row r="4049" spans="7:29" x14ac:dyDescent="0.35">
      <c r="G4049" s="64"/>
      <c r="H4049" s="65"/>
      <c r="I4049" s="65" t="str">
        <f>IF(Job_Cards[[#This Row],[Customer Name]]="",I4048,"")</f>
        <v>Counter Sale</v>
      </c>
      <c r="K4049" s="67" t="str">
        <f>_xlfn.XLOOKUP(Job_Cards[[#This Row],[Part Code Issued]],'Inventory Check'!$A$3:$A$3000,'Inventory Check'!$B$3:$B$3000,"WRONG Code",0)</f>
        <v>WRONG Code</v>
      </c>
      <c r="N4049" s="69">
        <f t="shared" si="397"/>
        <v>0</v>
      </c>
      <c r="U4049" s="71">
        <f t="shared" si="396"/>
        <v>0</v>
      </c>
      <c r="V4049" s="71">
        <f t="shared" si="398"/>
        <v>0</v>
      </c>
      <c r="X4049" s="69">
        <f>Job_Cards[[#This Row],[GST on Lobour]]+Job_Cards[[#This Row],[Total Labour]]+Job_Cards[[#This Row],[Part Value]]</f>
        <v>0</v>
      </c>
      <c r="AA4049" s="15">
        <f t="shared" si="399"/>
        <v>0</v>
      </c>
      <c r="AB4049" s="15">
        <f t="shared" si="400"/>
        <v>1</v>
      </c>
      <c r="AC4049" s="15">
        <f t="shared" si="401"/>
        <v>1900</v>
      </c>
    </row>
    <row r="4050" spans="7:29" x14ac:dyDescent="0.35">
      <c r="G4050" s="64"/>
      <c r="H4050" s="65"/>
      <c r="I4050" s="65" t="str">
        <f>IF(Job_Cards[[#This Row],[Customer Name]]="",I4049,"")</f>
        <v>Counter Sale</v>
      </c>
      <c r="K4050" s="67" t="str">
        <f>_xlfn.XLOOKUP(Job_Cards[[#This Row],[Part Code Issued]],'Inventory Check'!$A$3:$A$3000,'Inventory Check'!$B$3:$B$3000,"WRONG Code",0)</f>
        <v>WRONG Code</v>
      </c>
      <c r="N4050" s="69">
        <f t="shared" si="397"/>
        <v>0</v>
      </c>
      <c r="U4050" s="71">
        <f t="shared" si="396"/>
        <v>0</v>
      </c>
      <c r="V4050" s="71">
        <f t="shared" si="398"/>
        <v>0</v>
      </c>
      <c r="X4050" s="69">
        <f>Job_Cards[[#This Row],[GST on Lobour]]+Job_Cards[[#This Row],[Total Labour]]+Job_Cards[[#This Row],[Part Value]]</f>
        <v>0</v>
      </c>
      <c r="AA4050" s="15">
        <f t="shared" si="399"/>
        <v>0</v>
      </c>
      <c r="AB4050" s="15">
        <f t="shared" si="400"/>
        <v>1</v>
      </c>
      <c r="AC4050" s="15">
        <f t="shared" si="401"/>
        <v>1900</v>
      </c>
    </row>
    <row r="4051" spans="7:29" x14ac:dyDescent="0.35">
      <c r="G4051" s="64"/>
      <c r="H4051" s="65"/>
      <c r="I4051" s="65" t="str">
        <f>IF(Job_Cards[[#This Row],[Customer Name]]="",I4050,"")</f>
        <v>Counter Sale</v>
      </c>
      <c r="K4051" s="67" t="str">
        <f>_xlfn.XLOOKUP(Job_Cards[[#This Row],[Part Code Issued]],'Inventory Check'!$A$3:$A$3000,'Inventory Check'!$B$3:$B$3000,"WRONG Code",0)</f>
        <v>WRONG Code</v>
      </c>
      <c r="N4051" s="69">
        <f t="shared" si="397"/>
        <v>0</v>
      </c>
      <c r="U4051" s="71">
        <f t="shared" si="396"/>
        <v>0</v>
      </c>
      <c r="V4051" s="71">
        <f t="shared" si="398"/>
        <v>0</v>
      </c>
      <c r="X4051" s="69">
        <f>Job_Cards[[#This Row],[GST on Lobour]]+Job_Cards[[#This Row],[Total Labour]]+Job_Cards[[#This Row],[Part Value]]</f>
        <v>0</v>
      </c>
      <c r="AA4051" s="15">
        <f t="shared" si="399"/>
        <v>0</v>
      </c>
      <c r="AB4051" s="15">
        <f t="shared" si="400"/>
        <v>1</v>
      </c>
      <c r="AC4051" s="15">
        <f t="shared" si="401"/>
        <v>1900</v>
      </c>
    </row>
    <row r="4052" spans="7:29" x14ac:dyDescent="0.35">
      <c r="G4052" s="64"/>
      <c r="H4052" s="65"/>
      <c r="I4052" s="65" t="str">
        <f>IF(Job_Cards[[#This Row],[Customer Name]]="",I4051,"")</f>
        <v>Counter Sale</v>
      </c>
      <c r="K4052" s="67" t="str">
        <f>_xlfn.XLOOKUP(Job_Cards[[#This Row],[Part Code Issued]],'Inventory Check'!$A$3:$A$3000,'Inventory Check'!$B$3:$B$3000,"WRONG Code",0)</f>
        <v>WRONG Code</v>
      </c>
      <c r="N4052" s="69">
        <f t="shared" si="397"/>
        <v>0</v>
      </c>
      <c r="U4052" s="71">
        <f t="shared" si="396"/>
        <v>0</v>
      </c>
      <c r="V4052" s="71">
        <f t="shared" si="398"/>
        <v>0</v>
      </c>
      <c r="X4052" s="69">
        <f>Job_Cards[[#This Row],[GST on Lobour]]+Job_Cards[[#This Row],[Total Labour]]+Job_Cards[[#This Row],[Part Value]]</f>
        <v>0</v>
      </c>
      <c r="AA4052" s="15">
        <f t="shared" si="399"/>
        <v>0</v>
      </c>
      <c r="AB4052" s="15">
        <f t="shared" si="400"/>
        <v>1</v>
      </c>
      <c r="AC4052" s="15">
        <f t="shared" si="401"/>
        <v>1900</v>
      </c>
    </row>
    <row r="4053" spans="7:29" x14ac:dyDescent="0.35">
      <c r="G4053" s="64"/>
      <c r="H4053" s="65"/>
      <c r="I4053" s="65" t="str">
        <f>IF(Job_Cards[[#This Row],[Customer Name]]="",I4052,"")</f>
        <v>Counter Sale</v>
      </c>
      <c r="K4053" s="67" t="str">
        <f>_xlfn.XLOOKUP(Job_Cards[[#This Row],[Part Code Issued]],'Inventory Check'!$A$3:$A$3000,'Inventory Check'!$B$3:$B$3000,"WRONG Code",0)</f>
        <v>WRONG Code</v>
      </c>
      <c r="N4053" s="69">
        <f t="shared" si="397"/>
        <v>0</v>
      </c>
      <c r="U4053" s="71">
        <f t="shared" si="396"/>
        <v>0</v>
      </c>
      <c r="V4053" s="71">
        <f t="shared" si="398"/>
        <v>0</v>
      </c>
      <c r="X4053" s="69">
        <f>Job_Cards[[#This Row],[GST on Lobour]]+Job_Cards[[#This Row],[Total Labour]]+Job_Cards[[#This Row],[Part Value]]</f>
        <v>0</v>
      </c>
      <c r="AA4053" s="15">
        <f t="shared" si="399"/>
        <v>0</v>
      </c>
      <c r="AB4053" s="15">
        <f t="shared" si="400"/>
        <v>1</v>
      </c>
      <c r="AC4053" s="15">
        <f t="shared" si="401"/>
        <v>1900</v>
      </c>
    </row>
    <row r="4054" spans="7:29" x14ac:dyDescent="0.35">
      <c r="G4054" s="64"/>
      <c r="H4054" s="65"/>
      <c r="I4054" s="65" t="str">
        <f>IF(Job_Cards[[#This Row],[Customer Name]]="",I4053,"")</f>
        <v>Counter Sale</v>
      </c>
      <c r="K4054" s="67" t="str">
        <f>_xlfn.XLOOKUP(Job_Cards[[#This Row],[Part Code Issued]],'Inventory Check'!$A$3:$A$3000,'Inventory Check'!$B$3:$B$3000,"WRONG Code",0)</f>
        <v>WRONG Code</v>
      </c>
      <c r="N4054" s="69">
        <f t="shared" si="397"/>
        <v>0</v>
      </c>
      <c r="U4054" s="71">
        <f t="shared" si="396"/>
        <v>0</v>
      </c>
      <c r="V4054" s="71">
        <f t="shared" si="398"/>
        <v>0</v>
      </c>
      <c r="X4054" s="69">
        <f>Job_Cards[[#This Row],[GST on Lobour]]+Job_Cards[[#This Row],[Total Labour]]+Job_Cards[[#This Row],[Part Value]]</f>
        <v>0</v>
      </c>
      <c r="AA4054" s="15">
        <f t="shared" si="399"/>
        <v>0</v>
      </c>
      <c r="AB4054" s="15">
        <f t="shared" si="400"/>
        <v>1</v>
      </c>
      <c r="AC4054" s="15">
        <f t="shared" si="401"/>
        <v>1900</v>
      </c>
    </row>
    <row r="4055" spans="7:29" x14ac:dyDescent="0.35">
      <c r="G4055" s="64"/>
      <c r="H4055" s="65"/>
      <c r="I4055" s="65" t="str">
        <f>IF(Job_Cards[[#This Row],[Customer Name]]="",I4054,"")</f>
        <v>Counter Sale</v>
      </c>
      <c r="K4055" s="67" t="str">
        <f>_xlfn.XLOOKUP(Job_Cards[[#This Row],[Part Code Issued]],'Inventory Check'!$A$3:$A$3000,'Inventory Check'!$B$3:$B$3000,"WRONG Code",0)</f>
        <v>WRONG Code</v>
      </c>
      <c r="N4055" s="69">
        <f t="shared" si="397"/>
        <v>0</v>
      </c>
      <c r="U4055" s="71">
        <f t="shared" si="396"/>
        <v>0</v>
      </c>
      <c r="V4055" s="71">
        <f t="shared" si="398"/>
        <v>0</v>
      </c>
      <c r="X4055" s="69">
        <f>Job_Cards[[#This Row],[GST on Lobour]]+Job_Cards[[#This Row],[Total Labour]]+Job_Cards[[#This Row],[Part Value]]</f>
        <v>0</v>
      </c>
      <c r="AA4055" s="15">
        <f t="shared" si="399"/>
        <v>0</v>
      </c>
      <c r="AB4055" s="15">
        <f t="shared" si="400"/>
        <v>1</v>
      </c>
      <c r="AC4055" s="15">
        <f t="shared" si="401"/>
        <v>1900</v>
      </c>
    </row>
    <row r="4056" spans="7:29" x14ac:dyDescent="0.35">
      <c r="G4056" s="64"/>
      <c r="H4056" s="65"/>
      <c r="I4056" s="65" t="str">
        <f>IF(Job_Cards[[#This Row],[Customer Name]]="",I4055,"")</f>
        <v>Counter Sale</v>
      </c>
      <c r="K4056" s="67" t="str">
        <f>_xlfn.XLOOKUP(Job_Cards[[#This Row],[Part Code Issued]],'Inventory Check'!$A$3:$A$3000,'Inventory Check'!$B$3:$B$3000,"WRONG Code",0)</f>
        <v>WRONG Code</v>
      </c>
      <c r="N4056" s="69">
        <f t="shared" si="397"/>
        <v>0</v>
      </c>
      <c r="U4056" s="71">
        <f t="shared" si="396"/>
        <v>0</v>
      </c>
      <c r="V4056" s="71">
        <f t="shared" si="398"/>
        <v>0</v>
      </c>
      <c r="X4056" s="69">
        <f>Job_Cards[[#This Row],[GST on Lobour]]+Job_Cards[[#This Row],[Total Labour]]+Job_Cards[[#This Row],[Part Value]]</f>
        <v>0</v>
      </c>
      <c r="AA4056" s="15">
        <f t="shared" si="399"/>
        <v>0</v>
      </c>
      <c r="AB4056" s="15">
        <f t="shared" si="400"/>
        <v>1</v>
      </c>
      <c r="AC4056" s="15">
        <f t="shared" si="401"/>
        <v>1900</v>
      </c>
    </row>
    <row r="4057" spans="7:29" x14ac:dyDescent="0.35">
      <c r="G4057" s="64"/>
      <c r="H4057" s="65"/>
      <c r="I4057" s="65" t="str">
        <f>IF(Job_Cards[[#This Row],[Customer Name]]="",I4056,"")</f>
        <v>Counter Sale</v>
      </c>
      <c r="K4057" s="67" t="str">
        <f>_xlfn.XLOOKUP(Job_Cards[[#This Row],[Part Code Issued]],'Inventory Check'!$A$3:$A$3000,'Inventory Check'!$B$3:$B$3000,"WRONG Code",0)</f>
        <v>WRONG Code</v>
      </c>
      <c r="N4057" s="69">
        <f t="shared" si="397"/>
        <v>0</v>
      </c>
      <c r="U4057" s="71">
        <f t="shared" si="396"/>
        <v>0</v>
      </c>
      <c r="V4057" s="71">
        <f t="shared" si="398"/>
        <v>0</v>
      </c>
      <c r="X4057" s="69">
        <f>Job_Cards[[#This Row],[GST on Lobour]]+Job_Cards[[#This Row],[Total Labour]]+Job_Cards[[#This Row],[Part Value]]</f>
        <v>0</v>
      </c>
      <c r="AA4057" s="15">
        <f t="shared" si="399"/>
        <v>0</v>
      </c>
      <c r="AB4057" s="15">
        <f t="shared" si="400"/>
        <v>1</v>
      </c>
      <c r="AC4057" s="15">
        <f t="shared" si="401"/>
        <v>1900</v>
      </c>
    </row>
    <row r="4058" spans="7:29" x14ac:dyDescent="0.35">
      <c r="G4058" s="64"/>
      <c r="H4058" s="65"/>
      <c r="I4058" s="65" t="str">
        <f>IF(Job_Cards[[#This Row],[Customer Name]]="",I4057,"")</f>
        <v>Counter Sale</v>
      </c>
      <c r="K4058" s="67" t="str">
        <f>_xlfn.XLOOKUP(Job_Cards[[#This Row],[Part Code Issued]],'Inventory Check'!$A$3:$A$3000,'Inventory Check'!$B$3:$B$3000,"WRONG Code",0)</f>
        <v>WRONG Code</v>
      </c>
      <c r="N4058" s="69">
        <f t="shared" si="397"/>
        <v>0</v>
      </c>
      <c r="U4058" s="71">
        <f t="shared" si="396"/>
        <v>0</v>
      </c>
      <c r="V4058" s="71">
        <f t="shared" si="398"/>
        <v>0</v>
      </c>
      <c r="X4058" s="69">
        <f>Job_Cards[[#This Row],[GST on Lobour]]+Job_Cards[[#This Row],[Total Labour]]+Job_Cards[[#This Row],[Part Value]]</f>
        <v>0</v>
      </c>
      <c r="AA4058" s="15">
        <f t="shared" si="399"/>
        <v>0</v>
      </c>
      <c r="AB4058" s="15">
        <f t="shared" si="400"/>
        <v>1</v>
      </c>
      <c r="AC4058" s="15">
        <f t="shared" si="401"/>
        <v>1900</v>
      </c>
    </row>
    <row r="4059" spans="7:29" x14ac:dyDescent="0.35">
      <c r="G4059" s="64"/>
      <c r="H4059" s="65"/>
      <c r="I4059" s="65" t="str">
        <f>IF(Job_Cards[[#This Row],[Customer Name]]="",I4058,"")</f>
        <v>Counter Sale</v>
      </c>
      <c r="K4059" s="67" t="str">
        <f>_xlfn.XLOOKUP(Job_Cards[[#This Row],[Part Code Issued]],'Inventory Check'!$A$3:$A$3000,'Inventory Check'!$B$3:$B$3000,"WRONG Code",0)</f>
        <v>WRONG Code</v>
      </c>
      <c r="N4059" s="69">
        <f t="shared" si="397"/>
        <v>0</v>
      </c>
      <c r="U4059" s="71">
        <f t="shared" si="396"/>
        <v>0</v>
      </c>
      <c r="V4059" s="71">
        <f t="shared" si="398"/>
        <v>0</v>
      </c>
      <c r="X4059" s="69">
        <f>Job_Cards[[#This Row],[GST on Lobour]]+Job_Cards[[#This Row],[Total Labour]]+Job_Cards[[#This Row],[Part Value]]</f>
        <v>0</v>
      </c>
      <c r="AA4059" s="15">
        <f t="shared" si="399"/>
        <v>0</v>
      </c>
      <c r="AB4059" s="15">
        <f t="shared" si="400"/>
        <v>1</v>
      </c>
      <c r="AC4059" s="15">
        <f t="shared" si="401"/>
        <v>1900</v>
      </c>
    </row>
    <row r="4060" spans="7:29" x14ac:dyDescent="0.35">
      <c r="G4060" s="64"/>
      <c r="H4060" s="65"/>
      <c r="I4060" s="65" t="str">
        <f>IF(Job_Cards[[#This Row],[Customer Name]]="",I4059,"")</f>
        <v>Counter Sale</v>
      </c>
      <c r="K4060" s="67" t="str">
        <f>_xlfn.XLOOKUP(Job_Cards[[#This Row],[Part Code Issued]],'Inventory Check'!$A$3:$A$3000,'Inventory Check'!$B$3:$B$3000,"WRONG Code",0)</f>
        <v>WRONG Code</v>
      </c>
      <c r="N4060" s="69">
        <f t="shared" si="397"/>
        <v>0</v>
      </c>
      <c r="U4060" s="71">
        <f t="shared" si="396"/>
        <v>0</v>
      </c>
      <c r="V4060" s="71">
        <f t="shared" si="398"/>
        <v>0</v>
      </c>
      <c r="X4060" s="69">
        <f>Job_Cards[[#This Row],[GST on Lobour]]+Job_Cards[[#This Row],[Total Labour]]+Job_Cards[[#This Row],[Part Value]]</f>
        <v>0</v>
      </c>
      <c r="AA4060" s="15">
        <f t="shared" si="399"/>
        <v>0</v>
      </c>
      <c r="AB4060" s="15">
        <f t="shared" si="400"/>
        <v>1</v>
      </c>
      <c r="AC4060" s="15">
        <f t="shared" si="401"/>
        <v>1900</v>
      </c>
    </row>
    <row r="4061" spans="7:29" x14ac:dyDescent="0.35">
      <c r="G4061" s="64"/>
      <c r="H4061" s="65"/>
      <c r="I4061" s="65" t="str">
        <f>IF(Job_Cards[[#This Row],[Customer Name]]="",I4060,"")</f>
        <v>Counter Sale</v>
      </c>
      <c r="K4061" s="67" t="str">
        <f>_xlfn.XLOOKUP(Job_Cards[[#This Row],[Part Code Issued]],'Inventory Check'!$A$3:$A$3000,'Inventory Check'!$B$3:$B$3000,"WRONG Code",0)</f>
        <v>WRONG Code</v>
      </c>
      <c r="N4061" s="69">
        <f t="shared" si="397"/>
        <v>0</v>
      </c>
      <c r="U4061" s="71">
        <f t="shared" si="396"/>
        <v>0</v>
      </c>
      <c r="V4061" s="71">
        <f t="shared" si="398"/>
        <v>0</v>
      </c>
      <c r="X4061" s="69">
        <f>Job_Cards[[#This Row],[GST on Lobour]]+Job_Cards[[#This Row],[Total Labour]]+Job_Cards[[#This Row],[Part Value]]</f>
        <v>0</v>
      </c>
      <c r="AA4061" s="15">
        <f t="shared" si="399"/>
        <v>0</v>
      </c>
      <c r="AB4061" s="15">
        <f t="shared" si="400"/>
        <v>1</v>
      </c>
      <c r="AC4061" s="15">
        <f t="shared" si="401"/>
        <v>1900</v>
      </c>
    </row>
    <row r="4062" spans="7:29" x14ac:dyDescent="0.35">
      <c r="G4062" s="64"/>
      <c r="H4062" s="65"/>
      <c r="I4062" s="65" t="str">
        <f>IF(Job_Cards[[#This Row],[Customer Name]]="",I4061,"")</f>
        <v>Counter Sale</v>
      </c>
      <c r="K4062" s="67" t="str">
        <f>_xlfn.XLOOKUP(Job_Cards[[#This Row],[Part Code Issued]],'Inventory Check'!$A$3:$A$3000,'Inventory Check'!$B$3:$B$3000,"WRONG Code",0)</f>
        <v>WRONG Code</v>
      </c>
      <c r="N4062" s="69">
        <f t="shared" si="397"/>
        <v>0</v>
      </c>
      <c r="U4062" s="71">
        <f t="shared" si="396"/>
        <v>0</v>
      </c>
      <c r="V4062" s="71">
        <f t="shared" si="398"/>
        <v>0</v>
      </c>
      <c r="X4062" s="69">
        <f>Job_Cards[[#This Row],[GST on Lobour]]+Job_Cards[[#This Row],[Total Labour]]+Job_Cards[[#This Row],[Part Value]]</f>
        <v>0</v>
      </c>
      <c r="AA4062" s="15">
        <f t="shared" si="399"/>
        <v>0</v>
      </c>
      <c r="AB4062" s="15">
        <f t="shared" si="400"/>
        <v>1</v>
      </c>
      <c r="AC4062" s="15">
        <f t="shared" si="401"/>
        <v>1900</v>
      </c>
    </row>
    <row r="4063" spans="7:29" x14ac:dyDescent="0.35">
      <c r="G4063" s="64"/>
      <c r="H4063" s="65"/>
      <c r="I4063" s="65" t="str">
        <f>IF(Job_Cards[[#This Row],[Customer Name]]="",I4062,"")</f>
        <v>Counter Sale</v>
      </c>
      <c r="K4063" s="67" t="str">
        <f>_xlfn.XLOOKUP(Job_Cards[[#This Row],[Part Code Issued]],'Inventory Check'!$A$3:$A$3000,'Inventory Check'!$B$3:$B$3000,"WRONG Code",0)</f>
        <v>WRONG Code</v>
      </c>
      <c r="N4063" s="69">
        <f t="shared" si="397"/>
        <v>0</v>
      </c>
      <c r="U4063" s="71">
        <f t="shared" si="396"/>
        <v>0</v>
      </c>
      <c r="V4063" s="71">
        <f t="shared" si="398"/>
        <v>0</v>
      </c>
      <c r="X4063" s="69">
        <f>Job_Cards[[#This Row],[GST on Lobour]]+Job_Cards[[#This Row],[Total Labour]]+Job_Cards[[#This Row],[Part Value]]</f>
        <v>0</v>
      </c>
      <c r="AA4063" s="15">
        <f t="shared" si="399"/>
        <v>0</v>
      </c>
      <c r="AB4063" s="15">
        <f t="shared" si="400"/>
        <v>1</v>
      </c>
      <c r="AC4063" s="15">
        <f t="shared" si="401"/>
        <v>1900</v>
      </c>
    </row>
    <row r="4064" spans="7:29" x14ac:dyDescent="0.35">
      <c r="G4064" s="64"/>
      <c r="H4064" s="65"/>
      <c r="I4064" s="65" t="str">
        <f>IF(Job_Cards[[#This Row],[Customer Name]]="",I4063,"")</f>
        <v>Counter Sale</v>
      </c>
      <c r="K4064" s="67" t="str">
        <f>_xlfn.XLOOKUP(Job_Cards[[#This Row],[Part Code Issued]],'Inventory Check'!$A$3:$A$3000,'Inventory Check'!$B$3:$B$3000,"WRONG Code",0)</f>
        <v>WRONG Code</v>
      </c>
      <c r="N4064" s="69">
        <f t="shared" si="397"/>
        <v>0</v>
      </c>
      <c r="U4064" s="71">
        <f t="shared" si="396"/>
        <v>0</v>
      </c>
      <c r="V4064" s="71">
        <f t="shared" si="398"/>
        <v>0</v>
      </c>
      <c r="X4064" s="69">
        <f>Job_Cards[[#This Row],[GST on Lobour]]+Job_Cards[[#This Row],[Total Labour]]+Job_Cards[[#This Row],[Part Value]]</f>
        <v>0</v>
      </c>
      <c r="AA4064" s="15">
        <f t="shared" si="399"/>
        <v>0</v>
      </c>
      <c r="AB4064" s="15">
        <f t="shared" si="400"/>
        <v>1</v>
      </c>
      <c r="AC4064" s="15">
        <f t="shared" si="401"/>
        <v>1900</v>
      </c>
    </row>
    <row r="4065" spans="7:29" x14ac:dyDescent="0.35">
      <c r="G4065" s="64"/>
      <c r="H4065" s="65"/>
      <c r="I4065" s="65" t="str">
        <f>IF(Job_Cards[[#This Row],[Customer Name]]="",I4064,"")</f>
        <v>Counter Sale</v>
      </c>
      <c r="K4065" s="67" t="str">
        <f>_xlfn.XLOOKUP(Job_Cards[[#This Row],[Part Code Issued]],'Inventory Check'!$A$3:$A$3000,'Inventory Check'!$B$3:$B$3000,"WRONG Code",0)</f>
        <v>WRONG Code</v>
      </c>
      <c r="N4065" s="69">
        <f t="shared" si="397"/>
        <v>0</v>
      </c>
      <c r="U4065" s="71">
        <f t="shared" si="396"/>
        <v>0</v>
      </c>
      <c r="V4065" s="71">
        <f t="shared" si="398"/>
        <v>0</v>
      </c>
      <c r="X4065" s="69">
        <f>Job_Cards[[#This Row],[GST on Lobour]]+Job_Cards[[#This Row],[Total Labour]]+Job_Cards[[#This Row],[Part Value]]</f>
        <v>0</v>
      </c>
      <c r="AA4065" s="15">
        <f t="shared" si="399"/>
        <v>0</v>
      </c>
      <c r="AB4065" s="15">
        <f t="shared" si="400"/>
        <v>1</v>
      </c>
      <c r="AC4065" s="15">
        <f t="shared" si="401"/>
        <v>1900</v>
      </c>
    </row>
    <row r="4066" spans="7:29" x14ac:dyDescent="0.35">
      <c r="G4066" s="64"/>
      <c r="H4066" s="65"/>
      <c r="I4066" s="65" t="str">
        <f>IF(Job_Cards[[#This Row],[Customer Name]]="",I4065,"")</f>
        <v>Counter Sale</v>
      </c>
      <c r="K4066" s="67" t="str">
        <f>_xlfn.XLOOKUP(Job_Cards[[#This Row],[Part Code Issued]],'Inventory Check'!$A$3:$A$3000,'Inventory Check'!$B$3:$B$3000,"WRONG Code",0)</f>
        <v>WRONG Code</v>
      </c>
      <c r="N4066" s="69">
        <f t="shared" si="397"/>
        <v>0</v>
      </c>
      <c r="U4066" s="71">
        <f t="shared" si="396"/>
        <v>0</v>
      </c>
      <c r="V4066" s="71">
        <f t="shared" si="398"/>
        <v>0</v>
      </c>
      <c r="X4066" s="69">
        <f>Job_Cards[[#This Row],[GST on Lobour]]+Job_Cards[[#This Row],[Total Labour]]+Job_Cards[[#This Row],[Part Value]]</f>
        <v>0</v>
      </c>
      <c r="AA4066" s="15">
        <f t="shared" si="399"/>
        <v>0</v>
      </c>
      <c r="AB4066" s="15">
        <f t="shared" si="400"/>
        <v>1</v>
      </c>
      <c r="AC4066" s="15">
        <f t="shared" si="401"/>
        <v>1900</v>
      </c>
    </row>
    <row r="4067" spans="7:29" x14ac:dyDescent="0.35">
      <c r="G4067" s="64"/>
      <c r="H4067" s="65"/>
      <c r="I4067" s="65" t="str">
        <f>IF(Job_Cards[[#This Row],[Customer Name]]="",I4066,"")</f>
        <v>Counter Sale</v>
      </c>
      <c r="K4067" s="67" t="str">
        <f>_xlfn.XLOOKUP(Job_Cards[[#This Row],[Part Code Issued]],'Inventory Check'!$A$3:$A$3000,'Inventory Check'!$B$3:$B$3000,"WRONG Code",0)</f>
        <v>WRONG Code</v>
      </c>
      <c r="N4067" s="69">
        <f t="shared" si="397"/>
        <v>0</v>
      </c>
      <c r="U4067" s="71">
        <f t="shared" si="396"/>
        <v>0</v>
      </c>
      <c r="V4067" s="71">
        <f t="shared" si="398"/>
        <v>0</v>
      </c>
      <c r="X4067" s="69">
        <f>Job_Cards[[#This Row],[GST on Lobour]]+Job_Cards[[#This Row],[Total Labour]]+Job_Cards[[#This Row],[Part Value]]</f>
        <v>0</v>
      </c>
      <c r="AA4067" s="15">
        <f t="shared" si="399"/>
        <v>0</v>
      </c>
      <c r="AB4067" s="15">
        <f t="shared" si="400"/>
        <v>1</v>
      </c>
      <c r="AC4067" s="15">
        <f t="shared" si="401"/>
        <v>1900</v>
      </c>
    </row>
    <row r="4068" spans="7:29" x14ac:dyDescent="0.35">
      <c r="G4068" s="64"/>
      <c r="H4068" s="65"/>
      <c r="I4068" s="65" t="str">
        <f>IF(Job_Cards[[#This Row],[Customer Name]]="",I4067,"")</f>
        <v>Counter Sale</v>
      </c>
      <c r="K4068" s="67" t="str">
        <f>_xlfn.XLOOKUP(Job_Cards[[#This Row],[Part Code Issued]],'Inventory Check'!$A$3:$A$3000,'Inventory Check'!$B$3:$B$3000,"WRONG Code",0)</f>
        <v>WRONG Code</v>
      </c>
      <c r="N4068" s="69">
        <f t="shared" si="397"/>
        <v>0</v>
      </c>
      <c r="U4068" s="71">
        <f t="shared" si="396"/>
        <v>0</v>
      </c>
      <c r="V4068" s="71">
        <f t="shared" si="398"/>
        <v>0</v>
      </c>
      <c r="X4068" s="69">
        <f>Job_Cards[[#This Row],[GST on Lobour]]+Job_Cards[[#This Row],[Total Labour]]+Job_Cards[[#This Row],[Part Value]]</f>
        <v>0</v>
      </c>
      <c r="AA4068" s="15">
        <f t="shared" si="399"/>
        <v>0</v>
      </c>
      <c r="AB4068" s="15">
        <f t="shared" si="400"/>
        <v>1</v>
      </c>
      <c r="AC4068" s="15">
        <f t="shared" si="401"/>
        <v>1900</v>
      </c>
    </row>
    <row r="4069" spans="7:29" x14ac:dyDescent="0.35">
      <c r="G4069" s="64"/>
      <c r="H4069" s="65"/>
      <c r="I4069" s="65" t="str">
        <f>IF(Job_Cards[[#This Row],[Customer Name]]="",I4068,"")</f>
        <v>Counter Sale</v>
      </c>
      <c r="K4069" s="67" t="str">
        <f>_xlfn.XLOOKUP(Job_Cards[[#This Row],[Part Code Issued]],'Inventory Check'!$A$3:$A$3000,'Inventory Check'!$B$3:$B$3000,"WRONG Code",0)</f>
        <v>WRONG Code</v>
      </c>
      <c r="N4069" s="69">
        <f t="shared" si="397"/>
        <v>0</v>
      </c>
      <c r="U4069" s="71">
        <f t="shared" si="396"/>
        <v>0</v>
      </c>
      <c r="V4069" s="71">
        <f t="shared" si="398"/>
        <v>0</v>
      </c>
      <c r="X4069" s="69">
        <f>Job_Cards[[#This Row],[GST on Lobour]]+Job_Cards[[#This Row],[Total Labour]]+Job_Cards[[#This Row],[Part Value]]</f>
        <v>0</v>
      </c>
      <c r="AA4069" s="15">
        <f t="shared" si="399"/>
        <v>0</v>
      </c>
      <c r="AB4069" s="15">
        <f t="shared" si="400"/>
        <v>1</v>
      </c>
      <c r="AC4069" s="15">
        <f t="shared" si="401"/>
        <v>1900</v>
      </c>
    </row>
    <row r="4070" spans="7:29" x14ac:dyDescent="0.35">
      <c r="G4070" s="64"/>
      <c r="H4070" s="65"/>
      <c r="I4070" s="65" t="str">
        <f>IF(Job_Cards[[#This Row],[Customer Name]]="",I4069,"")</f>
        <v>Counter Sale</v>
      </c>
      <c r="K4070" s="67" t="str">
        <f>_xlfn.XLOOKUP(Job_Cards[[#This Row],[Part Code Issued]],'Inventory Check'!$A$3:$A$3000,'Inventory Check'!$B$3:$B$3000,"WRONG Code",0)</f>
        <v>WRONG Code</v>
      </c>
      <c r="N4070" s="69">
        <f t="shared" si="397"/>
        <v>0</v>
      </c>
      <c r="U4070" s="71">
        <f t="shared" si="396"/>
        <v>0</v>
      </c>
      <c r="V4070" s="71">
        <f t="shared" si="398"/>
        <v>0</v>
      </c>
      <c r="X4070" s="69">
        <f>Job_Cards[[#This Row],[GST on Lobour]]+Job_Cards[[#This Row],[Total Labour]]+Job_Cards[[#This Row],[Part Value]]</f>
        <v>0</v>
      </c>
      <c r="AA4070" s="15">
        <f t="shared" si="399"/>
        <v>0</v>
      </c>
      <c r="AB4070" s="15">
        <f t="shared" si="400"/>
        <v>1</v>
      </c>
      <c r="AC4070" s="15">
        <f t="shared" si="401"/>
        <v>1900</v>
      </c>
    </row>
    <row r="4071" spans="7:29" x14ac:dyDescent="0.35">
      <c r="G4071" s="64"/>
      <c r="H4071" s="65"/>
      <c r="I4071" s="65" t="str">
        <f>IF(Job_Cards[[#This Row],[Customer Name]]="",I4070,"")</f>
        <v>Counter Sale</v>
      </c>
      <c r="K4071" s="67" t="str">
        <f>_xlfn.XLOOKUP(Job_Cards[[#This Row],[Part Code Issued]],'Inventory Check'!$A$3:$A$3000,'Inventory Check'!$B$3:$B$3000,"WRONG Code",0)</f>
        <v>WRONG Code</v>
      </c>
      <c r="N4071" s="69">
        <f t="shared" si="397"/>
        <v>0</v>
      </c>
      <c r="U4071" s="71">
        <f t="shared" si="396"/>
        <v>0</v>
      </c>
      <c r="V4071" s="71">
        <f t="shared" si="398"/>
        <v>0</v>
      </c>
      <c r="X4071" s="69">
        <f>Job_Cards[[#This Row],[GST on Lobour]]+Job_Cards[[#This Row],[Total Labour]]+Job_Cards[[#This Row],[Part Value]]</f>
        <v>0</v>
      </c>
      <c r="AA4071" s="15">
        <f t="shared" si="399"/>
        <v>0</v>
      </c>
      <c r="AB4071" s="15">
        <f t="shared" si="400"/>
        <v>1</v>
      </c>
      <c r="AC4071" s="15">
        <f t="shared" si="401"/>
        <v>1900</v>
      </c>
    </row>
    <row r="4072" spans="7:29" x14ac:dyDescent="0.35">
      <c r="G4072" s="64"/>
      <c r="H4072" s="65"/>
      <c r="I4072" s="65" t="str">
        <f>IF(Job_Cards[[#This Row],[Customer Name]]="",I4071,"")</f>
        <v>Counter Sale</v>
      </c>
      <c r="K4072" s="67" t="str">
        <f>_xlfn.XLOOKUP(Job_Cards[[#This Row],[Part Code Issued]],'Inventory Check'!$A$3:$A$3000,'Inventory Check'!$B$3:$B$3000,"WRONG Code",0)</f>
        <v>WRONG Code</v>
      </c>
      <c r="N4072" s="69">
        <f t="shared" si="397"/>
        <v>0</v>
      </c>
      <c r="U4072" s="71">
        <f t="shared" si="396"/>
        <v>0</v>
      </c>
      <c r="V4072" s="71">
        <f t="shared" si="398"/>
        <v>0</v>
      </c>
      <c r="X4072" s="69">
        <f>Job_Cards[[#This Row],[GST on Lobour]]+Job_Cards[[#This Row],[Total Labour]]+Job_Cards[[#This Row],[Part Value]]</f>
        <v>0</v>
      </c>
      <c r="AA4072" s="15">
        <f t="shared" si="399"/>
        <v>0</v>
      </c>
      <c r="AB4072" s="15">
        <f t="shared" si="400"/>
        <v>1</v>
      </c>
      <c r="AC4072" s="15">
        <f t="shared" si="401"/>
        <v>1900</v>
      </c>
    </row>
    <row r="4073" spans="7:29" x14ac:dyDescent="0.35">
      <c r="G4073" s="64"/>
      <c r="H4073" s="65"/>
      <c r="I4073" s="65" t="str">
        <f>IF(Job_Cards[[#This Row],[Customer Name]]="",I4072,"")</f>
        <v>Counter Sale</v>
      </c>
      <c r="K4073" s="67" t="str">
        <f>_xlfn.XLOOKUP(Job_Cards[[#This Row],[Part Code Issued]],'Inventory Check'!$A$3:$A$3000,'Inventory Check'!$B$3:$B$3000,"WRONG Code",0)</f>
        <v>WRONG Code</v>
      </c>
      <c r="N4073" s="69">
        <f t="shared" si="397"/>
        <v>0</v>
      </c>
      <c r="U4073" s="71">
        <f t="shared" si="396"/>
        <v>0</v>
      </c>
      <c r="V4073" s="71">
        <f t="shared" si="398"/>
        <v>0</v>
      </c>
      <c r="X4073" s="69">
        <f>Job_Cards[[#This Row],[GST on Lobour]]+Job_Cards[[#This Row],[Total Labour]]+Job_Cards[[#This Row],[Part Value]]</f>
        <v>0</v>
      </c>
      <c r="AA4073" s="15">
        <f t="shared" si="399"/>
        <v>0</v>
      </c>
      <c r="AB4073" s="15">
        <f t="shared" si="400"/>
        <v>1</v>
      </c>
      <c r="AC4073" s="15">
        <f t="shared" si="401"/>
        <v>1900</v>
      </c>
    </row>
    <row r="4074" spans="7:29" x14ac:dyDescent="0.35">
      <c r="G4074" s="64"/>
      <c r="H4074" s="65"/>
      <c r="I4074" s="65" t="str">
        <f>IF(Job_Cards[[#This Row],[Customer Name]]="",I4073,"")</f>
        <v>Counter Sale</v>
      </c>
      <c r="K4074" s="67" t="str">
        <f>_xlfn.XLOOKUP(Job_Cards[[#This Row],[Part Code Issued]],'Inventory Check'!$A$3:$A$3000,'Inventory Check'!$B$3:$B$3000,"WRONG Code",0)</f>
        <v>WRONG Code</v>
      </c>
      <c r="N4074" s="69">
        <f t="shared" si="397"/>
        <v>0</v>
      </c>
      <c r="U4074" s="71">
        <f t="shared" si="396"/>
        <v>0</v>
      </c>
      <c r="V4074" s="71">
        <f t="shared" si="398"/>
        <v>0</v>
      </c>
      <c r="X4074" s="69">
        <f>Job_Cards[[#This Row],[GST on Lobour]]+Job_Cards[[#This Row],[Total Labour]]+Job_Cards[[#This Row],[Part Value]]</f>
        <v>0</v>
      </c>
      <c r="AA4074" s="15">
        <f t="shared" si="399"/>
        <v>0</v>
      </c>
      <c r="AB4074" s="15">
        <f t="shared" si="400"/>
        <v>1</v>
      </c>
      <c r="AC4074" s="15">
        <f t="shared" si="401"/>
        <v>1900</v>
      </c>
    </row>
    <row r="4075" spans="7:29" x14ac:dyDescent="0.35">
      <c r="G4075" s="64"/>
      <c r="H4075" s="65"/>
      <c r="I4075" s="65" t="str">
        <f>IF(Job_Cards[[#This Row],[Customer Name]]="",I4074,"")</f>
        <v>Counter Sale</v>
      </c>
      <c r="K4075" s="67" t="str">
        <f>_xlfn.XLOOKUP(Job_Cards[[#This Row],[Part Code Issued]],'Inventory Check'!$A$3:$A$3000,'Inventory Check'!$B$3:$B$3000,"WRONG Code",0)</f>
        <v>WRONG Code</v>
      </c>
      <c r="N4075" s="69">
        <f t="shared" si="397"/>
        <v>0</v>
      </c>
      <c r="U4075" s="71">
        <f t="shared" si="396"/>
        <v>0</v>
      </c>
      <c r="V4075" s="71">
        <f t="shared" si="398"/>
        <v>0</v>
      </c>
      <c r="X4075" s="69">
        <f>Job_Cards[[#This Row],[GST on Lobour]]+Job_Cards[[#This Row],[Total Labour]]+Job_Cards[[#This Row],[Part Value]]</f>
        <v>0</v>
      </c>
      <c r="AA4075" s="15">
        <f t="shared" si="399"/>
        <v>0</v>
      </c>
      <c r="AB4075" s="15">
        <f t="shared" si="400"/>
        <v>1</v>
      </c>
      <c r="AC4075" s="15">
        <f t="shared" si="401"/>
        <v>1900</v>
      </c>
    </row>
    <row r="4076" spans="7:29" x14ac:dyDescent="0.35">
      <c r="G4076" s="64"/>
      <c r="H4076" s="65"/>
      <c r="I4076" s="65" t="str">
        <f>IF(Job_Cards[[#This Row],[Customer Name]]="",I4075,"")</f>
        <v>Counter Sale</v>
      </c>
      <c r="K4076" s="67" t="str">
        <f>_xlfn.XLOOKUP(Job_Cards[[#This Row],[Part Code Issued]],'Inventory Check'!$A$3:$A$3000,'Inventory Check'!$B$3:$B$3000,"WRONG Code",0)</f>
        <v>WRONG Code</v>
      </c>
      <c r="N4076" s="69">
        <f t="shared" si="397"/>
        <v>0</v>
      </c>
      <c r="U4076" s="71">
        <f t="shared" si="396"/>
        <v>0</v>
      </c>
      <c r="V4076" s="71">
        <f t="shared" si="398"/>
        <v>0</v>
      </c>
      <c r="X4076" s="69">
        <f>Job_Cards[[#This Row],[GST on Lobour]]+Job_Cards[[#This Row],[Total Labour]]+Job_Cards[[#This Row],[Part Value]]</f>
        <v>0</v>
      </c>
      <c r="AA4076" s="15">
        <f t="shared" si="399"/>
        <v>0</v>
      </c>
      <c r="AB4076" s="15">
        <f t="shared" si="400"/>
        <v>1</v>
      </c>
      <c r="AC4076" s="15">
        <f t="shared" si="401"/>
        <v>1900</v>
      </c>
    </row>
    <row r="4077" spans="7:29" x14ac:dyDescent="0.35">
      <c r="G4077" s="64"/>
      <c r="H4077" s="65"/>
      <c r="I4077" s="65" t="str">
        <f>IF(Job_Cards[[#This Row],[Customer Name]]="",I4076,"")</f>
        <v>Counter Sale</v>
      </c>
      <c r="K4077" s="67" t="str">
        <f>_xlfn.XLOOKUP(Job_Cards[[#This Row],[Part Code Issued]],'Inventory Check'!$A$3:$A$3000,'Inventory Check'!$B$3:$B$3000,"WRONG Code",0)</f>
        <v>WRONG Code</v>
      </c>
      <c r="N4077" s="69">
        <f t="shared" si="397"/>
        <v>0</v>
      </c>
      <c r="U4077" s="71">
        <f t="shared" si="396"/>
        <v>0</v>
      </c>
      <c r="V4077" s="71">
        <f t="shared" si="398"/>
        <v>0</v>
      </c>
      <c r="X4077" s="69">
        <f>Job_Cards[[#This Row],[GST on Lobour]]+Job_Cards[[#This Row],[Total Labour]]+Job_Cards[[#This Row],[Part Value]]</f>
        <v>0</v>
      </c>
      <c r="AA4077" s="15">
        <f t="shared" si="399"/>
        <v>0</v>
      </c>
      <c r="AB4077" s="15">
        <f t="shared" si="400"/>
        <v>1</v>
      </c>
      <c r="AC4077" s="15">
        <f t="shared" si="401"/>
        <v>1900</v>
      </c>
    </row>
    <row r="4078" spans="7:29" x14ac:dyDescent="0.35">
      <c r="G4078" s="64"/>
      <c r="H4078" s="65"/>
      <c r="I4078" s="65" t="str">
        <f>IF(Job_Cards[[#This Row],[Customer Name]]="",I4077,"")</f>
        <v>Counter Sale</v>
      </c>
      <c r="K4078" s="67" t="str">
        <f>_xlfn.XLOOKUP(Job_Cards[[#This Row],[Part Code Issued]],'Inventory Check'!$A$3:$A$3000,'Inventory Check'!$B$3:$B$3000,"WRONG Code",0)</f>
        <v>WRONG Code</v>
      </c>
      <c r="N4078" s="69">
        <f t="shared" si="397"/>
        <v>0</v>
      </c>
      <c r="U4078" s="71">
        <f t="shared" si="396"/>
        <v>0</v>
      </c>
      <c r="V4078" s="71">
        <f t="shared" si="398"/>
        <v>0</v>
      </c>
      <c r="X4078" s="69">
        <f>Job_Cards[[#This Row],[GST on Lobour]]+Job_Cards[[#This Row],[Total Labour]]+Job_Cards[[#This Row],[Part Value]]</f>
        <v>0</v>
      </c>
      <c r="AA4078" s="15">
        <f t="shared" si="399"/>
        <v>0</v>
      </c>
      <c r="AB4078" s="15">
        <f t="shared" si="400"/>
        <v>1</v>
      </c>
      <c r="AC4078" s="15">
        <f t="shared" si="401"/>
        <v>1900</v>
      </c>
    </row>
    <row r="4079" spans="7:29" x14ac:dyDescent="0.35">
      <c r="G4079" s="64"/>
      <c r="H4079" s="65"/>
      <c r="I4079" s="65" t="str">
        <f>IF(Job_Cards[[#This Row],[Customer Name]]="",I4078,"")</f>
        <v>Counter Sale</v>
      </c>
      <c r="K4079" s="67" t="str">
        <f>_xlfn.XLOOKUP(Job_Cards[[#This Row],[Part Code Issued]],'Inventory Check'!$A$3:$A$3000,'Inventory Check'!$B$3:$B$3000,"WRONG Code",0)</f>
        <v>WRONG Code</v>
      </c>
      <c r="N4079" s="69">
        <f t="shared" si="397"/>
        <v>0</v>
      </c>
      <c r="U4079" s="71">
        <f t="shared" si="396"/>
        <v>0</v>
      </c>
      <c r="V4079" s="71">
        <f t="shared" si="398"/>
        <v>0</v>
      </c>
      <c r="X4079" s="69">
        <f>Job_Cards[[#This Row],[GST on Lobour]]+Job_Cards[[#This Row],[Total Labour]]+Job_Cards[[#This Row],[Part Value]]</f>
        <v>0</v>
      </c>
      <c r="AA4079" s="15">
        <f t="shared" si="399"/>
        <v>0</v>
      </c>
      <c r="AB4079" s="15">
        <f t="shared" si="400"/>
        <v>1</v>
      </c>
      <c r="AC4079" s="15">
        <f t="shared" si="401"/>
        <v>1900</v>
      </c>
    </row>
    <row r="4080" spans="7:29" x14ac:dyDescent="0.35">
      <c r="G4080" s="64"/>
      <c r="H4080" s="65"/>
      <c r="I4080" s="65" t="str">
        <f>IF(Job_Cards[[#This Row],[Customer Name]]="",I4079,"")</f>
        <v>Counter Sale</v>
      </c>
      <c r="K4080" s="67" t="str">
        <f>_xlfn.XLOOKUP(Job_Cards[[#This Row],[Part Code Issued]],'Inventory Check'!$A$3:$A$3000,'Inventory Check'!$B$3:$B$3000,"WRONG Code",0)</f>
        <v>WRONG Code</v>
      </c>
      <c r="N4080" s="69">
        <f t="shared" si="397"/>
        <v>0</v>
      </c>
      <c r="U4080" s="71">
        <f t="shared" si="396"/>
        <v>0</v>
      </c>
      <c r="V4080" s="71">
        <f t="shared" si="398"/>
        <v>0</v>
      </c>
      <c r="X4080" s="69">
        <f>Job_Cards[[#This Row],[GST on Lobour]]+Job_Cards[[#This Row],[Total Labour]]+Job_Cards[[#This Row],[Part Value]]</f>
        <v>0</v>
      </c>
      <c r="AA4080" s="15">
        <f t="shared" si="399"/>
        <v>0</v>
      </c>
      <c r="AB4080" s="15">
        <f t="shared" si="400"/>
        <v>1</v>
      </c>
      <c r="AC4080" s="15">
        <f t="shared" si="401"/>
        <v>1900</v>
      </c>
    </row>
    <row r="4081" spans="7:29" x14ac:dyDescent="0.35">
      <c r="G4081" s="64"/>
      <c r="H4081" s="65"/>
      <c r="I4081" s="65" t="str">
        <f>IF(Job_Cards[[#This Row],[Customer Name]]="",I4080,"")</f>
        <v>Counter Sale</v>
      </c>
      <c r="K4081" s="67" t="str">
        <f>_xlfn.XLOOKUP(Job_Cards[[#This Row],[Part Code Issued]],'Inventory Check'!$A$3:$A$3000,'Inventory Check'!$B$3:$B$3000,"WRONG Code",0)</f>
        <v>WRONG Code</v>
      </c>
      <c r="N4081" s="69">
        <f t="shared" si="397"/>
        <v>0</v>
      </c>
      <c r="U4081" s="71">
        <f t="shared" si="396"/>
        <v>0</v>
      </c>
      <c r="V4081" s="71">
        <f t="shared" si="398"/>
        <v>0</v>
      </c>
      <c r="X4081" s="69">
        <f>Job_Cards[[#This Row],[GST on Lobour]]+Job_Cards[[#This Row],[Total Labour]]+Job_Cards[[#This Row],[Part Value]]</f>
        <v>0</v>
      </c>
      <c r="AA4081" s="15">
        <f t="shared" si="399"/>
        <v>0</v>
      </c>
      <c r="AB4081" s="15">
        <f t="shared" si="400"/>
        <v>1</v>
      </c>
      <c r="AC4081" s="15">
        <f t="shared" si="401"/>
        <v>1900</v>
      </c>
    </row>
    <row r="4082" spans="7:29" x14ac:dyDescent="0.35">
      <c r="G4082" s="64"/>
      <c r="H4082" s="65"/>
      <c r="I4082" s="65" t="str">
        <f>IF(Job_Cards[[#This Row],[Customer Name]]="",I4081,"")</f>
        <v>Counter Sale</v>
      </c>
      <c r="K4082" s="67" t="str">
        <f>_xlfn.XLOOKUP(Job_Cards[[#This Row],[Part Code Issued]],'Inventory Check'!$A$3:$A$3000,'Inventory Check'!$B$3:$B$3000,"WRONG Code",0)</f>
        <v>WRONG Code</v>
      </c>
      <c r="N4082" s="69">
        <f t="shared" si="397"/>
        <v>0</v>
      </c>
      <c r="U4082" s="71">
        <f t="shared" si="396"/>
        <v>0</v>
      </c>
      <c r="V4082" s="71">
        <f t="shared" si="398"/>
        <v>0</v>
      </c>
      <c r="X4082" s="69">
        <f>Job_Cards[[#This Row],[GST on Lobour]]+Job_Cards[[#This Row],[Total Labour]]+Job_Cards[[#This Row],[Part Value]]</f>
        <v>0</v>
      </c>
      <c r="AA4082" s="15">
        <f t="shared" si="399"/>
        <v>0</v>
      </c>
      <c r="AB4082" s="15">
        <f t="shared" si="400"/>
        <v>1</v>
      </c>
      <c r="AC4082" s="15">
        <f t="shared" si="401"/>
        <v>1900</v>
      </c>
    </row>
    <row r="4083" spans="7:29" x14ac:dyDescent="0.35">
      <c r="G4083" s="64"/>
      <c r="H4083" s="65"/>
      <c r="I4083" s="65" t="str">
        <f>IF(Job_Cards[[#This Row],[Customer Name]]="",I4082,"")</f>
        <v>Counter Sale</v>
      </c>
      <c r="K4083" s="67" t="str">
        <f>_xlfn.XLOOKUP(Job_Cards[[#This Row],[Part Code Issued]],'Inventory Check'!$A$3:$A$3000,'Inventory Check'!$B$3:$B$3000,"WRONG Code",0)</f>
        <v>WRONG Code</v>
      </c>
      <c r="N4083" s="69">
        <f t="shared" si="397"/>
        <v>0</v>
      </c>
      <c r="U4083" s="71">
        <f t="shared" si="396"/>
        <v>0</v>
      </c>
      <c r="V4083" s="71">
        <f t="shared" si="398"/>
        <v>0</v>
      </c>
      <c r="X4083" s="69">
        <f>Job_Cards[[#This Row],[GST on Lobour]]+Job_Cards[[#This Row],[Total Labour]]+Job_Cards[[#This Row],[Part Value]]</f>
        <v>0</v>
      </c>
      <c r="AA4083" s="15">
        <f t="shared" si="399"/>
        <v>0</v>
      </c>
      <c r="AB4083" s="15">
        <f t="shared" si="400"/>
        <v>1</v>
      </c>
      <c r="AC4083" s="15">
        <f t="shared" si="401"/>
        <v>1900</v>
      </c>
    </row>
    <row r="4084" spans="7:29" x14ac:dyDescent="0.35">
      <c r="G4084" s="64"/>
      <c r="H4084" s="65"/>
      <c r="I4084" s="65" t="str">
        <f>IF(Job_Cards[[#This Row],[Customer Name]]="",I4083,"")</f>
        <v>Counter Sale</v>
      </c>
      <c r="K4084" s="67" t="str">
        <f>_xlfn.XLOOKUP(Job_Cards[[#This Row],[Part Code Issued]],'Inventory Check'!$A$3:$A$3000,'Inventory Check'!$B$3:$B$3000,"WRONG Code",0)</f>
        <v>WRONG Code</v>
      </c>
      <c r="N4084" s="69">
        <f t="shared" si="397"/>
        <v>0</v>
      </c>
      <c r="U4084" s="71">
        <f t="shared" si="396"/>
        <v>0</v>
      </c>
      <c r="V4084" s="71">
        <f t="shared" si="398"/>
        <v>0</v>
      </c>
      <c r="X4084" s="69">
        <f>Job_Cards[[#This Row],[GST on Lobour]]+Job_Cards[[#This Row],[Total Labour]]+Job_Cards[[#This Row],[Part Value]]</f>
        <v>0</v>
      </c>
      <c r="AA4084" s="15">
        <f t="shared" si="399"/>
        <v>0</v>
      </c>
      <c r="AB4084" s="15">
        <f t="shared" si="400"/>
        <v>1</v>
      </c>
      <c r="AC4084" s="15">
        <f t="shared" si="401"/>
        <v>1900</v>
      </c>
    </row>
    <row r="4085" spans="7:29" x14ac:dyDescent="0.35">
      <c r="G4085" s="64"/>
      <c r="H4085" s="65"/>
      <c r="I4085" s="65" t="str">
        <f>IF(Job_Cards[[#This Row],[Customer Name]]="",I4084,"")</f>
        <v>Counter Sale</v>
      </c>
      <c r="K4085" s="67" t="str">
        <f>_xlfn.XLOOKUP(Job_Cards[[#This Row],[Part Code Issued]],'Inventory Check'!$A$3:$A$3000,'Inventory Check'!$B$3:$B$3000,"WRONG Code",0)</f>
        <v>WRONG Code</v>
      </c>
      <c r="N4085" s="69">
        <f t="shared" si="397"/>
        <v>0</v>
      </c>
      <c r="U4085" s="71">
        <f t="shared" si="396"/>
        <v>0</v>
      </c>
      <c r="V4085" s="71">
        <f t="shared" si="398"/>
        <v>0</v>
      </c>
      <c r="X4085" s="69">
        <f>Job_Cards[[#This Row],[GST on Lobour]]+Job_Cards[[#This Row],[Total Labour]]+Job_Cards[[#This Row],[Part Value]]</f>
        <v>0</v>
      </c>
      <c r="AA4085" s="15">
        <f t="shared" si="399"/>
        <v>0</v>
      </c>
      <c r="AB4085" s="15">
        <f t="shared" si="400"/>
        <v>1</v>
      </c>
      <c r="AC4085" s="15">
        <f t="shared" si="401"/>
        <v>1900</v>
      </c>
    </row>
    <row r="4086" spans="7:29" x14ac:dyDescent="0.35">
      <c r="G4086" s="64"/>
      <c r="H4086" s="65"/>
      <c r="I4086" s="65" t="str">
        <f>IF(Job_Cards[[#This Row],[Customer Name]]="",I4085,"")</f>
        <v>Counter Sale</v>
      </c>
      <c r="K4086" s="67" t="str">
        <f>_xlfn.XLOOKUP(Job_Cards[[#This Row],[Part Code Issued]],'Inventory Check'!$A$3:$A$3000,'Inventory Check'!$B$3:$B$3000,"WRONG Code",0)</f>
        <v>WRONG Code</v>
      </c>
      <c r="N4086" s="69">
        <f t="shared" si="397"/>
        <v>0</v>
      </c>
      <c r="U4086" s="71">
        <f t="shared" si="396"/>
        <v>0</v>
      </c>
      <c r="V4086" s="71">
        <f t="shared" si="398"/>
        <v>0</v>
      </c>
      <c r="X4086" s="69">
        <f>Job_Cards[[#This Row],[GST on Lobour]]+Job_Cards[[#This Row],[Total Labour]]+Job_Cards[[#This Row],[Part Value]]</f>
        <v>0</v>
      </c>
      <c r="AA4086" s="15">
        <f t="shared" si="399"/>
        <v>0</v>
      </c>
      <c r="AB4086" s="15">
        <f t="shared" si="400"/>
        <v>1</v>
      </c>
      <c r="AC4086" s="15">
        <f t="shared" si="401"/>
        <v>1900</v>
      </c>
    </row>
    <row r="4087" spans="7:29" x14ac:dyDescent="0.35">
      <c r="G4087" s="64"/>
      <c r="H4087" s="65"/>
      <c r="I4087" s="65" t="str">
        <f>IF(Job_Cards[[#This Row],[Customer Name]]="",I4086,"")</f>
        <v>Counter Sale</v>
      </c>
      <c r="K4087" s="67" t="str">
        <f>_xlfn.XLOOKUP(Job_Cards[[#This Row],[Part Code Issued]],'Inventory Check'!$A$3:$A$3000,'Inventory Check'!$B$3:$B$3000,"WRONG Code",0)</f>
        <v>WRONG Code</v>
      </c>
      <c r="N4087" s="69">
        <f t="shared" si="397"/>
        <v>0</v>
      </c>
      <c r="U4087" s="71">
        <f t="shared" si="396"/>
        <v>0</v>
      </c>
      <c r="V4087" s="71">
        <f t="shared" si="398"/>
        <v>0</v>
      </c>
      <c r="X4087" s="69">
        <f>Job_Cards[[#This Row],[GST on Lobour]]+Job_Cards[[#This Row],[Total Labour]]+Job_Cards[[#This Row],[Part Value]]</f>
        <v>0</v>
      </c>
      <c r="AA4087" s="15">
        <f t="shared" si="399"/>
        <v>0</v>
      </c>
      <c r="AB4087" s="15">
        <f t="shared" si="400"/>
        <v>1</v>
      </c>
      <c r="AC4087" s="15">
        <f t="shared" si="401"/>
        <v>1900</v>
      </c>
    </row>
    <row r="4088" spans="7:29" x14ac:dyDescent="0.35">
      <c r="G4088" s="64"/>
      <c r="H4088" s="65"/>
      <c r="I4088" s="65" t="str">
        <f>IF(Job_Cards[[#This Row],[Customer Name]]="",I4087,"")</f>
        <v>Counter Sale</v>
      </c>
      <c r="K4088" s="67" t="str">
        <f>_xlfn.XLOOKUP(Job_Cards[[#This Row],[Part Code Issued]],'Inventory Check'!$A$3:$A$3000,'Inventory Check'!$B$3:$B$3000,"WRONG Code",0)</f>
        <v>WRONG Code</v>
      </c>
      <c r="N4088" s="69">
        <f t="shared" si="397"/>
        <v>0</v>
      </c>
      <c r="U4088" s="71">
        <f t="shared" si="396"/>
        <v>0</v>
      </c>
      <c r="V4088" s="71">
        <f t="shared" si="398"/>
        <v>0</v>
      </c>
      <c r="X4088" s="69">
        <f>Job_Cards[[#This Row],[GST on Lobour]]+Job_Cards[[#This Row],[Total Labour]]+Job_Cards[[#This Row],[Part Value]]</f>
        <v>0</v>
      </c>
      <c r="AA4088" s="15">
        <f t="shared" si="399"/>
        <v>0</v>
      </c>
      <c r="AB4088" s="15">
        <f t="shared" si="400"/>
        <v>1</v>
      </c>
      <c r="AC4088" s="15">
        <f t="shared" si="401"/>
        <v>1900</v>
      </c>
    </row>
    <row r="4089" spans="7:29" x14ac:dyDescent="0.35">
      <c r="G4089" s="64"/>
      <c r="H4089" s="65"/>
      <c r="I4089" s="65" t="str">
        <f>IF(Job_Cards[[#This Row],[Customer Name]]="",I4088,"")</f>
        <v>Counter Sale</v>
      </c>
      <c r="K4089" s="67" t="str">
        <f>_xlfn.XLOOKUP(Job_Cards[[#This Row],[Part Code Issued]],'Inventory Check'!$A$3:$A$3000,'Inventory Check'!$B$3:$B$3000,"WRONG Code",0)</f>
        <v>WRONG Code</v>
      </c>
      <c r="N4089" s="69">
        <f t="shared" si="397"/>
        <v>0</v>
      </c>
      <c r="U4089" s="71">
        <f t="shared" si="396"/>
        <v>0</v>
      </c>
      <c r="V4089" s="71">
        <f t="shared" si="398"/>
        <v>0</v>
      </c>
      <c r="X4089" s="69">
        <f>Job_Cards[[#This Row],[GST on Lobour]]+Job_Cards[[#This Row],[Total Labour]]+Job_Cards[[#This Row],[Part Value]]</f>
        <v>0</v>
      </c>
      <c r="AA4089" s="15">
        <f t="shared" si="399"/>
        <v>0</v>
      </c>
      <c r="AB4089" s="15">
        <f t="shared" si="400"/>
        <v>1</v>
      </c>
      <c r="AC4089" s="15">
        <f t="shared" si="401"/>
        <v>1900</v>
      </c>
    </row>
    <row r="4090" spans="7:29" x14ac:dyDescent="0.35">
      <c r="G4090" s="64"/>
      <c r="H4090" s="65"/>
      <c r="I4090" s="65" t="str">
        <f>IF(Job_Cards[[#This Row],[Customer Name]]="",I4089,"")</f>
        <v>Counter Sale</v>
      </c>
      <c r="K4090" s="67" t="str">
        <f>_xlfn.XLOOKUP(Job_Cards[[#This Row],[Part Code Issued]],'Inventory Check'!$A$3:$A$3000,'Inventory Check'!$B$3:$B$3000,"WRONG Code",0)</f>
        <v>WRONG Code</v>
      </c>
      <c r="N4090" s="69">
        <f t="shared" si="397"/>
        <v>0</v>
      </c>
      <c r="U4090" s="71">
        <f t="shared" si="396"/>
        <v>0</v>
      </c>
      <c r="V4090" s="71">
        <f t="shared" si="398"/>
        <v>0</v>
      </c>
      <c r="X4090" s="69">
        <f>Job_Cards[[#This Row],[GST on Lobour]]+Job_Cards[[#This Row],[Total Labour]]+Job_Cards[[#This Row],[Part Value]]</f>
        <v>0</v>
      </c>
      <c r="AA4090" s="15">
        <f t="shared" si="399"/>
        <v>0</v>
      </c>
      <c r="AB4090" s="15">
        <f t="shared" si="400"/>
        <v>1</v>
      </c>
      <c r="AC4090" s="15">
        <f t="shared" si="401"/>
        <v>1900</v>
      </c>
    </row>
    <row r="4091" spans="7:29" x14ac:dyDescent="0.35">
      <c r="G4091" s="64"/>
      <c r="H4091" s="65"/>
      <c r="I4091" s="65" t="str">
        <f>IF(Job_Cards[[#This Row],[Customer Name]]="",I4090,"")</f>
        <v>Counter Sale</v>
      </c>
      <c r="K4091" s="67" t="str">
        <f>_xlfn.XLOOKUP(Job_Cards[[#This Row],[Part Code Issued]],'Inventory Check'!$A$3:$A$3000,'Inventory Check'!$B$3:$B$3000,"WRONG Code",0)</f>
        <v>WRONG Code</v>
      </c>
      <c r="N4091" s="69">
        <f t="shared" si="397"/>
        <v>0</v>
      </c>
      <c r="U4091" s="71">
        <f t="shared" si="396"/>
        <v>0</v>
      </c>
      <c r="V4091" s="71">
        <f t="shared" si="398"/>
        <v>0</v>
      </c>
      <c r="X4091" s="69">
        <f>Job_Cards[[#This Row],[GST on Lobour]]+Job_Cards[[#This Row],[Total Labour]]+Job_Cards[[#This Row],[Part Value]]</f>
        <v>0</v>
      </c>
      <c r="AA4091" s="15">
        <f t="shared" si="399"/>
        <v>0</v>
      </c>
      <c r="AB4091" s="15">
        <f t="shared" si="400"/>
        <v>1</v>
      </c>
      <c r="AC4091" s="15">
        <f t="shared" si="401"/>
        <v>1900</v>
      </c>
    </row>
    <row r="4092" spans="7:29" x14ac:dyDescent="0.35">
      <c r="G4092" s="64"/>
      <c r="H4092" s="65"/>
      <c r="I4092" s="65" t="str">
        <f>IF(Job_Cards[[#This Row],[Customer Name]]="",I4091,"")</f>
        <v>Counter Sale</v>
      </c>
      <c r="K4092" s="67" t="str">
        <f>_xlfn.XLOOKUP(Job_Cards[[#This Row],[Part Code Issued]],'Inventory Check'!$A$3:$A$3000,'Inventory Check'!$B$3:$B$3000,"WRONG Code",0)</f>
        <v>WRONG Code</v>
      </c>
      <c r="N4092" s="69">
        <f t="shared" si="397"/>
        <v>0</v>
      </c>
      <c r="U4092" s="71">
        <f t="shared" ref="U4092:U4155" si="402">SUM(O4092:T4092)</f>
        <v>0</v>
      </c>
      <c r="V4092" s="71">
        <f t="shared" si="398"/>
        <v>0</v>
      </c>
      <c r="X4092" s="69">
        <f>Job_Cards[[#This Row],[GST on Lobour]]+Job_Cards[[#This Row],[Total Labour]]+Job_Cards[[#This Row],[Part Value]]</f>
        <v>0</v>
      </c>
      <c r="AA4092" s="15">
        <f t="shared" si="399"/>
        <v>0</v>
      </c>
      <c r="AB4092" s="15">
        <f t="shared" si="400"/>
        <v>1</v>
      </c>
      <c r="AC4092" s="15">
        <f t="shared" si="401"/>
        <v>1900</v>
      </c>
    </row>
    <row r="4093" spans="7:29" x14ac:dyDescent="0.35">
      <c r="G4093" s="64"/>
      <c r="H4093" s="65"/>
      <c r="I4093" s="65" t="str">
        <f>IF(Job_Cards[[#This Row],[Customer Name]]="",I4092,"")</f>
        <v>Counter Sale</v>
      </c>
      <c r="K4093" s="67" t="str">
        <f>_xlfn.XLOOKUP(Job_Cards[[#This Row],[Part Code Issued]],'Inventory Check'!$A$3:$A$3000,'Inventory Check'!$B$3:$B$3000,"WRONG Code",0)</f>
        <v>WRONG Code</v>
      </c>
      <c r="N4093" s="69">
        <f t="shared" ref="N4093:N4156" si="403">M4093*L4093</f>
        <v>0</v>
      </c>
      <c r="U4093" s="71">
        <f t="shared" si="402"/>
        <v>0</v>
      </c>
      <c r="V4093" s="71">
        <f t="shared" ref="V4093:V4156" si="404">U4093*0.18</f>
        <v>0</v>
      </c>
      <c r="X4093" s="69">
        <f>Job_Cards[[#This Row],[GST on Lobour]]+Job_Cards[[#This Row],[Total Labour]]+Job_Cards[[#This Row],[Part Value]]</f>
        <v>0</v>
      </c>
      <c r="AA4093" s="15">
        <f t="shared" si="399"/>
        <v>0</v>
      </c>
      <c r="AB4093" s="15">
        <f t="shared" si="400"/>
        <v>1</v>
      </c>
      <c r="AC4093" s="15">
        <f t="shared" si="401"/>
        <v>1900</v>
      </c>
    </row>
    <row r="4094" spans="7:29" x14ac:dyDescent="0.35">
      <c r="G4094" s="64"/>
      <c r="H4094" s="65"/>
      <c r="I4094" s="65" t="str">
        <f>IF(Job_Cards[[#This Row],[Customer Name]]="",I4093,"")</f>
        <v>Counter Sale</v>
      </c>
      <c r="K4094" s="67" t="str">
        <f>_xlfn.XLOOKUP(Job_Cards[[#This Row],[Part Code Issued]],'Inventory Check'!$A$3:$A$3000,'Inventory Check'!$B$3:$B$3000,"WRONG Code",0)</f>
        <v>WRONG Code</v>
      </c>
      <c r="N4094" s="69">
        <f t="shared" si="403"/>
        <v>0</v>
      </c>
      <c r="U4094" s="71">
        <f t="shared" si="402"/>
        <v>0</v>
      </c>
      <c r="V4094" s="71">
        <f t="shared" si="404"/>
        <v>0</v>
      </c>
      <c r="X4094" s="69">
        <f>Job_Cards[[#This Row],[GST on Lobour]]+Job_Cards[[#This Row],[Total Labour]]+Job_Cards[[#This Row],[Part Value]]</f>
        <v>0</v>
      </c>
      <c r="AA4094" s="15">
        <f t="shared" si="399"/>
        <v>0</v>
      </c>
      <c r="AB4094" s="15">
        <f t="shared" si="400"/>
        <v>1</v>
      </c>
      <c r="AC4094" s="15">
        <f t="shared" si="401"/>
        <v>1900</v>
      </c>
    </row>
    <row r="4095" spans="7:29" x14ac:dyDescent="0.35">
      <c r="G4095" s="64"/>
      <c r="H4095" s="65"/>
      <c r="I4095" s="65" t="str">
        <f>IF(Job_Cards[[#This Row],[Customer Name]]="",I4094,"")</f>
        <v>Counter Sale</v>
      </c>
      <c r="K4095" s="67" t="str">
        <f>_xlfn.XLOOKUP(Job_Cards[[#This Row],[Part Code Issued]],'Inventory Check'!$A$3:$A$3000,'Inventory Check'!$B$3:$B$3000,"WRONG Code",0)</f>
        <v>WRONG Code</v>
      </c>
      <c r="N4095" s="69">
        <f t="shared" si="403"/>
        <v>0</v>
      </c>
      <c r="U4095" s="71">
        <f t="shared" si="402"/>
        <v>0</v>
      </c>
      <c r="V4095" s="71">
        <f t="shared" si="404"/>
        <v>0</v>
      </c>
      <c r="X4095" s="69">
        <f>Job_Cards[[#This Row],[GST on Lobour]]+Job_Cards[[#This Row],[Total Labour]]+Job_Cards[[#This Row],[Part Value]]</f>
        <v>0</v>
      </c>
      <c r="AA4095" s="15">
        <f t="shared" ref="AA4095:AA4111" si="405">DAY(B4095)</f>
        <v>0</v>
      </c>
      <c r="AB4095" s="15">
        <f t="shared" ref="AB4095:AB4111" si="406">MONTH(B4095)</f>
        <v>1</v>
      </c>
      <c r="AC4095" s="15">
        <f t="shared" ref="AC4095:AC4111" si="407">YEAR(B4095)</f>
        <v>1900</v>
      </c>
    </row>
    <row r="4096" spans="7:29" x14ac:dyDescent="0.35">
      <c r="G4096" s="64"/>
      <c r="H4096" s="65"/>
      <c r="I4096" s="65" t="str">
        <f>IF(Job_Cards[[#This Row],[Customer Name]]="",I4095,"")</f>
        <v>Counter Sale</v>
      </c>
      <c r="K4096" s="67" t="str">
        <f>_xlfn.XLOOKUP(Job_Cards[[#This Row],[Part Code Issued]],'Inventory Check'!$A$3:$A$3000,'Inventory Check'!$B$3:$B$3000,"WRONG Code",0)</f>
        <v>WRONG Code</v>
      </c>
      <c r="N4096" s="69">
        <f t="shared" si="403"/>
        <v>0</v>
      </c>
      <c r="U4096" s="71">
        <f t="shared" si="402"/>
        <v>0</v>
      </c>
      <c r="V4096" s="71">
        <f t="shared" si="404"/>
        <v>0</v>
      </c>
      <c r="X4096" s="69">
        <f>Job_Cards[[#This Row],[GST on Lobour]]+Job_Cards[[#This Row],[Total Labour]]+Job_Cards[[#This Row],[Part Value]]</f>
        <v>0</v>
      </c>
      <c r="AA4096" s="15">
        <f t="shared" si="405"/>
        <v>0</v>
      </c>
      <c r="AB4096" s="15">
        <f t="shared" si="406"/>
        <v>1</v>
      </c>
      <c r="AC4096" s="15">
        <f t="shared" si="407"/>
        <v>1900</v>
      </c>
    </row>
    <row r="4097" spans="7:29" x14ac:dyDescent="0.35">
      <c r="G4097" s="64"/>
      <c r="H4097" s="65"/>
      <c r="I4097" s="65" t="str">
        <f>IF(Job_Cards[[#This Row],[Customer Name]]="",I4096,"")</f>
        <v>Counter Sale</v>
      </c>
      <c r="K4097" s="67" t="str">
        <f>_xlfn.XLOOKUP(Job_Cards[[#This Row],[Part Code Issued]],'Inventory Check'!$A$3:$A$3000,'Inventory Check'!$B$3:$B$3000,"WRONG Code",0)</f>
        <v>WRONG Code</v>
      </c>
      <c r="N4097" s="69">
        <f t="shared" si="403"/>
        <v>0</v>
      </c>
      <c r="U4097" s="71">
        <f t="shared" si="402"/>
        <v>0</v>
      </c>
      <c r="V4097" s="71">
        <f t="shared" si="404"/>
        <v>0</v>
      </c>
      <c r="X4097" s="69">
        <f>Job_Cards[[#This Row],[GST on Lobour]]+Job_Cards[[#This Row],[Total Labour]]+Job_Cards[[#This Row],[Part Value]]</f>
        <v>0</v>
      </c>
      <c r="AA4097" s="15">
        <f t="shared" si="405"/>
        <v>0</v>
      </c>
      <c r="AB4097" s="15">
        <f t="shared" si="406"/>
        <v>1</v>
      </c>
      <c r="AC4097" s="15">
        <f t="shared" si="407"/>
        <v>1900</v>
      </c>
    </row>
    <row r="4098" spans="7:29" x14ac:dyDescent="0.35">
      <c r="G4098" s="64"/>
      <c r="H4098" s="65"/>
      <c r="I4098" s="65" t="str">
        <f>IF(Job_Cards[[#This Row],[Customer Name]]="",I4097,"")</f>
        <v>Counter Sale</v>
      </c>
      <c r="K4098" s="67" t="str">
        <f>_xlfn.XLOOKUP(Job_Cards[[#This Row],[Part Code Issued]],'Inventory Check'!$A$3:$A$3000,'Inventory Check'!$B$3:$B$3000,"WRONG Code",0)</f>
        <v>WRONG Code</v>
      </c>
      <c r="N4098" s="69">
        <f t="shared" si="403"/>
        <v>0</v>
      </c>
      <c r="U4098" s="71">
        <f t="shared" si="402"/>
        <v>0</v>
      </c>
      <c r="V4098" s="71">
        <f t="shared" si="404"/>
        <v>0</v>
      </c>
      <c r="X4098" s="69">
        <f>Job_Cards[[#This Row],[GST on Lobour]]+Job_Cards[[#This Row],[Total Labour]]+Job_Cards[[#This Row],[Part Value]]</f>
        <v>0</v>
      </c>
      <c r="AA4098" s="15">
        <f t="shared" si="405"/>
        <v>0</v>
      </c>
      <c r="AB4098" s="15">
        <f t="shared" si="406"/>
        <v>1</v>
      </c>
      <c r="AC4098" s="15">
        <f t="shared" si="407"/>
        <v>1900</v>
      </c>
    </row>
    <row r="4099" spans="7:29" x14ac:dyDescent="0.35">
      <c r="G4099" s="64"/>
      <c r="H4099" s="65"/>
      <c r="I4099" s="65" t="str">
        <f>IF(Job_Cards[[#This Row],[Customer Name]]="",I4098,"")</f>
        <v>Counter Sale</v>
      </c>
      <c r="K4099" s="67" t="str">
        <f>_xlfn.XLOOKUP(Job_Cards[[#This Row],[Part Code Issued]],'Inventory Check'!$A$3:$A$3000,'Inventory Check'!$B$3:$B$3000,"WRONG Code",0)</f>
        <v>WRONG Code</v>
      </c>
      <c r="N4099" s="69">
        <f t="shared" si="403"/>
        <v>0</v>
      </c>
      <c r="U4099" s="71">
        <f t="shared" si="402"/>
        <v>0</v>
      </c>
      <c r="V4099" s="71">
        <f t="shared" si="404"/>
        <v>0</v>
      </c>
      <c r="X4099" s="69">
        <f>Job_Cards[[#This Row],[GST on Lobour]]+Job_Cards[[#This Row],[Total Labour]]+Job_Cards[[#This Row],[Part Value]]</f>
        <v>0</v>
      </c>
      <c r="AA4099" s="15">
        <f t="shared" si="405"/>
        <v>0</v>
      </c>
      <c r="AB4099" s="15">
        <f t="shared" si="406"/>
        <v>1</v>
      </c>
      <c r="AC4099" s="15">
        <f t="shared" si="407"/>
        <v>1900</v>
      </c>
    </row>
    <row r="4100" spans="7:29" x14ac:dyDescent="0.35">
      <c r="G4100" s="64"/>
      <c r="H4100" s="65"/>
      <c r="I4100" s="65" t="str">
        <f>IF(Job_Cards[[#This Row],[Customer Name]]="",I4099,"")</f>
        <v>Counter Sale</v>
      </c>
      <c r="K4100" s="67" t="str">
        <f>_xlfn.XLOOKUP(Job_Cards[[#This Row],[Part Code Issued]],'Inventory Check'!$A$3:$A$3000,'Inventory Check'!$B$3:$B$3000,"WRONG Code",0)</f>
        <v>WRONG Code</v>
      </c>
      <c r="N4100" s="69">
        <f t="shared" si="403"/>
        <v>0</v>
      </c>
      <c r="U4100" s="71">
        <f t="shared" si="402"/>
        <v>0</v>
      </c>
      <c r="V4100" s="71">
        <f t="shared" si="404"/>
        <v>0</v>
      </c>
      <c r="X4100" s="69">
        <f>Job_Cards[[#This Row],[GST on Lobour]]+Job_Cards[[#This Row],[Total Labour]]+Job_Cards[[#This Row],[Part Value]]</f>
        <v>0</v>
      </c>
      <c r="AA4100" s="15">
        <f t="shared" si="405"/>
        <v>0</v>
      </c>
      <c r="AB4100" s="15">
        <f t="shared" si="406"/>
        <v>1</v>
      </c>
      <c r="AC4100" s="15">
        <f t="shared" si="407"/>
        <v>1900</v>
      </c>
    </row>
    <row r="4101" spans="7:29" x14ac:dyDescent="0.35">
      <c r="G4101" s="64"/>
      <c r="H4101" s="65"/>
      <c r="I4101" s="65" t="str">
        <f>IF(Job_Cards[[#This Row],[Customer Name]]="",I4100,"")</f>
        <v>Counter Sale</v>
      </c>
      <c r="K4101" s="67" t="str">
        <f>_xlfn.XLOOKUP(Job_Cards[[#This Row],[Part Code Issued]],'Inventory Check'!$A$3:$A$3000,'Inventory Check'!$B$3:$B$3000,"WRONG Code",0)</f>
        <v>WRONG Code</v>
      </c>
      <c r="N4101" s="69">
        <f t="shared" si="403"/>
        <v>0</v>
      </c>
      <c r="U4101" s="71">
        <f t="shared" si="402"/>
        <v>0</v>
      </c>
      <c r="V4101" s="71">
        <f t="shared" si="404"/>
        <v>0</v>
      </c>
      <c r="X4101" s="69">
        <f>Job_Cards[[#This Row],[GST on Lobour]]+Job_Cards[[#This Row],[Total Labour]]+Job_Cards[[#This Row],[Part Value]]</f>
        <v>0</v>
      </c>
      <c r="AA4101" s="15">
        <f t="shared" si="405"/>
        <v>0</v>
      </c>
      <c r="AB4101" s="15">
        <f t="shared" si="406"/>
        <v>1</v>
      </c>
      <c r="AC4101" s="15">
        <f t="shared" si="407"/>
        <v>1900</v>
      </c>
    </row>
    <row r="4102" spans="7:29" x14ac:dyDescent="0.35">
      <c r="G4102" s="64"/>
      <c r="H4102" s="65"/>
      <c r="I4102" s="65" t="str">
        <f>IF(Job_Cards[[#This Row],[Customer Name]]="",I4101,"")</f>
        <v>Counter Sale</v>
      </c>
      <c r="K4102" s="67" t="str">
        <f>_xlfn.XLOOKUP(Job_Cards[[#This Row],[Part Code Issued]],'Inventory Check'!$A$3:$A$3000,'Inventory Check'!$B$3:$B$3000,"WRONG Code",0)</f>
        <v>WRONG Code</v>
      </c>
      <c r="N4102" s="69">
        <f t="shared" si="403"/>
        <v>0</v>
      </c>
      <c r="U4102" s="71">
        <f t="shared" si="402"/>
        <v>0</v>
      </c>
      <c r="V4102" s="71">
        <f t="shared" si="404"/>
        <v>0</v>
      </c>
      <c r="X4102" s="69">
        <f>Job_Cards[[#This Row],[GST on Lobour]]+Job_Cards[[#This Row],[Total Labour]]+Job_Cards[[#This Row],[Part Value]]</f>
        <v>0</v>
      </c>
      <c r="AA4102" s="15">
        <f t="shared" si="405"/>
        <v>0</v>
      </c>
      <c r="AB4102" s="15">
        <f t="shared" si="406"/>
        <v>1</v>
      </c>
      <c r="AC4102" s="15">
        <f t="shared" si="407"/>
        <v>1900</v>
      </c>
    </row>
    <row r="4103" spans="7:29" x14ac:dyDescent="0.35">
      <c r="G4103" s="64"/>
      <c r="H4103" s="65"/>
      <c r="I4103" s="65" t="str">
        <f>IF(Job_Cards[[#This Row],[Customer Name]]="",I4102,"")</f>
        <v>Counter Sale</v>
      </c>
      <c r="K4103" s="67" t="str">
        <f>_xlfn.XLOOKUP(Job_Cards[[#This Row],[Part Code Issued]],'Inventory Check'!$A$3:$A$3000,'Inventory Check'!$B$3:$B$3000,"WRONG Code",0)</f>
        <v>WRONG Code</v>
      </c>
      <c r="N4103" s="69">
        <f t="shared" si="403"/>
        <v>0</v>
      </c>
      <c r="U4103" s="71">
        <f t="shared" si="402"/>
        <v>0</v>
      </c>
      <c r="V4103" s="71">
        <f t="shared" si="404"/>
        <v>0</v>
      </c>
      <c r="X4103" s="69">
        <f>Job_Cards[[#This Row],[GST on Lobour]]+Job_Cards[[#This Row],[Total Labour]]+Job_Cards[[#This Row],[Part Value]]</f>
        <v>0</v>
      </c>
      <c r="AA4103" s="15">
        <f t="shared" si="405"/>
        <v>0</v>
      </c>
      <c r="AB4103" s="15">
        <f t="shared" si="406"/>
        <v>1</v>
      </c>
      <c r="AC4103" s="15">
        <f t="shared" si="407"/>
        <v>1900</v>
      </c>
    </row>
    <row r="4104" spans="7:29" x14ac:dyDescent="0.35">
      <c r="G4104" s="64"/>
      <c r="H4104" s="65"/>
      <c r="I4104" s="65" t="str">
        <f>IF(Job_Cards[[#This Row],[Customer Name]]="",I4103,"")</f>
        <v>Counter Sale</v>
      </c>
      <c r="K4104" s="67" t="str">
        <f>_xlfn.XLOOKUP(Job_Cards[[#This Row],[Part Code Issued]],'Inventory Check'!$A$3:$A$3000,'Inventory Check'!$B$3:$B$3000,"WRONG Code",0)</f>
        <v>WRONG Code</v>
      </c>
      <c r="N4104" s="69">
        <f t="shared" si="403"/>
        <v>0</v>
      </c>
      <c r="U4104" s="71">
        <f t="shared" si="402"/>
        <v>0</v>
      </c>
      <c r="V4104" s="71">
        <f t="shared" si="404"/>
        <v>0</v>
      </c>
      <c r="X4104" s="69">
        <f>Job_Cards[[#This Row],[GST on Lobour]]+Job_Cards[[#This Row],[Total Labour]]+Job_Cards[[#This Row],[Part Value]]</f>
        <v>0</v>
      </c>
      <c r="AA4104" s="15">
        <f t="shared" si="405"/>
        <v>0</v>
      </c>
      <c r="AB4104" s="15">
        <f t="shared" si="406"/>
        <v>1</v>
      </c>
      <c r="AC4104" s="15">
        <f t="shared" si="407"/>
        <v>1900</v>
      </c>
    </row>
    <row r="4105" spans="7:29" x14ac:dyDescent="0.35">
      <c r="G4105" s="64"/>
      <c r="H4105" s="65"/>
      <c r="I4105" s="65" t="str">
        <f>IF(Job_Cards[[#This Row],[Customer Name]]="",I4104,"")</f>
        <v>Counter Sale</v>
      </c>
      <c r="K4105" s="67" t="str">
        <f>_xlfn.XLOOKUP(Job_Cards[[#This Row],[Part Code Issued]],'Inventory Check'!$A$3:$A$3000,'Inventory Check'!$B$3:$B$3000,"WRONG Code",0)</f>
        <v>WRONG Code</v>
      </c>
      <c r="N4105" s="69">
        <f t="shared" si="403"/>
        <v>0</v>
      </c>
      <c r="U4105" s="71">
        <f t="shared" si="402"/>
        <v>0</v>
      </c>
      <c r="V4105" s="71">
        <f t="shared" si="404"/>
        <v>0</v>
      </c>
      <c r="X4105" s="69">
        <f>Job_Cards[[#This Row],[GST on Lobour]]+Job_Cards[[#This Row],[Total Labour]]+Job_Cards[[#This Row],[Part Value]]</f>
        <v>0</v>
      </c>
      <c r="AA4105" s="15">
        <f t="shared" si="405"/>
        <v>0</v>
      </c>
      <c r="AB4105" s="15">
        <f t="shared" si="406"/>
        <v>1</v>
      </c>
      <c r="AC4105" s="15">
        <f t="shared" si="407"/>
        <v>1900</v>
      </c>
    </row>
    <row r="4106" spans="7:29" x14ac:dyDescent="0.35">
      <c r="G4106" s="64"/>
      <c r="H4106" s="65"/>
      <c r="I4106" s="65" t="str">
        <f>IF(Job_Cards[[#This Row],[Customer Name]]="",I4105,"")</f>
        <v>Counter Sale</v>
      </c>
      <c r="K4106" s="67" t="str">
        <f>_xlfn.XLOOKUP(Job_Cards[[#This Row],[Part Code Issued]],'Inventory Check'!$A$3:$A$3000,'Inventory Check'!$B$3:$B$3000,"WRONG Code",0)</f>
        <v>WRONG Code</v>
      </c>
      <c r="N4106" s="69">
        <f t="shared" si="403"/>
        <v>0</v>
      </c>
      <c r="U4106" s="71">
        <f t="shared" si="402"/>
        <v>0</v>
      </c>
      <c r="V4106" s="71">
        <f t="shared" si="404"/>
        <v>0</v>
      </c>
      <c r="X4106" s="69">
        <f>Job_Cards[[#This Row],[GST on Lobour]]+Job_Cards[[#This Row],[Total Labour]]+Job_Cards[[#This Row],[Part Value]]</f>
        <v>0</v>
      </c>
      <c r="AA4106" s="15">
        <f t="shared" si="405"/>
        <v>0</v>
      </c>
      <c r="AB4106" s="15">
        <f t="shared" si="406"/>
        <v>1</v>
      </c>
      <c r="AC4106" s="15">
        <f t="shared" si="407"/>
        <v>1900</v>
      </c>
    </row>
    <row r="4107" spans="7:29" x14ac:dyDescent="0.35">
      <c r="G4107" s="64"/>
      <c r="H4107" s="65"/>
      <c r="I4107" s="65" t="str">
        <f>IF(Job_Cards[[#This Row],[Customer Name]]="",I4106,"")</f>
        <v>Counter Sale</v>
      </c>
      <c r="K4107" s="67" t="str">
        <f>_xlfn.XLOOKUP(Job_Cards[[#This Row],[Part Code Issued]],'Inventory Check'!$A$3:$A$3000,'Inventory Check'!$B$3:$B$3000,"WRONG Code",0)</f>
        <v>WRONG Code</v>
      </c>
      <c r="N4107" s="69">
        <f t="shared" si="403"/>
        <v>0</v>
      </c>
      <c r="U4107" s="71">
        <f t="shared" si="402"/>
        <v>0</v>
      </c>
      <c r="V4107" s="71">
        <f t="shared" si="404"/>
        <v>0</v>
      </c>
      <c r="X4107" s="69">
        <f>Job_Cards[[#This Row],[GST on Lobour]]+Job_Cards[[#This Row],[Total Labour]]+Job_Cards[[#This Row],[Part Value]]</f>
        <v>0</v>
      </c>
      <c r="AA4107" s="15">
        <f t="shared" si="405"/>
        <v>0</v>
      </c>
      <c r="AB4107" s="15">
        <f t="shared" si="406"/>
        <v>1</v>
      </c>
      <c r="AC4107" s="15">
        <f t="shared" si="407"/>
        <v>1900</v>
      </c>
    </row>
    <row r="4108" spans="7:29" x14ac:dyDescent="0.35">
      <c r="G4108" s="64"/>
      <c r="H4108" s="65"/>
      <c r="I4108" s="65" t="str">
        <f>IF(Job_Cards[[#This Row],[Customer Name]]="",I4107,"")</f>
        <v>Counter Sale</v>
      </c>
      <c r="K4108" s="67" t="str">
        <f>_xlfn.XLOOKUP(Job_Cards[[#This Row],[Part Code Issued]],'Inventory Check'!$A$3:$A$3000,'Inventory Check'!$B$3:$B$3000,"WRONG Code",0)</f>
        <v>WRONG Code</v>
      </c>
      <c r="N4108" s="69">
        <f t="shared" si="403"/>
        <v>0</v>
      </c>
      <c r="U4108" s="71">
        <f t="shared" si="402"/>
        <v>0</v>
      </c>
      <c r="V4108" s="71">
        <f t="shared" si="404"/>
        <v>0</v>
      </c>
      <c r="X4108" s="69">
        <f>Job_Cards[[#This Row],[GST on Lobour]]+Job_Cards[[#This Row],[Total Labour]]+Job_Cards[[#This Row],[Part Value]]</f>
        <v>0</v>
      </c>
      <c r="AA4108" s="15">
        <f t="shared" si="405"/>
        <v>0</v>
      </c>
      <c r="AB4108" s="15">
        <f t="shared" si="406"/>
        <v>1</v>
      </c>
      <c r="AC4108" s="15">
        <f t="shared" si="407"/>
        <v>1900</v>
      </c>
    </row>
    <row r="4109" spans="7:29" x14ac:dyDescent="0.35">
      <c r="G4109" s="64"/>
      <c r="H4109" s="65"/>
      <c r="I4109" s="65" t="str">
        <f>IF(Job_Cards[[#This Row],[Customer Name]]="",I4108,"")</f>
        <v>Counter Sale</v>
      </c>
      <c r="K4109" s="67" t="str">
        <f>_xlfn.XLOOKUP(Job_Cards[[#This Row],[Part Code Issued]],'Inventory Check'!$A$3:$A$3000,'Inventory Check'!$B$3:$B$3000,"WRONG Code",0)</f>
        <v>WRONG Code</v>
      </c>
      <c r="N4109" s="69">
        <f t="shared" si="403"/>
        <v>0</v>
      </c>
      <c r="U4109" s="71">
        <f t="shared" si="402"/>
        <v>0</v>
      </c>
      <c r="V4109" s="71">
        <f t="shared" si="404"/>
        <v>0</v>
      </c>
      <c r="X4109" s="69">
        <f>Job_Cards[[#This Row],[GST on Lobour]]+Job_Cards[[#This Row],[Total Labour]]+Job_Cards[[#This Row],[Part Value]]</f>
        <v>0</v>
      </c>
      <c r="AA4109" s="15">
        <f t="shared" si="405"/>
        <v>0</v>
      </c>
      <c r="AB4109" s="15">
        <f t="shared" si="406"/>
        <v>1</v>
      </c>
      <c r="AC4109" s="15">
        <f t="shared" si="407"/>
        <v>1900</v>
      </c>
    </row>
    <row r="4110" spans="7:29" x14ac:dyDescent="0.35">
      <c r="G4110" s="64"/>
      <c r="H4110" s="65"/>
      <c r="I4110" s="65" t="str">
        <f>IF(Job_Cards[[#This Row],[Customer Name]]="",I4109,"")</f>
        <v>Counter Sale</v>
      </c>
      <c r="K4110" s="67" t="str">
        <f>_xlfn.XLOOKUP(Job_Cards[[#This Row],[Part Code Issued]],'Inventory Check'!$A$3:$A$3000,'Inventory Check'!$B$3:$B$3000,"WRONG Code",0)</f>
        <v>WRONG Code</v>
      </c>
      <c r="N4110" s="69">
        <f t="shared" si="403"/>
        <v>0</v>
      </c>
      <c r="U4110" s="71">
        <f t="shared" si="402"/>
        <v>0</v>
      </c>
      <c r="V4110" s="71">
        <f t="shared" si="404"/>
        <v>0</v>
      </c>
      <c r="X4110" s="69">
        <f>Job_Cards[[#This Row],[GST on Lobour]]+Job_Cards[[#This Row],[Total Labour]]+Job_Cards[[#This Row],[Part Value]]</f>
        <v>0</v>
      </c>
      <c r="AA4110" s="15">
        <f t="shared" si="405"/>
        <v>0</v>
      </c>
      <c r="AB4110" s="15">
        <f t="shared" si="406"/>
        <v>1</v>
      </c>
      <c r="AC4110" s="15">
        <f t="shared" si="407"/>
        <v>1900</v>
      </c>
    </row>
    <row r="4111" spans="7:29" x14ac:dyDescent="0.35">
      <c r="G4111" s="64"/>
      <c r="H4111" s="65"/>
      <c r="I4111" s="65" t="str">
        <f>IF(Job_Cards[[#This Row],[Customer Name]]="",I4110,"")</f>
        <v>Counter Sale</v>
      </c>
      <c r="K4111" s="67" t="str">
        <f>_xlfn.XLOOKUP(Job_Cards[[#This Row],[Part Code Issued]],'Inventory Check'!$A$3:$A$3000,'Inventory Check'!$B$3:$B$3000,"WRONG Code",0)</f>
        <v>WRONG Code</v>
      </c>
      <c r="N4111" s="69">
        <f t="shared" si="403"/>
        <v>0</v>
      </c>
      <c r="U4111" s="71">
        <f t="shared" si="402"/>
        <v>0</v>
      </c>
      <c r="V4111" s="71">
        <f t="shared" si="404"/>
        <v>0</v>
      </c>
      <c r="X4111" s="69">
        <f>Job_Cards[[#This Row],[GST on Lobour]]+Job_Cards[[#This Row],[Total Labour]]+Job_Cards[[#This Row],[Part Value]]</f>
        <v>0</v>
      </c>
      <c r="AA4111" s="15">
        <f t="shared" si="405"/>
        <v>0</v>
      </c>
      <c r="AB4111" s="15">
        <f t="shared" si="406"/>
        <v>1</v>
      </c>
      <c r="AC4111" s="15">
        <f t="shared" si="407"/>
        <v>1900</v>
      </c>
    </row>
    <row r="4112" spans="7:29" x14ac:dyDescent="0.35">
      <c r="G4112" s="64"/>
      <c r="H4112" s="65"/>
      <c r="I4112" s="65" t="str">
        <f>IF(Job_Cards[[#This Row],[Customer Name]]="",I4111,"")</f>
        <v>Counter Sale</v>
      </c>
      <c r="K4112" s="67" t="str">
        <f>_xlfn.XLOOKUP(Job_Cards[[#This Row],[Part Code Issued]],'Inventory Check'!$A$3:$A$3000,'Inventory Check'!$B$3:$B$3000,"WRONG Code",0)</f>
        <v>WRONG Code</v>
      </c>
      <c r="N4112" s="69">
        <f t="shared" si="403"/>
        <v>0</v>
      </c>
      <c r="U4112" s="71">
        <f t="shared" si="402"/>
        <v>0</v>
      </c>
      <c r="V4112" s="71">
        <f t="shared" si="404"/>
        <v>0</v>
      </c>
      <c r="X4112" s="69">
        <f>Job_Cards[[#This Row],[GST on Lobour]]+Job_Cards[[#This Row],[Total Labour]]+Job_Cards[[#This Row],[Part Value]]</f>
        <v>0</v>
      </c>
    </row>
    <row r="4113" spans="7:24" x14ac:dyDescent="0.35">
      <c r="G4113" s="64"/>
      <c r="H4113" s="65"/>
      <c r="I4113" s="65" t="str">
        <f>IF(Job_Cards[[#This Row],[Customer Name]]="",I4112,"")</f>
        <v>Counter Sale</v>
      </c>
      <c r="K4113" s="67" t="str">
        <f>_xlfn.XLOOKUP(Job_Cards[[#This Row],[Part Code Issued]],'Inventory Check'!$A$3:$A$3000,'Inventory Check'!$B$3:$B$3000,"WRONG Code",0)</f>
        <v>WRONG Code</v>
      </c>
      <c r="N4113" s="69">
        <f t="shared" si="403"/>
        <v>0</v>
      </c>
      <c r="U4113" s="71">
        <f t="shared" si="402"/>
        <v>0</v>
      </c>
      <c r="V4113" s="71">
        <f t="shared" si="404"/>
        <v>0</v>
      </c>
      <c r="X4113" s="69">
        <f>Job_Cards[[#This Row],[GST on Lobour]]+Job_Cards[[#This Row],[Total Labour]]+Job_Cards[[#This Row],[Part Value]]</f>
        <v>0</v>
      </c>
    </row>
    <row r="4114" spans="7:24" x14ac:dyDescent="0.35">
      <c r="G4114" s="64"/>
      <c r="H4114" s="65"/>
      <c r="I4114" s="65" t="str">
        <f>IF(Job_Cards[[#This Row],[Customer Name]]="",I4113,"")</f>
        <v>Counter Sale</v>
      </c>
      <c r="K4114" s="67" t="str">
        <f>_xlfn.XLOOKUP(Job_Cards[[#This Row],[Part Code Issued]],'Inventory Check'!$A$3:$A$3000,'Inventory Check'!$B$3:$B$3000,"WRONG Code",0)</f>
        <v>WRONG Code</v>
      </c>
      <c r="N4114" s="69">
        <f t="shared" si="403"/>
        <v>0</v>
      </c>
      <c r="U4114" s="71">
        <f t="shared" si="402"/>
        <v>0</v>
      </c>
      <c r="V4114" s="71">
        <f t="shared" si="404"/>
        <v>0</v>
      </c>
      <c r="X4114" s="69">
        <f>Job_Cards[[#This Row],[GST on Lobour]]+Job_Cards[[#This Row],[Total Labour]]+Job_Cards[[#This Row],[Part Value]]</f>
        <v>0</v>
      </c>
    </row>
    <row r="4115" spans="7:24" x14ac:dyDescent="0.35">
      <c r="G4115" s="64"/>
      <c r="H4115" s="65"/>
      <c r="I4115" s="65" t="str">
        <f>IF(Job_Cards[[#This Row],[Customer Name]]="",I4114,"")</f>
        <v>Counter Sale</v>
      </c>
      <c r="K4115" s="67" t="str">
        <f>_xlfn.XLOOKUP(Job_Cards[[#This Row],[Part Code Issued]],'Inventory Check'!$A$3:$A$3000,'Inventory Check'!$B$3:$B$3000,"WRONG Code",0)</f>
        <v>WRONG Code</v>
      </c>
      <c r="N4115" s="69">
        <f t="shared" si="403"/>
        <v>0</v>
      </c>
      <c r="U4115" s="71">
        <f t="shared" si="402"/>
        <v>0</v>
      </c>
      <c r="V4115" s="71">
        <f t="shared" si="404"/>
        <v>0</v>
      </c>
      <c r="X4115" s="69">
        <f>Job_Cards[[#This Row],[GST on Lobour]]+Job_Cards[[#This Row],[Total Labour]]+Job_Cards[[#This Row],[Part Value]]</f>
        <v>0</v>
      </c>
    </row>
    <row r="4116" spans="7:24" x14ac:dyDescent="0.35">
      <c r="G4116" s="64"/>
      <c r="H4116" s="65"/>
      <c r="I4116" s="65" t="str">
        <f>IF(Job_Cards[[#This Row],[Customer Name]]="",I4115,"")</f>
        <v>Counter Sale</v>
      </c>
      <c r="K4116" s="67" t="str">
        <f>_xlfn.XLOOKUP(Job_Cards[[#This Row],[Part Code Issued]],'Inventory Check'!$A$3:$A$3000,'Inventory Check'!$B$3:$B$3000,"WRONG Code",0)</f>
        <v>WRONG Code</v>
      </c>
      <c r="N4116" s="69">
        <f t="shared" si="403"/>
        <v>0</v>
      </c>
      <c r="U4116" s="71">
        <f t="shared" si="402"/>
        <v>0</v>
      </c>
      <c r="V4116" s="71">
        <f t="shared" si="404"/>
        <v>0</v>
      </c>
      <c r="X4116" s="69">
        <f>Job_Cards[[#This Row],[GST on Lobour]]+Job_Cards[[#This Row],[Total Labour]]+Job_Cards[[#This Row],[Part Value]]</f>
        <v>0</v>
      </c>
    </row>
    <row r="4117" spans="7:24" x14ac:dyDescent="0.35">
      <c r="G4117" s="64"/>
      <c r="H4117" s="65"/>
      <c r="I4117" s="65" t="str">
        <f>IF(Job_Cards[[#This Row],[Customer Name]]="",I4116,"")</f>
        <v>Counter Sale</v>
      </c>
      <c r="K4117" s="67" t="str">
        <f>_xlfn.XLOOKUP(Job_Cards[[#This Row],[Part Code Issued]],'Inventory Check'!$A$3:$A$3000,'Inventory Check'!$B$3:$B$3000,"WRONG Code",0)</f>
        <v>WRONG Code</v>
      </c>
      <c r="N4117" s="69">
        <f t="shared" si="403"/>
        <v>0</v>
      </c>
      <c r="U4117" s="71">
        <f t="shared" si="402"/>
        <v>0</v>
      </c>
      <c r="V4117" s="71">
        <f t="shared" si="404"/>
        <v>0</v>
      </c>
      <c r="X4117" s="69">
        <f>Job_Cards[[#This Row],[GST on Lobour]]+Job_Cards[[#This Row],[Total Labour]]+Job_Cards[[#This Row],[Part Value]]</f>
        <v>0</v>
      </c>
    </row>
    <row r="4118" spans="7:24" x14ac:dyDescent="0.35">
      <c r="G4118" s="64"/>
      <c r="H4118" s="65"/>
      <c r="I4118" s="65" t="str">
        <f>IF(Job_Cards[[#This Row],[Customer Name]]="",I4117,"")</f>
        <v>Counter Sale</v>
      </c>
      <c r="K4118" s="67" t="str">
        <f>_xlfn.XLOOKUP(Job_Cards[[#This Row],[Part Code Issued]],'Inventory Check'!$A$3:$A$3000,'Inventory Check'!$B$3:$B$3000,"WRONG Code",0)</f>
        <v>WRONG Code</v>
      </c>
      <c r="N4118" s="69">
        <f t="shared" si="403"/>
        <v>0</v>
      </c>
      <c r="U4118" s="71">
        <f t="shared" si="402"/>
        <v>0</v>
      </c>
      <c r="V4118" s="71">
        <f t="shared" si="404"/>
        <v>0</v>
      </c>
      <c r="X4118" s="69">
        <f>Job_Cards[[#This Row],[GST on Lobour]]+Job_Cards[[#This Row],[Total Labour]]+Job_Cards[[#This Row],[Part Value]]</f>
        <v>0</v>
      </c>
    </row>
    <row r="4119" spans="7:24" x14ac:dyDescent="0.35">
      <c r="G4119" s="64"/>
      <c r="H4119" s="65"/>
      <c r="I4119" s="65" t="str">
        <f>IF(Job_Cards[[#This Row],[Customer Name]]="",I4118,"")</f>
        <v>Counter Sale</v>
      </c>
      <c r="K4119" s="67" t="str">
        <f>_xlfn.XLOOKUP(Job_Cards[[#This Row],[Part Code Issued]],'Inventory Check'!$A$3:$A$3000,'Inventory Check'!$B$3:$B$3000,"WRONG Code",0)</f>
        <v>WRONG Code</v>
      </c>
      <c r="N4119" s="69">
        <f t="shared" si="403"/>
        <v>0</v>
      </c>
      <c r="U4119" s="71">
        <f t="shared" si="402"/>
        <v>0</v>
      </c>
      <c r="V4119" s="71">
        <f t="shared" si="404"/>
        <v>0</v>
      </c>
      <c r="X4119" s="69">
        <f>Job_Cards[[#This Row],[GST on Lobour]]+Job_Cards[[#This Row],[Total Labour]]+Job_Cards[[#This Row],[Part Value]]</f>
        <v>0</v>
      </c>
    </row>
    <row r="4120" spans="7:24" x14ac:dyDescent="0.35">
      <c r="G4120" s="64"/>
      <c r="H4120" s="65"/>
      <c r="I4120" s="65" t="str">
        <f>IF(Job_Cards[[#This Row],[Customer Name]]="",I4119,"")</f>
        <v>Counter Sale</v>
      </c>
      <c r="K4120" s="67" t="str">
        <f>_xlfn.XLOOKUP(Job_Cards[[#This Row],[Part Code Issued]],'Inventory Check'!$A$3:$A$3000,'Inventory Check'!$B$3:$B$3000,"WRONG Code",0)</f>
        <v>WRONG Code</v>
      </c>
      <c r="N4120" s="69">
        <f t="shared" si="403"/>
        <v>0</v>
      </c>
      <c r="U4120" s="71">
        <f t="shared" si="402"/>
        <v>0</v>
      </c>
      <c r="V4120" s="71">
        <f t="shared" si="404"/>
        <v>0</v>
      </c>
      <c r="X4120" s="69">
        <f>Job_Cards[[#This Row],[GST on Lobour]]+Job_Cards[[#This Row],[Total Labour]]+Job_Cards[[#This Row],[Part Value]]</f>
        <v>0</v>
      </c>
    </row>
    <row r="4121" spans="7:24" x14ac:dyDescent="0.35">
      <c r="G4121" s="64"/>
      <c r="H4121" s="65"/>
      <c r="I4121" s="65" t="str">
        <f>IF(Job_Cards[[#This Row],[Customer Name]]="",I4120,"")</f>
        <v>Counter Sale</v>
      </c>
      <c r="K4121" s="67" t="str">
        <f>_xlfn.XLOOKUP(Job_Cards[[#This Row],[Part Code Issued]],'Inventory Check'!$A$3:$A$3000,'Inventory Check'!$B$3:$B$3000,"WRONG Code",0)</f>
        <v>WRONG Code</v>
      </c>
      <c r="N4121" s="69">
        <f t="shared" si="403"/>
        <v>0</v>
      </c>
      <c r="U4121" s="71">
        <f t="shared" si="402"/>
        <v>0</v>
      </c>
      <c r="V4121" s="71">
        <f t="shared" si="404"/>
        <v>0</v>
      </c>
      <c r="X4121" s="69">
        <f>Job_Cards[[#This Row],[GST on Lobour]]+Job_Cards[[#This Row],[Total Labour]]+Job_Cards[[#This Row],[Part Value]]</f>
        <v>0</v>
      </c>
    </row>
    <row r="4122" spans="7:24" x14ac:dyDescent="0.35">
      <c r="G4122" s="64"/>
      <c r="H4122" s="65"/>
      <c r="I4122" s="65" t="str">
        <f>IF(Job_Cards[[#This Row],[Customer Name]]="",I4121,"")</f>
        <v>Counter Sale</v>
      </c>
      <c r="K4122" s="67" t="str">
        <f>_xlfn.XLOOKUP(Job_Cards[[#This Row],[Part Code Issued]],'Inventory Check'!$A$3:$A$3000,'Inventory Check'!$B$3:$B$3000,"WRONG Code",0)</f>
        <v>WRONG Code</v>
      </c>
      <c r="N4122" s="69">
        <f t="shared" si="403"/>
        <v>0</v>
      </c>
      <c r="U4122" s="71">
        <f t="shared" si="402"/>
        <v>0</v>
      </c>
      <c r="V4122" s="71">
        <f t="shared" si="404"/>
        <v>0</v>
      </c>
      <c r="X4122" s="69">
        <f>Job_Cards[[#This Row],[GST on Lobour]]+Job_Cards[[#This Row],[Total Labour]]+Job_Cards[[#This Row],[Part Value]]</f>
        <v>0</v>
      </c>
    </row>
    <row r="4123" spans="7:24" x14ac:dyDescent="0.35">
      <c r="G4123" s="64"/>
      <c r="H4123" s="65"/>
      <c r="I4123" s="65" t="str">
        <f>IF(Job_Cards[[#This Row],[Customer Name]]="",I4122,"")</f>
        <v>Counter Sale</v>
      </c>
      <c r="K4123" s="67" t="str">
        <f>_xlfn.XLOOKUP(Job_Cards[[#This Row],[Part Code Issued]],'Inventory Check'!$A$3:$A$3000,'Inventory Check'!$B$3:$B$3000,"WRONG Code",0)</f>
        <v>WRONG Code</v>
      </c>
      <c r="N4123" s="69">
        <f t="shared" si="403"/>
        <v>0</v>
      </c>
      <c r="U4123" s="71">
        <f t="shared" si="402"/>
        <v>0</v>
      </c>
      <c r="V4123" s="71">
        <f t="shared" si="404"/>
        <v>0</v>
      </c>
      <c r="X4123" s="69">
        <f>Job_Cards[[#This Row],[GST on Lobour]]+Job_Cards[[#This Row],[Total Labour]]+Job_Cards[[#This Row],[Part Value]]</f>
        <v>0</v>
      </c>
    </row>
    <row r="4124" spans="7:24" x14ac:dyDescent="0.35">
      <c r="G4124" s="64"/>
      <c r="H4124" s="65"/>
      <c r="I4124" s="65" t="str">
        <f>IF(Job_Cards[[#This Row],[Customer Name]]="",I4123,"")</f>
        <v>Counter Sale</v>
      </c>
      <c r="K4124" s="67" t="str">
        <f>_xlfn.XLOOKUP(Job_Cards[[#This Row],[Part Code Issued]],'Inventory Check'!$A$3:$A$3000,'Inventory Check'!$B$3:$B$3000,"WRONG Code",0)</f>
        <v>WRONG Code</v>
      </c>
      <c r="N4124" s="69">
        <f t="shared" si="403"/>
        <v>0</v>
      </c>
      <c r="U4124" s="71">
        <f t="shared" si="402"/>
        <v>0</v>
      </c>
      <c r="V4124" s="71">
        <f t="shared" si="404"/>
        <v>0</v>
      </c>
      <c r="X4124" s="69">
        <f>Job_Cards[[#This Row],[GST on Lobour]]+Job_Cards[[#This Row],[Total Labour]]+Job_Cards[[#This Row],[Part Value]]</f>
        <v>0</v>
      </c>
    </row>
    <row r="4125" spans="7:24" x14ac:dyDescent="0.35">
      <c r="G4125" s="64"/>
      <c r="H4125" s="65"/>
      <c r="I4125" s="65" t="str">
        <f>IF(Job_Cards[[#This Row],[Customer Name]]="",I4124,"")</f>
        <v>Counter Sale</v>
      </c>
      <c r="K4125" s="67" t="str">
        <f>_xlfn.XLOOKUP(Job_Cards[[#This Row],[Part Code Issued]],'Inventory Check'!$A$3:$A$3000,'Inventory Check'!$B$3:$B$3000,"WRONG Code",0)</f>
        <v>WRONG Code</v>
      </c>
      <c r="N4125" s="69">
        <f t="shared" si="403"/>
        <v>0</v>
      </c>
      <c r="U4125" s="71">
        <f t="shared" si="402"/>
        <v>0</v>
      </c>
      <c r="V4125" s="71">
        <f t="shared" si="404"/>
        <v>0</v>
      </c>
      <c r="X4125" s="69">
        <f>Job_Cards[[#This Row],[GST on Lobour]]+Job_Cards[[#This Row],[Total Labour]]+Job_Cards[[#This Row],[Part Value]]</f>
        <v>0</v>
      </c>
    </row>
    <row r="4126" spans="7:24" x14ac:dyDescent="0.35">
      <c r="G4126" s="64"/>
      <c r="H4126" s="65"/>
      <c r="I4126" s="65" t="str">
        <f>IF(Job_Cards[[#This Row],[Customer Name]]="",I4125,"")</f>
        <v>Counter Sale</v>
      </c>
      <c r="K4126" s="67" t="str">
        <f>_xlfn.XLOOKUP(Job_Cards[[#This Row],[Part Code Issued]],'Inventory Check'!$A$3:$A$3000,'Inventory Check'!$B$3:$B$3000,"WRONG Code",0)</f>
        <v>WRONG Code</v>
      </c>
      <c r="N4126" s="69">
        <f t="shared" si="403"/>
        <v>0</v>
      </c>
      <c r="U4126" s="71">
        <f t="shared" si="402"/>
        <v>0</v>
      </c>
      <c r="V4126" s="71">
        <f t="shared" si="404"/>
        <v>0</v>
      </c>
      <c r="X4126" s="69">
        <f>Job_Cards[[#This Row],[GST on Lobour]]+Job_Cards[[#This Row],[Total Labour]]+Job_Cards[[#This Row],[Part Value]]</f>
        <v>0</v>
      </c>
    </row>
    <row r="4127" spans="7:24" x14ac:dyDescent="0.35">
      <c r="G4127" s="64"/>
      <c r="H4127" s="65"/>
      <c r="I4127" s="65" t="str">
        <f>IF(Job_Cards[[#This Row],[Customer Name]]="",I4126,"")</f>
        <v>Counter Sale</v>
      </c>
      <c r="K4127" s="67" t="str">
        <f>_xlfn.XLOOKUP(Job_Cards[[#This Row],[Part Code Issued]],'Inventory Check'!$A$3:$A$3000,'Inventory Check'!$B$3:$B$3000,"WRONG Code",0)</f>
        <v>WRONG Code</v>
      </c>
      <c r="N4127" s="69">
        <f t="shared" si="403"/>
        <v>0</v>
      </c>
      <c r="U4127" s="71">
        <f t="shared" si="402"/>
        <v>0</v>
      </c>
      <c r="V4127" s="71">
        <f t="shared" si="404"/>
        <v>0</v>
      </c>
      <c r="X4127" s="69">
        <f>Job_Cards[[#This Row],[GST on Lobour]]+Job_Cards[[#This Row],[Total Labour]]+Job_Cards[[#This Row],[Part Value]]</f>
        <v>0</v>
      </c>
    </row>
    <row r="4128" spans="7:24" x14ac:dyDescent="0.35">
      <c r="G4128" s="64"/>
      <c r="H4128" s="65"/>
      <c r="I4128" s="65" t="str">
        <f>IF(Job_Cards[[#This Row],[Customer Name]]="",I4127,"")</f>
        <v>Counter Sale</v>
      </c>
      <c r="K4128" s="67" t="str">
        <f>_xlfn.XLOOKUP(Job_Cards[[#This Row],[Part Code Issued]],'Inventory Check'!$A$3:$A$3000,'Inventory Check'!$B$3:$B$3000,"WRONG Code",0)</f>
        <v>WRONG Code</v>
      </c>
      <c r="N4128" s="69">
        <f t="shared" si="403"/>
        <v>0</v>
      </c>
      <c r="U4128" s="71">
        <f t="shared" si="402"/>
        <v>0</v>
      </c>
      <c r="V4128" s="71">
        <f t="shared" si="404"/>
        <v>0</v>
      </c>
      <c r="X4128" s="69">
        <f>Job_Cards[[#This Row],[GST on Lobour]]+Job_Cards[[#This Row],[Total Labour]]+Job_Cards[[#This Row],[Part Value]]</f>
        <v>0</v>
      </c>
    </row>
    <row r="4129" spans="7:24" x14ac:dyDescent="0.35">
      <c r="G4129" s="64"/>
      <c r="H4129" s="65"/>
      <c r="I4129" s="65" t="str">
        <f>IF(Job_Cards[[#This Row],[Customer Name]]="",I4128,"")</f>
        <v>Counter Sale</v>
      </c>
      <c r="K4129" s="67" t="str">
        <f>_xlfn.XLOOKUP(Job_Cards[[#This Row],[Part Code Issued]],'Inventory Check'!$A$3:$A$3000,'Inventory Check'!$B$3:$B$3000,"WRONG Code",0)</f>
        <v>WRONG Code</v>
      </c>
      <c r="N4129" s="69">
        <f t="shared" si="403"/>
        <v>0</v>
      </c>
      <c r="U4129" s="71">
        <f t="shared" si="402"/>
        <v>0</v>
      </c>
      <c r="V4129" s="71">
        <f t="shared" si="404"/>
        <v>0</v>
      </c>
      <c r="X4129" s="69">
        <f>Job_Cards[[#This Row],[GST on Lobour]]+Job_Cards[[#This Row],[Total Labour]]+Job_Cards[[#This Row],[Part Value]]</f>
        <v>0</v>
      </c>
    </row>
    <row r="4130" spans="7:24" x14ac:dyDescent="0.35">
      <c r="G4130" s="64"/>
      <c r="H4130" s="65"/>
      <c r="I4130" s="65" t="str">
        <f>IF(Job_Cards[[#This Row],[Customer Name]]="",I4129,"")</f>
        <v>Counter Sale</v>
      </c>
      <c r="K4130" s="67" t="str">
        <f>_xlfn.XLOOKUP(Job_Cards[[#This Row],[Part Code Issued]],'Inventory Check'!$A$3:$A$3000,'Inventory Check'!$B$3:$B$3000,"WRONG Code",0)</f>
        <v>WRONG Code</v>
      </c>
      <c r="N4130" s="69">
        <f t="shared" si="403"/>
        <v>0</v>
      </c>
      <c r="U4130" s="71">
        <f t="shared" si="402"/>
        <v>0</v>
      </c>
      <c r="V4130" s="71">
        <f t="shared" si="404"/>
        <v>0</v>
      </c>
      <c r="X4130" s="69">
        <f>Job_Cards[[#This Row],[GST on Lobour]]+Job_Cards[[#This Row],[Total Labour]]+Job_Cards[[#This Row],[Part Value]]</f>
        <v>0</v>
      </c>
    </row>
    <row r="4131" spans="7:24" x14ac:dyDescent="0.35">
      <c r="G4131" s="64"/>
      <c r="H4131" s="65"/>
      <c r="I4131" s="65" t="str">
        <f>IF(Job_Cards[[#This Row],[Customer Name]]="",I4130,"")</f>
        <v>Counter Sale</v>
      </c>
      <c r="K4131" s="67" t="str">
        <f>_xlfn.XLOOKUP(Job_Cards[[#This Row],[Part Code Issued]],'Inventory Check'!$A$3:$A$3000,'Inventory Check'!$B$3:$B$3000,"WRONG Code",0)</f>
        <v>WRONG Code</v>
      </c>
      <c r="N4131" s="69">
        <f t="shared" si="403"/>
        <v>0</v>
      </c>
      <c r="U4131" s="71">
        <f t="shared" si="402"/>
        <v>0</v>
      </c>
      <c r="V4131" s="71">
        <f t="shared" si="404"/>
        <v>0</v>
      </c>
      <c r="X4131" s="69">
        <f>Job_Cards[[#This Row],[GST on Lobour]]+Job_Cards[[#This Row],[Total Labour]]+Job_Cards[[#This Row],[Part Value]]</f>
        <v>0</v>
      </c>
    </row>
    <row r="4132" spans="7:24" x14ac:dyDescent="0.35">
      <c r="G4132" s="64"/>
      <c r="H4132" s="65"/>
      <c r="I4132" s="65" t="str">
        <f>IF(Job_Cards[[#This Row],[Customer Name]]="",I4131,"")</f>
        <v>Counter Sale</v>
      </c>
      <c r="K4132" s="67" t="str">
        <f>_xlfn.XLOOKUP(Job_Cards[[#This Row],[Part Code Issued]],'Inventory Check'!$A$3:$A$3000,'Inventory Check'!$B$3:$B$3000,"WRONG Code",0)</f>
        <v>WRONG Code</v>
      </c>
      <c r="N4132" s="69">
        <f t="shared" si="403"/>
        <v>0</v>
      </c>
      <c r="U4132" s="71">
        <f t="shared" si="402"/>
        <v>0</v>
      </c>
      <c r="V4132" s="71">
        <f t="shared" si="404"/>
        <v>0</v>
      </c>
      <c r="X4132" s="69">
        <f>Job_Cards[[#This Row],[GST on Lobour]]+Job_Cards[[#This Row],[Total Labour]]+Job_Cards[[#This Row],[Part Value]]</f>
        <v>0</v>
      </c>
    </row>
    <row r="4133" spans="7:24" x14ac:dyDescent="0.35">
      <c r="G4133" s="64"/>
      <c r="H4133" s="65"/>
      <c r="I4133" s="65" t="str">
        <f>IF(Job_Cards[[#This Row],[Customer Name]]="",I4132,"")</f>
        <v>Counter Sale</v>
      </c>
      <c r="K4133" s="67" t="str">
        <f>_xlfn.XLOOKUP(Job_Cards[[#This Row],[Part Code Issued]],'Inventory Check'!$A$3:$A$3000,'Inventory Check'!$B$3:$B$3000,"WRONG Code",0)</f>
        <v>WRONG Code</v>
      </c>
      <c r="N4133" s="69">
        <f t="shared" si="403"/>
        <v>0</v>
      </c>
      <c r="U4133" s="71">
        <f t="shared" si="402"/>
        <v>0</v>
      </c>
      <c r="V4133" s="71">
        <f t="shared" si="404"/>
        <v>0</v>
      </c>
      <c r="X4133" s="69">
        <f>Job_Cards[[#This Row],[GST on Lobour]]+Job_Cards[[#This Row],[Total Labour]]+Job_Cards[[#This Row],[Part Value]]</f>
        <v>0</v>
      </c>
    </row>
    <row r="4134" spans="7:24" x14ac:dyDescent="0.35">
      <c r="G4134" s="64"/>
      <c r="H4134" s="65"/>
      <c r="I4134" s="65" t="str">
        <f>IF(Job_Cards[[#This Row],[Customer Name]]="",I4133,"")</f>
        <v>Counter Sale</v>
      </c>
      <c r="K4134" s="67" t="str">
        <f>_xlfn.XLOOKUP(Job_Cards[[#This Row],[Part Code Issued]],'Inventory Check'!$A$3:$A$3000,'Inventory Check'!$B$3:$B$3000,"WRONG Code",0)</f>
        <v>WRONG Code</v>
      </c>
      <c r="N4134" s="69">
        <f t="shared" si="403"/>
        <v>0</v>
      </c>
      <c r="U4134" s="71">
        <f t="shared" si="402"/>
        <v>0</v>
      </c>
      <c r="V4134" s="71">
        <f t="shared" si="404"/>
        <v>0</v>
      </c>
      <c r="X4134" s="69">
        <f>Job_Cards[[#This Row],[GST on Lobour]]+Job_Cards[[#This Row],[Total Labour]]+Job_Cards[[#This Row],[Part Value]]</f>
        <v>0</v>
      </c>
    </row>
    <row r="4135" spans="7:24" x14ac:dyDescent="0.35">
      <c r="G4135" s="64"/>
      <c r="H4135" s="65"/>
      <c r="I4135" s="65" t="str">
        <f>IF(Job_Cards[[#This Row],[Customer Name]]="",I4134,"")</f>
        <v>Counter Sale</v>
      </c>
      <c r="K4135" s="67" t="str">
        <f>_xlfn.XLOOKUP(Job_Cards[[#This Row],[Part Code Issued]],'Inventory Check'!$A$3:$A$3000,'Inventory Check'!$B$3:$B$3000,"WRONG Code",0)</f>
        <v>WRONG Code</v>
      </c>
      <c r="N4135" s="69">
        <f t="shared" si="403"/>
        <v>0</v>
      </c>
      <c r="U4135" s="71">
        <f t="shared" si="402"/>
        <v>0</v>
      </c>
      <c r="V4135" s="71">
        <f t="shared" si="404"/>
        <v>0</v>
      </c>
      <c r="X4135" s="69">
        <f>Job_Cards[[#This Row],[GST on Lobour]]+Job_Cards[[#This Row],[Total Labour]]+Job_Cards[[#This Row],[Part Value]]</f>
        <v>0</v>
      </c>
    </row>
    <row r="4136" spans="7:24" x14ac:dyDescent="0.35">
      <c r="G4136" s="64"/>
      <c r="H4136" s="65"/>
      <c r="I4136" s="65" t="str">
        <f>IF(Job_Cards[[#This Row],[Customer Name]]="",I4135,"")</f>
        <v>Counter Sale</v>
      </c>
      <c r="K4136" s="67" t="str">
        <f>_xlfn.XLOOKUP(Job_Cards[[#This Row],[Part Code Issued]],'Inventory Check'!$A$3:$A$3000,'Inventory Check'!$B$3:$B$3000,"WRONG Code",0)</f>
        <v>WRONG Code</v>
      </c>
      <c r="N4136" s="69">
        <f t="shared" si="403"/>
        <v>0</v>
      </c>
      <c r="U4136" s="71">
        <f t="shared" si="402"/>
        <v>0</v>
      </c>
      <c r="V4136" s="71">
        <f t="shared" si="404"/>
        <v>0</v>
      </c>
      <c r="X4136" s="69">
        <f>Job_Cards[[#This Row],[GST on Lobour]]+Job_Cards[[#This Row],[Total Labour]]+Job_Cards[[#This Row],[Part Value]]</f>
        <v>0</v>
      </c>
    </row>
    <row r="4137" spans="7:24" x14ac:dyDescent="0.35">
      <c r="G4137" s="64"/>
      <c r="H4137" s="65"/>
      <c r="I4137" s="65" t="str">
        <f>IF(Job_Cards[[#This Row],[Customer Name]]="",I4136,"")</f>
        <v>Counter Sale</v>
      </c>
      <c r="K4137" s="67" t="str">
        <f>_xlfn.XLOOKUP(Job_Cards[[#This Row],[Part Code Issued]],'Inventory Check'!$A$3:$A$3000,'Inventory Check'!$B$3:$B$3000,"WRONG Code",0)</f>
        <v>WRONG Code</v>
      </c>
      <c r="N4137" s="69">
        <f t="shared" si="403"/>
        <v>0</v>
      </c>
      <c r="U4137" s="71">
        <f t="shared" si="402"/>
        <v>0</v>
      </c>
      <c r="V4137" s="71">
        <f t="shared" si="404"/>
        <v>0</v>
      </c>
      <c r="X4137" s="69">
        <f>Job_Cards[[#This Row],[GST on Lobour]]+Job_Cards[[#This Row],[Total Labour]]+Job_Cards[[#This Row],[Part Value]]</f>
        <v>0</v>
      </c>
    </row>
    <row r="4138" spans="7:24" x14ac:dyDescent="0.35">
      <c r="G4138" s="64"/>
      <c r="H4138" s="65"/>
      <c r="I4138" s="65" t="str">
        <f>IF(Job_Cards[[#This Row],[Customer Name]]="",I4137,"")</f>
        <v>Counter Sale</v>
      </c>
      <c r="K4138" s="67" t="str">
        <f>_xlfn.XLOOKUP(Job_Cards[[#This Row],[Part Code Issued]],'Inventory Check'!$A$3:$A$3000,'Inventory Check'!$B$3:$B$3000,"WRONG Code",0)</f>
        <v>WRONG Code</v>
      </c>
      <c r="N4138" s="69">
        <f t="shared" si="403"/>
        <v>0</v>
      </c>
      <c r="U4138" s="71">
        <f t="shared" si="402"/>
        <v>0</v>
      </c>
      <c r="V4138" s="71">
        <f t="shared" si="404"/>
        <v>0</v>
      </c>
      <c r="X4138" s="69">
        <f>Job_Cards[[#This Row],[GST on Lobour]]+Job_Cards[[#This Row],[Total Labour]]+Job_Cards[[#This Row],[Part Value]]</f>
        <v>0</v>
      </c>
    </row>
    <row r="4139" spans="7:24" x14ac:dyDescent="0.35">
      <c r="G4139" s="64"/>
      <c r="H4139" s="65"/>
      <c r="I4139" s="65" t="str">
        <f>IF(Job_Cards[[#This Row],[Customer Name]]="",I4138,"")</f>
        <v>Counter Sale</v>
      </c>
      <c r="K4139" s="67" t="str">
        <f>_xlfn.XLOOKUP(Job_Cards[[#This Row],[Part Code Issued]],'Inventory Check'!$A$3:$A$3000,'Inventory Check'!$B$3:$B$3000,"WRONG Code",0)</f>
        <v>WRONG Code</v>
      </c>
      <c r="N4139" s="69">
        <f t="shared" si="403"/>
        <v>0</v>
      </c>
      <c r="U4139" s="71">
        <f t="shared" si="402"/>
        <v>0</v>
      </c>
      <c r="V4139" s="71">
        <f t="shared" si="404"/>
        <v>0</v>
      </c>
      <c r="X4139" s="69">
        <f>Job_Cards[[#This Row],[GST on Lobour]]+Job_Cards[[#This Row],[Total Labour]]+Job_Cards[[#This Row],[Part Value]]</f>
        <v>0</v>
      </c>
    </row>
    <row r="4140" spans="7:24" x14ac:dyDescent="0.35">
      <c r="G4140" s="64"/>
      <c r="H4140" s="65"/>
      <c r="I4140" s="65" t="str">
        <f>IF(Job_Cards[[#This Row],[Customer Name]]="",I4139,"")</f>
        <v>Counter Sale</v>
      </c>
      <c r="K4140" s="67" t="str">
        <f>_xlfn.XLOOKUP(Job_Cards[[#This Row],[Part Code Issued]],'Inventory Check'!$A$3:$A$3000,'Inventory Check'!$B$3:$B$3000,"WRONG Code",0)</f>
        <v>WRONG Code</v>
      </c>
      <c r="N4140" s="69">
        <f t="shared" si="403"/>
        <v>0</v>
      </c>
      <c r="U4140" s="71">
        <f t="shared" si="402"/>
        <v>0</v>
      </c>
      <c r="V4140" s="71">
        <f t="shared" si="404"/>
        <v>0</v>
      </c>
      <c r="X4140" s="69">
        <f>Job_Cards[[#This Row],[GST on Lobour]]+Job_Cards[[#This Row],[Total Labour]]+Job_Cards[[#This Row],[Part Value]]</f>
        <v>0</v>
      </c>
    </row>
    <row r="4141" spans="7:24" x14ac:dyDescent="0.35">
      <c r="G4141" s="64"/>
      <c r="H4141" s="65"/>
      <c r="I4141" s="65" t="str">
        <f>IF(Job_Cards[[#This Row],[Customer Name]]="",I4140,"")</f>
        <v>Counter Sale</v>
      </c>
      <c r="K4141" s="67" t="str">
        <f>_xlfn.XLOOKUP(Job_Cards[[#This Row],[Part Code Issued]],'Inventory Check'!$A$3:$A$3000,'Inventory Check'!$B$3:$B$3000,"WRONG Code",0)</f>
        <v>WRONG Code</v>
      </c>
      <c r="N4141" s="69">
        <f t="shared" si="403"/>
        <v>0</v>
      </c>
      <c r="U4141" s="71">
        <f t="shared" si="402"/>
        <v>0</v>
      </c>
      <c r="V4141" s="71">
        <f t="shared" si="404"/>
        <v>0</v>
      </c>
      <c r="X4141" s="69">
        <f>Job_Cards[[#This Row],[GST on Lobour]]+Job_Cards[[#This Row],[Total Labour]]+Job_Cards[[#This Row],[Part Value]]</f>
        <v>0</v>
      </c>
    </row>
    <row r="4142" spans="7:24" x14ac:dyDescent="0.35">
      <c r="G4142" s="64"/>
      <c r="H4142" s="65"/>
      <c r="I4142" s="65" t="str">
        <f>IF(Job_Cards[[#This Row],[Customer Name]]="",I4141,"")</f>
        <v>Counter Sale</v>
      </c>
      <c r="K4142" s="67" t="str">
        <f>_xlfn.XLOOKUP(Job_Cards[[#This Row],[Part Code Issued]],'Inventory Check'!$A$3:$A$3000,'Inventory Check'!$B$3:$B$3000,"WRONG Code",0)</f>
        <v>WRONG Code</v>
      </c>
      <c r="N4142" s="69">
        <f t="shared" si="403"/>
        <v>0</v>
      </c>
      <c r="U4142" s="71">
        <f t="shared" si="402"/>
        <v>0</v>
      </c>
      <c r="V4142" s="71">
        <f t="shared" si="404"/>
        <v>0</v>
      </c>
      <c r="X4142" s="69">
        <f>Job_Cards[[#This Row],[GST on Lobour]]+Job_Cards[[#This Row],[Total Labour]]+Job_Cards[[#This Row],[Part Value]]</f>
        <v>0</v>
      </c>
    </row>
    <row r="4143" spans="7:24" x14ac:dyDescent="0.35">
      <c r="G4143" s="64"/>
      <c r="H4143" s="65"/>
      <c r="I4143" s="65" t="str">
        <f>IF(Job_Cards[[#This Row],[Customer Name]]="",I4142,"")</f>
        <v>Counter Sale</v>
      </c>
      <c r="K4143" s="67" t="str">
        <f>_xlfn.XLOOKUP(Job_Cards[[#This Row],[Part Code Issued]],'Inventory Check'!$A$3:$A$3000,'Inventory Check'!$B$3:$B$3000,"WRONG Code",0)</f>
        <v>WRONG Code</v>
      </c>
      <c r="N4143" s="69">
        <f t="shared" si="403"/>
        <v>0</v>
      </c>
      <c r="U4143" s="71">
        <f t="shared" si="402"/>
        <v>0</v>
      </c>
      <c r="V4143" s="71">
        <f t="shared" si="404"/>
        <v>0</v>
      </c>
      <c r="X4143" s="69">
        <f>Job_Cards[[#This Row],[GST on Lobour]]+Job_Cards[[#This Row],[Total Labour]]+Job_Cards[[#This Row],[Part Value]]</f>
        <v>0</v>
      </c>
    </row>
    <row r="4144" spans="7:24" x14ac:dyDescent="0.35">
      <c r="G4144" s="64"/>
      <c r="H4144" s="65"/>
      <c r="I4144" s="65" t="str">
        <f>IF(Job_Cards[[#This Row],[Customer Name]]="",I4143,"")</f>
        <v>Counter Sale</v>
      </c>
      <c r="K4144" s="67" t="str">
        <f>_xlfn.XLOOKUP(Job_Cards[[#This Row],[Part Code Issued]],'Inventory Check'!$A$3:$A$3000,'Inventory Check'!$B$3:$B$3000,"WRONG Code",0)</f>
        <v>WRONG Code</v>
      </c>
      <c r="N4144" s="69">
        <f t="shared" si="403"/>
        <v>0</v>
      </c>
      <c r="U4144" s="71">
        <f t="shared" si="402"/>
        <v>0</v>
      </c>
      <c r="V4144" s="71">
        <f t="shared" si="404"/>
        <v>0</v>
      </c>
      <c r="X4144" s="69">
        <f>Job_Cards[[#This Row],[GST on Lobour]]+Job_Cards[[#This Row],[Total Labour]]+Job_Cards[[#This Row],[Part Value]]</f>
        <v>0</v>
      </c>
    </row>
    <row r="4145" spans="7:24" x14ac:dyDescent="0.35">
      <c r="G4145" s="64"/>
      <c r="H4145" s="65"/>
      <c r="I4145" s="65" t="str">
        <f>IF(Job_Cards[[#This Row],[Customer Name]]="",I4144,"")</f>
        <v>Counter Sale</v>
      </c>
      <c r="K4145" s="67" t="str">
        <f>_xlfn.XLOOKUP(Job_Cards[[#This Row],[Part Code Issued]],'Inventory Check'!$A$3:$A$3000,'Inventory Check'!$B$3:$B$3000,"WRONG Code",0)</f>
        <v>WRONG Code</v>
      </c>
      <c r="N4145" s="69">
        <f t="shared" si="403"/>
        <v>0</v>
      </c>
      <c r="U4145" s="71">
        <f t="shared" si="402"/>
        <v>0</v>
      </c>
      <c r="V4145" s="71">
        <f t="shared" si="404"/>
        <v>0</v>
      </c>
      <c r="X4145" s="69">
        <f>Job_Cards[[#This Row],[GST on Lobour]]+Job_Cards[[#This Row],[Total Labour]]+Job_Cards[[#This Row],[Part Value]]</f>
        <v>0</v>
      </c>
    </row>
    <row r="4146" spans="7:24" x14ac:dyDescent="0.35">
      <c r="G4146" s="64"/>
      <c r="H4146" s="65"/>
      <c r="I4146" s="65" t="str">
        <f>IF(Job_Cards[[#This Row],[Customer Name]]="",I4145,"")</f>
        <v>Counter Sale</v>
      </c>
      <c r="K4146" s="67" t="str">
        <f>_xlfn.XLOOKUP(Job_Cards[[#This Row],[Part Code Issued]],'Inventory Check'!$A$3:$A$3000,'Inventory Check'!$B$3:$B$3000,"WRONG Code",0)</f>
        <v>WRONG Code</v>
      </c>
      <c r="N4146" s="69">
        <f t="shared" si="403"/>
        <v>0</v>
      </c>
      <c r="U4146" s="71">
        <f t="shared" si="402"/>
        <v>0</v>
      </c>
      <c r="V4146" s="71">
        <f t="shared" si="404"/>
        <v>0</v>
      </c>
      <c r="X4146" s="69">
        <f>Job_Cards[[#This Row],[GST on Lobour]]+Job_Cards[[#This Row],[Total Labour]]+Job_Cards[[#This Row],[Part Value]]</f>
        <v>0</v>
      </c>
    </row>
    <row r="4147" spans="7:24" x14ac:dyDescent="0.35">
      <c r="G4147" s="64"/>
      <c r="H4147" s="65"/>
      <c r="I4147" s="65" t="str">
        <f>IF(Job_Cards[[#This Row],[Customer Name]]="",I4146,"")</f>
        <v>Counter Sale</v>
      </c>
      <c r="K4147" s="67" t="str">
        <f>_xlfn.XLOOKUP(Job_Cards[[#This Row],[Part Code Issued]],'Inventory Check'!$A$3:$A$3000,'Inventory Check'!$B$3:$B$3000,"WRONG Code",0)</f>
        <v>WRONG Code</v>
      </c>
      <c r="N4147" s="69">
        <f t="shared" si="403"/>
        <v>0</v>
      </c>
      <c r="U4147" s="71">
        <f t="shared" si="402"/>
        <v>0</v>
      </c>
      <c r="V4147" s="71">
        <f t="shared" si="404"/>
        <v>0</v>
      </c>
      <c r="X4147" s="69">
        <f>Job_Cards[[#This Row],[GST on Lobour]]+Job_Cards[[#This Row],[Total Labour]]+Job_Cards[[#This Row],[Part Value]]</f>
        <v>0</v>
      </c>
    </row>
    <row r="4148" spans="7:24" x14ac:dyDescent="0.35">
      <c r="G4148" s="64"/>
      <c r="H4148" s="65"/>
      <c r="I4148" s="65" t="str">
        <f>IF(Job_Cards[[#This Row],[Customer Name]]="",I4147,"")</f>
        <v>Counter Sale</v>
      </c>
      <c r="K4148" s="67" t="str">
        <f>_xlfn.XLOOKUP(Job_Cards[[#This Row],[Part Code Issued]],'Inventory Check'!$A$3:$A$3000,'Inventory Check'!$B$3:$B$3000,"WRONG Code",0)</f>
        <v>WRONG Code</v>
      </c>
      <c r="N4148" s="69">
        <f t="shared" si="403"/>
        <v>0</v>
      </c>
      <c r="U4148" s="71">
        <f t="shared" si="402"/>
        <v>0</v>
      </c>
      <c r="V4148" s="71">
        <f t="shared" si="404"/>
        <v>0</v>
      </c>
      <c r="X4148" s="69">
        <f>Job_Cards[[#This Row],[GST on Lobour]]+Job_Cards[[#This Row],[Total Labour]]+Job_Cards[[#This Row],[Part Value]]</f>
        <v>0</v>
      </c>
    </row>
    <row r="4149" spans="7:24" x14ac:dyDescent="0.35">
      <c r="G4149" s="64"/>
      <c r="H4149" s="65"/>
      <c r="I4149" s="65" t="str">
        <f>IF(Job_Cards[[#This Row],[Customer Name]]="",I4148,"")</f>
        <v>Counter Sale</v>
      </c>
      <c r="K4149" s="67" t="str">
        <f>_xlfn.XLOOKUP(Job_Cards[[#This Row],[Part Code Issued]],'Inventory Check'!$A$3:$A$3000,'Inventory Check'!$B$3:$B$3000,"WRONG Code",0)</f>
        <v>WRONG Code</v>
      </c>
      <c r="N4149" s="69">
        <f t="shared" si="403"/>
        <v>0</v>
      </c>
      <c r="U4149" s="71">
        <f t="shared" si="402"/>
        <v>0</v>
      </c>
      <c r="V4149" s="71">
        <f t="shared" si="404"/>
        <v>0</v>
      </c>
      <c r="X4149" s="69">
        <f>Job_Cards[[#This Row],[GST on Lobour]]+Job_Cards[[#This Row],[Total Labour]]+Job_Cards[[#This Row],[Part Value]]</f>
        <v>0</v>
      </c>
    </row>
    <row r="4150" spans="7:24" x14ac:dyDescent="0.35">
      <c r="G4150" s="64"/>
      <c r="H4150" s="65"/>
      <c r="I4150" s="65" t="str">
        <f>IF(Job_Cards[[#This Row],[Customer Name]]="",I4149,"")</f>
        <v>Counter Sale</v>
      </c>
      <c r="K4150" s="67" t="str">
        <f>_xlfn.XLOOKUP(Job_Cards[[#This Row],[Part Code Issued]],'Inventory Check'!$A$3:$A$3000,'Inventory Check'!$B$3:$B$3000,"WRONG Code",0)</f>
        <v>WRONG Code</v>
      </c>
      <c r="N4150" s="69">
        <f t="shared" si="403"/>
        <v>0</v>
      </c>
      <c r="U4150" s="71">
        <f t="shared" si="402"/>
        <v>0</v>
      </c>
      <c r="V4150" s="71">
        <f t="shared" si="404"/>
        <v>0</v>
      </c>
      <c r="X4150" s="69">
        <f>Job_Cards[[#This Row],[GST on Lobour]]+Job_Cards[[#This Row],[Total Labour]]+Job_Cards[[#This Row],[Part Value]]</f>
        <v>0</v>
      </c>
    </row>
    <row r="4151" spans="7:24" x14ac:dyDescent="0.35">
      <c r="G4151" s="64"/>
      <c r="H4151" s="65"/>
      <c r="I4151" s="65" t="str">
        <f>IF(Job_Cards[[#This Row],[Customer Name]]="",I4150,"")</f>
        <v>Counter Sale</v>
      </c>
      <c r="K4151" s="67" t="str">
        <f>_xlfn.XLOOKUP(Job_Cards[[#This Row],[Part Code Issued]],'Inventory Check'!$A$3:$A$3000,'Inventory Check'!$B$3:$B$3000,"WRONG Code",0)</f>
        <v>WRONG Code</v>
      </c>
      <c r="N4151" s="69">
        <f t="shared" si="403"/>
        <v>0</v>
      </c>
      <c r="U4151" s="71">
        <f t="shared" si="402"/>
        <v>0</v>
      </c>
      <c r="V4151" s="71">
        <f t="shared" si="404"/>
        <v>0</v>
      </c>
      <c r="X4151" s="69">
        <f>Job_Cards[[#This Row],[GST on Lobour]]+Job_Cards[[#This Row],[Total Labour]]+Job_Cards[[#This Row],[Part Value]]</f>
        <v>0</v>
      </c>
    </row>
    <row r="4152" spans="7:24" x14ac:dyDescent="0.35">
      <c r="G4152" s="64"/>
      <c r="H4152" s="65"/>
      <c r="I4152" s="65" t="str">
        <f>IF(Job_Cards[[#This Row],[Customer Name]]="",I4151,"")</f>
        <v>Counter Sale</v>
      </c>
      <c r="K4152" s="67" t="str">
        <f>_xlfn.XLOOKUP(Job_Cards[[#This Row],[Part Code Issued]],'Inventory Check'!$A$3:$A$3000,'Inventory Check'!$B$3:$B$3000,"WRONG Code",0)</f>
        <v>WRONG Code</v>
      </c>
      <c r="N4152" s="69">
        <f t="shared" si="403"/>
        <v>0</v>
      </c>
      <c r="U4152" s="71">
        <f t="shared" si="402"/>
        <v>0</v>
      </c>
      <c r="V4152" s="71">
        <f t="shared" si="404"/>
        <v>0</v>
      </c>
      <c r="X4152" s="69">
        <f>Job_Cards[[#This Row],[GST on Lobour]]+Job_Cards[[#This Row],[Total Labour]]+Job_Cards[[#This Row],[Part Value]]</f>
        <v>0</v>
      </c>
    </row>
    <row r="4153" spans="7:24" x14ac:dyDescent="0.35">
      <c r="G4153" s="64"/>
      <c r="H4153" s="65"/>
      <c r="I4153" s="65" t="str">
        <f>IF(Job_Cards[[#This Row],[Customer Name]]="",I4152,"")</f>
        <v>Counter Sale</v>
      </c>
      <c r="K4153" s="67" t="str">
        <f>_xlfn.XLOOKUP(Job_Cards[[#This Row],[Part Code Issued]],'Inventory Check'!$A$3:$A$3000,'Inventory Check'!$B$3:$B$3000,"WRONG Code",0)</f>
        <v>WRONG Code</v>
      </c>
      <c r="N4153" s="69">
        <f t="shared" si="403"/>
        <v>0</v>
      </c>
      <c r="U4153" s="71">
        <f t="shared" si="402"/>
        <v>0</v>
      </c>
      <c r="V4153" s="71">
        <f t="shared" si="404"/>
        <v>0</v>
      </c>
      <c r="X4153" s="69">
        <f>Job_Cards[[#This Row],[GST on Lobour]]+Job_Cards[[#This Row],[Total Labour]]+Job_Cards[[#This Row],[Part Value]]</f>
        <v>0</v>
      </c>
    </row>
    <row r="4154" spans="7:24" x14ac:dyDescent="0.35">
      <c r="G4154" s="64"/>
      <c r="H4154" s="65"/>
      <c r="I4154" s="65" t="str">
        <f>IF(Job_Cards[[#This Row],[Customer Name]]="",I4153,"")</f>
        <v>Counter Sale</v>
      </c>
      <c r="K4154" s="67" t="str">
        <f>_xlfn.XLOOKUP(Job_Cards[[#This Row],[Part Code Issued]],'Inventory Check'!$A$3:$A$3000,'Inventory Check'!$B$3:$B$3000,"WRONG Code",0)</f>
        <v>WRONG Code</v>
      </c>
      <c r="N4154" s="69">
        <f t="shared" si="403"/>
        <v>0</v>
      </c>
      <c r="U4154" s="71">
        <f t="shared" si="402"/>
        <v>0</v>
      </c>
      <c r="V4154" s="71">
        <f t="shared" si="404"/>
        <v>0</v>
      </c>
      <c r="X4154" s="69">
        <f>Job_Cards[[#This Row],[GST on Lobour]]+Job_Cards[[#This Row],[Total Labour]]+Job_Cards[[#This Row],[Part Value]]</f>
        <v>0</v>
      </c>
    </row>
    <row r="4155" spans="7:24" x14ac:dyDescent="0.35">
      <c r="G4155" s="64"/>
      <c r="H4155" s="65"/>
      <c r="I4155" s="65" t="str">
        <f>IF(Job_Cards[[#This Row],[Customer Name]]="",I4154,"")</f>
        <v>Counter Sale</v>
      </c>
      <c r="K4155" s="67" t="str">
        <f>_xlfn.XLOOKUP(Job_Cards[[#This Row],[Part Code Issued]],'Inventory Check'!$A$3:$A$3000,'Inventory Check'!$B$3:$B$3000,"WRONG Code",0)</f>
        <v>WRONG Code</v>
      </c>
      <c r="N4155" s="69">
        <f t="shared" si="403"/>
        <v>0</v>
      </c>
      <c r="U4155" s="71">
        <f t="shared" si="402"/>
        <v>0</v>
      </c>
      <c r="V4155" s="71">
        <f t="shared" si="404"/>
        <v>0</v>
      </c>
      <c r="X4155" s="69">
        <f>Job_Cards[[#This Row],[GST on Lobour]]+Job_Cards[[#This Row],[Total Labour]]+Job_Cards[[#This Row],[Part Value]]</f>
        <v>0</v>
      </c>
    </row>
    <row r="4156" spans="7:24" x14ac:dyDescent="0.35">
      <c r="G4156" s="64"/>
      <c r="H4156" s="65"/>
      <c r="I4156" s="65" t="str">
        <f>IF(Job_Cards[[#This Row],[Customer Name]]="",I4155,"")</f>
        <v>Counter Sale</v>
      </c>
      <c r="K4156" s="67" t="str">
        <f>_xlfn.XLOOKUP(Job_Cards[[#This Row],[Part Code Issued]],'Inventory Check'!$A$3:$A$3000,'Inventory Check'!$B$3:$B$3000,"WRONG Code",0)</f>
        <v>WRONG Code</v>
      </c>
      <c r="N4156" s="69">
        <f t="shared" si="403"/>
        <v>0</v>
      </c>
      <c r="U4156" s="71">
        <f t="shared" ref="U4156:U4219" si="408">SUM(O4156:T4156)</f>
        <v>0</v>
      </c>
      <c r="V4156" s="71">
        <f t="shared" si="404"/>
        <v>0</v>
      </c>
      <c r="X4156" s="69">
        <f>Job_Cards[[#This Row],[GST on Lobour]]+Job_Cards[[#This Row],[Total Labour]]+Job_Cards[[#This Row],[Part Value]]</f>
        <v>0</v>
      </c>
    </row>
    <row r="4157" spans="7:24" x14ac:dyDescent="0.35">
      <c r="G4157" s="64"/>
      <c r="H4157" s="65"/>
      <c r="I4157" s="65" t="str">
        <f>IF(Job_Cards[[#This Row],[Customer Name]]="",I4156,"")</f>
        <v>Counter Sale</v>
      </c>
      <c r="K4157" s="67" t="str">
        <f>_xlfn.XLOOKUP(Job_Cards[[#This Row],[Part Code Issued]],'Inventory Check'!$A$3:$A$3000,'Inventory Check'!$B$3:$B$3000,"WRONG Code",0)</f>
        <v>WRONG Code</v>
      </c>
      <c r="N4157" s="69">
        <f t="shared" ref="N4157:N4220" si="409">M4157*L4157</f>
        <v>0</v>
      </c>
      <c r="U4157" s="71">
        <f t="shared" si="408"/>
        <v>0</v>
      </c>
      <c r="V4157" s="71">
        <f t="shared" ref="V4157:V4220" si="410">U4157*0.18</f>
        <v>0</v>
      </c>
      <c r="X4157" s="69">
        <f>Job_Cards[[#This Row],[GST on Lobour]]+Job_Cards[[#This Row],[Total Labour]]+Job_Cards[[#This Row],[Part Value]]</f>
        <v>0</v>
      </c>
    </row>
    <row r="4158" spans="7:24" x14ac:dyDescent="0.35">
      <c r="G4158" s="64"/>
      <c r="H4158" s="65"/>
      <c r="I4158" s="65" t="str">
        <f>IF(Job_Cards[[#This Row],[Customer Name]]="",I4157,"")</f>
        <v>Counter Sale</v>
      </c>
      <c r="K4158" s="67" t="str">
        <f>_xlfn.XLOOKUP(Job_Cards[[#This Row],[Part Code Issued]],'Inventory Check'!$A$3:$A$3000,'Inventory Check'!$B$3:$B$3000,"WRONG Code",0)</f>
        <v>WRONG Code</v>
      </c>
      <c r="N4158" s="69">
        <f t="shared" si="409"/>
        <v>0</v>
      </c>
      <c r="U4158" s="71">
        <f t="shared" si="408"/>
        <v>0</v>
      </c>
      <c r="V4158" s="71">
        <f t="shared" si="410"/>
        <v>0</v>
      </c>
      <c r="X4158" s="69">
        <f>Job_Cards[[#This Row],[GST on Lobour]]+Job_Cards[[#This Row],[Total Labour]]+Job_Cards[[#This Row],[Part Value]]</f>
        <v>0</v>
      </c>
    </row>
    <row r="4159" spans="7:24" x14ac:dyDescent="0.35">
      <c r="G4159" s="64"/>
      <c r="H4159" s="65"/>
      <c r="I4159" s="65" t="str">
        <f>IF(Job_Cards[[#This Row],[Customer Name]]="",I4158,"")</f>
        <v>Counter Sale</v>
      </c>
      <c r="K4159" s="67" t="str">
        <f>_xlfn.XLOOKUP(Job_Cards[[#This Row],[Part Code Issued]],'Inventory Check'!$A$3:$A$3000,'Inventory Check'!$B$3:$B$3000,"WRONG Code",0)</f>
        <v>WRONG Code</v>
      </c>
      <c r="N4159" s="69">
        <f t="shared" si="409"/>
        <v>0</v>
      </c>
      <c r="U4159" s="71">
        <f t="shared" si="408"/>
        <v>0</v>
      </c>
      <c r="V4159" s="71">
        <f t="shared" si="410"/>
        <v>0</v>
      </c>
      <c r="X4159" s="69">
        <f>Job_Cards[[#This Row],[GST on Lobour]]+Job_Cards[[#This Row],[Total Labour]]+Job_Cards[[#This Row],[Part Value]]</f>
        <v>0</v>
      </c>
    </row>
    <row r="4160" spans="7:24" x14ac:dyDescent="0.35">
      <c r="G4160" s="64"/>
      <c r="H4160" s="65"/>
      <c r="I4160" s="65" t="str">
        <f>IF(Job_Cards[[#This Row],[Customer Name]]="",I4159,"")</f>
        <v>Counter Sale</v>
      </c>
      <c r="K4160" s="67" t="str">
        <f>_xlfn.XLOOKUP(Job_Cards[[#This Row],[Part Code Issued]],'Inventory Check'!$A$3:$A$3000,'Inventory Check'!$B$3:$B$3000,"WRONG Code",0)</f>
        <v>WRONG Code</v>
      </c>
      <c r="N4160" s="69">
        <f t="shared" si="409"/>
        <v>0</v>
      </c>
      <c r="U4160" s="71">
        <f t="shared" si="408"/>
        <v>0</v>
      </c>
      <c r="V4160" s="71">
        <f t="shared" si="410"/>
        <v>0</v>
      </c>
      <c r="X4160" s="69">
        <f>Job_Cards[[#This Row],[GST on Lobour]]+Job_Cards[[#This Row],[Total Labour]]+Job_Cards[[#This Row],[Part Value]]</f>
        <v>0</v>
      </c>
    </row>
    <row r="4161" spans="7:24" x14ac:dyDescent="0.35">
      <c r="G4161" s="64"/>
      <c r="H4161" s="65"/>
      <c r="I4161" s="65" t="str">
        <f>IF(Job_Cards[[#This Row],[Customer Name]]="",I4160,"")</f>
        <v>Counter Sale</v>
      </c>
      <c r="K4161" s="67" t="str">
        <f>_xlfn.XLOOKUP(Job_Cards[[#This Row],[Part Code Issued]],'Inventory Check'!$A$3:$A$3000,'Inventory Check'!$B$3:$B$3000,"WRONG Code",0)</f>
        <v>WRONG Code</v>
      </c>
      <c r="N4161" s="69">
        <f t="shared" si="409"/>
        <v>0</v>
      </c>
      <c r="U4161" s="71">
        <f t="shared" si="408"/>
        <v>0</v>
      </c>
      <c r="V4161" s="71">
        <f t="shared" si="410"/>
        <v>0</v>
      </c>
      <c r="X4161" s="69">
        <f>Job_Cards[[#This Row],[GST on Lobour]]+Job_Cards[[#This Row],[Total Labour]]+Job_Cards[[#This Row],[Part Value]]</f>
        <v>0</v>
      </c>
    </row>
    <row r="4162" spans="7:24" x14ac:dyDescent="0.35">
      <c r="G4162" s="64"/>
      <c r="H4162" s="65"/>
      <c r="I4162" s="65" t="str">
        <f>IF(Job_Cards[[#This Row],[Customer Name]]="",I4161,"")</f>
        <v>Counter Sale</v>
      </c>
      <c r="K4162" s="67" t="str">
        <f>_xlfn.XLOOKUP(Job_Cards[[#This Row],[Part Code Issued]],'Inventory Check'!$A$3:$A$3000,'Inventory Check'!$B$3:$B$3000,"WRONG Code",0)</f>
        <v>WRONG Code</v>
      </c>
      <c r="N4162" s="69">
        <f t="shared" si="409"/>
        <v>0</v>
      </c>
      <c r="U4162" s="71">
        <f t="shared" si="408"/>
        <v>0</v>
      </c>
      <c r="V4162" s="71">
        <f t="shared" si="410"/>
        <v>0</v>
      </c>
      <c r="X4162" s="69">
        <f>Job_Cards[[#This Row],[GST on Lobour]]+Job_Cards[[#This Row],[Total Labour]]+Job_Cards[[#This Row],[Part Value]]</f>
        <v>0</v>
      </c>
    </row>
    <row r="4163" spans="7:24" x14ac:dyDescent="0.35">
      <c r="G4163" s="64"/>
      <c r="H4163" s="65"/>
      <c r="I4163" s="65" t="str">
        <f>IF(Job_Cards[[#This Row],[Customer Name]]="",I4162,"")</f>
        <v>Counter Sale</v>
      </c>
      <c r="K4163" s="67" t="str">
        <f>_xlfn.XLOOKUP(Job_Cards[[#This Row],[Part Code Issued]],'Inventory Check'!$A$3:$A$3000,'Inventory Check'!$B$3:$B$3000,"WRONG Code",0)</f>
        <v>WRONG Code</v>
      </c>
      <c r="N4163" s="69">
        <f t="shared" si="409"/>
        <v>0</v>
      </c>
      <c r="U4163" s="71">
        <f t="shared" si="408"/>
        <v>0</v>
      </c>
      <c r="V4163" s="71">
        <f t="shared" si="410"/>
        <v>0</v>
      </c>
      <c r="X4163" s="69">
        <f>Job_Cards[[#This Row],[GST on Lobour]]+Job_Cards[[#This Row],[Total Labour]]+Job_Cards[[#This Row],[Part Value]]</f>
        <v>0</v>
      </c>
    </row>
    <row r="4164" spans="7:24" x14ac:dyDescent="0.35">
      <c r="G4164" s="64"/>
      <c r="H4164" s="65"/>
      <c r="I4164" s="65" t="str">
        <f>IF(Job_Cards[[#This Row],[Customer Name]]="",I4163,"")</f>
        <v>Counter Sale</v>
      </c>
      <c r="K4164" s="67" t="str">
        <f>_xlfn.XLOOKUP(Job_Cards[[#This Row],[Part Code Issued]],'Inventory Check'!$A$3:$A$3000,'Inventory Check'!$B$3:$B$3000,"WRONG Code",0)</f>
        <v>WRONG Code</v>
      </c>
      <c r="N4164" s="69">
        <f t="shared" si="409"/>
        <v>0</v>
      </c>
      <c r="U4164" s="71">
        <f t="shared" si="408"/>
        <v>0</v>
      </c>
      <c r="V4164" s="71">
        <f t="shared" si="410"/>
        <v>0</v>
      </c>
      <c r="X4164" s="69">
        <f>Job_Cards[[#This Row],[GST on Lobour]]+Job_Cards[[#This Row],[Total Labour]]+Job_Cards[[#This Row],[Part Value]]</f>
        <v>0</v>
      </c>
    </row>
    <row r="4165" spans="7:24" x14ac:dyDescent="0.35">
      <c r="G4165" s="64"/>
      <c r="H4165" s="65"/>
      <c r="I4165" s="65" t="str">
        <f>IF(Job_Cards[[#This Row],[Customer Name]]="",I4164,"")</f>
        <v>Counter Sale</v>
      </c>
      <c r="K4165" s="67" t="str">
        <f>_xlfn.XLOOKUP(Job_Cards[[#This Row],[Part Code Issued]],'Inventory Check'!$A$3:$A$3000,'Inventory Check'!$B$3:$B$3000,"WRONG Code",0)</f>
        <v>WRONG Code</v>
      </c>
      <c r="N4165" s="69">
        <f t="shared" si="409"/>
        <v>0</v>
      </c>
      <c r="U4165" s="71">
        <f t="shared" si="408"/>
        <v>0</v>
      </c>
      <c r="V4165" s="71">
        <f t="shared" si="410"/>
        <v>0</v>
      </c>
      <c r="X4165" s="69">
        <f>Job_Cards[[#This Row],[GST on Lobour]]+Job_Cards[[#This Row],[Total Labour]]+Job_Cards[[#This Row],[Part Value]]</f>
        <v>0</v>
      </c>
    </row>
    <row r="4166" spans="7:24" x14ac:dyDescent="0.35">
      <c r="G4166" s="64"/>
      <c r="H4166" s="65"/>
      <c r="I4166" s="65" t="str">
        <f>IF(Job_Cards[[#This Row],[Customer Name]]="",I4165,"")</f>
        <v>Counter Sale</v>
      </c>
      <c r="K4166" s="67" t="str">
        <f>_xlfn.XLOOKUP(Job_Cards[[#This Row],[Part Code Issued]],'Inventory Check'!$A$3:$A$3000,'Inventory Check'!$B$3:$B$3000,"WRONG Code",0)</f>
        <v>WRONG Code</v>
      </c>
      <c r="N4166" s="69">
        <f t="shared" si="409"/>
        <v>0</v>
      </c>
      <c r="U4166" s="71">
        <f t="shared" si="408"/>
        <v>0</v>
      </c>
      <c r="V4166" s="71">
        <f t="shared" si="410"/>
        <v>0</v>
      </c>
      <c r="X4166" s="69">
        <f>Job_Cards[[#This Row],[GST on Lobour]]+Job_Cards[[#This Row],[Total Labour]]+Job_Cards[[#This Row],[Part Value]]</f>
        <v>0</v>
      </c>
    </row>
    <row r="4167" spans="7:24" x14ac:dyDescent="0.35">
      <c r="G4167" s="64"/>
      <c r="H4167" s="65"/>
      <c r="I4167" s="65" t="str">
        <f>IF(Job_Cards[[#This Row],[Customer Name]]="",I4166,"")</f>
        <v>Counter Sale</v>
      </c>
      <c r="K4167" s="67" t="str">
        <f>_xlfn.XLOOKUP(Job_Cards[[#This Row],[Part Code Issued]],'Inventory Check'!$A$3:$A$3000,'Inventory Check'!$B$3:$B$3000,"WRONG Code",0)</f>
        <v>WRONG Code</v>
      </c>
      <c r="N4167" s="69">
        <f t="shared" si="409"/>
        <v>0</v>
      </c>
      <c r="U4167" s="71">
        <f t="shared" si="408"/>
        <v>0</v>
      </c>
      <c r="V4167" s="71">
        <f t="shared" si="410"/>
        <v>0</v>
      </c>
      <c r="X4167" s="69">
        <f>Job_Cards[[#This Row],[GST on Lobour]]+Job_Cards[[#This Row],[Total Labour]]+Job_Cards[[#This Row],[Part Value]]</f>
        <v>0</v>
      </c>
    </row>
    <row r="4168" spans="7:24" x14ac:dyDescent="0.35">
      <c r="G4168" s="64"/>
      <c r="H4168" s="65"/>
      <c r="I4168" s="65" t="str">
        <f>IF(Job_Cards[[#This Row],[Customer Name]]="",I4167,"")</f>
        <v>Counter Sale</v>
      </c>
      <c r="K4168" s="67" t="str">
        <f>_xlfn.XLOOKUP(Job_Cards[[#This Row],[Part Code Issued]],'Inventory Check'!$A$3:$A$3000,'Inventory Check'!$B$3:$B$3000,"WRONG Code",0)</f>
        <v>WRONG Code</v>
      </c>
      <c r="N4168" s="69">
        <f t="shared" si="409"/>
        <v>0</v>
      </c>
      <c r="U4168" s="71">
        <f t="shared" si="408"/>
        <v>0</v>
      </c>
      <c r="V4168" s="71">
        <f t="shared" si="410"/>
        <v>0</v>
      </c>
      <c r="X4168" s="69">
        <f>Job_Cards[[#This Row],[GST on Lobour]]+Job_Cards[[#This Row],[Total Labour]]+Job_Cards[[#This Row],[Part Value]]</f>
        <v>0</v>
      </c>
    </row>
    <row r="4169" spans="7:24" x14ac:dyDescent="0.35">
      <c r="G4169" s="64"/>
      <c r="H4169" s="65"/>
      <c r="I4169" s="65" t="str">
        <f>IF(Job_Cards[[#This Row],[Customer Name]]="",I4168,"")</f>
        <v>Counter Sale</v>
      </c>
      <c r="K4169" s="67" t="str">
        <f>_xlfn.XLOOKUP(Job_Cards[[#This Row],[Part Code Issued]],'Inventory Check'!$A$3:$A$3000,'Inventory Check'!$B$3:$B$3000,"WRONG Code",0)</f>
        <v>WRONG Code</v>
      </c>
      <c r="N4169" s="69">
        <f t="shared" si="409"/>
        <v>0</v>
      </c>
      <c r="U4169" s="71">
        <f t="shared" si="408"/>
        <v>0</v>
      </c>
      <c r="V4169" s="71">
        <f t="shared" si="410"/>
        <v>0</v>
      </c>
      <c r="X4169" s="69">
        <f>Job_Cards[[#This Row],[GST on Lobour]]+Job_Cards[[#This Row],[Total Labour]]+Job_Cards[[#This Row],[Part Value]]</f>
        <v>0</v>
      </c>
    </row>
    <row r="4170" spans="7:24" x14ac:dyDescent="0.35">
      <c r="G4170" s="64"/>
      <c r="H4170" s="65"/>
      <c r="I4170" s="65" t="str">
        <f>IF(Job_Cards[[#This Row],[Customer Name]]="",I4169,"")</f>
        <v>Counter Sale</v>
      </c>
      <c r="K4170" s="67" t="str">
        <f>_xlfn.XLOOKUP(Job_Cards[[#This Row],[Part Code Issued]],'Inventory Check'!$A$3:$A$3000,'Inventory Check'!$B$3:$B$3000,"WRONG Code",0)</f>
        <v>WRONG Code</v>
      </c>
      <c r="N4170" s="69">
        <f t="shared" si="409"/>
        <v>0</v>
      </c>
      <c r="U4170" s="71">
        <f t="shared" si="408"/>
        <v>0</v>
      </c>
      <c r="V4170" s="71">
        <f t="shared" si="410"/>
        <v>0</v>
      </c>
      <c r="X4170" s="69">
        <f>Job_Cards[[#This Row],[GST on Lobour]]+Job_Cards[[#This Row],[Total Labour]]+Job_Cards[[#This Row],[Part Value]]</f>
        <v>0</v>
      </c>
    </row>
    <row r="4171" spans="7:24" x14ac:dyDescent="0.35">
      <c r="G4171" s="64"/>
      <c r="H4171" s="65"/>
      <c r="I4171" s="65" t="str">
        <f>IF(Job_Cards[[#This Row],[Customer Name]]="",I4170,"")</f>
        <v>Counter Sale</v>
      </c>
      <c r="K4171" s="67" t="str">
        <f>_xlfn.XLOOKUP(Job_Cards[[#This Row],[Part Code Issued]],'Inventory Check'!$A$3:$A$3000,'Inventory Check'!$B$3:$B$3000,"WRONG Code",0)</f>
        <v>WRONG Code</v>
      </c>
      <c r="N4171" s="69">
        <f t="shared" si="409"/>
        <v>0</v>
      </c>
      <c r="U4171" s="71">
        <f t="shared" si="408"/>
        <v>0</v>
      </c>
      <c r="V4171" s="71">
        <f t="shared" si="410"/>
        <v>0</v>
      </c>
      <c r="X4171" s="69">
        <f>Job_Cards[[#This Row],[GST on Lobour]]+Job_Cards[[#This Row],[Total Labour]]+Job_Cards[[#This Row],[Part Value]]</f>
        <v>0</v>
      </c>
    </row>
    <row r="4172" spans="7:24" x14ac:dyDescent="0.35">
      <c r="G4172" s="64"/>
      <c r="H4172" s="65"/>
      <c r="I4172" s="65" t="str">
        <f>IF(Job_Cards[[#This Row],[Customer Name]]="",I4171,"")</f>
        <v>Counter Sale</v>
      </c>
      <c r="K4172" s="67" t="str">
        <f>_xlfn.XLOOKUP(Job_Cards[[#This Row],[Part Code Issued]],'Inventory Check'!$A$3:$A$3000,'Inventory Check'!$B$3:$B$3000,"WRONG Code",0)</f>
        <v>WRONG Code</v>
      </c>
      <c r="N4172" s="69">
        <f t="shared" si="409"/>
        <v>0</v>
      </c>
      <c r="U4172" s="71">
        <f t="shared" si="408"/>
        <v>0</v>
      </c>
      <c r="V4172" s="71">
        <f t="shared" si="410"/>
        <v>0</v>
      </c>
      <c r="X4172" s="69">
        <f>Job_Cards[[#This Row],[GST on Lobour]]+Job_Cards[[#This Row],[Total Labour]]+Job_Cards[[#This Row],[Part Value]]</f>
        <v>0</v>
      </c>
    </row>
    <row r="4173" spans="7:24" x14ac:dyDescent="0.35">
      <c r="G4173" s="64"/>
      <c r="H4173" s="65"/>
      <c r="I4173" s="65" t="str">
        <f>IF(Job_Cards[[#This Row],[Customer Name]]="",I4172,"")</f>
        <v>Counter Sale</v>
      </c>
      <c r="K4173" s="67" t="str">
        <f>_xlfn.XLOOKUP(Job_Cards[[#This Row],[Part Code Issued]],'Inventory Check'!$A$3:$A$3000,'Inventory Check'!$B$3:$B$3000,"WRONG Code",0)</f>
        <v>WRONG Code</v>
      </c>
      <c r="N4173" s="69">
        <f t="shared" si="409"/>
        <v>0</v>
      </c>
      <c r="U4173" s="71">
        <f t="shared" si="408"/>
        <v>0</v>
      </c>
      <c r="V4173" s="71">
        <f t="shared" si="410"/>
        <v>0</v>
      </c>
      <c r="X4173" s="69">
        <f>Job_Cards[[#This Row],[GST on Lobour]]+Job_Cards[[#This Row],[Total Labour]]+Job_Cards[[#This Row],[Part Value]]</f>
        <v>0</v>
      </c>
    </row>
    <row r="4174" spans="7:24" x14ac:dyDescent="0.35">
      <c r="G4174" s="64"/>
      <c r="H4174" s="65"/>
      <c r="I4174" s="65" t="str">
        <f>IF(Job_Cards[[#This Row],[Customer Name]]="",I4173,"")</f>
        <v>Counter Sale</v>
      </c>
      <c r="K4174" s="67" t="str">
        <f>_xlfn.XLOOKUP(Job_Cards[[#This Row],[Part Code Issued]],'Inventory Check'!$A$3:$A$3000,'Inventory Check'!$B$3:$B$3000,"WRONG Code",0)</f>
        <v>WRONG Code</v>
      </c>
      <c r="N4174" s="69">
        <f t="shared" si="409"/>
        <v>0</v>
      </c>
      <c r="U4174" s="71">
        <f t="shared" si="408"/>
        <v>0</v>
      </c>
      <c r="V4174" s="71">
        <f t="shared" si="410"/>
        <v>0</v>
      </c>
      <c r="X4174" s="69">
        <f>Job_Cards[[#This Row],[GST on Lobour]]+Job_Cards[[#This Row],[Total Labour]]+Job_Cards[[#This Row],[Part Value]]</f>
        <v>0</v>
      </c>
    </row>
    <row r="4175" spans="7:24" x14ac:dyDescent="0.35">
      <c r="G4175" s="64"/>
      <c r="H4175" s="65"/>
      <c r="I4175" s="65" t="str">
        <f>IF(Job_Cards[[#This Row],[Customer Name]]="",I4174,"")</f>
        <v>Counter Sale</v>
      </c>
      <c r="K4175" s="67" t="str">
        <f>_xlfn.XLOOKUP(Job_Cards[[#This Row],[Part Code Issued]],'Inventory Check'!$A$3:$A$3000,'Inventory Check'!$B$3:$B$3000,"WRONG Code",0)</f>
        <v>WRONG Code</v>
      </c>
      <c r="N4175" s="69">
        <f t="shared" si="409"/>
        <v>0</v>
      </c>
      <c r="U4175" s="71">
        <f t="shared" si="408"/>
        <v>0</v>
      </c>
      <c r="V4175" s="71">
        <f t="shared" si="410"/>
        <v>0</v>
      </c>
      <c r="X4175" s="69">
        <f>Job_Cards[[#This Row],[GST on Lobour]]+Job_Cards[[#This Row],[Total Labour]]+Job_Cards[[#This Row],[Part Value]]</f>
        <v>0</v>
      </c>
    </row>
    <row r="4176" spans="7:24" x14ac:dyDescent="0.35">
      <c r="G4176" s="64"/>
      <c r="H4176" s="65"/>
      <c r="I4176" s="65" t="str">
        <f>IF(Job_Cards[[#This Row],[Customer Name]]="",I4175,"")</f>
        <v>Counter Sale</v>
      </c>
      <c r="K4176" s="67" t="str">
        <f>_xlfn.XLOOKUP(Job_Cards[[#This Row],[Part Code Issued]],'Inventory Check'!$A$3:$A$3000,'Inventory Check'!$B$3:$B$3000,"WRONG Code",0)</f>
        <v>WRONG Code</v>
      </c>
      <c r="N4176" s="69">
        <f t="shared" si="409"/>
        <v>0</v>
      </c>
      <c r="U4176" s="71">
        <f t="shared" si="408"/>
        <v>0</v>
      </c>
      <c r="V4176" s="71">
        <f t="shared" si="410"/>
        <v>0</v>
      </c>
      <c r="X4176" s="69">
        <f>Job_Cards[[#This Row],[GST on Lobour]]+Job_Cards[[#This Row],[Total Labour]]+Job_Cards[[#This Row],[Part Value]]</f>
        <v>0</v>
      </c>
    </row>
    <row r="4177" spans="7:24" x14ac:dyDescent="0.35">
      <c r="G4177" s="64"/>
      <c r="H4177" s="65"/>
      <c r="I4177" s="65" t="str">
        <f>IF(Job_Cards[[#This Row],[Customer Name]]="",I4176,"")</f>
        <v>Counter Sale</v>
      </c>
      <c r="K4177" s="67" t="str">
        <f>_xlfn.XLOOKUP(Job_Cards[[#This Row],[Part Code Issued]],'Inventory Check'!$A$3:$A$3000,'Inventory Check'!$B$3:$B$3000,"WRONG Code",0)</f>
        <v>WRONG Code</v>
      </c>
      <c r="N4177" s="69">
        <f t="shared" si="409"/>
        <v>0</v>
      </c>
      <c r="U4177" s="71">
        <f t="shared" si="408"/>
        <v>0</v>
      </c>
      <c r="V4177" s="71">
        <f t="shared" si="410"/>
        <v>0</v>
      </c>
      <c r="X4177" s="69">
        <f>Job_Cards[[#This Row],[GST on Lobour]]+Job_Cards[[#This Row],[Total Labour]]+Job_Cards[[#This Row],[Part Value]]</f>
        <v>0</v>
      </c>
    </row>
    <row r="4178" spans="7:24" x14ac:dyDescent="0.35">
      <c r="G4178" s="64"/>
      <c r="H4178" s="65"/>
      <c r="I4178" s="65" t="str">
        <f>IF(Job_Cards[[#This Row],[Customer Name]]="",I4177,"")</f>
        <v>Counter Sale</v>
      </c>
      <c r="K4178" s="67" t="str">
        <f>_xlfn.XLOOKUP(Job_Cards[[#This Row],[Part Code Issued]],'Inventory Check'!$A$3:$A$3000,'Inventory Check'!$B$3:$B$3000,"WRONG Code",0)</f>
        <v>WRONG Code</v>
      </c>
      <c r="N4178" s="69">
        <f t="shared" si="409"/>
        <v>0</v>
      </c>
      <c r="U4178" s="71">
        <f t="shared" si="408"/>
        <v>0</v>
      </c>
      <c r="V4178" s="71">
        <f t="shared" si="410"/>
        <v>0</v>
      </c>
      <c r="X4178" s="69">
        <f>Job_Cards[[#This Row],[GST on Lobour]]+Job_Cards[[#This Row],[Total Labour]]+Job_Cards[[#This Row],[Part Value]]</f>
        <v>0</v>
      </c>
    </row>
    <row r="4179" spans="7:24" x14ac:dyDescent="0.35">
      <c r="G4179" s="64"/>
      <c r="H4179" s="65"/>
      <c r="I4179" s="65" t="str">
        <f>IF(Job_Cards[[#This Row],[Customer Name]]="",I4178,"")</f>
        <v>Counter Sale</v>
      </c>
      <c r="K4179" s="67" t="str">
        <f>_xlfn.XLOOKUP(Job_Cards[[#This Row],[Part Code Issued]],'Inventory Check'!$A$3:$A$3000,'Inventory Check'!$B$3:$B$3000,"WRONG Code",0)</f>
        <v>WRONG Code</v>
      </c>
      <c r="N4179" s="69">
        <f t="shared" si="409"/>
        <v>0</v>
      </c>
      <c r="U4179" s="71">
        <f t="shared" si="408"/>
        <v>0</v>
      </c>
      <c r="V4179" s="71">
        <f t="shared" si="410"/>
        <v>0</v>
      </c>
      <c r="X4179" s="69">
        <f>Job_Cards[[#This Row],[GST on Lobour]]+Job_Cards[[#This Row],[Total Labour]]+Job_Cards[[#This Row],[Part Value]]</f>
        <v>0</v>
      </c>
    </row>
    <row r="4180" spans="7:24" x14ac:dyDescent="0.35">
      <c r="G4180" s="64"/>
      <c r="H4180" s="65"/>
      <c r="I4180" s="65" t="str">
        <f>IF(Job_Cards[[#This Row],[Customer Name]]="",I4179,"")</f>
        <v>Counter Sale</v>
      </c>
      <c r="K4180" s="67" t="str">
        <f>_xlfn.XLOOKUP(Job_Cards[[#This Row],[Part Code Issued]],'Inventory Check'!$A$3:$A$3000,'Inventory Check'!$B$3:$B$3000,"WRONG Code",0)</f>
        <v>WRONG Code</v>
      </c>
      <c r="N4180" s="69">
        <f t="shared" si="409"/>
        <v>0</v>
      </c>
      <c r="U4180" s="71">
        <f t="shared" si="408"/>
        <v>0</v>
      </c>
      <c r="V4180" s="71">
        <f t="shared" si="410"/>
        <v>0</v>
      </c>
      <c r="X4180" s="69">
        <f>Job_Cards[[#This Row],[GST on Lobour]]+Job_Cards[[#This Row],[Total Labour]]+Job_Cards[[#This Row],[Part Value]]</f>
        <v>0</v>
      </c>
    </row>
    <row r="4181" spans="7:24" x14ac:dyDescent="0.35">
      <c r="G4181" s="64"/>
      <c r="H4181" s="65"/>
      <c r="I4181" s="65" t="str">
        <f>IF(Job_Cards[[#This Row],[Customer Name]]="",I4180,"")</f>
        <v>Counter Sale</v>
      </c>
      <c r="K4181" s="67" t="str">
        <f>_xlfn.XLOOKUP(Job_Cards[[#This Row],[Part Code Issued]],'Inventory Check'!$A$3:$A$3000,'Inventory Check'!$B$3:$B$3000,"WRONG Code",0)</f>
        <v>WRONG Code</v>
      </c>
      <c r="N4181" s="69">
        <f t="shared" si="409"/>
        <v>0</v>
      </c>
      <c r="U4181" s="71">
        <f t="shared" si="408"/>
        <v>0</v>
      </c>
      <c r="V4181" s="71">
        <f t="shared" si="410"/>
        <v>0</v>
      </c>
      <c r="X4181" s="69">
        <f>Job_Cards[[#This Row],[GST on Lobour]]+Job_Cards[[#This Row],[Total Labour]]+Job_Cards[[#This Row],[Part Value]]</f>
        <v>0</v>
      </c>
    </row>
    <row r="4182" spans="7:24" x14ac:dyDescent="0.35">
      <c r="G4182" s="64"/>
      <c r="H4182" s="65"/>
      <c r="I4182" s="65" t="str">
        <f>IF(Job_Cards[[#This Row],[Customer Name]]="",I4181,"")</f>
        <v>Counter Sale</v>
      </c>
      <c r="K4182" s="67" t="str">
        <f>_xlfn.XLOOKUP(Job_Cards[[#This Row],[Part Code Issued]],'Inventory Check'!$A$3:$A$3000,'Inventory Check'!$B$3:$B$3000,"WRONG Code",0)</f>
        <v>WRONG Code</v>
      </c>
      <c r="N4182" s="69">
        <f t="shared" si="409"/>
        <v>0</v>
      </c>
      <c r="U4182" s="71">
        <f t="shared" si="408"/>
        <v>0</v>
      </c>
      <c r="V4182" s="71">
        <f t="shared" si="410"/>
        <v>0</v>
      </c>
      <c r="X4182" s="69">
        <f>Job_Cards[[#This Row],[GST on Lobour]]+Job_Cards[[#This Row],[Total Labour]]+Job_Cards[[#This Row],[Part Value]]</f>
        <v>0</v>
      </c>
    </row>
    <row r="4183" spans="7:24" x14ac:dyDescent="0.35">
      <c r="G4183" s="64"/>
      <c r="H4183" s="65"/>
      <c r="I4183" s="65" t="str">
        <f>IF(Job_Cards[[#This Row],[Customer Name]]="",I4182,"")</f>
        <v>Counter Sale</v>
      </c>
      <c r="K4183" s="67" t="str">
        <f>_xlfn.XLOOKUP(Job_Cards[[#This Row],[Part Code Issued]],'Inventory Check'!$A$3:$A$3000,'Inventory Check'!$B$3:$B$3000,"WRONG Code",0)</f>
        <v>WRONG Code</v>
      </c>
      <c r="N4183" s="69">
        <f t="shared" si="409"/>
        <v>0</v>
      </c>
      <c r="U4183" s="71">
        <f t="shared" si="408"/>
        <v>0</v>
      </c>
      <c r="V4183" s="71">
        <f t="shared" si="410"/>
        <v>0</v>
      </c>
      <c r="X4183" s="69">
        <f>Job_Cards[[#This Row],[GST on Lobour]]+Job_Cards[[#This Row],[Total Labour]]+Job_Cards[[#This Row],[Part Value]]</f>
        <v>0</v>
      </c>
    </row>
    <row r="4184" spans="7:24" x14ac:dyDescent="0.35">
      <c r="G4184" s="64"/>
      <c r="H4184" s="65"/>
      <c r="I4184" s="65" t="str">
        <f>IF(Job_Cards[[#This Row],[Customer Name]]="",I4183,"")</f>
        <v>Counter Sale</v>
      </c>
      <c r="K4184" s="67" t="str">
        <f>_xlfn.XLOOKUP(Job_Cards[[#This Row],[Part Code Issued]],'Inventory Check'!$A$3:$A$3000,'Inventory Check'!$B$3:$B$3000,"WRONG Code",0)</f>
        <v>WRONG Code</v>
      </c>
      <c r="N4184" s="69">
        <f t="shared" si="409"/>
        <v>0</v>
      </c>
      <c r="U4184" s="71">
        <f t="shared" si="408"/>
        <v>0</v>
      </c>
      <c r="V4184" s="71">
        <f t="shared" si="410"/>
        <v>0</v>
      </c>
      <c r="X4184" s="69">
        <f>Job_Cards[[#This Row],[GST on Lobour]]+Job_Cards[[#This Row],[Total Labour]]+Job_Cards[[#This Row],[Part Value]]</f>
        <v>0</v>
      </c>
    </row>
    <row r="4185" spans="7:24" x14ac:dyDescent="0.35">
      <c r="G4185" s="64"/>
      <c r="H4185" s="65"/>
      <c r="I4185" s="65" t="str">
        <f>IF(Job_Cards[[#This Row],[Customer Name]]="",I4184,"")</f>
        <v>Counter Sale</v>
      </c>
      <c r="K4185" s="67" t="str">
        <f>_xlfn.XLOOKUP(Job_Cards[[#This Row],[Part Code Issued]],'Inventory Check'!$A$3:$A$3000,'Inventory Check'!$B$3:$B$3000,"WRONG Code",0)</f>
        <v>WRONG Code</v>
      </c>
      <c r="N4185" s="69">
        <f t="shared" si="409"/>
        <v>0</v>
      </c>
      <c r="U4185" s="71">
        <f t="shared" si="408"/>
        <v>0</v>
      </c>
      <c r="V4185" s="71">
        <f t="shared" si="410"/>
        <v>0</v>
      </c>
      <c r="X4185" s="69">
        <f>Job_Cards[[#This Row],[GST on Lobour]]+Job_Cards[[#This Row],[Total Labour]]+Job_Cards[[#This Row],[Part Value]]</f>
        <v>0</v>
      </c>
    </row>
    <row r="4186" spans="7:24" x14ac:dyDescent="0.35">
      <c r="G4186" s="64"/>
      <c r="H4186" s="65"/>
      <c r="I4186" s="65" t="str">
        <f>IF(Job_Cards[[#This Row],[Customer Name]]="",I4185,"")</f>
        <v>Counter Sale</v>
      </c>
      <c r="K4186" s="67" t="str">
        <f>_xlfn.XLOOKUP(Job_Cards[[#This Row],[Part Code Issued]],'Inventory Check'!$A$3:$A$3000,'Inventory Check'!$B$3:$B$3000,"WRONG Code",0)</f>
        <v>WRONG Code</v>
      </c>
      <c r="N4186" s="69">
        <f t="shared" si="409"/>
        <v>0</v>
      </c>
      <c r="U4186" s="71">
        <f t="shared" si="408"/>
        <v>0</v>
      </c>
      <c r="V4186" s="71">
        <f t="shared" si="410"/>
        <v>0</v>
      </c>
      <c r="X4186" s="69">
        <f>Job_Cards[[#This Row],[GST on Lobour]]+Job_Cards[[#This Row],[Total Labour]]+Job_Cards[[#This Row],[Part Value]]</f>
        <v>0</v>
      </c>
    </row>
    <row r="4187" spans="7:24" x14ac:dyDescent="0.35">
      <c r="G4187" s="64"/>
      <c r="H4187" s="65"/>
      <c r="I4187" s="65" t="str">
        <f>IF(Job_Cards[[#This Row],[Customer Name]]="",I4186,"")</f>
        <v>Counter Sale</v>
      </c>
      <c r="K4187" s="67" t="str">
        <f>_xlfn.XLOOKUP(Job_Cards[[#This Row],[Part Code Issued]],'Inventory Check'!$A$3:$A$3000,'Inventory Check'!$B$3:$B$3000,"WRONG Code",0)</f>
        <v>WRONG Code</v>
      </c>
      <c r="N4187" s="69">
        <f t="shared" si="409"/>
        <v>0</v>
      </c>
      <c r="U4187" s="71">
        <f t="shared" si="408"/>
        <v>0</v>
      </c>
      <c r="V4187" s="71">
        <f t="shared" si="410"/>
        <v>0</v>
      </c>
      <c r="X4187" s="69">
        <f>Job_Cards[[#This Row],[GST on Lobour]]+Job_Cards[[#This Row],[Total Labour]]+Job_Cards[[#This Row],[Part Value]]</f>
        <v>0</v>
      </c>
    </row>
    <row r="4188" spans="7:24" x14ac:dyDescent="0.35">
      <c r="G4188" s="64"/>
      <c r="H4188" s="65"/>
      <c r="I4188" s="65" t="str">
        <f>IF(Job_Cards[[#This Row],[Customer Name]]="",I4187,"")</f>
        <v>Counter Sale</v>
      </c>
      <c r="K4188" s="67" t="str">
        <f>_xlfn.XLOOKUP(Job_Cards[[#This Row],[Part Code Issued]],'Inventory Check'!$A$3:$A$3000,'Inventory Check'!$B$3:$B$3000,"WRONG Code",0)</f>
        <v>WRONG Code</v>
      </c>
      <c r="N4188" s="69">
        <f t="shared" si="409"/>
        <v>0</v>
      </c>
      <c r="U4188" s="71">
        <f t="shared" si="408"/>
        <v>0</v>
      </c>
      <c r="V4188" s="71">
        <f t="shared" si="410"/>
        <v>0</v>
      </c>
      <c r="X4188" s="69">
        <f>Job_Cards[[#This Row],[GST on Lobour]]+Job_Cards[[#This Row],[Total Labour]]+Job_Cards[[#This Row],[Part Value]]</f>
        <v>0</v>
      </c>
    </row>
    <row r="4189" spans="7:24" x14ac:dyDescent="0.35">
      <c r="G4189" s="64"/>
      <c r="H4189" s="65"/>
      <c r="I4189" s="65" t="str">
        <f>IF(Job_Cards[[#This Row],[Customer Name]]="",I4188,"")</f>
        <v>Counter Sale</v>
      </c>
      <c r="K4189" s="67" t="str">
        <f>_xlfn.XLOOKUP(Job_Cards[[#This Row],[Part Code Issued]],'Inventory Check'!$A$3:$A$3000,'Inventory Check'!$B$3:$B$3000,"WRONG Code",0)</f>
        <v>WRONG Code</v>
      </c>
      <c r="N4189" s="69">
        <f t="shared" si="409"/>
        <v>0</v>
      </c>
      <c r="U4189" s="71">
        <f t="shared" si="408"/>
        <v>0</v>
      </c>
      <c r="V4189" s="71">
        <f t="shared" si="410"/>
        <v>0</v>
      </c>
      <c r="X4189" s="69">
        <f>Job_Cards[[#This Row],[GST on Lobour]]+Job_Cards[[#This Row],[Total Labour]]+Job_Cards[[#This Row],[Part Value]]</f>
        <v>0</v>
      </c>
    </row>
    <row r="4190" spans="7:24" x14ac:dyDescent="0.35">
      <c r="G4190" s="64"/>
      <c r="H4190" s="65"/>
      <c r="I4190" s="65" t="str">
        <f>IF(Job_Cards[[#This Row],[Customer Name]]="",I4189,"")</f>
        <v>Counter Sale</v>
      </c>
      <c r="K4190" s="67" t="str">
        <f>_xlfn.XLOOKUP(Job_Cards[[#This Row],[Part Code Issued]],'Inventory Check'!$A$3:$A$3000,'Inventory Check'!$B$3:$B$3000,"WRONG Code",0)</f>
        <v>WRONG Code</v>
      </c>
      <c r="N4190" s="69">
        <f t="shared" si="409"/>
        <v>0</v>
      </c>
      <c r="U4190" s="71">
        <f t="shared" si="408"/>
        <v>0</v>
      </c>
      <c r="V4190" s="71">
        <f t="shared" si="410"/>
        <v>0</v>
      </c>
      <c r="X4190" s="69">
        <f>Job_Cards[[#This Row],[GST on Lobour]]+Job_Cards[[#This Row],[Total Labour]]+Job_Cards[[#This Row],[Part Value]]</f>
        <v>0</v>
      </c>
    </row>
    <row r="4191" spans="7:24" x14ac:dyDescent="0.35">
      <c r="G4191" s="64"/>
      <c r="H4191" s="65"/>
      <c r="I4191" s="65" t="str">
        <f>IF(Job_Cards[[#This Row],[Customer Name]]="",I4190,"")</f>
        <v>Counter Sale</v>
      </c>
      <c r="K4191" s="67" t="str">
        <f>_xlfn.XLOOKUP(Job_Cards[[#This Row],[Part Code Issued]],'Inventory Check'!$A$3:$A$3000,'Inventory Check'!$B$3:$B$3000,"WRONG Code",0)</f>
        <v>WRONG Code</v>
      </c>
      <c r="N4191" s="69">
        <f t="shared" si="409"/>
        <v>0</v>
      </c>
      <c r="U4191" s="71">
        <f t="shared" si="408"/>
        <v>0</v>
      </c>
      <c r="V4191" s="71">
        <f t="shared" si="410"/>
        <v>0</v>
      </c>
      <c r="X4191" s="69">
        <f>Job_Cards[[#This Row],[GST on Lobour]]+Job_Cards[[#This Row],[Total Labour]]+Job_Cards[[#This Row],[Part Value]]</f>
        <v>0</v>
      </c>
    </row>
    <row r="4192" spans="7:24" x14ac:dyDescent="0.35">
      <c r="G4192" s="64"/>
      <c r="H4192" s="65"/>
      <c r="I4192" s="65" t="str">
        <f>IF(Job_Cards[[#This Row],[Customer Name]]="",I4191,"")</f>
        <v>Counter Sale</v>
      </c>
      <c r="K4192" s="67" t="str">
        <f>_xlfn.XLOOKUP(Job_Cards[[#This Row],[Part Code Issued]],'Inventory Check'!$A$3:$A$3000,'Inventory Check'!$B$3:$B$3000,"WRONG Code",0)</f>
        <v>WRONG Code</v>
      </c>
      <c r="N4192" s="69">
        <f t="shared" si="409"/>
        <v>0</v>
      </c>
      <c r="U4192" s="71">
        <f t="shared" si="408"/>
        <v>0</v>
      </c>
      <c r="V4192" s="71">
        <f t="shared" si="410"/>
        <v>0</v>
      </c>
      <c r="X4192" s="69">
        <f>Job_Cards[[#This Row],[GST on Lobour]]+Job_Cards[[#This Row],[Total Labour]]+Job_Cards[[#This Row],[Part Value]]</f>
        <v>0</v>
      </c>
    </row>
    <row r="4193" spans="7:24" x14ac:dyDescent="0.35">
      <c r="G4193" s="64"/>
      <c r="H4193" s="65"/>
      <c r="I4193" s="65" t="str">
        <f>IF(Job_Cards[[#This Row],[Customer Name]]="",I4192,"")</f>
        <v>Counter Sale</v>
      </c>
      <c r="K4193" s="67" t="str">
        <f>_xlfn.XLOOKUP(Job_Cards[[#This Row],[Part Code Issued]],'Inventory Check'!$A$3:$A$3000,'Inventory Check'!$B$3:$B$3000,"WRONG Code",0)</f>
        <v>WRONG Code</v>
      </c>
      <c r="N4193" s="69">
        <f t="shared" si="409"/>
        <v>0</v>
      </c>
      <c r="U4193" s="71">
        <f t="shared" si="408"/>
        <v>0</v>
      </c>
      <c r="V4193" s="71">
        <f t="shared" si="410"/>
        <v>0</v>
      </c>
      <c r="X4193" s="69">
        <f>Job_Cards[[#This Row],[GST on Lobour]]+Job_Cards[[#This Row],[Total Labour]]+Job_Cards[[#This Row],[Part Value]]</f>
        <v>0</v>
      </c>
    </row>
    <row r="4194" spans="7:24" x14ac:dyDescent="0.35">
      <c r="G4194" s="64"/>
      <c r="H4194" s="65"/>
      <c r="I4194" s="65" t="str">
        <f>IF(Job_Cards[[#This Row],[Customer Name]]="",I4193,"")</f>
        <v>Counter Sale</v>
      </c>
      <c r="K4194" s="67" t="str">
        <f>_xlfn.XLOOKUP(Job_Cards[[#This Row],[Part Code Issued]],'Inventory Check'!$A$3:$A$3000,'Inventory Check'!$B$3:$B$3000,"WRONG Code",0)</f>
        <v>WRONG Code</v>
      </c>
      <c r="N4194" s="69">
        <f t="shared" si="409"/>
        <v>0</v>
      </c>
      <c r="U4194" s="71">
        <f t="shared" si="408"/>
        <v>0</v>
      </c>
      <c r="V4194" s="71">
        <f t="shared" si="410"/>
        <v>0</v>
      </c>
      <c r="X4194" s="69">
        <f>Job_Cards[[#This Row],[GST on Lobour]]+Job_Cards[[#This Row],[Total Labour]]+Job_Cards[[#This Row],[Part Value]]</f>
        <v>0</v>
      </c>
    </row>
    <row r="4195" spans="7:24" x14ac:dyDescent="0.35">
      <c r="G4195" s="64"/>
      <c r="H4195" s="65"/>
      <c r="I4195" s="65" t="str">
        <f>IF(Job_Cards[[#This Row],[Customer Name]]="",I4194,"")</f>
        <v>Counter Sale</v>
      </c>
      <c r="K4195" s="67" t="str">
        <f>_xlfn.XLOOKUP(Job_Cards[[#This Row],[Part Code Issued]],'Inventory Check'!$A$3:$A$3000,'Inventory Check'!$B$3:$B$3000,"WRONG Code",0)</f>
        <v>WRONG Code</v>
      </c>
      <c r="N4195" s="69">
        <f t="shared" si="409"/>
        <v>0</v>
      </c>
      <c r="U4195" s="71">
        <f t="shared" si="408"/>
        <v>0</v>
      </c>
      <c r="V4195" s="71">
        <f t="shared" si="410"/>
        <v>0</v>
      </c>
      <c r="X4195" s="69">
        <f>Job_Cards[[#This Row],[GST on Lobour]]+Job_Cards[[#This Row],[Total Labour]]+Job_Cards[[#This Row],[Part Value]]</f>
        <v>0</v>
      </c>
    </row>
    <row r="4196" spans="7:24" x14ac:dyDescent="0.35">
      <c r="G4196" s="64"/>
      <c r="H4196" s="65"/>
      <c r="I4196" s="65" t="str">
        <f>IF(Job_Cards[[#This Row],[Customer Name]]="",I4195,"")</f>
        <v>Counter Sale</v>
      </c>
      <c r="K4196" s="67" t="str">
        <f>_xlfn.XLOOKUP(Job_Cards[[#This Row],[Part Code Issued]],'Inventory Check'!$A$3:$A$3000,'Inventory Check'!$B$3:$B$3000,"WRONG Code",0)</f>
        <v>WRONG Code</v>
      </c>
      <c r="N4196" s="69">
        <f t="shared" si="409"/>
        <v>0</v>
      </c>
      <c r="U4196" s="71">
        <f t="shared" si="408"/>
        <v>0</v>
      </c>
      <c r="V4196" s="71">
        <f t="shared" si="410"/>
        <v>0</v>
      </c>
      <c r="X4196" s="69">
        <f>Job_Cards[[#This Row],[GST on Lobour]]+Job_Cards[[#This Row],[Total Labour]]+Job_Cards[[#This Row],[Part Value]]</f>
        <v>0</v>
      </c>
    </row>
    <row r="4197" spans="7:24" x14ac:dyDescent="0.35">
      <c r="G4197" s="64"/>
      <c r="H4197" s="65"/>
      <c r="I4197" s="65" t="str">
        <f>IF(Job_Cards[[#This Row],[Customer Name]]="",I4196,"")</f>
        <v>Counter Sale</v>
      </c>
      <c r="K4197" s="67" t="str">
        <f>_xlfn.XLOOKUP(Job_Cards[[#This Row],[Part Code Issued]],'Inventory Check'!$A$3:$A$3000,'Inventory Check'!$B$3:$B$3000,"WRONG Code",0)</f>
        <v>WRONG Code</v>
      </c>
      <c r="N4197" s="69">
        <f t="shared" si="409"/>
        <v>0</v>
      </c>
      <c r="U4197" s="71">
        <f t="shared" si="408"/>
        <v>0</v>
      </c>
      <c r="V4197" s="71">
        <f t="shared" si="410"/>
        <v>0</v>
      </c>
      <c r="X4197" s="69">
        <f>Job_Cards[[#This Row],[GST on Lobour]]+Job_Cards[[#This Row],[Total Labour]]+Job_Cards[[#This Row],[Part Value]]</f>
        <v>0</v>
      </c>
    </row>
    <row r="4198" spans="7:24" x14ac:dyDescent="0.35">
      <c r="G4198" s="64"/>
      <c r="H4198" s="65"/>
      <c r="I4198" s="65" t="str">
        <f>IF(Job_Cards[[#This Row],[Customer Name]]="",I4197,"")</f>
        <v>Counter Sale</v>
      </c>
      <c r="K4198" s="67" t="str">
        <f>_xlfn.XLOOKUP(Job_Cards[[#This Row],[Part Code Issued]],'Inventory Check'!$A$3:$A$3000,'Inventory Check'!$B$3:$B$3000,"WRONG Code",0)</f>
        <v>WRONG Code</v>
      </c>
      <c r="N4198" s="69">
        <f t="shared" si="409"/>
        <v>0</v>
      </c>
      <c r="U4198" s="71">
        <f t="shared" si="408"/>
        <v>0</v>
      </c>
      <c r="V4198" s="71">
        <f t="shared" si="410"/>
        <v>0</v>
      </c>
      <c r="X4198" s="69">
        <f>Job_Cards[[#This Row],[GST on Lobour]]+Job_Cards[[#This Row],[Total Labour]]+Job_Cards[[#This Row],[Part Value]]</f>
        <v>0</v>
      </c>
    </row>
    <row r="4199" spans="7:24" x14ac:dyDescent="0.35">
      <c r="G4199" s="64"/>
      <c r="H4199" s="65"/>
      <c r="I4199" s="65" t="str">
        <f>IF(Job_Cards[[#This Row],[Customer Name]]="",I4198,"")</f>
        <v>Counter Sale</v>
      </c>
      <c r="K4199" s="67" t="str">
        <f>_xlfn.XLOOKUP(Job_Cards[[#This Row],[Part Code Issued]],'Inventory Check'!$A$3:$A$3000,'Inventory Check'!$B$3:$B$3000,"WRONG Code",0)</f>
        <v>WRONG Code</v>
      </c>
      <c r="N4199" s="69">
        <f t="shared" si="409"/>
        <v>0</v>
      </c>
      <c r="U4199" s="71">
        <f t="shared" si="408"/>
        <v>0</v>
      </c>
      <c r="V4199" s="71">
        <f t="shared" si="410"/>
        <v>0</v>
      </c>
      <c r="X4199" s="69">
        <f>Job_Cards[[#This Row],[GST on Lobour]]+Job_Cards[[#This Row],[Total Labour]]+Job_Cards[[#This Row],[Part Value]]</f>
        <v>0</v>
      </c>
    </row>
    <row r="4200" spans="7:24" x14ac:dyDescent="0.35">
      <c r="G4200" s="64"/>
      <c r="H4200" s="65"/>
      <c r="I4200" s="65" t="str">
        <f>IF(Job_Cards[[#This Row],[Customer Name]]="",I4199,"")</f>
        <v>Counter Sale</v>
      </c>
      <c r="K4200" s="67" t="str">
        <f>_xlfn.XLOOKUP(Job_Cards[[#This Row],[Part Code Issued]],'Inventory Check'!$A$3:$A$3000,'Inventory Check'!$B$3:$B$3000,"WRONG Code",0)</f>
        <v>WRONG Code</v>
      </c>
      <c r="N4200" s="69">
        <f t="shared" si="409"/>
        <v>0</v>
      </c>
      <c r="U4200" s="71">
        <f t="shared" si="408"/>
        <v>0</v>
      </c>
      <c r="V4200" s="71">
        <f t="shared" si="410"/>
        <v>0</v>
      </c>
      <c r="X4200" s="69">
        <f>Job_Cards[[#This Row],[GST on Lobour]]+Job_Cards[[#This Row],[Total Labour]]+Job_Cards[[#This Row],[Part Value]]</f>
        <v>0</v>
      </c>
    </row>
    <row r="4201" spans="7:24" x14ac:dyDescent="0.35">
      <c r="G4201" s="64"/>
      <c r="H4201" s="65"/>
      <c r="I4201" s="65" t="str">
        <f>IF(Job_Cards[[#This Row],[Customer Name]]="",I4200,"")</f>
        <v>Counter Sale</v>
      </c>
      <c r="K4201" s="67" t="str">
        <f>_xlfn.XLOOKUP(Job_Cards[[#This Row],[Part Code Issued]],'Inventory Check'!$A$3:$A$3000,'Inventory Check'!$B$3:$B$3000,"WRONG Code",0)</f>
        <v>WRONG Code</v>
      </c>
      <c r="N4201" s="69">
        <f t="shared" si="409"/>
        <v>0</v>
      </c>
      <c r="U4201" s="71">
        <f t="shared" si="408"/>
        <v>0</v>
      </c>
      <c r="V4201" s="71">
        <f t="shared" si="410"/>
        <v>0</v>
      </c>
      <c r="X4201" s="69">
        <f>Job_Cards[[#This Row],[GST on Lobour]]+Job_Cards[[#This Row],[Total Labour]]+Job_Cards[[#This Row],[Part Value]]</f>
        <v>0</v>
      </c>
    </row>
    <row r="4202" spans="7:24" x14ac:dyDescent="0.35">
      <c r="G4202" s="64"/>
      <c r="H4202" s="65"/>
      <c r="I4202" s="65" t="str">
        <f>IF(Job_Cards[[#This Row],[Customer Name]]="",I4201,"")</f>
        <v>Counter Sale</v>
      </c>
      <c r="K4202" s="67" t="str">
        <f>_xlfn.XLOOKUP(Job_Cards[[#This Row],[Part Code Issued]],'Inventory Check'!$A$3:$A$3000,'Inventory Check'!$B$3:$B$3000,"WRONG Code",0)</f>
        <v>WRONG Code</v>
      </c>
      <c r="N4202" s="69">
        <f t="shared" si="409"/>
        <v>0</v>
      </c>
      <c r="U4202" s="71">
        <f t="shared" si="408"/>
        <v>0</v>
      </c>
      <c r="V4202" s="71">
        <f t="shared" si="410"/>
        <v>0</v>
      </c>
      <c r="X4202" s="69">
        <f>Job_Cards[[#This Row],[GST on Lobour]]+Job_Cards[[#This Row],[Total Labour]]+Job_Cards[[#This Row],[Part Value]]</f>
        <v>0</v>
      </c>
    </row>
    <row r="4203" spans="7:24" x14ac:dyDescent="0.35">
      <c r="G4203" s="64"/>
      <c r="H4203" s="65"/>
      <c r="I4203" s="65" t="str">
        <f>IF(Job_Cards[[#This Row],[Customer Name]]="",I4202,"")</f>
        <v>Counter Sale</v>
      </c>
      <c r="K4203" s="67" t="str">
        <f>_xlfn.XLOOKUP(Job_Cards[[#This Row],[Part Code Issued]],'Inventory Check'!$A$3:$A$3000,'Inventory Check'!$B$3:$B$3000,"WRONG Code",0)</f>
        <v>WRONG Code</v>
      </c>
      <c r="N4203" s="69">
        <f t="shared" si="409"/>
        <v>0</v>
      </c>
      <c r="U4203" s="71">
        <f t="shared" si="408"/>
        <v>0</v>
      </c>
      <c r="V4203" s="71">
        <f t="shared" si="410"/>
        <v>0</v>
      </c>
      <c r="X4203" s="69">
        <f>Job_Cards[[#This Row],[GST on Lobour]]+Job_Cards[[#This Row],[Total Labour]]+Job_Cards[[#This Row],[Part Value]]</f>
        <v>0</v>
      </c>
    </row>
    <row r="4204" spans="7:24" x14ac:dyDescent="0.35">
      <c r="G4204" s="64"/>
      <c r="H4204" s="65"/>
      <c r="I4204" s="65" t="str">
        <f>IF(Job_Cards[[#This Row],[Customer Name]]="",I4203,"")</f>
        <v>Counter Sale</v>
      </c>
      <c r="K4204" s="67" t="str">
        <f>_xlfn.XLOOKUP(Job_Cards[[#This Row],[Part Code Issued]],'Inventory Check'!$A$3:$A$3000,'Inventory Check'!$B$3:$B$3000,"WRONG Code",0)</f>
        <v>WRONG Code</v>
      </c>
      <c r="N4204" s="69">
        <f t="shared" si="409"/>
        <v>0</v>
      </c>
      <c r="U4204" s="71">
        <f t="shared" si="408"/>
        <v>0</v>
      </c>
      <c r="V4204" s="71">
        <f t="shared" si="410"/>
        <v>0</v>
      </c>
      <c r="X4204" s="69">
        <f>Job_Cards[[#This Row],[GST on Lobour]]+Job_Cards[[#This Row],[Total Labour]]+Job_Cards[[#This Row],[Part Value]]</f>
        <v>0</v>
      </c>
    </row>
    <row r="4205" spans="7:24" x14ac:dyDescent="0.35">
      <c r="G4205" s="64"/>
      <c r="H4205" s="65"/>
      <c r="I4205" s="65" t="str">
        <f>IF(Job_Cards[[#This Row],[Customer Name]]="",I4204,"")</f>
        <v>Counter Sale</v>
      </c>
      <c r="K4205" s="67" t="str">
        <f>_xlfn.XLOOKUP(Job_Cards[[#This Row],[Part Code Issued]],'Inventory Check'!$A$3:$A$3000,'Inventory Check'!$B$3:$B$3000,"WRONG Code",0)</f>
        <v>WRONG Code</v>
      </c>
      <c r="N4205" s="69">
        <f t="shared" si="409"/>
        <v>0</v>
      </c>
      <c r="U4205" s="71">
        <f t="shared" si="408"/>
        <v>0</v>
      </c>
      <c r="V4205" s="71">
        <f t="shared" si="410"/>
        <v>0</v>
      </c>
      <c r="X4205" s="69">
        <f>Job_Cards[[#This Row],[GST on Lobour]]+Job_Cards[[#This Row],[Total Labour]]+Job_Cards[[#This Row],[Part Value]]</f>
        <v>0</v>
      </c>
    </row>
    <row r="4206" spans="7:24" x14ac:dyDescent="0.35">
      <c r="G4206" s="64"/>
      <c r="H4206" s="65"/>
      <c r="I4206" s="65" t="str">
        <f>IF(Job_Cards[[#This Row],[Customer Name]]="",I4205,"")</f>
        <v>Counter Sale</v>
      </c>
      <c r="K4206" s="67" t="str">
        <f>_xlfn.XLOOKUP(Job_Cards[[#This Row],[Part Code Issued]],'Inventory Check'!$A$3:$A$3000,'Inventory Check'!$B$3:$B$3000,"WRONG Code",0)</f>
        <v>WRONG Code</v>
      </c>
      <c r="N4206" s="69">
        <f t="shared" si="409"/>
        <v>0</v>
      </c>
      <c r="U4206" s="71">
        <f t="shared" si="408"/>
        <v>0</v>
      </c>
      <c r="V4206" s="71">
        <f t="shared" si="410"/>
        <v>0</v>
      </c>
      <c r="X4206" s="69">
        <f>Job_Cards[[#This Row],[GST on Lobour]]+Job_Cards[[#This Row],[Total Labour]]+Job_Cards[[#This Row],[Part Value]]</f>
        <v>0</v>
      </c>
    </row>
    <row r="4207" spans="7:24" x14ac:dyDescent="0.35">
      <c r="G4207" s="64"/>
      <c r="H4207" s="65"/>
      <c r="I4207" s="65" t="str">
        <f>IF(Job_Cards[[#This Row],[Customer Name]]="",I4206,"")</f>
        <v>Counter Sale</v>
      </c>
      <c r="K4207" s="67" t="str">
        <f>_xlfn.XLOOKUP(Job_Cards[[#This Row],[Part Code Issued]],'Inventory Check'!$A$3:$A$3000,'Inventory Check'!$B$3:$B$3000,"WRONG Code",0)</f>
        <v>WRONG Code</v>
      </c>
      <c r="N4207" s="69">
        <f t="shared" si="409"/>
        <v>0</v>
      </c>
      <c r="U4207" s="71">
        <f t="shared" si="408"/>
        <v>0</v>
      </c>
      <c r="V4207" s="71">
        <f t="shared" si="410"/>
        <v>0</v>
      </c>
      <c r="X4207" s="69">
        <f>Job_Cards[[#This Row],[GST on Lobour]]+Job_Cards[[#This Row],[Total Labour]]+Job_Cards[[#This Row],[Part Value]]</f>
        <v>0</v>
      </c>
    </row>
    <row r="4208" spans="7:24" x14ac:dyDescent="0.35">
      <c r="G4208" s="64"/>
      <c r="H4208" s="65"/>
      <c r="I4208" s="65" t="str">
        <f>IF(Job_Cards[[#This Row],[Customer Name]]="",I4207,"")</f>
        <v>Counter Sale</v>
      </c>
      <c r="K4208" s="67" t="str">
        <f>_xlfn.XLOOKUP(Job_Cards[[#This Row],[Part Code Issued]],'Inventory Check'!$A$3:$A$3000,'Inventory Check'!$B$3:$B$3000,"WRONG Code",0)</f>
        <v>WRONG Code</v>
      </c>
      <c r="N4208" s="69">
        <f t="shared" si="409"/>
        <v>0</v>
      </c>
      <c r="U4208" s="71">
        <f t="shared" si="408"/>
        <v>0</v>
      </c>
      <c r="V4208" s="71">
        <f t="shared" si="410"/>
        <v>0</v>
      </c>
      <c r="X4208" s="69">
        <f>Job_Cards[[#This Row],[GST on Lobour]]+Job_Cards[[#This Row],[Total Labour]]+Job_Cards[[#This Row],[Part Value]]</f>
        <v>0</v>
      </c>
    </row>
    <row r="4209" spans="7:24" x14ac:dyDescent="0.35">
      <c r="G4209" s="64"/>
      <c r="H4209" s="65"/>
      <c r="I4209" s="65" t="str">
        <f>IF(Job_Cards[[#This Row],[Customer Name]]="",I4208,"")</f>
        <v>Counter Sale</v>
      </c>
      <c r="K4209" s="67" t="str">
        <f>_xlfn.XLOOKUP(Job_Cards[[#This Row],[Part Code Issued]],'Inventory Check'!$A$3:$A$3000,'Inventory Check'!$B$3:$B$3000,"WRONG Code",0)</f>
        <v>WRONG Code</v>
      </c>
      <c r="N4209" s="69">
        <f t="shared" si="409"/>
        <v>0</v>
      </c>
      <c r="U4209" s="71">
        <f t="shared" si="408"/>
        <v>0</v>
      </c>
      <c r="V4209" s="71">
        <f t="shared" si="410"/>
        <v>0</v>
      </c>
      <c r="X4209" s="69">
        <f>Job_Cards[[#This Row],[GST on Lobour]]+Job_Cards[[#This Row],[Total Labour]]+Job_Cards[[#This Row],[Part Value]]</f>
        <v>0</v>
      </c>
    </row>
    <row r="4210" spans="7:24" x14ac:dyDescent="0.35">
      <c r="G4210" s="64"/>
      <c r="H4210" s="65"/>
      <c r="I4210" s="65" t="str">
        <f>IF(Job_Cards[[#This Row],[Customer Name]]="",I4209,"")</f>
        <v>Counter Sale</v>
      </c>
      <c r="K4210" s="67" t="str">
        <f>_xlfn.XLOOKUP(Job_Cards[[#This Row],[Part Code Issued]],'Inventory Check'!$A$3:$A$3000,'Inventory Check'!$B$3:$B$3000,"WRONG Code",0)</f>
        <v>WRONG Code</v>
      </c>
      <c r="N4210" s="69">
        <f t="shared" si="409"/>
        <v>0</v>
      </c>
      <c r="U4210" s="71">
        <f t="shared" si="408"/>
        <v>0</v>
      </c>
      <c r="V4210" s="71">
        <f t="shared" si="410"/>
        <v>0</v>
      </c>
      <c r="X4210" s="69">
        <f>Job_Cards[[#This Row],[GST on Lobour]]+Job_Cards[[#This Row],[Total Labour]]+Job_Cards[[#This Row],[Part Value]]</f>
        <v>0</v>
      </c>
    </row>
    <row r="4211" spans="7:24" x14ac:dyDescent="0.35">
      <c r="G4211" s="64"/>
      <c r="H4211" s="65"/>
      <c r="I4211" s="65" t="str">
        <f>IF(Job_Cards[[#This Row],[Customer Name]]="",I4210,"")</f>
        <v>Counter Sale</v>
      </c>
      <c r="K4211" s="67" t="str">
        <f>_xlfn.XLOOKUP(Job_Cards[[#This Row],[Part Code Issued]],'Inventory Check'!$A$3:$A$3000,'Inventory Check'!$B$3:$B$3000,"WRONG Code",0)</f>
        <v>WRONG Code</v>
      </c>
      <c r="N4211" s="69">
        <f t="shared" si="409"/>
        <v>0</v>
      </c>
      <c r="U4211" s="71">
        <f t="shared" si="408"/>
        <v>0</v>
      </c>
      <c r="V4211" s="71">
        <f t="shared" si="410"/>
        <v>0</v>
      </c>
      <c r="X4211" s="69">
        <f>Job_Cards[[#This Row],[GST on Lobour]]+Job_Cards[[#This Row],[Total Labour]]+Job_Cards[[#This Row],[Part Value]]</f>
        <v>0</v>
      </c>
    </row>
    <row r="4212" spans="7:24" x14ac:dyDescent="0.35">
      <c r="G4212" s="64"/>
      <c r="H4212" s="65"/>
      <c r="I4212" s="65" t="str">
        <f>IF(Job_Cards[[#This Row],[Customer Name]]="",I4211,"")</f>
        <v>Counter Sale</v>
      </c>
      <c r="K4212" s="67" t="str">
        <f>_xlfn.XLOOKUP(Job_Cards[[#This Row],[Part Code Issued]],'Inventory Check'!$A$3:$A$3000,'Inventory Check'!$B$3:$B$3000,"WRONG Code",0)</f>
        <v>WRONG Code</v>
      </c>
      <c r="N4212" s="69">
        <f t="shared" si="409"/>
        <v>0</v>
      </c>
      <c r="U4212" s="71">
        <f t="shared" si="408"/>
        <v>0</v>
      </c>
      <c r="V4212" s="71">
        <f t="shared" si="410"/>
        <v>0</v>
      </c>
      <c r="X4212" s="69">
        <f>Job_Cards[[#This Row],[GST on Lobour]]+Job_Cards[[#This Row],[Total Labour]]+Job_Cards[[#This Row],[Part Value]]</f>
        <v>0</v>
      </c>
    </row>
    <row r="4213" spans="7:24" x14ac:dyDescent="0.35">
      <c r="G4213" s="64"/>
      <c r="H4213" s="65"/>
      <c r="I4213" s="65" t="str">
        <f>IF(Job_Cards[[#This Row],[Customer Name]]="",I4212,"")</f>
        <v>Counter Sale</v>
      </c>
      <c r="K4213" s="67" t="str">
        <f>_xlfn.XLOOKUP(Job_Cards[[#This Row],[Part Code Issued]],'Inventory Check'!$A$3:$A$3000,'Inventory Check'!$B$3:$B$3000,"WRONG Code",0)</f>
        <v>WRONG Code</v>
      </c>
      <c r="N4213" s="69">
        <f t="shared" si="409"/>
        <v>0</v>
      </c>
      <c r="U4213" s="71">
        <f t="shared" si="408"/>
        <v>0</v>
      </c>
      <c r="V4213" s="71">
        <f t="shared" si="410"/>
        <v>0</v>
      </c>
      <c r="X4213" s="69">
        <f>Job_Cards[[#This Row],[GST on Lobour]]+Job_Cards[[#This Row],[Total Labour]]+Job_Cards[[#This Row],[Part Value]]</f>
        <v>0</v>
      </c>
    </row>
    <row r="4214" spans="7:24" x14ac:dyDescent="0.35">
      <c r="G4214" s="64"/>
      <c r="H4214" s="65"/>
      <c r="I4214" s="65" t="str">
        <f>IF(Job_Cards[[#This Row],[Customer Name]]="",I4213,"")</f>
        <v>Counter Sale</v>
      </c>
      <c r="K4214" s="67" t="str">
        <f>_xlfn.XLOOKUP(Job_Cards[[#This Row],[Part Code Issued]],'Inventory Check'!$A$3:$A$3000,'Inventory Check'!$B$3:$B$3000,"WRONG Code",0)</f>
        <v>WRONG Code</v>
      </c>
      <c r="N4214" s="69">
        <f t="shared" si="409"/>
        <v>0</v>
      </c>
      <c r="U4214" s="71">
        <f t="shared" si="408"/>
        <v>0</v>
      </c>
      <c r="V4214" s="71">
        <f t="shared" si="410"/>
        <v>0</v>
      </c>
      <c r="X4214" s="69">
        <f>Job_Cards[[#This Row],[GST on Lobour]]+Job_Cards[[#This Row],[Total Labour]]+Job_Cards[[#This Row],[Part Value]]</f>
        <v>0</v>
      </c>
    </row>
    <row r="4215" spans="7:24" x14ac:dyDescent="0.35">
      <c r="G4215" s="64"/>
      <c r="H4215" s="65"/>
      <c r="I4215" s="65" t="str">
        <f>IF(Job_Cards[[#This Row],[Customer Name]]="",I4214,"")</f>
        <v>Counter Sale</v>
      </c>
      <c r="K4215" s="67" t="str">
        <f>_xlfn.XLOOKUP(Job_Cards[[#This Row],[Part Code Issued]],'Inventory Check'!$A$3:$A$3000,'Inventory Check'!$B$3:$B$3000,"WRONG Code",0)</f>
        <v>WRONG Code</v>
      </c>
      <c r="N4215" s="69">
        <f t="shared" si="409"/>
        <v>0</v>
      </c>
      <c r="U4215" s="71">
        <f t="shared" si="408"/>
        <v>0</v>
      </c>
      <c r="V4215" s="71">
        <f t="shared" si="410"/>
        <v>0</v>
      </c>
      <c r="X4215" s="69">
        <f>Job_Cards[[#This Row],[GST on Lobour]]+Job_Cards[[#This Row],[Total Labour]]+Job_Cards[[#This Row],[Part Value]]</f>
        <v>0</v>
      </c>
    </row>
    <row r="4216" spans="7:24" x14ac:dyDescent="0.35">
      <c r="G4216" s="64"/>
      <c r="H4216" s="65"/>
      <c r="I4216" s="65" t="str">
        <f>IF(Job_Cards[[#This Row],[Customer Name]]="",I4215,"")</f>
        <v>Counter Sale</v>
      </c>
      <c r="K4216" s="67" t="str">
        <f>_xlfn.XLOOKUP(Job_Cards[[#This Row],[Part Code Issued]],'Inventory Check'!$A$3:$A$3000,'Inventory Check'!$B$3:$B$3000,"WRONG Code",0)</f>
        <v>WRONG Code</v>
      </c>
      <c r="N4216" s="69">
        <f t="shared" si="409"/>
        <v>0</v>
      </c>
      <c r="U4216" s="71">
        <f t="shared" si="408"/>
        <v>0</v>
      </c>
      <c r="V4216" s="71">
        <f t="shared" si="410"/>
        <v>0</v>
      </c>
      <c r="X4216" s="69">
        <f>Job_Cards[[#This Row],[GST on Lobour]]+Job_Cards[[#This Row],[Total Labour]]+Job_Cards[[#This Row],[Part Value]]</f>
        <v>0</v>
      </c>
    </row>
    <row r="4217" spans="7:24" x14ac:dyDescent="0.35">
      <c r="G4217" s="64"/>
      <c r="H4217" s="65"/>
      <c r="I4217" s="65" t="str">
        <f>IF(Job_Cards[[#This Row],[Customer Name]]="",I4216,"")</f>
        <v>Counter Sale</v>
      </c>
      <c r="K4217" s="67" t="str">
        <f>_xlfn.XLOOKUP(Job_Cards[[#This Row],[Part Code Issued]],'Inventory Check'!$A$3:$A$3000,'Inventory Check'!$B$3:$B$3000,"WRONG Code",0)</f>
        <v>WRONG Code</v>
      </c>
      <c r="N4217" s="69">
        <f t="shared" si="409"/>
        <v>0</v>
      </c>
      <c r="U4217" s="71">
        <f t="shared" si="408"/>
        <v>0</v>
      </c>
      <c r="V4217" s="71">
        <f t="shared" si="410"/>
        <v>0</v>
      </c>
      <c r="X4217" s="69">
        <f>Job_Cards[[#This Row],[GST on Lobour]]+Job_Cards[[#This Row],[Total Labour]]+Job_Cards[[#This Row],[Part Value]]</f>
        <v>0</v>
      </c>
    </row>
    <row r="4218" spans="7:24" x14ac:dyDescent="0.35">
      <c r="G4218" s="64"/>
      <c r="H4218" s="65"/>
      <c r="I4218" s="65" t="str">
        <f>IF(Job_Cards[[#This Row],[Customer Name]]="",I4217,"")</f>
        <v>Counter Sale</v>
      </c>
      <c r="K4218" s="67" t="str">
        <f>_xlfn.XLOOKUP(Job_Cards[[#This Row],[Part Code Issued]],'Inventory Check'!$A$3:$A$3000,'Inventory Check'!$B$3:$B$3000,"WRONG Code",0)</f>
        <v>WRONG Code</v>
      </c>
      <c r="N4218" s="69">
        <f t="shared" si="409"/>
        <v>0</v>
      </c>
      <c r="U4218" s="71">
        <f t="shared" si="408"/>
        <v>0</v>
      </c>
      <c r="V4218" s="71">
        <f t="shared" si="410"/>
        <v>0</v>
      </c>
      <c r="X4218" s="69">
        <f>Job_Cards[[#This Row],[GST on Lobour]]+Job_Cards[[#This Row],[Total Labour]]+Job_Cards[[#This Row],[Part Value]]</f>
        <v>0</v>
      </c>
    </row>
    <row r="4219" spans="7:24" x14ac:dyDescent="0.35">
      <c r="G4219" s="64"/>
      <c r="H4219" s="65"/>
      <c r="I4219" s="65" t="str">
        <f>IF(Job_Cards[[#This Row],[Customer Name]]="",I4218,"")</f>
        <v>Counter Sale</v>
      </c>
      <c r="K4219" s="67" t="str">
        <f>_xlfn.XLOOKUP(Job_Cards[[#This Row],[Part Code Issued]],'Inventory Check'!$A$3:$A$3000,'Inventory Check'!$B$3:$B$3000,"WRONG Code",0)</f>
        <v>WRONG Code</v>
      </c>
      <c r="N4219" s="69">
        <f t="shared" si="409"/>
        <v>0</v>
      </c>
      <c r="U4219" s="71">
        <f t="shared" si="408"/>
        <v>0</v>
      </c>
      <c r="V4219" s="71">
        <f t="shared" si="410"/>
        <v>0</v>
      </c>
      <c r="X4219" s="69">
        <f>Job_Cards[[#This Row],[GST on Lobour]]+Job_Cards[[#This Row],[Total Labour]]+Job_Cards[[#This Row],[Part Value]]</f>
        <v>0</v>
      </c>
    </row>
    <row r="4220" spans="7:24" x14ac:dyDescent="0.35">
      <c r="G4220" s="64"/>
      <c r="H4220" s="65"/>
      <c r="I4220" s="65" t="str">
        <f>IF(Job_Cards[[#This Row],[Customer Name]]="",I4219,"")</f>
        <v>Counter Sale</v>
      </c>
      <c r="K4220" s="67" t="str">
        <f>_xlfn.XLOOKUP(Job_Cards[[#This Row],[Part Code Issued]],'Inventory Check'!$A$3:$A$3000,'Inventory Check'!$B$3:$B$3000,"WRONG Code",0)</f>
        <v>WRONG Code</v>
      </c>
      <c r="N4220" s="69">
        <f t="shared" si="409"/>
        <v>0</v>
      </c>
      <c r="U4220" s="71">
        <f t="shared" ref="U4220:U4283" si="411">SUM(O4220:T4220)</f>
        <v>0</v>
      </c>
      <c r="V4220" s="71">
        <f t="shared" si="410"/>
        <v>0</v>
      </c>
      <c r="X4220" s="69">
        <f>Job_Cards[[#This Row],[GST on Lobour]]+Job_Cards[[#This Row],[Total Labour]]+Job_Cards[[#This Row],[Part Value]]</f>
        <v>0</v>
      </c>
    </row>
    <row r="4221" spans="7:24" x14ac:dyDescent="0.35">
      <c r="G4221" s="64"/>
      <c r="H4221" s="65"/>
      <c r="I4221" s="65" t="str">
        <f>IF(Job_Cards[[#This Row],[Customer Name]]="",I4220,"")</f>
        <v>Counter Sale</v>
      </c>
      <c r="K4221" s="67" t="str">
        <f>_xlfn.XLOOKUP(Job_Cards[[#This Row],[Part Code Issued]],'Inventory Check'!$A$3:$A$3000,'Inventory Check'!$B$3:$B$3000,"WRONG Code",0)</f>
        <v>WRONG Code</v>
      </c>
      <c r="N4221" s="69">
        <f t="shared" ref="N4221:N4284" si="412">M4221*L4221</f>
        <v>0</v>
      </c>
      <c r="U4221" s="71">
        <f t="shared" si="411"/>
        <v>0</v>
      </c>
      <c r="V4221" s="71">
        <f t="shared" ref="V4221:V4284" si="413">U4221*0.18</f>
        <v>0</v>
      </c>
      <c r="X4221" s="69">
        <f>Job_Cards[[#This Row],[GST on Lobour]]+Job_Cards[[#This Row],[Total Labour]]+Job_Cards[[#This Row],[Part Value]]</f>
        <v>0</v>
      </c>
    </row>
    <row r="4222" spans="7:24" x14ac:dyDescent="0.35">
      <c r="G4222" s="64"/>
      <c r="H4222" s="65"/>
      <c r="I4222" s="65" t="str">
        <f>IF(Job_Cards[[#This Row],[Customer Name]]="",I4221,"")</f>
        <v>Counter Sale</v>
      </c>
      <c r="K4222" s="67" t="str">
        <f>_xlfn.XLOOKUP(Job_Cards[[#This Row],[Part Code Issued]],'Inventory Check'!$A$3:$A$3000,'Inventory Check'!$B$3:$B$3000,"WRONG Code",0)</f>
        <v>WRONG Code</v>
      </c>
      <c r="N4222" s="69">
        <f t="shared" si="412"/>
        <v>0</v>
      </c>
      <c r="U4222" s="71">
        <f t="shared" si="411"/>
        <v>0</v>
      </c>
      <c r="V4222" s="71">
        <f t="shared" si="413"/>
        <v>0</v>
      </c>
      <c r="X4222" s="69">
        <f>Job_Cards[[#This Row],[GST on Lobour]]+Job_Cards[[#This Row],[Total Labour]]+Job_Cards[[#This Row],[Part Value]]</f>
        <v>0</v>
      </c>
    </row>
    <row r="4223" spans="7:24" x14ac:dyDescent="0.35">
      <c r="G4223" s="64"/>
      <c r="H4223" s="65"/>
      <c r="I4223" s="65" t="str">
        <f>IF(Job_Cards[[#This Row],[Customer Name]]="",I4222,"")</f>
        <v>Counter Sale</v>
      </c>
      <c r="K4223" s="67" t="str">
        <f>_xlfn.XLOOKUP(Job_Cards[[#This Row],[Part Code Issued]],'Inventory Check'!$A$3:$A$3000,'Inventory Check'!$B$3:$B$3000,"WRONG Code",0)</f>
        <v>WRONG Code</v>
      </c>
      <c r="N4223" s="69">
        <f t="shared" si="412"/>
        <v>0</v>
      </c>
      <c r="U4223" s="71">
        <f t="shared" si="411"/>
        <v>0</v>
      </c>
      <c r="V4223" s="71">
        <f t="shared" si="413"/>
        <v>0</v>
      </c>
      <c r="X4223" s="69">
        <f>Job_Cards[[#This Row],[GST on Lobour]]+Job_Cards[[#This Row],[Total Labour]]+Job_Cards[[#This Row],[Part Value]]</f>
        <v>0</v>
      </c>
    </row>
    <row r="4224" spans="7:24" x14ac:dyDescent="0.35">
      <c r="G4224" s="64"/>
      <c r="H4224" s="65"/>
      <c r="I4224" s="65" t="str">
        <f>IF(Job_Cards[[#This Row],[Customer Name]]="",I4223,"")</f>
        <v>Counter Sale</v>
      </c>
      <c r="K4224" s="67" t="str">
        <f>_xlfn.XLOOKUP(Job_Cards[[#This Row],[Part Code Issued]],'Inventory Check'!$A$3:$A$3000,'Inventory Check'!$B$3:$B$3000,"WRONG Code",0)</f>
        <v>WRONG Code</v>
      </c>
      <c r="N4224" s="69">
        <f t="shared" si="412"/>
        <v>0</v>
      </c>
      <c r="U4224" s="71">
        <f t="shared" si="411"/>
        <v>0</v>
      </c>
      <c r="V4224" s="71">
        <f t="shared" si="413"/>
        <v>0</v>
      </c>
      <c r="X4224" s="69">
        <f>Job_Cards[[#This Row],[GST on Lobour]]+Job_Cards[[#This Row],[Total Labour]]+Job_Cards[[#This Row],[Part Value]]</f>
        <v>0</v>
      </c>
    </row>
    <row r="4225" spans="7:24" x14ac:dyDescent="0.35">
      <c r="G4225" s="64"/>
      <c r="H4225" s="65"/>
      <c r="I4225" s="65" t="str">
        <f>IF(Job_Cards[[#This Row],[Customer Name]]="",I4224,"")</f>
        <v>Counter Sale</v>
      </c>
      <c r="K4225" s="67" t="str">
        <f>_xlfn.XLOOKUP(Job_Cards[[#This Row],[Part Code Issued]],'Inventory Check'!$A$3:$A$3000,'Inventory Check'!$B$3:$B$3000,"WRONG Code",0)</f>
        <v>WRONG Code</v>
      </c>
      <c r="N4225" s="69">
        <f t="shared" si="412"/>
        <v>0</v>
      </c>
      <c r="U4225" s="71">
        <f t="shared" si="411"/>
        <v>0</v>
      </c>
      <c r="V4225" s="71">
        <f t="shared" si="413"/>
        <v>0</v>
      </c>
      <c r="X4225" s="69">
        <f>Job_Cards[[#This Row],[GST on Lobour]]+Job_Cards[[#This Row],[Total Labour]]+Job_Cards[[#This Row],[Part Value]]</f>
        <v>0</v>
      </c>
    </row>
    <row r="4226" spans="7:24" x14ac:dyDescent="0.35">
      <c r="G4226" s="64"/>
      <c r="H4226" s="65"/>
      <c r="I4226" s="65" t="str">
        <f>IF(Job_Cards[[#This Row],[Customer Name]]="",I4225,"")</f>
        <v>Counter Sale</v>
      </c>
      <c r="K4226" s="67" t="str">
        <f>_xlfn.XLOOKUP(Job_Cards[[#This Row],[Part Code Issued]],'Inventory Check'!$A$3:$A$3000,'Inventory Check'!$B$3:$B$3000,"WRONG Code",0)</f>
        <v>WRONG Code</v>
      </c>
      <c r="N4226" s="69">
        <f t="shared" si="412"/>
        <v>0</v>
      </c>
      <c r="U4226" s="71">
        <f t="shared" si="411"/>
        <v>0</v>
      </c>
      <c r="V4226" s="71">
        <f t="shared" si="413"/>
        <v>0</v>
      </c>
      <c r="X4226" s="69">
        <f>Job_Cards[[#This Row],[GST on Lobour]]+Job_Cards[[#This Row],[Total Labour]]+Job_Cards[[#This Row],[Part Value]]</f>
        <v>0</v>
      </c>
    </row>
    <row r="4227" spans="7:24" x14ac:dyDescent="0.35">
      <c r="G4227" s="64"/>
      <c r="H4227" s="65"/>
      <c r="I4227" s="65" t="str">
        <f>IF(Job_Cards[[#This Row],[Customer Name]]="",I4226,"")</f>
        <v>Counter Sale</v>
      </c>
      <c r="K4227" s="67" t="str">
        <f>_xlfn.XLOOKUP(Job_Cards[[#This Row],[Part Code Issued]],'Inventory Check'!$A$3:$A$3000,'Inventory Check'!$B$3:$B$3000,"WRONG Code",0)</f>
        <v>WRONG Code</v>
      </c>
      <c r="N4227" s="69">
        <f t="shared" si="412"/>
        <v>0</v>
      </c>
      <c r="U4227" s="71">
        <f t="shared" si="411"/>
        <v>0</v>
      </c>
      <c r="V4227" s="71">
        <f t="shared" si="413"/>
        <v>0</v>
      </c>
      <c r="X4227" s="69">
        <f>Job_Cards[[#This Row],[GST on Lobour]]+Job_Cards[[#This Row],[Total Labour]]+Job_Cards[[#This Row],[Part Value]]</f>
        <v>0</v>
      </c>
    </row>
    <row r="4228" spans="7:24" x14ac:dyDescent="0.35">
      <c r="G4228" s="64"/>
      <c r="H4228" s="65"/>
      <c r="I4228" s="65" t="str">
        <f>IF(Job_Cards[[#This Row],[Customer Name]]="",I4227,"")</f>
        <v>Counter Sale</v>
      </c>
      <c r="K4228" s="67" t="str">
        <f>_xlfn.XLOOKUP(Job_Cards[[#This Row],[Part Code Issued]],'Inventory Check'!$A$3:$A$3000,'Inventory Check'!$B$3:$B$3000,"WRONG Code",0)</f>
        <v>WRONG Code</v>
      </c>
      <c r="N4228" s="69">
        <f t="shared" si="412"/>
        <v>0</v>
      </c>
      <c r="U4228" s="71">
        <f t="shared" si="411"/>
        <v>0</v>
      </c>
      <c r="V4228" s="71">
        <f t="shared" si="413"/>
        <v>0</v>
      </c>
      <c r="X4228" s="69">
        <f>Job_Cards[[#This Row],[GST on Lobour]]+Job_Cards[[#This Row],[Total Labour]]+Job_Cards[[#This Row],[Part Value]]</f>
        <v>0</v>
      </c>
    </row>
    <row r="4229" spans="7:24" x14ac:dyDescent="0.35">
      <c r="G4229" s="64"/>
      <c r="H4229" s="65"/>
      <c r="I4229" s="65" t="str">
        <f>IF(Job_Cards[[#This Row],[Customer Name]]="",I4228,"")</f>
        <v>Counter Sale</v>
      </c>
      <c r="K4229" s="67" t="str">
        <f>_xlfn.XLOOKUP(Job_Cards[[#This Row],[Part Code Issued]],'Inventory Check'!$A$3:$A$3000,'Inventory Check'!$B$3:$B$3000,"WRONG Code",0)</f>
        <v>WRONG Code</v>
      </c>
      <c r="N4229" s="69">
        <f t="shared" si="412"/>
        <v>0</v>
      </c>
      <c r="U4229" s="71">
        <f t="shared" si="411"/>
        <v>0</v>
      </c>
      <c r="V4229" s="71">
        <f t="shared" si="413"/>
        <v>0</v>
      </c>
      <c r="X4229" s="69">
        <f>Job_Cards[[#This Row],[GST on Lobour]]+Job_Cards[[#This Row],[Total Labour]]+Job_Cards[[#This Row],[Part Value]]</f>
        <v>0</v>
      </c>
    </row>
    <row r="4230" spans="7:24" x14ac:dyDescent="0.35">
      <c r="G4230" s="64"/>
      <c r="H4230" s="65"/>
      <c r="I4230" s="65" t="str">
        <f>IF(Job_Cards[[#This Row],[Customer Name]]="",I4229,"")</f>
        <v>Counter Sale</v>
      </c>
      <c r="K4230" s="67" t="str">
        <f>_xlfn.XLOOKUP(Job_Cards[[#This Row],[Part Code Issued]],'Inventory Check'!$A$3:$A$3000,'Inventory Check'!$B$3:$B$3000,"WRONG Code",0)</f>
        <v>WRONG Code</v>
      </c>
      <c r="N4230" s="69">
        <f t="shared" si="412"/>
        <v>0</v>
      </c>
      <c r="U4230" s="71">
        <f t="shared" si="411"/>
        <v>0</v>
      </c>
      <c r="V4230" s="71">
        <f t="shared" si="413"/>
        <v>0</v>
      </c>
      <c r="X4230" s="69">
        <f>Job_Cards[[#This Row],[GST on Lobour]]+Job_Cards[[#This Row],[Total Labour]]+Job_Cards[[#This Row],[Part Value]]</f>
        <v>0</v>
      </c>
    </row>
    <row r="4231" spans="7:24" x14ac:dyDescent="0.35">
      <c r="G4231" s="64"/>
      <c r="H4231" s="65"/>
      <c r="I4231" s="65" t="str">
        <f>IF(Job_Cards[[#This Row],[Customer Name]]="",I4230,"")</f>
        <v>Counter Sale</v>
      </c>
      <c r="K4231" s="67" t="str">
        <f>_xlfn.XLOOKUP(Job_Cards[[#This Row],[Part Code Issued]],'Inventory Check'!$A$3:$A$3000,'Inventory Check'!$B$3:$B$3000,"WRONG Code",0)</f>
        <v>WRONG Code</v>
      </c>
      <c r="N4231" s="69">
        <f t="shared" si="412"/>
        <v>0</v>
      </c>
      <c r="U4231" s="71">
        <f t="shared" si="411"/>
        <v>0</v>
      </c>
      <c r="V4231" s="71">
        <f t="shared" si="413"/>
        <v>0</v>
      </c>
      <c r="X4231" s="69">
        <f>Job_Cards[[#This Row],[GST on Lobour]]+Job_Cards[[#This Row],[Total Labour]]+Job_Cards[[#This Row],[Part Value]]</f>
        <v>0</v>
      </c>
    </row>
    <row r="4232" spans="7:24" x14ac:dyDescent="0.35">
      <c r="G4232" s="64"/>
      <c r="H4232" s="65"/>
      <c r="I4232" s="65" t="str">
        <f>IF(Job_Cards[[#This Row],[Customer Name]]="",I4231,"")</f>
        <v>Counter Sale</v>
      </c>
      <c r="K4232" s="67" t="str">
        <f>_xlfn.XLOOKUP(Job_Cards[[#This Row],[Part Code Issued]],'Inventory Check'!$A$3:$A$3000,'Inventory Check'!$B$3:$B$3000,"WRONG Code",0)</f>
        <v>WRONG Code</v>
      </c>
      <c r="N4232" s="69">
        <f t="shared" si="412"/>
        <v>0</v>
      </c>
      <c r="U4232" s="71">
        <f t="shared" si="411"/>
        <v>0</v>
      </c>
      <c r="V4232" s="71">
        <f t="shared" si="413"/>
        <v>0</v>
      </c>
      <c r="X4232" s="69">
        <f>Job_Cards[[#This Row],[GST on Lobour]]+Job_Cards[[#This Row],[Total Labour]]+Job_Cards[[#This Row],[Part Value]]</f>
        <v>0</v>
      </c>
    </row>
    <row r="4233" spans="7:24" x14ac:dyDescent="0.35">
      <c r="G4233" s="64"/>
      <c r="H4233" s="65"/>
      <c r="I4233" s="65" t="str">
        <f>IF(Job_Cards[[#This Row],[Customer Name]]="",I4232,"")</f>
        <v>Counter Sale</v>
      </c>
      <c r="K4233" s="67" t="str">
        <f>_xlfn.XLOOKUP(Job_Cards[[#This Row],[Part Code Issued]],'Inventory Check'!$A$3:$A$3000,'Inventory Check'!$B$3:$B$3000,"WRONG Code",0)</f>
        <v>WRONG Code</v>
      </c>
      <c r="N4233" s="69">
        <f t="shared" si="412"/>
        <v>0</v>
      </c>
      <c r="U4233" s="71">
        <f t="shared" si="411"/>
        <v>0</v>
      </c>
      <c r="V4233" s="71">
        <f t="shared" si="413"/>
        <v>0</v>
      </c>
      <c r="X4233" s="69">
        <f>Job_Cards[[#This Row],[GST on Lobour]]+Job_Cards[[#This Row],[Total Labour]]+Job_Cards[[#This Row],[Part Value]]</f>
        <v>0</v>
      </c>
    </row>
    <row r="4234" spans="7:24" x14ac:dyDescent="0.35">
      <c r="G4234" s="64"/>
      <c r="H4234" s="65"/>
      <c r="I4234" s="65" t="str">
        <f>IF(Job_Cards[[#This Row],[Customer Name]]="",I4233,"")</f>
        <v>Counter Sale</v>
      </c>
      <c r="K4234" s="67" t="str">
        <f>_xlfn.XLOOKUP(Job_Cards[[#This Row],[Part Code Issued]],'Inventory Check'!$A$3:$A$3000,'Inventory Check'!$B$3:$B$3000,"WRONG Code",0)</f>
        <v>WRONG Code</v>
      </c>
      <c r="N4234" s="69">
        <f t="shared" si="412"/>
        <v>0</v>
      </c>
      <c r="U4234" s="71">
        <f t="shared" si="411"/>
        <v>0</v>
      </c>
      <c r="V4234" s="71">
        <f t="shared" si="413"/>
        <v>0</v>
      </c>
      <c r="X4234" s="69">
        <f>Job_Cards[[#This Row],[GST on Lobour]]+Job_Cards[[#This Row],[Total Labour]]+Job_Cards[[#This Row],[Part Value]]</f>
        <v>0</v>
      </c>
    </row>
    <row r="4235" spans="7:24" x14ac:dyDescent="0.35">
      <c r="G4235" s="64"/>
      <c r="H4235" s="65"/>
      <c r="I4235" s="65" t="str">
        <f>IF(Job_Cards[[#This Row],[Customer Name]]="",I4234,"")</f>
        <v>Counter Sale</v>
      </c>
      <c r="K4235" s="67" t="str">
        <f>_xlfn.XLOOKUP(Job_Cards[[#This Row],[Part Code Issued]],'Inventory Check'!$A$3:$A$3000,'Inventory Check'!$B$3:$B$3000,"WRONG Code",0)</f>
        <v>WRONG Code</v>
      </c>
      <c r="N4235" s="69">
        <f t="shared" si="412"/>
        <v>0</v>
      </c>
      <c r="U4235" s="71">
        <f t="shared" si="411"/>
        <v>0</v>
      </c>
      <c r="V4235" s="71">
        <f t="shared" si="413"/>
        <v>0</v>
      </c>
      <c r="X4235" s="69">
        <f>Job_Cards[[#This Row],[GST on Lobour]]+Job_Cards[[#This Row],[Total Labour]]+Job_Cards[[#This Row],[Part Value]]</f>
        <v>0</v>
      </c>
    </row>
    <row r="4236" spans="7:24" x14ac:dyDescent="0.35">
      <c r="G4236" s="64"/>
      <c r="H4236" s="65"/>
      <c r="I4236" s="65" t="str">
        <f>IF(Job_Cards[[#This Row],[Customer Name]]="",I4235,"")</f>
        <v>Counter Sale</v>
      </c>
      <c r="K4236" s="67" t="str">
        <f>_xlfn.XLOOKUP(Job_Cards[[#This Row],[Part Code Issued]],'Inventory Check'!$A$3:$A$3000,'Inventory Check'!$B$3:$B$3000,"WRONG Code",0)</f>
        <v>WRONG Code</v>
      </c>
      <c r="N4236" s="69">
        <f t="shared" si="412"/>
        <v>0</v>
      </c>
      <c r="U4236" s="71">
        <f t="shared" si="411"/>
        <v>0</v>
      </c>
      <c r="V4236" s="71">
        <f t="shared" si="413"/>
        <v>0</v>
      </c>
      <c r="X4236" s="69">
        <f>Job_Cards[[#This Row],[GST on Lobour]]+Job_Cards[[#This Row],[Total Labour]]+Job_Cards[[#This Row],[Part Value]]</f>
        <v>0</v>
      </c>
    </row>
    <row r="4237" spans="7:24" x14ac:dyDescent="0.35">
      <c r="G4237" s="64"/>
      <c r="H4237" s="65"/>
      <c r="I4237" s="65" t="str">
        <f>IF(Job_Cards[[#This Row],[Customer Name]]="",I4236,"")</f>
        <v>Counter Sale</v>
      </c>
      <c r="K4237" s="67" t="str">
        <f>_xlfn.XLOOKUP(Job_Cards[[#This Row],[Part Code Issued]],'Inventory Check'!$A$3:$A$3000,'Inventory Check'!$B$3:$B$3000,"WRONG Code",0)</f>
        <v>WRONG Code</v>
      </c>
      <c r="N4237" s="69">
        <f t="shared" si="412"/>
        <v>0</v>
      </c>
      <c r="U4237" s="71">
        <f t="shared" si="411"/>
        <v>0</v>
      </c>
      <c r="V4237" s="71">
        <f t="shared" si="413"/>
        <v>0</v>
      </c>
      <c r="X4237" s="69">
        <f>Job_Cards[[#This Row],[GST on Lobour]]+Job_Cards[[#This Row],[Total Labour]]+Job_Cards[[#This Row],[Part Value]]</f>
        <v>0</v>
      </c>
    </row>
    <row r="4238" spans="7:24" x14ac:dyDescent="0.35">
      <c r="G4238" s="64"/>
      <c r="H4238" s="65"/>
      <c r="I4238" s="65" t="str">
        <f>IF(Job_Cards[[#This Row],[Customer Name]]="",I4237,"")</f>
        <v>Counter Sale</v>
      </c>
      <c r="K4238" s="67" t="str">
        <f>_xlfn.XLOOKUP(Job_Cards[[#This Row],[Part Code Issued]],'Inventory Check'!$A$3:$A$3000,'Inventory Check'!$B$3:$B$3000,"WRONG Code",0)</f>
        <v>WRONG Code</v>
      </c>
      <c r="N4238" s="69">
        <f t="shared" si="412"/>
        <v>0</v>
      </c>
      <c r="U4238" s="71">
        <f t="shared" si="411"/>
        <v>0</v>
      </c>
      <c r="V4238" s="71">
        <f t="shared" si="413"/>
        <v>0</v>
      </c>
      <c r="X4238" s="69">
        <f>Job_Cards[[#This Row],[GST on Lobour]]+Job_Cards[[#This Row],[Total Labour]]+Job_Cards[[#This Row],[Part Value]]</f>
        <v>0</v>
      </c>
    </row>
    <row r="4239" spans="7:24" x14ac:dyDescent="0.35">
      <c r="G4239" s="64"/>
      <c r="H4239" s="65"/>
      <c r="I4239" s="65" t="str">
        <f>IF(Job_Cards[[#This Row],[Customer Name]]="",I4238,"")</f>
        <v>Counter Sale</v>
      </c>
      <c r="K4239" s="67" t="str">
        <f>_xlfn.XLOOKUP(Job_Cards[[#This Row],[Part Code Issued]],'Inventory Check'!$A$3:$A$3000,'Inventory Check'!$B$3:$B$3000,"WRONG Code",0)</f>
        <v>WRONG Code</v>
      </c>
      <c r="N4239" s="69">
        <f t="shared" si="412"/>
        <v>0</v>
      </c>
      <c r="U4239" s="71">
        <f t="shared" si="411"/>
        <v>0</v>
      </c>
      <c r="V4239" s="71">
        <f t="shared" si="413"/>
        <v>0</v>
      </c>
      <c r="X4239" s="69">
        <f>Job_Cards[[#This Row],[GST on Lobour]]+Job_Cards[[#This Row],[Total Labour]]+Job_Cards[[#This Row],[Part Value]]</f>
        <v>0</v>
      </c>
    </row>
    <row r="4240" spans="7:24" x14ac:dyDescent="0.35">
      <c r="G4240" s="64"/>
      <c r="H4240" s="65"/>
      <c r="I4240" s="65" t="str">
        <f>IF(Job_Cards[[#This Row],[Customer Name]]="",I4239,"")</f>
        <v>Counter Sale</v>
      </c>
      <c r="K4240" s="67" t="str">
        <f>_xlfn.XLOOKUP(Job_Cards[[#This Row],[Part Code Issued]],'Inventory Check'!$A$3:$A$3000,'Inventory Check'!$B$3:$B$3000,"WRONG Code",0)</f>
        <v>WRONG Code</v>
      </c>
      <c r="N4240" s="69">
        <f t="shared" si="412"/>
        <v>0</v>
      </c>
      <c r="U4240" s="71">
        <f t="shared" si="411"/>
        <v>0</v>
      </c>
      <c r="V4240" s="71">
        <f t="shared" si="413"/>
        <v>0</v>
      </c>
      <c r="X4240" s="69">
        <f>Job_Cards[[#This Row],[GST on Lobour]]+Job_Cards[[#This Row],[Total Labour]]+Job_Cards[[#This Row],[Part Value]]</f>
        <v>0</v>
      </c>
    </row>
    <row r="4241" spans="7:24" x14ac:dyDescent="0.35">
      <c r="G4241" s="64"/>
      <c r="H4241" s="65"/>
      <c r="I4241" s="65" t="str">
        <f>IF(Job_Cards[[#This Row],[Customer Name]]="",I4240,"")</f>
        <v>Counter Sale</v>
      </c>
      <c r="K4241" s="67" t="str">
        <f>_xlfn.XLOOKUP(Job_Cards[[#This Row],[Part Code Issued]],'Inventory Check'!$A$3:$A$3000,'Inventory Check'!$B$3:$B$3000,"WRONG Code",0)</f>
        <v>WRONG Code</v>
      </c>
      <c r="N4241" s="69">
        <f t="shared" si="412"/>
        <v>0</v>
      </c>
      <c r="U4241" s="71">
        <f t="shared" si="411"/>
        <v>0</v>
      </c>
      <c r="V4241" s="71">
        <f t="shared" si="413"/>
        <v>0</v>
      </c>
      <c r="X4241" s="69">
        <f>Job_Cards[[#This Row],[GST on Lobour]]+Job_Cards[[#This Row],[Total Labour]]+Job_Cards[[#This Row],[Part Value]]</f>
        <v>0</v>
      </c>
    </row>
    <row r="4242" spans="7:24" x14ac:dyDescent="0.35">
      <c r="G4242" s="64"/>
      <c r="H4242" s="65"/>
      <c r="I4242" s="65" t="str">
        <f>IF(Job_Cards[[#This Row],[Customer Name]]="",I4241,"")</f>
        <v>Counter Sale</v>
      </c>
      <c r="K4242" s="67" t="str">
        <f>_xlfn.XLOOKUP(Job_Cards[[#This Row],[Part Code Issued]],'Inventory Check'!$A$3:$A$3000,'Inventory Check'!$B$3:$B$3000,"WRONG Code",0)</f>
        <v>WRONG Code</v>
      </c>
      <c r="N4242" s="69">
        <f t="shared" si="412"/>
        <v>0</v>
      </c>
      <c r="U4242" s="71">
        <f t="shared" si="411"/>
        <v>0</v>
      </c>
      <c r="V4242" s="71">
        <f t="shared" si="413"/>
        <v>0</v>
      </c>
      <c r="X4242" s="69">
        <f>Job_Cards[[#This Row],[GST on Lobour]]+Job_Cards[[#This Row],[Total Labour]]+Job_Cards[[#This Row],[Part Value]]</f>
        <v>0</v>
      </c>
    </row>
    <row r="4243" spans="7:24" x14ac:dyDescent="0.35">
      <c r="G4243" s="64"/>
      <c r="H4243" s="65"/>
      <c r="I4243" s="65" t="str">
        <f>IF(Job_Cards[[#This Row],[Customer Name]]="",I4242,"")</f>
        <v>Counter Sale</v>
      </c>
      <c r="K4243" s="67" t="str">
        <f>_xlfn.XLOOKUP(Job_Cards[[#This Row],[Part Code Issued]],'Inventory Check'!$A$3:$A$3000,'Inventory Check'!$B$3:$B$3000,"WRONG Code",0)</f>
        <v>WRONG Code</v>
      </c>
      <c r="N4243" s="69">
        <f t="shared" si="412"/>
        <v>0</v>
      </c>
      <c r="U4243" s="71">
        <f t="shared" si="411"/>
        <v>0</v>
      </c>
      <c r="V4243" s="71">
        <f t="shared" si="413"/>
        <v>0</v>
      </c>
      <c r="X4243" s="69">
        <f>Job_Cards[[#This Row],[GST on Lobour]]+Job_Cards[[#This Row],[Total Labour]]+Job_Cards[[#This Row],[Part Value]]</f>
        <v>0</v>
      </c>
    </row>
    <row r="4244" spans="7:24" x14ac:dyDescent="0.35">
      <c r="G4244" s="64"/>
      <c r="H4244" s="65"/>
      <c r="I4244" s="65" t="str">
        <f>IF(Job_Cards[[#This Row],[Customer Name]]="",I4243,"")</f>
        <v>Counter Sale</v>
      </c>
      <c r="K4244" s="67" t="str">
        <f>_xlfn.XLOOKUP(Job_Cards[[#This Row],[Part Code Issued]],'Inventory Check'!$A$3:$A$3000,'Inventory Check'!$B$3:$B$3000,"WRONG Code",0)</f>
        <v>WRONG Code</v>
      </c>
      <c r="N4244" s="69">
        <f t="shared" si="412"/>
        <v>0</v>
      </c>
      <c r="U4244" s="71">
        <f t="shared" si="411"/>
        <v>0</v>
      </c>
      <c r="V4244" s="71">
        <f t="shared" si="413"/>
        <v>0</v>
      </c>
      <c r="X4244" s="69">
        <f>Job_Cards[[#This Row],[GST on Lobour]]+Job_Cards[[#This Row],[Total Labour]]+Job_Cards[[#This Row],[Part Value]]</f>
        <v>0</v>
      </c>
    </row>
    <row r="4245" spans="7:24" x14ac:dyDescent="0.35">
      <c r="G4245" s="64"/>
      <c r="H4245" s="65"/>
      <c r="I4245" s="65" t="str">
        <f>IF(Job_Cards[[#This Row],[Customer Name]]="",I4244,"")</f>
        <v>Counter Sale</v>
      </c>
      <c r="K4245" s="67" t="str">
        <f>_xlfn.XLOOKUP(Job_Cards[[#This Row],[Part Code Issued]],'Inventory Check'!$A$3:$A$3000,'Inventory Check'!$B$3:$B$3000,"WRONG Code",0)</f>
        <v>WRONG Code</v>
      </c>
      <c r="N4245" s="69">
        <f t="shared" si="412"/>
        <v>0</v>
      </c>
      <c r="U4245" s="71">
        <f t="shared" si="411"/>
        <v>0</v>
      </c>
      <c r="V4245" s="71">
        <f t="shared" si="413"/>
        <v>0</v>
      </c>
      <c r="X4245" s="69">
        <f>Job_Cards[[#This Row],[GST on Lobour]]+Job_Cards[[#This Row],[Total Labour]]+Job_Cards[[#This Row],[Part Value]]</f>
        <v>0</v>
      </c>
    </row>
    <row r="4246" spans="7:24" x14ac:dyDescent="0.35">
      <c r="G4246" s="64"/>
      <c r="H4246" s="65"/>
      <c r="I4246" s="65" t="str">
        <f>IF(Job_Cards[[#This Row],[Customer Name]]="",I4245,"")</f>
        <v>Counter Sale</v>
      </c>
      <c r="K4246" s="67" t="str">
        <f>_xlfn.XLOOKUP(Job_Cards[[#This Row],[Part Code Issued]],'Inventory Check'!$A$3:$A$3000,'Inventory Check'!$B$3:$B$3000,"WRONG Code",0)</f>
        <v>WRONG Code</v>
      </c>
      <c r="N4246" s="69">
        <f t="shared" si="412"/>
        <v>0</v>
      </c>
      <c r="U4246" s="71">
        <f t="shared" si="411"/>
        <v>0</v>
      </c>
      <c r="V4246" s="71">
        <f t="shared" si="413"/>
        <v>0</v>
      </c>
      <c r="X4246" s="69">
        <f>Job_Cards[[#This Row],[GST on Lobour]]+Job_Cards[[#This Row],[Total Labour]]+Job_Cards[[#This Row],[Part Value]]</f>
        <v>0</v>
      </c>
    </row>
    <row r="4247" spans="7:24" x14ac:dyDescent="0.35">
      <c r="G4247" s="64"/>
      <c r="H4247" s="65"/>
      <c r="I4247" s="65" t="str">
        <f>IF(Job_Cards[[#This Row],[Customer Name]]="",I4246,"")</f>
        <v>Counter Sale</v>
      </c>
      <c r="K4247" s="67" t="str">
        <f>_xlfn.XLOOKUP(Job_Cards[[#This Row],[Part Code Issued]],'Inventory Check'!$A$3:$A$3000,'Inventory Check'!$B$3:$B$3000,"WRONG Code",0)</f>
        <v>WRONG Code</v>
      </c>
      <c r="N4247" s="69">
        <f t="shared" si="412"/>
        <v>0</v>
      </c>
      <c r="U4247" s="71">
        <f t="shared" si="411"/>
        <v>0</v>
      </c>
      <c r="V4247" s="71">
        <f t="shared" si="413"/>
        <v>0</v>
      </c>
      <c r="X4247" s="69">
        <f>Job_Cards[[#This Row],[GST on Lobour]]+Job_Cards[[#This Row],[Total Labour]]+Job_Cards[[#This Row],[Part Value]]</f>
        <v>0</v>
      </c>
    </row>
    <row r="4248" spans="7:24" x14ac:dyDescent="0.35">
      <c r="G4248" s="64"/>
      <c r="H4248" s="65"/>
      <c r="I4248" s="65" t="str">
        <f>IF(Job_Cards[[#This Row],[Customer Name]]="",I4247,"")</f>
        <v>Counter Sale</v>
      </c>
      <c r="K4248" s="67" t="str">
        <f>_xlfn.XLOOKUP(Job_Cards[[#This Row],[Part Code Issued]],'Inventory Check'!$A$3:$A$3000,'Inventory Check'!$B$3:$B$3000,"WRONG Code",0)</f>
        <v>WRONG Code</v>
      </c>
      <c r="N4248" s="69">
        <f t="shared" si="412"/>
        <v>0</v>
      </c>
      <c r="U4248" s="71">
        <f t="shared" si="411"/>
        <v>0</v>
      </c>
      <c r="V4248" s="71">
        <f t="shared" si="413"/>
        <v>0</v>
      </c>
      <c r="X4248" s="69">
        <f>Job_Cards[[#This Row],[GST on Lobour]]+Job_Cards[[#This Row],[Total Labour]]+Job_Cards[[#This Row],[Part Value]]</f>
        <v>0</v>
      </c>
    </row>
    <row r="4249" spans="7:24" x14ac:dyDescent="0.35">
      <c r="G4249" s="64"/>
      <c r="H4249" s="65"/>
      <c r="I4249" s="65" t="str">
        <f>IF(Job_Cards[[#This Row],[Customer Name]]="",I4248,"")</f>
        <v>Counter Sale</v>
      </c>
      <c r="K4249" s="67" t="str">
        <f>_xlfn.XLOOKUP(Job_Cards[[#This Row],[Part Code Issued]],'Inventory Check'!$A$3:$A$3000,'Inventory Check'!$B$3:$B$3000,"WRONG Code",0)</f>
        <v>WRONG Code</v>
      </c>
      <c r="N4249" s="69">
        <f t="shared" si="412"/>
        <v>0</v>
      </c>
      <c r="U4249" s="71">
        <f t="shared" si="411"/>
        <v>0</v>
      </c>
      <c r="V4249" s="71">
        <f t="shared" si="413"/>
        <v>0</v>
      </c>
      <c r="X4249" s="69">
        <f>Job_Cards[[#This Row],[GST on Lobour]]+Job_Cards[[#This Row],[Total Labour]]+Job_Cards[[#This Row],[Part Value]]</f>
        <v>0</v>
      </c>
    </row>
    <row r="4250" spans="7:24" x14ac:dyDescent="0.35">
      <c r="G4250" s="64"/>
      <c r="H4250" s="65"/>
      <c r="I4250" s="65" t="str">
        <f>IF(Job_Cards[[#This Row],[Customer Name]]="",I4249,"")</f>
        <v>Counter Sale</v>
      </c>
      <c r="K4250" s="67" t="str">
        <f>_xlfn.XLOOKUP(Job_Cards[[#This Row],[Part Code Issued]],'Inventory Check'!$A$3:$A$3000,'Inventory Check'!$B$3:$B$3000,"WRONG Code",0)</f>
        <v>WRONG Code</v>
      </c>
      <c r="N4250" s="69">
        <f t="shared" si="412"/>
        <v>0</v>
      </c>
      <c r="U4250" s="71">
        <f t="shared" si="411"/>
        <v>0</v>
      </c>
      <c r="V4250" s="71">
        <f t="shared" si="413"/>
        <v>0</v>
      </c>
      <c r="X4250" s="69">
        <f>Job_Cards[[#This Row],[GST on Lobour]]+Job_Cards[[#This Row],[Total Labour]]+Job_Cards[[#This Row],[Part Value]]</f>
        <v>0</v>
      </c>
    </row>
    <row r="4251" spans="7:24" x14ac:dyDescent="0.35">
      <c r="G4251" s="64"/>
      <c r="H4251" s="65"/>
      <c r="I4251" s="65" t="str">
        <f>IF(Job_Cards[[#This Row],[Customer Name]]="",I4250,"")</f>
        <v>Counter Sale</v>
      </c>
      <c r="K4251" s="67" t="str">
        <f>_xlfn.XLOOKUP(Job_Cards[[#This Row],[Part Code Issued]],'Inventory Check'!$A$3:$A$3000,'Inventory Check'!$B$3:$B$3000,"WRONG Code",0)</f>
        <v>WRONG Code</v>
      </c>
      <c r="N4251" s="69">
        <f t="shared" si="412"/>
        <v>0</v>
      </c>
      <c r="U4251" s="71">
        <f t="shared" si="411"/>
        <v>0</v>
      </c>
      <c r="V4251" s="71">
        <f t="shared" si="413"/>
        <v>0</v>
      </c>
      <c r="X4251" s="69">
        <f>Job_Cards[[#This Row],[GST on Lobour]]+Job_Cards[[#This Row],[Total Labour]]+Job_Cards[[#This Row],[Part Value]]</f>
        <v>0</v>
      </c>
    </row>
    <row r="4252" spans="7:24" x14ac:dyDescent="0.35">
      <c r="G4252" s="64"/>
      <c r="H4252" s="65"/>
      <c r="I4252" s="65" t="str">
        <f>IF(Job_Cards[[#This Row],[Customer Name]]="",I4251,"")</f>
        <v>Counter Sale</v>
      </c>
      <c r="K4252" s="67" t="str">
        <f>_xlfn.XLOOKUP(Job_Cards[[#This Row],[Part Code Issued]],'Inventory Check'!$A$3:$A$3000,'Inventory Check'!$B$3:$B$3000,"WRONG Code",0)</f>
        <v>WRONG Code</v>
      </c>
      <c r="N4252" s="69">
        <f t="shared" si="412"/>
        <v>0</v>
      </c>
      <c r="U4252" s="71">
        <f t="shared" si="411"/>
        <v>0</v>
      </c>
      <c r="V4252" s="71">
        <f t="shared" si="413"/>
        <v>0</v>
      </c>
      <c r="X4252" s="69">
        <f>Job_Cards[[#This Row],[GST on Lobour]]+Job_Cards[[#This Row],[Total Labour]]+Job_Cards[[#This Row],[Part Value]]</f>
        <v>0</v>
      </c>
    </row>
    <row r="4253" spans="7:24" x14ac:dyDescent="0.35">
      <c r="G4253" s="64"/>
      <c r="H4253" s="65"/>
      <c r="I4253" s="65" t="str">
        <f>IF(Job_Cards[[#This Row],[Customer Name]]="",I4252,"")</f>
        <v>Counter Sale</v>
      </c>
      <c r="K4253" s="67" t="str">
        <f>_xlfn.XLOOKUP(Job_Cards[[#This Row],[Part Code Issued]],'Inventory Check'!$A$3:$A$3000,'Inventory Check'!$B$3:$B$3000,"WRONG Code",0)</f>
        <v>WRONG Code</v>
      </c>
      <c r="N4253" s="69">
        <f t="shared" si="412"/>
        <v>0</v>
      </c>
      <c r="U4253" s="71">
        <f t="shared" si="411"/>
        <v>0</v>
      </c>
      <c r="V4253" s="71">
        <f t="shared" si="413"/>
        <v>0</v>
      </c>
      <c r="X4253" s="69">
        <f>Job_Cards[[#This Row],[GST on Lobour]]+Job_Cards[[#This Row],[Total Labour]]+Job_Cards[[#This Row],[Part Value]]</f>
        <v>0</v>
      </c>
    </row>
    <row r="4254" spans="7:24" x14ac:dyDescent="0.35">
      <c r="G4254" s="64"/>
      <c r="H4254" s="65"/>
      <c r="I4254" s="65" t="str">
        <f>IF(Job_Cards[[#This Row],[Customer Name]]="",I4253,"")</f>
        <v>Counter Sale</v>
      </c>
      <c r="K4254" s="67" t="str">
        <f>_xlfn.XLOOKUP(Job_Cards[[#This Row],[Part Code Issued]],'Inventory Check'!$A$3:$A$3000,'Inventory Check'!$B$3:$B$3000,"WRONG Code",0)</f>
        <v>WRONG Code</v>
      </c>
      <c r="N4254" s="69">
        <f t="shared" si="412"/>
        <v>0</v>
      </c>
      <c r="U4254" s="71">
        <f t="shared" si="411"/>
        <v>0</v>
      </c>
      <c r="V4254" s="71">
        <f t="shared" si="413"/>
        <v>0</v>
      </c>
      <c r="X4254" s="69">
        <f>Job_Cards[[#This Row],[GST on Lobour]]+Job_Cards[[#This Row],[Total Labour]]+Job_Cards[[#This Row],[Part Value]]</f>
        <v>0</v>
      </c>
    </row>
    <row r="4255" spans="7:24" x14ac:dyDescent="0.35">
      <c r="G4255" s="64"/>
      <c r="H4255" s="65"/>
      <c r="I4255" s="65" t="str">
        <f>IF(Job_Cards[[#This Row],[Customer Name]]="",I4254,"")</f>
        <v>Counter Sale</v>
      </c>
      <c r="K4255" s="67" t="str">
        <f>_xlfn.XLOOKUP(Job_Cards[[#This Row],[Part Code Issued]],'Inventory Check'!$A$3:$A$3000,'Inventory Check'!$B$3:$B$3000,"WRONG Code",0)</f>
        <v>WRONG Code</v>
      </c>
      <c r="N4255" s="69">
        <f t="shared" si="412"/>
        <v>0</v>
      </c>
      <c r="U4255" s="71">
        <f t="shared" si="411"/>
        <v>0</v>
      </c>
      <c r="V4255" s="71">
        <f t="shared" si="413"/>
        <v>0</v>
      </c>
      <c r="X4255" s="69">
        <f>Job_Cards[[#This Row],[GST on Lobour]]+Job_Cards[[#This Row],[Total Labour]]+Job_Cards[[#This Row],[Part Value]]</f>
        <v>0</v>
      </c>
    </row>
    <row r="4256" spans="7:24" x14ac:dyDescent="0.35">
      <c r="G4256" s="64"/>
      <c r="H4256" s="65"/>
      <c r="I4256" s="65" t="str">
        <f>IF(Job_Cards[[#This Row],[Customer Name]]="",I4255,"")</f>
        <v>Counter Sale</v>
      </c>
      <c r="K4256" s="67" t="str">
        <f>_xlfn.XLOOKUP(Job_Cards[[#This Row],[Part Code Issued]],'Inventory Check'!$A$3:$A$3000,'Inventory Check'!$B$3:$B$3000,"WRONG Code",0)</f>
        <v>WRONG Code</v>
      </c>
      <c r="N4256" s="69">
        <f t="shared" si="412"/>
        <v>0</v>
      </c>
      <c r="U4256" s="71">
        <f t="shared" si="411"/>
        <v>0</v>
      </c>
      <c r="V4256" s="71">
        <f t="shared" si="413"/>
        <v>0</v>
      </c>
      <c r="X4256" s="69">
        <f>Job_Cards[[#This Row],[GST on Lobour]]+Job_Cards[[#This Row],[Total Labour]]+Job_Cards[[#This Row],[Part Value]]</f>
        <v>0</v>
      </c>
    </row>
    <row r="4257" spans="7:24" x14ac:dyDescent="0.35">
      <c r="G4257" s="64"/>
      <c r="H4257" s="65"/>
      <c r="I4257" s="65" t="str">
        <f>IF(Job_Cards[[#This Row],[Customer Name]]="",I4256,"")</f>
        <v>Counter Sale</v>
      </c>
      <c r="K4257" s="67" t="str">
        <f>_xlfn.XLOOKUP(Job_Cards[[#This Row],[Part Code Issued]],'Inventory Check'!$A$3:$A$3000,'Inventory Check'!$B$3:$B$3000,"WRONG Code",0)</f>
        <v>WRONG Code</v>
      </c>
      <c r="N4257" s="69">
        <f t="shared" si="412"/>
        <v>0</v>
      </c>
      <c r="U4257" s="71">
        <f t="shared" si="411"/>
        <v>0</v>
      </c>
      <c r="V4257" s="71">
        <f t="shared" si="413"/>
        <v>0</v>
      </c>
      <c r="X4257" s="69">
        <f>Job_Cards[[#This Row],[GST on Lobour]]+Job_Cards[[#This Row],[Total Labour]]+Job_Cards[[#This Row],[Part Value]]</f>
        <v>0</v>
      </c>
    </row>
    <row r="4258" spans="7:24" x14ac:dyDescent="0.35">
      <c r="G4258" s="64"/>
      <c r="H4258" s="65"/>
      <c r="I4258" s="65" t="str">
        <f>IF(Job_Cards[[#This Row],[Customer Name]]="",I4257,"")</f>
        <v>Counter Sale</v>
      </c>
      <c r="K4258" s="67" t="str">
        <f>_xlfn.XLOOKUP(Job_Cards[[#This Row],[Part Code Issued]],'Inventory Check'!$A$3:$A$3000,'Inventory Check'!$B$3:$B$3000,"WRONG Code",0)</f>
        <v>WRONG Code</v>
      </c>
      <c r="N4258" s="69">
        <f t="shared" si="412"/>
        <v>0</v>
      </c>
      <c r="U4258" s="71">
        <f t="shared" si="411"/>
        <v>0</v>
      </c>
      <c r="V4258" s="71">
        <f t="shared" si="413"/>
        <v>0</v>
      </c>
      <c r="X4258" s="69">
        <f>Job_Cards[[#This Row],[GST on Lobour]]+Job_Cards[[#This Row],[Total Labour]]+Job_Cards[[#This Row],[Part Value]]</f>
        <v>0</v>
      </c>
    </row>
    <row r="4259" spans="7:24" x14ac:dyDescent="0.35">
      <c r="G4259" s="64"/>
      <c r="H4259" s="65"/>
      <c r="I4259" s="65" t="str">
        <f>IF(Job_Cards[[#This Row],[Customer Name]]="",I4258,"")</f>
        <v>Counter Sale</v>
      </c>
      <c r="K4259" s="67" t="str">
        <f>_xlfn.XLOOKUP(Job_Cards[[#This Row],[Part Code Issued]],'Inventory Check'!$A$3:$A$3000,'Inventory Check'!$B$3:$B$3000,"WRONG Code",0)</f>
        <v>WRONG Code</v>
      </c>
      <c r="N4259" s="69">
        <f t="shared" si="412"/>
        <v>0</v>
      </c>
      <c r="U4259" s="71">
        <f t="shared" si="411"/>
        <v>0</v>
      </c>
      <c r="V4259" s="71">
        <f t="shared" si="413"/>
        <v>0</v>
      </c>
      <c r="X4259" s="69">
        <f>Job_Cards[[#This Row],[GST on Lobour]]+Job_Cards[[#This Row],[Total Labour]]+Job_Cards[[#This Row],[Part Value]]</f>
        <v>0</v>
      </c>
    </row>
    <row r="4260" spans="7:24" x14ac:dyDescent="0.35">
      <c r="G4260" s="64"/>
      <c r="H4260" s="65"/>
      <c r="I4260" s="65" t="str">
        <f>IF(Job_Cards[[#This Row],[Customer Name]]="",I4259,"")</f>
        <v>Counter Sale</v>
      </c>
      <c r="K4260" s="67" t="str">
        <f>_xlfn.XLOOKUP(Job_Cards[[#This Row],[Part Code Issued]],'Inventory Check'!$A$3:$A$3000,'Inventory Check'!$B$3:$B$3000,"WRONG Code",0)</f>
        <v>WRONG Code</v>
      </c>
      <c r="N4260" s="69">
        <f t="shared" si="412"/>
        <v>0</v>
      </c>
      <c r="U4260" s="71">
        <f t="shared" si="411"/>
        <v>0</v>
      </c>
      <c r="V4260" s="71">
        <f t="shared" si="413"/>
        <v>0</v>
      </c>
      <c r="X4260" s="69">
        <f>Job_Cards[[#This Row],[GST on Lobour]]+Job_Cards[[#This Row],[Total Labour]]+Job_Cards[[#This Row],[Part Value]]</f>
        <v>0</v>
      </c>
    </row>
    <row r="4261" spans="7:24" x14ac:dyDescent="0.35">
      <c r="G4261" s="64"/>
      <c r="H4261" s="65"/>
      <c r="I4261" s="65" t="str">
        <f>IF(Job_Cards[[#This Row],[Customer Name]]="",I4260,"")</f>
        <v>Counter Sale</v>
      </c>
      <c r="K4261" s="67" t="str">
        <f>_xlfn.XLOOKUP(Job_Cards[[#This Row],[Part Code Issued]],'Inventory Check'!$A$3:$A$3000,'Inventory Check'!$B$3:$B$3000,"WRONG Code",0)</f>
        <v>WRONG Code</v>
      </c>
      <c r="N4261" s="69">
        <f t="shared" si="412"/>
        <v>0</v>
      </c>
      <c r="U4261" s="71">
        <f t="shared" si="411"/>
        <v>0</v>
      </c>
      <c r="V4261" s="71">
        <f t="shared" si="413"/>
        <v>0</v>
      </c>
      <c r="X4261" s="69">
        <f>Job_Cards[[#This Row],[GST on Lobour]]+Job_Cards[[#This Row],[Total Labour]]+Job_Cards[[#This Row],[Part Value]]</f>
        <v>0</v>
      </c>
    </row>
    <row r="4262" spans="7:24" x14ac:dyDescent="0.35">
      <c r="G4262" s="64"/>
      <c r="H4262" s="65"/>
      <c r="I4262" s="65" t="str">
        <f>IF(Job_Cards[[#This Row],[Customer Name]]="",I4261,"")</f>
        <v>Counter Sale</v>
      </c>
      <c r="K4262" s="67" t="str">
        <f>_xlfn.XLOOKUP(Job_Cards[[#This Row],[Part Code Issued]],'Inventory Check'!$A$3:$A$3000,'Inventory Check'!$B$3:$B$3000,"WRONG Code",0)</f>
        <v>WRONG Code</v>
      </c>
      <c r="N4262" s="69">
        <f t="shared" si="412"/>
        <v>0</v>
      </c>
      <c r="U4262" s="71">
        <f t="shared" si="411"/>
        <v>0</v>
      </c>
      <c r="V4262" s="71">
        <f t="shared" si="413"/>
        <v>0</v>
      </c>
      <c r="X4262" s="69">
        <f>Job_Cards[[#This Row],[GST on Lobour]]+Job_Cards[[#This Row],[Total Labour]]+Job_Cards[[#This Row],[Part Value]]</f>
        <v>0</v>
      </c>
    </row>
    <row r="4263" spans="7:24" x14ac:dyDescent="0.35">
      <c r="G4263" s="64"/>
      <c r="H4263" s="65"/>
      <c r="I4263" s="65" t="str">
        <f>IF(Job_Cards[[#This Row],[Customer Name]]="",I4262,"")</f>
        <v>Counter Sale</v>
      </c>
      <c r="K4263" s="67" t="str">
        <f>_xlfn.XLOOKUP(Job_Cards[[#This Row],[Part Code Issued]],'Inventory Check'!$A$3:$A$3000,'Inventory Check'!$B$3:$B$3000,"WRONG Code",0)</f>
        <v>WRONG Code</v>
      </c>
      <c r="N4263" s="69">
        <f t="shared" si="412"/>
        <v>0</v>
      </c>
      <c r="U4263" s="71">
        <f t="shared" si="411"/>
        <v>0</v>
      </c>
      <c r="V4263" s="71">
        <f t="shared" si="413"/>
        <v>0</v>
      </c>
      <c r="X4263" s="69">
        <f>Job_Cards[[#This Row],[GST on Lobour]]+Job_Cards[[#This Row],[Total Labour]]+Job_Cards[[#This Row],[Part Value]]</f>
        <v>0</v>
      </c>
    </row>
    <row r="4264" spans="7:24" x14ac:dyDescent="0.35">
      <c r="G4264" s="64"/>
      <c r="H4264" s="65"/>
      <c r="I4264" s="65" t="str">
        <f>IF(Job_Cards[[#This Row],[Customer Name]]="",I4263,"")</f>
        <v>Counter Sale</v>
      </c>
      <c r="K4264" s="67" t="str">
        <f>_xlfn.XLOOKUP(Job_Cards[[#This Row],[Part Code Issued]],'Inventory Check'!$A$3:$A$3000,'Inventory Check'!$B$3:$B$3000,"WRONG Code",0)</f>
        <v>WRONG Code</v>
      </c>
      <c r="N4264" s="69">
        <f t="shared" si="412"/>
        <v>0</v>
      </c>
      <c r="U4264" s="71">
        <f t="shared" si="411"/>
        <v>0</v>
      </c>
      <c r="V4264" s="71">
        <f t="shared" si="413"/>
        <v>0</v>
      </c>
      <c r="X4264" s="69">
        <f>Job_Cards[[#This Row],[GST on Lobour]]+Job_Cards[[#This Row],[Total Labour]]+Job_Cards[[#This Row],[Part Value]]</f>
        <v>0</v>
      </c>
    </row>
    <row r="4265" spans="7:24" x14ac:dyDescent="0.35">
      <c r="G4265" s="64"/>
      <c r="H4265" s="65"/>
      <c r="I4265" s="65" t="str">
        <f>IF(Job_Cards[[#This Row],[Customer Name]]="",I4264,"")</f>
        <v>Counter Sale</v>
      </c>
      <c r="K4265" s="67" t="str">
        <f>_xlfn.XLOOKUP(Job_Cards[[#This Row],[Part Code Issued]],'Inventory Check'!$A$3:$A$3000,'Inventory Check'!$B$3:$B$3000,"WRONG Code",0)</f>
        <v>WRONG Code</v>
      </c>
      <c r="N4265" s="69">
        <f t="shared" si="412"/>
        <v>0</v>
      </c>
      <c r="U4265" s="71">
        <f t="shared" si="411"/>
        <v>0</v>
      </c>
      <c r="V4265" s="71">
        <f t="shared" si="413"/>
        <v>0</v>
      </c>
      <c r="X4265" s="69">
        <f>Job_Cards[[#This Row],[GST on Lobour]]+Job_Cards[[#This Row],[Total Labour]]+Job_Cards[[#This Row],[Part Value]]</f>
        <v>0</v>
      </c>
    </row>
    <row r="4266" spans="7:24" x14ac:dyDescent="0.35">
      <c r="G4266" s="64"/>
      <c r="H4266" s="65"/>
      <c r="I4266" s="65" t="str">
        <f>IF(Job_Cards[[#This Row],[Customer Name]]="",I4265,"")</f>
        <v>Counter Sale</v>
      </c>
      <c r="K4266" s="67" t="str">
        <f>_xlfn.XLOOKUP(Job_Cards[[#This Row],[Part Code Issued]],'Inventory Check'!$A$3:$A$3000,'Inventory Check'!$B$3:$B$3000,"WRONG Code",0)</f>
        <v>WRONG Code</v>
      </c>
      <c r="N4266" s="69">
        <f t="shared" si="412"/>
        <v>0</v>
      </c>
      <c r="U4266" s="71">
        <f t="shared" si="411"/>
        <v>0</v>
      </c>
      <c r="V4266" s="71">
        <f t="shared" si="413"/>
        <v>0</v>
      </c>
      <c r="X4266" s="69">
        <f>Job_Cards[[#This Row],[GST on Lobour]]+Job_Cards[[#This Row],[Total Labour]]+Job_Cards[[#This Row],[Part Value]]</f>
        <v>0</v>
      </c>
    </row>
    <row r="4267" spans="7:24" x14ac:dyDescent="0.35">
      <c r="G4267" s="64"/>
      <c r="H4267" s="65"/>
      <c r="I4267" s="65" t="str">
        <f>IF(Job_Cards[[#This Row],[Customer Name]]="",I4266,"")</f>
        <v>Counter Sale</v>
      </c>
      <c r="K4267" s="67" t="str">
        <f>_xlfn.XLOOKUP(Job_Cards[[#This Row],[Part Code Issued]],'Inventory Check'!$A$3:$A$3000,'Inventory Check'!$B$3:$B$3000,"WRONG Code",0)</f>
        <v>WRONG Code</v>
      </c>
      <c r="N4267" s="69">
        <f t="shared" si="412"/>
        <v>0</v>
      </c>
      <c r="U4267" s="71">
        <f t="shared" si="411"/>
        <v>0</v>
      </c>
      <c r="V4267" s="71">
        <f t="shared" si="413"/>
        <v>0</v>
      </c>
      <c r="X4267" s="69">
        <f>Job_Cards[[#This Row],[GST on Lobour]]+Job_Cards[[#This Row],[Total Labour]]+Job_Cards[[#This Row],[Part Value]]</f>
        <v>0</v>
      </c>
    </row>
    <row r="4268" spans="7:24" x14ac:dyDescent="0.35">
      <c r="G4268" s="64"/>
      <c r="H4268" s="65"/>
      <c r="I4268" s="65" t="str">
        <f>IF(Job_Cards[[#This Row],[Customer Name]]="",I4267,"")</f>
        <v>Counter Sale</v>
      </c>
      <c r="K4268" s="67" t="str">
        <f>_xlfn.XLOOKUP(Job_Cards[[#This Row],[Part Code Issued]],'Inventory Check'!$A$3:$A$3000,'Inventory Check'!$B$3:$B$3000,"WRONG Code",0)</f>
        <v>WRONG Code</v>
      </c>
      <c r="N4268" s="69">
        <f t="shared" si="412"/>
        <v>0</v>
      </c>
      <c r="U4268" s="71">
        <f t="shared" si="411"/>
        <v>0</v>
      </c>
      <c r="V4268" s="71">
        <f t="shared" si="413"/>
        <v>0</v>
      </c>
      <c r="X4268" s="69">
        <f>Job_Cards[[#This Row],[GST on Lobour]]+Job_Cards[[#This Row],[Total Labour]]+Job_Cards[[#This Row],[Part Value]]</f>
        <v>0</v>
      </c>
    </row>
    <row r="4269" spans="7:24" x14ac:dyDescent="0.35">
      <c r="G4269" s="64"/>
      <c r="H4269" s="65"/>
      <c r="I4269" s="65" t="str">
        <f>IF(Job_Cards[[#This Row],[Customer Name]]="",I4268,"")</f>
        <v>Counter Sale</v>
      </c>
      <c r="K4269" s="67" t="str">
        <f>_xlfn.XLOOKUP(Job_Cards[[#This Row],[Part Code Issued]],'Inventory Check'!$A$3:$A$3000,'Inventory Check'!$B$3:$B$3000,"WRONG Code",0)</f>
        <v>WRONG Code</v>
      </c>
      <c r="N4269" s="69">
        <f t="shared" si="412"/>
        <v>0</v>
      </c>
      <c r="U4269" s="71">
        <f t="shared" si="411"/>
        <v>0</v>
      </c>
      <c r="V4269" s="71">
        <f t="shared" si="413"/>
        <v>0</v>
      </c>
      <c r="X4269" s="69">
        <f>Job_Cards[[#This Row],[GST on Lobour]]+Job_Cards[[#This Row],[Total Labour]]+Job_Cards[[#This Row],[Part Value]]</f>
        <v>0</v>
      </c>
    </row>
    <row r="4270" spans="7:24" x14ac:dyDescent="0.35">
      <c r="G4270" s="64"/>
      <c r="H4270" s="65"/>
      <c r="I4270" s="65" t="str">
        <f>IF(Job_Cards[[#This Row],[Customer Name]]="",I4269,"")</f>
        <v>Counter Sale</v>
      </c>
      <c r="K4270" s="67" t="str">
        <f>_xlfn.XLOOKUP(Job_Cards[[#This Row],[Part Code Issued]],'Inventory Check'!$A$3:$A$3000,'Inventory Check'!$B$3:$B$3000,"WRONG Code",0)</f>
        <v>WRONG Code</v>
      </c>
      <c r="N4270" s="69">
        <f t="shared" si="412"/>
        <v>0</v>
      </c>
      <c r="U4270" s="71">
        <f t="shared" si="411"/>
        <v>0</v>
      </c>
      <c r="V4270" s="71">
        <f t="shared" si="413"/>
        <v>0</v>
      </c>
      <c r="X4270" s="69">
        <f>Job_Cards[[#This Row],[GST on Lobour]]+Job_Cards[[#This Row],[Total Labour]]+Job_Cards[[#This Row],[Part Value]]</f>
        <v>0</v>
      </c>
    </row>
    <row r="4271" spans="7:24" x14ac:dyDescent="0.35">
      <c r="G4271" s="64"/>
      <c r="H4271" s="65"/>
      <c r="I4271" s="65" t="str">
        <f>IF(Job_Cards[[#This Row],[Customer Name]]="",I4270,"")</f>
        <v>Counter Sale</v>
      </c>
      <c r="K4271" s="67" t="str">
        <f>_xlfn.XLOOKUP(Job_Cards[[#This Row],[Part Code Issued]],'Inventory Check'!$A$3:$A$3000,'Inventory Check'!$B$3:$B$3000,"WRONG Code",0)</f>
        <v>WRONG Code</v>
      </c>
      <c r="N4271" s="69">
        <f t="shared" si="412"/>
        <v>0</v>
      </c>
      <c r="U4271" s="71">
        <f t="shared" si="411"/>
        <v>0</v>
      </c>
      <c r="V4271" s="71">
        <f t="shared" si="413"/>
        <v>0</v>
      </c>
      <c r="X4271" s="69">
        <f>Job_Cards[[#This Row],[GST on Lobour]]+Job_Cards[[#This Row],[Total Labour]]+Job_Cards[[#This Row],[Part Value]]</f>
        <v>0</v>
      </c>
    </row>
    <row r="4272" spans="7:24" x14ac:dyDescent="0.35">
      <c r="G4272" s="64"/>
      <c r="H4272" s="65"/>
      <c r="I4272" s="65" t="str">
        <f>IF(Job_Cards[[#This Row],[Customer Name]]="",I4271,"")</f>
        <v>Counter Sale</v>
      </c>
      <c r="K4272" s="67" t="str">
        <f>_xlfn.XLOOKUP(Job_Cards[[#This Row],[Part Code Issued]],'Inventory Check'!$A$3:$A$3000,'Inventory Check'!$B$3:$B$3000,"WRONG Code",0)</f>
        <v>WRONG Code</v>
      </c>
      <c r="N4272" s="69">
        <f t="shared" si="412"/>
        <v>0</v>
      </c>
      <c r="U4272" s="71">
        <f t="shared" si="411"/>
        <v>0</v>
      </c>
      <c r="V4272" s="71">
        <f t="shared" si="413"/>
        <v>0</v>
      </c>
      <c r="X4272" s="69">
        <f>Job_Cards[[#This Row],[GST on Lobour]]+Job_Cards[[#This Row],[Total Labour]]+Job_Cards[[#This Row],[Part Value]]</f>
        <v>0</v>
      </c>
    </row>
    <row r="4273" spans="7:24" x14ac:dyDescent="0.35">
      <c r="G4273" s="64"/>
      <c r="H4273" s="65"/>
      <c r="I4273" s="65" t="str">
        <f>IF(Job_Cards[[#This Row],[Customer Name]]="",I4272,"")</f>
        <v>Counter Sale</v>
      </c>
      <c r="K4273" s="67" t="str">
        <f>_xlfn.XLOOKUP(Job_Cards[[#This Row],[Part Code Issued]],'Inventory Check'!$A$3:$A$3000,'Inventory Check'!$B$3:$B$3000,"WRONG Code",0)</f>
        <v>WRONG Code</v>
      </c>
      <c r="N4273" s="69">
        <f t="shared" si="412"/>
        <v>0</v>
      </c>
      <c r="U4273" s="71">
        <f t="shared" si="411"/>
        <v>0</v>
      </c>
      <c r="V4273" s="71">
        <f t="shared" si="413"/>
        <v>0</v>
      </c>
      <c r="X4273" s="69">
        <f>Job_Cards[[#This Row],[GST on Lobour]]+Job_Cards[[#This Row],[Total Labour]]+Job_Cards[[#This Row],[Part Value]]</f>
        <v>0</v>
      </c>
    </row>
    <row r="4274" spans="7:24" x14ac:dyDescent="0.35">
      <c r="G4274" s="64"/>
      <c r="H4274" s="65"/>
      <c r="I4274" s="65" t="str">
        <f>IF(Job_Cards[[#This Row],[Customer Name]]="",I4273,"")</f>
        <v>Counter Sale</v>
      </c>
      <c r="K4274" s="67" t="str">
        <f>_xlfn.XLOOKUP(Job_Cards[[#This Row],[Part Code Issued]],'Inventory Check'!$A$3:$A$3000,'Inventory Check'!$B$3:$B$3000,"WRONG Code",0)</f>
        <v>WRONG Code</v>
      </c>
      <c r="N4274" s="69">
        <f t="shared" si="412"/>
        <v>0</v>
      </c>
      <c r="U4274" s="71">
        <f t="shared" si="411"/>
        <v>0</v>
      </c>
      <c r="V4274" s="71">
        <f t="shared" si="413"/>
        <v>0</v>
      </c>
      <c r="X4274" s="69">
        <f>Job_Cards[[#This Row],[GST on Lobour]]+Job_Cards[[#This Row],[Total Labour]]+Job_Cards[[#This Row],[Part Value]]</f>
        <v>0</v>
      </c>
    </row>
    <row r="4275" spans="7:24" x14ac:dyDescent="0.35">
      <c r="G4275" s="64"/>
      <c r="H4275" s="65"/>
      <c r="I4275" s="65" t="str">
        <f>IF(Job_Cards[[#This Row],[Customer Name]]="",I4274,"")</f>
        <v>Counter Sale</v>
      </c>
      <c r="K4275" s="67" t="str">
        <f>_xlfn.XLOOKUP(Job_Cards[[#This Row],[Part Code Issued]],'Inventory Check'!$A$3:$A$3000,'Inventory Check'!$B$3:$B$3000,"WRONG Code",0)</f>
        <v>WRONG Code</v>
      </c>
      <c r="N4275" s="69">
        <f t="shared" si="412"/>
        <v>0</v>
      </c>
      <c r="U4275" s="71">
        <f t="shared" si="411"/>
        <v>0</v>
      </c>
      <c r="V4275" s="71">
        <f t="shared" si="413"/>
        <v>0</v>
      </c>
      <c r="X4275" s="69">
        <f>Job_Cards[[#This Row],[GST on Lobour]]+Job_Cards[[#This Row],[Total Labour]]+Job_Cards[[#This Row],[Part Value]]</f>
        <v>0</v>
      </c>
    </row>
    <row r="4276" spans="7:24" x14ac:dyDescent="0.35">
      <c r="G4276" s="64"/>
      <c r="H4276" s="65"/>
      <c r="I4276" s="65" t="str">
        <f>IF(Job_Cards[[#This Row],[Customer Name]]="",I4275,"")</f>
        <v>Counter Sale</v>
      </c>
      <c r="K4276" s="67" t="str">
        <f>_xlfn.XLOOKUP(Job_Cards[[#This Row],[Part Code Issued]],'Inventory Check'!$A$3:$A$3000,'Inventory Check'!$B$3:$B$3000,"WRONG Code",0)</f>
        <v>WRONG Code</v>
      </c>
      <c r="N4276" s="69">
        <f t="shared" si="412"/>
        <v>0</v>
      </c>
      <c r="U4276" s="71">
        <f t="shared" si="411"/>
        <v>0</v>
      </c>
      <c r="V4276" s="71">
        <f t="shared" si="413"/>
        <v>0</v>
      </c>
      <c r="X4276" s="69">
        <f>Job_Cards[[#This Row],[GST on Lobour]]+Job_Cards[[#This Row],[Total Labour]]+Job_Cards[[#This Row],[Part Value]]</f>
        <v>0</v>
      </c>
    </row>
    <row r="4277" spans="7:24" x14ac:dyDescent="0.35">
      <c r="G4277" s="64"/>
      <c r="H4277" s="65"/>
      <c r="I4277" s="65" t="str">
        <f>IF(Job_Cards[[#This Row],[Customer Name]]="",I4276,"")</f>
        <v>Counter Sale</v>
      </c>
      <c r="K4277" s="67" t="str">
        <f>_xlfn.XLOOKUP(Job_Cards[[#This Row],[Part Code Issued]],'Inventory Check'!$A$3:$A$3000,'Inventory Check'!$B$3:$B$3000,"WRONG Code",0)</f>
        <v>WRONG Code</v>
      </c>
      <c r="N4277" s="69">
        <f t="shared" si="412"/>
        <v>0</v>
      </c>
      <c r="U4277" s="71">
        <f t="shared" si="411"/>
        <v>0</v>
      </c>
      <c r="V4277" s="71">
        <f t="shared" si="413"/>
        <v>0</v>
      </c>
      <c r="X4277" s="69">
        <f>Job_Cards[[#This Row],[GST on Lobour]]+Job_Cards[[#This Row],[Total Labour]]+Job_Cards[[#This Row],[Part Value]]</f>
        <v>0</v>
      </c>
    </row>
    <row r="4278" spans="7:24" x14ac:dyDescent="0.35">
      <c r="G4278" s="64"/>
      <c r="H4278" s="65"/>
      <c r="I4278" s="65" t="str">
        <f>IF(Job_Cards[[#This Row],[Customer Name]]="",I4277,"")</f>
        <v>Counter Sale</v>
      </c>
      <c r="K4278" s="67" t="str">
        <f>_xlfn.XLOOKUP(Job_Cards[[#This Row],[Part Code Issued]],'Inventory Check'!$A$3:$A$3000,'Inventory Check'!$B$3:$B$3000,"WRONG Code",0)</f>
        <v>WRONG Code</v>
      </c>
      <c r="N4278" s="69">
        <f t="shared" si="412"/>
        <v>0</v>
      </c>
      <c r="U4278" s="71">
        <f t="shared" si="411"/>
        <v>0</v>
      </c>
      <c r="V4278" s="71">
        <f t="shared" si="413"/>
        <v>0</v>
      </c>
      <c r="X4278" s="69">
        <f>Job_Cards[[#This Row],[GST on Lobour]]+Job_Cards[[#This Row],[Total Labour]]+Job_Cards[[#This Row],[Part Value]]</f>
        <v>0</v>
      </c>
    </row>
    <row r="4279" spans="7:24" x14ac:dyDescent="0.35">
      <c r="G4279" s="64"/>
      <c r="H4279" s="65"/>
      <c r="I4279" s="65" t="str">
        <f>IF(Job_Cards[[#This Row],[Customer Name]]="",I4278,"")</f>
        <v>Counter Sale</v>
      </c>
      <c r="K4279" s="67" t="str">
        <f>_xlfn.XLOOKUP(Job_Cards[[#This Row],[Part Code Issued]],'Inventory Check'!$A$3:$A$3000,'Inventory Check'!$B$3:$B$3000,"WRONG Code",0)</f>
        <v>WRONG Code</v>
      </c>
      <c r="N4279" s="69">
        <f t="shared" si="412"/>
        <v>0</v>
      </c>
      <c r="U4279" s="71">
        <f t="shared" si="411"/>
        <v>0</v>
      </c>
      <c r="V4279" s="71">
        <f t="shared" si="413"/>
        <v>0</v>
      </c>
      <c r="X4279" s="69">
        <f>Job_Cards[[#This Row],[GST on Lobour]]+Job_Cards[[#This Row],[Total Labour]]+Job_Cards[[#This Row],[Part Value]]</f>
        <v>0</v>
      </c>
    </row>
    <row r="4280" spans="7:24" x14ac:dyDescent="0.35">
      <c r="G4280" s="64"/>
      <c r="H4280" s="65"/>
      <c r="I4280" s="65" t="str">
        <f>IF(Job_Cards[[#This Row],[Customer Name]]="",I4279,"")</f>
        <v>Counter Sale</v>
      </c>
      <c r="K4280" s="67" t="str">
        <f>_xlfn.XLOOKUP(Job_Cards[[#This Row],[Part Code Issued]],'Inventory Check'!$A$3:$A$3000,'Inventory Check'!$B$3:$B$3000,"WRONG Code",0)</f>
        <v>WRONG Code</v>
      </c>
      <c r="N4280" s="69">
        <f t="shared" si="412"/>
        <v>0</v>
      </c>
      <c r="U4280" s="71">
        <f t="shared" si="411"/>
        <v>0</v>
      </c>
      <c r="V4280" s="71">
        <f t="shared" si="413"/>
        <v>0</v>
      </c>
      <c r="X4280" s="69">
        <f>Job_Cards[[#This Row],[GST on Lobour]]+Job_Cards[[#This Row],[Total Labour]]+Job_Cards[[#This Row],[Part Value]]</f>
        <v>0</v>
      </c>
    </row>
    <row r="4281" spans="7:24" x14ac:dyDescent="0.35">
      <c r="G4281" s="64"/>
      <c r="H4281" s="65"/>
      <c r="I4281" s="65" t="str">
        <f>IF(Job_Cards[[#This Row],[Customer Name]]="",I4280,"")</f>
        <v>Counter Sale</v>
      </c>
      <c r="K4281" s="67" t="str">
        <f>_xlfn.XLOOKUP(Job_Cards[[#This Row],[Part Code Issued]],'Inventory Check'!$A$3:$A$3000,'Inventory Check'!$B$3:$B$3000,"WRONG Code",0)</f>
        <v>WRONG Code</v>
      </c>
      <c r="N4281" s="69">
        <f t="shared" si="412"/>
        <v>0</v>
      </c>
      <c r="U4281" s="71">
        <f t="shared" si="411"/>
        <v>0</v>
      </c>
      <c r="V4281" s="71">
        <f t="shared" si="413"/>
        <v>0</v>
      </c>
      <c r="X4281" s="69">
        <f>Job_Cards[[#This Row],[GST on Lobour]]+Job_Cards[[#This Row],[Total Labour]]+Job_Cards[[#This Row],[Part Value]]</f>
        <v>0</v>
      </c>
    </row>
    <row r="4282" spans="7:24" x14ac:dyDescent="0.35">
      <c r="G4282" s="64"/>
      <c r="H4282" s="65"/>
      <c r="I4282" s="65" t="str">
        <f>IF(Job_Cards[[#This Row],[Customer Name]]="",I4281,"")</f>
        <v>Counter Sale</v>
      </c>
      <c r="K4282" s="67" t="str">
        <f>_xlfn.XLOOKUP(Job_Cards[[#This Row],[Part Code Issued]],'Inventory Check'!$A$3:$A$3000,'Inventory Check'!$B$3:$B$3000,"WRONG Code",0)</f>
        <v>WRONG Code</v>
      </c>
      <c r="N4282" s="69">
        <f t="shared" si="412"/>
        <v>0</v>
      </c>
      <c r="U4282" s="71">
        <f t="shared" si="411"/>
        <v>0</v>
      </c>
      <c r="V4282" s="71">
        <f t="shared" si="413"/>
        <v>0</v>
      </c>
      <c r="X4282" s="69">
        <f>Job_Cards[[#This Row],[GST on Lobour]]+Job_Cards[[#This Row],[Total Labour]]+Job_Cards[[#This Row],[Part Value]]</f>
        <v>0</v>
      </c>
    </row>
    <row r="4283" spans="7:24" x14ac:dyDescent="0.35">
      <c r="G4283" s="64"/>
      <c r="H4283" s="65"/>
      <c r="I4283" s="65" t="str">
        <f>IF(Job_Cards[[#This Row],[Customer Name]]="",I4282,"")</f>
        <v>Counter Sale</v>
      </c>
      <c r="K4283" s="67" t="str">
        <f>_xlfn.XLOOKUP(Job_Cards[[#This Row],[Part Code Issued]],'Inventory Check'!$A$3:$A$3000,'Inventory Check'!$B$3:$B$3000,"WRONG Code",0)</f>
        <v>WRONG Code</v>
      </c>
      <c r="N4283" s="69">
        <f t="shared" si="412"/>
        <v>0</v>
      </c>
      <c r="U4283" s="71">
        <f t="shared" si="411"/>
        <v>0</v>
      </c>
      <c r="V4283" s="71">
        <f t="shared" si="413"/>
        <v>0</v>
      </c>
      <c r="X4283" s="69">
        <f>Job_Cards[[#This Row],[GST on Lobour]]+Job_Cards[[#This Row],[Total Labour]]+Job_Cards[[#This Row],[Part Value]]</f>
        <v>0</v>
      </c>
    </row>
    <row r="4284" spans="7:24" x14ac:dyDescent="0.35">
      <c r="G4284" s="64"/>
      <c r="H4284" s="65"/>
      <c r="I4284" s="65" t="str">
        <f>IF(Job_Cards[[#This Row],[Customer Name]]="",I4283,"")</f>
        <v>Counter Sale</v>
      </c>
      <c r="K4284" s="67" t="str">
        <f>_xlfn.XLOOKUP(Job_Cards[[#This Row],[Part Code Issued]],'Inventory Check'!$A$3:$A$3000,'Inventory Check'!$B$3:$B$3000,"WRONG Code",0)</f>
        <v>WRONG Code</v>
      </c>
      <c r="N4284" s="69">
        <f t="shared" si="412"/>
        <v>0</v>
      </c>
      <c r="U4284" s="71">
        <f t="shared" ref="U4284:U4347" si="414">SUM(O4284:T4284)</f>
        <v>0</v>
      </c>
      <c r="V4284" s="71">
        <f t="shared" si="413"/>
        <v>0</v>
      </c>
      <c r="X4284" s="69">
        <f>Job_Cards[[#This Row],[GST on Lobour]]+Job_Cards[[#This Row],[Total Labour]]+Job_Cards[[#This Row],[Part Value]]</f>
        <v>0</v>
      </c>
    </row>
    <row r="4285" spans="7:24" x14ac:dyDescent="0.35">
      <c r="G4285" s="64"/>
      <c r="H4285" s="65"/>
      <c r="I4285" s="65" t="str">
        <f>IF(Job_Cards[[#This Row],[Customer Name]]="",I4284,"")</f>
        <v>Counter Sale</v>
      </c>
      <c r="K4285" s="67" t="str">
        <f>_xlfn.XLOOKUP(Job_Cards[[#This Row],[Part Code Issued]],'Inventory Check'!$A$3:$A$3000,'Inventory Check'!$B$3:$B$3000,"WRONG Code",0)</f>
        <v>WRONG Code</v>
      </c>
      <c r="N4285" s="69">
        <f t="shared" ref="N4285:N4348" si="415">M4285*L4285</f>
        <v>0</v>
      </c>
      <c r="U4285" s="71">
        <f t="shared" si="414"/>
        <v>0</v>
      </c>
      <c r="V4285" s="71">
        <f t="shared" ref="V4285:V4348" si="416">U4285*0.18</f>
        <v>0</v>
      </c>
      <c r="X4285" s="69">
        <f>Job_Cards[[#This Row],[GST on Lobour]]+Job_Cards[[#This Row],[Total Labour]]+Job_Cards[[#This Row],[Part Value]]</f>
        <v>0</v>
      </c>
    </row>
    <row r="4286" spans="7:24" x14ac:dyDescent="0.35">
      <c r="G4286" s="64"/>
      <c r="H4286" s="65"/>
      <c r="I4286" s="65" t="str">
        <f>IF(Job_Cards[[#This Row],[Customer Name]]="",I4285,"")</f>
        <v>Counter Sale</v>
      </c>
      <c r="K4286" s="67" t="str">
        <f>_xlfn.XLOOKUP(Job_Cards[[#This Row],[Part Code Issued]],'Inventory Check'!$A$3:$A$3000,'Inventory Check'!$B$3:$B$3000,"WRONG Code",0)</f>
        <v>WRONG Code</v>
      </c>
      <c r="N4286" s="69">
        <f t="shared" si="415"/>
        <v>0</v>
      </c>
      <c r="U4286" s="71">
        <f t="shared" si="414"/>
        <v>0</v>
      </c>
      <c r="V4286" s="71">
        <f t="shared" si="416"/>
        <v>0</v>
      </c>
      <c r="X4286" s="69">
        <f>Job_Cards[[#This Row],[GST on Lobour]]+Job_Cards[[#This Row],[Total Labour]]+Job_Cards[[#This Row],[Part Value]]</f>
        <v>0</v>
      </c>
    </row>
    <row r="4287" spans="7:24" x14ac:dyDescent="0.35">
      <c r="G4287" s="64"/>
      <c r="H4287" s="65"/>
      <c r="I4287" s="65" t="str">
        <f>IF(Job_Cards[[#This Row],[Customer Name]]="",I4286,"")</f>
        <v>Counter Sale</v>
      </c>
      <c r="K4287" s="67" t="str">
        <f>_xlfn.XLOOKUP(Job_Cards[[#This Row],[Part Code Issued]],'Inventory Check'!$A$3:$A$3000,'Inventory Check'!$B$3:$B$3000,"WRONG Code",0)</f>
        <v>WRONG Code</v>
      </c>
      <c r="N4287" s="69">
        <f t="shared" si="415"/>
        <v>0</v>
      </c>
      <c r="U4287" s="71">
        <f t="shared" si="414"/>
        <v>0</v>
      </c>
      <c r="V4287" s="71">
        <f t="shared" si="416"/>
        <v>0</v>
      </c>
      <c r="X4287" s="69">
        <f>Job_Cards[[#This Row],[GST on Lobour]]+Job_Cards[[#This Row],[Total Labour]]+Job_Cards[[#This Row],[Part Value]]</f>
        <v>0</v>
      </c>
    </row>
    <row r="4288" spans="7:24" x14ac:dyDescent="0.35">
      <c r="G4288" s="64"/>
      <c r="H4288" s="65"/>
      <c r="I4288" s="65" t="str">
        <f>IF(Job_Cards[[#This Row],[Customer Name]]="",I4287,"")</f>
        <v>Counter Sale</v>
      </c>
      <c r="K4288" s="67" t="str">
        <f>_xlfn.XLOOKUP(Job_Cards[[#This Row],[Part Code Issued]],'Inventory Check'!$A$3:$A$3000,'Inventory Check'!$B$3:$B$3000,"WRONG Code",0)</f>
        <v>WRONG Code</v>
      </c>
      <c r="N4288" s="69">
        <f t="shared" si="415"/>
        <v>0</v>
      </c>
      <c r="U4288" s="71">
        <f t="shared" si="414"/>
        <v>0</v>
      </c>
      <c r="V4288" s="71">
        <f t="shared" si="416"/>
        <v>0</v>
      </c>
      <c r="X4288" s="69">
        <f>Job_Cards[[#This Row],[GST on Lobour]]+Job_Cards[[#This Row],[Total Labour]]+Job_Cards[[#This Row],[Part Value]]</f>
        <v>0</v>
      </c>
    </row>
    <row r="4289" spans="7:24" x14ac:dyDescent="0.35">
      <c r="G4289" s="64"/>
      <c r="H4289" s="65"/>
      <c r="I4289" s="65" t="str">
        <f>IF(Job_Cards[[#This Row],[Customer Name]]="",I4288,"")</f>
        <v>Counter Sale</v>
      </c>
      <c r="K4289" s="67" t="str">
        <f>_xlfn.XLOOKUP(Job_Cards[[#This Row],[Part Code Issued]],'Inventory Check'!$A$3:$A$3000,'Inventory Check'!$B$3:$B$3000,"WRONG Code",0)</f>
        <v>WRONG Code</v>
      </c>
      <c r="N4289" s="69">
        <f t="shared" si="415"/>
        <v>0</v>
      </c>
      <c r="U4289" s="71">
        <f t="shared" si="414"/>
        <v>0</v>
      </c>
      <c r="V4289" s="71">
        <f t="shared" si="416"/>
        <v>0</v>
      </c>
      <c r="X4289" s="69">
        <f>Job_Cards[[#This Row],[GST on Lobour]]+Job_Cards[[#This Row],[Total Labour]]+Job_Cards[[#This Row],[Part Value]]</f>
        <v>0</v>
      </c>
    </row>
    <row r="4290" spans="7:24" x14ac:dyDescent="0.35">
      <c r="G4290" s="64"/>
      <c r="H4290" s="65"/>
      <c r="I4290" s="65" t="str">
        <f>IF(Job_Cards[[#This Row],[Customer Name]]="",I4289,"")</f>
        <v>Counter Sale</v>
      </c>
      <c r="K4290" s="67" t="str">
        <f>_xlfn.XLOOKUP(Job_Cards[[#This Row],[Part Code Issued]],'Inventory Check'!$A$3:$A$3000,'Inventory Check'!$B$3:$B$3000,"WRONG Code",0)</f>
        <v>WRONG Code</v>
      </c>
      <c r="N4290" s="69">
        <f t="shared" si="415"/>
        <v>0</v>
      </c>
      <c r="U4290" s="71">
        <f t="shared" si="414"/>
        <v>0</v>
      </c>
      <c r="V4290" s="71">
        <f t="shared" si="416"/>
        <v>0</v>
      </c>
      <c r="X4290" s="69">
        <f>Job_Cards[[#This Row],[GST on Lobour]]+Job_Cards[[#This Row],[Total Labour]]+Job_Cards[[#This Row],[Part Value]]</f>
        <v>0</v>
      </c>
    </row>
    <row r="4291" spans="7:24" x14ac:dyDescent="0.35">
      <c r="G4291" s="64"/>
      <c r="H4291" s="65"/>
      <c r="I4291" s="65" t="str">
        <f>IF(Job_Cards[[#This Row],[Customer Name]]="",I4290,"")</f>
        <v>Counter Sale</v>
      </c>
      <c r="K4291" s="67" t="str">
        <f>_xlfn.XLOOKUP(Job_Cards[[#This Row],[Part Code Issued]],'Inventory Check'!$A$3:$A$3000,'Inventory Check'!$B$3:$B$3000,"WRONG Code",0)</f>
        <v>WRONG Code</v>
      </c>
      <c r="N4291" s="69">
        <f t="shared" si="415"/>
        <v>0</v>
      </c>
      <c r="U4291" s="71">
        <f t="shared" si="414"/>
        <v>0</v>
      </c>
      <c r="V4291" s="71">
        <f t="shared" si="416"/>
        <v>0</v>
      </c>
      <c r="X4291" s="69">
        <f>Job_Cards[[#This Row],[GST on Lobour]]+Job_Cards[[#This Row],[Total Labour]]+Job_Cards[[#This Row],[Part Value]]</f>
        <v>0</v>
      </c>
    </row>
    <row r="4292" spans="7:24" x14ac:dyDescent="0.35">
      <c r="G4292" s="64"/>
      <c r="H4292" s="65"/>
      <c r="I4292" s="65" t="str">
        <f>IF(Job_Cards[[#This Row],[Customer Name]]="",I4291,"")</f>
        <v>Counter Sale</v>
      </c>
      <c r="K4292" s="67" t="str">
        <f>_xlfn.XLOOKUP(Job_Cards[[#This Row],[Part Code Issued]],'Inventory Check'!$A$3:$A$3000,'Inventory Check'!$B$3:$B$3000,"WRONG Code",0)</f>
        <v>WRONG Code</v>
      </c>
      <c r="N4292" s="69">
        <f t="shared" si="415"/>
        <v>0</v>
      </c>
      <c r="U4292" s="71">
        <f t="shared" si="414"/>
        <v>0</v>
      </c>
      <c r="V4292" s="71">
        <f t="shared" si="416"/>
        <v>0</v>
      </c>
      <c r="X4292" s="69">
        <f>Job_Cards[[#This Row],[GST on Lobour]]+Job_Cards[[#This Row],[Total Labour]]+Job_Cards[[#This Row],[Part Value]]</f>
        <v>0</v>
      </c>
    </row>
    <row r="4293" spans="7:24" x14ac:dyDescent="0.35">
      <c r="G4293" s="64"/>
      <c r="H4293" s="65"/>
      <c r="I4293" s="65" t="str">
        <f>IF(Job_Cards[[#This Row],[Customer Name]]="",I4292,"")</f>
        <v>Counter Sale</v>
      </c>
      <c r="K4293" s="67" t="str">
        <f>_xlfn.XLOOKUP(Job_Cards[[#This Row],[Part Code Issued]],'Inventory Check'!$A$3:$A$3000,'Inventory Check'!$B$3:$B$3000,"WRONG Code",0)</f>
        <v>WRONG Code</v>
      </c>
      <c r="N4293" s="69">
        <f t="shared" si="415"/>
        <v>0</v>
      </c>
      <c r="U4293" s="71">
        <f t="shared" si="414"/>
        <v>0</v>
      </c>
      <c r="V4293" s="71">
        <f t="shared" si="416"/>
        <v>0</v>
      </c>
      <c r="X4293" s="69">
        <f>Job_Cards[[#This Row],[GST on Lobour]]+Job_Cards[[#This Row],[Total Labour]]+Job_Cards[[#This Row],[Part Value]]</f>
        <v>0</v>
      </c>
    </row>
    <row r="4294" spans="7:24" x14ac:dyDescent="0.35">
      <c r="G4294" s="64"/>
      <c r="H4294" s="65"/>
      <c r="I4294" s="65" t="str">
        <f>IF(Job_Cards[[#This Row],[Customer Name]]="",I4293,"")</f>
        <v>Counter Sale</v>
      </c>
      <c r="K4294" s="67" t="str">
        <f>_xlfn.XLOOKUP(Job_Cards[[#This Row],[Part Code Issued]],'Inventory Check'!$A$3:$A$3000,'Inventory Check'!$B$3:$B$3000,"WRONG Code",0)</f>
        <v>WRONG Code</v>
      </c>
      <c r="N4294" s="69">
        <f t="shared" si="415"/>
        <v>0</v>
      </c>
      <c r="U4294" s="71">
        <f t="shared" si="414"/>
        <v>0</v>
      </c>
      <c r="V4294" s="71">
        <f t="shared" si="416"/>
        <v>0</v>
      </c>
      <c r="X4294" s="69">
        <f>Job_Cards[[#This Row],[GST on Lobour]]+Job_Cards[[#This Row],[Total Labour]]+Job_Cards[[#This Row],[Part Value]]</f>
        <v>0</v>
      </c>
    </row>
    <row r="4295" spans="7:24" x14ac:dyDescent="0.35">
      <c r="G4295" s="64"/>
      <c r="H4295" s="65"/>
      <c r="I4295" s="65" t="str">
        <f>IF(Job_Cards[[#This Row],[Customer Name]]="",I4294,"")</f>
        <v>Counter Sale</v>
      </c>
      <c r="K4295" s="67" t="str">
        <f>_xlfn.XLOOKUP(Job_Cards[[#This Row],[Part Code Issued]],'Inventory Check'!$A$3:$A$3000,'Inventory Check'!$B$3:$B$3000,"WRONG Code",0)</f>
        <v>WRONG Code</v>
      </c>
      <c r="N4295" s="69">
        <f t="shared" si="415"/>
        <v>0</v>
      </c>
      <c r="U4295" s="71">
        <f t="shared" si="414"/>
        <v>0</v>
      </c>
      <c r="V4295" s="71">
        <f t="shared" si="416"/>
        <v>0</v>
      </c>
      <c r="X4295" s="69">
        <f>Job_Cards[[#This Row],[GST on Lobour]]+Job_Cards[[#This Row],[Total Labour]]+Job_Cards[[#This Row],[Part Value]]</f>
        <v>0</v>
      </c>
    </row>
    <row r="4296" spans="7:24" x14ac:dyDescent="0.35">
      <c r="G4296" s="64"/>
      <c r="H4296" s="65"/>
      <c r="I4296" s="65" t="str">
        <f>IF(Job_Cards[[#This Row],[Customer Name]]="",I4295,"")</f>
        <v>Counter Sale</v>
      </c>
      <c r="K4296" s="67" t="str">
        <f>_xlfn.XLOOKUP(Job_Cards[[#This Row],[Part Code Issued]],'Inventory Check'!$A$3:$A$3000,'Inventory Check'!$B$3:$B$3000,"WRONG Code",0)</f>
        <v>WRONG Code</v>
      </c>
      <c r="N4296" s="69">
        <f t="shared" si="415"/>
        <v>0</v>
      </c>
      <c r="U4296" s="71">
        <f t="shared" si="414"/>
        <v>0</v>
      </c>
      <c r="V4296" s="71">
        <f t="shared" si="416"/>
        <v>0</v>
      </c>
      <c r="X4296" s="69">
        <f>Job_Cards[[#This Row],[GST on Lobour]]+Job_Cards[[#This Row],[Total Labour]]+Job_Cards[[#This Row],[Part Value]]</f>
        <v>0</v>
      </c>
    </row>
    <row r="4297" spans="7:24" x14ac:dyDescent="0.35">
      <c r="G4297" s="64"/>
      <c r="H4297" s="65"/>
      <c r="I4297" s="65" t="str">
        <f>IF(Job_Cards[[#This Row],[Customer Name]]="",I4296,"")</f>
        <v>Counter Sale</v>
      </c>
      <c r="K4297" s="67" t="str">
        <f>_xlfn.XLOOKUP(Job_Cards[[#This Row],[Part Code Issued]],'Inventory Check'!$A$3:$A$3000,'Inventory Check'!$B$3:$B$3000,"WRONG Code",0)</f>
        <v>WRONG Code</v>
      </c>
      <c r="N4297" s="69">
        <f t="shared" si="415"/>
        <v>0</v>
      </c>
      <c r="U4297" s="71">
        <f t="shared" si="414"/>
        <v>0</v>
      </c>
      <c r="V4297" s="71">
        <f t="shared" si="416"/>
        <v>0</v>
      </c>
      <c r="X4297" s="69">
        <f>Job_Cards[[#This Row],[GST on Lobour]]+Job_Cards[[#This Row],[Total Labour]]+Job_Cards[[#This Row],[Part Value]]</f>
        <v>0</v>
      </c>
    </row>
    <row r="4298" spans="7:24" x14ac:dyDescent="0.35">
      <c r="G4298" s="64"/>
      <c r="H4298" s="65"/>
      <c r="I4298" s="65" t="str">
        <f>IF(Job_Cards[[#This Row],[Customer Name]]="",I4297,"")</f>
        <v>Counter Sale</v>
      </c>
      <c r="K4298" s="67" t="str">
        <f>_xlfn.XLOOKUP(Job_Cards[[#This Row],[Part Code Issued]],'Inventory Check'!$A$3:$A$3000,'Inventory Check'!$B$3:$B$3000,"WRONG Code",0)</f>
        <v>WRONG Code</v>
      </c>
      <c r="N4298" s="69">
        <f t="shared" si="415"/>
        <v>0</v>
      </c>
      <c r="U4298" s="71">
        <f t="shared" si="414"/>
        <v>0</v>
      </c>
      <c r="V4298" s="71">
        <f t="shared" si="416"/>
        <v>0</v>
      </c>
      <c r="X4298" s="69">
        <f>Job_Cards[[#This Row],[GST on Lobour]]+Job_Cards[[#This Row],[Total Labour]]+Job_Cards[[#This Row],[Part Value]]</f>
        <v>0</v>
      </c>
    </row>
    <row r="4299" spans="7:24" x14ac:dyDescent="0.35">
      <c r="G4299" s="64"/>
      <c r="H4299" s="65"/>
      <c r="I4299" s="65" t="str">
        <f>IF(Job_Cards[[#This Row],[Customer Name]]="",I4298,"")</f>
        <v>Counter Sale</v>
      </c>
      <c r="K4299" s="67" t="str">
        <f>_xlfn.XLOOKUP(Job_Cards[[#This Row],[Part Code Issued]],'Inventory Check'!$A$3:$A$3000,'Inventory Check'!$B$3:$B$3000,"WRONG Code",0)</f>
        <v>WRONG Code</v>
      </c>
      <c r="N4299" s="69">
        <f t="shared" si="415"/>
        <v>0</v>
      </c>
      <c r="U4299" s="71">
        <f t="shared" si="414"/>
        <v>0</v>
      </c>
      <c r="V4299" s="71">
        <f t="shared" si="416"/>
        <v>0</v>
      </c>
      <c r="X4299" s="69">
        <f>Job_Cards[[#This Row],[GST on Lobour]]+Job_Cards[[#This Row],[Total Labour]]+Job_Cards[[#This Row],[Part Value]]</f>
        <v>0</v>
      </c>
    </row>
    <row r="4300" spans="7:24" x14ac:dyDescent="0.35">
      <c r="G4300" s="64"/>
      <c r="H4300" s="65"/>
      <c r="I4300" s="65" t="str">
        <f>IF(Job_Cards[[#This Row],[Customer Name]]="",I4299,"")</f>
        <v>Counter Sale</v>
      </c>
      <c r="K4300" s="67" t="str">
        <f>_xlfn.XLOOKUP(Job_Cards[[#This Row],[Part Code Issued]],'Inventory Check'!$A$3:$A$3000,'Inventory Check'!$B$3:$B$3000,"WRONG Code",0)</f>
        <v>WRONG Code</v>
      </c>
      <c r="N4300" s="69">
        <f t="shared" si="415"/>
        <v>0</v>
      </c>
      <c r="U4300" s="71">
        <f t="shared" si="414"/>
        <v>0</v>
      </c>
      <c r="V4300" s="71">
        <f t="shared" si="416"/>
        <v>0</v>
      </c>
      <c r="X4300" s="69">
        <f>Job_Cards[[#This Row],[GST on Lobour]]+Job_Cards[[#This Row],[Total Labour]]+Job_Cards[[#This Row],[Part Value]]</f>
        <v>0</v>
      </c>
    </row>
    <row r="4301" spans="7:24" x14ac:dyDescent="0.35">
      <c r="G4301" s="64"/>
      <c r="H4301" s="65"/>
      <c r="I4301" s="65" t="str">
        <f>IF(Job_Cards[[#This Row],[Customer Name]]="",I4300,"")</f>
        <v>Counter Sale</v>
      </c>
      <c r="K4301" s="67" t="str">
        <f>_xlfn.XLOOKUP(Job_Cards[[#This Row],[Part Code Issued]],'Inventory Check'!$A$3:$A$3000,'Inventory Check'!$B$3:$B$3000,"WRONG Code",0)</f>
        <v>WRONG Code</v>
      </c>
      <c r="N4301" s="69">
        <f t="shared" si="415"/>
        <v>0</v>
      </c>
      <c r="U4301" s="71">
        <f t="shared" si="414"/>
        <v>0</v>
      </c>
      <c r="V4301" s="71">
        <f t="shared" si="416"/>
        <v>0</v>
      </c>
      <c r="X4301" s="69">
        <f>Job_Cards[[#This Row],[GST on Lobour]]+Job_Cards[[#This Row],[Total Labour]]+Job_Cards[[#This Row],[Part Value]]</f>
        <v>0</v>
      </c>
    </row>
    <row r="4302" spans="7:24" x14ac:dyDescent="0.35">
      <c r="G4302" s="64"/>
      <c r="H4302" s="65"/>
      <c r="I4302" s="65" t="str">
        <f>IF(Job_Cards[[#This Row],[Customer Name]]="",I4301,"")</f>
        <v>Counter Sale</v>
      </c>
      <c r="K4302" s="67" t="str">
        <f>_xlfn.XLOOKUP(Job_Cards[[#This Row],[Part Code Issued]],'Inventory Check'!$A$3:$A$3000,'Inventory Check'!$B$3:$B$3000,"WRONG Code",0)</f>
        <v>WRONG Code</v>
      </c>
      <c r="N4302" s="69">
        <f t="shared" si="415"/>
        <v>0</v>
      </c>
      <c r="U4302" s="71">
        <f t="shared" si="414"/>
        <v>0</v>
      </c>
      <c r="V4302" s="71">
        <f t="shared" si="416"/>
        <v>0</v>
      </c>
      <c r="X4302" s="69">
        <f>Job_Cards[[#This Row],[GST on Lobour]]+Job_Cards[[#This Row],[Total Labour]]+Job_Cards[[#This Row],[Part Value]]</f>
        <v>0</v>
      </c>
    </row>
    <row r="4303" spans="7:24" x14ac:dyDescent="0.35">
      <c r="G4303" s="64"/>
      <c r="H4303" s="65"/>
      <c r="I4303" s="65" t="str">
        <f>IF(Job_Cards[[#This Row],[Customer Name]]="",I4302,"")</f>
        <v>Counter Sale</v>
      </c>
      <c r="K4303" s="67" t="str">
        <f>_xlfn.XLOOKUP(Job_Cards[[#This Row],[Part Code Issued]],'Inventory Check'!$A$3:$A$3000,'Inventory Check'!$B$3:$B$3000,"WRONG Code",0)</f>
        <v>WRONG Code</v>
      </c>
      <c r="N4303" s="69">
        <f t="shared" si="415"/>
        <v>0</v>
      </c>
      <c r="U4303" s="71">
        <f t="shared" si="414"/>
        <v>0</v>
      </c>
      <c r="V4303" s="71">
        <f t="shared" si="416"/>
        <v>0</v>
      </c>
      <c r="X4303" s="69">
        <f>Job_Cards[[#This Row],[GST on Lobour]]+Job_Cards[[#This Row],[Total Labour]]+Job_Cards[[#This Row],[Part Value]]</f>
        <v>0</v>
      </c>
    </row>
    <row r="4304" spans="7:24" x14ac:dyDescent="0.35">
      <c r="G4304" s="64"/>
      <c r="H4304" s="65"/>
      <c r="I4304" s="65" t="str">
        <f>IF(Job_Cards[[#This Row],[Customer Name]]="",I4303,"")</f>
        <v>Counter Sale</v>
      </c>
      <c r="K4304" s="67" t="str">
        <f>_xlfn.XLOOKUP(Job_Cards[[#This Row],[Part Code Issued]],'Inventory Check'!$A$3:$A$3000,'Inventory Check'!$B$3:$B$3000,"WRONG Code",0)</f>
        <v>WRONG Code</v>
      </c>
      <c r="N4304" s="69">
        <f t="shared" si="415"/>
        <v>0</v>
      </c>
      <c r="U4304" s="71">
        <f t="shared" si="414"/>
        <v>0</v>
      </c>
      <c r="V4304" s="71">
        <f t="shared" si="416"/>
        <v>0</v>
      </c>
      <c r="X4304" s="69">
        <f>Job_Cards[[#This Row],[GST on Lobour]]+Job_Cards[[#This Row],[Total Labour]]+Job_Cards[[#This Row],[Part Value]]</f>
        <v>0</v>
      </c>
    </row>
    <row r="4305" spans="7:24" x14ac:dyDescent="0.35">
      <c r="G4305" s="64"/>
      <c r="H4305" s="65"/>
      <c r="I4305" s="65" t="str">
        <f>IF(Job_Cards[[#This Row],[Customer Name]]="",I4304,"")</f>
        <v>Counter Sale</v>
      </c>
      <c r="K4305" s="67" t="str">
        <f>_xlfn.XLOOKUP(Job_Cards[[#This Row],[Part Code Issued]],'Inventory Check'!$A$3:$A$3000,'Inventory Check'!$B$3:$B$3000,"WRONG Code",0)</f>
        <v>WRONG Code</v>
      </c>
      <c r="N4305" s="69">
        <f t="shared" si="415"/>
        <v>0</v>
      </c>
      <c r="U4305" s="71">
        <f t="shared" si="414"/>
        <v>0</v>
      </c>
      <c r="V4305" s="71">
        <f t="shared" si="416"/>
        <v>0</v>
      </c>
      <c r="X4305" s="69">
        <f>Job_Cards[[#This Row],[GST on Lobour]]+Job_Cards[[#This Row],[Total Labour]]+Job_Cards[[#This Row],[Part Value]]</f>
        <v>0</v>
      </c>
    </row>
    <row r="4306" spans="7:24" x14ac:dyDescent="0.35">
      <c r="G4306" s="64"/>
      <c r="H4306" s="65"/>
      <c r="I4306" s="65" t="str">
        <f>IF(Job_Cards[[#This Row],[Customer Name]]="",I4305,"")</f>
        <v>Counter Sale</v>
      </c>
      <c r="K4306" s="67" t="str">
        <f>_xlfn.XLOOKUP(Job_Cards[[#This Row],[Part Code Issued]],'Inventory Check'!$A$3:$A$3000,'Inventory Check'!$B$3:$B$3000,"WRONG Code",0)</f>
        <v>WRONG Code</v>
      </c>
      <c r="N4306" s="69">
        <f t="shared" si="415"/>
        <v>0</v>
      </c>
      <c r="U4306" s="71">
        <f t="shared" si="414"/>
        <v>0</v>
      </c>
      <c r="V4306" s="71">
        <f t="shared" si="416"/>
        <v>0</v>
      </c>
      <c r="X4306" s="69">
        <f>Job_Cards[[#This Row],[GST on Lobour]]+Job_Cards[[#This Row],[Total Labour]]+Job_Cards[[#This Row],[Part Value]]</f>
        <v>0</v>
      </c>
    </row>
    <row r="4307" spans="7:24" x14ac:dyDescent="0.35">
      <c r="G4307" s="64"/>
      <c r="H4307" s="65"/>
      <c r="I4307" s="65" t="str">
        <f>IF(Job_Cards[[#This Row],[Customer Name]]="",I4306,"")</f>
        <v>Counter Sale</v>
      </c>
      <c r="K4307" s="67" t="str">
        <f>_xlfn.XLOOKUP(Job_Cards[[#This Row],[Part Code Issued]],'Inventory Check'!$A$3:$A$3000,'Inventory Check'!$B$3:$B$3000,"WRONG Code",0)</f>
        <v>WRONG Code</v>
      </c>
      <c r="N4307" s="69">
        <f t="shared" si="415"/>
        <v>0</v>
      </c>
      <c r="U4307" s="71">
        <f t="shared" si="414"/>
        <v>0</v>
      </c>
      <c r="V4307" s="71">
        <f t="shared" si="416"/>
        <v>0</v>
      </c>
      <c r="X4307" s="69">
        <f>Job_Cards[[#This Row],[GST on Lobour]]+Job_Cards[[#This Row],[Total Labour]]+Job_Cards[[#This Row],[Part Value]]</f>
        <v>0</v>
      </c>
    </row>
    <row r="4308" spans="7:24" x14ac:dyDescent="0.35">
      <c r="G4308" s="64"/>
      <c r="H4308" s="65"/>
      <c r="I4308" s="65" t="str">
        <f>IF(Job_Cards[[#This Row],[Customer Name]]="",I4307,"")</f>
        <v>Counter Sale</v>
      </c>
      <c r="K4308" s="67" t="str">
        <f>_xlfn.XLOOKUP(Job_Cards[[#This Row],[Part Code Issued]],'Inventory Check'!$A$3:$A$3000,'Inventory Check'!$B$3:$B$3000,"WRONG Code",0)</f>
        <v>WRONG Code</v>
      </c>
      <c r="N4308" s="69">
        <f t="shared" si="415"/>
        <v>0</v>
      </c>
      <c r="U4308" s="71">
        <f t="shared" si="414"/>
        <v>0</v>
      </c>
      <c r="V4308" s="71">
        <f t="shared" si="416"/>
        <v>0</v>
      </c>
      <c r="X4308" s="69">
        <f>Job_Cards[[#This Row],[GST on Lobour]]+Job_Cards[[#This Row],[Total Labour]]+Job_Cards[[#This Row],[Part Value]]</f>
        <v>0</v>
      </c>
    </row>
    <row r="4309" spans="7:24" x14ac:dyDescent="0.35">
      <c r="G4309" s="64"/>
      <c r="H4309" s="65"/>
      <c r="I4309" s="65" t="str">
        <f>IF(Job_Cards[[#This Row],[Customer Name]]="",I4308,"")</f>
        <v>Counter Sale</v>
      </c>
      <c r="K4309" s="67" t="str">
        <f>_xlfn.XLOOKUP(Job_Cards[[#This Row],[Part Code Issued]],'Inventory Check'!$A$3:$A$3000,'Inventory Check'!$B$3:$B$3000,"WRONG Code",0)</f>
        <v>WRONG Code</v>
      </c>
      <c r="N4309" s="69">
        <f t="shared" si="415"/>
        <v>0</v>
      </c>
      <c r="U4309" s="71">
        <f t="shared" si="414"/>
        <v>0</v>
      </c>
      <c r="V4309" s="71">
        <f t="shared" si="416"/>
        <v>0</v>
      </c>
      <c r="X4309" s="69">
        <f>Job_Cards[[#This Row],[GST on Lobour]]+Job_Cards[[#This Row],[Total Labour]]+Job_Cards[[#This Row],[Part Value]]</f>
        <v>0</v>
      </c>
    </row>
    <row r="4310" spans="7:24" x14ac:dyDescent="0.35">
      <c r="G4310" s="64"/>
      <c r="H4310" s="65"/>
      <c r="I4310" s="65" t="str">
        <f>IF(Job_Cards[[#This Row],[Customer Name]]="",I4309,"")</f>
        <v>Counter Sale</v>
      </c>
      <c r="K4310" s="67" t="str">
        <f>_xlfn.XLOOKUP(Job_Cards[[#This Row],[Part Code Issued]],'Inventory Check'!$A$3:$A$3000,'Inventory Check'!$B$3:$B$3000,"WRONG Code",0)</f>
        <v>WRONG Code</v>
      </c>
      <c r="N4310" s="69">
        <f t="shared" si="415"/>
        <v>0</v>
      </c>
      <c r="U4310" s="71">
        <f t="shared" si="414"/>
        <v>0</v>
      </c>
      <c r="V4310" s="71">
        <f t="shared" si="416"/>
        <v>0</v>
      </c>
      <c r="X4310" s="69">
        <f>Job_Cards[[#This Row],[GST on Lobour]]+Job_Cards[[#This Row],[Total Labour]]+Job_Cards[[#This Row],[Part Value]]</f>
        <v>0</v>
      </c>
    </row>
    <row r="4311" spans="7:24" x14ac:dyDescent="0.35">
      <c r="G4311" s="64"/>
      <c r="H4311" s="65"/>
      <c r="I4311" s="65" t="str">
        <f>IF(Job_Cards[[#This Row],[Customer Name]]="",I4310,"")</f>
        <v>Counter Sale</v>
      </c>
      <c r="K4311" s="67" t="str">
        <f>_xlfn.XLOOKUP(Job_Cards[[#This Row],[Part Code Issued]],'Inventory Check'!$A$3:$A$3000,'Inventory Check'!$B$3:$B$3000,"WRONG Code",0)</f>
        <v>WRONG Code</v>
      </c>
      <c r="N4311" s="69">
        <f t="shared" si="415"/>
        <v>0</v>
      </c>
      <c r="U4311" s="71">
        <f t="shared" si="414"/>
        <v>0</v>
      </c>
      <c r="V4311" s="71">
        <f t="shared" si="416"/>
        <v>0</v>
      </c>
      <c r="X4311" s="69">
        <f>Job_Cards[[#This Row],[GST on Lobour]]+Job_Cards[[#This Row],[Total Labour]]+Job_Cards[[#This Row],[Part Value]]</f>
        <v>0</v>
      </c>
    </row>
    <row r="4312" spans="7:24" x14ac:dyDescent="0.35">
      <c r="G4312" s="64"/>
      <c r="H4312" s="65"/>
      <c r="I4312" s="65" t="str">
        <f>IF(Job_Cards[[#This Row],[Customer Name]]="",I4311,"")</f>
        <v>Counter Sale</v>
      </c>
      <c r="K4312" s="67" t="str">
        <f>_xlfn.XLOOKUP(Job_Cards[[#This Row],[Part Code Issued]],'Inventory Check'!$A$3:$A$3000,'Inventory Check'!$B$3:$B$3000,"WRONG Code",0)</f>
        <v>WRONG Code</v>
      </c>
      <c r="N4312" s="69">
        <f t="shared" si="415"/>
        <v>0</v>
      </c>
      <c r="U4312" s="71">
        <f t="shared" si="414"/>
        <v>0</v>
      </c>
      <c r="V4312" s="71">
        <f t="shared" si="416"/>
        <v>0</v>
      </c>
      <c r="X4312" s="69">
        <f>Job_Cards[[#This Row],[GST on Lobour]]+Job_Cards[[#This Row],[Total Labour]]+Job_Cards[[#This Row],[Part Value]]</f>
        <v>0</v>
      </c>
    </row>
    <row r="4313" spans="7:24" x14ac:dyDescent="0.35">
      <c r="G4313" s="64"/>
      <c r="H4313" s="65"/>
      <c r="I4313" s="65" t="str">
        <f>IF(Job_Cards[[#This Row],[Customer Name]]="",I4312,"")</f>
        <v>Counter Sale</v>
      </c>
      <c r="K4313" s="67" t="str">
        <f>_xlfn.XLOOKUP(Job_Cards[[#This Row],[Part Code Issued]],'Inventory Check'!$A$3:$A$3000,'Inventory Check'!$B$3:$B$3000,"WRONG Code",0)</f>
        <v>WRONG Code</v>
      </c>
      <c r="N4313" s="69">
        <f t="shared" si="415"/>
        <v>0</v>
      </c>
      <c r="U4313" s="71">
        <f t="shared" si="414"/>
        <v>0</v>
      </c>
      <c r="V4313" s="71">
        <f t="shared" si="416"/>
        <v>0</v>
      </c>
      <c r="X4313" s="69">
        <f>Job_Cards[[#This Row],[GST on Lobour]]+Job_Cards[[#This Row],[Total Labour]]+Job_Cards[[#This Row],[Part Value]]</f>
        <v>0</v>
      </c>
    </row>
    <row r="4314" spans="7:24" x14ac:dyDescent="0.35">
      <c r="G4314" s="64"/>
      <c r="H4314" s="65"/>
      <c r="I4314" s="65" t="str">
        <f>IF(Job_Cards[[#This Row],[Customer Name]]="",I4313,"")</f>
        <v>Counter Sale</v>
      </c>
      <c r="K4314" s="67" t="str">
        <f>_xlfn.XLOOKUP(Job_Cards[[#This Row],[Part Code Issued]],'Inventory Check'!$A$3:$A$3000,'Inventory Check'!$B$3:$B$3000,"WRONG Code",0)</f>
        <v>WRONG Code</v>
      </c>
      <c r="N4314" s="69">
        <f t="shared" si="415"/>
        <v>0</v>
      </c>
      <c r="U4314" s="71">
        <f t="shared" si="414"/>
        <v>0</v>
      </c>
      <c r="V4314" s="71">
        <f t="shared" si="416"/>
        <v>0</v>
      </c>
      <c r="X4314" s="69">
        <f>Job_Cards[[#This Row],[GST on Lobour]]+Job_Cards[[#This Row],[Total Labour]]+Job_Cards[[#This Row],[Part Value]]</f>
        <v>0</v>
      </c>
    </row>
    <row r="4315" spans="7:24" x14ac:dyDescent="0.35">
      <c r="G4315" s="64"/>
      <c r="H4315" s="65"/>
      <c r="I4315" s="65" t="str">
        <f>IF(Job_Cards[[#This Row],[Customer Name]]="",I4314,"")</f>
        <v>Counter Sale</v>
      </c>
      <c r="K4315" s="67" t="str">
        <f>_xlfn.XLOOKUP(Job_Cards[[#This Row],[Part Code Issued]],'Inventory Check'!$A$3:$A$3000,'Inventory Check'!$B$3:$B$3000,"WRONG Code",0)</f>
        <v>WRONG Code</v>
      </c>
      <c r="N4315" s="69">
        <f t="shared" si="415"/>
        <v>0</v>
      </c>
      <c r="U4315" s="71">
        <f t="shared" si="414"/>
        <v>0</v>
      </c>
      <c r="V4315" s="71">
        <f t="shared" si="416"/>
        <v>0</v>
      </c>
      <c r="X4315" s="69">
        <f>Job_Cards[[#This Row],[GST on Lobour]]+Job_Cards[[#This Row],[Total Labour]]+Job_Cards[[#This Row],[Part Value]]</f>
        <v>0</v>
      </c>
    </row>
    <row r="4316" spans="7:24" x14ac:dyDescent="0.35">
      <c r="G4316" s="64"/>
      <c r="H4316" s="65"/>
      <c r="I4316" s="65" t="str">
        <f>IF(Job_Cards[[#This Row],[Customer Name]]="",I4315,"")</f>
        <v>Counter Sale</v>
      </c>
      <c r="K4316" s="67" t="str">
        <f>_xlfn.XLOOKUP(Job_Cards[[#This Row],[Part Code Issued]],'Inventory Check'!$A$3:$A$3000,'Inventory Check'!$B$3:$B$3000,"WRONG Code",0)</f>
        <v>WRONG Code</v>
      </c>
      <c r="N4316" s="69">
        <f t="shared" si="415"/>
        <v>0</v>
      </c>
      <c r="U4316" s="71">
        <f t="shared" si="414"/>
        <v>0</v>
      </c>
      <c r="V4316" s="71">
        <f t="shared" si="416"/>
        <v>0</v>
      </c>
      <c r="X4316" s="69">
        <f>Job_Cards[[#This Row],[GST on Lobour]]+Job_Cards[[#This Row],[Total Labour]]+Job_Cards[[#This Row],[Part Value]]</f>
        <v>0</v>
      </c>
    </row>
    <row r="4317" spans="7:24" x14ac:dyDescent="0.35">
      <c r="G4317" s="64"/>
      <c r="H4317" s="65"/>
      <c r="I4317" s="65" t="str">
        <f>IF(Job_Cards[[#This Row],[Customer Name]]="",I4316,"")</f>
        <v>Counter Sale</v>
      </c>
      <c r="K4317" s="67" t="str">
        <f>_xlfn.XLOOKUP(Job_Cards[[#This Row],[Part Code Issued]],'Inventory Check'!$A$3:$A$3000,'Inventory Check'!$B$3:$B$3000,"WRONG Code",0)</f>
        <v>WRONG Code</v>
      </c>
      <c r="N4317" s="69">
        <f t="shared" si="415"/>
        <v>0</v>
      </c>
      <c r="U4317" s="71">
        <f t="shared" si="414"/>
        <v>0</v>
      </c>
      <c r="V4317" s="71">
        <f t="shared" si="416"/>
        <v>0</v>
      </c>
      <c r="X4317" s="69">
        <f>Job_Cards[[#This Row],[GST on Lobour]]+Job_Cards[[#This Row],[Total Labour]]+Job_Cards[[#This Row],[Part Value]]</f>
        <v>0</v>
      </c>
    </row>
    <row r="4318" spans="7:24" x14ac:dyDescent="0.35">
      <c r="G4318" s="64"/>
      <c r="H4318" s="65"/>
      <c r="I4318" s="65" t="str">
        <f>IF(Job_Cards[[#This Row],[Customer Name]]="",I4317,"")</f>
        <v>Counter Sale</v>
      </c>
      <c r="K4318" s="67" t="str">
        <f>_xlfn.XLOOKUP(Job_Cards[[#This Row],[Part Code Issued]],'Inventory Check'!$A$3:$A$3000,'Inventory Check'!$B$3:$B$3000,"WRONG Code",0)</f>
        <v>WRONG Code</v>
      </c>
      <c r="N4318" s="69">
        <f t="shared" si="415"/>
        <v>0</v>
      </c>
      <c r="U4318" s="71">
        <f t="shared" si="414"/>
        <v>0</v>
      </c>
      <c r="V4318" s="71">
        <f t="shared" si="416"/>
        <v>0</v>
      </c>
      <c r="X4318" s="69">
        <f>Job_Cards[[#This Row],[GST on Lobour]]+Job_Cards[[#This Row],[Total Labour]]+Job_Cards[[#This Row],[Part Value]]</f>
        <v>0</v>
      </c>
    </row>
    <row r="4319" spans="7:24" x14ac:dyDescent="0.35">
      <c r="G4319" s="64"/>
      <c r="H4319" s="65"/>
      <c r="I4319" s="65" t="str">
        <f>IF(Job_Cards[[#This Row],[Customer Name]]="",I4318,"")</f>
        <v>Counter Sale</v>
      </c>
      <c r="K4319" s="67" t="str">
        <f>_xlfn.XLOOKUP(Job_Cards[[#This Row],[Part Code Issued]],'Inventory Check'!$A$3:$A$3000,'Inventory Check'!$B$3:$B$3000,"WRONG Code",0)</f>
        <v>WRONG Code</v>
      </c>
      <c r="N4319" s="69">
        <f t="shared" si="415"/>
        <v>0</v>
      </c>
      <c r="U4319" s="71">
        <f t="shared" si="414"/>
        <v>0</v>
      </c>
      <c r="V4319" s="71">
        <f t="shared" si="416"/>
        <v>0</v>
      </c>
      <c r="X4319" s="69">
        <f>Job_Cards[[#This Row],[GST on Lobour]]+Job_Cards[[#This Row],[Total Labour]]+Job_Cards[[#This Row],[Part Value]]</f>
        <v>0</v>
      </c>
    </row>
    <row r="4320" spans="7:24" x14ac:dyDescent="0.35">
      <c r="G4320" s="64"/>
      <c r="H4320" s="65"/>
      <c r="I4320" s="65" t="str">
        <f>IF(Job_Cards[[#This Row],[Customer Name]]="",I4319,"")</f>
        <v>Counter Sale</v>
      </c>
      <c r="K4320" s="67" t="str">
        <f>_xlfn.XLOOKUP(Job_Cards[[#This Row],[Part Code Issued]],'Inventory Check'!$A$3:$A$3000,'Inventory Check'!$B$3:$B$3000,"WRONG Code",0)</f>
        <v>WRONG Code</v>
      </c>
      <c r="N4320" s="69">
        <f t="shared" si="415"/>
        <v>0</v>
      </c>
      <c r="U4320" s="71">
        <f t="shared" si="414"/>
        <v>0</v>
      </c>
      <c r="V4320" s="71">
        <f t="shared" si="416"/>
        <v>0</v>
      </c>
      <c r="X4320" s="69">
        <f>Job_Cards[[#This Row],[GST on Lobour]]+Job_Cards[[#This Row],[Total Labour]]+Job_Cards[[#This Row],[Part Value]]</f>
        <v>0</v>
      </c>
    </row>
    <row r="4321" spans="7:24" x14ac:dyDescent="0.35">
      <c r="G4321" s="64"/>
      <c r="H4321" s="65"/>
      <c r="I4321" s="65" t="str">
        <f>IF(Job_Cards[[#This Row],[Customer Name]]="",I4320,"")</f>
        <v>Counter Sale</v>
      </c>
      <c r="K4321" s="67" t="str">
        <f>_xlfn.XLOOKUP(Job_Cards[[#This Row],[Part Code Issued]],'Inventory Check'!$A$3:$A$3000,'Inventory Check'!$B$3:$B$3000,"WRONG Code",0)</f>
        <v>WRONG Code</v>
      </c>
      <c r="N4321" s="69">
        <f t="shared" si="415"/>
        <v>0</v>
      </c>
      <c r="U4321" s="71">
        <f t="shared" si="414"/>
        <v>0</v>
      </c>
      <c r="V4321" s="71">
        <f t="shared" si="416"/>
        <v>0</v>
      </c>
      <c r="X4321" s="69">
        <f>Job_Cards[[#This Row],[GST on Lobour]]+Job_Cards[[#This Row],[Total Labour]]+Job_Cards[[#This Row],[Part Value]]</f>
        <v>0</v>
      </c>
    </row>
    <row r="4322" spans="7:24" x14ac:dyDescent="0.35">
      <c r="G4322" s="64"/>
      <c r="H4322" s="65"/>
      <c r="I4322" s="65" t="str">
        <f>IF(Job_Cards[[#This Row],[Customer Name]]="",I4321,"")</f>
        <v>Counter Sale</v>
      </c>
      <c r="K4322" s="67" t="str">
        <f>_xlfn.XLOOKUP(Job_Cards[[#This Row],[Part Code Issued]],'Inventory Check'!$A$3:$A$3000,'Inventory Check'!$B$3:$B$3000,"WRONG Code",0)</f>
        <v>WRONG Code</v>
      </c>
      <c r="N4322" s="69">
        <f t="shared" si="415"/>
        <v>0</v>
      </c>
      <c r="U4322" s="71">
        <f t="shared" si="414"/>
        <v>0</v>
      </c>
      <c r="V4322" s="71">
        <f t="shared" si="416"/>
        <v>0</v>
      </c>
      <c r="X4322" s="69">
        <f>Job_Cards[[#This Row],[GST on Lobour]]+Job_Cards[[#This Row],[Total Labour]]+Job_Cards[[#This Row],[Part Value]]</f>
        <v>0</v>
      </c>
    </row>
    <row r="4323" spans="7:24" x14ac:dyDescent="0.35">
      <c r="G4323" s="64"/>
      <c r="H4323" s="65"/>
      <c r="I4323" s="65" t="str">
        <f>IF(Job_Cards[[#This Row],[Customer Name]]="",I4322,"")</f>
        <v>Counter Sale</v>
      </c>
      <c r="K4323" s="67" t="str">
        <f>_xlfn.XLOOKUP(Job_Cards[[#This Row],[Part Code Issued]],'Inventory Check'!$A$3:$A$3000,'Inventory Check'!$B$3:$B$3000,"WRONG Code",0)</f>
        <v>WRONG Code</v>
      </c>
      <c r="N4323" s="69">
        <f t="shared" si="415"/>
        <v>0</v>
      </c>
      <c r="U4323" s="71">
        <f t="shared" si="414"/>
        <v>0</v>
      </c>
      <c r="V4323" s="71">
        <f t="shared" si="416"/>
        <v>0</v>
      </c>
      <c r="X4323" s="69">
        <f>Job_Cards[[#This Row],[GST on Lobour]]+Job_Cards[[#This Row],[Total Labour]]+Job_Cards[[#This Row],[Part Value]]</f>
        <v>0</v>
      </c>
    </row>
    <row r="4324" spans="7:24" x14ac:dyDescent="0.35">
      <c r="G4324" s="64"/>
      <c r="H4324" s="65"/>
      <c r="I4324" s="65" t="str">
        <f>IF(Job_Cards[[#This Row],[Customer Name]]="",I4323,"")</f>
        <v>Counter Sale</v>
      </c>
      <c r="K4324" s="67" t="str">
        <f>_xlfn.XLOOKUP(Job_Cards[[#This Row],[Part Code Issued]],'Inventory Check'!$A$3:$A$3000,'Inventory Check'!$B$3:$B$3000,"WRONG Code",0)</f>
        <v>WRONG Code</v>
      </c>
      <c r="N4324" s="69">
        <f t="shared" si="415"/>
        <v>0</v>
      </c>
      <c r="U4324" s="71">
        <f t="shared" si="414"/>
        <v>0</v>
      </c>
      <c r="V4324" s="71">
        <f t="shared" si="416"/>
        <v>0</v>
      </c>
      <c r="X4324" s="69">
        <f>Job_Cards[[#This Row],[GST on Lobour]]+Job_Cards[[#This Row],[Total Labour]]+Job_Cards[[#This Row],[Part Value]]</f>
        <v>0</v>
      </c>
    </row>
    <row r="4325" spans="7:24" x14ac:dyDescent="0.35">
      <c r="G4325" s="64"/>
      <c r="H4325" s="65"/>
      <c r="I4325" s="65" t="str">
        <f>IF(Job_Cards[[#This Row],[Customer Name]]="",I4324,"")</f>
        <v>Counter Sale</v>
      </c>
      <c r="K4325" s="67" t="str">
        <f>_xlfn.XLOOKUP(Job_Cards[[#This Row],[Part Code Issued]],'Inventory Check'!$A$3:$A$3000,'Inventory Check'!$B$3:$B$3000,"WRONG Code",0)</f>
        <v>WRONG Code</v>
      </c>
      <c r="N4325" s="69">
        <f t="shared" si="415"/>
        <v>0</v>
      </c>
      <c r="U4325" s="71">
        <f t="shared" si="414"/>
        <v>0</v>
      </c>
      <c r="V4325" s="71">
        <f t="shared" si="416"/>
        <v>0</v>
      </c>
      <c r="X4325" s="69">
        <f>Job_Cards[[#This Row],[GST on Lobour]]+Job_Cards[[#This Row],[Total Labour]]+Job_Cards[[#This Row],[Part Value]]</f>
        <v>0</v>
      </c>
    </row>
    <row r="4326" spans="7:24" x14ac:dyDescent="0.35">
      <c r="G4326" s="64"/>
      <c r="H4326" s="65"/>
      <c r="I4326" s="65" t="str">
        <f>IF(Job_Cards[[#This Row],[Customer Name]]="",I4325,"")</f>
        <v>Counter Sale</v>
      </c>
      <c r="K4326" s="67" t="str">
        <f>_xlfn.XLOOKUP(Job_Cards[[#This Row],[Part Code Issued]],'Inventory Check'!$A$3:$A$3000,'Inventory Check'!$B$3:$B$3000,"WRONG Code",0)</f>
        <v>WRONG Code</v>
      </c>
      <c r="N4326" s="69">
        <f t="shared" si="415"/>
        <v>0</v>
      </c>
      <c r="U4326" s="71">
        <f t="shared" si="414"/>
        <v>0</v>
      </c>
      <c r="V4326" s="71">
        <f t="shared" si="416"/>
        <v>0</v>
      </c>
      <c r="X4326" s="69">
        <f>Job_Cards[[#This Row],[GST on Lobour]]+Job_Cards[[#This Row],[Total Labour]]+Job_Cards[[#This Row],[Part Value]]</f>
        <v>0</v>
      </c>
    </row>
    <row r="4327" spans="7:24" x14ac:dyDescent="0.35">
      <c r="G4327" s="64"/>
      <c r="H4327" s="65"/>
      <c r="I4327" s="65" t="str">
        <f>IF(Job_Cards[[#This Row],[Customer Name]]="",I4326,"")</f>
        <v>Counter Sale</v>
      </c>
      <c r="K4327" s="67" t="str">
        <f>_xlfn.XLOOKUP(Job_Cards[[#This Row],[Part Code Issued]],'Inventory Check'!$A$3:$A$3000,'Inventory Check'!$B$3:$B$3000,"WRONG Code",0)</f>
        <v>WRONG Code</v>
      </c>
      <c r="N4327" s="69">
        <f t="shared" si="415"/>
        <v>0</v>
      </c>
      <c r="U4327" s="71">
        <f t="shared" si="414"/>
        <v>0</v>
      </c>
      <c r="V4327" s="71">
        <f t="shared" si="416"/>
        <v>0</v>
      </c>
      <c r="X4327" s="69">
        <f>Job_Cards[[#This Row],[GST on Lobour]]+Job_Cards[[#This Row],[Total Labour]]+Job_Cards[[#This Row],[Part Value]]</f>
        <v>0</v>
      </c>
    </row>
    <row r="4328" spans="7:24" x14ac:dyDescent="0.35">
      <c r="G4328" s="64"/>
      <c r="H4328" s="65"/>
      <c r="I4328" s="65" t="str">
        <f>IF(Job_Cards[[#This Row],[Customer Name]]="",I4327,"")</f>
        <v>Counter Sale</v>
      </c>
      <c r="K4328" s="67" t="str">
        <f>_xlfn.XLOOKUP(Job_Cards[[#This Row],[Part Code Issued]],'Inventory Check'!$A$3:$A$3000,'Inventory Check'!$B$3:$B$3000,"WRONG Code",0)</f>
        <v>WRONG Code</v>
      </c>
      <c r="N4328" s="69">
        <f t="shared" si="415"/>
        <v>0</v>
      </c>
      <c r="U4328" s="71">
        <f t="shared" si="414"/>
        <v>0</v>
      </c>
      <c r="V4328" s="71">
        <f t="shared" si="416"/>
        <v>0</v>
      </c>
      <c r="X4328" s="69">
        <f>Job_Cards[[#This Row],[GST on Lobour]]+Job_Cards[[#This Row],[Total Labour]]+Job_Cards[[#This Row],[Part Value]]</f>
        <v>0</v>
      </c>
    </row>
    <row r="4329" spans="7:24" x14ac:dyDescent="0.35">
      <c r="G4329" s="64"/>
      <c r="H4329" s="65"/>
      <c r="I4329" s="65" t="str">
        <f>IF(Job_Cards[[#This Row],[Customer Name]]="",I4328,"")</f>
        <v>Counter Sale</v>
      </c>
      <c r="K4329" s="67" t="str">
        <f>_xlfn.XLOOKUP(Job_Cards[[#This Row],[Part Code Issued]],'Inventory Check'!$A$3:$A$3000,'Inventory Check'!$B$3:$B$3000,"WRONG Code",0)</f>
        <v>WRONG Code</v>
      </c>
      <c r="N4329" s="69">
        <f t="shared" si="415"/>
        <v>0</v>
      </c>
      <c r="U4329" s="71">
        <f t="shared" si="414"/>
        <v>0</v>
      </c>
      <c r="V4329" s="71">
        <f t="shared" si="416"/>
        <v>0</v>
      </c>
      <c r="X4329" s="69">
        <f>Job_Cards[[#This Row],[GST on Lobour]]+Job_Cards[[#This Row],[Total Labour]]+Job_Cards[[#This Row],[Part Value]]</f>
        <v>0</v>
      </c>
    </row>
    <row r="4330" spans="7:24" x14ac:dyDescent="0.35">
      <c r="G4330" s="64"/>
      <c r="H4330" s="65"/>
      <c r="I4330" s="65" t="str">
        <f>IF(Job_Cards[[#This Row],[Customer Name]]="",I4329,"")</f>
        <v>Counter Sale</v>
      </c>
      <c r="K4330" s="67" t="str">
        <f>_xlfn.XLOOKUP(Job_Cards[[#This Row],[Part Code Issued]],'Inventory Check'!$A$3:$A$3000,'Inventory Check'!$B$3:$B$3000,"WRONG Code",0)</f>
        <v>WRONG Code</v>
      </c>
      <c r="N4330" s="69">
        <f t="shared" si="415"/>
        <v>0</v>
      </c>
      <c r="U4330" s="71">
        <f t="shared" si="414"/>
        <v>0</v>
      </c>
      <c r="V4330" s="71">
        <f t="shared" si="416"/>
        <v>0</v>
      </c>
      <c r="X4330" s="69">
        <f>Job_Cards[[#This Row],[GST on Lobour]]+Job_Cards[[#This Row],[Total Labour]]+Job_Cards[[#This Row],[Part Value]]</f>
        <v>0</v>
      </c>
    </row>
    <row r="4331" spans="7:24" x14ac:dyDescent="0.35">
      <c r="G4331" s="64"/>
      <c r="H4331" s="65"/>
      <c r="I4331" s="65" t="str">
        <f>IF(Job_Cards[[#This Row],[Customer Name]]="",I4330,"")</f>
        <v>Counter Sale</v>
      </c>
      <c r="K4331" s="67" t="str">
        <f>_xlfn.XLOOKUP(Job_Cards[[#This Row],[Part Code Issued]],'Inventory Check'!$A$3:$A$3000,'Inventory Check'!$B$3:$B$3000,"WRONG Code",0)</f>
        <v>WRONG Code</v>
      </c>
      <c r="N4331" s="69">
        <f t="shared" si="415"/>
        <v>0</v>
      </c>
      <c r="U4331" s="71">
        <f t="shared" si="414"/>
        <v>0</v>
      </c>
      <c r="V4331" s="71">
        <f t="shared" si="416"/>
        <v>0</v>
      </c>
      <c r="X4331" s="69">
        <f>Job_Cards[[#This Row],[GST on Lobour]]+Job_Cards[[#This Row],[Total Labour]]+Job_Cards[[#This Row],[Part Value]]</f>
        <v>0</v>
      </c>
    </row>
    <row r="4332" spans="7:24" x14ac:dyDescent="0.35">
      <c r="G4332" s="64"/>
      <c r="H4332" s="65"/>
      <c r="I4332" s="65" t="str">
        <f>IF(Job_Cards[[#This Row],[Customer Name]]="",I4331,"")</f>
        <v>Counter Sale</v>
      </c>
      <c r="K4332" s="67" t="str">
        <f>_xlfn.XLOOKUP(Job_Cards[[#This Row],[Part Code Issued]],'Inventory Check'!$A$3:$A$3000,'Inventory Check'!$B$3:$B$3000,"WRONG Code",0)</f>
        <v>WRONG Code</v>
      </c>
      <c r="N4332" s="69">
        <f t="shared" si="415"/>
        <v>0</v>
      </c>
      <c r="U4332" s="71">
        <f t="shared" si="414"/>
        <v>0</v>
      </c>
      <c r="V4332" s="71">
        <f t="shared" si="416"/>
        <v>0</v>
      </c>
      <c r="X4332" s="69">
        <f>Job_Cards[[#This Row],[GST on Lobour]]+Job_Cards[[#This Row],[Total Labour]]+Job_Cards[[#This Row],[Part Value]]</f>
        <v>0</v>
      </c>
    </row>
    <row r="4333" spans="7:24" x14ac:dyDescent="0.35">
      <c r="G4333" s="64"/>
      <c r="H4333" s="65"/>
      <c r="I4333" s="65" t="str">
        <f>IF(Job_Cards[[#This Row],[Customer Name]]="",I4332,"")</f>
        <v>Counter Sale</v>
      </c>
      <c r="K4333" s="67" t="str">
        <f>_xlfn.XLOOKUP(Job_Cards[[#This Row],[Part Code Issued]],'Inventory Check'!$A$3:$A$3000,'Inventory Check'!$B$3:$B$3000,"WRONG Code",0)</f>
        <v>WRONG Code</v>
      </c>
      <c r="N4333" s="69">
        <f t="shared" si="415"/>
        <v>0</v>
      </c>
      <c r="U4333" s="71">
        <f t="shared" si="414"/>
        <v>0</v>
      </c>
      <c r="V4333" s="71">
        <f t="shared" si="416"/>
        <v>0</v>
      </c>
      <c r="X4333" s="69">
        <f>Job_Cards[[#This Row],[GST on Lobour]]+Job_Cards[[#This Row],[Total Labour]]+Job_Cards[[#This Row],[Part Value]]</f>
        <v>0</v>
      </c>
    </row>
    <row r="4334" spans="7:24" x14ac:dyDescent="0.35">
      <c r="G4334" s="64"/>
      <c r="H4334" s="65"/>
      <c r="I4334" s="65" t="str">
        <f>IF(Job_Cards[[#This Row],[Customer Name]]="",I4333,"")</f>
        <v>Counter Sale</v>
      </c>
      <c r="K4334" s="67" t="str">
        <f>_xlfn.XLOOKUP(Job_Cards[[#This Row],[Part Code Issued]],'Inventory Check'!$A$3:$A$3000,'Inventory Check'!$B$3:$B$3000,"WRONG Code",0)</f>
        <v>WRONG Code</v>
      </c>
      <c r="N4334" s="69">
        <f t="shared" si="415"/>
        <v>0</v>
      </c>
      <c r="U4334" s="71">
        <f t="shared" si="414"/>
        <v>0</v>
      </c>
      <c r="V4334" s="71">
        <f t="shared" si="416"/>
        <v>0</v>
      </c>
      <c r="X4334" s="69">
        <f>Job_Cards[[#This Row],[GST on Lobour]]+Job_Cards[[#This Row],[Total Labour]]+Job_Cards[[#This Row],[Part Value]]</f>
        <v>0</v>
      </c>
    </row>
    <row r="4335" spans="7:24" x14ac:dyDescent="0.35">
      <c r="G4335" s="64"/>
      <c r="H4335" s="65"/>
      <c r="I4335" s="65" t="str">
        <f>IF(Job_Cards[[#This Row],[Customer Name]]="",I4334,"")</f>
        <v>Counter Sale</v>
      </c>
      <c r="K4335" s="67" t="str">
        <f>_xlfn.XLOOKUP(Job_Cards[[#This Row],[Part Code Issued]],'Inventory Check'!$A$3:$A$3000,'Inventory Check'!$B$3:$B$3000,"WRONG Code",0)</f>
        <v>WRONG Code</v>
      </c>
      <c r="N4335" s="69">
        <f t="shared" si="415"/>
        <v>0</v>
      </c>
      <c r="U4335" s="71">
        <f t="shared" si="414"/>
        <v>0</v>
      </c>
      <c r="V4335" s="71">
        <f t="shared" si="416"/>
        <v>0</v>
      </c>
      <c r="X4335" s="69">
        <f>Job_Cards[[#This Row],[GST on Lobour]]+Job_Cards[[#This Row],[Total Labour]]+Job_Cards[[#This Row],[Part Value]]</f>
        <v>0</v>
      </c>
    </row>
    <row r="4336" spans="7:24" x14ac:dyDescent="0.35">
      <c r="G4336" s="64"/>
      <c r="H4336" s="65"/>
      <c r="I4336" s="65" t="str">
        <f>IF(Job_Cards[[#This Row],[Customer Name]]="",I4335,"")</f>
        <v>Counter Sale</v>
      </c>
      <c r="K4336" s="67" t="str">
        <f>_xlfn.XLOOKUP(Job_Cards[[#This Row],[Part Code Issued]],'Inventory Check'!$A$3:$A$3000,'Inventory Check'!$B$3:$B$3000,"WRONG Code",0)</f>
        <v>WRONG Code</v>
      </c>
      <c r="N4336" s="69">
        <f t="shared" si="415"/>
        <v>0</v>
      </c>
      <c r="U4336" s="71">
        <f t="shared" si="414"/>
        <v>0</v>
      </c>
      <c r="V4336" s="71">
        <f t="shared" si="416"/>
        <v>0</v>
      </c>
      <c r="X4336" s="69">
        <f>Job_Cards[[#This Row],[GST on Lobour]]+Job_Cards[[#This Row],[Total Labour]]+Job_Cards[[#This Row],[Part Value]]</f>
        <v>0</v>
      </c>
    </row>
    <row r="4337" spans="7:24" x14ac:dyDescent="0.35">
      <c r="G4337" s="64"/>
      <c r="H4337" s="65"/>
      <c r="I4337" s="65" t="str">
        <f>IF(Job_Cards[[#This Row],[Customer Name]]="",I4336,"")</f>
        <v>Counter Sale</v>
      </c>
      <c r="K4337" s="67" t="str">
        <f>_xlfn.XLOOKUP(Job_Cards[[#This Row],[Part Code Issued]],'Inventory Check'!$A$3:$A$3000,'Inventory Check'!$B$3:$B$3000,"WRONG Code",0)</f>
        <v>WRONG Code</v>
      </c>
      <c r="N4337" s="69">
        <f t="shared" si="415"/>
        <v>0</v>
      </c>
      <c r="U4337" s="71">
        <f t="shared" si="414"/>
        <v>0</v>
      </c>
      <c r="V4337" s="71">
        <f t="shared" si="416"/>
        <v>0</v>
      </c>
      <c r="X4337" s="69">
        <f>Job_Cards[[#This Row],[GST on Lobour]]+Job_Cards[[#This Row],[Total Labour]]+Job_Cards[[#This Row],[Part Value]]</f>
        <v>0</v>
      </c>
    </row>
    <row r="4338" spans="7:24" x14ac:dyDescent="0.35">
      <c r="G4338" s="64"/>
      <c r="H4338" s="65"/>
      <c r="I4338" s="65" t="str">
        <f>IF(Job_Cards[[#This Row],[Customer Name]]="",I4337,"")</f>
        <v>Counter Sale</v>
      </c>
      <c r="K4338" s="67" t="str">
        <f>_xlfn.XLOOKUP(Job_Cards[[#This Row],[Part Code Issued]],'Inventory Check'!$A$3:$A$3000,'Inventory Check'!$B$3:$B$3000,"WRONG Code",0)</f>
        <v>WRONG Code</v>
      </c>
      <c r="N4338" s="69">
        <f t="shared" si="415"/>
        <v>0</v>
      </c>
      <c r="U4338" s="71">
        <f t="shared" si="414"/>
        <v>0</v>
      </c>
      <c r="V4338" s="71">
        <f t="shared" si="416"/>
        <v>0</v>
      </c>
      <c r="X4338" s="69">
        <f>Job_Cards[[#This Row],[GST on Lobour]]+Job_Cards[[#This Row],[Total Labour]]+Job_Cards[[#This Row],[Part Value]]</f>
        <v>0</v>
      </c>
    </row>
    <row r="4339" spans="7:24" x14ac:dyDescent="0.35">
      <c r="G4339" s="64"/>
      <c r="H4339" s="65"/>
      <c r="I4339" s="65" t="str">
        <f>IF(Job_Cards[[#This Row],[Customer Name]]="",I4338,"")</f>
        <v>Counter Sale</v>
      </c>
      <c r="K4339" s="67" t="str">
        <f>_xlfn.XLOOKUP(Job_Cards[[#This Row],[Part Code Issued]],'Inventory Check'!$A$3:$A$3000,'Inventory Check'!$B$3:$B$3000,"WRONG Code",0)</f>
        <v>WRONG Code</v>
      </c>
      <c r="N4339" s="69">
        <f t="shared" si="415"/>
        <v>0</v>
      </c>
      <c r="U4339" s="71">
        <f t="shared" si="414"/>
        <v>0</v>
      </c>
      <c r="V4339" s="71">
        <f t="shared" si="416"/>
        <v>0</v>
      </c>
      <c r="X4339" s="69">
        <f>Job_Cards[[#This Row],[GST on Lobour]]+Job_Cards[[#This Row],[Total Labour]]+Job_Cards[[#This Row],[Part Value]]</f>
        <v>0</v>
      </c>
    </row>
    <row r="4340" spans="7:24" x14ac:dyDescent="0.35">
      <c r="G4340" s="64"/>
      <c r="H4340" s="65"/>
      <c r="I4340" s="65" t="str">
        <f>IF(Job_Cards[[#This Row],[Customer Name]]="",I4339,"")</f>
        <v>Counter Sale</v>
      </c>
      <c r="K4340" s="67" t="str">
        <f>_xlfn.XLOOKUP(Job_Cards[[#This Row],[Part Code Issued]],'Inventory Check'!$A$3:$A$3000,'Inventory Check'!$B$3:$B$3000,"WRONG Code",0)</f>
        <v>WRONG Code</v>
      </c>
      <c r="N4340" s="69">
        <f t="shared" si="415"/>
        <v>0</v>
      </c>
      <c r="U4340" s="71">
        <f t="shared" si="414"/>
        <v>0</v>
      </c>
      <c r="V4340" s="71">
        <f t="shared" si="416"/>
        <v>0</v>
      </c>
      <c r="X4340" s="69">
        <f>Job_Cards[[#This Row],[GST on Lobour]]+Job_Cards[[#This Row],[Total Labour]]+Job_Cards[[#This Row],[Part Value]]</f>
        <v>0</v>
      </c>
    </row>
    <row r="4341" spans="7:24" x14ac:dyDescent="0.35">
      <c r="G4341" s="64"/>
      <c r="H4341" s="65"/>
      <c r="I4341" s="65" t="str">
        <f>IF(Job_Cards[[#This Row],[Customer Name]]="",I4340,"")</f>
        <v>Counter Sale</v>
      </c>
      <c r="K4341" s="67" t="str">
        <f>_xlfn.XLOOKUP(Job_Cards[[#This Row],[Part Code Issued]],'Inventory Check'!$A$3:$A$3000,'Inventory Check'!$B$3:$B$3000,"WRONG Code",0)</f>
        <v>WRONG Code</v>
      </c>
      <c r="N4341" s="69">
        <f t="shared" si="415"/>
        <v>0</v>
      </c>
      <c r="U4341" s="71">
        <f t="shared" si="414"/>
        <v>0</v>
      </c>
      <c r="V4341" s="71">
        <f t="shared" si="416"/>
        <v>0</v>
      </c>
      <c r="X4341" s="69">
        <f>Job_Cards[[#This Row],[GST on Lobour]]+Job_Cards[[#This Row],[Total Labour]]+Job_Cards[[#This Row],[Part Value]]</f>
        <v>0</v>
      </c>
    </row>
    <row r="4342" spans="7:24" x14ac:dyDescent="0.35">
      <c r="G4342" s="64"/>
      <c r="H4342" s="65"/>
      <c r="I4342" s="65" t="str">
        <f>IF(Job_Cards[[#This Row],[Customer Name]]="",I4341,"")</f>
        <v>Counter Sale</v>
      </c>
      <c r="K4342" s="67" t="str">
        <f>_xlfn.XLOOKUP(Job_Cards[[#This Row],[Part Code Issued]],'Inventory Check'!$A$3:$A$3000,'Inventory Check'!$B$3:$B$3000,"WRONG Code",0)</f>
        <v>WRONG Code</v>
      </c>
      <c r="N4342" s="69">
        <f t="shared" si="415"/>
        <v>0</v>
      </c>
      <c r="U4342" s="71">
        <f t="shared" si="414"/>
        <v>0</v>
      </c>
      <c r="V4342" s="71">
        <f t="shared" si="416"/>
        <v>0</v>
      </c>
      <c r="X4342" s="69">
        <f>Job_Cards[[#This Row],[GST on Lobour]]+Job_Cards[[#This Row],[Total Labour]]+Job_Cards[[#This Row],[Part Value]]</f>
        <v>0</v>
      </c>
    </row>
    <row r="4343" spans="7:24" x14ac:dyDescent="0.35">
      <c r="G4343" s="64"/>
      <c r="H4343" s="65"/>
      <c r="I4343" s="65" t="str">
        <f>IF(Job_Cards[[#This Row],[Customer Name]]="",I4342,"")</f>
        <v>Counter Sale</v>
      </c>
      <c r="K4343" s="67" t="str">
        <f>_xlfn.XLOOKUP(Job_Cards[[#This Row],[Part Code Issued]],'Inventory Check'!$A$3:$A$3000,'Inventory Check'!$B$3:$B$3000,"WRONG Code",0)</f>
        <v>WRONG Code</v>
      </c>
      <c r="N4343" s="69">
        <f t="shared" si="415"/>
        <v>0</v>
      </c>
      <c r="U4343" s="71">
        <f t="shared" si="414"/>
        <v>0</v>
      </c>
      <c r="V4343" s="71">
        <f t="shared" si="416"/>
        <v>0</v>
      </c>
      <c r="X4343" s="69">
        <f>Job_Cards[[#This Row],[GST on Lobour]]+Job_Cards[[#This Row],[Total Labour]]+Job_Cards[[#This Row],[Part Value]]</f>
        <v>0</v>
      </c>
    </row>
    <row r="4344" spans="7:24" x14ac:dyDescent="0.35">
      <c r="G4344" s="64"/>
      <c r="H4344" s="65"/>
      <c r="I4344" s="65" t="str">
        <f>IF(Job_Cards[[#This Row],[Customer Name]]="",I4343,"")</f>
        <v>Counter Sale</v>
      </c>
      <c r="K4344" s="67" t="str">
        <f>_xlfn.XLOOKUP(Job_Cards[[#This Row],[Part Code Issued]],'Inventory Check'!$A$3:$A$3000,'Inventory Check'!$B$3:$B$3000,"WRONG Code",0)</f>
        <v>WRONG Code</v>
      </c>
      <c r="N4344" s="69">
        <f t="shared" si="415"/>
        <v>0</v>
      </c>
      <c r="U4344" s="71">
        <f t="shared" si="414"/>
        <v>0</v>
      </c>
      <c r="V4344" s="71">
        <f t="shared" si="416"/>
        <v>0</v>
      </c>
      <c r="X4344" s="69">
        <f>Job_Cards[[#This Row],[GST on Lobour]]+Job_Cards[[#This Row],[Total Labour]]+Job_Cards[[#This Row],[Part Value]]</f>
        <v>0</v>
      </c>
    </row>
    <row r="4345" spans="7:24" x14ac:dyDescent="0.35">
      <c r="G4345" s="64"/>
      <c r="H4345" s="65"/>
      <c r="I4345" s="65" t="str">
        <f>IF(Job_Cards[[#This Row],[Customer Name]]="",I4344,"")</f>
        <v>Counter Sale</v>
      </c>
      <c r="K4345" s="67" t="str">
        <f>_xlfn.XLOOKUP(Job_Cards[[#This Row],[Part Code Issued]],'Inventory Check'!$A$3:$A$3000,'Inventory Check'!$B$3:$B$3000,"WRONG Code",0)</f>
        <v>WRONG Code</v>
      </c>
      <c r="N4345" s="69">
        <f t="shared" si="415"/>
        <v>0</v>
      </c>
      <c r="U4345" s="71">
        <f t="shared" si="414"/>
        <v>0</v>
      </c>
      <c r="V4345" s="71">
        <f t="shared" si="416"/>
        <v>0</v>
      </c>
      <c r="X4345" s="69">
        <f>Job_Cards[[#This Row],[GST on Lobour]]+Job_Cards[[#This Row],[Total Labour]]+Job_Cards[[#This Row],[Part Value]]</f>
        <v>0</v>
      </c>
    </row>
    <row r="4346" spans="7:24" x14ac:dyDescent="0.35">
      <c r="G4346" s="64"/>
      <c r="H4346" s="65"/>
      <c r="I4346" s="65" t="str">
        <f>IF(Job_Cards[[#This Row],[Customer Name]]="",I4345,"")</f>
        <v>Counter Sale</v>
      </c>
      <c r="K4346" s="67" t="str">
        <f>_xlfn.XLOOKUP(Job_Cards[[#This Row],[Part Code Issued]],'Inventory Check'!$A$3:$A$3000,'Inventory Check'!$B$3:$B$3000,"WRONG Code",0)</f>
        <v>WRONG Code</v>
      </c>
      <c r="N4346" s="69">
        <f t="shared" si="415"/>
        <v>0</v>
      </c>
      <c r="U4346" s="71">
        <f t="shared" si="414"/>
        <v>0</v>
      </c>
      <c r="V4346" s="71">
        <f t="shared" si="416"/>
        <v>0</v>
      </c>
      <c r="X4346" s="69">
        <f>Job_Cards[[#This Row],[GST on Lobour]]+Job_Cards[[#This Row],[Total Labour]]+Job_Cards[[#This Row],[Part Value]]</f>
        <v>0</v>
      </c>
    </row>
    <row r="4347" spans="7:24" x14ac:dyDescent="0.35">
      <c r="G4347" s="64"/>
      <c r="H4347" s="65"/>
      <c r="I4347" s="65" t="str">
        <f>IF(Job_Cards[[#This Row],[Customer Name]]="",I4346,"")</f>
        <v>Counter Sale</v>
      </c>
      <c r="K4347" s="67" t="str">
        <f>_xlfn.XLOOKUP(Job_Cards[[#This Row],[Part Code Issued]],'Inventory Check'!$A$3:$A$3000,'Inventory Check'!$B$3:$B$3000,"WRONG Code",0)</f>
        <v>WRONG Code</v>
      </c>
      <c r="N4347" s="69">
        <f t="shared" si="415"/>
        <v>0</v>
      </c>
      <c r="U4347" s="71">
        <f t="shared" si="414"/>
        <v>0</v>
      </c>
      <c r="V4347" s="71">
        <f t="shared" si="416"/>
        <v>0</v>
      </c>
      <c r="X4347" s="69">
        <f>Job_Cards[[#This Row],[GST on Lobour]]+Job_Cards[[#This Row],[Total Labour]]+Job_Cards[[#This Row],[Part Value]]</f>
        <v>0</v>
      </c>
    </row>
    <row r="4348" spans="7:24" x14ac:dyDescent="0.35">
      <c r="G4348" s="64"/>
      <c r="H4348" s="65"/>
      <c r="I4348" s="65" t="str">
        <f>IF(Job_Cards[[#This Row],[Customer Name]]="",I4347,"")</f>
        <v>Counter Sale</v>
      </c>
      <c r="K4348" s="67" t="str">
        <f>_xlfn.XLOOKUP(Job_Cards[[#This Row],[Part Code Issued]],'Inventory Check'!$A$3:$A$3000,'Inventory Check'!$B$3:$B$3000,"WRONG Code",0)</f>
        <v>WRONG Code</v>
      </c>
      <c r="N4348" s="69">
        <f t="shared" si="415"/>
        <v>0</v>
      </c>
      <c r="U4348" s="71">
        <f t="shared" ref="U4348:U4411" si="417">SUM(O4348:T4348)</f>
        <v>0</v>
      </c>
      <c r="V4348" s="71">
        <f t="shared" si="416"/>
        <v>0</v>
      </c>
      <c r="X4348" s="69">
        <f>Job_Cards[[#This Row],[GST on Lobour]]+Job_Cards[[#This Row],[Total Labour]]+Job_Cards[[#This Row],[Part Value]]</f>
        <v>0</v>
      </c>
    </row>
    <row r="4349" spans="7:24" x14ac:dyDescent="0.35">
      <c r="G4349" s="64"/>
      <c r="H4349" s="65"/>
      <c r="I4349" s="65" t="str">
        <f>IF(Job_Cards[[#This Row],[Customer Name]]="",I4348,"")</f>
        <v>Counter Sale</v>
      </c>
      <c r="K4349" s="67" t="str">
        <f>_xlfn.XLOOKUP(Job_Cards[[#This Row],[Part Code Issued]],'Inventory Check'!$A$3:$A$3000,'Inventory Check'!$B$3:$B$3000,"WRONG Code",0)</f>
        <v>WRONG Code</v>
      </c>
      <c r="N4349" s="69">
        <f t="shared" ref="N4349:N4412" si="418">M4349*L4349</f>
        <v>0</v>
      </c>
      <c r="U4349" s="71">
        <f t="shared" si="417"/>
        <v>0</v>
      </c>
      <c r="V4349" s="71">
        <f t="shared" ref="V4349:V4412" si="419">U4349*0.18</f>
        <v>0</v>
      </c>
      <c r="X4349" s="69">
        <f>Job_Cards[[#This Row],[GST on Lobour]]+Job_Cards[[#This Row],[Total Labour]]+Job_Cards[[#This Row],[Part Value]]</f>
        <v>0</v>
      </c>
    </row>
    <row r="4350" spans="7:24" x14ac:dyDescent="0.35">
      <c r="G4350" s="64"/>
      <c r="H4350" s="65"/>
      <c r="I4350" s="65" t="str">
        <f>IF(Job_Cards[[#This Row],[Customer Name]]="",I4349,"")</f>
        <v>Counter Sale</v>
      </c>
      <c r="K4350" s="67" t="str">
        <f>_xlfn.XLOOKUP(Job_Cards[[#This Row],[Part Code Issued]],'Inventory Check'!$A$3:$A$3000,'Inventory Check'!$B$3:$B$3000,"WRONG Code",0)</f>
        <v>WRONG Code</v>
      </c>
      <c r="N4350" s="69">
        <f t="shared" si="418"/>
        <v>0</v>
      </c>
      <c r="U4350" s="71">
        <f t="shared" si="417"/>
        <v>0</v>
      </c>
      <c r="V4350" s="71">
        <f t="shared" si="419"/>
        <v>0</v>
      </c>
      <c r="X4350" s="69">
        <f>Job_Cards[[#This Row],[GST on Lobour]]+Job_Cards[[#This Row],[Total Labour]]+Job_Cards[[#This Row],[Part Value]]</f>
        <v>0</v>
      </c>
    </row>
    <row r="4351" spans="7:24" x14ac:dyDescent="0.35">
      <c r="G4351" s="64"/>
      <c r="H4351" s="65"/>
      <c r="I4351" s="65" t="str">
        <f>IF(Job_Cards[[#This Row],[Customer Name]]="",I4350,"")</f>
        <v>Counter Sale</v>
      </c>
      <c r="K4351" s="67" t="str">
        <f>_xlfn.XLOOKUP(Job_Cards[[#This Row],[Part Code Issued]],'Inventory Check'!$A$3:$A$3000,'Inventory Check'!$B$3:$B$3000,"WRONG Code",0)</f>
        <v>WRONG Code</v>
      </c>
      <c r="N4351" s="69">
        <f t="shared" si="418"/>
        <v>0</v>
      </c>
      <c r="U4351" s="71">
        <f t="shared" si="417"/>
        <v>0</v>
      </c>
      <c r="V4351" s="71">
        <f t="shared" si="419"/>
        <v>0</v>
      </c>
      <c r="X4351" s="69">
        <f>Job_Cards[[#This Row],[GST on Lobour]]+Job_Cards[[#This Row],[Total Labour]]+Job_Cards[[#This Row],[Part Value]]</f>
        <v>0</v>
      </c>
    </row>
    <row r="4352" spans="7:24" x14ac:dyDescent="0.35">
      <c r="G4352" s="64"/>
      <c r="H4352" s="65"/>
      <c r="I4352" s="65" t="str">
        <f>IF(Job_Cards[[#This Row],[Customer Name]]="",I4351,"")</f>
        <v>Counter Sale</v>
      </c>
      <c r="K4352" s="67" t="str">
        <f>_xlfn.XLOOKUP(Job_Cards[[#This Row],[Part Code Issued]],'Inventory Check'!$A$3:$A$3000,'Inventory Check'!$B$3:$B$3000,"WRONG Code",0)</f>
        <v>WRONG Code</v>
      </c>
      <c r="N4352" s="69">
        <f t="shared" si="418"/>
        <v>0</v>
      </c>
      <c r="U4352" s="71">
        <f t="shared" si="417"/>
        <v>0</v>
      </c>
      <c r="V4352" s="71">
        <f t="shared" si="419"/>
        <v>0</v>
      </c>
      <c r="X4352" s="69">
        <f>Job_Cards[[#This Row],[GST on Lobour]]+Job_Cards[[#This Row],[Total Labour]]+Job_Cards[[#This Row],[Part Value]]</f>
        <v>0</v>
      </c>
    </row>
    <row r="4353" spans="7:24" x14ac:dyDescent="0.35">
      <c r="G4353" s="64"/>
      <c r="H4353" s="65"/>
      <c r="I4353" s="65" t="str">
        <f>IF(Job_Cards[[#This Row],[Customer Name]]="",I4352,"")</f>
        <v>Counter Sale</v>
      </c>
      <c r="K4353" s="67" t="str">
        <f>_xlfn.XLOOKUP(Job_Cards[[#This Row],[Part Code Issued]],'Inventory Check'!$A$3:$A$3000,'Inventory Check'!$B$3:$B$3000,"WRONG Code",0)</f>
        <v>WRONG Code</v>
      </c>
      <c r="N4353" s="69">
        <f t="shared" si="418"/>
        <v>0</v>
      </c>
      <c r="U4353" s="71">
        <f t="shared" si="417"/>
        <v>0</v>
      </c>
      <c r="V4353" s="71">
        <f t="shared" si="419"/>
        <v>0</v>
      </c>
      <c r="X4353" s="69">
        <f>Job_Cards[[#This Row],[GST on Lobour]]+Job_Cards[[#This Row],[Total Labour]]+Job_Cards[[#This Row],[Part Value]]</f>
        <v>0</v>
      </c>
    </row>
    <row r="4354" spans="7:24" x14ac:dyDescent="0.35">
      <c r="G4354" s="64"/>
      <c r="H4354" s="65"/>
      <c r="I4354" s="65" t="str">
        <f>IF(Job_Cards[[#This Row],[Customer Name]]="",I4353,"")</f>
        <v>Counter Sale</v>
      </c>
      <c r="K4354" s="67" t="str">
        <f>_xlfn.XLOOKUP(Job_Cards[[#This Row],[Part Code Issued]],'Inventory Check'!$A$3:$A$3000,'Inventory Check'!$B$3:$B$3000,"WRONG Code",0)</f>
        <v>WRONG Code</v>
      </c>
      <c r="N4354" s="69">
        <f t="shared" si="418"/>
        <v>0</v>
      </c>
      <c r="U4354" s="71">
        <f t="shared" si="417"/>
        <v>0</v>
      </c>
      <c r="V4354" s="71">
        <f t="shared" si="419"/>
        <v>0</v>
      </c>
      <c r="X4354" s="69">
        <f>Job_Cards[[#This Row],[GST on Lobour]]+Job_Cards[[#This Row],[Total Labour]]+Job_Cards[[#This Row],[Part Value]]</f>
        <v>0</v>
      </c>
    </row>
    <row r="4355" spans="7:24" x14ac:dyDescent="0.35">
      <c r="G4355" s="64"/>
      <c r="H4355" s="65"/>
      <c r="I4355" s="65" t="str">
        <f>IF(Job_Cards[[#This Row],[Customer Name]]="",I4354,"")</f>
        <v>Counter Sale</v>
      </c>
      <c r="K4355" s="67" t="str">
        <f>_xlfn.XLOOKUP(Job_Cards[[#This Row],[Part Code Issued]],'Inventory Check'!$A$3:$A$3000,'Inventory Check'!$B$3:$B$3000,"WRONG Code",0)</f>
        <v>WRONG Code</v>
      </c>
      <c r="N4355" s="69">
        <f t="shared" si="418"/>
        <v>0</v>
      </c>
      <c r="U4355" s="71">
        <f t="shared" si="417"/>
        <v>0</v>
      </c>
      <c r="V4355" s="71">
        <f t="shared" si="419"/>
        <v>0</v>
      </c>
      <c r="X4355" s="69">
        <f>Job_Cards[[#This Row],[GST on Lobour]]+Job_Cards[[#This Row],[Total Labour]]+Job_Cards[[#This Row],[Part Value]]</f>
        <v>0</v>
      </c>
    </row>
    <row r="4356" spans="7:24" x14ac:dyDescent="0.35">
      <c r="G4356" s="64"/>
      <c r="H4356" s="65"/>
      <c r="I4356" s="65" t="str">
        <f>IF(Job_Cards[[#This Row],[Customer Name]]="",I4355,"")</f>
        <v>Counter Sale</v>
      </c>
      <c r="K4356" s="67" t="str">
        <f>_xlfn.XLOOKUP(Job_Cards[[#This Row],[Part Code Issued]],'Inventory Check'!$A$3:$A$3000,'Inventory Check'!$B$3:$B$3000,"WRONG Code",0)</f>
        <v>WRONG Code</v>
      </c>
      <c r="N4356" s="69">
        <f t="shared" si="418"/>
        <v>0</v>
      </c>
      <c r="U4356" s="71">
        <f t="shared" si="417"/>
        <v>0</v>
      </c>
      <c r="V4356" s="71">
        <f t="shared" si="419"/>
        <v>0</v>
      </c>
      <c r="X4356" s="69">
        <f>Job_Cards[[#This Row],[GST on Lobour]]+Job_Cards[[#This Row],[Total Labour]]+Job_Cards[[#This Row],[Part Value]]</f>
        <v>0</v>
      </c>
    </row>
    <row r="4357" spans="7:24" x14ac:dyDescent="0.35">
      <c r="G4357" s="64"/>
      <c r="H4357" s="65"/>
      <c r="I4357" s="65" t="str">
        <f>IF(Job_Cards[[#This Row],[Customer Name]]="",I4356,"")</f>
        <v>Counter Sale</v>
      </c>
      <c r="K4357" s="67" t="str">
        <f>_xlfn.XLOOKUP(Job_Cards[[#This Row],[Part Code Issued]],'Inventory Check'!$A$3:$A$3000,'Inventory Check'!$B$3:$B$3000,"WRONG Code",0)</f>
        <v>WRONG Code</v>
      </c>
      <c r="N4357" s="69">
        <f t="shared" si="418"/>
        <v>0</v>
      </c>
      <c r="U4357" s="71">
        <f t="shared" si="417"/>
        <v>0</v>
      </c>
      <c r="V4357" s="71">
        <f t="shared" si="419"/>
        <v>0</v>
      </c>
      <c r="X4357" s="69">
        <f>Job_Cards[[#This Row],[GST on Lobour]]+Job_Cards[[#This Row],[Total Labour]]+Job_Cards[[#This Row],[Part Value]]</f>
        <v>0</v>
      </c>
    </row>
    <row r="4358" spans="7:24" x14ac:dyDescent="0.35">
      <c r="G4358" s="64"/>
      <c r="H4358" s="65"/>
      <c r="I4358" s="65" t="str">
        <f>IF(Job_Cards[[#This Row],[Customer Name]]="",I4357,"")</f>
        <v>Counter Sale</v>
      </c>
      <c r="K4358" s="67" t="str">
        <f>_xlfn.XLOOKUP(Job_Cards[[#This Row],[Part Code Issued]],'Inventory Check'!$A$3:$A$3000,'Inventory Check'!$B$3:$B$3000,"WRONG Code",0)</f>
        <v>WRONG Code</v>
      </c>
      <c r="N4358" s="69">
        <f t="shared" si="418"/>
        <v>0</v>
      </c>
      <c r="U4358" s="71">
        <f t="shared" si="417"/>
        <v>0</v>
      </c>
      <c r="V4358" s="71">
        <f t="shared" si="419"/>
        <v>0</v>
      </c>
      <c r="X4358" s="69">
        <f>Job_Cards[[#This Row],[GST on Lobour]]+Job_Cards[[#This Row],[Total Labour]]+Job_Cards[[#This Row],[Part Value]]</f>
        <v>0</v>
      </c>
    </row>
    <row r="4359" spans="7:24" x14ac:dyDescent="0.35">
      <c r="G4359" s="64"/>
      <c r="H4359" s="65"/>
      <c r="I4359" s="65" t="str">
        <f>IF(Job_Cards[[#This Row],[Customer Name]]="",I4358,"")</f>
        <v>Counter Sale</v>
      </c>
      <c r="K4359" s="67" t="str">
        <f>_xlfn.XLOOKUP(Job_Cards[[#This Row],[Part Code Issued]],'Inventory Check'!$A$3:$A$3000,'Inventory Check'!$B$3:$B$3000,"WRONG Code",0)</f>
        <v>WRONG Code</v>
      </c>
      <c r="N4359" s="69">
        <f t="shared" si="418"/>
        <v>0</v>
      </c>
      <c r="U4359" s="71">
        <f t="shared" si="417"/>
        <v>0</v>
      </c>
      <c r="V4359" s="71">
        <f t="shared" si="419"/>
        <v>0</v>
      </c>
      <c r="X4359" s="69">
        <f>Job_Cards[[#This Row],[GST on Lobour]]+Job_Cards[[#This Row],[Total Labour]]+Job_Cards[[#This Row],[Part Value]]</f>
        <v>0</v>
      </c>
    </row>
    <row r="4360" spans="7:24" x14ac:dyDescent="0.35">
      <c r="G4360" s="64"/>
      <c r="H4360" s="65"/>
      <c r="I4360" s="65" t="str">
        <f>IF(Job_Cards[[#This Row],[Customer Name]]="",I4359,"")</f>
        <v>Counter Sale</v>
      </c>
      <c r="K4360" s="67" t="str">
        <f>_xlfn.XLOOKUP(Job_Cards[[#This Row],[Part Code Issued]],'Inventory Check'!$A$3:$A$3000,'Inventory Check'!$B$3:$B$3000,"WRONG Code",0)</f>
        <v>WRONG Code</v>
      </c>
      <c r="N4360" s="69">
        <f t="shared" si="418"/>
        <v>0</v>
      </c>
      <c r="U4360" s="71">
        <f t="shared" si="417"/>
        <v>0</v>
      </c>
      <c r="V4360" s="71">
        <f t="shared" si="419"/>
        <v>0</v>
      </c>
      <c r="X4360" s="69">
        <f>Job_Cards[[#This Row],[GST on Lobour]]+Job_Cards[[#This Row],[Total Labour]]+Job_Cards[[#This Row],[Part Value]]</f>
        <v>0</v>
      </c>
    </row>
    <row r="4361" spans="7:24" x14ac:dyDescent="0.35">
      <c r="G4361" s="64"/>
      <c r="H4361" s="65"/>
      <c r="I4361" s="65" t="str">
        <f>IF(Job_Cards[[#This Row],[Customer Name]]="",I4360,"")</f>
        <v>Counter Sale</v>
      </c>
      <c r="K4361" s="67" t="str">
        <f>_xlfn.XLOOKUP(Job_Cards[[#This Row],[Part Code Issued]],'Inventory Check'!$A$3:$A$3000,'Inventory Check'!$B$3:$B$3000,"WRONG Code",0)</f>
        <v>WRONG Code</v>
      </c>
      <c r="N4361" s="69">
        <f t="shared" si="418"/>
        <v>0</v>
      </c>
      <c r="U4361" s="71">
        <f t="shared" si="417"/>
        <v>0</v>
      </c>
      <c r="V4361" s="71">
        <f t="shared" si="419"/>
        <v>0</v>
      </c>
      <c r="X4361" s="69">
        <f>Job_Cards[[#This Row],[GST on Lobour]]+Job_Cards[[#This Row],[Total Labour]]+Job_Cards[[#This Row],[Part Value]]</f>
        <v>0</v>
      </c>
    </row>
    <row r="4362" spans="7:24" x14ac:dyDescent="0.35">
      <c r="G4362" s="64"/>
      <c r="H4362" s="65"/>
      <c r="I4362" s="65" t="str">
        <f>IF(Job_Cards[[#This Row],[Customer Name]]="",I4361,"")</f>
        <v>Counter Sale</v>
      </c>
      <c r="K4362" s="67" t="str">
        <f>_xlfn.XLOOKUP(Job_Cards[[#This Row],[Part Code Issued]],'Inventory Check'!$A$3:$A$3000,'Inventory Check'!$B$3:$B$3000,"WRONG Code",0)</f>
        <v>WRONG Code</v>
      </c>
      <c r="N4362" s="69">
        <f t="shared" si="418"/>
        <v>0</v>
      </c>
      <c r="U4362" s="71">
        <f t="shared" si="417"/>
        <v>0</v>
      </c>
      <c r="V4362" s="71">
        <f t="shared" si="419"/>
        <v>0</v>
      </c>
      <c r="X4362" s="69">
        <f>Job_Cards[[#This Row],[GST on Lobour]]+Job_Cards[[#This Row],[Total Labour]]+Job_Cards[[#This Row],[Part Value]]</f>
        <v>0</v>
      </c>
    </row>
    <row r="4363" spans="7:24" x14ac:dyDescent="0.35">
      <c r="G4363" s="64"/>
      <c r="H4363" s="65"/>
      <c r="I4363" s="65" t="str">
        <f>IF(Job_Cards[[#This Row],[Customer Name]]="",I4362,"")</f>
        <v>Counter Sale</v>
      </c>
      <c r="K4363" s="67" t="str">
        <f>_xlfn.XLOOKUP(Job_Cards[[#This Row],[Part Code Issued]],'Inventory Check'!$A$3:$A$3000,'Inventory Check'!$B$3:$B$3000,"WRONG Code",0)</f>
        <v>WRONG Code</v>
      </c>
      <c r="N4363" s="69">
        <f t="shared" si="418"/>
        <v>0</v>
      </c>
      <c r="U4363" s="71">
        <f t="shared" si="417"/>
        <v>0</v>
      </c>
      <c r="V4363" s="71">
        <f t="shared" si="419"/>
        <v>0</v>
      </c>
      <c r="X4363" s="69">
        <f>Job_Cards[[#This Row],[GST on Lobour]]+Job_Cards[[#This Row],[Total Labour]]+Job_Cards[[#This Row],[Part Value]]</f>
        <v>0</v>
      </c>
    </row>
    <row r="4364" spans="7:24" x14ac:dyDescent="0.35">
      <c r="G4364" s="64"/>
      <c r="H4364" s="65"/>
      <c r="I4364" s="65" t="str">
        <f>IF(Job_Cards[[#This Row],[Customer Name]]="",I4363,"")</f>
        <v>Counter Sale</v>
      </c>
      <c r="K4364" s="67" t="str">
        <f>_xlfn.XLOOKUP(Job_Cards[[#This Row],[Part Code Issued]],'Inventory Check'!$A$3:$A$3000,'Inventory Check'!$B$3:$B$3000,"WRONG Code",0)</f>
        <v>WRONG Code</v>
      </c>
      <c r="N4364" s="69">
        <f t="shared" si="418"/>
        <v>0</v>
      </c>
      <c r="U4364" s="71">
        <f t="shared" si="417"/>
        <v>0</v>
      </c>
      <c r="V4364" s="71">
        <f t="shared" si="419"/>
        <v>0</v>
      </c>
      <c r="X4364" s="69">
        <f>Job_Cards[[#This Row],[GST on Lobour]]+Job_Cards[[#This Row],[Total Labour]]+Job_Cards[[#This Row],[Part Value]]</f>
        <v>0</v>
      </c>
    </row>
    <row r="4365" spans="7:24" x14ac:dyDescent="0.35">
      <c r="G4365" s="64"/>
      <c r="H4365" s="65"/>
      <c r="I4365" s="65" t="str">
        <f>IF(Job_Cards[[#This Row],[Customer Name]]="",I4364,"")</f>
        <v>Counter Sale</v>
      </c>
      <c r="K4365" s="67" t="str">
        <f>_xlfn.XLOOKUP(Job_Cards[[#This Row],[Part Code Issued]],'Inventory Check'!$A$3:$A$3000,'Inventory Check'!$B$3:$B$3000,"WRONG Code",0)</f>
        <v>WRONG Code</v>
      </c>
      <c r="N4365" s="69">
        <f t="shared" si="418"/>
        <v>0</v>
      </c>
      <c r="U4365" s="71">
        <f t="shared" si="417"/>
        <v>0</v>
      </c>
      <c r="V4365" s="71">
        <f t="shared" si="419"/>
        <v>0</v>
      </c>
      <c r="X4365" s="69">
        <f>Job_Cards[[#This Row],[GST on Lobour]]+Job_Cards[[#This Row],[Total Labour]]+Job_Cards[[#This Row],[Part Value]]</f>
        <v>0</v>
      </c>
    </row>
    <row r="4366" spans="7:24" x14ac:dyDescent="0.35">
      <c r="G4366" s="64"/>
      <c r="H4366" s="65"/>
      <c r="I4366" s="65" t="str">
        <f>IF(Job_Cards[[#This Row],[Customer Name]]="",I4365,"")</f>
        <v>Counter Sale</v>
      </c>
      <c r="K4366" s="67" t="str">
        <f>_xlfn.XLOOKUP(Job_Cards[[#This Row],[Part Code Issued]],'Inventory Check'!$A$3:$A$3000,'Inventory Check'!$B$3:$B$3000,"WRONG Code",0)</f>
        <v>WRONG Code</v>
      </c>
      <c r="N4366" s="69">
        <f t="shared" si="418"/>
        <v>0</v>
      </c>
      <c r="U4366" s="71">
        <f t="shared" si="417"/>
        <v>0</v>
      </c>
      <c r="V4366" s="71">
        <f t="shared" si="419"/>
        <v>0</v>
      </c>
      <c r="X4366" s="69">
        <f>Job_Cards[[#This Row],[GST on Lobour]]+Job_Cards[[#This Row],[Total Labour]]+Job_Cards[[#This Row],[Part Value]]</f>
        <v>0</v>
      </c>
    </row>
    <row r="4367" spans="7:24" x14ac:dyDescent="0.35">
      <c r="G4367" s="64"/>
      <c r="H4367" s="65"/>
      <c r="I4367" s="65" t="str">
        <f>IF(Job_Cards[[#This Row],[Customer Name]]="",I4366,"")</f>
        <v>Counter Sale</v>
      </c>
      <c r="K4367" s="67" t="str">
        <f>_xlfn.XLOOKUP(Job_Cards[[#This Row],[Part Code Issued]],'Inventory Check'!$A$3:$A$3000,'Inventory Check'!$B$3:$B$3000,"WRONG Code",0)</f>
        <v>WRONG Code</v>
      </c>
      <c r="N4367" s="69">
        <f t="shared" si="418"/>
        <v>0</v>
      </c>
      <c r="U4367" s="71">
        <f t="shared" si="417"/>
        <v>0</v>
      </c>
      <c r="V4367" s="71">
        <f t="shared" si="419"/>
        <v>0</v>
      </c>
      <c r="X4367" s="69">
        <f>Job_Cards[[#This Row],[GST on Lobour]]+Job_Cards[[#This Row],[Total Labour]]+Job_Cards[[#This Row],[Part Value]]</f>
        <v>0</v>
      </c>
    </row>
    <row r="4368" spans="7:24" x14ac:dyDescent="0.35">
      <c r="G4368" s="64"/>
      <c r="H4368" s="65"/>
      <c r="I4368" s="65" t="str">
        <f>IF(Job_Cards[[#This Row],[Customer Name]]="",I4367,"")</f>
        <v>Counter Sale</v>
      </c>
      <c r="K4368" s="67" t="str">
        <f>_xlfn.XLOOKUP(Job_Cards[[#This Row],[Part Code Issued]],'Inventory Check'!$A$3:$A$3000,'Inventory Check'!$B$3:$B$3000,"WRONG Code",0)</f>
        <v>WRONG Code</v>
      </c>
      <c r="N4368" s="69">
        <f t="shared" si="418"/>
        <v>0</v>
      </c>
      <c r="U4368" s="71">
        <f t="shared" si="417"/>
        <v>0</v>
      </c>
      <c r="V4368" s="71">
        <f t="shared" si="419"/>
        <v>0</v>
      </c>
      <c r="X4368" s="69">
        <f>Job_Cards[[#This Row],[GST on Lobour]]+Job_Cards[[#This Row],[Total Labour]]+Job_Cards[[#This Row],[Part Value]]</f>
        <v>0</v>
      </c>
    </row>
    <row r="4369" spans="7:24" x14ac:dyDescent="0.35">
      <c r="G4369" s="64"/>
      <c r="H4369" s="65"/>
      <c r="I4369" s="65" t="str">
        <f>IF(Job_Cards[[#This Row],[Customer Name]]="",I4368,"")</f>
        <v>Counter Sale</v>
      </c>
      <c r="K4369" s="67" t="str">
        <f>_xlfn.XLOOKUP(Job_Cards[[#This Row],[Part Code Issued]],'Inventory Check'!$A$3:$A$3000,'Inventory Check'!$B$3:$B$3000,"WRONG Code",0)</f>
        <v>WRONG Code</v>
      </c>
      <c r="N4369" s="69">
        <f t="shared" si="418"/>
        <v>0</v>
      </c>
      <c r="U4369" s="71">
        <f t="shared" si="417"/>
        <v>0</v>
      </c>
      <c r="V4369" s="71">
        <f t="shared" si="419"/>
        <v>0</v>
      </c>
      <c r="X4369" s="69">
        <f>Job_Cards[[#This Row],[GST on Lobour]]+Job_Cards[[#This Row],[Total Labour]]+Job_Cards[[#This Row],[Part Value]]</f>
        <v>0</v>
      </c>
    </row>
    <row r="4370" spans="7:24" x14ac:dyDescent="0.35">
      <c r="G4370" s="64"/>
      <c r="H4370" s="65"/>
      <c r="I4370" s="65" t="str">
        <f>IF(Job_Cards[[#This Row],[Customer Name]]="",I4369,"")</f>
        <v>Counter Sale</v>
      </c>
      <c r="K4370" s="67" t="str">
        <f>_xlfn.XLOOKUP(Job_Cards[[#This Row],[Part Code Issued]],'Inventory Check'!$A$3:$A$3000,'Inventory Check'!$B$3:$B$3000,"WRONG Code",0)</f>
        <v>WRONG Code</v>
      </c>
      <c r="N4370" s="69">
        <f t="shared" si="418"/>
        <v>0</v>
      </c>
      <c r="U4370" s="71">
        <f t="shared" si="417"/>
        <v>0</v>
      </c>
      <c r="V4370" s="71">
        <f t="shared" si="419"/>
        <v>0</v>
      </c>
      <c r="X4370" s="69">
        <f>Job_Cards[[#This Row],[GST on Lobour]]+Job_Cards[[#This Row],[Total Labour]]+Job_Cards[[#This Row],[Part Value]]</f>
        <v>0</v>
      </c>
    </row>
    <row r="4371" spans="7:24" x14ac:dyDescent="0.35">
      <c r="G4371" s="64"/>
      <c r="H4371" s="65"/>
      <c r="I4371" s="65" t="str">
        <f>IF(Job_Cards[[#This Row],[Customer Name]]="",I4370,"")</f>
        <v>Counter Sale</v>
      </c>
      <c r="K4371" s="67" t="str">
        <f>_xlfn.XLOOKUP(Job_Cards[[#This Row],[Part Code Issued]],'Inventory Check'!$A$3:$A$3000,'Inventory Check'!$B$3:$B$3000,"WRONG Code",0)</f>
        <v>WRONG Code</v>
      </c>
      <c r="N4371" s="69">
        <f t="shared" si="418"/>
        <v>0</v>
      </c>
      <c r="U4371" s="71">
        <f t="shared" si="417"/>
        <v>0</v>
      </c>
      <c r="V4371" s="71">
        <f t="shared" si="419"/>
        <v>0</v>
      </c>
      <c r="X4371" s="69">
        <f>Job_Cards[[#This Row],[GST on Lobour]]+Job_Cards[[#This Row],[Total Labour]]+Job_Cards[[#This Row],[Part Value]]</f>
        <v>0</v>
      </c>
    </row>
    <row r="4372" spans="7:24" x14ac:dyDescent="0.35">
      <c r="G4372" s="64"/>
      <c r="H4372" s="65"/>
      <c r="I4372" s="65" t="str">
        <f>IF(Job_Cards[[#This Row],[Customer Name]]="",I4371,"")</f>
        <v>Counter Sale</v>
      </c>
      <c r="K4372" s="67" t="str">
        <f>_xlfn.XLOOKUP(Job_Cards[[#This Row],[Part Code Issued]],'Inventory Check'!$A$3:$A$3000,'Inventory Check'!$B$3:$B$3000,"WRONG Code",0)</f>
        <v>WRONG Code</v>
      </c>
      <c r="N4372" s="69">
        <f t="shared" si="418"/>
        <v>0</v>
      </c>
      <c r="U4372" s="71">
        <f t="shared" si="417"/>
        <v>0</v>
      </c>
      <c r="V4372" s="71">
        <f t="shared" si="419"/>
        <v>0</v>
      </c>
      <c r="X4372" s="69">
        <f>Job_Cards[[#This Row],[GST on Lobour]]+Job_Cards[[#This Row],[Total Labour]]+Job_Cards[[#This Row],[Part Value]]</f>
        <v>0</v>
      </c>
    </row>
    <row r="4373" spans="7:24" x14ac:dyDescent="0.35">
      <c r="G4373" s="64"/>
      <c r="H4373" s="65"/>
      <c r="I4373" s="65" t="str">
        <f>IF(Job_Cards[[#This Row],[Customer Name]]="",I4372,"")</f>
        <v>Counter Sale</v>
      </c>
      <c r="K4373" s="67" t="str">
        <f>_xlfn.XLOOKUP(Job_Cards[[#This Row],[Part Code Issued]],'Inventory Check'!$A$3:$A$3000,'Inventory Check'!$B$3:$B$3000,"WRONG Code",0)</f>
        <v>WRONG Code</v>
      </c>
      <c r="N4373" s="69">
        <f t="shared" si="418"/>
        <v>0</v>
      </c>
      <c r="U4373" s="71">
        <f t="shared" si="417"/>
        <v>0</v>
      </c>
      <c r="V4373" s="71">
        <f t="shared" si="419"/>
        <v>0</v>
      </c>
      <c r="X4373" s="69">
        <f>Job_Cards[[#This Row],[GST on Lobour]]+Job_Cards[[#This Row],[Total Labour]]+Job_Cards[[#This Row],[Part Value]]</f>
        <v>0</v>
      </c>
    </row>
    <row r="4374" spans="7:24" x14ac:dyDescent="0.35">
      <c r="G4374" s="64"/>
      <c r="H4374" s="65"/>
      <c r="I4374" s="65" t="str">
        <f>IF(Job_Cards[[#This Row],[Customer Name]]="",I4373,"")</f>
        <v>Counter Sale</v>
      </c>
      <c r="K4374" s="67" t="str">
        <f>_xlfn.XLOOKUP(Job_Cards[[#This Row],[Part Code Issued]],'Inventory Check'!$A$3:$A$3000,'Inventory Check'!$B$3:$B$3000,"WRONG Code",0)</f>
        <v>WRONG Code</v>
      </c>
      <c r="N4374" s="69">
        <f t="shared" si="418"/>
        <v>0</v>
      </c>
      <c r="U4374" s="71">
        <f t="shared" si="417"/>
        <v>0</v>
      </c>
      <c r="V4374" s="71">
        <f t="shared" si="419"/>
        <v>0</v>
      </c>
      <c r="X4374" s="69">
        <f>Job_Cards[[#This Row],[GST on Lobour]]+Job_Cards[[#This Row],[Total Labour]]+Job_Cards[[#This Row],[Part Value]]</f>
        <v>0</v>
      </c>
    </row>
    <row r="4375" spans="7:24" x14ac:dyDescent="0.35">
      <c r="G4375" s="64"/>
      <c r="H4375" s="65"/>
      <c r="I4375" s="65" t="str">
        <f>IF(Job_Cards[[#This Row],[Customer Name]]="",I4374,"")</f>
        <v>Counter Sale</v>
      </c>
      <c r="K4375" s="67" t="str">
        <f>_xlfn.XLOOKUP(Job_Cards[[#This Row],[Part Code Issued]],'Inventory Check'!$A$3:$A$3000,'Inventory Check'!$B$3:$B$3000,"WRONG Code",0)</f>
        <v>WRONG Code</v>
      </c>
      <c r="N4375" s="69">
        <f t="shared" si="418"/>
        <v>0</v>
      </c>
      <c r="U4375" s="71">
        <f t="shared" si="417"/>
        <v>0</v>
      </c>
      <c r="V4375" s="71">
        <f t="shared" si="419"/>
        <v>0</v>
      </c>
      <c r="X4375" s="69">
        <f>Job_Cards[[#This Row],[GST on Lobour]]+Job_Cards[[#This Row],[Total Labour]]+Job_Cards[[#This Row],[Part Value]]</f>
        <v>0</v>
      </c>
    </row>
    <row r="4376" spans="7:24" x14ac:dyDescent="0.35">
      <c r="G4376" s="64"/>
      <c r="H4376" s="65"/>
      <c r="I4376" s="65" t="str">
        <f>IF(Job_Cards[[#This Row],[Customer Name]]="",I4375,"")</f>
        <v>Counter Sale</v>
      </c>
      <c r="K4376" s="67" t="str">
        <f>_xlfn.XLOOKUP(Job_Cards[[#This Row],[Part Code Issued]],'Inventory Check'!$A$3:$A$3000,'Inventory Check'!$B$3:$B$3000,"WRONG Code",0)</f>
        <v>WRONG Code</v>
      </c>
      <c r="N4376" s="69">
        <f t="shared" si="418"/>
        <v>0</v>
      </c>
      <c r="U4376" s="71">
        <f t="shared" si="417"/>
        <v>0</v>
      </c>
      <c r="V4376" s="71">
        <f t="shared" si="419"/>
        <v>0</v>
      </c>
      <c r="X4376" s="69">
        <f>Job_Cards[[#This Row],[GST on Lobour]]+Job_Cards[[#This Row],[Total Labour]]+Job_Cards[[#This Row],[Part Value]]</f>
        <v>0</v>
      </c>
    </row>
    <row r="4377" spans="7:24" x14ac:dyDescent="0.35">
      <c r="G4377" s="64"/>
      <c r="H4377" s="65"/>
      <c r="I4377" s="65" t="str">
        <f>IF(Job_Cards[[#This Row],[Customer Name]]="",I4376,"")</f>
        <v>Counter Sale</v>
      </c>
      <c r="K4377" s="67" t="str">
        <f>_xlfn.XLOOKUP(Job_Cards[[#This Row],[Part Code Issued]],'Inventory Check'!$A$3:$A$3000,'Inventory Check'!$B$3:$B$3000,"WRONG Code",0)</f>
        <v>WRONG Code</v>
      </c>
      <c r="N4377" s="69">
        <f t="shared" si="418"/>
        <v>0</v>
      </c>
      <c r="U4377" s="71">
        <f t="shared" si="417"/>
        <v>0</v>
      </c>
      <c r="V4377" s="71">
        <f t="shared" si="419"/>
        <v>0</v>
      </c>
      <c r="X4377" s="69">
        <f>Job_Cards[[#This Row],[GST on Lobour]]+Job_Cards[[#This Row],[Total Labour]]+Job_Cards[[#This Row],[Part Value]]</f>
        <v>0</v>
      </c>
    </row>
    <row r="4378" spans="7:24" x14ac:dyDescent="0.35">
      <c r="G4378" s="64"/>
      <c r="H4378" s="65"/>
      <c r="I4378" s="65" t="str">
        <f>IF(Job_Cards[[#This Row],[Customer Name]]="",I4377,"")</f>
        <v>Counter Sale</v>
      </c>
      <c r="K4378" s="67" t="str">
        <f>_xlfn.XLOOKUP(Job_Cards[[#This Row],[Part Code Issued]],'Inventory Check'!$A$3:$A$3000,'Inventory Check'!$B$3:$B$3000,"WRONG Code",0)</f>
        <v>WRONG Code</v>
      </c>
      <c r="N4378" s="69">
        <f t="shared" si="418"/>
        <v>0</v>
      </c>
      <c r="U4378" s="71">
        <f t="shared" si="417"/>
        <v>0</v>
      </c>
      <c r="V4378" s="71">
        <f t="shared" si="419"/>
        <v>0</v>
      </c>
      <c r="X4378" s="69">
        <f>Job_Cards[[#This Row],[GST on Lobour]]+Job_Cards[[#This Row],[Total Labour]]+Job_Cards[[#This Row],[Part Value]]</f>
        <v>0</v>
      </c>
    </row>
    <row r="4379" spans="7:24" x14ac:dyDescent="0.35">
      <c r="G4379" s="64"/>
      <c r="H4379" s="65"/>
      <c r="I4379" s="65" t="str">
        <f>IF(Job_Cards[[#This Row],[Customer Name]]="",I4378,"")</f>
        <v>Counter Sale</v>
      </c>
      <c r="K4379" s="67" t="str">
        <f>_xlfn.XLOOKUP(Job_Cards[[#This Row],[Part Code Issued]],'Inventory Check'!$A$3:$A$3000,'Inventory Check'!$B$3:$B$3000,"WRONG Code",0)</f>
        <v>WRONG Code</v>
      </c>
      <c r="N4379" s="69">
        <f t="shared" si="418"/>
        <v>0</v>
      </c>
      <c r="U4379" s="71">
        <f t="shared" si="417"/>
        <v>0</v>
      </c>
      <c r="V4379" s="71">
        <f t="shared" si="419"/>
        <v>0</v>
      </c>
      <c r="X4379" s="69">
        <f>Job_Cards[[#This Row],[GST on Lobour]]+Job_Cards[[#This Row],[Total Labour]]+Job_Cards[[#This Row],[Part Value]]</f>
        <v>0</v>
      </c>
    </row>
    <row r="4380" spans="7:24" x14ac:dyDescent="0.35">
      <c r="G4380" s="64"/>
      <c r="H4380" s="65"/>
      <c r="I4380" s="65" t="str">
        <f>IF(Job_Cards[[#This Row],[Customer Name]]="",I4379,"")</f>
        <v>Counter Sale</v>
      </c>
      <c r="K4380" s="67" t="str">
        <f>_xlfn.XLOOKUP(Job_Cards[[#This Row],[Part Code Issued]],'Inventory Check'!$A$3:$A$3000,'Inventory Check'!$B$3:$B$3000,"WRONG Code",0)</f>
        <v>WRONG Code</v>
      </c>
      <c r="N4380" s="69">
        <f t="shared" si="418"/>
        <v>0</v>
      </c>
      <c r="U4380" s="71">
        <f t="shared" si="417"/>
        <v>0</v>
      </c>
      <c r="V4380" s="71">
        <f t="shared" si="419"/>
        <v>0</v>
      </c>
      <c r="X4380" s="69">
        <f>Job_Cards[[#This Row],[GST on Lobour]]+Job_Cards[[#This Row],[Total Labour]]+Job_Cards[[#This Row],[Part Value]]</f>
        <v>0</v>
      </c>
    </row>
    <row r="4381" spans="7:24" x14ac:dyDescent="0.35">
      <c r="G4381" s="64"/>
      <c r="H4381" s="65"/>
      <c r="I4381" s="65" t="str">
        <f>IF(Job_Cards[[#This Row],[Customer Name]]="",I4380,"")</f>
        <v>Counter Sale</v>
      </c>
      <c r="K4381" s="67" t="str">
        <f>_xlfn.XLOOKUP(Job_Cards[[#This Row],[Part Code Issued]],'Inventory Check'!$A$3:$A$3000,'Inventory Check'!$B$3:$B$3000,"WRONG Code",0)</f>
        <v>WRONG Code</v>
      </c>
      <c r="N4381" s="69">
        <f t="shared" si="418"/>
        <v>0</v>
      </c>
      <c r="U4381" s="71">
        <f t="shared" si="417"/>
        <v>0</v>
      </c>
      <c r="V4381" s="71">
        <f t="shared" si="419"/>
        <v>0</v>
      </c>
      <c r="X4381" s="69">
        <f>Job_Cards[[#This Row],[GST on Lobour]]+Job_Cards[[#This Row],[Total Labour]]+Job_Cards[[#This Row],[Part Value]]</f>
        <v>0</v>
      </c>
    </row>
    <row r="4382" spans="7:24" x14ac:dyDescent="0.35">
      <c r="G4382" s="64"/>
      <c r="H4382" s="65"/>
      <c r="I4382" s="65" t="str">
        <f>IF(Job_Cards[[#This Row],[Customer Name]]="",I4381,"")</f>
        <v>Counter Sale</v>
      </c>
      <c r="K4382" s="67" t="str">
        <f>_xlfn.XLOOKUP(Job_Cards[[#This Row],[Part Code Issued]],'Inventory Check'!$A$3:$A$3000,'Inventory Check'!$B$3:$B$3000,"WRONG Code",0)</f>
        <v>WRONG Code</v>
      </c>
      <c r="N4382" s="69">
        <f t="shared" si="418"/>
        <v>0</v>
      </c>
      <c r="U4382" s="71">
        <f t="shared" si="417"/>
        <v>0</v>
      </c>
      <c r="V4382" s="71">
        <f t="shared" si="419"/>
        <v>0</v>
      </c>
      <c r="X4382" s="69">
        <f>Job_Cards[[#This Row],[GST on Lobour]]+Job_Cards[[#This Row],[Total Labour]]+Job_Cards[[#This Row],[Part Value]]</f>
        <v>0</v>
      </c>
    </row>
    <row r="4383" spans="7:24" x14ac:dyDescent="0.35">
      <c r="G4383" s="64"/>
      <c r="H4383" s="65"/>
      <c r="I4383" s="65" t="str">
        <f>IF(Job_Cards[[#This Row],[Customer Name]]="",I4382,"")</f>
        <v>Counter Sale</v>
      </c>
      <c r="K4383" s="67" t="str">
        <f>_xlfn.XLOOKUP(Job_Cards[[#This Row],[Part Code Issued]],'Inventory Check'!$A$3:$A$3000,'Inventory Check'!$B$3:$B$3000,"WRONG Code",0)</f>
        <v>WRONG Code</v>
      </c>
      <c r="N4383" s="69">
        <f t="shared" si="418"/>
        <v>0</v>
      </c>
      <c r="U4383" s="71">
        <f t="shared" si="417"/>
        <v>0</v>
      </c>
      <c r="V4383" s="71">
        <f t="shared" si="419"/>
        <v>0</v>
      </c>
      <c r="X4383" s="69">
        <f>Job_Cards[[#This Row],[GST on Lobour]]+Job_Cards[[#This Row],[Total Labour]]+Job_Cards[[#This Row],[Part Value]]</f>
        <v>0</v>
      </c>
    </row>
    <row r="4384" spans="7:24" x14ac:dyDescent="0.35">
      <c r="G4384" s="64"/>
      <c r="H4384" s="65"/>
      <c r="I4384" s="65" t="str">
        <f>IF(Job_Cards[[#This Row],[Customer Name]]="",I4383,"")</f>
        <v>Counter Sale</v>
      </c>
      <c r="K4384" s="67" t="str">
        <f>_xlfn.XLOOKUP(Job_Cards[[#This Row],[Part Code Issued]],'Inventory Check'!$A$3:$A$3000,'Inventory Check'!$B$3:$B$3000,"WRONG Code",0)</f>
        <v>WRONG Code</v>
      </c>
      <c r="N4384" s="69">
        <f t="shared" si="418"/>
        <v>0</v>
      </c>
      <c r="U4384" s="71">
        <f t="shared" si="417"/>
        <v>0</v>
      </c>
      <c r="V4384" s="71">
        <f t="shared" si="419"/>
        <v>0</v>
      </c>
      <c r="X4384" s="69">
        <f>Job_Cards[[#This Row],[GST on Lobour]]+Job_Cards[[#This Row],[Total Labour]]+Job_Cards[[#This Row],[Part Value]]</f>
        <v>0</v>
      </c>
    </row>
    <row r="4385" spans="7:24" x14ac:dyDescent="0.35">
      <c r="G4385" s="64"/>
      <c r="H4385" s="65"/>
      <c r="I4385" s="65" t="str">
        <f>IF(Job_Cards[[#This Row],[Customer Name]]="",I4384,"")</f>
        <v>Counter Sale</v>
      </c>
      <c r="K4385" s="67" t="str">
        <f>_xlfn.XLOOKUP(Job_Cards[[#This Row],[Part Code Issued]],'Inventory Check'!$A$3:$A$3000,'Inventory Check'!$B$3:$B$3000,"WRONG Code",0)</f>
        <v>WRONG Code</v>
      </c>
      <c r="N4385" s="69">
        <f t="shared" si="418"/>
        <v>0</v>
      </c>
      <c r="U4385" s="71">
        <f t="shared" si="417"/>
        <v>0</v>
      </c>
      <c r="V4385" s="71">
        <f t="shared" si="419"/>
        <v>0</v>
      </c>
      <c r="X4385" s="69">
        <f>Job_Cards[[#This Row],[GST on Lobour]]+Job_Cards[[#This Row],[Total Labour]]+Job_Cards[[#This Row],[Part Value]]</f>
        <v>0</v>
      </c>
    </row>
    <row r="4386" spans="7:24" x14ac:dyDescent="0.35">
      <c r="G4386" s="64"/>
      <c r="H4386" s="65"/>
      <c r="I4386" s="65" t="str">
        <f>IF(Job_Cards[[#This Row],[Customer Name]]="",I4385,"")</f>
        <v>Counter Sale</v>
      </c>
      <c r="K4386" s="67" t="str">
        <f>_xlfn.XLOOKUP(Job_Cards[[#This Row],[Part Code Issued]],'Inventory Check'!$A$3:$A$3000,'Inventory Check'!$B$3:$B$3000,"WRONG Code",0)</f>
        <v>WRONG Code</v>
      </c>
      <c r="N4386" s="69">
        <f t="shared" si="418"/>
        <v>0</v>
      </c>
      <c r="U4386" s="71">
        <f t="shared" si="417"/>
        <v>0</v>
      </c>
      <c r="V4386" s="71">
        <f t="shared" si="419"/>
        <v>0</v>
      </c>
      <c r="X4386" s="69">
        <f>Job_Cards[[#This Row],[GST on Lobour]]+Job_Cards[[#This Row],[Total Labour]]+Job_Cards[[#This Row],[Part Value]]</f>
        <v>0</v>
      </c>
    </row>
    <row r="4387" spans="7:24" x14ac:dyDescent="0.35">
      <c r="G4387" s="64"/>
      <c r="H4387" s="65"/>
      <c r="I4387" s="65" t="str">
        <f>IF(Job_Cards[[#This Row],[Customer Name]]="",I4386,"")</f>
        <v>Counter Sale</v>
      </c>
      <c r="K4387" s="67" t="str">
        <f>_xlfn.XLOOKUP(Job_Cards[[#This Row],[Part Code Issued]],'Inventory Check'!$A$3:$A$3000,'Inventory Check'!$B$3:$B$3000,"WRONG Code",0)</f>
        <v>WRONG Code</v>
      </c>
      <c r="N4387" s="69">
        <f t="shared" si="418"/>
        <v>0</v>
      </c>
      <c r="U4387" s="71">
        <f t="shared" si="417"/>
        <v>0</v>
      </c>
      <c r="V4387" s="71">
        <f t="shared" si="419"/>
        <v>0</v>
      </c>
      <c r="X4387" s="69">
        <f>Job_Cards[[#This Row],[GST on Lobour]]+Job_Cards[[#This Row],[Total Labour]]+Job_Cards[[#This Row],[Part Value]]</f>
        <v>0</v>
      </c>
    </row>
    <row r="4388" spans="7:24" x14ac:dyDescent="0.35">
      <c r="G4388" s="64"/>
      <c r="H4388" s="65"/>
      <c r="I4388" s="65" t="str">
        <f>IF(Job_Cards[[#This Row],[Customer Name]]="",I4387,"")</f>
        <v>Counter Sale</v>
      </c>
      <c r="K4388" s="67" t="str">
        <f>_xlfn.XLOOKUP(Job_Cards[[#This Row],[Part Code Issued]],'Inventory Check'!$A$3:$A$3000,'Inventory Check'!$B$3:$B$3000,"WRONG Code",0)</f>
        <v>WRONG Code</v>
      </c>
      <c r="N4388" s="69">
        <f t="shared" si="418"/>
        <v>0</v>
      </c>
      <c r="U4388" s="71">
        <f t="shared" si="417"/>
        <v>0</v>
      </c>
      <c r="V4388" s="71">
        <f t="shared" si="419"/>
        <v>0</v>
      </c>
      <c r="X4388" s="69">
        <f>Job_Cards[[#This Row],[GST on Lobour]]+Job_Cards[[#This Row],[Total Labour]]+Job_Cards[[#This Row],[Part Value]]</f>
        <v>0</v>
      </c>
    </row>
    <row r="4389" spans="7:24" x14ac:dyDescent="0.35">
      <c r="G4389" s="64"/>
      <c r="H4389" s="65"/>
      <c r="I4389" s="65" t="str">
        <f>IF(Job_Cards[[#This Row],[Customer Name]]="",I4388,"")</f>
        <v>Counter Sale</v>
      </c>
      <c r="K4389" s="67" t="str">
        <f>_xlfn.XLOOKUP(Job_Cards[[#This Row],[Part Code Issued]],'Inventory Check'!$A$3:$A$3000,'Inventory Check'!$B$3:$B$3000,"WRONG Code",0)</f>
        <v>WRONG Code</v>
      </c>
      <c r="N4389" s="69">
        <f t="shared" si="418"/>
        <v>0</v>
      </c>
      <c r="U4389" s="71">
        <f t="shared" si="417"/>
        <v>0</v>
      </c>
      <c r="V4389" s="71">
        <f t="shared" si="419"/>
        <v>0</v>
      </c>
      <c r="X4389" s="69">
        <f>Job_Cards[[#This Row],[GST on Lobour]]+Job_Cards[[#This Row],[Total Labour]]+Job_Cards[[#This Row],[Part Value]]</f>
        <v>0</v>
      </c>
    </row>
    <row r="4390" spans="7:24" x14ac:dyDescent="0.35">
      <c r="G4390" s="64"/>
      <c r="H4390" s="65"/>
      <c r="I4390" s="65" t="str">
        <f>IF(Job_Cards[[#This Row],[Customer Name]]="",I4389,"")</f>
        <v>Counter Sale</v>
      </c>
      <c r="K4390" s="67" t="str">
        <f>_xlfn.XLOOKUP(Job_Cards[[#This Row],[Part Code Issued]],'Inventory Check'!$A$3:$A$3000,'Inventory Check'!$B$3:$B$3000,"WRONG Code",0)</f>
        <v>WRONG Code</v>
      </c>
      <c r="N4390" s="69">
        <f t="shared" si="418"/>
        <v>0</v>
      </c>
      <c r="U4390" s="71">
        <f t="shared" si="417"/>
        <v>0</v>
      </c>
      <c r="V4390" s="71">
        <f t="shared" si="419"/>
        <v>0</v>
      </c>
      <c r="X4390" s="69">
        <f>Job_Cards[[#This Row],[GST on Lobour]]+Job_Cards[[#This Row],[Total Labour]]+Job_Cards[[#This Row],[Part Value]]</f>
        <v>0</v>
      </c>
    </row>
    <row r="4391" spans="7:24" x14ac:dyDescent="0.35">
      <c r="G4391" s="64"/>
      <c r="H4391" s="65"/>
      <c r="I4391" s="65" t="str">
        <f>IF(Job_Cards[[#This Row],[Customer Name]]="",I4390,"")</f>
        <v>Counter Sale</v>
      </c>
      <c r="K4391" s="67" t="str">
        <f>_xlfn.XLOOKUP(Job_Cards[[#This Row],[Part Code Issued]],'Inventory Check'!$A$3:$A$3000,'Inventory Check'!$B$3:$B$3000,"WRONG Code",0)</f>
        <v>WRONG Code</v>
      </c>
      <c r="N4391" s="69">
        <f t="shared" si="418"/>
        <v>0</v>
      </c>
      <c r="U4391" s="71">
        <f t="shared" si="417"/>
        <v>0</v>
      </c>
      <c r="V4391" s="71">
        <f t="shared" si="419"/>
        <v>0</v>
      </c>
      <c r="X4391" s="69">
        <f>Job_Cards[[#This Row],[GST on Lobour]]+Job_Cards[[#This Row],[Total Labour]]+Job_Cards[[#This Row],[Part Value]]</f>
        <v>0</v>
      </c>
    </row>
    <row r="4392" spans="7:24" x14ac:dyDescent="0.35">
      <c r="G4392" s="64"/>
      <c r="H4392" s="65"/>
      <c r="I4392" s="65" t="str">
        <f>IF(Job_Cards[[#This Row],[Customer Name]]="",I4391,"")</f>
        <v>Counter Sale</v>
      </c>
      <c r="K4392" s="67" t="str">
        <f>_xlfn.XLOOKUP(Job_Cards[[#This Row],[Part Code Issued]],'Inventory Check'!$A$3:$A$3000,'Inventory Check'!$B$3:$B$3000,"WRONG Code",0)</f>
        <v>WRONG Code</v>
      </c>
      <c r="N4392" s="69">
        <f t="shared" si="418"/>
        <v>0</v>
      </c>
      <c r="U4392" s="71">
        <f t="shared" si="417"/>
        <v>0</v>
      </c>
      <c r="V4392" s="71">
        <f t="shared" si="419"/>
        <v>0</v>
      </c>
      <c r="X4392" s="69">
        <f>Job_Cards[[#This Row],[GST on Lobour]]+Job_Cards[[#This Row],[Total Labour]]+Job_Cards[[#This Row],[Part Value]]</f>
        <v>0</v>
      </c>
    </row>
    <row r="4393" spans="7:24" x14ac:dyDescent="0.35">
      <c r="G4393" s="64"/>
      <c r="H4393" s="65"/>
      <c r="I4393" s="65" t="str">
        <f>IF(Job_Cards[[#This Row],[Customer Name]]="",I4392,"")</f>
        <v>Counter Sale</v>
      </c>
      <c r="K4393" s="67" t="str">
        <f>_xlfn.XLOOKUP(Job_Cards[[#This Row],[Part Code Issued]],'Inventory Check'!$A$3:$A$3000,'Inventory Check'!$B$3:$B$3000,"WRONG Code",0)</f>
        <v>WRONG Code</v>
      </c>
      <c r="N4393" s="69">
        <f t="shared" si="418"/>
        <v>0</v>
      </c>
      <c r="U4393" s="71">
        <f t="shared" si="417"/>
        <v>0</v>
      </c>
      <c r="V4393" s="71">
        <f t="shared" si="419"/>
        <v>0</v>
      </c>
      <c r="X4393" s="69">
        <f>Job_Cards[[#This Row],[GST on Lobour]]+Job_Cards[[#This Row],[Total Labour]]+Job_Cards[[#This Row],[Part Value]]</f>
        <v>0</v>
      </c>
    </row>
    <row r="4394" spans="7:24" x14ac:dyDescent="0.35">
      <c r="G4394" s="64"/>
      <c r="H4394" s="65"/>
      <c r="I4394" s="65" t="str">
        <f>IF(Job_Cards[[#This Row],[Customer Name]]="",I4393,"")</f>
        <v>Counter Sale</v>
      </c>
      <c r="K4394" s="67" t="str">
        <f>_xlfn.XLOOKUP(Job_Cards[[#This Row],[Part Code Issued]],'Inventory Check'!$A$3:$A$3000,'Inventory Check'!$B$3:$B$3000,"WRONG Code",0)</f>
        <v>WRONG Code</v>
      </c>
      <c r="N4394" s="69">
        <f t="shared" si="418"/>
        <v>0</v>
      </c>
      <c r="U4394" s="71">
        <f t="shared" si="417"/>
        <v>0</v>
      </c>
      <c r="V4394" s="71">
        <f t="shared" si="419"/>
        <v>0</v>
      </c>
      <c r="X4394" s="69">
        <f>Job_Cards[[#This Row],[GST on Lobour]]+Job_Cards[[#This Row],[Total Labour]]+Job_Cards[[#This Row],[Part Value]]</f>
        <v>0</v>
      </c>
    </row>
    <row r="4395" spans="7:24" x14ac:dyDescent="0.35">
      <c r="G4395" s="64"/>
      <c r="H4395" s="65"/>
      <c r="I4395" s="65" t="str">
        <f>IF(Job_Cards[[#This Row],[Customer Name]]="",I4394,"")</f>
        <v>Counter Sale</v>
      </c>
      <c r="K4395" s="67" t="str">
        <f>_xlfn.XLOOKUP(Job_Cards[[#This Row],[Part Code Issued]],'Inventory Check'!$A$3:$A$3000,'Inventory Check'!$B$3:$B$3000,"WRONG Code",0)</f>
        <v>WRONG Code</v>
      </c>
      <c r="N4395" s="69">
        <f t="shared" si="418"/>
        <v>0</v>
      </c>
      <c r="U4395" s="71">
        <f t="shared" si="417"/>
        <v>0</v>
      </c>
      <c r="V4395" s="71">
        <f t="shared" si="419"/>
        <v>0</v>
      </c>
      <c r="X4395" s="69">
        <f>Job_Cards[[#This Row],[GST on Lobour]]+Job_Cards[[#This Row],[Total Labour]]+Job_Cards[[#This Row],[Part Value]]</f>
        <v>0</v>
      </c>
    </row>
    <row r="4396" spans="7:24" x14ac:dyDescent="0.35">
      <c r="G4396" s="64"/>
      <c r="H4396" s="65"/>
      <c r="I4396" s="65" t="str">
        <f>IF(Job_Cards[[#This Row],[Customer Name]]="",I4395,"")</f>
        <v>Counter Sale</v>
      </c>
      <c r="K4396" s="67" t="str">
        <f>_xlfn.XLOOKUP(Job_Cards[[#This Row],[Part Code Issued]],'Inventory Check'!$A$3:$A$3000,'Inventory Check'!$B$3:$B$3000,"WRONG Code",0)</f>
        <v>WRONG Code</v>
      </c>
      <c r="N4396" s="69">
        <f t="shared" si="418"/>
        <v>0</v>
      </c>
      <c r="U4396" s="71">
        <f t="shared" si="417"/>
        <v>0</v>
      </c>
      <c r="V4396" s="71">
        <f t="shared" si="419"/>
        <v>0</v>
      </c>
      <c r="X4396" s="69">
        <f>Job_Cards[[#This Row],[GST on Lobour]]+Job_Cards[[#This Row],[Total Labour]]+Job_Cards[[#This Row],[Part Value]]</f>
        <v>0</v>
      </c>
    </row>
    <row r="4397" spans="7:24" x14ac:dyDescent="0.35">
      <c r="G4397" s="64"/>
      <c r="H4397" s="65"/>
      <c r="I4397" s="65" t="str">
        <f>IF(Job_Cards[[#This Row],[Customer Name]]="",I4396,"")</f>
        <v>Counter Sale</v>
      </c>
      <c r="K4397" s="67" t="str">
        <f>_xlfn.XLOOKUP(Job_Cards[[#This Row],[Part Code Issued]],'Inventory Check'!$A$3:$A$3000,'Inventory Check'!$B$3:$B$3000,"WRONG Code",0)</f>
        <v>WRONG Code</v>
      </c>
      <c r="N4397" s="69">
        <f t="shared" si="418"/>
        <v>0</v>
      </c>
      <c r="U4397" s="71">
        <f t="shared" si="417"/>
        <v>0</v>
      </c>
      <c r="V4397" s="71">
        <f t="shared" si="419"/>
        <v>0</v>
      </c>
      <c r="X4397" s="69">
        <f>Job_Cards[[#This Row],[GST on Lobour]]+Job_Cards[[#This Row],[Total Labour]]+Job_Cards[[#This Row],[Part Value]]</f>
        <v>0</v>
      </c>
    </row>
    <row r="4398" spans="7:24" x14ac:dyDescent="0.35">
      <c r="G4398" s="64"/>
      <c r="H4398" s="65"/>
      <c r="I4398" s="65" t="str">
        <f>IF(Job_Cards[[#This Row],[Customer Name]]="",I4397,"")</f>
        <v>Counter Sale</v>
      </c>
      <c r="K4398" s="67" t="str">
        <f>_xlfn.XLOOKUP(Job_Cards[[#This Row],[Part Code Issued]],'Inventory Check'!$A$3:$A$3000,'Inventory Check'!$B$3:$B$3000,"WRONG Code",0)</f>
        <v>WRONG Code</v>
      </c>
      <c r="N4398" s="69">
        <f t="shared" si="418"/>
        <v>0</v>
      </c>
      <c r="U4398" s="71">
        <f t="shared" si="417"/>
        <v>0</v>
      </c>
      <c r="V4398" s="71">
        <f t="shared" si="419"/>
        <v>0</v>
      </c>
      <c r="X4398" s="69">
        <f>Job_Cards[[#This Row],[GST on Lobour]]+Job_Cards[[#This Row],[Total Labour]]+Job_Cards[[#This Row],[Part Value]]</f>
        <v>0</v>
      </c>
    </row>
    <row r="4399" spans="7:24" x14ac:dyDescent="0.35">
      <c r="G4399" s="64"/>
      <c r="H4399" s="65"/>
      <c r="I4399" s="65" t="str">
        <f>IF(Job_Cards[[#This Row],[Customer Name]]="",I4398,"")</f>
        <v>Counter Sale</v>
      </c>
      <c r="K4399" s="67" t="str">
        <f>_xlfn.XLOOKUP(Job_Cards[[#This Row],[Part Code Issued]],'Inventory Check'!$A$3:$A$3000,'Inventory Check'!$B$3:$B$3000,"WRONG Code",0)</f>
        <v>WRONG Code</v>
      </c>
      <c r="N4399" s="69">
        <f t="shared" si="418"/>
        <v>0</v>
      </c>
      <c r="U4399" s="71">
        <f t="shared" si="417"/>
        <v>0</v>
      </c>
      <c r="V4399" s="71">
        <f t="shared" si="419"/>
        <v>0</v>
      </c>
      <c r="X4399" s="69">
        <f>Job_Cards[[#This Row],[GST on Lobour]]+Job_Cards[[#This Row],[Total Labour]]+Job_Cards[[#This Row],[Part Value]]</f>
        <v>0</v>
      </c>
    </row>
    <row r="4400" spans="7:24" x14ac:dyDescent="0.35">
      <c r="G4400" s="64"/>
      <c r="H4400" s="65"/>
      <c r="I4400" s="65" t="str">
        <f>IF(Job_Cards[[#This Row],[Customer Name]]="",I4399,"")</f>
        <v>Counter Sale</v>
      </c>
      <c r="K4400" s="67" t="str">
        <f>_xlfn.XLOOKUP(Job_Cards[[#This Row],[Part Code Issued]],'Inventory Check'!$A$3:$A$3000,'Inventory Check'!$B$3:$B$3000,"WRONG Code",0)</f>
        <v>WRONG Code</v>
      </c>
      <c r="N4400" s="69">
        <f t="shared" si="418"/>
        <v>0</v>
      </c>
      <c r="U4400" s="71">
        <f t="shared" si="417"/>
        <v>0</v>
      </c>
      <c r="V4400" s="71">
        <f t="shared" si="419"/>
        <v>0</v>
      </c>
      <c r="X4400" s="69">
        <f>Job_Cards[[#This Row],[GST on Lobour]]+Job_Cards[[#This Row],[Total Labour]]+Job_Cards[[#This Row],[Part Value]]</f>
        <v>0</v>
      </c>
    </row>
    <row r="4401" spans="7:24" x14ac:dyDescent="0.35">
      <c r="G4401" s="64"/>
      <c r="H4401" s="65"/>
      <c r="I4401" s="65" t="str">
        <f>IF(Job_Cards[[#This Row],[Customer Name]]="",I4400,"")</f>
        <v>Counter Sale</v>
      </c>
      <c r="K4401" s="67" t="str">
        <f>_xlfn.XLOOKUP(Job_Cards[[#This Row],[Part Code Issued]],'Inventory Check'!$A$3:$A$3000,'Inventory Check'!$B$3:$B$3000,"WRONG Code",0)</f>
        <v>WRONG Code</v>
      </c>
      <c r="N4401" s="69">
        <f t="shared" si="418"/>
        <v>0</v>
      </c>
      <c r="U4401" s="71">
        <f t="shared" si="417"/>
        <v>0</v>
      </c>
      <c r="V4401" s="71">
        <f t="shared" si="419"/>
        <v>0</v>
      </c>
      <c r="X4401" s="69">
        <f>Job_Cards[[#This Row],[GST on Lobour]]+Job_Cards[[#This Row],[Total Labour]]+Job_Cards[[#This Row],[Part Value]]</f>
        <v>0</v>
      </c>
    </row>
    <row r="4402" spans="7:24" x14ac:dyDescent="0.35">
      <c r="G4402" s="64"/>
      <c r="H4402" s="65"/>
      <c r="I4402" s="65" t="str">
        <f>IF(Job_Cards[[#This Row],[Customer Name]]="",I4401,"")</f>
        <v>Counter Sale</v>
      </c>
      <c r="K4402" s="67" t="str">
        <f>_xlfn.XLOOKUP(Job_Cards[[#This Row],[Part Code Issued]],'Inventory Check'!$A$3:$A$3000,'Inventory Check'!$B$3:$B$3000,"WRONG Code",0)</f>
        <v>WRONG Code</v>
      </c>
      <c r="N4402" s="69">
        <f t="shared" si="418"/>
        <v>0</v>
      </c>
      <c r="U4402" s="71">
        <f t="shared" si="417"/>
        <v>0</v>
      </c>
      <c r="V4402" s="71">
        <f t="shared" si="419"/>
        <v>0</v>
      </c>
      <c r="X4402" s="69">
        <f>Job_Cards[[#This Row],[GST on Lobour]]+Job_Cards[[#This Row],[Total Labour]]+Job_Cards[[#This Row],[Part Value]]</f>
        <v>0</v>
      </c>
    </row>
    <row r="4403" spans="7:24" x14ac:dyDescent="0.35">
      <c r="G4403" s="64"/>
      <c r="H4403" s="65"/>
      <c r="I4403" s="65" t="str">
        <f>IF(Job_Cards[[#This Row],[Customer Name]]="",I4402,"")</f>
        <v>Counter Sale</v>
      </c>
      <c r="K4403" s="67" t="str">
        <f>_xlfn.XLOOKUP(Job_Cards[[#This Row],[Part Code Issued]],'Inventory Check'!$A$3:$A$3000,'Inventory Check'!$B$3:$B$3000,"WRONG Code",0)</f>
        <v>WRONG Code</v>
      </c>
      <c r="N4403" s="69">
        <f t="shared" si="418"/>
        <v>0</v>
      </c>
      <c r="U4403" s="71">
        <f t="shared" si="417"/>
        <v>0</v>
      </c>
      <c r="V4403" s="71">
        <f t="shared" si="419"/>
        <v>0</v>
      </c>
      <c r="X4403" s="69">
        <f>Job_Cards[[#This Row],[GST on Lobour]]+Job_Cards[[#This Row],[Total Labour]]+Job_Cards[[#This Row],[Part Value]]</f>
        <v>0</v>
      </c>
    </row>
    <row r="4404" spans="7:24" x14ac:dyDescent="0.35">
      <c r="G4404" s="64"/>
      <c r="H4404" s="65"/>
      <c r="I4404" s="65" t="str">
        <f>IF(Job_Cards[[#This Row],[Customer Name]]="",I4403,"")</f>
        <v>Counter Sale</v>
      </c>
      <c r="K4404" s="67" t="str">
        <f>_xlfn.XLOOKUP(Job_Cards[[#This Row],[Part Code Issued]],'Inventory Check'!$A$3:$A$3000,'Inventory Check'!$B$3:$B$3000,"WRONG Code",0)</f>
        <v>WRONG Code</v>
      </c>
      <c r="N4404" s="69">
        <f t="shared" si="418"/>
        <v>0</v>
      </c>
      <c r="U4404" s="71">
        <f t="shared" si="417"/>
        <v>0</v>
      </c>
      <c r="V4404" s="71">
        <f t="shared" si="419"/>
        <v>0</v>
      </c>
      <c r="X4404" s="69">
        <f>Job_Cards[[#This Row],[GST on Lobour]]+Job_Cards[[#This Row],[Total Labour]]+Job_Cards[[#This Row],[Part Value]]</f>
        <v>0</v>
      </c>
    </row>
    <row r="4405" spans="7:24" x14ac:dyDescent="0.35">
      <c r="G4405" s="64"/>
      <c r="H4405" s="65"/>
      <c r="I4405" s="65" t="str">
        <f>IF(Job_Cards[[#This Row],[Customer Name]]="",I4404,"")</f>
        <v>Counter Sale</v>
      </c>
      <c r="K4405" s="67" t="str">
        <f>_xlfn.XLOOKUP(Job_Cards[[#This Row],[Part Code Issued]],'Inventory Check'!$A$3:$A$3000,'Inventory Check'!$B$3:$B$3000,"WRONG Code",0)</f>
        <v>WRONG Code</v>
      </c>
      <c r="N4405" s="69">
        <f t="shared" si="418"/>
        <v>0</v>
      </c>
      <c r="U4405" s="71">
        <f t="shared" si="417"/>
        <v>0</v>
      </c>
      <c r="V4405" s="71">
        <f t="shared" si="419"/>
        <v>0</v>
      </c>
      <c r="X4405" s="69">
        <f>Job_Cards[[#This Row],[GST on Lobour]]+Job_Cards[[#This Row],[Total Labour]]+Job_Cards[[#This Row],[Part Value]]</f>
        <v>0</v>
      </c>
    </row>
    <row r="4406" spans="7:24" x14ac:dyDescent="0.35">
      <c r="G4406" s="64"/>
      <c r="H4406" s="65"/>
      <c r="I4406" s="65" t="str">
        <f>IF(Job_Cards[[#This Row],[Customer Name]]="",I4405,"")</f>
        <v>Counter Sale</v>
      </c>
      <c r="K4406" s="67" t="str">
        <f>_xlfn.XLOOKUP(Job_Cards[[#This Row],[Part Code Issued]],'Inventory Check'!$A$3:$A$3000,'Inventory Check'!$B$3:$B$3000,"WRONG Code",0)</f>
        <v>WRONG Code</v>
      </c>
      <c r="N4406" s="69">
        <f t="shared" si="418"/>
        <v>0</v>
      </c>
      <c r="U4406" s="71">
        <f t="shared" si="417"/>
        <v>0</v>
      </c>
      <c r="V4406" s="71">
        <f t="shared" si="419"/>
        <v>0</v>
      </c>
      <c r="X4406" s="69">
        <f>Job_Cards[[#This Row],[GST on Lobour]]+Job_Cards[[#This Row],[Total Labour]]+Job_Cards[[#This Row],[Part Value]]</f>
        <v>0</v>
      </c>
    </row>
    <row r="4407" spans="7:24" x14ac:dyDescent="0.35">
      <c r="G4407" s="64"/>
      <c r="H4407" s="65"/>
      <c r="I4407" s="65" t="str">
        <f>IF(Job_Cards[[#This Row],[Customer Name]]="",I4406,"")</f>
        <v>Counter Sale</v>
      </c>
      <c r="K4407" s="67" t="str">
        <f>_xlfn.XLOOKUP(Job_Cards[[#This Row],[Part Code Issued]],'Inventory Check'!$A$3:$A$3000,'Inventory Check'!$B$3:$B$3000,"WRONG Code",0)</f>
        <v>WRONG Code</v>
      </c>
      <c r="N4407" s="69">
        <f t="shared" si="418"/>
        <v>0</v>
      </c>
      <c r="U4407" s="71">
        <f t="shared" si="417"/>
        <v>0</v>
      </c>
      <c r="V4407" s="71">
        <f t="shared" si="419"/>
        <v>0</v>
      </c>
      <c r="X4407" s="69">
        <f>Job_Cards[[#This Row],[GST on Lobour]]+Job_Cards[[#This Row],[Total Labour]]+Job_Cards[[#This Row],[Part Value]]</f>
        <v>0</v>
      </c>
    </row>
    <row r="4408" spans="7:24" x14ac:dyDescent="0.35">
      <c r="G4408" s="64"/>
      <c r="H4408" s="65"/>
      <c r="I4408" s="65" t="str">
        <f>IF(Job_Cards[[#This Row],[Customer Name]]="",I4407,"")</f>
        <v>Counter Sale</v>
      </c>
      <c r="K4408" s="67" t="str">
        <f>_xlfn.XLOOKUP(Job_Cards[[#This Row],[Part Code Issued]],'Inventory Check'!$A$3:$A$3000,'Inventory Check'!$B$3:$B$3000,"WRONG Code",0)</f>
        <v>WRONG Code</v>
      </c>
      <c r="N4408" s="69">
        <f t="shared" si="418"/>
        <v>0</v>
      </c>
      <c r="U4408" s="71">
        <f t="shared" si="417"/>
        <v>0</v>
      </c>
      <c r="V4408" s="71">
        <f t="shared" si="419"/>
        <v>0</v>
      </c>
      <c r="X4408" s="69">
        <f>Job_Cards[[#This Row],[GST on Lobour]]+Job_Cards[[#This Row],[Total Labour]]+Job_Cards[[#This Row],[Part Value]]</f>
        <v>0</v>
      </c>
    </row>
    <row r="4409" spans="7:24" x14ac:dyDescent="0.35">
      <c r="G4409" s="64"/>
      <c r="H4409" s="65"/>
      <c r="I4409" s="65" t="str">
        <f>IF(Job_Cards[[#This Row],[Customer Name]]="",I4408,"")</f>
        <v>Counter Sale</v>
      </c>
      <c r="K4409" s="67" t="str">
        <f>_xlfn.XLOOKUP(Job_Cards[[#This Row],[Part Code Issued]],'Inventory Check'!$A$3:$A$3000,'Inventory Check'!$B$3:$B$3000,"WRONG Code",0)</f>
        <v>WRONG Code</v>
      </c>
      <c r="N4409" s="69">
        <f t="shared" si="418"/>
        <v>0</v>
      </c>
      <c r="U4409" s="71">
        <f t="shared" si="417"/>
        <v>0</v>
      </c>
      <c r="V4409" s="71">
        <f t="shared" si="419"/>
        <v>0</v>
      </c>
      <c r="X4409" s="69">
        <f>Job_Cards[[#This Row],[GST on Lobour]]+Job_Cards[[#This Row],[Total Labour]]+Job_Cards[[#This Row],[Part Value]]</f>
        <v>0</v>
      </c>
    </row>
    <row r="4410" spans="7:24" x14ac:dyDescent="0.35">
      <c r="G4410" s="64"/>
      <c r="H4410" s="65"/>
      <c r="I4410" s="65" t="str">
        <f>IF(Job_Cards[[#This Row],[Customer Name]]="",I4409,"")</f>
        <v>Counter Sale</v>
      </c>
      <c r="K4410" s="67" t="str">
        <f>_xlfn.XLOOKUP(Job_Cards[[#This Row],[Part Code Issued]],'Inventory Check'!$A$3:$A$3000,'Inventory Check'!$B$3:$B$3000,"WRONG Code",0)</f>
        <v>WRONG Code</v>
      </c>
      <c r="N4410" s="69">
        <f t="shared" si="418"/>
        <v>0</v>
      </c>
      <c r="U4410" s="71">
        <f t="shared" si="417"/>
        <v>0</v>
      </c>
      <c r="V4410" s="71">
        <f t="shared" si="419"/>
        <v>0</v>
      </c>
      <c r="X4410" s="69">
        <f>Job_Cards[[#This Row],[GST on Lobour]]+Job_Cards[[#This Row],[Total Labour]]+Job_Cards[[#This Row],[Part Value]]</f>
        <v>0</v>
      </c>
    </row>
    <row r="4411" spans="7:24" x14ac:dyDescent="0.35">
      <c r="G4411" s="64"/>
      <c r="H4411" s="65"/>
      <c r="I4411" s="65" t="str">
        <f>IF(Job_Cards[[#This Row],[Customer Name]]="",I4410,"")</f>
        <v>Counter Sale</v>
      </c>
      <c r="K4411" s="67" t="str">
        <f>_xlfn.XLOOKUP(Job_Cards[[#This Row],[Part Code Issued]],'Inventory Check'!$A$3:$A$3000,'Inventory Check'!$B$3:$B$3000,"WRONG Code",0)</f>
        <v>WRONG Code</v>
      </c>
      <c r="N4411" s="69">
        <f t="shared" si="418"/>
        <v>0</v>
      </c>
      <c r="U4411" s="71">
        <f t="shared" si="417"/>
        <v>0</v>
      </c>
      <c r="V4411" s="71">
        <f t="shared" si="419"/>
        <v>0</v>
      </c>
      <c r="X4411" s="69">
        <f>Job_Cards[[#This Row],[GST on Lobour]]+Job_Cards[[#This Row],[Total Labour]]+Job_Cards[[#This Row],[Part Value]]</f>
        <v>0</v>
      </c>
    </row>
    <row r="4412" spans="7:24" x14ac:dyDescent="0.35">
      <c r="G4412" s="64"/>
      <c r="H4412" s="65"/>
      <c r="I4412" s="65" t="str">
        <f>IF(Job_Cards[[#This Row],[Customer Name]]="",I4411,"")</f>
        <v>Counter Sale</v>
      </c>
      <c r="K4412" s="67" t="str">
        <f>_xlfn.XLOOKUP(Job_Cards[[#This Row],[Part Code Issued]],'Inventory Check'!$A$3:$A$3000,'Inventory Check'!$B$3:$B$3000,"WRONG Code",0)</f>
        <v>WRONG Code</v>
      </c>
      <c r="N4412" s="69">
        <f t="shared" si="418"/>
        <v>0</v>
      </c>
      <c r="U4412" s="71">
        <f t="shared" ref="U4412:U4475" si="420">SUM(O4412:T4412)</f>
        <v>0</v>
      </c>
      <c r="V4412" s="71">
        <f t="shared" si="419"/>
        <v>0</v>
      </c>
      <c r="X4412" s="69">
        <f>Job_Cards[[#This Row],[GST on Lobour]]+Job_Cards[[#This Row],[Total Labour]]+Job_Cards[[#This Row],[Part Value]]</f>
        <v>0</v>
      </c>
    </row>
    <row r="4413" spans="7:24" x14ac:dyDescent="0.35">
      <c r="G4413" s="64"/>
      <c r="H4413" s="65"/>
      <c r="I4413" s="65" t="str">
        <f>IF(Job_Cards[[#This Row],[Customer Name]]="",I4412,"")</f>
        <v>Counter Sale</v>
      </c>
      <c r="K4413" s="67" t="str">
        <f>_xlfn.XLOOKUP(Job_Cards[[#This Row],[Part Code Issued]],'Inventory Check'!$A$3:$A$3000,'Inventory Check'!$B$3:$B$3000,"WRONG Code",0)</f>
        <v>WRONG Code</v>
      </c>
      <c r="N4413" s="69">
        <f t="shared" ref="N4413:N4476" si="421">M4413*L4413</f>
        <v>0</v>
      </c>
      <c r="U4413" s="71">
        <f t="shared" si="420"/>
        <v>0</v>
      </c>
      <c r="V4413" s="71">
        <f t="shared" ref="V4413:V4476" si="422">U4413*0.18</f>
        <v>0</v>
      </c>
      <c r="X4413" s="69">
        <f>Job_Cards[[#This Row],[GST on Lobour]]+Job_Cards[[#This Row],[Total Labour]]+Job_Cards[[#This Row],[Part Value]]</f>
        <v>0</v>
      </c>
    </row>
    <row r="4414" spans="7:24" x14ac:dyDescent="0.35">
      <c r="G4414" s="64"/>
      <c r="H4414" s="65"/>
      <c r="I4414" s="65" t="str">
        <f>IF(Job_Cards[[#This Row],[Customer Name]]="",I4413,"")</f>
        <v>Counter Sale</v>
      </c>
      <c r="K4414" s="67" t="str">
        <f>_xlfn.XLOOKUP(Job_Cards[[#This Row],[Part Code Issued]],'Inventory Check'!$A$3:$A$3000,'Inventory Check'!$B$3:$B$3000,"WRONG Code",0)</f>
        <v>WRONG Code</v>
      </c>
      <c r="N4414" s="69">
        <f t="shared" si="421"/>
        <v>0</v>
      </c>
      <c r="U4414" s="71">
        <f t="shared" si="420"/>
        <v>0</v>
      </c>
      <c r="V4414" s="71">
        <f t="shared" si="422"/>
        <v>0</v>
      </c>
      <c r="X4414" s="69">
        <f>Job_Cards[[#This Row],[GST on Lobour]]+Job_Cards[[#This Row],[Total Labour]]+Job_Cards[[#This Row],[Part Value]]</f>
        <v>0</v>
      </c>
    </row>
    <row r="4415" spans="7:24" x14ac:dyDescent="0.35">
      <c r="G4415" s="64"/>
      <c r="H4415" s="65"/>
      <c r="I4415" s="65" t="str">
        <f>IF(Job_Cards[[#This Row],[Customer Name]]="",I4414,"")</f>
        <v>Counter Sale</v>
      </c>
      <c r="K4415" s="67" t="str">
        <f>_xlfn.XLOOKUP(Job_Cards[[#This Row],[Part Code Issued]],'Inventory Check'!$A$3:$A$3000,'Inventory Check'!$B$3:$B$3000,"WRONG Code",0)</f>
        <v>WRONG Code</v>
      </c>
      <c r="N4415" s="69">
        <f t="shared" si="421"/>
        <v>0</v>
      </c>
      <c r="U4415" s="71">
        <f t="shared" si="420"/>
        <v>0</v>
      </c>
      <c r="V4415" s="71">
        <f t="shared" si="422"/>
        <v>0</v>
      </c>
      <c r="X4415" s="69">
        <f>Job_Cards[[#This Row],[GST on Lobour]]+Job_Cards[[#This Row],[Total Labour]]+Job_Cards[[#This Row],[Part Value]]</f>
        <v>0</v>
      </c>
    </row>
    <row r="4416" spans="7:24" x14ac:dyDescent="0.35">
      <c r="G4416" s="64"/>
      <c r="H4416" s="65"/>
      <c r="I4416" s="65" t="str">
        <f>IF(Job_Cards[[#This Row],[Customer Name]]="",I4415,"")</f>
        <v>Counter Sale</v>
      </c>
      <c r="K4416" s="67" t="str">
        <f>_xlfn.XLOOKUP(Job_Cards[[#This Row],[Part Code Issued]],'Inventory Check'!$A$3:$A$3000,'Inventory Check'!$B$3:$B$3000,"WRONG Code",0)</f>
        <v>WRONG Code</v>
      </c>
      <c r="N4416" s="69">
        <f t="shared" si="421"/>
        <v>0</v>
      </c>
      <c r="U4416" s="71">
        <f t="shared" si="420"/>
        <v>0</v>
      </c>
      <c r="V4416" s="71">
        <f t="shared" si="422"/>
        <v>0</v>
      </c>
      <c r="X4416" s="69">
        <f>Job_Cards[[#This Row],[GST on Lobour]]+Job_Cards[[#This Row],[Total Labour]]+Job_Cards[[#This Row],[Part Value]]</f>
        <v>0</v>
      </c>
    </row>
    <row r="4417" spans="7:24" x14ac:dyDescent="0.35">
      <c r="G4417" s="64"/>
      <c r="H4417" s="65"/>
      <c r="I4417" s="65" t="str">
        <f>IF(Job_Cards[[#This Row],[Customer Name]]="",I4416,"")</f>
        <v>Counter Sale</v>
      </c>
      <c r="K4417" s="67" t="str">
        <f>_xlfn.XLOOKUP(Job_Cards[[#This Row],[Part Code Issued]],'Inventory Check'!$A$3:$A$3000,'Inventory Check'!$B$3:$B$3000,"WRONG Code",0)</f>
        <v>WRONG Code</v>
      </c>
      <c r="N4417" s="69">
        <f t="shared" si="421"/>
        <v>0</v>
      </c>
      <c r="U4417" s="71">
        <f t="shared" si="420"/>
        <v>0</v>
      </c>
      <c r="V4417" s="71">
        <f t="shared" si="422"/>
        <v>0</v>
      </c>
      <c r="X4417" s="69">
        <f>Job_Cards[[#This Row],[GST on Lobour]]+Job_Cards[[#This Row],[Total Labour]]+Job_Cards[[#This Row],[Part Value]]</f>
        <v>0</v>
      </c>
    </row>
    <row r="4418" spans="7:24" x14ac:dyDescent="0.35">
      <c r="G4418" s="64"/>
      <c r="H4418" s="65"/>
      <c r="I4418" s="65" t="str">
        <f>IF(Job_Cards[[#This Row],[Customer Name]]="",I4417,"")</f>
        <v>Counter Sale</v>
      </c>
      <c r="K4418" s="67" t="str">
        <f>_xlfn.XLOOKUP(Job_Cards[[#This Row],[Part Code Issued]],'Inventory Check'!$A$3:$A$3000,'Inventory Check'!$B$3:$B$3000,"WRONG Code",0)</f>
        <v>WRONG Code</v>
      </c>
      <c r="N4418" s="69">
        <f t="shared" si="421"/>
        <v>0</v>
      </c>
      <c r="U4418" s="71">
        <f t="shared" si="420"/>
        <v>0</v>
      </c>
      <c r="V4418" s="71">
        <f t="shared" si="422"/>
        <v>0</v>
      </c>
      <c r="X4418" s="69">
        <f>Job_Cards[[#This Row],[GST on Lobour]]+Job_Cards[[#This Row],[Total Labour]]+Job_Cards[[#This Row],[Part Value]]</f>
        <v>0</v>
      </c>
    </row>
    <row r="4419" spans="7:24" x14ac:dyDescent="0.35">
      <c r="G4419" s="64"/>
      <c r="H4419" s="65"/>
      <c r="I4419" s="65" t="str">
        <f>IF(Job_Cards[[#This Row],[Customer Name]]="",I4418,"")</f>
        <v>Counter Sale</v>
      </c>
      <c r="K4419" s="67" t="str">
        <f>_xlfn.XLOOKUP(Job_Cards[[#This Row],[Part Code Issued]],'Inventory Check'!$A$3:$A$3000,'Inventory Check'!$B$3:$B$3000,"WRONG Code",0)</f>
        <v>WRONG Code</v>
      </c>
      <c r="N4419" s="69">
        <f t="shared" si="421"/>
        <v>0</v>
      </c>
      <c r="U4419" s="71">
        <f t="shared" si="420"/>
        <v>0</v>
      </c>
      <c r="V4419" s="71">
        <f t="shared" si="422"/>
        <v>0</v>
      </c>
      <c r="X4419" s="69">
        <f>Job_Cards[[#This Row],[GST on Lobour]]+Job_Cards[[#This Row],[Total Labour]]+Job_Cards[[#This Row],[Part Value]]</f>
        <v>0</v>
      </c>
    </row>
    <row r="4420" spans="7:24" x14ac:dyDescent="0.35">
      <c r="G4420" s="64"/>
      <c r="H4420" s="65"/>
      <c r="I4420" s="65" t="str">
        <f>IF(Job_Cards[[#This Row],[Customer Name]]="",I4419,"")</f>
        <v>Counter Sale</v>
      </c>
      <c r="K4420" s="67" t="str">
        <f>_xlfn.XLOOKUP(Job_Cards[[#This Row],[Part Code Issued]],'Inventory Check'!$A$3:$A$3000,'Inventory Check'!$B$3:$B$3000,"WRONG Code",0)</f>
        <v>WRONG Code</v>
      </c>
      <c r="N4420" s="69">
        <f t="shared" si="421"/>
        <v>0</v>
      </c>
      <c r="U4420" s="71">
        <f t="shared" si="420"/>
        <v>0</v>
      </c>
      <c r="V4420" s="71">
        <f t="shared" si="422"/>
        <v>0</v>
      </c>
      <c r="X4420" s="69">
        <f>Job_Cards[[#This Row],[GST on Lobour]]+Job_Cards[[#This Row],[Total Labour]]+Job_Cards[[#This Row],[Part Value]]</f>
        <v>0</v>
      </c>
    </row>
    <row r="4421" spans="7:24" x14ac:dyDescent="0.35">
      <c r="G4421" s="64"/>
      <c r="H4421" s="65"/>
      <c r="I4421" s="65" t="str">
        <f>IF(Job_Cards[[#This Row],[Customer Name]]="",I4420,"")</f>
        <v>Counter Sale</v>
      </c>
      <c r="K4421" s="67" t="str">
        <f>_xlfn.XLOOKUP(Job_Cards[[#This Row],[Part Code Issued]],'Inventory Check'!$A$3:$A$3000,'Inventory Check'!$B$3:$B$3000,"WRONG Code",0)</f>
        <v>WRONG Code</v>
      </c>
      <c r="N4421" s="69">
        <f t="shared" si="421"/>
        <v>0</v>
      </c>
      <c r="U4421" s="71">
        <f t="shared" si="420"/>
        <v>0</v>
      </c>
      <c r="V4421" s="71">
        <f t="shared" si="422"/>
        <v>0</v>
      </c>
      <c r="X4421" s="69">
        <f>Job_Cards[[#This Row],[GST on Lobour]]+Job_Cards[[#This Row],[Total Labour]]+Job_Cards[[#This Row],[Part Value]]</f>
        <v>0</v>
      </c>
    </row>
    <row r="4422" spans="7:24" x14ac:dyDescent="0.35">
      <c r="G4422" s="64"/>
      <c r="H4422" s="65"/>
      <c r="I4422" s="65" t="str">
        <f>IF(Job_Cards[[#This Row],[Customer Name]]="",I4421,"")</f>
        <v>Counter Sale</v>
      </c>
      <c r="K4422" s="67" t="str">
        <f>_xlfn.XLOOKUP(Job_Cards[[#This Row],[Part Code Issued]],'Inventory Check'!$A$3:$A$3000,'Inventory Check'!$B$3:$B$3000,"WRONG Code",0)</f>
        <v>WRONG Code</v>
      </c>
      <c r="N4422" s="69">
        <f t="shared" si="421"/>
        <v>0</v>
      </c>
      <c r="U4422" s="71">
        <f t="shared" si="420"/>
        <v>0</v>
      </c>
      <c r="V4422" s="71">
        <f t="shared" si="422"/>
        <v>0</v>
      </c>
      <c r="X4422" s="69">
        <f>Job_Cards[[#This Row],[GST on Lobour]]+Job_Cards[[#This Row],[Total Labour]]+Job_Cards[[#This Row],[Part Value]]</f>
        <v>0</v>
      </c>
    </row>
    <row r="4423" spans="7:24" x14ac:dyDescent="0.35">
      <c r="G4423" s="64"/>
      <c r="H4423" s="65"/>
      <c r="I4423" s="65" t="str">
        <f>IF(Job_Cards[[#This Row],[Customer Name]]="",I4422,"")</f>
        <v>Counter Sale</v>
      </c>
      <c r="K4423" s="67" t="str">
        <f>_xlfn.XLOOKUP(Job_Cards[[#This Row],[Part Code Issued]],'Inventory Check'!$A$3:$A$3000,'Inventory Check'!$B$3:$B$3000,"WRONG Code",0)</f>
        <v>WRONG Code</v>
      </c>
      <c r="N4423" s="69">
        <f t="shared" si="421"/>
        <v>0</v>
      </c>
      <c r="U4423" s="71">
        <f t="shared" si="420"/>
        <v>0</v>
      </c>
      <c r="V4423" s="71">
        <f t="shared" si="422"/>
        <v>0</v>
      </c>
      <c r="X4423" s="69">
        <f>Job_Cards[[#This Row],[GST on Lobour]]+Job_Cards[[#This Row],[Total Labour]]+Job_Cards[[#This Row],[Part Value]]</f>
        <v>0</v>
      </c>
    </row>
    <row r="4424" spans="7:24" x14ac:dyDescent="0.35">
      <c r="G4424" s="64"/>
      <c r="H4424" s="65"/>
      <c r="I4424" s="65" t="str">
        <f>IF(Job_Cards[[#This Row],[Customer Name]]="",I4423,"")</f>
        <v>Counter Sale</v>
      </c>
      <c r="K4424" s="67" t="str">
        <f>_xlfn.XLOOKUP(Job_Cards[[#This Row],[Part Code Issued]],'Inventory Check'!$A$3:$A$3000,'Inventory Check'!$B$3:$B$3000,"WRONG Code",0)</f>
        <v>WRONG Code</v>
      </c>
      <c r="N4424" s="69">
        <f t="shared" si="421"/>
        <v>0</v>
      </c>
      <c r="U4424" s="71">
        <f t="shared" si="420"/>
        <v>0</v>
      </c>
      <c r="V4424" s="71">
        <f t="shared" si="422"/>
        <v>0</v>
      </c>
      <c r="X4424" s="69">
        <f>Job_Cards[[#This Row],[GST on Lobour]]+Job_Cards[[#This Row],[Total Labour]]+Job_Cards[[#This Row],[Part Value]]</f>
        <v>0</v>
      </c>
    </row>
    <row r="4425" spans="7:24" x14ac:dyDescent="0.35">
      <c r="G4425" s="64"/>
      <c r="H4425" s="65"/>
      <c r="I4425" s="65" t="str">
        <f>IF(Job_Cards[[#This Row],[Customer Name]]="",I4424,"")</f>
        <v>Counter Sale</v>
      </c>
      <c r="K4425" s="67" t="str">
        <f>_xlfn.XLOOKUP(Job_Cards[[#This Row],[Part Code Issued]],'Inventory Check'!$A$3:$A$3000,'Inventory Check'!$B$3:$B$3000,"WRONG Code",0)</f>
        <v>WRONG Code</v>
      </c>
      <c r="N4425" s="69">
        <f t="shared" si="421"/>
        <v>0</v>
      </c>
      <c r="U4425" s="71">
        <f t="shared" si="420"/>
        <v>0</v>
      </c>
      <c r="V4425" s="71">
        <f t="shared" si="422"/>
        <v>0</v>
      </c>
      <c r="X4425" s="69">
        <f>Job_Cards[[#This Row],[GST on Lobour]]+Job_Cards[[#This Row],[Total Labour]]+Job_Cards[[#This Row],[Part Value]]</f>
        <v>0</v>
      </c>
    </row>
    <row r="4426" spans="7:24" x14ac:dyDescent="0.35">
      <c r="G4426" s="64"/>
      <c r="H4426" s="65"/>
      <c r="I4426" s="65" t="str">
        <f>IF(Job_Cards[[#This Row],[Customer Name]]="",I4425,"")</f>
        <v>Counter Sale</v>
      </c>
      <c r="K4426" s="67" t="str">
        <f>_xlfn.XLOOKUP(Job_Cards[[#This Row],[Part Code Issued]],'Inventory Check'!$A$3:$A$3000,'Inventory Check'!$B$3:$B$3000,"WRONG Code",0)</f>
        <v>WRONG Code</v>
      </c>
      <c r="N4426" s="69">
        <f t="shared" si="421"/>
        <v>0</v>
      </c>
      <c r="U4426" s="71">
        <f t="shared" si="420"/>
        <v>0</v>
      </c>
      <c r="V4426" s="71">
        <f t="shared" si="422"/>
        <v>0</v>
      </c>
      <c r="X4426" s="69">
        <f>Job_Cards[[#This Row],[GST on Lobour]]+Job_Cards[[#This Row],[Total Labour]]+Job_Cards[[#This Row],[Part Value]]</f>
        <v>0</v>
      </c>
    </row>
    <row r="4427" spans="7:24" x14ac:dyDescent="0.35">
      <c r="G4427" s="64"/>
      <c r="H4427" s="65"/>
      <c r="I4427" s="65" t="str">
        <f>IF(Job_Cards[[#This Row],[Customer Name]]="",I4426,"")</f>
        <v>Counter Sale</v>
      </c>
      <c r="K4427" s="67" t="str">
        <f>_xlfn.XLOOKUP(Job_Cards[[#This Row],[Part Code Issued]],'Inventory Check'!$A$3:$A$3000,'Inventory Check'!$B$3:$B$3000,"WRONG Code",0)</f>
        <v>WRONG Code</v>
      </c>
      <c r="N4427" s="69">
        <f t="shared" si="421"/>
        <v>0</v>
      </c>
      <c r="U4427" s="71">
        <f t="shared" si="420"/>
        <v>0</v>
      </c>
      <c r="V4427" s="71">
        <f t="shared" si="422"/>
        <v>0</v>
      </c>
      <c r="X4427" s="69">
        <f>Job_Cards[[#This Row],[GST on Lobour]]+Job_Cards[[#This Row],[Total Labour]]+Job_Cards[[#This Row],[Part Value]]</f>
        <v>0</v>
      </c>
    </row>
    <row r="4428" spans="7:24" x14ac:dyDescent="0.35">
      <c r="G4428" s="64"/>
      <c r="H4428" s="65"/>
      <c r="I4428" s="65" t="str">
        <f>IF(Job_Cards[[#This Row],[Customer Name]]="",I4427,"")</f>
        <v>Counter Sale</v>
      </c>
      <c r="K4428" s="67" t="str">
        <f>_xlfn.XLOOKUP(Job_Cards[[#This Row],[Part Code Issued]],'Inventory Check'!$A$3:$A$3000,'Inventory Check'!$B$3:$B$3000,"WRONG Code",0)</f>
        <v>WRONG Code</v>
      </c>
      <c r="N4428" s="69">
        <f t="shared" si="421"/>
        <v>0</v>
      </c>
      <c r="U4428" s="71">
        <f t="shared" si="420"/>
        <v>0</v>
      </c>
      <c r="V4428" s="71">
        <f t="shared" si="422"/>
        <v>0</v>
      </c>
      <c r="X4428" s="69">
        <f>Job_Cards[[#This Row],[GST on Lobour]]+Job_Cards[[#This Row],[Total Labour]]+Job_Cards[[#This Row],[Part Value]]</f>
        <v>0</v>
      </c>
    </row>
    <row r="4429" spans="7:24" x14ac:dyDescent="0.35">
      <c r="G4429" s="64"/>
      <c r="H4429" s="65"/>
      <c r="I4429" s="65" t="str">
        <f>IF(Job_Cards[[#This Row],[Customer Name]]="",I4428,"")</f>
        <v>Counter Sale</v>
      </c>
      <c r="K4429" s="67" t="str">
        <f>_xlfn.XLOOKUP(Job_Cards[[#This Row],[Part Code Issued]],'Inventory Check'!$A$3:$A$3000,'Inventory Check'!$B$3:$B$3000,"WRONG Code",0)</f>
        <v>WRONG Code</v>
      </c>
      <c r="N4429" s="69">
        <f t="shared" si="421"/>
        <v>0</v>
      </c>
      <c r="U4429" s="71">
        <f t="shared" si="420"/>
        <v>0</v>
      </c>
      <c r="V4429" s="71">
        <f t="shared" si="422"/>
        <v>0</v>
      </c>
      <c r="X4429" s="69">
        <f>Job_Cards[[#This Row],[GST on Lobour]]+Job_Cards[[#This Row],[Total Labour]]+Job_Cards[[#This Row],[Part Value]]</f>
        <v>0</v>
      </c>
    </row>
    <row r="4430" spans="7:24" x14ac:dyDescent="0.35">
      <c r="G4430" s="64"/>
      <c r="H4430" s="65"/>
      <c r="I4430" s="65" t="str">
        <f>IF(Job_Cards[[#This Row],[Customer Name]]="",I4429,"")</f>
        <v>Counter Sale</v>
      </c>
      <c r="K4430" s="67" t="str">
        <f>_xlfn.XLOOKUP(Job_Cards[[#This Row],[Part Code Issued]],'Inventory Check'!$A$3:$A$3000,'Inventory Check'!$B$3:$B$3000,"WRONG Code",0)</f>
        <v>WRONG Code</v>
      </c>
      <c r="N4430" s="69">
        <f t="shared" si="421"/>
        <v>0</v>
      </c>
      <c r="U4430" s="71">
        <f t="shared" si="420"/>
        <v>0</v>
      </c>
      <c r="V4430" s="71">
        <f t="shared" si="422"/>
        <v>0</v>
      </c>
      <c r="X4430" s="69">
        <f>Job_Cards[[#This Row],[GST on Lobour]]+Job_Cards[[#This Row],[Total Labour]]+Job_Cards[[#This Row],[Part Value]]</f>
        <v>0</v>
      </c>
    </row>
    <row r="4431" spans="7:24" x14ac:dyDescent="0.35">
      <c r="G4431" s="64"/>
      <c r="H4431" s="65"/>
      <c r="I4431" s="65" t="str">
        <f>IF(Job_Cards[[#This Row],[Customer Name]]="",I4430,"")</f>
        <v>Counter Sale</v>
      </c>
      <c r="K4431" s="67" t="str">
        <f>_xlfn.XLOOKUP(Job_Cards[[#This Row],[Part Code Issued]],'Inventory Check'!$A$3:$A$3000,'Inventory Check'!$B$3:$B$3000,"WRONG Code",0)</f>
        <v>WRONG Code</v>
      </c>
      <c r="N4431" s="69">
        <f t="shared" si="421"/>
        <v>0</v>
      </c>
      <c r="U4431" s="71">
        <f t="shared" si="420"/>
        <v>0</v>
      </c>
      <c r="V4431" s="71">
        <f t="shared" si="422"/>
        <v>0</v>
      </c>
      <c r="X4431" s="69">
        <f>Job_Cards[[#This Row],[GST on Lobour]]+Job_Cards[[#This Row],[Total Labour]]+Job_Cards[[#This Row],[Part Value]]</f>
        <v>0</v>
      </c>
    </row>
    <row r="4432" spans="7:24" x14ac:dyDescent="0.35">
      <c r="G4432" s="64"/>
      <c r="H4432" s="65"/>
      <c r="I4432" s="65" t="str">
        <f>IF(Job_Cards[[#This Row],[Customer Name]]="",I4431,"")</f>
        <v>Counter Sale</v>
      </c>
      <c r="K4432" s="67" t="str">
        <f>_xlfn.XLOOKUP(Job_Cards[[#This Row],[Part Code Issued]],'Inventory Check'!$A$3:$A$3000,'Inventory Check'!$B$3:$B$3000,"WRONG Code",0)</f>
        <v>WRONG Code</v>
      </c>
      <c r="N4432" s="69">
        <f t="shared" si="421"/>
        <v>0</v>
      </c>
      <c r="U4432" s="71">
        <f t="shared" si="420"/>
        <v>0</v>
      </c>
      <c r="V4432" s="71">
        <f t="shared" si="422"/>
        <v>0</v>
      </c>
      <c r="X4432" s="69">
        <f>Job_Cards[[#This Row],[GST on Lobour]]+Job_Cards[[#This Row],[Total Labour]]+Job_Cards[[#This Row],[Part Value]]</f>
        <v>0</v>
      </c>
    </row>
    <row r="4433" spans="7:24" x14ac:dyDescent="0.35">
      <c r="G4433" s="64"/>
      <c r="H4433" s="65"/>
      <c r="I4433" s="65" t="str">
        <f>IF(Job_Cards[[#This Row],[Customer Name]]="",I4432,"")</f>
        <v>Counter Sale</v>
      </c>
      <c r="K4433" s="67" t="str">
        <f>_xlfn.XLOOKUP(Job_Cards[[#This Row],[Part Code Issued]],'Inventory Check'!$A$3:$A$3000,'Inventory Check'!$B$3:$B$3000,"WRONG Code",0)</f>
        <v>WRONG Code</v>
      </c>
      <c r="N4433" s="69">
        <f t="shared" si="421"/>
        <v>0</v>
      </c>
      <c r="U4433" s="71">
        <f t="shared" si="420"/>
        <v>0</v>
      </c>
      <c r="V4433" s="71">
        <f t="shared" si="422"/>
        <v>0</v>
      </c>
      <c r="X4433" s="69">
        <f>Job_Cards[[#This Row],[GST on Lobour]]+Job_Cards[[#This Row],[Total Labour]]+Job_Cards[[#This Row],[Part Value]]</f>
        <v>0</v>
      </c>
    </row>
    <row r="4434" spans="7:24" x14ac:dyDescent="0.35">
      <c r="G4434" s="64"/>
      <c r="H4434" s="65"/>
      <c r="I4434" s="65" t="str">
        <f>IF(Job_Cards[[#This Row],[Customer Name]]="",I4433,"")</f>
        <v>Counter Sale</v>
      </c>
      <c r="K4434" s="67" t="str">
        <f>_xlfn.XLOOKUP(Job_Cards[[#This Row],[Part Code Issued]],'Inventory Check'!$A$3:$A$3000,'Inventory Check'!$B$3:$B$3000,"WRONG Code",0)</f>
        <v>WRONG Code</v>
      </c>
      <c r="N4434" s="69">
        <f t="shared" si="421"/>
        <v>0</v>
      </c>
      <c r="U4434" s="71">
        <f t="shared" si="420"/>
        <v>0</v>
      </c>
      <c r="V4434" s="71">
        <f t="shared" si="422"/>
        <v>0</v>
      </c>
      <c r="X4434" s="69">
        <f>Job_Cards[[#This Row],[GST on Lobour]]+Job_Cards[[#This Row],[Total Labour]]+Job_Cards[[#This Row],[Part Value]]</f>
        <v>0</v>
      </c>
    </row>
    <row r="4435" spans="7:24" x14ac:dyDescent="0.35">
      <c r="G4435" s="64"/>
      <c r="H4435" s="65"/>
      <c r="I4435" s="65" t="str">
        <f>IF(Job_Cards[[#This Row],[Customer Name]]="",I4434,"")</f>
        <v>Counter Sale</v>
      </c>
      <c r="K4435" s="67" t="str">
        <f>_xlfn.XLOOKUP(Job_Cards[[#This Row],[Part Code Issued]],'Inventory Check'!$A$3:$A$3000,'Inventory Check'!$B$3:$B$3000,"WRONG Code",0)</f>
        <v>WRONG Code</v>
      </c>
      <c r="N4435" s="69">
        <f t="shared" si="421"/>
        <v>0</v>
      </c>
      <c r="U4435" s="71">
        <f t="shared" si="420"/>
        <v>0</v>
      </c>
      <c r="V4435" s="71">
        <f t="shared" si="422"/>
        <v>0</v>
      </c>
      <c r="X4435" s="69">
        <f>Job_Cards[[#This Row],[GST on Lobour]]+Job_Cards[[#This Row],[Total Labour]]+Job_Cards[[#This Row],[Part Value]]</f>
        <v>0</v>
      </c>
    </row>
    <row r="4436" spans="7:24" x14ac:dyDescent="0.35">
      <c r="G4436" s="64"/>
      <c r="H4436" s="65"/>
      <c r="I4436" s="65" t="str">
        <f>IF(Job_Cards[[#This Row],[Customer Name]]="",I4435,"")</f>
        <v>Counter Sale</v>
      </c>
      <c r="K4436" s="67" t="str">
        <f>_xlfn.XLOOKUP(Job_Cards[[#This Row],[Part Code Issued]],'Inventory Check'!$A$3:$A$3000,'Inventory Check'!$B$3:$B$3000,"WRONG Code",0)</f>
        <v>WRONG Code</v>
      </c>
      <c r="N4436" s="69">
        <f t="shared" si="421"/>
        <v>0</v>
      </c>
      <c r="U4436" s="71">
        <f t="shared" si="420"/>
        <v>0</v>
      </c>
      <c r="V4436" s="71">
        <f t="shared" si="422"/>
        <v>0</v>
      </c>
      <c r="X4436" s="69">
        <f>Job_Cards[[#This Row],[GST on Lobour]]+Job_Cards[[#This Row],[Total Labour]]+Job_Cards[[#This Row],[Part Value]]</f>
        <v>0</v>
      </c>
    </row>
    <row r="4437" spans="7:24" x14ac:dyDescent="0.35">
      <c r="G4437" s="64"/>
      <c r="H4437" s="65"/>
      <c r="I4437" s="65" t="str">
        <f>IF(Job_Cards[[#This Row],[Customer Name]]="",I4436,"")</f>
        <v>Counter Sale</v>
      </c>
      <c r="K4437" s="67" t="str">
        <f>_xlfn.XLOOKUP(Job_Cards[[#This Row],[Part Code Issued]],'Inventory Check'!$A$3:$A$3000,'Inventory Check'!$B$3:$B$3000,"WRONG Code",0)</f>
        <v>WRONG Code</v>
      </c>
      <c r="N4437" s="69">
        <f t="shared" si="421"/>
        <v>0</v>
      </c>
      <c r="U4437" s="71">
        <f t="shared" si="420"/>
        <v>0</v>
      </c>
      <c r="V4437" s="71">
        <f t="shared" si="422"/>
        <v>0</v>
      </c>
      <c r="X4437" s="69">
        <f>Job_Cards[[#This Row],[GST on Lobour]]+Job_Cards[[#This Row],[Total Labour]]+Job_Cards[[#This Row],[Part Value]]</f>
        <v>0</v>
      </c>
    </row>
    <row r="4438" spans="7:24" x14ac:dyDescent="0.35">
      <c r="G4438" s="64"/>
      <c r="H4438" s="65"/>
      <c r="I4438" s="65" t="str">
        <f>IF(Job_Cards[[#This Row],[Customer Name]]="",I4437,"")</f>
        <v>Counter Sale</v>
      </c>
      <c r="K4438" s="67" t="str">
        <f>_xlfn.XLOOKUP(Job_Cards[[#This Row],[Part Code Issued]],'Inventory Check'!$A$3:$A$3000,'Inventory Check'!$B$3:$B$3000,"WRONG Code",0)</f>
        <v>WRONG Code</v>
      </c>
      <c r="N4438" s="69">
        <f t="shared" si="421"/>
        <v>0</v>
      </c>
      <c r="U4438" s="71">
        <f t="shared" si="420"/>
        <v>0</v>
      </c>
      <c r="V4438" s="71">
        <f t="shared" si="422"/>
        <v>0</v>
      </c>
      <c r="X4438" s="69">
        <f>Job_Cards[[#This Row],[GST on Lobour]]+Job_Cards[[#This Row],[Total Labour]]+Job_Cards[[#This Row],[Part Value]]</f>
        <v>0</v>
      </c>
    </row>
    <row r="4439" spans="7:24" x14ac:dyDescent="0.35">
      <c r="G4439" s="64"/>
      <c r="H4439" s="65"/>
      <c r="I4439" s="65" t="str">
        <f>IF(Job_Cards[[#This Row],[Customer Name]]="",I4438,"")</f>
        <v>Counter Sale</v>
      </c>
      <c r="K4439" s="67" t="str">
        <f>_xlfn.XLOOKUP(Job_Cards[[#This Row],[Part Code Issued]],'Inventory Check'!$A$3:$A$3000,'Inventory Check'!$B$3:$B$3000,"WRONG Code",0)</f>
        <v>WRONG Code</v>
      </c>
      <c r="N4439" s="69">
        <f t="shared" si="421"/>
        <v>0</v>
      </c>
      <c r="U4439" s="71">
        <f t="shared" si="420"/>
        <v>0</v>
      </c>
      <c r="V4439" s="71">
        <f t="shared" si="422"/>
        <v>0</v>
      </c>
      <c r="X4439" s="69">
        <f>Job_Cards[[#This Row],[GST on Lobour]]+Job_Cards[[#This Row],[Total Labour]]+Job_Cards[[#This Row],[Part Value]]</f>
        <v>0</v>
      </c>
    </row>
    <row r="4440" spans="7:24" x14ac:dyDescent="0.35">
      <c r="G4440" s="64"/>
      <c r="H4440" s="65"/>
      <c r="I4440" s="65" t="str">
        <f>IF(Job_Cards[[#This Row],[Customer Name]]="",I4439,"")</f>
        <v>Counter Sale</v>
      </c>
      <c r="K4440" s="67" t="str">
        <f>_xlfn.XLOOKUP(Job_Cards[[#This Row],[Part Code Issued]],'Inventory Check'!$A$3:$A$3000,'Inventory Check'!$B$3:$B$3000,"WRONG Code",0)</f>
        <v>WRONG Code</v>
      </c>
      <c r="N4440" s="69">
        <f t="shared" si="421"/>
        <v>0</v>
      </c>
      <c r="U4440" s="71">
        <f t="shared" si="420"/>
        <v>0</v>
      </c>
      <c r="V4440" s="71">
        <f t="shared" si="422"/>
        <v>0</v>
      </c>
      <c r="X4440" s="69">
        <f>Job_Cards[[#This Row],[GST on Lobour]]+Job_Cards[[#This Row],[Total Labour]]+Job_Cards[[#This Row],[Part Value]]</f>
        <v>0</v>
      </c>
    </row>
    <row r="4441" spans="7:24" x14ac:dyDescent="0.35">
      <c r="G4441" s="64"/>
      <c r="H4441" s="65"/>
      <c r="I4441" s="65" t="str">
        <f>IF(Job_Cards[[#This Row],[Customer Name]]="",I4440,"")</f>
        <v>Counter Sale</v>
      </c>
      <c r="K4441" s="67" t="str">
        <f>_xlfn.XLOOKUP(Job_Cards[[#This Row],[Part Code Issued]],'Inventory Check'!$A$3:$A$3000,'Inventory Check'!$B$3:$B$3000,"WRONG Code",0)</f>
        <v>WRONG Code</v>
      </c>
      <c r="N4441" s="69">
        <f t="shared" si="421"/>
        <v>0</v>
      </c>
      <c r="U4441" s="71">
        <f t="shared" si="420"/>
        <v>0</v>
      </c>
      <c r="V4441" s="71">
        <f t="shared" si="422"/>
        <v>0</v>
      </c>
      <c r="X4441" s="69">
        <f>Job_Cards[[#This Row],[GST on Lobour]]+Job_Cards[[#This Row],[Total Labour]]+Job_Cards[[#This Row],[Part Value]]</f>
        <v>0</v>
      </c>
    </row>
    <row r="4442" spans="7:24" x14ac:dyDescent="0.35">
      <c r="G4442" s="64"/>
      <c r="H4442" s="65"/>
      <c r="I4442" s="65" t="str">
        <f>IF(Job_Cards[[#This Row],[Customer Name]]="",I4441,"")</f>
        <v>Counter Sale</v>
      </c>
      <c r="K4442" s="67" t="str">
        <f>_xlfn.XLOOKUP(Job_Cards[[#This Row],[Part Code Issued]],'Inventory Check'!$A$3:$A$3000,'Inventory Check'!$B$3:$B$3000,"WRONG Code",0)</f>
        <v>WRONG Code</v>
      </c>
      <c r="N4442" s="69">
        <f t="shared" si="421"/>
        <v>0</v>
      </c>
      <c r="U4442" s="71">
        <f t="shared" si="420"/>
        <v>0</v>
      </c>
      <c r="V4442" s="71">
        <f t="shared" si="422"/>
        <v>0</v>
      </c>
      <c r="X4442" s="69">
        <f>Job_Cards[[#This Row],[GST on Lobour]]+Job_Cards[[#This Row],[Total Labour]]+Job_Cards[[#This Row],[Part Value]]</f>
        <v>0</v>
      </c>
    </row>
    <row r="4443" spans="7:24" x14ac:dyDescent="0.35">
      <c r="G4443" s="64"/>
      <c r="H4443" s="65"/>
      <c r="I4443" s="65" t="str">
        <f>IF(Job_Cards[[#This Row],[Customer Name]]="",I4442,"")</f>
        <v>Counter Sale</v>
      </c>
      <c r="K4443" s="67" t="str">
        <f>_xlfn.XLOOKUP(Job_Cards[[#This Row],[Part Code Issued]],'Inventory Check'!$A$3:$A$3000,'Inventory Check'!$B$3:$B$3000,"WRONG Code",0)</f>
        <v>WRONG Code</v>
      </c>
      <c r="N4443" s="69">
        <f t="shared" si="421"/>
        <v>0</v>
      </c>
      <c r="U4443" s="71">
        <f t="shared" si="420"/>
        <v>0</v>
      </c>
      <c r="V4443" s="71">
        <f t="shared" si="422"/>
        <v>0</v>
      </c>
      <c r="X4443" s="69">
        <f>Job_Cards[[#This Row],[GST on Lobour]]+Job_Cards[[#This Row],[Total Labour]]+Job_Cards[[#This Row],[Part Value]]</f>
        <v>0</v>
      </c>
    </row>
    <row r="4444" spans="7:24" x14ac:dyDescent="0.35">
      <c r="G4444" s="64"/>
      <c r="H4444" s="65"/>
      <c r="I4444" s="65" t="str">
        <f>IF(Job_Cards[[#This Row],[Customer Name]]="",I4443,"")</f>
        <v>Counter Sale</v>
      </c>
      <c r="K4444" s="67" t="str">
        <f>_xlfn.XLOOKUP(Job_Cards[[#This Row],[Part Code Issued]],'Inventory Check'!$A$3:$A$3000,'Inventory Check'!$B$3:$B$3000,"WRONG Code",0)</f>
        <v>WRONG Code</v>
      </c>
      <c r="N4444" s="69">
        <f t="shared" si="421"/>
        <v>0</v>
      </c>
      <c r="U4444" s="71">
        <f t="shared" si="420"/>
        <v>0</v>
      </c>
      <c r="V4444" s="71">
        <f t="shared" si="422"/>
        <v>0</v>
      </c>
      <c r="X4444" s="69">
        <f>Job_Cards[[#This Row],[GST on Lobour]]+Job_Cards[[#This Row],[Total Labour]]+Job_Cards[[#This Row],[Part Value]]</f>
        <v>0</v>
      </c>
    </row>
    <row r="4445" spans="7:24" x14ac:dyDescent="0.35">
      <c r="G4445" s="64"/>
      <c r="H4445" s="65"/>
      <c r="I4445" s="65" t="str">
        <f>IF(Job_Cards[[#This Row],[Customer Name]]="",I4444,"")</f>
        <v>Counter Sale</v>
      </c>
      <c r="K4445" s="67" t="str">
        <f>_xlfn.XLOOKUP(Job_Cards[[#This Row],[Part Code Issued]],'Inventory Check'!$A$3:$A$3000,'Inventory Check'!$B$3:$B$3000,"WRONG Code",0)</f>
        <v>WRONG Code</v>
      </c>
      <c r="N4445" s="69">
        <f t="shared" si="421"/>
        <v>0</v>
      </c>
      <c r="U4445" s="71">
        <f t="shared" si="420"/>
        <v>0</v>
      </c>
      <c r="V4445" s="71">
        <f t="shared" si="422"/>
        <v>0</v>
      </c>
      <c r="X4445" s="69">
        <f>Job_Cards[[#This Row],[GST on Lobour]]+Job_Cards[[#This Row],[Total Labour]]+Job_Cards[[#This Row],[Part Value]]</f>
        <v>0</v>
      </c>
    </row>
    <row r="4446" spans="7:24" x14ac:dyDescent="0.35">
      <c r="G4446" s="64"/>
      <c r="H4446" s="65"/>
      <c r="I4446" s="65" t="str">
        <f>IF(Job_Cards[[#This Row],[Customer Name]]="",I4445,"")</f>
        <v>Counter Sale</v>
      </c>
      <c r="K4446" s="67" t="str">
        <f>_xlfn.XLOOKUP(Job_Cards[[#This Row],[Part Code Issued]],'Inventory Check'!$A$3:$A$3000,'Inventory Check'!$B$3:$B$3000,"WRONG Code",0)</f>
        <v>WRONG Code</v>
      </c>
      <c r="N4446" s="69">
        <f t="shared" si="421"/>
        <v>0</v>
      </c>
      <c r="U4446" s="71">
        <f t="shared" si="420"/>
        <v>0</v>
      </c>
      <c r="V4446" s="71">
        <f t="shared" si="422"/>
        <v>0</v>
      </c>
      <c r="X4446" s="69">
        <f>Job_Cards[[#This Row],[GST on Lobour]]+Job_Cards[[#This Row],[Total Labour]]+Job_Cards[[#This Row],[Part Value]]</f>
        <v>0</v>
      </c>
    </row>
    <row r="4447" spans="7:24" x14ac:dyDescent="0.35">
      <c r="G4447" s="64"/>
      <c r="H4447" s="65"/>
      <c r="I4447" s="65" t="str">
        <f>IF(Job_Cards[[#This Row],[Customer Name]]="",I4446,"")</f>
        <v>Counter Sale</v>
      </c>
      <c r="K4447" s="67" t="str">
        <f>_xlfn.XLOOKUP(Job_Cards[[#This Row],[Part Code Issued]],'Inventory Check'!$A$3:$A$3000,'Inventory Check'!$B$3:$B$3000,"WRONG Code",0)</f>
        <v>WRONG Code</v>
      </c>
      <c r="N4447" s="69">
        <f t="shared" si="421"/>
        <v>0</v>
      </c>
      <c r="U4447" s="71">
        <f t="shared" si="420"/>
        <v>0</v>
      </c>
      <c r="V4447" s="71">
        <f t="shared" si="422"/>
        <v>0</v>
      </c>
      <c r="X4447" s="69">
        <f>Job_Cards[[#This Row],[GST on Lobour]]+Job_Cards[[#This Row],[Total Labour]]+Job_Cards[[#This Row],[Part Value]]</f>
        <v>0</v>
      </c>
    </row>
    <row r="4448" spans="7:24" x14ac:dyDescent="0.35">
      <c r="G4448" s="64"/>
      <c r="H4448" s="65"/>
      <c r="I4448" s="65" t="str">
        <f>IF(Job_Cards[[#This Row],[Customer Name]]="",I4447,"")</f>
        <v>Counter Sale</v>
      </c>
      <c r="K4448" s="67" t="str">
        <f>_xlfn.XLOOKUP(Job_Cards[[#This Row],[Part Code Issued]],'Inventory Check'!$A$3:$A$3000,'Inventory Check'!$B$3:$B$3000,"WRONG Code",0)</f>
        <v>WRONG Code</v>
      </c>
      <c r="N4448" s="69">
        <f t="shared" si="421"/>
        <v>0</v>
      </c>
      <c r="U4448" s="71">
        <f t="shared" si="420"/>
        <v>0</v>
      </c>
      <c r="V4448" s="71">
        <f t="shared" si="422"/>
        <v>0</v>
      </c>
      <c r="X4448" s="69">
        <f>Job_Cards[[#This Row],[GST on Lobour]]+Job_Cards[[#This Row],[Total Labour]]+Job_Cards[[#This Row],[Part Value]]</f>
        <v>0</v>
      </c>
    </row>
    <row r="4449" spans="7:24" x14ac:dyDescent="0.35">
      <c r="G4449" s="64"/>
      <c r="H4449" s="65"/>
      <c r="I4449" s="65" t="str">
        <f>IF(Job_Cards[[#This Row],[Customer Name]]="",I4448,"")</f>
        <v>Counter Sale</v>
      </c>
      <c r="K4449" s="67" t="str">
        <f>_xlfn.XLOOKUP(Job_Cards[[#This Row],[Part Code Issued]],'Inventory Check'!$A$3:$A$3000,'Inventory Check'!$B$3:$B$3000,"WRONG Code",0)</f>
        <v>WRONG Code</v>
      </c>
      <c r="N4449" s="69">
        <f t="shared" si="421"/>
        <v>0</v>
      </c>
      <c r="U4449" s="71">
        <f t="shared" si="420"/>
        <v>0</v>
      </c>
      <c r="V4449" s="71">
        <f t="shared" si="422"/>
        <v>0</v>
      </c>
      <c r="X4449" s="69">
        <f>Job_Cards[[#This Row],[GST on Lobour]]+Job_Cards[[#This Row],[Total Labour]]+Job_Cards[[#This Row],[Part Value]]</f>
        <v>0</v>
      </c>
    </row>
    <row r="4450" spans="7:24" x14ac:dyDescent="0.35">
      <c r="G4450" s="64"/>
      <c r="H4450" s="65"/>
      <c r="I4450" s="65" t="str">
        <f>IF(Job_Cards[[#This Row],[Customer Name]]="",I4449,"")</f>
        <v>Counter Sale</v>
      </c>
      <c r="K4450" s="67" t="str">
        <f>_xlfn.XLOOKUP(Job_Cards[[#This Row],[Part Code Issued]],'Inventory Check'!$A$3:$A$3000,'Inventory Check'!$B$3:$B$3000,"WRONG Code",0)</f>
        <v>WRONG Code</v>
      </c>
      <c r="N4450" s="69">
        <f t="shared" si="421"/>
        <v>0</v>
      </c>
      <c r="U4450" s="71">
        <f t="shared" si="420"/>
        <v>0</v>
      </c>
      <c r="V4450" s="71">
        <f t="shared" si="422"/>
        <v>0</v>
      </c>
      <c r="X4450" s="69">
        <f>Job_Cards[[#This Row],[GST on Lobour]]+Job_Cards[[#This Row],[Total Labour]]+Job_Cards[[#This Row],[Part Value]]</f>
        <v>0</v>
      </c>
    </row>
    <row r="4451" spans="7:24" x14ac:dyDescent="0.35">
      <c r="G4451" s="64"/>
      <c r="H4451" s="65"/>
      <c r="I4451" s="65" t="str">
        <f>IF(Job_Cards[[#This Row],[Customer Name]]="",I4450,"")</f>
        <v>Counter Sale</v>
      </c>
      <c r="K4451" s="67" t="str">
        <f>_xlfn.XLOOKUP(Job_Cards[[#This Row],[Part Code Issued]],'Inventory Check'!$A$3:$A$3000,'Inventory Check'!$B$3:$B$3000,"WRONG Code",0)</f>
        <v>WRONG Code</v>
      </c>
      <c r="N4451" s="69">
        <f t="shared" si="421"/>
        <v>0</v>
      </c>
      <c r="U4451" s="71">
        <f t="shared" si="420"/>
        <v>0</v>
      </c>
      <c r="V4451" s="71">
        <f t="shared" si="422"/>
        <v>0</v>
      </c>
      <c r="X4451" s="69">
        <f>Job_Cards[[#This Row],[GST on Lobour]]+Job_Cards[[#This Row],[Total Labour]]+Job_Cards[[#This Row],[Part Value]]</f>
        <v>0</v>
      </c>
    </row>
    <row r="4452" spans="7:24" x14ac:dyDescent="0.35">
      <c r="G4452" s="64"/>
      <c r="H4452" s="65"/>
      <c r="I4452" s="65" t="str">
        <f>IF(Job_Cards[[#This Row],[Customer Name]]="",I4451,"")</f>
        <v>Counter Sale</v>
      </c>
      <c r="K4452" s="67" t="str">
        <f>_xlfn.XLOOKUP(Job_Cards[[#This Row],[Part Code Issued]],'Inventory Check'!$A$3:$A$3000,'Inventory Check'!$B$3:$B$3000,"WRONG Code",0)</f>
        <v>WRONG Code</v>
      </c>
      <c r="N4452" s="69">
        <f t="shared" si="421"/>
        <v>0</v>
      </c>
      <c r="U4452" s="71">
        <f t="shared" si="420"/>
        <v>0</v>
      </c>
      <c r="V4452" s="71">
        <f t="shared" si="422"/>
        <v>0</v>
      </c>
      <c r="X4452" s="69">
        <f>Job_Cards[[#This Row],[GST on Lobour]]+Job_Cards[[#This Row],[Total Labour]]+Job_Cards[[#This Row],[Part Value]]</f>
        <v>0</v>
      </c>
    </row>
    <row r="4453" spans="7:24" x14ac:dyDescent="0.35">
      <c r="G4453" s="64"/>
      <c r="H4453" s="65"/>
      <c r="I4453" s="65" t="str">
        <f>IF(Job_Cards[[#This Row],[Customer Name]]="",I4452,"")</f>
        <v>Counter Sale</v>
      </c>
      <c r="K4453" s="67" t="str">
        <f>_xlfn.XLOOKUP(Job_Cards[[#This Row],[Part Code Issued]],'Inventory Check'!$A$3:$A$3000,'Inventory Check'!$B$3:$B$3000,"WRONG Code",0)</f>
        <v>WRONG Code</v>
      </c>
      <c r="N4453" s="69">
        <f t="shared" si="421"/>
        <v>0</v>
      </c>
      <c r="U4453" s="71">
        <f t="shared" si="420"/>
        <v>0</v>
      </c>
      <c r="V4453" s="71">
        <f t="shared" si="422"/>
        <v>0</v>
      </c>
      <c r="X4453" s="69">
        <f>Job_Cards[[#This Row],[GST on Lobour]]+Job_Cards[[#This Row],[Total Labour]]+Job_Cards[[#This Row],[Part Value]]</f>
        <v>0</v>
      </c>
    </row>
    <row r="4454" spans="7:24" x14ac:dyDescent="0.35">
      <c r="G4454" s="64"/>
      <c r="H4454" s="65"/>
      <c r="I4454" s="65" t="str">
        <f>IF(Job_Cards[[#This Row],[Customer Name]]="",I4453,"")</f>
        <v>Counter Sale</v>
      </c>
      <c r="K4454" s="67" t="str">
        <f>_xlfn.XLOOKUP(Job_Cards[[#This Row],[Part Code Issued]],'Inventory Check'!$A$3:$A$3000,'Inventory Check'!$B$3:$B$3000,"WRONG Code",0)</f>
        <v>WRONG Code</v>
      </c>
      <c r="N4454" s="69">
        <f t="shared" si="421"/>
        <v>0</v>
      </c>
      <c r="U4454" s="71">
        <f t="shared" si="420"/>
        <v>0</v>
      </c>
      <c r="V4454" s="71">
        <f t="shared" si="422"/>
        <v>0</v>
      </c>
      <c r="X4454" s="69">
        <f>Job_Cards[[#This Row],[GST on Lobour]]+Job_Cards[[#This Row],[Total Labour]]+Job_Cards[[#This Row],[Part Value]]</f>
        <v>0</v>
      </c>
    </row>
    <row r="4455" spans="7:24" x14ac:dyDescent="0.35">
      <c r="G4455" s="64"/>
      <c r="H4455" s="65"/>
      <c r="I4455" s="65" t="str">
        <f>IF(Job_Cards[[#This Row],[Customer Name]]="",I4454,"")</f>
        <v>Counter Sale</v>
      </c>
      <c r="K4455" s="67" t="str">
        <f>_xlfn.XLOOKUP(Job_Cards[[#This Row],[Part Code Issued]],'Inventory Check'!$A$3:$A$3000,'Inventory Check'!$B$3:$B$3000,"WRONG Code",0)</f>
        <v>WRONG Code</v>
      </c>
      <c r="N4455" s="69">
        <f t="shared" si="421"/>
        <v>0</v>
      </c>
      <c r="U4455" s="71">
        <f t="shared" si="420"/>
        <v>0</v>
      </c>
      <c r="V4455" s="71">
        <f t="shared" si="422"/>
        <v>0</v>
      </c>
      <c r="X4455" s="69">
        <f>Job_Cards[[#This Row],[GST on Lobour]]+Job_Cards[[#This Row],[Total Labour]]+Job_Cards[[#This Row],[Part Value]]</f>
        <v>0</v>
      </c>
    </row>
    <row r="4456" spans="7:24" x14ac:dyDescent="0.35">
      <c r="G4456" s="64"/>
      <c r="H4456" s="65"/>
      <c r="I4456" s="65" t="str">
        <f>IF(Job_Cards[[#This Row],[Customer Name]]="",I4455,"")</f>
        <v>Counter Sale</v>
      </c>
      <c r="K4456" s="67" t="str">
        <f>_xlfn.XLOOKUP(Job_Cards[[#This Row],[Part Code Issued]],'Inventory Check'!$A$3:$A$3000,'Inventory Check'!$B$3:$B$3000,"WRONG Code",0)</f>
        <v>WRONG Code</v>
      </c>
      <c r="N4456" s="69">
        <f t="shared" si="421"/>
        <v>0</v>
      </c>
      <c r="U4456" s="71">
        <f t="shared" si="420"/>
        <v>0</v>
      </c>
      <c r="V4456" s="71">
        <f t="shared" si="422"/>
        <v>0</v>
      </c>
      <c r="X4456" s="69">
        <f>Job_Cards[[#This Row],[GST on Lobour]]+Job_Cards[[#This Row],[Total Labour]]+Job_Cards[[#This Row],[Part Value]]</f>
        <v>0</v>
      </c>
    </row>
    <row r="4457" spans="7:24" x14ac:dyDescent="0.35">
      <c r="G4457" s="64"/>
      <c r="H4457" s="65"/>
      <c r="I4457" s="65" t="str">
        <f>IF(Job_Cards[[#This Row],[Customer Name]]="",I4456,"")</f>
        <v>Counter Sale</v>
      </c>
      <c r="K4457" s="67" t="str">
        <f>_xlfn.XLOOKUP(Job_Cards[[#This Row],[Part Code Issued]],'Inventory Check'!$A$3:$A$3000,'Inventory Check'!$B$3:$B$3000,"WRONG Code",0)</f>
        <v>WRONG Code</v>
      </c>
      <c r="N4457" s="69">
        <f t="shared" si="421"/>
        <v>0</v>
      </c>
      <c r="U4457" s="71">
        <f t="shared" si="420"/>
        <v>0</v>
      </c>
      <c r="V4457" s="71">
        <f t="shared" si="422"/>
        <v>0</v>
      </c>
      <c r="X4457" s="69">
        <f>Job_Cards[[#This Row],[GST on Lobour]]+Job_Cards[[#This Row],[Total Labour]]+Job_Cards[[#This Row],[Part Value]]</f>
        <v>0</v>
      </c>
    </row>
    <row r="4458" spans="7:24" x14ac:dyDescent="0.35">
      <c r="G4458" s="64"/>
      <c r="H4458" s="65"/>
      <c r="I4458" s="65" t="str">
        <f>IF(Job_Cards[[#This Row],[Customer Name]]="",I4457,"")</f>
        <v>Counter Sale</v>
      </c>
      <c r="K4458" s="67" t="str">
        <f>_xlfn.XLOOKUP(Job_Cards[[#This Row],[Part Code Issued]],'Inventory Check'!$A$3:$A$3000,'Inventory Check'!$B$3:$B$3000,"WRONG Code",0)</f>
        <v>WRONG Code</v>
      </c>
      <c r="N4458" s="69">
        <f t="shared" si="421"/>
        <v>0</v>
      </c>
      <c r="U4458" s="71">
        <f t="shared" si="420"/>
        <v>0</v>
      </c>
      <c r="V4458" s="71">
        <f t="shared" si="422"/>
        <v>0</v>
      </c>
      <c r="X4458" s="69">
        <f>Job_Cards[[#This Row],[GST on Lobour]]+Job_Cards[[#This Row],[Total Labour]]+Job_Cards[[#This Row],[Part Value]]</f>
        <v>0</v>
      </c>
    </row>
    <row r="4459" spans="7:24" x14ac:dyDescent="0.35">
      <c r="G4459" s="64"/>
      <c r="H4459" s="65"/>
      <c r="I4459" s="65" t="str">
        <f>IF(Job_Cards[[#This Row],[Customer Name]]="",I4458,"")</f>
        <v>Counter Sale</v>
      </c>
      <c r="K4459" s="67" t="str">
        <f>_xlfn.XLOOKUP(Job_Cards[[#This Row],[Part Code Issued]],'Inventory Check'!$A$3:$A$3000,'Inventory Check'!$B$3:$B$3000,"WRONG Code",0)</f>
        <v>WRONG Code</v>
      </c>
      <c r="N4459" s="69">
        <f t="shared" si="421"/>
        <v>0</v>
      </c>
      <c r="U4459" s="71">
        <f t="shared" si="420"/>
        <v>0</v>
      </c>
      <c r="V4459" s="71">
        <f t="shared" si="422"/>
        <v>0</v>
      </c>
      <c r="X4459" s="69">
        <f>Job_Cards[[#This Row],[GST on Lobour]]+Job_Cards[[#This Row],[Total Labour]]+Job_Cards[[#This Row],[Part Value]]</f>
        <v>0</v>
      </c>
    </row>
    <row r="4460" spans="7:24" x14ac:dyDescent="0.35">
      <c r="G4460" s="64"/>
      <c r="H4460" s="65"/>
      <c r="I4460" s="65" t="str">
        <f>IF(Job_Cards[[#This Row],[Customer Name]]="",I4459,"")</f>
        <v>Counter Sale</v>
      </c>
      <c r="K4460" s="67" t="str">
        <f>_xlfn.XLOOKUP(Job_Cards[[#This Row],[Part Code Issued]],'Inventory Check'!$A$3:$A$3000,'Inventory Check'!$B$3:$B$3000,"WRONG Code",0)</f>
        <v>WRONG Code</v>
      </c>
      <c r="N4460" s="69">
        <f t="shared" si="421"/>
        <v>0</v>
      </c>
      <c r="U4460" s="71">
        <f t="shared" si="420"/>
        <v>0</v>
      </c>
      <c r="V4460" s="71">
        <f t="shared" si="422"/>
        <v>0</v>
      </c>
      <c r="X4460" s="69">
        <f>Job_Cards[[#This Row],[GST on Lobour]]+Job_Cards[[#This Row],[Total Labour]]+Job_Cards[[#This Row],[Part Value]]</f>
        <v>0</v>
      </c>
    </row>
    <row r="4461" spans="7:24" x14ac:dyDescent="0.35">
      <c r="G4461" s="64"/>
      <c r="H4461" s="65"/>
      <c r="I4461" s="65" t="str">
        <f>IF(Job_Cards[[#This Row],[Customer Name]]="",I4460,"")</f>
        <v>Counter Sale</v>
      </c>
      <c r="K4461" s="67" t="str">
        <f>_xlfn.XLOOKUP(Job_Cards[[#This Row],[Part Code Issued]],'Inventory Check'!$A$3:$A$3000,'Inventory Check'!$B$3:$B$3000,"WRONG Code",0)</f>
        <v>WRONG Code</v>
      </c>
      <c r="N4461" s="69">
        <f t="shared" si="421"/>
        <v>0</v>
      </c>
      <c r="U4461" s="71">
        <f t="shared" si="420"/>
        <v>0</v>
      </c>
      <c r="V4461" s="71">
        <f t="shared" si="422"/>
        <v>0</v>
      </c>
      <c r="X4461" s="69">
        <f>Job_Cards[[#This Row],[GST on Lobour]]+Job_Cards[[#This Row],[Total Labour]]+Job_Cards[[#This Row],[Part Value]]</f>
        <v>0</v>
      </c>
    </row>
    <row r="4462" spans="7:24" x14ac:dyDescent="0.35">
      <c r="G4462" s="64"/>
      <c r="H4462" s="65"/>
      <c r="I4462" s="65" t="str">
        <f>IF(Job_Cards[[#This Row],[Customer Name]]="",I4461,"")</f>
        <v>Counter Sale</v>
      </c>
      <c r="K4462" s="67" t="str">
        <f>_xlfn.XLOOKUP(Job_Cards[[#This Row],[Part Code Issued]],'Inventory Check'!$A$3:$A$3000,'Inventory Check'!$B$3:$B$3000,"WRONG Code",0)</f>
        <v>WRONG Code</v>
      </c>
      <c r="N4462" s="69">
        <f t="shared" si="421"/>
        <v>0</v>
      </c>
      <c r="U4462" s="71">
        <f t="shared" si="420"/>
        <v>0</v>
      </c>
      <c r="V4462" s="71">
        <f t="shared" si="422"/>
        <v>0</v>
      </c>
      <c r="X4462" s="69">
        <f>Job_Cards[[#This Row],[GST on Lobour]]+Job_Cards[[#This Row],[Total Labour]]+Job_Cards[[#This Row],[Part Value]]</f>
        <v>0</v>
      </c>
    </row>
    <row r="4463" spans="7:24" x14ac:dyDescent="0.35">
      <c r="G4463" s="64"/>
      <c r="H4463" s="65"/>
      <c r="I4463" s="65" t="str">
        <f>IF(Job_Cards[[#This Row],[Customer Name]]="",I4462,"")</f>
        <v>Counter Sale</v>
      </c>
      <c r="K4463" s="67" t="str">
        <f>_xlfn.XLOOKUP(Job_Cards[[#This Row],[Part Code Issued]],'Inventory Check'!$A$3:$A$3000,'Inventory Check'!$B$3:$B$3000,"WRONG Code",0)</f>
        <v>WRONG Code</v>
      </c>
      <c r="N4463" s="69">
        <f t="shared" si="421"/>
        <v>0</v>
      </c>
      <c r="U4463" s="71">
        <f t="shared" si="420"/>
        <v>0</v>
      </c>
      <c r="V4463" s="71">
        <f t="shared" si="422"/>
        <v>0</v>
      </c>
      <c r="X4463" s="69">
        <f>Job_Cards[[#This Row],[GST on Lobour]]+Job_Cards[[#This Row],[Total Labour]]+Job_Cards[[#This Row],[Part Value]]</f>
        <v>0</v>
      </c>
    </row>
    <row r="4464" spans="7:24" x14ac:dyDescent="0.35">
      <c r="G4464" s="64"/>
      <c r="H4464" s="65"/>
      <c r="I4464" s="65" t="str">
        <f>IF(Job_Cards[[#This Row],[Customer Name]]="",I4463,"")</f>
        <v>Counter Sale</v>
      </c>
      <c r="K4464" s="67" t="str">
        <f>_xlfn.XLOOKUP(Job_Cards[[#This Row],[Part Code Issued]],'Inventory Check'!$A$3:$A$3000,'Inventory Check'!$B$3:$B$3000,"WRONG Code",0)</f>
        <v>WRONG Code</v>
      </c>
      <c r="N4464" s="69">
        <f t="shared" si="421"/>
        <v>0</v>
      </c>
      <c r="U4464" s="71">
        <f t="shared" si="420"/>
        <v>0</v>
      </c>
      <c r="V4464" s="71">
        <f t="shared" si="422"/>
        <v>0</v>
      </c>
      <c r="X4464" s="69">
        <f>Job_Cards[[#This Row],[GST on Lobour]]+Job_Cards[[#This Row],[Total Labour]]+Job_Cards[[#This Row],[Part Value]]</f>
        <v>0</v>
      </c>
    </row>
    <row r="4465" spans="7:24" x14ac:dyDescent="0.35">
      <c r="G4465" s="64"/>
      <c r="H4465" s="65"/>
      <c r="I4465" s="65" t="str">
        <f>IF(Job_Cards[[#This Row],[Customer Name]]="",I4464,"")</f>
        <v>Counter Sale</v>
      </c>
      <c r="K4465" s="67" t="str">
        <f>_xlfn.XLOOKUP(Job_Cards[[#This Row],[Part Code Issued]],'Inventory Check'!$A$3:$A$3000,'Inventory Check'!$B$3:$B$3000,"WRONG Code",0)</f>
        <v>WRONG Code</v>
      </c>
      <c r="N4465" s="69">
        <f t="shared" si="421"/>
        <v>0</v>
      </c>
      <c r="U4465" s="71">
        <f t="shared" si="420"/>
        <v>0</v>
      </c>
      <c r="V4465" s="71">
        <f t="shared" si="422"/>
        <v>0</v>
      </c>
      <c r="X4465" s="69">
        <f>Job_Cards[[#This Row],[GST on Lobour]]+Job_Cards[[#This Row],[Total Labour]]+Job_Cards[[#This Row],[Part Value]]</f>
        <v>0</v>
      </c>
    </row>
    <row r="4466" spans="7:24" x14ac:dyDescent="0.35">
      <c r="G4466" s="64"/>
      <c r="H4466" s="65"/>
      <c r="I4466" s="65" t="str">
        <f>IF(Job_Cards[[#This Row],[Customer Name]]="",I4465,"")</f>
        <v>Counter Sale</v>
      </c>
      <c r="K4466" s="67" t="str">
        <f>_xlfn.XLOOKUP(Job_Cards[[#This Row],[Part Code Issued]],'Inventory Check'!$A$3:$A$3000,'Inventory Check'!$B$3:$B$3000,"WRONG Code",0)</f>
        <v>WRONG Code</v>
      </c>
      <c r="N4466" s="69">
        <f t="shared" si="421"/>
        <v>0</v>
      </c>
      <c r="U4466" s="71">
        <f t="shared" si="420"/>
        <v>0</v>
      </c>
      <c r="V4466" s="71">
        <f t="shared" si="422"/>
        <v>0</v>
      </c>
      <c r="X4466" s="69">
        <f>Job_Cards[[#This Row],[GST on Lobour]]+Job_Cards[[#This Row],[Total Labour]]+Job_Cards[[#This Row],[Part Value]]</f>
        <v>0</v>
      </c>
    </row>
    <row r="4467" spans="7:24" x14ac:dyDescent="0.35">
      <c r="G4467" s="64"/>
      <c r="H4467" s="65"/>
      <c r="I4467" s="65" t="str">
        <f>IF(Job_Cards[[#This Row],[Customer Name]]="",I4466,"")</f>
        <v>Counter Sale</v>
      </c>
      <c r="K4467" s="67" t="str">
        <f>_xlfn.XLOOKUP(Job_Cards[[#This Row],[Part Code Issued]],'Inventory Check'!$A$3:$A$3000,'Inventory Check'!$B$3:$B$3000,"WRONG Code",0)</f>
        <v>WRONG Code</v>
      </c>
      <c r="N4467" s="69">
        <f t="shared" si="421"/>
        <v>0</v>
      </c>
      <c r="U4467" s="71">
        <f t="shared" si="420"/>
        <v>0</v>
      </c>
      <c r="V4467" s="71">
        <f t="shared" si="422"/>
        <v>0</v>
      </c>
      <c r="X4467" s="69">
        <f>Job_Cards[[#This Row],[GST on Lobour]]+Job_Cards[[#This Row],[Total Labour]]+Job_Cards[[#This Row],[Part Value]]</f>
        <v>0</v>
      </c>
    </row>
    <row r="4468" spans="7:24" x14ac:dyDescent="0.35">
      <c r="G4468" s="64"/>
      <c r="H4468" s="65"/>
      <c r="I4468" s="65" t="str">
        <f>IF(Job_Cards[[#This Row],[Customer Name]]="",I4467,"")</f>
        <v>Counter Sale</v>
      </c>
      <c r="K4468" s="67" t="str">
        <f>_xlfn.XLOOKUP(Job_Cards[[#This Row],[Part Code Issued]],'Inventory Check'!$A$3:$A$3000,'Inventory Check'!$B$3:$B$3000,"WRONG Code",0)</f>
        <v>WRONG Code</v>
      </c>
      <c r="N4468" s="69">
        <f t="shared" si="421"/>
        <v>0</v>
      </c>
      <c r="U4468" s="71">
        <f t="shared" si="420"/>
        <v>0</v>
      </c>
      <c r="V4468" s="71">
        <f t="shared" si="422"/>
        <v>0</v>
      </c>
      <c r="X4468" s="69">
        <f>Job_Cards[[#This Row],[GST on Lobour]]+Job_Cards[[#This Row],[Total Labour]]+Job_Cards[[#This Row],[Part Value]]</f>
        <v>0</v>
      </c>
    </row>
    <row r="4469" spans="7:24" x14ac:dyDescent="0.35">
      <c r="G4469" s="64"/>
      <c r="H4469" s="65"/>
      <c r="I4469" s="65" t="str">
        <f>IF(Job_Cards[[#This Row],[Customer Name]]="",I4468,"")</f>
        <v>Counter Sale</v>
      </c>
      <c r="K4469" s="67" t="str">
        <f>_xlfn.XLOOKUP(Job_Cards[[#This Row],[Part Code Issued]],'Inventory Check'!$A$3:$A$3000,'Inventory Check'!$B$3:$B$3000,"WRONG Code",0)</f>
        <v>WRONG Code</v>
      </c>
      <c r="N4469" s="69">
        <f t="shared" si="421"/>
        <v>0</v>
      </c>
      <c r="U4469" s="71">
        <f t="shared" si="420"/>
        <v>0</v>
      </c>
      <c r="V4469" s="71">
        <f t="shared" si="422"/>
        <v>0</v>
      </c>
      <c r="X4469" s="69">
        <f>Job_Cards[[#This Row],[GST on Lobour]]+Job_Cards[[#This Row],[Total Labour]]+Job_Cards[[#This Row],[Part Value]]</f>
        <v>0</v>
      </c>
    </row>
    <row r="4470" spans="7:24" x14ac:dyDescent="0.35">
      <c r="G4470" s="64"/>
      <c r="H4470" s="65"/>
      <c r="I4470" s="65" t="str">
        <f>IF(Job_Cards[[#This Row],[Customer Name]]="",I4469,"")</f>
        <v>Counter Sale</v>
      </c>
      <c r="K4470" s="67" t="str">
        <f>_xlfn.XLOOKUP(Job_Cards[[#This Row],[Part Code Issued]],'Inventory Check'!$A$3:$A$3000,'Inventory Check'!$B$3:$B$3000,"WRONG Code",0)</f>
        <v>WRONG Code</v>
      </c>
      <c r="N4470" s="69">
        <f t="shared" si="421"/>
        <v>0</v>
      </c>
      <c r="U4470" s="71">
        <f t="shared" si="420"/>
        <v>0</v>
      </c>
      <c r="V4470" s="71">
        <f t="shared" si="422"/>
        <v>0</v>
      </c>
      <c r="X4470" s="69">
        <f>Job_Cards[[#This Row],[GST on Lobour]]+Job_Cards[[#This Row],[Total Labour]]+Job_Cards[[#This Row],[Part Value]]</f>
        <v>0</v>
      </c>
    </row>
    <row r="4471" spans="7:24" x14ac:dyDescent="0.35">
      <c r="G4471" s="64"/>
      <c r="H4471" s="65"/>
      <c r="I4471" s="65" t="str">
        <f>IF(Job_Cards[[#This Row],[Customer Name]]="",I4470,"")</f>
        <v>Counter Sale</v>
      </c>
      <c r="K4471" s="67" t="str">
        <f>_xlfn.XLOOKUP(Job_Cards[[#This Row],[Part Code Issued]],'Inventory Check'!$A$3:$A$3000,'Inventory Check'!$B$3:$B$3000,"WRONG Code",0)</f>
        <v>WRONG Code</v>
      </c>
      <c r="N4471" s="69">
        <f t="shared" si="421"/>
        <v>0</v>
      </c>
      <c r="U4471" s="71">
        <f t="shared" si="420"/>
        <v>0</v>
      </c>
      <c r="V4471" s="71">
        <f t="shared" si="422"/>
        <v>0</v>
      </c>
      <c r="X4471" s="69">
        <f>Job_Cards[[#This Row],[GST on Lobour]]+Job_Cards[[#This Row],[Total Labour]]+Job_Cards[[#This Row],[Part Value]]</f>
        <v>0</v>
      </c>
    </row>
    <row r="4472" spans="7:24" x14ac:dyDescent="0.35">
      <c r="G4472" s="64"/>
      <c r="H4472" s="65"/>
      <c r="I4472" s="65" t="str">
        <f>IF(Job_Cards[[#This Row],[Customer Name]]="",I4471,"")</f>
        <v>Counter Sale</v>
      </c>
      <c r="K4472" s="67" t="str">
        <f>_xlfn.XLOOKUP(Job_Cards[[#This Row],[Part Code Issued]],'Inventory Check'!$A$3:$A$3000,'Inventory Check'!$B$3:$B$3000,"WRONG Code",0)</f>
        <v>WRONG Code</v>
      </c>
      <c r="N4472" s="69">
        <f t="shared" si="421"/>
        <v>0</v>
      </c>
      <c r="U4472" s="71">
        <f t="shared" si="420"/>
        <v>0</v>
      </c>
      <c r="V4472" s="71">
        <f t="shared" si="422"/>
        <v>0</v>
      </c>
      <c r="X4472" s="69">
        <f>Job_Cards[[#This Row],[GST on Lobour]]+Job_Cards[[#This Row],[Total Labour]]+Job_Cards[[#This Row],[Part Value]]</f>
        <v>0</v>
      </c>
    </row>
    <row r="4473" spans="7:24" x14ac:dyDescent="0.35">
      <c r="G4473" s="64"/>
      <c r="H4473" s="65"/>
      <c r="I4473" s="65" t="str">
        <f>IF(Job_Cards[[#This Row],[Customer Name]]="",I4472,"")</f>
        <v>Counter Sale</v>
      </c>
      <c r="K4473" s="67" t="str">
        <f>_xlfn.XLOOKUP(Job_Cards[[#This Row],[Part Code Issued]],'Inventory Check'!$A$3:$A$3000,'Inventory Check'!$B$3:$B$3000,"WRONG Code",0)</f>
        <v>WRONG Code</v>
      </c>
      <c r="N4473" s="69">
        <f t="shared" si="421"/>
        <v>0</v>
      </c>
      <c r="U4473" s="71">
        <f t="shared" si="420"/>
        <v>0</v>
      </c>
      <c r="V4473" s="71">
        <f t="shared" si="422"/>
        <v>0</v>
      </c>
      <c r="X4473" s="69">
        <f>Job_Cards[[#This Row],[GST on Lobour]]+Job_Cards[[#This Row],[Total Labour]]+Job_Cards[[#This Row],[Part Value]]</f>
        <v>0</v>
      </c>
    </row>
    <row r="4474" spans="7:24" x14ac:dyDescent="0.35">
      <c r="G4474" s="64"/>
      <c r="H4474" s="65"/>
      <c r="I4474" s="65" t="str">
        <f>IF(Job_Cards[[#This Row],[Customer Name]]="",I4473,"")</f>
        <v>Counter Sale</v>
      </c>
      <c r="K4474" s="67" t="str">
        <f>_xlfn.XLOOKUP(Job_Cards[[#This Row],[Part Code Issued]],'Inventory Check'!$A$3:$A$3000,'Inventory Check'!$B$3:$B$3000,"WRONG Code",0)</f>
        <v>WRONG Code</v>
      </c>
      <c r="N4474" s="69">
        <f t="shared" si="421"/>
        <v>0</v>
      </c>
      <c r="U4474" s="71">
        <f t="shared" si="420"/>
        <v>0</v>
      </c>
      <c r="V4474" s="71">
        <f t="shared" si="422"/>
        <v>0</v>
      </c>
      <c r="X4474" s="69">
        <f>Job_Cards[[#This Row],[GST on Lobour]]+Job_Cards[[#This Row],[Total Labour]]+Job_Cards[[#This Row],[Part Value]]</f>
        <v>0</v>
      </c>
    </row>
    <row r="4475" spans="7:24" x14ac:dyDescent="0.35">
      <c r="G4475" s="64"/>
      <c r="H4475" s="65"/>
      <c r="I4475" s="65" t="str">
        <f>IF(Job_Cards[[#This Row],[Customer Name]]="",I4474,"")</f>
        <v>Counter Sale</v>
      </c>
      <c r="K4475" s="67" t="str">
        <f>_xlfn.XLOOKUP(Job_Cards[[#This Row],[Part Code Issued]],'Inventory Check'!$A$3:$A$3000,'Inventory Check'!$B$3:$B$3000,"WRONG Code",0)</f>
        <v>WRONG Code</v>
      </c>
      <c r="N4475" s="69">
        <f t="shared" si="421"/>
        <v>0</v>
      </c>
      <c r="U4475" s="71">
        <f t="shared" si="420"/>
        <v>0</v>
      </c>
      <c r="V4475" s="71">
        <f t="shared" si="422"/>
        <v>0</v>
      </c>
      <c r="X4475" s="69">
        <f>Job_Cards[[#This Row],[GST on Lobour]]+Job_Cards[[#This Row],[Total Labour]]+Job_Cards[[#This Row],[Part Value]]</f>
        <v>0</v>
      </c>
    </row>
    <row r="4476" spans="7:24" x14ac:dyDescent="0.35">
      <c r="G4476" s="64"/>
      <c r="H4476" s="65"/>
      <c r="I4476" s="65" t="str">
        <f>IF(Job_Cards[[#This Row],[Customer Name]]="",I4475,"")</f>
        <v>Counter Sale</v>
      </c>
      <c r="K4476" s="67" t="str">
        <f>_xlfn.XLOOKUP(Job_Cards[[#This Row],[Part Code Issued]],'Inventory Check'!$A$3:$A$3000,'Inventory Check'!$B$3:$B$3000,"WRONG Code",0)</f>
        <v>WRONG Code</v>
      </c>
      <c r="N4476" s="69">
        <f t="shared" si="421"/>
        <v>0</v>
      </c>
      <c r="U4476" s="71">
        <f t="shared" ref="U4476:U4539" si="423">SUM(O4476:T4476)</f>
        <v>0</v>
      </c>
      <c r="V4476" s="71">
        <f t="shared" si="422"/>
        <v>0</v>
      </c>
      <c r="X4476" s="69">
        <f>Job_Cards[[#This Row],[GST on Lobour]]+Job_Cards[[#This Row],[Total Labour]]+Job_Cards[[#This Row],[Part Value]]</f>
        <v>0</v>
      </c>
    </row>
    <row r="4477" spans="7:24" x14ac:dyDescent="0.35">
      <c r="G4477" s="64"/>
      <c r="H4477" s="65"/>
      <c r="I4477" s="65" t="str">
        <f>IF(Job_Cards[[#This Row],[Customer Name]]="",I4476,"")</f>
        <v>Counter Sale</v>
      </c>
      <c r="K4477" s="67" t="str">
        <f>_xlfn.XLOOKUP(Job_Cards[[#This Row],[Part Code Issued]],'Inventory Check'!$A$3:$A$3000,'Inventory Check'!$B$3:$B$3000,"WRONG Code",0)</f>
        <v>WRONG Code</v>
      </c>
      <c r="N4477" s="69">
        <f t="shared" ref="N4477:N4540" si="424">M4477*L4477</f>
        <v>0</v>
      </c>
      <c r="U4477" s="71">
        <f t="shared" si="423"/>
        <v>0</v>
      </c>
      <c r="V4477" s="71">
        <f t="shared" ref="V4477:V4540" si="425">U4477*0.18</f>
        <v>0</v>
      </c>
      <c r="X4477" s="69">
        <f>Job_Cards[[#This Row],[GST on Lobour]]+Job_Cards[[#This Row],[Total Labour]]+Job_Cards[[#This Row],[Part Value]]</f>
        <v>0</v>
      </c>
    </row>
    <row r="4478" spans="7:24" x14ac:dyDescent="0.35">
      <c r="G4478" s="64"/>
      <c r="H4478" s="65"/>
      <c r="I4478" s="65" t="str">
        <f>IF(Job_Cards[[#This Row],[Customer Name]]="",I4477,"")</f>
        <v>Counter Sale</v>
      </c>
      <c r="K4478" s="67" t="str">
        <f>_xlfn.XLOOKUP(Job_Cards[[#This Row],[Part Code Issued]],'Inventory Check'!$A$3:$A$3000,'Inventory Check'!$B$3:$B$3000,"WRONG Code",0)</f>
        <v>WRONG Code</v>
      </c>
      <c r="N4478" s="69">
        <f t="shared" si="424"/>
        <v>0</v>
      </c>
      <c r="U4478" s="71">
        <f t="shared" si="423"/>
        <v>0</v>
      </c>
      <c r="V4478" s="71">
        <f t="shared" si="425"/>
        <v>0</v>
      </c>
      <c r="X4478" s="69">
        <f>Job_Cards[[#This Row],[GST on Lobour]]+Job_Cards[[#This Row],[Total Labour]]+Job_Cards[[#This Row],[Part Value]]</f>
        <v>0</v>
      </c>
    </row>
    <row r="4479" spans="7:24" x14ac:dyDescent="0.35">
      <c r="G4479" s="64"/>
      <c r="H4479" s="65"/>
      <c r="I4479" s="65" t="str">
        <f>IF(Job_Cards[[#This Row],[Customer Name]]="",I4478,"")</f>
        <v>Counter Sale</v>
      </c>
      <c r="K4479" s="67" t="str">
        <f>_xlfn.XLOOKUP(Job_Cards[[#This Row],[Part Code Issued]],'Inventory Check'!$A$3:$A$3000,'Inventory Check'!$B$3:$B$3000,"WRONG Code",0)</f>
        <v>WRONG Code</v>
      </c>
      <c r="N4479" s="69">
        <f t="shared" si="424"/>
        <v>0</v>
      </c>
      <c r="U4479" s="71">
        <f t="shared" si="423"/>
        <v>0</v>
      </c>
      <c r="V4479" s="71">
        <f t="shared" si="425"/>
        <v>0</v>
      </c>
      <c r="X4479" s="69">
        <f>Job_Cards[[#This Row],[GST on Lobour]]+Job_Cards[[#This Row],[Total Labour]]+Job_Cards[[#This Row],[Part Value]]</f>
        <v>0</v>
      </c>
    </row>
    <row r="4480" spans="7:24" x14ac:dyDescent="0.35">
      <c r="G4480" s="64"/>
      <c r="H4480" s="65"/>
      <c r="I4480" s="65" t="str">
        <f>IF(Job_Cards[[#This Row],[Customer Name]]="",I4479,"")</f>
        <v>Counter Sale</v>
      </c>
      <c r="K4480" s="67" t="str">
        <f>_xlfn.XLOOKUP(Job_Cards[[#This Row],[Part Code Issued]],'Inventory Check'!$A$3:$A$3000,'Inventory Check'!$B$3:$B$3000,"WRONG Code",0)</f>
        <v>WRONG Code</v>
      </c>
      <c r="N4480" s="69">
        <f t="shared" si="424"/>
        <v>0</v>
      </c>
      <c r="U4480" s="71">
        <f t="shared" si="423"/>
        <v>0</v>
      </c>
      <c r="V4480" s="71">
        <f t="shared" si="425"/>
        <v>0</v>
      </c>
      <c r="X4480" s="69">
        <f>Job_Cards[[#This Row],[GST on Lobour]]+Job_Cards[[#This Row],[Total Labour]]+Job_Cards[[#This Row],[Part Value]]</f>
        <v>0</v>
      </c>
    </row>
    <row r="4481" spans="7:24" x14ac:dyDescent="0.35">
      <c r="G4481" s="64"/>
      <c r="H4481" s="65"/>
      <c r="I4481" s="65" t="str">
        <f>IF(Job_Cards[[#This Row],[Customer Name]]="",I4480,"")</f>
        <v>Counter Sale</v>
      </c>
      <c r="K4481" s="67" t="str">
        <f>_xlfn.XLOOKUP(Job_Cards[[#This Row],[Part Code Issued]],'Inventory Check'!$A$3:$A$3000,'Inventory Check'!$B$3:$B$3000,"WRONG Code",0)</f>
        <v>WRONG Code</v>
      </c>
      <c r="N4481" s="69">
        <f t="shared" si="424"/>
        <v>0</v>
      </c>
      <c r="U4481" s="71">
        <f t="shared" si="423"/>
        <v>0</v>
      </c>
      <c r="V4481" s="71">
        <f t="shared" si="425"/>
        <v>0</v>
      </c>
      <c r="X4481" s="69">
        <f>Job_Cards[[#This Row],[GST on Lobour]]+Job_Cards[[#This Row],[Total Labour]]+Job_Cards[[#This Row],[Part Value]]</f>
        <v>0</v>
      </c>
    </row>
    <row r="4482" spans="7:24" x14ac:dyDescent="0.35">
      <c r="G4482" s="64"/>
      <c r="H4482" s="65"/>
      <c r="I4482" s="65" t="str">
        <f>IF(Job_Cards[[#This Row],[Customer Name]]="",I4481,"")</f>
        <v>Counter Sale</v>
      </c>
      <c r="K4482" s="67" t="str">
        <f>_xlfn.XLOOKUP(Job_Cards[[#This Row],[Part Code Issued]],'Inventory Check'!$A$3:$A$3000,'Inventory Check'!$B$3:$B$3000,"WRONG Code",0)</f>
        <v>WRONG Code</v>
      </c>
      <c r="N4482" s="69">
        <f t="shared" si="424"/>
        <v>0</v>
      </c>
      <c r="U4482" s="71">
        <f t="shared" si="423"/>
        <v>0</v>
      </c>
      <c r="V4482" s="71">
        <f t="shared" si="425"/>
        <v>0</v>
      </c>
      <c r="X4482" s="69">
        <f>Job_Cards[[#This Row],[GST on Lobour]]+Job_Cards[[#This Row],[Total Labour]]+Job_Cards[[#This Row],[Part Value]]</f>
        <v>0</v>
      </c>
    </row>
    <row r="4483" spans="7:24" x14ac:dyDescent="0.35">
      <c r="G4483" s="64"/>
      <c r="H4483" s="65"/>
      <c r="I4483" s="65" t="str">
        <f>IF(Job_Cards[[#This Row],[Customer Name]]="",I4482,"")</f>
        <v>Counter Sale</v>
      </c>
      <c r="K4483" s="67" t="str">
        <f>_xlfn.XLOOKUP(Job_Cards[[#This Row],[Part Code Issued]],'Inventory Check'!$A$3:$A$3000,'Inventory Check'!$B$3:$B$3000,"WRONG Code",0)</f>
        <v>WRONG Code</v>
      </c>
      <c r="N4483" s="69">
        <f t="shared" si="424"/>
        <v>0</v>
      </c>
      <c r="U4483" s="71">
        <f t="shared" si="423"/>
        <v>0</v>
      </c>
      <c r="V4483" s="71">
        <f t="shared" si="425"/>
        <v>0</v>
      </c>
      <c r="X4483" s="69">
        <f>Job_Cards[[#This Row],[GST on Lobour]]+Job_Cards[[#This Row],[Total Labour]]+Job_Cards[[#This Row],[Part Value]]</f>
        <v>0</v>
      </c>
    </row>
    <row r="4484" spans="7:24" x14ac:dyDescent="0.35">
      <c r="G4484" s="64"/>
      <c r="H4484" s="65"/>
      <c r="I4484" s="65" t="str">
        <f>IF(Job_Cards[[#This Row],[Customer Name]]="",I4483,"")</f>
        <v>Counter Sale</v>
      </c>
      <c r="K4484" s="67" t="str">
        <f>_xlfn.XLOOKUP(Job_Cards[[#This Row],[Part Code Issued]],'Inventory Check'!$A$3:$A$3000,'Inventory Check'!$B$3:$B$3000,"WRONG Code",0)</f>
        <v>WRONG Code</v>
      </c>
      <c r="N4484" s="69">
        <f t="shared" si="424"/>
        <v>0</v>
      </c>
      <c r="U4484" s="71">
        <f t="shared" si="423"/>
        <v>0</v>
      </c>
      <c r="V4484" s="71">
        <f t="shared" si="425"/>
        <v>0</v>
      </c>
      <c r="X4484" s="69">
        <f>Job_Cards[[#This Row],[GST on Lobour]]+Job_Cards[[#This Row],[Total Labour]]+Job_Cards[[#This Row],[Part Value]]</f>
        <v>0</v>
      </c>
    </row>
    <row r="4485" spans="7:24" x14ac:dyDescent="0.35">
      <c r="G4485" s="64"/>
      <c r="H4485" s="65"/>
      <c r="I4485" s="65" t="str">
        <f>IF(Job_Cards[[#This Row],[Customer Name]]="",I4484,"")</f>
        <v>Counter Sale</v>
      </c>
      <c r="K4485" s="67" t="str">
        <f>_xlfn.XLOOKUP(Job_Cards[[#This Row],[Part Code Issued]],'Inventory Check'!$A$3:$A$3000,'Inventory Check'!$B$3:$B$3000,"WRONG Code",0)</f>
        <v>WRONG Code</v>
      </c>
      <c r="N4485" s="69">
        <f t="shared" si="424"/>
        <v>0</v>
      </c>
      <c r="U4485" s="71">
        <f t="shared" si="423"/>
        <v>0</v>
      </c>
      <c r="V4485" s="71">
        <f t="shared" si="425"/>
        <v>0</v>
      </c>
      <c r="X4485" s="69">
        <f>Job_Cards[[#This Row],[GST on Lobour]]+Job_Cards[[#This Row],[Total Labour]]+Job_Cards[[#This Row],[Part Value]]</f>
        <v>0</v>
      </c>
    </row>
    <row r="4486" spans="7:24" x14ac:dyDescent="0.35">
      <c r="G4486" s="64"/>
      <c r="H4486" s="65"/>
      <c r="I4486" s="65" t="str">
        <f>IF(Job_Cards[[#This Row],[Customer Name]]="",I4485,"")</f>
        <v>Counter Sale</v>
      </c>
      <c r="K4486" s="67" t="str">
        <f>_xlfn.XLOOKUP(Job_Cards[[#This Row],[Part Code Issued]],'Inventory Check'!$A$3:$A$3000,'Inventory Check'!$B$3:$B$3000,"WRONG Code",0)</f>
        <v>WRONG Code</v>
      </c>
      <c r="N4486" s="69">
        <f t="shared" si="424"/>
        <v>0</v>
      </c>
      <c r="U4486" s="71">
        <f t="shared" si="423"/>
        <v>0</v>
      </c>
      <c r="V4486" s="71">
        <f t="shared" si="425"/>
        <v>0</v>
      </c>
      <c r="X4486" s="69">
        <f>Job_Cards[[#This Row],[GST on Lobour]]+Job_Cards[[#This Row],[Total Labour]]+Job_Cards[[#This Row],[Part Value]]</f>
        <v>0</v>
      </c>
    </row>
    <row r="4487" spans="7:24" x14ac:dyDescent="0.35">
      <c r="G4487" s="64"/>
      <c r="H4487" s="65"/>
      <c r="I4487" s="65" t="str">
        <f>IF(Job_Cards[[#This Row],[Customer Name]]="",I4486,"")</f>
        <v>Counter Sale</v>
      </c>
      <c r="K4487" s="67" t="str">
        <f>_xlfn.XLOOKUP(Job_Cards[[#This Row],[Part Code Issued]],'Inventory Check'!$A$3:$A$3000,'Inventory Check'!$B$3:$B$3000,"WRONG Code",0)</f>
        <v>WRONG Code</v>
      </c>
      <c r="N4487" s="69">
        <f t="shared" si="424"/>
        <v>0</v>
      </c>
      <c r="U4487" s="71">
        <f t="shared" si="423"/>
        <v>0</v>
      </c>
      <c r="V4487" s="71">
        <f t="shared" si="425"/>
        <v>0</v>
      </c>
      <c r="X4487" s="69">
        <f>Job_Cards[[#This Row],[GST on Lobour]]+Job_Cards[[#This Row],[Total Labour]]+Job_Cards[[#This Row],[Part Value]]</f>
        <v>0</v>
      </c>
    </row>
    <row r="4488" spans="7:24" x14ac:dyDescent="0.35">
      <c r="G4488" s="64"/>
      <c r="H4488" s="65"/>
      <c r="I4488" s="65" t="str">
        <f>IF(Job_Cards[[#This Row],[Customer Name]]="",I4487,"")</f>
        <v>Counter Sale</v>
      </c>
      <c r="K4488" s="67" t="str">
        <f>_xlfn.XLOOKUP(Job_Cards[[#This Row],[Part Code Issued]],'Inventory Check'!$A$3:$A$3000,'Inventory Check'!$B$3:$B$3000,"WRONG Code",0)</f>
        <v>WRONG Code</v>
      </c>
      <c r="N4488" s="69">
        <f t="shared" si="424"/>
        <v>0</v>
      </c>
      <c r="U4488" s="71">
        <f t="shared" si="423"/>
        <v>0</v>
      </c>
      <c r="V4488" s="71">
        <f t="shared" si="425"/>
        <v>0</v>
      </c>
      <c r="X4488" s="69">
        <f>Job_Cards[[#This Row],[GST on Lobour]]+Job_Cards[[#This Row],[Total Labour]]+Job_Cards[[#This Row],[Part Value]]</f>
        <v>0</v>
      </c>
    </row>
    <row r="4489" spans="7:24" x14ac:dyDescent="0.35">
      <c r="G4489" s="64"/>
      <c r="H4489" s="65"/>
      <c r="I4489" s="65" t="str">
        <f>IF(Job_Cards[[#This Row],[Customer Name]]="",I4488,"")</f>
        <v>Counter Sale</v>
      </c>
      <c r="K4489" s="67" t="str">
        <f>_xlfn.XLOOKUP(Job_Cards[[#This Row],[Part Code Issued]],'Inventory Check'!$A$3:$A$3000,'Inventory Check'!$B$3:$B$3000,"WRONG Code",0)</f>
        <v>WRONG Code</v>
      </c>
      <c r="N4489" s="69">
        <f t="shared" si="424"/>
        <v>0</v>
      </c>
      <c r="U4489" s="71">
        <f t="shared" si="423"/>
        <v>0</v>
      </c>
      <c r="V4489" s="71">
        <f t="shared" si="425"/>
        <v>0</v>
      </c>
      <c r="X4489" s="69">
        <f>Job_Cards[[#This Row],[GST on Lobour]]+Job_Cards[[#This Row],[Total Labour]]+Job_Cards[[#This Row],[Part Value]]</f>
        <v>0</v>
      </c>
    </row>
    <row r="4490" spans="7:24" x14ac:dyDescent="0.35">
      <c r="G4490" s="64"/>
      <c r="H4490" s="65"/>
      <c r="I4490" s="65" t="str">
        <f>IF(Job_Cards[[#This Row],[Customer Name]]="",I4489,"")</f>
        <v>Counter Sale</v>
      </c>
      <c r="K4490" s="67" t="str">
        <f>_xlfn.XLOOKUP(Job_Cards[[#This Row],[Part Code Issued]],'Inventory Check'!$A$3:$A$3000,'Inventory Check'!$B$3:$B$3000,"WRONG Code",0)</f>
        <v>WRONG Code</v>
      </c>
      <c r="N4490" s="69">
        <f t="shared" si="424"/>
        <v>0</v>
      </c>
      <c r="U4490" s="71">
        <f t="shared" si="423"/>
        <v>0</v>
      </c>
      <c r="V4490" s="71">
        <f t="shared" si="425"/>
        <v>0</v>
      </c>
      <c r="X4490" s="69">
        <f>Job_Cards[[#This Row],[GST on Lobour]]+Job_Cards[[#This Row],[Total Labour]]+Job_Cards[[#This Row],[Part Value]]</f>
        <v>0</v>
      </c>
    </row>
    <row r="4491" spans="7:24" x14ac:dyDescent="0.35">
      <c r="G4491" s="64"/>
      <c r="H4491" s="65"/>
      <c r="I4491" s="65" t="str">
        <f>IF(Job_Cards[[#This Row],[Customer Name]]="",I4490,"")</f>
        <v>Counter Sale</v>
      </c>
      <c r="K4491" s="67" t="str">
        <f>_xlfn.XLOOKUP(Job_Cards[[#This Row],[Part Code Issued]],'Inventory Check'!$A$3:$A$3000,'Inventory Check'!$B$3:$B$3000,"WRONG Code",0)</f>
        <v>WRONG Code</v>
      </c>
      <c r="N4491" s="69">
        <f t="shared" si="424"/>
        <v>0</v>
      </c>
      <c r="U4491" s="71">
        <f t="shared" si="423"/>
        <v>0</v>
      </c>
      <c r="V4491" s="71">
        <f t="shared" si="425"/>
        <v>0</v>
      </c>
      <c r="X4491" s="69">
        <f>Job_Cards[[#This Row],[GST on Lobour]]+Job_Cards[[#This Row],[Total Labour]]+Job_Cards[[#This Row],[Part Value]]</f>
        <v>0</v>
      </c>
    </row>
    <row r="4492" spans="7:24" x14ac:dyDescent="0.35">
      <c r="G4492" s="64"/>
      <c r="H4492" s="65"/>
      <c r="I4492" s="65" t="str">
        <f>IF(Job_Cards[[#This Row],[Customer Name]]="",I4491,"")</f>
        <v>Counter Sale</v>
      </c>
      <c r="K4492" s="67" t="str">
        <f>_xlfn.XLOOKUP(Job_Cards[[#This Row],[Part Code Issued]],'Inventory Check'!$A$3:$A$3000,'Inventory Check'!$B$3:$B$3000,"WRONG Code",0)</f>
        <v>WRONG Code</v>
      </c>
      <c r="N4492" s="69">
        <f t="shared" si="424"/>
        <v>0</v>
      </c>
      <c r="U4492" s="71">
        <f t="shared" si="423"/>
        <v>0</v>
      </c>
      <c r="V4492" s="71">
        <f t="shared" si="425"/>
        <v>0</v>
      </c>
      <c r="X4492" s="69">
        <f>Job_Cards[[#This Row],[GST on Lobour]]+Job_Cards[[#This Row],[Total Labour]]+Job_Cards[[#This Row],[Part Value]]</f>
        <v>0</v>
      </c>
    </row>
    <row r="4493" spans="7:24" x14ac:dyDescent="0.35">
      <c r="G4493" s="64"/>
      <c r="H4493" s="65"/>
      <c r="I4493" s="65" t="str">
        <f>IF(Job_Cards[[#This Row],[Customer Name]]="",I4492,"")</f>
        <v>Counter Sale</v>
      </c>
      <c r="K4493" s="67" t="str">
        <f>_xlfn.XLOOKUP(Job_Cards[[#This Row],[Part Code Issued]],'Inventory Check'!$A$3:$A$3000,'Inventory Check'!$B$3:$B$3000,"WRONG Code",0)</f>
        <v>WRONG Code</v>
      </c>
      <c r="N4493" s="69">
        <f t="shared" si="424"/>
        <v>0</v>
      </c>
      <c r="U4493" s="71">
        <f t="shared" si="423"/>
        <v>0</v>
      </c>
      <c r="V4493" s="71">
        <f t="shared" si="425"/>
        <v>0</v>
      </c>
      <c r="X4493" s="69">
        <f>Job_Cards[[#This Row],[GST on Lobour]]+Job_Cards[[#This Row],[Total Labour]]+Job_Cards[[#This Row],[Part Value]]</f>
        <v>0</v>
      </c>
    </row>
    <row r="4494" spans="7:24" x14ac:dyDescent="0.35">
      <c r="G4494" s="64"/>
      <c r="H4494" s="65"/>
      <c r="I4494" s="65" t="str">
        <f>IF(Job_Cards[[#This Row],[Customer Name]]="",I4493,"")</f>
        <v>Counter Sale</v>
      </c>
      <c r="K4494" s="67" t="str">
        <f>_xlfn.XLOOKUP(Job_Cards[[#This Row],[Part Code Issued]],'Inventory Check'!$A$3:$A$3000,'Inventory Check'!$B$3:$B$3000,"WRONG Code",0)</f>
        <v>WRONG Code</v>
      </c>
      <c r="N4494" s="69">
        <f t="shared" si="424"/>
        <v>0</v>
      </c>
      <c r="U4494" s="71">
        <f t="shared" si="423"/>
        <v>0</v>
      </c>
      <c r="V4494" s="71">
        <f t="shared" si="425"/>
        <v>0</v>
      </c>
      <c r="X4494" s="69">
        <f>Job_Cards[[#This Row],[GST on Lobour]]+Job_Cards[[#This Row],[Total Labour]]+Job_Cards[[#This Row],[Part Value]]</f>
        <v>0</v>
      </c>
    </row>
    <row r="4495" spans="7:24" x14ac:dyDescent="0.35">
      <c r="G4495" s="64"/>
      <c r="H4495" s="65"/>
      <c r="I4495" s="65" t="str">
        <f>IF(Job_Cards[[#This Row],[Customer Name]]="",I4494,"")</f>
        <v>Counter Sale</v>
      </c>
      <c r="K4495" s="67" t="str">
        <f>_xlfn.XLOOKUP(Job_Cards[[#This Row],[Part Code Issued]],'Inventory Check'!$A$3:$A$3000,'Inventory Check'!$B$3:$B$3000,"WRONG Code",0)</f>
        <v>WRONG Code</v>
      </c>
      <c r="N4495" s="69">
        <f t="shared" si="424"/>
        <v>0</v>
      </c>
      <c r="U4495" s="71">
        <f t="shared" si="423"/>
        <v>0</v>
      </c>
      <c r="V4495" s="71">
        <f t="shared" si="425"/>
        <v>0</v>
      </c>
      <c r="X4495" s="69">
        <f>Job_Cards[[#This Row],[GST on Lobour]]+Job_Cards[[#This Row],[Total Labour]]+Job_Cards[[#This Row],[Part Value]]</f>
        <v>0</v>
      </c>
    </row>
    <row r="4496" spans="7:24" x14ac:dyDescent="0.35">
      <c r="G4496" s="64"/>
      <c r="H4496" s="65"/>
      <c r="I4496" s="65" t="str">
        <f>IF(Job_Cards[[#This Row],[Customer Name]]="",I4495,"")</f>
        <v>Counter Sale</v>
      </c>
      <c r="K4496" s="67" t="str">
        <f>_xlfn.XLOOKUP(Job_Cards[[#This Row],[Part Code Issued]],'Inventory Check'!$A$3:$A$3000,'Inventory Check'!$B$3:$B$3000,"WRONG Code",0)</f>
        <v>WRONG Code</v>
      </c>
      <c r="N4496" s="69">
        <f t="shared" si="424"/>
        <v>0</v>
      </c>
      <c r="U4496" s="71">
        <f t="shared" si="423"/>
        <v>0</v>
      </c>
      <c r="V4496" s="71">
        <f t="shared" si="425"/>
        <v>0</v>
      </c>
      <c r="X4496" s="69">
        <f>Job_Cards[[#This Row],[GST on Lobour]]+Job_Cards[[#This Row],[Total Labour]]+Job_Cards[[#This Row],[Part Value]]</f>
        <v>0</v>
      </c>
    </row>
    <row r="4497" spans="7:24" x14ac:dyDescent="0.35">
      <c r="G4497" s="64"/>
      <c r="H4497" s="65"/>
      <c r="I4497" s="65" t="str">
        <f>IF(Job_Cards[[#This Row],[Customer Name]]="",I4496,"")</f>
        <v>Counter Sale</v>
      </c>
      <c r="K4497" s="67" t="str">
        <f>_xlfn.XLOOKUP(Job_Cards[[#This Row],[Part Code Issued]],'Inventory Check'!$A$3:$A$3000,'Inventory Check'!$B$3:$B$3000,"WRONG Code",0)</f>
        <v>WRONG Code</v>
      </c>
      <c r="N4497" s="69">
        <f t="shared" si="424"/>
        <v>0</v>
      </c>
      <c r="U4497" s="71">
        <f t="shared" si="423"/>
        <v>0</v>
      </c>
      <c r="V4497" s="71">
        <f t="shared" si="425"/>
        <v>0</v>
      </c>
      <c r="X4497" s="69">
        <f>Job_Cards[[#This Row],[GST on Lobour]]+Job_Cards[[#This Row],[Total Labour]]+Job_Cards[[#This Row],[Part Value]]</f>
        <v>0</v>
      </c>
    </row>
    <row r="4498" spans="7:24" x14ac:dyDescent="0.35">
      <c r="G4498" s="64"/>
      <c r="H4498" s="65"/>
      <c r="I4498" s="65" t="str">
        <f>IF(Job_Cards[[#This Row],[Customer Name]]="",I4497,"")</f>
        <v>Counter Sale</v>
      </c>
      <c r="K4498" s="67" t="str">
        <f>_xlfn.XLOOKUP(Job_Cards[[#This Row],[Part Code Issued]],'Inventory Check'!$A$3:$A$3000,'Inventory Check'!$B$3:$B$3000,"WRONG Code",0)</f>
        <v>WRONG Code</v>
      </c>
      <c r="N4498" s="69">
        <f t="shared" si="424"/>
        <v>0</v>
      </c>
      <c r="U4498" s="71">
        <f t="shared" si="423"/>
        <v>0</v>
      </c>
      <c r="V4498" s="71">
        <f t="shared" si="425"/>
        <v>0</v>
      </c>
      <c r="X4498" s="69">
        <f>Job_Cards[[#This Row],[GST on Lobour]]+Job_Cards[[#This Row],[Total Labour]]+Job_Cards[[#This Row],[Part Value]]</f>
        <v>0</v>
      </c>
    </row>
    <row r="4499" spans="7:24" x14ac:dyDescent="0.35">
      <c r="G4499" s="64"/>
      <c r="H4499" s="65"/>
      <c r="I4499" s="65" t="str">
        <f>IF(Job_Cards[[#This Row],[Customer Name]]="",I4498,"")</f>
        <v>Counter Sale</v>
      </c>
      <c r="K4499" s="67" t="str">
        <f>_xlfn.XLOOKUP(Job_Cards[[#This Row],[Part Code Issued]],'Inventory Check'!$A$3:$A$3000,'Inventory Check'!$B$3:$B$3000,"WRONG Code",0)</f>
        <v>WRONG Code</v>
      </c>
      <c r="N4499" s="69">
        <f t="shared" si="424"/>
        <v>0</v>
      </c>
      <c r="U4499" s="71">
        <f t="shared" si="423"/>
        <v>0</v>
      </c>
      <c r="V4499" s="71">
        <f t="shared" si="425"/>
        <v>0</v>
      </c>
      <c r="X4499" s="69">
        <f>Job_Cards[[#This Row],[GST on Lobour]]+Job_Cards[[#This Row],[Total Labour]]+Job_Cards[[#This Row],[Part Value]]</f>
        <v>0</v>
      </c>
    </row>
    <row r="4500" spans="7:24" x14ac:dyDescent="0.35">
      <c r="G4500" s="64"/>
      <c r="H4500" s="65"/>
      <c r="I4500" s="65" t="str">
        <f>IF(Job_Cards[[#This Row],[Customer Name]]="",I4499,"")</f>
        <v>Counter Sale</v>
      </c>
      <c r="K4500" s="67" t="str">
        <f>_xlfn.XLOOKUP(Job_Cards[[#This Row],[Part Code Issued]],'Inventory Check'!$A$3:$A$3000,'Inventory Check'!$B$3:$B$3000,"WRONG Code",0)</f>
        <v>WRONG Code</v>
      </c>
      <c r="N4500" s="69">
        <f t="shared" si="424"/>
        <v>0</v>
      </c>
      <c r="U4500" s="71">
        <f t="shared" si="423"/>
        <v>0</v>
      </c>
      <c r="V4500" s="71">
        <f t="shared" si="425"/>
        <v>0</v>
      </c>
      <c r="X4500" s="69">
        <f>Job_Cards[[#This Row],[GST on Lobour]]+Job_Cards[[#This Row],[Total Labour]]+Job_Cards[[#This Row],[Part Value]]</f>
        <v>0</v>
      </c>
    </row>
    <row r="4501" spans="7:24" x14ac:dyDescent="0.35">
      <c r="G4501" s="64"/>
      <c r="H4501" s="65"/>
      <c r="I4501" s="65" t="str">
        <f>IF(Job_Cards[[#This Row],[Customer Name]]="",I4500,"")</f>
        <v>Counter Sale</v>
      </c>
      <c r="K4501" s="67" t="str">
        <f>_xlfn.XLOOKUP(Job_Cards[[#This Row],[Part Code Issued]],'Inventory Check'!$A$3:$A$3000,'Inventory Check'!$B$3:$B$3000,"WRONG Code",0)</f>
        <v>WRONG Code</v>
      </c>
      <c r="N4501" s="69">
        <f t="shared" si="424"/>
        <v>0</v>
      </c>
      <c r="U4501" s="71">
        <f t="shared" si="423"/>
        <v>0</v>
      </c>
      <c r="V4501" s="71">
        <f t="shared" si="425"/>
        <v>0</v>
      </c>
      <c r="X4501" s="69">
        <f>Job_Cards[[#This Row],[GST on Lobour]]+Job_Cards[[#This Row],[Total Labour]]+Job_Cards[[#This Row],[Part Value]]</f>
        <v>0</v>
      </c>
    </row>
    <row r="4502" spans="7:24" x14ac:dyDescent="0.35">
      <c r="G4502" s="64"/>
      <c r="H4502" s="65"/>
      <c r="I4502" s="65" t="str">
        <f>IF(Job_Cards[[#This Row],[Customer Name]]="",I4501,"")</f>
        <v>Counter Sale</v>
      </c>
      <c r="K4502" s="67" t="str">
        <f>_xlfn.XLOOKUP(Job_Cards[[#This Row],[Part Code Issued]],'Inventory Check'!$A$3:$A$3000,'Inventory Check'!$B$3:$B$3000,"WRONG Code",0)</f>
        <v>WRONG Code</v>
      </c>
      <c r="N4502" s="69">
        <f t="shared" si="424"/>
        <v>0</v>
      </c>
      <c r="U4502" s="71">
        <f t="shared" si="423"/>
        <v>0</v>
      </c>
      <c r="V4502" s="71">
        <f t="shared" si="425"/>
        <v>0</v>
      </c>
      <c r="X4502" s="69">
        <f>Job_Cards[[#This Row],[GST on Lobour]]+Job_Cards[[#This Row],[Total Labour]]+Job_Cards[[#This Row],[Part Value]]</f>
        <v>0</v>
      </c>
    </row>
    <row r="4503" spans="7:24" x14ac:dyDescent="0.35">
      <c r="G4503" s="64"/>
      <c r="H4503" s="65"/>
      <c r="I4503" s="65" t="str">
        <f>IF(Job_Cards[[#This Row],[Customer Name]]="",I4502,"")</f>
        <v>Counter Sale</v>
      </c>
      <c r="K4503" s="67" t="str">
        <f>_xlfn.XLOOKUP(Job_Cards[[#This Row],[Part Code Issued]],'Inventory Check'!$A$3:$A$3000,'Inventory Check'!$B$3:$B$3000,"WRONG Code",0)</f>
        <v>WRONG Code</v>
      </c>
      <c r="N4503" s="69">
        <f t="shared" si="424"/>
        <v>0</v>
      </c>
      <c r="U4503" s="71">
        <f t="shared" si="423"/>
        <v>0</v>
      </c>
      <c r="V4503" s="71">
        <f t="shared" si="425"/>
        <v>0</v>
      </c>
      <c r="X4503" s="69">
        <f>Job_Cards[[#This Row],[GST on Lobour]]+Job_Cards[[#This Row],[Total Labour]]+Job_Cards[[#This Row],[Part Value]]</f>
        <v>0</v>
      </c>
    </row>
    <row r="4504" spans="7:24" x14ac:dyDescent="0.35">
      <c r="G4504" s="64"/>
      <c r="H4504" s="65"/>
      <c r="I4504" s="65" t="str">
        <f>IF(Job_Cards[[#This Row],[Customer Name]]="",I4503,"")</f>
        <v>Counter Sale</v>
      </c>
      <c r="K4504" s="67" t="str">
        <f>_xlfn.XLOOKUP(Job_Cards[[#This Row],[Part Code Issued]],'Inventory Check'!$A$3:$A$3000,'Inventory Check'!$B$3:$B$3000,"WRONG Code",0)</f>
        <v>WRONG Code</v>
      </c>
      <c r="N4504" s="69">
        <f t="shared" si="424"/>
        <v>0</v>
      </c>
      <c r="U4504" s="71">
        <f t="shared" si="423"/>
        <v>0</v>
      </c>
      <c r="V4504" s="71">
        <f t="shared" si="425"/>
        <v>0</v>
      </c>
      <c r="X4504" s="69">
        <f>Job_Cards[[#This Row],[GST on Lobour]]+Job_Cards[[#This Row],[Total Labour]]+Job_Cards[[#This Row],[Part Value]]</f>
        <v>0</v>
      </c>
    </row>
    <row r="4505" spans="7:24" x14ac:dyDescent="0.35">
      <c r="G4505" s="64"/>
      <c r="H4505" s="65"/>
      <c r="I4505" s="65" t="str">
        <f>IF(Job_Cards[[#This Row],[Customer Name]]="",I4504,"")</f>
        <v>Counter Sale</v>
      </c>
      <c r="K4505" s="67" t="str">
        <f>_xlfn.XLOOKUP(Job_Cards[[#This Row],[Part Code Issued]],'Inventory Check'!$A$3:$A$3000,'Inventory Check'!$B$3:$B$3000,"WRONG Code",0)</f>
        <v>WRONG Code</v>
      </c>
      <c r="N4505" s="69">
        <f t="shared" si="424"/>
        <v>0</v>
      </c>
      <c r="U4505" s="71">
        <f t="shared" si="423"/>
        <v>0</v>
      </c>
      <c r="V4505" s="71">
        <f t="shared" si="425"/>
        <v>0</v>
      </c>
      <c r="X4505" s="69">
        <f>Job_Cards[[#This Row],[GST on Lobour]]+Job_Cards[[#This Row],[Total Labour]]+Job_Cards[[#This Row],[Part Value]]</f>
        <v>0</v>
      </c>
    </row>
    <row r="4506" spans="7:24" x14ac:dyDescent="0.35">
      <c r="G4506" s="64"/>
      <c r="H4506" s="65"/>
      <c r="I4506" s="65" t="str">
        <f>IF(Job_Cards[[#This Row],[Customer Name]]="",I4505,"")</f>
        <v>Counter Sale</v>
      </c>
      <c r="K4506" s="67" t="str">
        <f>_xlfn.XLOOKUP(Job_Cards[[#This Row],[Part Code Issued]],'Inventory Check'!$A$3:$A$3000,'Inventory Check'!$B$3:$B$3000,"WRONG Code",0)</f>
        <v>WRONG Code</v>
      </c>
      <c r="N4506" s="69">
        <f t="shared" si="424"/>
        <v>0</v>
      </c>
      <c r="U4506" s="71">
        <f t="shared" si="423"/>
        <v>0</v>
      </c>
      <c r="V4506" s="71">
        <f t="shared" si="425"/>
        <v>0</v>
      </c>
      <c r="X4506" s="69">
        <f>Job_Cards[[#This Row],[GST on Lobour]]+Job_Cards[[#This Row],[Total Labour]]+Job_Cards[[#This Row],[Part Value]]</f>
        <v>0</v>
      </c>
    </row>
    <row r="4507" spans="7:24" x14ac:dyDescent="0.35">
      <c r="G4507" s="64"/>
      <c r="H4507" s="65"/>
      <c r="I4507" s="65" t="str">
        <f>IF(Job_Cards[[#This Row],[Customer Name]]="",I4506,"")</f>
        <v>Counter Sale</v>
      </c>
      <c r="K4507" s="67" t="str">
        <f>_xlfn.XLOOKUP(Job_Cards[[#This Row],[Part Code Issued]],'Inventory Check'!$A$3:$A$3000,'Inventory Check'!$B$3:$B$3000,"WRONG Code",0)</f>
        <v>WRONG Code</v>
      </c>
      <c r="N4507" s="69">
        <f t="shared" si="424"/>
        <v>0</v>
      </c>
      <c r="U4507" s="71">
        <f t="shared" si="423"/>
        <v>0</v>
      </c>
      <c r="V4507" s="71">
        <f t="shared" si="425"/>
        <v>0</v>
      </c>
      <c r="X4507" s="69">
        <f>Job_Cards[[#This Row],[GST on Lobour]]+Job_Cards[[#This Row],[Total Labour]]+Job_Cards[[#This Row],[Part Value]]</f>
        <v>0</v>
      </c>
    </row>
    <row r="4508" spans="7:24" x14ac:dyDescent="0.35">
      <c r="G4508" s="64"/>
      <c r="H4508" s="65"/>
      <c r="I4508" s="65" t="str">
        <f>IF(Job_Cards[[#This Row],[Customer Name]]="",I4507,"")</f>
        <v>Counter Sale</v>
      </c>
      <c r="K4508" s="67" t="str">
        <f>_xlfn.XLOOKUP(Job_Cards[[#This Row],[Part Code Issued]],'Inventory Check'!$A$3:$A$3000,'Inventory Check'!$B$3:$B$3000,"WRONG Code",0)</f>
        <v>WRONG Code</v>
      </c>
      <c r="N4508" s="69">
        <f t="shared" si="424"/>
        <v>0</v>
      </c>
      <c r="U4508" s="71">
        <f t="shared" si="423"/>
        <v>0</v>
      </c>
      <c r="V4508" s="71">
        <f t="shared" si="425"/>
        <v>0</v>
      </c>
      <c r="X4508" s="69">
        <f>Job_Cards[[#This Row],[GST on Lobour]]+Job_Cards[[#This Row],[Total Labour]]+Job_Cards[[#This Row],[Part Value]]</f>
        <v>0</v>
      </c>
    </row>
    <row r="4509" spans="7:24" x14ac:dyDescent="0.35">
      <c r="G4509" s="64"/>
      <c r="H4509" s="65"/>
      <c r="I4509" s="65" t="str">
        <f>IF(Job_Cards[[#This Row],[Customer Name]]="",I4508,"")</f>
        <v>Counter Sale</v>
      </c>
      <c r="K4509" s="67" t="str">
        <f>_xlfn.XLOOKUP(Job_Cards[[#This Row],[Part Code Issued]],'Inventory Check'!$A$3:$A$3000,'Inventory Check'!$B$3:$B$3000,"WRONG Code",0)</f>
        <v>WRONG Code</v>
      </c>
      <c r="N4509" s="69">
        <f t="shared" si="424"/>
        <v>0</v>
      </c>
      <c r="U4509" s="71">
        <f t="shared" si="423"/>
        <v>0</v>
      </c>
      <c r="V4509" s="71">
        <f t="shared" si="425"/>
        <v>0</v>
      </c>
      <c r="X4509" s="69">
        <f>Job_Cards[[#This Row],[GST on Lobour]]+Job_Cards[[#This Row],[Total Labour]]+Job_Cards[[#This Row],[Part Value]]</f>
        <v>0</v>
      </c>
    </row>
    <row r="4510" spans="7:24" x14ac:dyDescent="0.35">
      <c r="G4510" s="64"/>
      <c r="H4510" s="65"/>
      <c r="I4510" s="65" t="str">
        <f>IF(Job_Cards[[#This Row],[Customer Name]]="",I4509,"")</f>
        <v>Counter Sale</v>
      </c>
      <c r="K4510" s="67" t="str">
        <f>_xlfn.XLOOKUP(Job_Cards[[#This Row],[Part Code Issued]],'Inventory Check'!$A$3:$A$3000,'Inventory Check'!$B$3:$B$3000,"WRONG Code",0)</f>
        <v>WRONG Code</v>
      </c>
      <c r="N4510" s="69">
        <f t="shared" si="424"/>
        <v>0</v>
      </c>
      <c r="U4510" s="71">
        <f t="shared" si="423"/>
        <v>0</v>
      </c>
      <c r="V4510" s="71">
        <f t="shared" si="425"/>
        <v>0</v>
      </c>
      <c r="X4510" s="69">
        <f>Job_Cards[[#This Row],[GST on Lobour]]+Job_Cards[[#This Row],[Total Labour]]+Job_Cards[[#This Row],[Part Value]]</f>
        <v>0</v>
      </c>
    </row>
    <row r="4511" spans="7:24" x14ac:dyDescent="0.35">
      <c r="G4511" s="64"/>
      <c r="H4511" s="65"/>
      <c r="I4511" s="65" t="str">
        <f>IF(Job_Cards[[#This Row],[Customer Name]]="",I4510,"")</f>
        <v>Counter Sale</v>
      </c>
      <c r="K4511" s="67" t="str">
        <f>_xlfn.XLOOKUP(Job_Cards[[#This Row],[Part Code Issued]],'Inventory Check'!$A$3:$A$3000,'Inventory Check'!$B$3:$B$3000,"WRONG Code",0)</f>
        <v>WRONG Code</v>
      </c>
      <c r="N4511" s="69">
        <f t="shared" si="424"/>
        <v>0</v>
      </c>
      <c r="U4511" s="71">
        <f t="shared" si="423"/>
        <v>0</v>
      </c>
      <c r="V4511" s="71">
        <f t="shared" si="425"/>
        <v>0</v>
      </c>
      <c r="X4511" s="69">
        <f>Job_Cards[[#This Row],[GST on Lobour]]+Job_Cards[[#This Row],[Total Labour]]+Job_Cards[[#This Row],[Part Value]]</f>
        <v>0</v>
      </c>
    </row>
    <row r="4512" spans="7:24" x14ac:dyDescent="0.35">
      <c r="G4512" s="64"/>
      <c r="H4512" s="65"/>
      <c r="I4512" s="65" t="str">
        <f>IF(Job_Cards[[#This Row],[Customer Name]]="",I4511,"")</f>
        <v>Counter Sale</v>
      </c>
      <c r="K4512" s="67" t="str">
        <f>_xlfn.XLOOKUP(Job_Cards[[#This Row],[Part Code Issued]],'Inventory Check'!$A$3:$A$3000,'Inventory Check'!$B$3:$B$3000,"WRONG Code",0)</f>
        <v>WRONG Code</v>
      </c>
      <c r="N4512" s="69">
        <f t="shared" si="424"/>
        <v>0</v>
      </c>
      <c r="U4512" s="71">
        <f t="shared" si="423"/>
        <v>0</v>
      </c>
      <c r="V4512" s="71">
        <f t="shared" si="425"/>
        <v>0</v>
      </c>
      <c r="X4512" s="69">
        <f>Job_Cards[[#This Row],[GST on Lobour]]+Job_Cards[[#This Row],[Total Labour]]+Job_Cards[[#This Row],[Part Value]]</f>
        <v>0</v>
      </c>
    </row>
    <row r="4513" spans="7:24" x14ac:dyDescent="0.35">
      <c r="G4513" s="64"/>
      <c r="H4513" s="65"/>
      <c r="I4513" s="65" t="str">
        <f>IF(Job_Cards[[#This Row],[Customer Name]]="",I4512,"")</f>
        <v>Counter Sale</v>
      </c>
      <c r="K4513" s="67" t="str">
        <f>_xlfn.XLOOKUP(Job_Cards[[#This Row],[Part Code Issued]],'Inventory Check'!$A$3:$A$3000,'Inventory Check'!$B$3:$B$3000,"WRONG Code",0)</f>
        <v>WRONG Code</v>
      </c>
      <c r="N4513" s="69">
        <f t="shared" si="424"/>
        <v>0</v>
      </c>
      <c r="U4513" s="71">
        <f t="shared" si="423"/>
        <v>0</v>
      </c>
      <c r="V4513" s="71">
        <f t="shared" si="425"/>
        <v>0</v>
      </c>
      <c r="X4513" s="69">
        <f>Job_Cards[[#This Row],[GST on Lobour]]+Job_Cards[[#This Row],[Total Labour]]+Job_Cards[[#This Row],[Part Value]]</f>
        <v>0</v>
      </c>
    </row>
    <row r="4514" spans="7:24" x14ac:dyDescent="0.35">
      <c r="G4514" s="64"/>
      <c r="H4514" s="65"/>
      <c r="I4514" s="65" t="str">
        <f>IF(Job_Cards[[#This Row],[Customer Name]]="",I4513,"")</f>
        <v>Counter Sale</v>
      </c>
      <c r="K4514" s="67" t="str">
        <f>_xlfn.XLOOKUP(Job_Cards[[#This Row],[Part Code Issued]],'Inventory Check'!$A$3:$A$3000,'Inventory Check'!$B$3:$B$3000,"WRONG Code",0)</f>
        <v>WRONG Code</v>
      </c>
      <c r="N4514" s="69">
        <f t="shared" si="424"/>
        <v>0</v>
      </c>
      <c r="U4514" s="71">
        <f t="shared" si="423"/>
        <v>0</v>
      </c>
      <c r="V4514" s="71">
        <f t="shared" si="425"/>
        <v>0</v>
      </c>
      <c r="X4514" s="69">
        <f>Job_Cards[[#This Row],[GST on Lobour]]+Job_Cards[[#This Row],[Total Labour]]+Job_Cards[[#This Row],[Part Value]]</f>
        <v>0</v>
      </c>
    </row>
    <row r="4515" spans="7:24" x14ac:dyDescent="0.35">
      <c r="G4515" s="64"/>
      <c r="H4515" s="65"/>
      <c r="I4515" s="65" t="str">
        <f>IF(Job_Cards[[#This Row],[Customer Name]]="",I4514,"")</f>
        <v>Counter Sale</v>
      </c>
      <c r="K4515" s="67" t="str">
        <f>_xlfn.XLOOKUP(Job_Cards[[#This Row],[Part Code Issued]],'Inventory Check'!$A$3:$A$3000,'Inventory Check'!$B$3:$B$3000,"WRONG Code",0)</f>
        <v>WRONG Code</v>
      </c>
      <c r="N4515" s="69">
        <f t="shared" si="424"/>
        <v>0</v>
      </c>
      <c r="U4515" s="71">
        <f t="shared" si="423"/>
        <v>0</v>
      </c>
      <c r="V4515" s="71">
        <f t="shared" si="425"/>
        <v>0</v>
      </c>
      <c r="X4515" s="69">
        <f>Job_Cards[[#This Row],[GST on Lobour]]+Job_Cards[[#This Row],[Total Labour]]+Job_Cards[[#This Row],[Part Value]]</f>
        <v>0</v>
      </c>
    </row>
    <row r="4516" spans="7:24" x14ac:dyDescent="0.35">
      <c r="G4516" s="64"/>
      <c r="H4516" s="65"/>
      <c r="I4516" s="65" t="str">
        <f>IF(Job_Cards[[#This Row],[Customer Name]]="",I4515,"")</f>
        <v>Counter Sale</v>
      </c>
      <c r="K4516" s="67" t="str">
        <f>_xlfn.XLOOKUP(Job_Cards[[#This Row],[Part Code Issued]],'Inventory Check'!$A$3:$A$3000,'Inventory Check'!$B$3:$B$3000,"WRONG Code",0)</f>
        <v>WRONG Code</v>
      </c>
      <c r="N4516" s="69">
        <f t="shared" si="424"/>
        <v>0</v>
      </c>
      <c r="U4516" s="71">
        <f t="shared" si="423"/>
        <v>0</v>
      </c>
      <c r="V4516" s="71">
        <f t="shared" si="425"/>
        <v>0</v>
      </c>
      <c r="X4516" s="69">
        <f>Job_Cards[[#This Row],[GST on Lobour]]+Job_Cards[[#This Row],[Total Labour]]+Job_Cards[[#This Row],[Part Value]]</f>
        <v>0</v>
      </c>
    </row>
    <row r="4517" spans="7:24" x14ac:dyDescent="0.35">
      <c r="G4517" s="64"/>
      <c r="H4517" s="65"/>
      <c r="I4517" s="65" t="str">
        <f>IF(Job_Cards[[#This Row],[Customer Name]]="",I4516,"")</f>
        <v>Counter Sale</v>
      </c>
      <c r="K4517" s="67" t="str">
        <f>_xlfn.XLOOKUP(Job_Cards[[#This Row],[Part Code Issued]],'Inventory Check'!$A$3:$A$3000,'Inventory Check'!$B$3:$B$3000,"WRONG Code",0)</f>
        <v>WRONG Code</v>
      </c>
      <c r="N4517" s="69">
        <f t="shared" si="424"/>
        <v>0</v>
      </c>
      <c r="U4517" s="71">
        <f t="shared" si="423"/>
        <v>0</v>
      </c>
      <c r="V4517" s="71">
        <f t="shared" si="425"/>
        <v>0</v>
      </c>
      <c r="X4517" s="69">
        <f>Job_Cards[[#This Row],[GST on Lobour]]+Job_Cards[[#This Row],[Total Labour]]+Job_Cards[[#This Row],[Part Value]]</f>
        <v>0</v>
      </c>
    </row>
    <row r="4518" spans="7:24" x14ac:dyDescent="0.35">
      <c r="G4518" s="64"/>
      <c r="H4518" s="65"/>
      <c r="I4518" s="65" t="str">
        <f>IF(Job_Cards[[#This Row],[Customer Name]]="",I4517,"")</f>
        <v>Counter Sale</v>
      </c>
      <c r="K4518" s="67" t="str">
        <f>_xlfn.XLOOKUP(Job_Cards[[#This Row],[Part Code Issued]],'Inventory Check'!$A$3:$A$3000,'Inventory Check'!$B$3:$B$3000,"WRONG Code",0)</f>
        <v>WRONG Code</v>
      </c>
      <c r="N4518" s="69">
        <f t="shared" si="424"/>
        <v>0</v>
      </c>
      <c r="U4518" s="71">
        <f t="shared" si="423"/>
        <v>0</v>
      </c>
      <c r="V4518" s="71">
        <f t="shared" si="425"/>
        <v>0</v>
      </c>
      <c r="X4518" s="69">
        <f>Job_Cards[[#This Row],[GST on Lobour]]+Job_Cards[[#This Row],[Total Labour]]+Job_Cards[[#This Row],[Part Value]]</f>
        <v>0</v>
      </c>
    </row>
    <row r="4519" spans="7:24" x14ac:dyDescent="0.35">
      <c r="G4519" s="64"/>
      <c r="H4519" s="65"/>
      <c r="I4519" s="65" t="str">
        <f>IF(Job_Cards[[#This Row],[Customer Name]]="",I4518,"")</f>
        <v>Counter Sale</v>
      </c>
      <c r="K4519" s="67" t="str">
        <f>_xlfn.XLOOKUP(Job_Cards[[#This Row],[Part Code Issued]],'Inventory Check'!$A$3:$A$3000,'Inventory Check'!$B$3:$B$3000,"WRONG Code",0)</f>
        <v>WRONG Code</v>
      </c>
      <c r="N4519" s="69">
        <f t="shared" si="424"/>
        <v>0</v>
      </c>
      <c r="U4519" s="71">
        <f t="shared" si="423"/>
        <v>0</v>
      </c>
      <c r="V4519" s="71">
        <f t="shared" si="425"/>
        <v>0</v>
      </c>
      <c r="X4519" s="69">
        <f>Job_Cards[[#This Row],[GST on Lobour]]+Job_Cards[[#This Row],[Total Labour]]+Job_Cards[[#This Row],[Part Value]]</f>
        <v>0</v>
      </c>
    </row>
    <row r="4520" spans="7:24" x14ac:dyDescent="0.35">
      <c r="G4520" s="64"/>
      <c r="H4520" s="65"/>
      <c r="I4520" s="65" t="str">
        <f>IF(Job_Cards[[#This Row],[Customer Name]]="",I4519,"")</f>
        <v>Counter Sale</v>
      </c>
      <c r="K4520" s="67" t="str">
        <f>_xlfn.XLOOKUP(Job_Cards[[#This Row],[Part Code Issued]],'Inventory Check'!$A$3:$A$3000,'Inventory Check'!$B$3:$B$3000,"WRONG Code",0)</f>
        <v>WRONG Code</v>
      </c>
      <c r="N4520" s="69">
        <f t="shared" si="424"/>
        <v>0</v>
      </c>
      <c r="U4520" s="71">
        <f t="shared" si="423"/>
        <v>0</v>
      </c>
      <c r="V4520" s="71">
        <f t="shared" si="425"/>
        <v>0</v>
      </c>
      <c r="X4520" s="69">
        <f>Job_Cards[[#This Row],[GST on Lobour]]+Job_Cards[[#This Row],[Total Labour]]+Job_Cards[[#This Row],[Part Value]]</f>
        <v>0</v>
      </c>
    </row>
    <row r="4521" spans="7:24" x14ac:dyDescent="0.35">
      <c r="G4521" s="64"/>
      <c r="H4521" s="65"/>
      <c r="I4521" s="65" t="str">
        <f>IF(Job_Cards[[#This Row],[Customer Name]]="",I4520,"")</f>
        <v>Counter Sale</v>
      </c>
      <c r="K4521" s="67" t="str">
        <f>_xlfn.XLOOKUP(Job_Cards[[#This Row],[Part Code Issued]],'Inventory Check'!$A$3:$A$3000,'Inventory Check'!$B$3:$B$3000,"WRONG Code",0)</f>
        <v>WRONG Code</v>
      </c>
      <c r="N4521" s="69">
        <f t="shared" si="424"/>
        <v>0</v>
      </c>
      <c r="U4521" s="71">
        <f t="shared" si="423"/>
        <v>0</v>
      </c>
      <c r="V4521" s="71">
        <f t="shared" si="425"/>
        <v>0</v>
      </c>
      <c r="X4521" s="69">
        <f>Job_Cards[[#This Row],[GST on Lobour]]+Job_Cards[[#This Row],[Total Labour]]+Job_Cards[[#This Row],[Part Value]]</f>
        <v>0</v>
      </c>
    </row>
    <row r="4522" spans="7:24" x14ac:dyDescent="0.35">
      <c r="G4522" s="64"/>
      <c r="H4522" s="65"/>
      <c r="I4522" s="65" t="str">
        <f>IF(Job_Cards[[#This Row],[Customer Name]]="",I4521,"")</f>
        <v>Counter Sale</v>
      </c>
      <c r="K4522" s="67" t="str">
        <f>_xlfn.XLOOKUP(Job_Cards[[#This Row],[Part Code Issued]],'Inventory Check'!$A$3:$A$3000,'Inventory Check'!$B$3:$B$3000,"WRONG Code",0)</f>
        <v>WRONG Code</v>
      </c>
      <c r="N4522" s="69">
        <f t="shared" si="424"/>
        <v>0</v>
      </c>
      <c r="U4522" s="71">
        <f t="shared" si="423"/>
        <v>0</v>
      </c>
      <c r="V4522" s="71">
        <f t="shared" si="425"/>
        <v>0</v>
      </c>
      <c r="X4522" s="69">
        <f>Job_Cards[[#This Row],[GST on Lobour]]+Job_Cards[[#This Row],[Total Labour]]+Job_Cards[[#This Row],[Part Value]]</f>
        <v>0</v>
      </c>
    </row>
    <row r="4523" spans="7:24" x14ac:dyDescent="0.35">
      <c r="G4523" s="64"/>
      <c r="H4523" s="65"/>
      <c r="I4523" s="65" t="str">
        <f>IF(Job_Cards[[#This Row],[Customer Name]]="",I4522,"")</f>
        <v>Counter Sale</v>
      </c>
      <c r="K4523" s="67" t="str">
        <f>_xlfn.XLOOKUP(Job_Cards[[#This Row],[Part Code Issued]],'Inventory Check'!$A$3:$A$3000,'Inventory Check'!$B$3:$B$3000,"WRONG Code",0)</f>
        <v>WRONG Code</v>
      </c>
      <c r="N4523" s="69">
        <f t="shared" si="424"/>
        <v>0</v>
      </c>
      <c r="U4523" s="71">
        <f t="shared" si="423"/>
        <v>0</v>
      </c>
      <c r="V4523" s="71">
        <f t="shared" si="425"/>
        <v>0</v>
      </c>
      <c r="X4523" s="69">
        <f>Job_Cards[[#This Row],[GST on Lobour]]+Job_Cards[[#This Row],[Total Labour]]+Job_Cards[[#This Row],[Part Value]]</f>
        <v>0</v>
      </c>
    </row>
    <row r="4524" spans="7:24" x14ac:dyDescent="0.35">
      <c r="G4524" s="64"/>
      <c r="H4524" s="65"/>
      <c r="I4524" s="65" t="str">
        <f>IF(Job_Cards[[#This Row],[Customer Name]]="",I4523,"")</f>
        <v>Counter Sale</v>
      </c>
      <c r="K4524" s="67" t="str">
        <f>_xlfn.XLOOKUP(Job_Cards[[#This Row],[Part Code Issued]],'Inventory Check'!$A$3:$A$3000,'Inventory Check'!$B$3:$B$3000,"WRONG Code",0)</f>
        <v>WRONG Code</v>
      </c>
      <c r="N4524" s="69">
        <f t="shared" si="424"/>
        <v>0</v>
      </c>
      <c r="U4524" s="71">
        <f t="shared" si="423"/>
        <v>0</v>
      </c>
      <c r="V4524" s="71">
        <f t="shared" si="425"/>
        <v>0</v>
      </c>
      <c r="X4524" s="69">
        <f>Job_Cards[[#This Row],[GST on Lobour]]+Job_Cards[[#This Row],[Total Labour]]+Job_Cards[[#This Row],[Part Value]]</f>
        <v>0</v>
      </c>
    </row>
    <row r="4525" spans="7:24" x14ac:dyDescent="0.35">
      <c r="G4525" s="64"/>
      <c r="H4525" s="65"/>
      <c r="I4525" s="65" t="str">
        <f>IF(Job_Cards[[#This Row],[Customer Name]]="",I4524,"")</f>
        <v>Counter Sale</v>
      </c>
      <c r="K4525" s="67" t="str">
        <f>_xlfn.XLOOKUP(Job_Cards[[#This Row],[Part Code Issued]],'Inventory Check'!$A$3:$A$3000,'Inventory Check'!$B$3:$B$3000,"WRONG Code",0)</f>
        <v>WRONG Code</v>
      </c>
      <c r="N4525" s="69">
        <f t="shared" si="424"/>
        <v>0</v>
      </c>
      <c r="U4525" s="71">
        <f t="shared" si="423"/>
        <v>0</v>
      </c>
      <c r="V4525" s="71">
        <f t="shared" si="425"/>
        <v>0</v>
      </c>
      <c r="X4525" s="69">
        <f>Job_Cards[[#This Row],[GST on Lobour]]+Job_Cards[[#This Row],[Total Labour]]+Job_Cards[[#This Row],[Part Value]]</f>
        <v>0</v>
      </c>
    </row>
    <row r="4526" spans="7:24" x14ac:dyDescent="0.35">
      <c r="G4526" s="64"/>
      <c r="H4526" s="65"/>
      <c r="I4526" s="65" t="str">
        <f>IF(Job_Cards[[#This Row],[Customer Name]]="",I4525,"")</f>
        <v>Counter Sale</v>
      </c>
      <c r="K4526" s="67" t="str">
        <f>_xlfn.XLOOKUP(Job_Cards[[#This Row],[Part Code Issued]],'Inventory Check'!$A$3:$A$3000,'Inventory Check'!$B$3:$B$3000,"WRONG Code",0)</f>
        <v>WRONG Code</v>
      </c>
      <c r="N4526" s="69">
        <f t="shared" si="424"/>
        <v>0</v>
      </c>
      <c r="U4526" s="71">
        <f t="shared" si="423"/>
        <v>0</v>
      </c>
      <c r="V4526" s="71">
        <f t="shared" si="425"/>
        <v>0</v>
      </c>
      <c r="X4526" s="69">
        <f>Job_Cards[[#This Row],[GST on Lobour]]+Job_Cards[[#This Row],[Total Labour]]+Job_Cards[[#This Row],[Part Value]]</f>
        <v>0</v>
      </c>
    </row>
    <row r="4527" spans="7:24" x14ac:dyDescent="0.35">
      <c r="G4527" s="64"/>
      <c r="H4527" s="65"/>
      <c r="I4527" s="65" t="str">
        <f>IF(Job_Cards[[#This Row],[Customer Name]]="",I4526,"")</f>
        <v>Counter Sale</v>
      </c>
      <c r="K4527" s="67" t="str">
        <f>_xlfn.XLOOKUP(Job_Cards[[#This Row],[Part Code Issued]],'Inventory Check'!$A$3:$A$3000,'Inventory Check'!$B$3:$B$3000,"WRONG Code",0)</f>
        <v>WRONG Code</v>
      </c>
      <c r="N4527" s="69">
        <f t="shared" si="424"/>
        <v>0</v>
      </c>
      <c r="U4527" s="71">
        <f t="shared" si="423"/>
        <v>0</v>
      </c>
      <c r="V4527" s="71">
        <f t="shared" si="425"/>
        <v>0</v>
      </c>
      <c r="X4527" s="69">
        <f>Job_Cards[[#This Row],[GST on Lobour]]+Job_Cards[[#This Row],[Total Labour]]+Job_Cards[[#This Row],[Part Value]]</f>
        <v>0</v>
      </c>
    </row>
    <row r="4528" spans="7:24" x14ac:dyDescent="0.35">
      <c r="G4528" s="64"/>
      <c r="H4528" s="65"/>
      <c r="I4528" s="65" t="str">
        <f>IF(Job_Cards[[#This Row],[Customer Name]]="",I4527,"")</f>
        <v>Counter Sale</v>
      </c>
      <c r="K4528" s="67" t="str">
        <f>_xlfn.XLOOKUP(Job_Cards[[#This Row],[Part Code Issued]],'Inventory Check'!$A$3:$A$3000,'Inventory Check'!$B$3:$B$3000,"WRONG Code",0)</f>
        <v>WRONG Code</v>
      </c>
      <c r="N4528" s="69">
        <f t="shared" si="424"/>
        <v>0</v>
      </c>
      <c r="U4528" s="71">
        <f t="shared" si="423"/>
        <v>0</v>
      </c>
      <c r="V4528" s="71">
        <f t="shared" si="425"/>
        <v>0</v>
      </c>
      <c r="X4528" s="69">
        <f>Job_Cards[[#This Row],[GST on Lobour]]+Job_Cards[[#This Row],[Total Labour]]+Job_Cards[[#This Row],[Part Value]]</f>
        <v>0</v>
      </c>
    </row>
    <row r="4529" spans="7:24" x14ac:dyDescent="0.35">
      <c r="G4529" s="64"/>
      <c r="H4529" s="65"/>
      <c r="I4529" s="65" t="str">
        <f>IF(Job_Cards[[#This Row],[Customer Name]]="",I4528,"")</f>
        <v>Counter Sale</v>
      </c>
      <c r="K4529" s="67" t="str">
        <f>_xlfn.XLOOKUP(Job_Cards[[#This Row],[Part Code Issued]],'Inventory Check'!$A$3:$A$3000,'Inventory Check'!$B$3:$B$3000,"WRONG Code",0)</f>
        <v>WRONG Code</v>
      </c>
      <c r="N4529" s="69">
        <f t="shared" si="424"/>
        <v>0</v>
      </c>
      <c r="U4529" s="71">
        <f t="shared" si="423"/>
        <v>0</v>
      </c>
      <c r="V4529" s="71">
        <f t="shared" si="425"/>
        <v>0</v>
      </c>
      <c r="X4529" s="69">
        <f>Job_Cards[[#This Row],[GST on Lobour]]+Job_Cards[[#This Row],[Total Labour]]+Job_Cards[[#This Row],[Part Value]]</f>
        <v>0</v>
      </c>
    </row>
    <row r="4530" spans="7:24" x14ac:dyDescent="0.35">
      <c r="G4530" s="64"/>
      <c r="H4530" s="65"/>
      <c r="I4530" s="65" t="str">
        <f>IF(Job_Cards[[#This Row],[Customer Name]]="",I4529,"")</f>
        <v>Counter Sale</v>
      </c>
      <c r="K4530" s="67" t="str">
        <f>_xlfn.XLOOKUP(Job_Cards[[#This Row],[Part Code Issued]],'Inventory Check'!$A$3:$A$3000,'Inventory Check'!$B$3:$B$3000,"WRONG Code",0)</f>
        <v>WRONG Code</v>
      </c>
      <c r="N4530" s="69">
        <f t="shared" si="424"/>
        <v>0</v>
      </c>
      <c r="U4530" s="71">
        <f t="shared" si="423"/>
        <v>0</v>
      </c>
      <c r="V4530" s="71">
        <f t="shared" si="425"/>
        <v>0</v>
      </c>
      <c r="X4530" s="69">
        <f>Job_Cards[[#This Row],[GST on Lobour]]+Job_Cards[[#This Row],[Total Labour]]+Job_Cards[[#This Row],[Part Value]]</f>
        <v>0</v>
      </c>
    </row>
    <row r="4531" spans="7:24" x14ac:dyDescent="0.35">
      <c r="G4531" s="64"/>
      <c r="H4531" s="65"/>
      <c r="I4531" s="65" t="str">
        <f>IF(Job_Cards[[#This Row],[Customer Name]]="",I4530,"")</f>
        <v>Counter Sale</v>
      </c>
      <c r="K4531" s="67" t="str">
        <f>_xlfn.XLOOKUP(Job_Cards[[#This Row],[Part Code Issued]],'Inventory Check'!$A$3:$A$3000,'Inventory Check'!$B$3:$B$3000,"WRONG Code",0)</f>
        <v>WRONG Code</v>
      </c>
      <c r="N4531" s="69">
        <f t="shared" si="424"/>
        <v>0</v>
      </c>
      <c r="U4531" s="71">
        <f t="shared" si="423"/>
        <v>0</v>
      </c>
      <c r="V4531" s="71">
        <f t="shared" si="425"/>
        <v>0</v>
      </c>
      <c r="X4531" s="69">
        <f>Job_Cards[[#This Row],[GST on Lobour]]+Job_Cards[[#This Row],[Total Labour]]+Job_Cards[[#This Row],[Part Value]]</f>
        <v>0</v>
      </c>
    </row>
    <row r="4532" spans="7:24" x14ac:dyDescent="0.35">
      <c r="G4532" s="64"/>
      <c r="H4532" s="65"/>
      <c r="I4532" s="65" t="str">
        <f>IF(Job_Cards[[#This Row],[Customer Name]]="",I4531,"")</f>
        <v>Counter Sale</v>
      </c>
      <c r="K4532" s="67" t="str">
        <f>_xlfn.XLOOKUP(Job_Cards[[#This Row],[Part Code Issued]],'Inventory Check'!$A$3:$A$3000,'Inventory Check'!$B$3:$B$3000,"WRONG Code",0)</f>
        <v>WRONG Code</v>
      </c>
      <c r="N4532" s="69">
        <f t="shared" si="424"/>
        <v>0</v>
      </c>
      <c r="U4532" s="71">
        <f t="shared" si="423"/>
        <v>0</v>
      </c>
      <c r="V4532" s="71">
        <f t="shared" si="425"/>
        <v>0</v>
      </c>
      <c r="X4532" s="69">
        <f>Job_Cards[[#This Row],[GST on Lobour]]+Job_Cards[[#This Row],[Total Labour]]+Job_Cards[[#This Row],[Part Value]]</f>
        <v>0</v>
      </c>
    </row>
    <row r="4533" spans="7:24" x14ac:dyDescent="0.35">
      <c r="G4533" s="64"/>
      <c r="H4533" s="65"/>
      <c r="I4533" s="65" t="str">
        <f>IF(Job_Cards[[#This Row],[Customer Name]]="",I4532,"")</f>
        <v>Counter Sale</v>
      </c>
      <c r="K4533" s="67" t="str">
        <f>_xlfn.XLOOKUP(Job_Cards[[#This Row],[Part Code Issued]],'Inventory Check'!$A$3:$A$3000,'Inventory Check'!$B$3:$B$3000,"WRONG Code",0)</f>
        <v>WRONG Code</v>
      </c>
      <c r="N4533" s="69">
        <f t="shared" si="424"/>
        <v>0</v>
      </c>
      <c r="U4533" s="71">
        <f t="shared" si="423"/>
        <v>0</v>
      </c>
      <c r="V4533" s="71">
        <f t="shared" si="425"/>
        <v>0</v>
      </c>
      <c r="X4533" s="69">
        <f>Job_Cards[[#This Row],[GST on Lobour]]+Job_Cards[[#This Row],[Total Labour]]+Job_Cards[[#This Row],[Part Value]]</f>
        <v>0</v>
      </c>
    </row>
    <row r="4534" spans="7:24" x14ac:dyDescent="0.35">
      <c r="G4534" s="64"/>
      <c r="H4534" s="65"/>
      <c r="I4534" s="65" t="str">
        <f>IF(Job_Cards[[#This Row],[Customer Name]]="",I4533,"")</f>
        <v>Counter Sale</v>
      </c>
      <c r="K4534" s="67" t="str">
        <f>_xlfn.XLOOKUP(Job_Cards[[#This Row],[Part Code Issued]],'Inventory Check'!$A$3:$A$3000,'Inventory Check'!$B$3:$B$3000,"WRONG Code",0)</f>
        <v>WRONG Code</v>
      </c>
      <c r="N4534" s="69">
        <f t="shared" si="424"/>
        <v>0</v>
      </c>
      <c r="U4534" s="71">
        <f t="shared" si="423"/>
        <v>0</v>
      </c>
      <c r="V4534" s="71">
        <f t="shared" si="425"/>
        <v>0</v>
      </c>
      <c r="X4534" s="69">
        <f>Job_Cards[[#This Row],[GST on Lobour]]+Job_Cards[[#This Row],[Total Labour]]+Job_Cards[[#This Row],[Part Value]]</f>
        <v>0</v>
      </c>
    </row>
    <row r="4535" spans="7:24" x14ac:dyDescent="0.35">
      <c r="G4535" s="64"/>
      <c r="H4535" s="65"/>
      <c r="I4535" s="65" t="str">
        <f>IF(Job_Cards[[#This Row],[Customer Name]]="",I4534,"")</f>
        <v>Counter Sale</v>
      </c>
      <c r="K4535" s="67" t="str">
        <f>_xlfn.XLOOKUP(Job_Cards[[#This Row],[Part Code Issued]],'Inventory Check'!$A$3:$A$3000,'Inventory Check'!$B$3:$B$3000,"WRONG Code",0)</f>
        <v>WRONG Code</v>
      </c>
      <c r="N4535" s="69">
        <f t="shared" si="424"/>
        <v>0</v>
      </c>
      <c r="U4535" s="71">
        <f t="shared" si="423"/>
        <v>0</v>
      </c>
      <c r="V4535" s="71">
        <f t="shared" si="425"/>
        <v>0</v>
      </c>
      <c r="X4535" s="69">
        <f>Job_Cards[[#This Row],[GST on Lobour]]+Job_Cards[[#This Row],[Total Labour]]+Job_Cards[[#This Row],[Part Value]]</f>
        <v>0</v>
      </c>
    </row>
    <row r="4536" spans="7:24" x14ac:dyDescent="0.35">
      <c r="G4536" s="64"/>
      <c r="H4536" s="65"/>
      <c r="I4536" s="65" t="str">
        <f>IF(Job_Cards[[#This Row],[Customer Name]]="",I4535,"")</f>
        <v>Counter Sale</v>
      </c>
      <c r="K4536" s="67" t="str">
        <f>_xlfn.XLOOKUP(Job_Cards[[#This Row],[Part Code Issued]],'Inventory Check'!$A$3:$A$3000,'Inventory Check'!$B$3:$B$3000,"WRONG Code",0)</f>
        <v>WRONG Code</v>
      </c>
      <c r="N4536" s="69">
        <f t="shared" si="424"/>
        <v>0</v>
      </c>
      <c r="U4536" s="71">
        <f t="shared" si="423"/>
        <v>0</v>
      </c>
      <c r="V4536" s="71">
        <f t="shared" si="425"/>
        <v>0</v>
      </c>
      <c r="X4536" s="69">
        <f>Job_Cards[[#This Row],[GST on Lobour]]+Job_Cards[[#This Row],[Total Labour]]+Job_Cards[[#This Row],[Part Value]]</f>
        <v>0</v>
      </c>
    </row>
    <row r="4537" spans="7:24" x14ac:dyDescent="0.35">
      <c r="G4537" s="64"/>
      <c r="H4537" s="65"/>
      <c r="I4537" s="65" t="str">
        <f>IF(Job_Cards[[#This Row],[Customer Name]]="",I4536,"")</f>
        <v>Counter Sale</v>
      </c>
      <c r="K4537" s="67" t="str">
        <f>_xlfn.XLOOKUP(Job_Cards[[#This Row],[Part Code Issued]],'Inventory Check'!$A$3:$A$3000,'Inventory Check'!$B$3:$B$3000,"WRONG Code",0)</f>
        <v>WRONG Code</v>
      </c>
      <c r="N4537" s="69">
        <f t="shared" si="424"/>
        <v>0</v>
      </c>
      <c r="U4537" s="71">
        <f t="shared" si="423"/>
        <v>0</v>
      </c>
      <c r="V4537" s="71">
        <f t="shared" si="425"/>
        <v>0</v>
      </c>
      <c r="X4537" s="69">
        <f>Job_Cards[[#This Row],[GST on Lobour]]+Job_Cards[[#This Row],[Total Labour]]+Job_Cards[[#This Row],[Part Value]]</f>
        <v>0</v>
      </c>
    </row>
    <row r="4538" spans="7:24" x14ac:dyDescent="0.35">
      <c r="G4538" s="64"/>
      <c r="H4538" s="65"/>
      <c r="I4538" s="65" t="str">
        <f>IF(Job_Cards[[#This Row],[Customer Name]]="",I4537,"")</f>
        <v>Counter Sale</v>
      </c>
      <c r="K4538" s="67" t="str">
        <f>_xlfn.XLOOKUP(Job_Cards[[#This Row],[Part Code Issued]],'Inventory Check'!$A$3:$A$3000,'Inventory Check'!$B$3:$B$3000,"WRONG Code",0)</f>
        <v>WRONG Code</v>
      </c>
      <c r="N4538" s="69">
        <f t="shared" si="424"/>
        <v>0</v>
      </c>
      <c r="U4538" s="71">
        <f t="shared" si="423"/>
        <v>0</v>
      </c>
      <c r="V4538" s="71">
        <f t="shared" si="425"/>
        <v>0</v>
      </c>
      <c r="X4538" s="69">
        <f>Job_Cards[[#This Row],[GST on Lobour]]+Job_Cards[[#This Row],[Total Labour]]+Job_Cards[[#This Row],[Part Value]]</f>
        <v>0</v>
      </c>
    </row>
    <row r="4539" spans="7:24" x14ac:dyDescent="0.35">
      <c r="G4539" s="64"/>
      <c r="H4539" s="65"/>
      <c r="I4539" s="65" t="str">
        <f>IF(Job_Cards[[#This Row],[Customer Name]]="",I4538,"")</f>
        <v>Counter Sale</v>
      </c>
      <c r="K4539" s="67" t="str">
        <f>_xlfn.XLOOKUP(Job_Cards[[#This Row],[Part Code Issued]],'Inventory Check'!$A$3:$A$3000,'Inventory Check'!$B$3:$B$3000,"WRONG Code",0)</f>
        <v>WRONG Code</v>
      </c>
      <c r="N4539" s="69">
        <f t="shared" si="424"/>
        <v>0</v>
      </c>
      <c r="U4539" s="71">
        <f t="shared" si="423"/>
        <v>0</v>
      </c>
      <c r="V4539" s="71">
        <f t="shared" si="425"/>
        <v>0</v>
      </c>
      <c r="X4539" s="69">
        <f>Job_Cards[[#This Row],[GST on Lobour]]+Job_Cards[[#This Row],[Total Labour]]+Job_Cards[[#This Row],[Part Value]]</f>
        <v>0</v>
      </c>
    </row>
    <row r="4540" spans="7:24" x14ac:dyDescent="0.35">
      <c r="G4540" s="64"/>
      <c r="H4540" s="65"/>
      <c r="I4540" s="65" t="str">
        <f>IF(Job_Cards[[#This Row],[Customer Name]]="",I4539,"")</f>
        <v>Counter Sale</v>
      </c>
      <c r="K4540" s="67" t="str">
        <f>_xlfn.XLOOKUP(Job_Cards[[#This Row],[Part Code Issued]],'Inventory Check'!$A$3:$A$3000,'Inventory Check'!$B$3:$B$3000,"WRONG Code",0)</f>
        <v>WRONG Code</v>
      </c>
      <c r="N4540" s="69">
        <f t="shared" si="424"/>
        <v>0</v>
      </c>
      <c r="U4540" s="71">
        <f t="shared" ref="U4540:U4603" si="426">SUM(O4540:T4540)</f>
        <v>0</v>
      </c>
      <c r="V4540" s="71">
        <f t="shared" si="425"/>
        <v>0</v>
      </c>
      <c r="X4540" s="69">
        <f>Job_Cards[[#This Row],[GST on Lobour]]+Job_Cards[[#This Row],[Total Labour]]+Job_Cards[[#This Row],[Part Value]]</f>
        <v>0</v>
      </c>
    </row>
    <row r="4541" spans="7:24" x14ac:dyDescent="0.35">
      <c r="G4541" s="64"/>
      <c r="H4541" s="65"/>
      <c r="I4541" s="65" t="str">
        <f>IF(Job_Cards[[#This Row],[Customer Name]]="",I4540,"")</f>
        <v>Counter Sale</v>
      </c>
      <c r="K4541" s="67" t="str">
        <f>_xlfn.XLOOKUP(Job_Cards[[#This Row],[Part Code Issued]],'Inventory Check'!$A$3:$A$3000,'Inventory Check'!$B$3:$B$3000,"WRONG Code",0)</f>
        <v>WRONG Code</v>
      </c>
      <c r="N4541" s="69">
        <f t="shared" ref="N4541:N4604" si="427">M4541*L4541</f>
        <v>0</v>
      </c>
      <c r="U4541" s="71">
        <f t="shared" si="426"/>
        <v>0</v>
      </c>
      <c r="V4541" s="71">
        <f t="shared" ref="V4541:V4604" si="428">U4541*0.18</f>
        <v>0</v>
      </c>
      <c r="X4541" s="69">
        <f>Job_Cards[[#This Row],[GST on Lobour]]+Job_Cards[[#This Row],[Total Labour]]+Job_Cards[[#This Row],[Part Value]]</f>
        <v>0</v>
      </c>
    </row>
    <row r="4542" spans="7:24" x14ac:dyDescent="0.35">
      <c r="G4542" s="64"/>
      <c r="H4542" s="65"/>
      <c r="I4542" s="65" t="str">
        <f>IF(Job_Cards[[#This Row],[Customer Name]]="",I4541,"")</f>
        <v>Counter Sale</v>
      </c>
      <c r="K4542" s="67" t="str">
        <f>_xlfn.XLOOKUP(Job_Cards[[#This Row],[Part Code Issued]],'Inventory Check'!$A$3:$A$3000,'Inventory Check'!$B$3:$B$3000,"WRONG Code",0)</f>
        <v>WRONG Code</v>
      </c>
      <c r="N4542" s="69">
        <f t="shared" si="427"/>
        <v>0</v>
      </c>
      <c r="U4542" s="71">
        <f t="shared" si="426"/>
        <v>0</v>
      </c>
      <c r="V4542" s="71">
        <f t="shared" si="428"/>
        <v>0</v>
      </c>
      <c r="X4542" s="69">
        <f>Job_Cards[[#This Row],[GST on Lobour]]+Job_Cards[[#This Row],[Total Labour]]+Job_Cards[[#This Row],[Part Value]]</f>
        <v>0</v>
      </c>
    </row>
    <row r="4543" spans="7:24" x14ac:dyDescent="0.35">
      <c r="G4543" s="64"/>
      <c r="H4543" s="65"/>
      <c r="I4543" s="65" t="str">
        <f>IF(Job_Cards[[#This Row],[Customer Name]]="",I4542,"")</f>
        <v>Counter Sale</v>
      </c>
      <c r="K4543" s="67" t="str">
        <f>_xlfn.XLOOKUP(Job_Cards[[#This Row],[Part Code Issued]],'Inventory Check'!$A$3:$A$3000,'Inventory Check'!$B$3:$B$3000,"WRONG Code",0)</f>
        <v>WRONG Code</v>
      </c>
      <c r="N4543" s="69">
        <f t="shared" si="427"/>
        <v>0</v>
      </c>
      <c r="U4543" s="71">
        <f t="shared" si="426"/>
        <v>0</v>
      </c>
      <c r="V4543" s="71">
        <f t="shared" si="428"/>
        <v>0</v>
      </c>
      <c r="X4543" s="69">
        <f>Job_Cards[[#This Row],[GST on Lobour]]+Job_Cards[[#This Row],[Total Labour]]+Job_Cards[[#This Row],[Part Value]]</f>
        <v>0</v>
      </c>
    </row>
    <row r="4544" spans="7:24" x14ac:dyDescent="0.35">
      <c r="G4544" s="64"/>
      <c r="H4544" s="65"/>
      <c r="I4544" s="65" t="str">
        <f>IF(Job_Cards[[#This Row],[Customer Name]]="",I4543,"")</f>
        <v>Counter Sale</v>
      </c>
      <c r="K4544" s="67" t="str">
        <f>_xlfn.XLOOKUP(Job_Cards[[#This Row],[Part Code Issued]],'Inventory Check'!$A$3:$A$3000,'Inventory Check'!$B$3:$B$3000,"WRONG Code",0)</f>
        <v>WRONG Code</v>
      </c>
      <c r="N4544" s="69">
        <f t="shared" si="427"/>
        <v>0</v>
      </c>
      <c r="U4544" s="71">
        <f t="shared" si="426"/>
        <v>0</v>
      </c>
      <c r="V4544" s="71">
        <f t="shared" si="428"/>
        <v>0</v>
      </c>
      <c r="X4544" s="69">
        <f>Job_Cards[[#This Row],[GST on Lobour]]+Job_Cards[[#This Row],[Total Labour]]+Job_Cards[[#This Row],[Part Value]]</f>
        <v>0</v>
      </c>
    </row>
    <row r="4545" spans="7:24" x14ac:dyDescent="0.35">
      <c r="G4545" s="64"/>
      <c r="H4545" s="65"/>
      <c r="I4545" s="65" t="str">
        <f>IF(Job_Cards[[#This Row],[Customer Name]]="",I4544,"")</f>
        <v>Counter Sale</v>
      </c>
      <c r="K4545" s="67" t="str">
        <f>_xlfn.XLOOKUP(Job_Cards[[#This Row],[Part Code Issued]],'Inventory Check'!$A$3:$A$3000,'Inventory Check'!$B$3:$B$3000,"WRONG Code",0)</f>
        <v>WRONG Code</v>
      </c>
      <c r="N4545" s="69">
        <f t="shared" si="427"/>
        <v>0</v>
      </c>
      <c r="U4545" s="71">
        <f t="shared" si="426"/>
        <v>0</v>
      </c>
      <c r="V4545" s="71">
        <f t="shared" si="428"/>
        <v>0</v>
      </c>
      <c r="X4545" s="69">
        <f>Job_Cards[[#This Row],[GST on Lobour]]+Job_Cards[[#This Row],[Total Labour]]+Job_Cards[[#This Row],[Part Value]]</f>
        <v>0</v>
      </c>
    </row>
    <row r="4546" spans="7:24" x14ac:dyDescent="0.35">
      <c r="G4546" s="64"/>
      <c r="H4546" s="65"/>
      <c r="I4546" s="65" t="str">
        <f>IF(Job_Cards[[#This Row],[Customer Name]]="",I4545,"")</f>
        <v>Counter Sale</v>
      </c>
      <c r="K4546" s="67" t="str">
        <f>_xlfn.XLOOKUP(Job_Cards[[#This Row],[Part Code Issued]],'Inventory Check'!$A$3:$A$3000,'Inventory Check'!$B$3:$B$3000,"WRONG Code",0)</f>
        <v>WRONG Code</v>
      </c>
      <c r="N4546" s="69">
        <f t="shared" si="427"/>
        <v>0</v>
      </c>
      <c r="U4546" s="71">
        <f t="shared" si="426"/>
        <v>0</v>
      </c>
      <c r="V4546" s="71">
        <f t="shared" si="428"/>
        <v>0</v>
      </c>
      <c r="X4546" s="69">
        <f>Job_Cards[[#This Row],[GST on Lobour]]+Job_Cards[[#This Row],[Total Labour]]+Job_Cards[[#This Row],[Part Value]]</f>
        <v>0</v>
      </c>
    </row>
    <row r="4547" spans="7:24" x14ac:dyDescent="0.35">
      <c r="G4547" s="64"/>
      <c r="H4547" s="65"/>
      <c r="I4547" s="65" t="str">
        <f>IF(Job_Cards[[#This Row],[Customer Name]]="",I4546,"")</f>
        <v>Counter Sale</v>
      </c>
      <c r="K4547" s="67" t="str">
        <f>_xlfn.XLOOKUP(Job_Cards[[#This Row],[Part Code Issued]],'Inventory Check'!$A$3:$A$3000,'Inventory Check'!$B$3:$B$3000,"WRONG Code",0)</f>
        <v>WRONG Code</v>
      </c>
      <c r="N4547" s="69">
        <f t="shared" si="427"/>
        <v>0</v>
      </c>
      <c r="U4547" s="71">
        <f t="shared" si="426"/>
        <v>0</v>
      </c>
      <c r="V4547" s="71">
        <f t="shared" si="428"/>
        <v>0</v>
      </c>
      <c r="X4547" s="69">
        <f>Job_Cards[[#This Row],[GST on Lobour]]+Job_Cards[[#This Row],[Total Labour]]+Job_Cards[[#This Row],[Part Value]]</f>
        <v>0</v>
      </c>
    </row>
    <row r="4548" spans="7:24" x14ac:dyDescent="0.35">
      <c r="G4548" s="64"/>
      <c r="H4548" s="65"/>
      <c r="I4548" s="65" t="str">
        <f>IF(Job_Cards[[#This Row],[Customer Name]]="",I4547,"")</f>
        <v>Counter Sale</v>
      </c>
      <c r="K4548" s="67" t="str">
        <f>_xlfn.XLOOKUP(Job_Cards[[#This Row],[Part Code Issued]],'Inventory Check'!$A$3:$A$3000,'Inventory Check'!$B$3:$B$3000,"WRONG Code",0)</f>
        <v>WRONG Code</v>
      </c>
      <c r="N4548" s="69">
        <f t="shared" si="427"/>
        <v>0</v>
      </c>
      <c r="U4548" s="71">
        <f t="shared" si="426"/>
        <v>0</v>
      </c>
      <c r="V4548" s="71">
        <f t="shared" si="428"/>
        <v>0</v>
      </c>
      <c r="X4548" s="69">
        <f>Job_Cards[[#This Row],[GST on Lobour]]+Job_Cards[[#This Row],[Total Labour]]+Job_Cards[[#This Row],[Part Value]]</f>
        <v>0</v>
      </c>
    </row>
    <row r="4549" spans="7:24" x14ac:dyDescent="0.35">
      <c r="G4549" s="64"/>
      <c r="H4549" s="65"/>
      <c r="I4549" s="65" t="str">
        <f>IF(Job_Cards[[#This Row],[Customer Name]]="",I4548,"")</f>
        <v>Counter Sale</v>
      </c>
      <c r="K4549" s="67" t="str">
        <f>_xlfn.XLOOKUP(Job_Cards[[#This Row],[Part Code Issued]],'Inventory Check'!$A$3:$A$3000,'Inventory Check'!$B$3:$B$3000,"WRONG Code",0)</f>
        <v>WRONG Code</v>
      </c>
      <c r="N4549" s="69">
        <f t="shared" si="427"/>
        <v>0</v>
      </c>
      <c r="U4549" s="71">
        <f t="shared" si="426"/>
        <v>0</v>
      </c>
      <c r="V4549" s="71">
        <f t="shared" si="428"/>
        <v>0</v>
      </c>
      <c r="X4549" s="69">
        <f>Job_Cards[[#This Row],[GST on Lobour]]+Job_Cards[[#This Row],[Total Labour]]+Job_Cards[[#This Row],[Part Value]]</f>
        <v>0</v>
      </c>
    </row>
    <row r="4550" spans="7:24" x14ac:dyDescent="0.35">
      <c r="G4550" s="64"/>
      <c r="H4550" s="65"/>
      <c r="I4550" s="65" t="str">
        <f>IF(Job_Cards[[#This Row],[Customer Name]]="",I4549,"")</f>
        <v>Counter Sale</v>
      </c>
      <c r="K4550" s="67" t="str">
        <f>_xlfn.XLOOKUP(Job_Cards[[#This Row],[Part Code Issued]],'Inventory Check'!$A$3:$A$3000,'Inventory Check'!$B$3:$B$3000,"WRONG Code",0)</f>
        <v>WRONG Code</v>
      </c>
      <c r="N4550" s="69">
        <f t="shared" si="427"/>
        <v>0</v>
      </c>
      <c r="U4550" s="71">
        <f t="shared" si="426"/>
        <v>0</v>
      </c>
      <c r="V4550" s="71">
        <f t="shared" si="428"/>
        <v>0</v>
      </c>
      <c r="X4550" s="69">
        <f>Job_Cards[[#This Row],[GST on Lobour]]+Job_Cards[[#This Row],[Total Labour]]+Job_Cards[[#This Row],[Part Value]]</f>
        <v>0</v>
      </c>
    </row>
    <row r="4551" spans="7:24" x14ac:dyDescent="0.35">
      <c r="G4551" s="64"/>
      <c r="H4551" s="65"/>
      <c r="I4551" s="65" t="str">
        <f>IF(Job_Cards[[#This Row],[Customer Name]]="",I4550,"")</f>
        <v>Counter Sale</v>
      </c>
      <c r="K4551" s="67" t="str">
        <f>_xlfn.XLOOKUP(Job_Cards[[#This Row],[Part Code Issued]],'Inventory Check'!$A$3:$A$3000,'Inventory Check'!$B$3:$B$3000,"WRONG Code",0)</f>
        <v>WRONG Code</v>
      </c>
      <c r="N4551" s="69">
        <f t="shared" si="427"/>
        <v>0</v>
      </c>
      <c r="U4551" s="71">
        <f t="shared" si="426"/>
        <v>0</v>
      </c>
      <c r="V4551" s="71">
        <f t="shared" si="428"/>
        <v>0</v>
      </c>
      <c r="X4551" s="69">
        <f>Job_Cards[[#This Row],[GST on Lobour]]+Job_Cards[[#This Row],[Total Labour]]+Job_Cards[[#This Row],[Part Value]]</f>
        <v>0</v>
      </c>
    </row>
    <row r="4552" spans="7:24" x14ac:dyDescent="0.35">
      <c r="G4552" s="64"/>
      <c r="H4552" s="65"/>
      <c r="I4552" s="65" t="str">
        <f>IF(Job_Cards[[#This Row],[Customer Name]]="",I4551,"")</f>
        <v>Counter Sale</v>
      </c>
      <c r="K4552" s="67" t="str">
        <f>_xlfn.XLOOKUP(Job_Cards[[#This Row],[Part Code Issued]],'Inventory Check'!$A$3:$A$3000,'Inventory Check'!$B$3:$B$3000,"WRONG Code",0)</f>
        <v>WRONG Code</v>
      </c>
      <c r="N4552" s="69">
        <f t="shared" si="427"/>
        <v>0</v>
      </c>
      <c r="U4552" s="71">
        <f t="shared" si="426"/>
        <v>0</v>
      </c>
      <c r="V4552" s="71">
        <f t="shared" si="428"/>
        <v>0</v>
      </c>
      <c r="X4552" s="69">
        <f>Job_Cards[[#This Row],[GST on Lobour]]+Job_Cards[[#This Row],[Total Labour]]+Job_Cards[[#This Row],[Part Value]]</f>
        <v>0</v>
      </c>
    </row>
    <row r="4553" spans="7:24" x14ac:dyDescent="0.35">
      <c r="G4553" s="64"/>
      <c r="H4553" s="65"/>
      <c r="I4553" s="65" t="str">
        <f>IF(Job_Cards[[#This Row],[Customer Name]]="",I4552,"")</f>
        <v>Counter Sale</v>
      </c>
      <c r="K4553" s="67" t="str">
        <f>_xlfn.XLOOKUP(Job_Cards[[#This Row],[Part Code Issued]],'Inventory Check'!$A$3:$A$3000,'Inventory Check'!$B$3:$B$3000,"WRONG Code",0)</f>
        <v>WRONG Code</v>
      </c>
      <c r="N4553" s="69">
        <f t="shared" si="427"/>
        <v>0</v>
      </c>
      <c r="U4553" s="71">
        <f t="shared" si="426"/>
        <v>0</v>
      </c>
      <c r="V4553" s="71">
        <f t="shared" si="428"/>
        <v>0</v>
      </c>
      <c r="X4553" s="69">
        <f>Job_Cards[[#This Row],[GST on Lobour]]+Job_Cards[[#This Row],[Total Labour]]+Job_Cards[[#This Row],[Part Value]]</f>
        <v>0</v>
      </c>
    </row>
    <row r="4554" spans="7:24" x14ac:dyDescent="0.35">
      <c r="G4554" s="64"/>
      <c r="H4554" s="65"/>
      <c r="I4554" s="65" t="str">
        <f>IF(Job_Cards[[#This Row],[Customer Name]]="",I4553,"")</f>
        <v>Counter Sale</v>
      </c>
      <c r="K4554" s="67" t="str">
        <f>_xlfn.XLOOKUP(Job_Cards[[#This Row],[Part Code Issued]],'Inventory Check'!$A$3:$A$3000,'Inventory Check'!$B$3:$B$3000,"WRONG Code",0)</f>
        <v>WRONG Code</v>
      </c>
      <c r="N4554" s="69">
        <f t="shared" si="427"/>
        <v>0</v>
      </c>
      <c r="U4554" s="71">
        <f t="shared" si="426"/>
        <v>0</v>
      </c>
      <c r="V4554" s="71">
        <f t="shared" si="428"/>
        <v>0</v>
      </c>
      <c r="X4554" s="69">
        <f>Job_Cards[[#This Row],[GST on Lobour]]+Job_Cards[[#This Row],[Total Labour]]+Job_Cards[[#This Row],[Part Value]]</f>
        <v>0</v>
      </c>
    </row>
    <row r="4555" spans="7:24" x14ac:dyDescent="0.35">
      <c r="G4555" s="64"/>
      <c r="H4555" s="65"/>
      <c r="I4555" s="65" t="str">
        <f>IF(Job_Cards[[#This Row],[Customer Name]]="",I4554,"")</f>
        <v>Counter Sale</v>
      </c>
      <c r="K4555" s="67" t="str">
        <f>_xlfn.XLOOKUP(Job_Cards[[#This Row],[Part Code Issued]],'Inventory Check'!$A$3:$A$3000,'Inventory Check'!$B$3:$B$3000,"WRONG Code",0)</f>
        <v>WRONG Code</v>
      </c>
      <c r="N4555" s="69">
        <f t="shared" si="427"/>
        <v>0</v>
      </c>
      <c r="U4555" s="71">
        <f t="shared" si="426"/>
        <v>0</v>
      </c>
      <c r="V4555" s="71">
        <f t="shared" si="428"/>
        <v>0</v>
      </c>
      <c r="X4555" s="69">
        <f>Job_Cards[[#This Row],[GST on Lobour]]+Job_Cards[[#This Row],[Total Labour]]+Job_Cards[[#This Row],[Part Value]]</f>
        <v>0</v>
      </c>
    </row>
    <row r="4556" spans="7:24" x14ac:dyDescent="0.35">
      <c r="G4556" s="64"/>
      <c r="H4556" s="65"/>
      <c r="I4556" s="65" t="str">
        <f>IF(Job_Cards[[#This Row],[Customer Name]]="",I4555,"")</f>
        <v>Counter Sale</v>
      </c>
      <c r="K4556" s="67" t="str">
        <f>_xlfn.XLOOKUP(Job_Cards[[#This Row],[Part Code Issued]],'Inventory Check'!$A$3:$A$3000,'Inventory Check'!$B$3:$B$3000,"WRONG Code",0)</f>
        <v>WRONG Code</v>
      </c>
      <c r="N4556" s="69">
        <f t="shared" si="427"/>
        <v>0</v>
      </c>
      <c r="U4556" s="71">
        <f t="shared" si="426"/>
        <v>0</v>
      </c>
      <c r="V4556" s="71">
        <f t="shared" si="428"/>
        <v>0</v>
      </c>
      <c r="X4556" s="69">
        <f>Job_Cards[[#This Row],[GST on Lobour]]+Job_Cards[[#This Row],[Total Labour]]+Job_Cards[[#This Row],[Part Value]]</f>
        <v>0</v>
      </c>
    </row>
    <row r="4557" spans="7:24" x14ac:dyDescent="0.35">
      <c r="G4557" s="64"/>
      <c r="H4557" s="65"/>
      <c r="I4557" s="65" t="str">
        <f>IF(Job_Cards[[#This Row],[Customer Name]]="",I4556,"")</f>
        <v>Counter Sale</v>
      </c>
      <c r="K4557" s="67" t="str">
        <f>_xlfn.XLOOKUP(Job_Cards[[#This Row],[Part Code Issued]],'Inventory Check'!$A$3:$A$3000,'Inventory Check'!$B$3:$B$3000,"WRONG Code",0)</f>
        <v>WRONG Code</v>
      </c>
      <c r="N4557" s="69">
        <f t="shared" si="427"/>
        <v>0</v>
      </c>
      <c r="U4557" s="71">
        <f t="shared" si="426"/>
        <v>0</v>
      </c>
      <c r="V4557" s="71">
        <f t="shared" si="428"/>
        <v>0</v>
      </c>
      <c r="X4557" s="69">
        <f>Job_Cards[[#This Row],[GST on Lobour]]+Job_Cards[[#This Row],[Total Labour]]+Job_Cards[[#This Row],[Part Value]]</f>
        <v>0</v>
      </c>
    </row>
    <row r="4558" spans="7:24" x14ac:dyDescent="0.35">
      <c r="G4558" s="64"/>
      <c r="H4558" s="65"/>
      <c r="I4558" s="65" t="str">
        <f>IF(Job_Cards[[#This Row],[Customer Name]]="",I4557,"")</f>
        <v>Counter Sale</v>
      </c>
      <c r="K4558" s="67" t="str">
        <f>_xlfn.XLOOKUP(Job_Cards[[#This Row],[Part Code Issued]],'Inventory Check'!$A$3:$A$3000,'Inventory Check'!$B$3:$B$3000,"WRONG Code",0)</f>
        <v>WRONG Code</v>
      </c>
      <c r="N4558" s="69">
        <f t="shared" si="427"/>
        <v>0</v>
      </c>
      <c r="U4558" s="71">
        <f t="shared" si="426"/>
        <v>0</v>
      </c>
      <c r="V4558" s="71">
        <f t="shared" si="428"/>
        <v>0</v>
      </c>
      <c r="X4558" s="69">
        <f>Job_Cards[[#This Row],[GST on Lobour]]+Job_Cards[[#This Row],[Total Labour]]+Job_Cards[[#This Row],[Part Value]]</f>
        <v>0</v>
      </c>
    </row>
    <row r="4559" spans="7:24" x14ac:dyDescent="0.35">
      <c r="G4559" s="64"/>
      <c r="H4559" s="65"/>
      <c r="I4559" s="65" t="str">
        <f>IF(Job_Cards[[#This Row],[Customer Name]]="",I4558,"")</f>
        <v>Counter Sale</v>
      </c>
      <c r="K4559" s="67" t="str">
        <f>_xlfn.XLOOKUP(Job_Cards[[#This Row],[Part Code Issued]],'Inventory Check'!$A$3:$A$3000,'Inventory Check'!$B$3:$B$3000,"WRONG Code",0)</f>
        <v>WRONG Code</v>
      </c>
      <c r="N4559" s="69">
        <f t="shared" si="427"/>
        <v>0</v>
      </c>
      <c r="U4559" s="71">
        <f t="shared" si="426"/>
        <v>0</v>
      </c>
      <c r="V4559" s="71">
        <f t="shared" si="428"/>
        <v>0</v>
      </c>
      <c r="X4559" s="69">
        <f>Job_Cards[[#This Row],[GST on Lobour]]+Job_Cards[[#This Row],[Total Labour]]+Job_Cards[[#This Row],[Part Value]]</f>
        <v>0</v>
      </c>
    </row>
    <row r="4560" spans="7:24" x14ac:dyDescent="0.35">
      <c r="G4560" s="64"/>
      <c r="H4560" s="65"/>
      <c r="I4560" s="65" t="str">
        <f>IF(Job_Cards[[#This Row],[Customer Name]]="",I4559,"")</f>
        <v>Counter Sale</v>
      </c>
      <c r="K4560" s="67" t="str">
        <f>_xlfn.XLOOKUP(Job_Cards[[#This Row],[Part Code Issued]],'Inventory Check'!$A$3:$A$3000,'Inventory Check'!$B$3:$B$3000,"WRONG Code",0)</f>
        <v>WRONG Code</v>
      </c>
      <c r="N4560" s="69">
        <f t="shared" si="427"/>
        <v>0</v>
      </c>
      <c r="U4560" s="71">
        <f t="shared" si="426"/>
        <v>0</v>
      </c>
      <c r="V4560" s="71">
        <f t="shared" si="428"/>
        <v>0</v>
      </c>
      <c r="X4560" s="69">
        <f>Job_Cards[[#This Row],[GST on Lobour]]+Job_Cards[[#This Row],[Total Labour]]+Job_Cards[[#This Row],[Part Value]]</f>
        <v>0</v>
      </c>
    </row>
    <row r="4561" spans="7:24" x14ac:dyDescent="0.35">
      <c r="G4561" s="64"/>
      <c r="H4561" s="65"/>
      <c r="I4561" s="65" t="str">
        <f>IF(Job_Cards[[#This Row],[Customer Name]]="",I4560,"")</f>
        <v>Counter Sale</v>
      </c>
      <c r="K4561" s="67" t="str">
        <f>_xlfn.XLOOKUP(Job_Cards[[#This Row],[Part Code Issued]],'Inventory Check'!$A$3:$A$3000,'Inventory Check'!$B$3:$B$3000,"WRONG Code",0)</f>
        <v>WRONG Code</v>
      </c>
      <c r="N4561" s="69">
        <f t="shared" si="427"/>
        <v>0</v>
      </c>
      <c r="U4561" s="71">
        <f t="shared" si="426"/>
        <v>0</v>
      </c>
      <c r="V4561" s="71">
        <f t="shared" si="428"/>
        <v>0</v>
      </c>
      <c r="X4561" s="69">
        <f>Job_Cards[[#This Row],[GST on Lobour]]+Job_Cards[[#This Row],[Total Labour]]+Job_Cards[[#This Row],[Part Value]]</f>
        <v>0</v>
      </c>
    </row>
    <row r="4562" spans="7:24" x14ac:dyDescent="0.35">
      <c r="G4562" s="64"/>
      <c r="H4562" s="65"/>
      <c r="I4562" s="65" t="str">
        <f>IF(Job_Cards[[#This Row],[Customer Name]]="",I4561,"")</f>
        <v>Counter Sale</v>
      </c>
      <c r="K4562" s="67" t="str">
        <f>_xlfn.XLOOKUP(Job_Cards[[#This Row],[Part Code Issued]],'Inventory Check'!$A$3:$A$3000,'Inventory Check'!$B$3:$B$3000,"WRONG Code",0)</f>
        <v>WRONG Code</v>
      </c>
      <c r="N4562" s="69">
        <f t="shared" si="427"/>
        <v>0</v>
      </c>
      <c r="U4562" s="71">
        <f t="shared" si="426"/>
        <v>0</v>
      </c>
      <c r="V4562" s="71">
        <f t="shared" si="428"/>
        <v>0</v>
      </c>
      <c r="X4562" s="69">
        <f>Job_Cards[[#This Row],[GST on Lobour]]+Job_Cards[[#This Row],[Total Labour]]+Job_Cards[[#This Row],[Part Value]]</f>
        <v>0</v>
      </c>
    </row>
    <row r="4563" spans="7:24" x14ac:dyDescent="0.35">
      <c r="G4563" s="64"/>
      <c r="H4563" s="65"/>
      <c r="I4563" s="65" t="str">
        <f>IF(Job_Cards[[#This Row],[Customer Name]]="",I4562,"")</f>
        <v>Counter Sale</v>
      </c>
      <c r="K4563" s="67" t="str">
        <f>_xlfn.XLOOKUP(Job_Cards[[#This Row],[Part Code Issued]],'Inventory Check'!$A$3:$A$3000,'Inventory Check'!$B$3:$B$3000,"WRONG Code",0)</f>
        <v>WRONG Code</v>
      </c>
      <c r="N4563" s="69">
        <f t="shared" si="427"/>
        <v>0</v>
      </c>
      <c r="U4563" s="71">
        <f t="shared" si="426"/>
        <v>0</v>
      </c>
      <c r="V4563" s="71">
        <f t="shared" si="428"/>
        <v>0</v>
      </c>
      <c r="X4563" s="69">
        <f>Job_Cards[[#This Row],[GST on Lobour]]+Job_Cards[[#This Row],[Total Labour]]+Job_Cards[[#This Row],[Part Value]]</f>
        <v>0</v>
      </c>
    </row>
    <row r="4564" spans="7:24" x14ac:dyDescent="0.35">
      <c r="G4564" s="64"/>
      <c r="H4564" s="65"/>
      <c r="I4564" s="65" t="str">
        <f>IF(Job_Cards[[#This Row],[Customer Name]]="",I4563,"")</f>
        <v>Counter Sale</v>
      </c>
      <c r="K4564" s="67" t="str">
        <f>_xlfn.XLOOKUP(Job_Cards[[#This Row],[Part Code Issued]],'Inventory Check'!$A$3:$A$3000,'Inventory Check'!$B$3:$B$3000,"WRONG Code",0)</f>
        <v>WRONG Code</v>
      </c>
      <c r="N4564" s="69">
        <f t="shared" si="427"/>
        <v>0</v>
      </c>
      <c r="U4564" s="71">
        <f t="shared" si="426"/>
        <v>0</v>
      </c>
      <c r="V4564" s="71">
        <f t="shared" si="428"/>
        <v>0</v>
      </c>
      <c r="X4564" s="69">
        <f>Job_Cards[[#This Row],[GST on Lobour]]+Job_Cards[[#This Row],[Total Labour]]+Job_Cards[[#This Row],[Part Value]]</f>
        <v>0</v>
      </c>
    </row>
    <row r="4565" spans="7:24" x14ac:dyDescent="0.35">
      <c r="G4565" s="64"/>
      <c r="H4565" s="65"/>
      <c r="I4565" s="65" t="str">
        <f>IF(Job_Cards[[#This Row],[Customer Name]]="",I4564,"")</f>
        <v>Counter Sale</v>
      </c>
      <c r="K4565" s="67" t="str">
        <f>_xlfn.XLOOKUP(Job_Cards[[#This Row],[Part Code Issued]],'Inventory Check'!$A$3:$A$3000,'Inventory Check'!$B$3:$B$3000,"WRONG Code",0)</f>
        <v>WRONG Code</v>
      </c>
      <c r="N4565" s="69">
        <f t="shared" si="427"/>
        <v>0</v>
      </c>
      <c r="U4565" s="71">
        <f t="shared" si="426"/>
        <v>0</v>
      </c>
      <c r="V4565" s="71">
        <f t="shared" si="428"/>
        <v>0</v>
      </c>
      <c r="X4565" s="69">
        <f>Job_Cards[[#This Row],[GST on Lobour]]+Job_Cards[[#This Row],[Total Labour]]+Job_Cards[[#This Row],[Part Value]]</f>
        <v>0</v>
      </c>
    </row>
    <row r="4566" spans="7:24" x14ac:dyDescent="0.35">
      <c r="G4566" s="64"/>
      <c r="H4566" s="65"/>
      <c r="I4566" s="65" t="str">
        <f>IF(Job_Cards[[#This Row],[Customer Name]]="",I4565,"")</f>
        <v>Counter Sale</v>
      </c>
      <c r="K4566" s="67" t="str">
        <f>_xlfn.XLOOKUP(Job_Cards[[#This Row],[Part Code Issued]],'Inventory Check'!$A$3:$A$3000,'Inventory Check'!$B$3:$B$3000,"WRONG Code",0)</f>
        <v>WRONG Code</v>
      </c>
      <c r="N4566" s="69">
        <f t="shared" si="427"/>
        <v>0</v>
      </c>
      <c r="U4566" s="71">
        <f t="shared" si="426"/>
        <v>0</v>
      </c>
      <c r="V4566" s="71">
        <f t="shared" si="428"/>
        <v>0</v>
      </c>
      <c r="X4566" s="69">
        <f>Job_Cards[[#This Row],[GST on Lobour]]+Job_Cards[[#This Row],[Total Labour]]+Job_Cards[[#This Row],[Part Value]]</f>
        <v>0</v>
      </c>
    </row>
    <row r="4567" spans="7:24" x14ac:dyDescent="0.35">
      <c r="G4567" s="64"/>
      <c r="H4567" s="65"/>
      <c r="I4567" s="65" t="str">
        <f>IF(Job_Cards[[#This Row],[Customer Name]]="",I4566,"")</f>
        <v>Counter Sale</v>
      </c>
      <c r="K4567" s="67" t="str">
        <f>_xlfn.XLOOKUP(Job_Cards[[#This Row],[Part Code Issued]],'Inventory Check'!$A$3:$A$3000,'Inventory Check'!$B$3:$B$3000,"WRONG Code",0)</f>
        <v>WRONG Code</v>
      </c>
      <c r="N4567" s="69">
        <f t="shared" si="427"/>
        <v>0</v>
      </c>
      <c r="U4567" s="71">
        <f t="shared" si="426"/>
        <v>0</v>
      </c>
      <c r="V4567" s="71">
        <f t="shared" si="428"/>
        <v>0</v>
      </c>
      <c r="X4567" s="69">
        <f>Job_Cards[[#This Row],[GST on Lobour]]+Job_Cards[[#This Row],[Total Labour]]+Job_Cards[[#This Row],[Part Value]]</f>
        <v>0</v>
      </c>
    </row>
    <row r="4568" spans="7:24" x14ac:dyDescent="0.35">
      <c r="G4568" s="64"/>
      <c r="H4568" s="65"/>
      <c r="I4568" s="65" t="str">
        <f>IF(Job_Cards[[#This Row],[Customer Name]]="",I4567,"")</f>
        <v>Counter Sale</v>
      </c>
      <c r="K4568" s="67" t="str">
        <f>_xlfn.XLOOKUP(Job_Cards[[#This Row],[Part Code Issued]],'Inventory Check'!$A$3:$A$3000,'Inventory Check'!$B$3:$B$3000,"WRONG Code",0)</f>
        <v>WRONG Code</v>
      </c>
      <c r="N4568" s="69">
        <f t="shared" si="427"/>
        <v>0</v>
      </c>
      <c r="U4568" s="71">
        <f t="shared" si="426"/>
        <v>0</v>
      </c>
      <c r="V4568" s="71">
        <f t="shared" si="428"/>
        <v>0</v>
      </c>
      <c r="X4568" s="69">
        <f>Job_Cards[[#This Row],[GST on Lobour]]+Job_Cards[[#This Row],[Total Labour]]+Job_Cards[[#This Row],[Part Value]]</f>
        <v>0</v>
      </c>
    </row>
    <row r="4569" spans="7:24" x14ac:dyDescent="0.35">
      <c r="G4569" s="64"/>
      <c r="H4569" s="65"/>
      <c r="I4569" s="65" t="str">
        <f>IF(Job_Cards[[#This Row],[Customer Name]]="",I4568,"")</f>
        <v>Counter Sale</v>
      </c>
      <c r="K4569" s="67" t="str">
        <f>_xlfn.XLOOKUP(Job_Cards[[#This Row],[Part Code Issued]],'Inventory Check'!$A$3:$A$3000,'Inventory Check'!$B$3:$B$3000,"WRONG Code",0)</f>
        <v>WRONG Code</v>
      </c>
      <c r="N4569" s="69">
        <f t="shared" si="427"/>
        <v>0</v>
      </c>
      <c r="U4569" s="71">
        <f t="shared" si="426"/>
        <v>0</v>
      </c>
      <c r="V4569" s="71">
        <f t="shared" si="428"/>
        <v>0</v>
      </c>
      <c r="X4569" s="69">
        <f>Job_Cards[[#This Row],[GST on Lobour]]+Job_Cards[[#This Row],[Total Labour]]+Job_Cards[[#This Row],[Part Value]]</f>
        <v>0</v>
      </c>
    </row>
    <row r="4570" spans="7:24" x14ac:dyDescent="0.35">
      <c r="G4570" s="64"/>
      <c r="H4570" s="65"/>
      <c r="I4570" s="65" t="str">
        <f>IF(Job_Cards[[#This Row],[Customer Name]]="",I4569,"")</f>
        <v>Counter Sale</v>
      </c>
      <c r="K4570" s="67" t="str">
        <f>_xlfn.XLOOKUP(Job_Cards[[#This Row],[Part Code Issued]],'Inventory Check'!$A$3:$A$3000,'Inventory Check'!$B$3:$B$3000,"WRONG Code",0)</f>
        <v>WRONG Code</v>
      </c>
      <c r="N4570" s="69">
        <f t="shared" si="427"/>
        <v>0</v>
      </c>
      <c r="U4570" s="71">
        <f t="shared" si="426"/>
        <v>0</v>
      </c>
      <c r="V4570" s="71">
        <f t="shared" si="428"/>
        <v>0</v>
      </c>
      <c r="X4570" s="69">
        <f>Job_Cards[[#This Row],[GST on Lobour]]+Job_Cards[[#This Row],[Total Labour]]+Job_Cards[[#This Row],[Part Value]]</f>
        <v>0</v>
      </c>
    </row>
    <row r="4571" spans="7:24" x14ac:dyDescent="0.35">
      <c r="G4571" s="64"/>
      <c r="H4571" s="65"/>
      <c r="I4571" s="65" t="str">
        <f>IF(Job_Cards[[#This Row],[Customer Name]]="",I4570,"")</f>
        <v>Counter Sale</v>
      </c>
      <c r="K4571" s="67" t="str">
        <f>_xlfn.XLOOKUP(Job_Cards[[#This Row],[Part Code Issued]],'Inventory Check'!$A$3:$A$3000,'Inventory Check'!$B$3:$B$3000,"WRONG Code",0)</f>
        <v>WRONG Code</v>
      </c>
      <c r="N4571" s="69">
        <f t="shared" si="427"/>
        <v>0</v>
      </c>
      <c r="U4571" s="71">
        <f t="shared" si="426"/>
        <v>0</v>
      </c>
      <c r="V4571" s="71">
        <f t="shared" si="428"/>
        <v>0</v>
      </c>
      <c r="X4571" s="69">
        <f>Job_Cards[[#This Row],[GST on Lobour]]+Job_Cards[[#This Row],[Total Labour]]+Job_Cards[[#This Row],[Part Value]]</f>
        <v>0</v>
      </c>
    </row>
    <row r="4572" spans="7:24" x14ac:dyDescent="0.35">
      <c r="G4572" s="64"/>
      <c r="H4572" s="65"/>
      <c r="I4572" s="65" t="str">
        <f>IF(Job_Cards[[#This Row],[Customer Name]]="",I4571,"")</f>
        <v>Counter Sale</v>
      </c>
      <c r="K4572" s="67" t="str">
        <f>_xlfn.XLOOKUP(Job_Cards[[#This Row],[Part Code Issued]],'Inventory Check'!$A$3:$A$3000,'Inventory Check'!$B$3:$B$3000,"WRONG Code",0)</f>
        <v>WRONG Code</v>
      </c>
      <c r="N4572" s="69">
        <f t="shared" si="427"/>
        <v>0</v>
      </c>
      <c r="U4572" s="71">
        <f t="shared" si="426"/>
        <v>0</v>
      </c>
      <c r="V4572" s="71">
        <f t="shared" si="428"/>
        <v>0</v>
      </c>
      <c r="X4572" s="69">
        <f>Job_Cards[[#This Row],[GST on Lobour]]+Job_Cards[[#This Row],[Total Labour]]+Job_Cards[[#This Row],[Part Value]]</f>
        <v>0</v>
      </c>
    </row>
    <row r="4573" spans="7:24" x14ac:dyDescent="0.35">
      <c r="G4573" s="64"/>
      <c r="H4573" s="65"/>
      <c r="I4573" s="65" t="str">
        <f>IF(Job_Cards[[#This Row],[Customer Name]]="",I4572,"")</f>
        <v>Counter Sale</v>
      </c>
      <c r="K4573" s="67" t="str">
        <f>_xlfn.XLOOKUP(Job_Cards[[#This Row],[Part Code Issued]],'Inventory Check'!$A$3:$A$3000,'Inventory Check'!$B$3:$B$3000,"WRONG Code",0)</f>
        <v>WRONG Code</v>
      </c>
      <c r="N4573" s="69">
        <f t="shared" si="427"/>
        <v>0</v>
      </c>
      <c r="U4573" s="71">
        <f t="shared" si="426"/>
        <v>0</v>
      </c>
      <c r="V4573" s="71">
        <f t="shared" si="428"/>
        <v>0</v>
      </c>
      <c r="X4573" s="69">
        <f>Job_Cards[[#This Row],[GST on Lobour]]+Job_Cards[[#This Row],[Total Labour]]+Job_Cards[[#This Row],[Part Value]]</f>
        <v>0</v>
      </c>
    </row>
    <row r="4574" spans="7:24" x14ac:dyDescent="0.35">
      <c r="G4574" s="64"/>
      <c r="H4574" s="65"/>
      <c r="I4574" s="65" t="str">
        <f>IF(Job_Cards[[#This Row],[Customer Name]]="",I4573,"")</f>
        <v>Counter Sale</v>
      </c>
      <c r="K4574" s="67" t="str">
        <f>_xlfn.XLOOKUP(Job_Cards[[#This Row],[Part Code Issued]],'Inventory Check'!$A$3:$A$3000,'Inventory Check'!$B$3:$B$3000,"WRONG Code",0)</f>
        <v>WRONG Code</v>
      </c>
      <c r="N4574" s="69">
        <f t="shared" si="427"/>
        <v>0</v>
      </c>
      <c r="U4574" s="71">
        <f t="shared" si="426"/>
        <v>0</v>
      </c>
      <c r="V4574" s="71">
        <f t="shared" si="428"/>
        <v>0</v>
      </c>
      <c r="X4574" s="69">
        <f>Job_Cards[[#This Row],[GST on Lobour]]+Job_Cards[[#This Row],[Total Labour]]+Job_Cards[[#This Row],[Part Value]]</f>
        <v>0</v>
      </c>
    </row>
    <row r="4575" spans="7:24" x14ac:dyDescent="0.35">
      <c r="G4575" s="64"/>
      <c r="H4575" s="65"/>
      <c r="I4575" s="65" t="str">
        <f>IF(Job_Cards[[#This Row],[Customer Name]]="",I4574,"")</f>
        <v>Counter Sale</v>
      </c>
      <c r="K4575" s="67" t="str">
        <f>_xlfn.XLOOKUP(Job_Cards[[#This Row],[Part Code Issued]],'Inventory Check'!$A$3:$A$3000,'Inventory Check'!$B$3:$B$3000,"WRONG Code",0)</f>
        <v>WRONG Code</v>
      </c>
      <c r="N4575" s="69">
        <f t="shared" si="427"/>
        <v>0</v>
      </c>
      <c r="U4575" s="71">
        <f t="shared" si="426"/>
        <v>0</v>
      </c>
      <c r="V4575" s="71">
        <f t="shared" si="428"/>
        <v>0</v>
      </c>
      <c r="X4575" s="69">
        <f>Job_Cards[[#This Row],[GST on Lobour]]+Job_Cards[[#This Row],[Total Labour]]+Job_Cards[[#This Row],[Part Value]]</f>
        <v>0</v>
      </c>
    </row>
    <row r="4576" spans="7:24" x14ac:dyDescent="0.35">
      <c r="G4576" s="64"/>
      <c r="H4576" s="65"/>
      <c r="I4576" s="65" t="str">
        <f>IF(Job_Cards[[#This Row],[Customer Name]]="",I4575,"")</f>
        <v>Counter Sale</v>
      </c>
      <c r="K4576" s="67" t="str">
        <f>_xlfn.XLOOKUP(Job_Cards[[#This Row],[Part Code Issued]],'Inventory Check'!$A$3:$A$3000,'Inventory Check'!$B$3:$B$3000,"WRONG Code",0)</f>
        <v>WRONG Code</v>
      </c>
      <c r="N4576" s="69">
        <f t="shared" si="427"/>
        <v>0</v>
      </c>
      <c r="U4576" s="71">
        <f t="shared" si="426"/>
        <v>0</v>
      </c>
      <c r="V4576" s="71">
        <f t="shared" si="428"/>
        <v>0</v>
      </c>
      <c r="X4576" s="69">
        <f>Job_Cards[[#This Row],[GST on Lobour]]+Job_Cards[[#This Row],[Total Labour]]+Job_Cards[[#This Row],[Part Value]]</f>
        <v>0</v>
      </c>
    </row>
    <row r="4577" spans="7:24" x14ac:dyDescent="0.35">
      <c r="G4577" s="64"/>
      <c r="H4577" s="65"/>
      <c r="I4577" s="65" t="str">
        <f>IF(Job_Cards[[#This Row],[Customer Name]]="",I4576,"")</f>
        <v>Counter Sale</v>
      </c>
      <c r="K4577" s="67" t="str">
        <f>_xlfn.XLOOKUP(Job_Cards[[#This Row],[Part Code Issued]],'Inventory Check'!$A$3:$A$3000,'Inventory Check'!$B$3:$B$3000,"WRONG Code",0)</f>
        <v>WRONG Code</v>
      </c>
      <c r="N4577" s="69">
        <f t="shared" si="427"/>
        <v>0</v>
      </c>
      <c r="U4577" s="71">
        <f t="shared" si="426"/>
        <v>0</v>
      </c>
      <c r="V4577" s="71">
        <f t="shared" si="428"/>
        <v>0</v>
      </c>
      <c r="X4577" s="69">
        <f>Job_Cards[[#This Row],[GST on Lobour]]+Job_Cards[[#This Row],[Total Labour]]+Job_Cards[[#This Row],[Part Value]]</f>
        <v>0</v>
      </c>
    </row>
    <row r="4578" spans="7:24" x14ac:dyDescent="0.35">
      <c r="G4578" s="64"/>
      <c r="H4578" s="65"/>
      <c r="I4578" s="65" t="str">
        <f>IF(Job_Cards[[#This Row],[Customer Name]]="",I4577,"")</f>
        <v>Counter Sale</v>
      </c>
      <c r="K4578" s="67" t="str">
        <f>_xlfn.XLOOKUP(Job_Cards[[#This Row],[Part Code Issued]],'Inventory Check'!$A$3:$A$3000,'Inventory Check'!$B$3:$B$3000,"WRONG Code",0)</f>
        <v>WRONG Code</v>
      </c>
      <c r="N4578" s="69">
        <f t="shared" si="427"/>
        <v>0</v>
      </c>
      <c r="U4578" s="71">
        <f t="shared" si="426"/>
        <v>0</v>
      </c>
      <c r="V4578" s="71">
        <f t="shared" si="428"/>
        <v>0</v>
      </c>
      <c r="X4578" s="69">
        <f>Job_Cards[[#This Row],[GST on Lobour]]+Job_Cards[[#This Row],[Total Labour]]+Job_Cards[[#This Row],[Part Value]]</f>
        <v>0</v>
      </c>
    </row>
    <row r="4579" spans="7:24" x14ac:dyDescent="0.35">
      <c r="G4579" s="64"/>
      <c r="H4579" s="65"/>
      <c r="I4579" s="65" t="str">
        <f>IF(Job_Cards[[#This Row],[Customer Name]]="",I4578,"")</f>
        <v>Counter Sale</v>
      </c>
      <c r="K4579" s="67" t="str">
        <f>_xlfn.XLOOKUP(Job_Cards[[#This Row],[Part Code Issued]],'Inventory Check'!$A$3:$A$3000,'Inventory Check'!$B$3:$B$3000,"WRONG Code",0)</f>
        <v>WRONG Code</v>
      </c>
      <c r="N4579" s="69">
        <f t="shared" si="427"/>
        <v>0</v>
      </c>
      <c r="U4579" s="71">
        <f t="shared" si="426"/>
        <v>0</v>
      </c>
      <c r="V4579" s="71">
        <f t="shared" si="428"/>
        <v>0</v>
      </c>
      <c r="X4579" s="69">
        <f>Job_Cards[[#This Row],[GST on Lobour]]+Job_Cards[[#This Row],[Total Labour]]+Job_Cards[[#This Row],[Part Value]]</f>
        <v>0</v>
      </c>
    </row>
    <row r="4580" spans="7:24" x14ac:dyDescent="0.35">
      <c r="G4580" s="64"/>
      <c r="H4580" s="65"/>
      <c r="I4580" s="65" t="str">
        <f>IF(Job_Cards[[#This Row],[Customer Name]]="",I4579,"")</f>
        <v>Counter Sale</v>
      </c>
      <c r="K4580" s="67" t="str">
        <f>_xlfn.XLOOKUP(Job_Cards[[#This Row],[Part Code Issued]],'Inventory Check'!$A$3:$A$3000,'Inventory Check'!$B$3:$B$3000,"WRONG Code",0)</f>
        <v>WRONG Code</v>
      </c>
      <c r="N4580" s="69">
        <f t="shared" si="427"/>
        <v>0</v>
      </c>
      <c r="U4580" s="71">
        <f t="shared" si="426"/>
        <v>0</v>
      </c>
      <c r="V4580" s="71">
        <f t="shared" si="428"/>
        <v>0</v>
      </c>
      <c r="X4580" s="69">
        <f>Job_Cards[[#This Row],[GST on Lobour]]+Job_Cards[[#This Row],[Total Labour]]+Job_Cards[[#This Row],[Part Value]]</f>
        <v>0</v>
      </c>
    </row>
    <row r="4581" spans="7:24" x14ac:dyDescent="0.35">
      <c r="G4581" s="64"/>
      <c r="H4581" s="65"/>
      <c r="I4581" s="65" t="str">
        <f>IF(Job_Cards[[#This Row],[Customer Name]]="",I4580,"")</f>
        <v>Counter Sale</v>
      </c>
      <c r="K4581" s="67" t="str">
        <f>_xlfn.XLOOKUP(Job_Cards[[#This Row],[Part Code Issued]],'Inventory Check'!$A$3:$A$3000,'Inventory Check'!$B$3:$B$3000,"WRONG Code",0)</f>
        <v>WRONG Code</v>
      </c>
      <c r="N4581" s="69">
        <f t="shared" si="427"/>
        <v>0</v>
      </c>
      <c r="U4581" s="71">
        <f t="shared" si="426"/>
        <v>0</v>
      </c>
      <c r="V4581" s="71">
        <f t="shared" si="428"/>
        <v>0</v>
      </c>
      <c r="X4581" s="69">
        <f>Job_Cards[[#This Row],[GST on Lobour]]+Job_Cards[[#This Row],[Total Labour]]+Job_Cards[[#This Row],[Part Value]]</f>
        <v>0</v>
      </c>
    </row>
    <row r="4582" spans="7:24" x14ac:dyDescent="0.35">
      <c r="G4582" s="64"/>
      <c r="H4582" s="65"/>
      <c r="I4582" s="65" t="str">
        <f>IF(Job_Cards[[#This Row],[Customer Name]]="",I4581,"")</f>
        <v>Counter Sale</v>
      </c>
      <c r="K4582" s="67" t="str">
        <f>_xlfn.XLOOKUP(Job_Cards[[#This Row],[Part Code Issued]],'Inventory Check'!$A$3:$A$3000,'Inventory Check'!$B$3:$B$3000,"WRONG Code",0)</f>
        <v>WRONG Code</v>
      </c>
      <c r="N4582" s="69">
        <f t="shared" si="427"/>
        <v>0</v>
      </c>
      <c r="U4582" s="71">
        <f t="shared" si="426"/>
        <v>0</v>
      </c>
      <c r="V4582" s="71">
        <f t="shared" si="428"/>
        <v>0</v>
      </c>
      <c r="X4582" s="69">
        <f>Job_Cards[[#This Row],[GST on Lobour]]+Job_Cards[[#This Row],[Total Labour]]+Job_Cards[[#This Row],[Part Value]]</f>
        <v>0</v>
      </c>
    </row>
    <row r="4583" spans="7:24" x14ac:dyDescent="0.35">
      <c r="G4583" s="64"/>
      <c r="H4583" s="65"/>
      <c r="I4583" s="65" t="str">
        <f>IF(Job_Cards[[#This Row],[Customer Name]]="",I4582,"")</f>
        <v>Counter Sale</v>
      </c>
      <c r="K4583" s="67" t="str">
        <f>_xlfn.XLOOKUP(Job_Cards[[#This Row],[Part Code Issued]],'Inventory Check'!$A$3:$A$3000,'Inventory Check'!$B$3:$B$3000,"WRONG Code",0)</f>
        <v>WRONG Code</v>
      </c>
      <c r="N4583" s="69">
        <f t="shared" si="427"/>
        <v>0</v>
      </c>
      <c r="U4583" s="71">
        <f t="shared" si="426"/>
        <v>0</v>
      </c>
      <c r="V4583" s="71">
        <f t="shared" si="428"/>
        <v>0</v>
      </c>
      <c r="X4583" s="69">
        <f>Job_Cards[[#This Row],[GST on Lobour]]+Job_Cards[[#This Row],[Total Labour]]+Job_Cards[[#This Row],[Part Value]]</f>
        <v>0</v>
      </c>
    </row>
    <row r="4584" spans="7:24" x14ac:dyDescent="0.35">
      <c r="G4584" s="64"/>
      <c r="H4584" s="65"/>
      <c r="I4584" s="65" t="str">
        <f>IF(Job_Cards[[#This Row],[Customer Name]]="",I4583,"")</f>
        <v>Counter Sale</v>
      </c>
      <c r="K4584" s="67" t="str">
        <f>_xlfn.XLOOKUP(Job_Cards[[#This Row],[Part Code Issued]],'Inventory Check'!$A$3:$A$3000,'Inventory Check'!$B$3:$B$3000,"WRONG Code",0)</f>
        <v>WRONG Code</v>
      </c>
      <c r="N4584" s="69">
        <f t="shared" si="427"/>
        <v>0</v>
      </c>
      <c r="U4584" s="71">
        <f t="shared" si="426"/>
        <v>0</v>
      </c>
      <c r="V4584" s="71">
        <f t="shared" si="428"/>
        <v>0</v>
      </c>
      <c r="X4584" s="69">
        <f>Job_Cards[[#This Row],[GST on Lobour]]+Job_Cards[[#This Row],[Total Labour]]+Job_Cards[[#This Row],[Part Value]]</f>
        <v>0</v>
      </c>
    </row>
    <row r="4585" spans="7:24" x14ac:dyDescent="0.35">
      <c r="G4585" s="64"/>
      <c r="H4585" s="65"/>
      <c r="I4585" s="65" t="str">
        <f>IF(Job_Cards[[#This Row],[Customer Name]]="",I4584,"")</f>
        <v>Counter Sale</v>
      </c>
      <c r="K4585" s="67" t="str">
        <f>_xlfn.XLOOKUP(Job_Cards[[#This Row],[Part Code Issued]],'Inventory Check'!$A$3:$A$3000,'Inventory Check'!$B$3:$B$3000,"WRONG Code",0)</f>
        <v>WRONG Code</v>
      </c>
      <c r="N4585" s="69">
        <f t="shared" si="427"/>
        <v>0</v>
      </c>
      <c r="U4585" s="71">
        <f t="shared" si="426"/>
        <v>0</v>
      </c>
      <c r="V4585" s="71">
        <f t="shared" si="428"/>
        <v>0</v>
      </c>
      <c r="X4585" s="69">
        <f>Job_Cards[[#This Row],[GST on Lobour]]+Job_Cards[[#This Row],[Total Labour]]+Job_Cards[[#This Row],[Part Value]]</f>
        <v>0</v>
      </c>
    </row>
    <row r="4586" spans="7:24" x14ac:dyDescent="0.35">
      <c r="G4586" s="64"/>
      <c r="H4586" s="65"/>
      <c r="I4586" s="65" t="str">
        <f>IF(Job_Cards[[#This Row],[Customer Name]]="",I4585,"")</f>
        <v>Counter Sale</v>
      </c>
      <c r="K4586" s="67" t="str">
        <f>_xlfn.XLOOKUP(Job_Cards[[#This Row],[Part Code Issued]],'Inventory Check'!$A$3:$A$3000,'Inventory Check'!$B$3:$B$3000,"WRONG Code",0)</f>
        <v>WRONG Code</v>
      </c>
      <c r="N4586" s="69">
        <f t="shared" si="427"/>
        <v>0</v>
      </c>
      <c r="U4586" s="71">
        <f t="shared" si="426"/>
        <v>0</v>
      </c>
      <c r="V4586" s="71">
        <f t="shared" si="428"/>
        <v>0</v>
      </c>
      <c r="X4586" s="69">
        <f>Job_Cards[[#This Row],[GST on Lobour]]+Job_Cards[[#This Row],[Total Labour]]+Job_Cards[[#This Row],[Part Value]]</f>
        <v>0</v>
      </c>
    </row>
    <row r="4587" spans="7:24" x14ac:dyDescent="0.35">
      <c r="G4587" s="64"/>
      <c r="H4587" s="65"/>
      <c r="I4587" s="65" t="str">
        <f>IF(Job_Cards[[#This Row],[Customer Name]]="",I4586,"")</f>
        <v>Counter Sale</v>
      </c>
      <c r="K4587" s="67" t="str">
        <f>_xlfn.XLOOKUP(Job_Cards[[#This Row],[Part Code Issued]],'Inventory Check'!$A$3:$A$3000,'Inventory Check'!$B$3:$B$3000,"WRONG Code",0)</f>
        <v>WRONG Code</v>
      </c>
      <c r="N4587" s="69">
        <f t="shared" si="427"/>
        <v>0</v>
      </c>
      <c r="U4587" s="71">
        <f t="shared" si="426"/>
        <v>0</v>
      </c>
      <c r="V4587" s="71">
        <f t="shared" si="428"/>
        <v>0</v>
      </c>
      <c r="X4587" s="69">
        <f>Job_Cards[[#This Row],[GST on Lobour]]+Job_Cards[[#This Row],[Total Labour]]+Job_Cards[[#This Row],[Part Value]]</f>
        <v>0</v>
      </c>
    </row>
    <row r="4588" spans="7:24" x14ac:dyDescent="0.35">
      <c r="G4588" s="64"/>
      <c r="H4588" s="65"/>
      <c r="I4588" s="65" t="str">
        <f>IF(Job_Cards[[#This Row],[Customer Name]]="",I4587,"")</f>
        <v>Counter Sale</v>
      </c>
      <c r="K4588" s="67" t="str">
        <f>_xlfn.XLOOKUP(Job_Cards[[#This Row],[Part Code Issued]],'Inventory Check'!$A$3:$A$3000,'Inventory Check'!$B$3:$B$3000,"WRONG Code",0)</f>
        <v>WRONG Code</v>
      </c>
      <c r="N4588" s="69">
        <f t="shared" si="427"/>
        <v>0</v>
      </c>
      <c r="U4588" s="71">
        <f t="shared" si="426"/>
        <v>0</v>
      </c>
      <c r="V4588" s="71">
        <f t="shared" si="428"/>
        <v>0</v>
      </c>
      <c r="X4588" s="69">
        <f>Job_Cards[[#This Row],[GST on Lobour]]+Job_Cards[[#This Row],[Total Labour]]+Job_Cards[[#This Row],[Part Value]]</f>
        <v>0</v>
      </c>
    </row>
    <row r="4589" spans="7:24" x14ac:dyDescent="0.35">
      <c r="G4589" s="64"/>
      <c r="H4589" s="65"/>
      <c r="I4589" s="65" t="str">
        <f>IF(Job_Cards[[#This Row],[Customer Name]]="",I4588,"")</f>
        <v>Counter Sale</v>
      </c>
      <c r="K4589" s="67" t="str">
        <f>_xlfn.XLOOKUP(Job_Cards[[#This Row],[Part Code Issued]],'Inventory Check'!$A$3:$A$3000,'Inventory Check'!$B$3:$B$3000,"WRONG Code",0)</f>
        <v>WRONG Code</v>
      </c>
      <c r="N4589" s="69">
        <f t="shared" si="427"/>
        <v>0</v>
      </c>
      <c r="U4589" s="71">
        <f t="shared" si="426"/>
        <v>0</v>
      </c>
      <c r="V4589" s="71">
        <f t="shared" si="428"/>
        <v>0</v>
      </c>
      <c r="X4589" s="69">
        <f>Job_Cards[[#This Row],[GST on Lobour]]+Job_Cards[[#This Row],[Total Labour]]+Job_Cards[[#This Row],[Part Value]]</f>
        <v>0</v>
      </c>
    </row>
    <row r="4590" spans="7:24" x14ac:dyDescent="0.35">
      <c r="G4590" s="64"/>
      <c r="H4590" s="65"/>
      <c r="I4590" s="65" t="str">
        <f>IF(Job_Cards[[#This Row],[Customer Name]]="",I4589,"")</f>
        <v>Counter Sale</v>
      </c>
      <c r="K4590" s="67" t="str">
        <f>_xlfn.XLOOKUP(Job_Cards[[#This Row],[Part Code Issued]],'Inventory Check'!$A$3:$A$3000,'Inventory Check'!$B$3:$B$3000,"WRONG Code",0)</f>
        <v>WRONG Code</v>
      </c>
      <c r="N4590" s="69">
        <f t="shared" si="427"/>
        <v>0</v>
      </c>
      <c r="U4590" s="71">
        <f t="shared" si="426"/>
        <v>0</v>
      </c>
      <c r="V4590" s="71">
        <f t="shared" si="428"/>
        <v>0</v>
      </c>
      <c r="X4590" s="69">
        <f>Job_Cards[[#This Row],[GST on Lobour]]+Job_Cards[[#This Row],[Total Labour]]+Job_Cards[[#This Row],[Part Value]]</f>
        <v>0</v>
      </c>
    </row>
    <row r="4591" spans="7:24" x14ac:dyDescent="0.35">
      <c r="G4591" s="64"/>
      <c r="H4591" s="65"/>
      <c r="I4591" s="65" t="str">
        <f>IF(Job_Cards[[#This Row],[Customer Name]]="",I4590,"")</f>
        <v>Counter Sale</v>
      </c>
      <c r="K4591" s="67" t="str">
        <f>_xlfn.XLOOKUP(Job_Cards[[#This Row],[Part Code Issued]],'Inventory Check'!$A$3:$A$3000,'Inventory Check'!$B$3:$B$3000,"WRONG Code",0)</f>
        <v>WRONG Code</v>
      </c>
      <c r="N4591" s="69">
        <f t="shared" si="427"/>
        <v>0</v>
      </c>
      <c r="U4591" s="71">
        <f t="shared" si="426"/>
        <v>0</v>
      </c>
      <c r="V4591" s="71">
        <f t="shared" si="428"/>
        <v>0</v>
      </c>
      <c r="X4591" s="69">
        <f>Job_Cards[[#This Row],[GST on Lobour]]+Job_Cards[[#This Row],[Total Labour]]+Job_Cards[[#This Row],[Part Value]]</f>
        <v>0</v>
      </c>
    </row>
    <row r="4592" spans="7:24" x14ac:dyDescent="0.35">
      <c r="G4592" s="64"/>
      <c r="H4592" s="65"/>
      <c r="I4592" s="65" t="str">
        <f>IF(Job_Cards[[#This Row],[Customer Name]]="",I4591,"")</f>
        <v>Counter Sale</v>
      </c>
      <c r="K4592" s="67" t="str">
        <f>_xlfn.XLOOKUP(Job_Cards[[#This Row],[Part Code Issued]],'Inventory Check'!$A$3:$A$3000,'Inventory Check'!$B$3:$B$3000,"WRONG Code",0)</f>
        <v>WRONG Code</v>
      </c>
      <c r="N4592" s="69">
        <f t="shared" si="427"/>
        <v>0</v>
      </c>
      <c r="U4592" s="71">
        <f t="shared" si="426"/>
        <v>0</v>
      </c>
      <c r="V4592" s="71">
        <f t="shared" si="428"/>
        <v>0</v>
      </c>
      <c r="X4592" s="69">
        <f>Job_Cards[[#This Row],[GST on Lobour]]+Job_Cards[[#This Row],[Total Labour]]+Job_Cards[[#This Row],[Part Value]]</f>
        <v>0</v>
      </c>
    </row>
    <row r="4593" spans="7:24" x14ac:dyDescent="0.35">
      <c r="G4593" s="64"/>
      <c r="H4593" s="65"/>
      <c r="I4593" s="65" t="str">
        <f>IF(Job_Cards[[#This Row],[Customer Name]]="",I4592,"")</f>
        <v>Counter Sale</v>
      </c>
      <c r="K4593" s="67" t="str">
        <f>_xlfn.XLOOKUP(Job_Cards[[#This Row],[Part Code Issued]],'Inventory Check'!$A$3:$A$3000,'Inventory Check'!$B$3:$B$3000,"WRONG Code",0)</f>
        <v>WRONG Code</v>
      </c>
      <c r="N4593" s="69">
        <f t="shared" si="427"/>
        <v>0</v>
      </c>
      <c r="U4593" s="71">
        <f t="shared" si="426"/>
        <v>0</v>
      </c>
      <c r="V4593" s="71">
        <f t="shared" si="428"/>
        <v>0</v>
      </c>
      <c r="X4593" s="69">
        <f>Job_Cards[[#This Row],[GST on Lobour]]+Job_Cards[[#This Row],[Total Labour]]+Job_Cards[[#This Row],[Part Value]]</f>
        <v>0</v>
      </c>
    </row>
    <row r="4594" spans="7:24" x14ac:dyDescent="0.35">
      <c r="G4594" s="64"/>
      <c r="H4594" s="65"/>
      <c r="I4594" s="65" t="str">
        <f>IF(Job_Cards[[#This Row],[Customer Name]]="",I4593,"")</f>
        <v>Counter Sale</v>
      </c>
      <c r="K4594" s="67" t="str">
        <f>_xlfn.XLOOKUP(Job_Cards[[#This Row],[Part Code Issued]],'Inventory Check'!$A$3:$A$3000,'Inventory Check'!$B$3:$B$3000,"WRONG Code",0)</f>
        <v>WRONG Code</v>
      </c>
      <c r="N4594" s="69">
        <f t="shared" si="427"/>
        <v>0</v>
      </c>
      <c r="U4594" s="71">
        <f t="shared" si="426"/>
        <v>0</v>
      </c>
      <c r="V4594" s="71">
        <f t="shared" si="428"/>
        <v>0</v>
      </c>
      <c r="X4594" s="69">
        <f>Job_Cards[[#This Row],[GST on Lobour]]+Job_Cards[[#This Row],[Total Labour]]+Job_Cards[[#This Row],[Part Value]]</f>
        <v>0</v>
      </c>
    </row>
    <row r="4595" spans="7:24" x14ac:dyDescent="0.35">
      <c r="G4595" s="64"/>
      <c r="H4595" s="65"/>
      <c r="I4595" s="65" t="str">
        <f>IF(Job_Cards[[#This Row],[Customer Name]]="",I4594,"")</f>
        <v>Counter Sale</v>
      </c>
      <c r="K4595" s="67" t="str">
        <f>_xlfn.XLOOKUP(Job_Cards[[#This Row],[Part Code Issued]],'Inventory Check'!$A$3:$A$3000,'Inventory Check'!$B$3:$B$3000,"WRONG Code",0)</f>
        <v>WRONG Code</v>
      </c>
      <c r="N4595" s="69">
        <f t="shared" si="427"/>
        <v>0</v>
      </c>
      <c r="U4595" s="71">
        <f t="shared" si="426"/>
        <v>0</v>
      </c>
      <c r="V4595" s="71">
        <f t="shared" si="428"/>
        <v>0</v>
      </c>
      <c r="X4595" s="69">
        <f>Job_Cards[[#This Row],[GST on Lobour]]+Job_Cards[[#This Row],[Total Labour]]+Job_Cards[[#This Row],[Part Value]]</f>
        <v>0</v>
      </c>
    </row>
    <row r="4596" spans="7:24" x14ac:dyDescent="0.35">
      <c r="G4596" s="64"/>
      <c r="H4596" s="65"/>
      <c r="I4596" s="65" t="str">
        <f>IF(Job_Cards[[#This Row],[Customer Name]]="",I4595,"")</f>
        <v>Counter Sale</v>
      </c>
      <c r="K4596" s="67" t="str">
        <f>_xlfn.XLOOKUP(Job_Cards[[#This Row],[Part Code Issued]],'Inventory Check'!$A$3:$A$3000,'Inventory Check'!$B$3:$B$3000,"WRONG Code",0)</f>
        <v>WRONG Code</v>
      </c>
      <c r="N4596" s="69">
        <f t="shared" si="427"/>
        <v>0</v>
      </c>
      <c r="U4596" s="71">
        <f t="shared" si="426"/>
        <v>0</v>
      </c>
      <c r="V4596" s="71">
        <f t="shared" si="428"/>
        <v>0</v>
      </c>
      <c r="X4596" s="69">
        <f>Job_Cards[[#This Row],[GST on Lobour]]+Job_Cards[[#This Row],[Total Labour]]+Job_Cards[[#This Row],[Part Value]]</f>
        <v>0</v>
      </c>
    </row>
    <row r="4597" spans="7:24" x14ac:dyDescent="0.35">
      <c r="G4597" s="64"/>
      <c r="H4597" s="65"/>
      <c r="I4597" s="65" t="str">
        <f>IF(Job_Cards[[#This Row],[Customer Name]]="",I4596,"")</f>
        <v>Counter Sale</v>
      </c>
      <c r="K4597" s="67" t="str">
        <f>_xlfn.XLOOKUP(Job_Cards[[#This Row],[Part Code Issued]],'Inventory Check'!$A$3:$A$3000,'Inventory Check'!$B$3:$B$3000,"WRONG Code",0)</f>
        <v>WRONG Code</v>
      </c>
      <c r="N4597" s="69">
        <f t="shared" si="427"/>
        <v>0</v>
      </c>
      <c r="U4597" s="71">
        <f t="shared" si="426"/>
        <v>0</v>
      </c>
      <c r="V4597" s="71">
        <f t="shared" si="428"/>
        <v>0</v>
      </c>
      <c r="X4597" s="69">
        <f>Job_Cards[[#This Row],[GST on Lobour]]+Job_Cards[[#This Row],[Total Labour]]+Job_Cards[[#This Row],[Part Value]]</f>
        <v>0</v>
      </c>
    </row>
    <row r="4598" spans="7:24" x14ac:dyDescent="0.35">
      <c r="G4598" s="64"/>
      <c r="H4598" s="65"/>
      <c r="I4598" s="65" t="str">
        <f>IF(Job_Cards[[#This Row],[Customer Name]]="",I4597,"")</f>
        <v>Counter Sale</v>
      </c>
      <c r="K4598" s="67" t="str">
        <f>_xlfn.XLOOKUP(Job_Cards[[#This Row],[Part Code Issued]],'Inventory Check'!$A$3:$A$3000,'Inventory Check'!$B$3:$B$3000,"WRONG Code",0)</f>
        <v>WRONG Code</v>
      </c>
      <c r="N4598" s="69">
        <f t="shared" si="427"/>
        <v>0</v>
      </c>
      <c r="U4598" s="71">
        <f t="shared" si="426"/>
        <v>0</v>
      </c>
      <c r="V4598" s="71">
        <f t="shared" si="428"/>
        <v>0</v>
      </c>
      <c r="X4598" s="69">
        <f>Job_Cards[[#This Row],[GST on Lobour]]+Job_Cards[[#This Row],[Total Labour]]+Job_Cards[[#This Row],[Part Value]]</f>
        <v>0</v>
      </c>
    </row>
    <row r="4599" spans="7:24" x14ac:dyDescent="0.35">
      <c r="G4599" s="64"/>
      <c r="H4599" s="65"/>
      <c r="I4599" s="65" t="str">
        <f>IF(Job_Cards[[#This Row],[Customer Name]]="",I4598,"")</f>
        <v>Counter Sale</v>
      </c>
      <c r="K4599" s="67" t="str">
        <f>_xlfn.XLOOKUP(Job_Cards[[#This Row],[Part Code Issued]],'Inventory Check'!$A$3:$A$3000,'Inventory Check'!$B$3:$B$3000,"WRONG Code",0)</f>
        <v>WRONG Code</v>
      </c>
      <c r="N4599" s="69">
        <f t="shared" si="427"/>
        <v>0</v>
      </c>
      <c r="U4599" s="71">
        <f t="shared" si="426"/>
        <v>0</v>
      </c>
      <c r="V4599" s="71">
        <f t="shared" si="428"/>
        <v>0</v>
      </c>
      <c r="X4599" s="69">
        <f>Job_Cards[[#This Row],[GST on Lobour]]+Job_Cards[[#This Row],[Total Labour]]+Job_Cards[[#This Row],[Part Value]]</f>
        <v>0</v>
      </c>
    </row>
    <row r="4600" spans="7:24" x14ac:dyDescent="0.35">
      <c r="G4600" s="64"/>
      <c r="H4600" s="65"/>
      <c r="I4600" s="65" t="str">
        <f>IF(Job_Cards[[#This Row],[Customer Name]]="",I4599,"")</f>
        <v>Counter Sale</v>
      </c>
      <c r="K4600" s="67" t="str">
        <f>_xlfn.XLOOKUP(Job_Cards[[#This Row],[Part Code Issued]],'Inventory Check'!$A$3:$A$3000,'Inventory Check'!$B$3:$B$3000,"WRONG Code",0)</f>
        <v>WRONG Code</v>
      </c>
      <c r="N4600" s="69">
        <f t="shared" si="427"/>
        <v>0</v>
      </c>
      <c r="U4600" s="71">
        <f t="shared" si="426"/>
        <v>0</v>
      </c>
      <c r="V4600" s="71">
        <f t="shared" si="428"/>
        <v>0</v>
      </c>
      <c r="X4600" s="69">
        <f>Job_Cards[[#This Row],[GST on Lobour]]+Job_Cards[[#This Row],[Total Labour]]+Job_Cards[[#This Row],[Part Value]]</f>
        <v>0</v>
      </c>
    </row>
    <row r="4601" spans="7:24" x14ac:dyDescent="0.35">
      <c r="G4601" s="64"/>
      <c r="H4601" s="65"/>
      <c r="I4601" s="65" t="str">
        <f>IF(Job_Cards[[#This Row],[Customer Name]]="",I4600,"")</f>
        <v>Counter Sale</v>
      </c>
      <c r="K4601" s="67" t="str">
        <f>_xlfn.XLOOKUP(Job_Cards[[#This Row],[Part Code Issued]],'Inventory Check'!$A$3:$A$3000,'Inventory Check'!$B$3:$B$3000,"WRONG Code",0)</f>
        <v>WRONG Code</v>
      </c>
      <c r="N4601" s="69">
        <f t="shared" si="427"/>
        <v>0</v>
      </c>
      <c r="U4601" s="71">
        <f t="shared" si="426"/>
        <v>0</v>
      </c>
      <c r="V4601" s="71">
        <f t="shared" si="428"/>
        <v>0</v>
      </c>
      <c r="X4601" s="69">
        <f>Job_Cards[[#This Row],[GST on Lobour]]+Job_Cards[[#This Row],[Total Labour]]+Job_Cards[[#This Row],[Part Value]]</f>
        <v>0</v>
      </c>
    </row>
    <row r="4602" spans="7:24" x14ac:dyDescent="0.35">
      <c r="G4602" s="64"/>
      <c r="H4602" s="65"/>
      <c r="I4602" s="65" t="str">
        <f>IF(Job_Cards[[#This Row],[Customer Name]]="",I4601,"")</f>
        <v>Counter Sale</v>
      </c>
      <c r="K4602" s="67" t="str">
        <f>_xlfn.XLOOKUP(Job_Cards[[#This Row],[Part Code Issued]],'Inventory Check'!$A$3:$A$3000,'Inventory Check'!$B$3:$B$3000,"WRONG Code",0)</f>
        <v>WRONG Code</v>
      </c>
      <c r="N4602" s="69">
        <f t="shared" si="427"/>
        <v>0</v>
      </c>
      <c r="U4602" s="71">
        <f t="shared" si="426"/>
        <v>0</v>
      </c>
      <c r="V4602" s="71">
        <f t="shared" si="428"/>
        <v>0</v>
      </c>
      <c r="X4602" s="69">
        <f>Job_Cards[[#This Row],[GST on Lobour]]+Job_Cards[[#This Row],[Total Labour]]+Job_Cards[[#This Row],[Part Value]]</f>
        <v>0</v>
      </c>
    </row>
    <row r="4603" spans="7:24" x14ac:dyDescent="0.35">
      <c r="G4603" s="64"/>
      <c r="H4603" s="65"/>
      <c r="I4603" s="65" t="str">
        <f>IF(Job_Cards[[#This Row],[Customer Name]]="",I4602,"")</f>
        <v>Counter Sale</v>
      </c>
      <c r="K4603" s="67" t="str">
        <f>_xlfn.XLOOKUP(Job_Cards[[#This Row],[Part Code Issued]],'Inventory Check'!$A$3:$A$3000,'Inventory Check'!$B$3:$B$3000,"WRONG Code",0)</f>
        <v>WRONG Code</v>
      </c>
      <c r="N4603" s="69">
        <f t="shared" si="427"/>
        <v>0</v>
      </c>
      <c r="U4603" s="71">
        <f t="shared" si="426"/>
        <v>0</v>
      </c>
      <c r="V4603" s="71">
        <f t="shared" si="428"/>
        <v>0</v>
      </c>
      <c r="X4603" s="69">
        <f>Job_Cards[[#This Row],[GST on Lobour]]+Job_Cards[[#This Row],[Total Labour]]+Job_Cards[[#This Row],[Part Value]]</f>
        <v>0</v>
      </c>
    </row>
    <row r="4604" spans="7:24" x14ac:dyDescent="0.35">
      <c r="G4604" s="64"/>
      <c r="H4604" s="65"/>
      <c r="I4604" s="65" t="str">
        <f>IF(Job_Cards[[#This Row],[Customer Name]]="",I4603,"")</f>
        <v>Counter Sale</v>
      </c>
      <c r="K4604" s="67" t="str">
        <f>_xlfn.XLOOKUP(Job_Cards[[#This Row],[Part Code Issued]],'Inventory Check'!$A$3:$A$3000,'Inventory Check'!$B$3:$B$3000,"WRONG Code",0)</f>
        <v>WRONG Code</v>
      </c>
      <c r="N4604" s="69">
        <f t="shared" si="427"/>
        <v>0</v>
      </c>
      <c r="U4604" s="71">
        <f t="shared" ref="U4604:U4667" si="429">SUM(O4604:T4604)</f>
        <v>0</v>
      </c>
      <c r="V4604" s="71">
        <f t="shared" si="428"/>
        <v>0</v>
      </c>
      <c r="X4604" s="69">
        <f>Job_Cards[[#This Row],[GST on Lobour]]+Job_Cards[[#This Row],[Total Labour]]+Job_Cards[[#This Row],[Part Value]]</f>
        <v>0</v>
      </c>
    </row>
    <row r="4605" spans="7:24" x14ac:dyDescent="0.35">
      <c r="G4605" s="64"/>
      <c r="H4605" s="65"/>
      <c r="I4605" s="65" t="str">
        <f>IF(Job_Cards[[#This Row],[Customer Name]]="",I4604,"")</f>
        <v>Counter Sale</v>
      </c>
      <c r="K4605" s="67" t="str">
        <f>_xlfn.XLOOKUP(Job_Cards[[#This Row],[Part Code Issued]],'Inventory Check'!$A$3:$A$3000,'Inventory Check'!$B$3:$B$3000,"WRONG Code",0)</f>
        <v>WRONG Code</v>
      </c>
      <c r="N4605" s="69">
        <f t="shared" ref="N4605:N4668" si="430">M4605*L4605</f>
        <v>0</v>
      </c>
      <c r="U4605" s="71">
        <f t="shared" si="429"/>
        <v>0</v>
      </c>
      <c r="V4605" s="71">
        <f t="shared" ref="V4605:V4668" si="431">U4605*0.18</f>
        <v>0</v>
      </c>
      <c r="X4605" s="69">
        <f>Job_Cards[[#This Row],[GST on Lobour]]+Job_Cards[[#This Row],[Total Labour]]+Job_Cards[[#This Row],[Part Value]]</f>
        <v>0</v>
      </c>
    </row>
    <row r="4606" spans="7:24" x14ac:dyDescent="0.35">
      <c r="G4606" s="64"/>
      <c r="H4606" s="65"/>
      <c r="I4606" s="65" t="str">
        <f>IF(Job_Cards[[#This Row],[Customer Name]]="",I4605,"")</f>
        <v>Counter Sale</v>
      </c>
      <c r="K4606" s="67" t="str">
        <f>_xlfn.XLOOKUP(Job_Cards[[#This Row],[Part Code Issued]],'Inventory Check'!$A$3:$A$3000,'Inventory Check'!$B$3:$B$3000,"WRONG Code",0)</f>
        <v>WRONG Code</v>
      </c>
      <c r="N4606" s="69">
        <f t="shared" si="430"/>
        <v>0</v>
      </c>
      <c r="U4606" s="71">
        <f t="shared" si="429"/>
        <v>0</v>
      </c>
      <c r="V4606" s="71">
        <f t="shared" si="431"/>
        <v>0</v>
      </c>
      <c r="X4606" s="69">
        <f>Job_Cards[[#This Row],[GST on Lobour]]+Job_Cards[[#This Row],[Total Labour]]+Job_Cards[[#This Row],[Part Value]]</f>
        <v>0</v>
      </c>
    </row>
    <row r="4607" spans="7:24" x14ac:dyDescent="0.35">
      <c r="G4607" s="64"/>
      <c r="H4607" s="65"/>
      <c r="I4607" s="65" t="str">
        <f>IF(Job_Cards[[#This Row],[Customer Name]]="",I4606,"")</f>
        <v>Counter Sale</v>
      </c>
      <c r="K4607" s="67" t="str">
        <f>_xlfn.XLOOKUP(Job_Cards[[#This Row],[Part Code Issued]],'Inventory Check'!$A$3:$A$3000,'Inventory Check'!$B$3:$B$3000,"WRONG Code",0)</f>
        <v>WRONG Code</v>
      </c>
      <c r="N4607" s="69">
        <f t="shared" si="430"/>
        <v>0</v>
      </c>
      <c r="U4607" s="71">
        <f t="shared" si="429"/>
        <v>0</v>
      </c>
      <c r="V4607" s="71">
        <f t="shared" si="431"/>
        <v>0</v>
      </c>
      <c r="X4607" s="69">
        <f>Job_Cards[[#This Row],[GST on Lobour]]+Job_Cards[[#This Row],[Total Labour]]+Job_Cards[[#This Row],[Part Value]]</f>
        <v>0</v>
      </c>
    </row>
    <row r="4608" spans="7:24" x14ac:dyDescent="0.35">
      <c r="G4608" s="64"/>
      <c r="H4608" s="65"/>
      <c r="I4608" s="65" t="str">
        <f>IF(Job_Cards[[#This Row],[Customer Name]]="",I4607,"")</f>
        <v>Counter Sale</v>
      </c>
      <c r="K4608" s="67" t="str">
        <f>_xlfn.XLOOKUP(Job_Cards[[#This Row],[Part Code Issued]],'Inventory Check'!$A$3:$A$3000,'Inventory Check'!$B$3:$B$3000,"WRONG Code",0)</f>
        <v>WRONG Code</v>
      </c>
      <c r="N4608" s="69">
        <f t="shared" si="430"/>
        <v>0</v>
      </c>
      <c r="U4608" s="71">
        <f t="shared" si="429"/>
        <v>0</v>
      </c>
      <c r="V4608" s="71">
        <f t="shared" si="431"/>
        <v>0</v>
      </c>
      <c r="X4608" s="69">
        <f>Job_Cards[[#This Row],[GST on Lobour]]+Job_Cards[[#This Row],[Total Labour]]+Job_Cards[[#This Row],[Part Value]]</f>
        <v>0</v>
      </c>
    </row>
    <row r="4609" spans="7:24" x14ac:dyDescent="0.35">
      <c r="G4609" s="64"/>
      <c r="H4609" s="65"/>
      <c r="I4609" s="65" t="str">
        <f>IF(Job_Cards[[#This Row],[Customer Name]]="",I4608,"")</f>
        <v>Counter Sale</v>
      </c>
      <c r="K4609" s="67" t="str">
        <f>_xlfn.XLOOKUP(Job_Cards[[#This Row],[Part Code Issued]],'Inventory Check'!$A$3:$A$3000,'Inventory Check'!$B$3:$B$3000,"WRONG Code",0)</f>
        <v>WRONG Code</v>
      </c>
      <c r="N4609" s="69">
        <f t="shared" si="430"/>
        <v>0</v>
      </c>
      <c r="U4609" s="71">
        <f t="shared" si="429"/>
        <v>0</v>
      </c>
      <c r="V4609" s="71">
        <f t="shared" si="431"/>
        <v>0</v>
      </c>
      <c r="X4609" s="69">
        <f>Job_Cards[[#This Row],[GST on Lobour]]+Job_Cards[[#This Row],[Total Labour]]+Job_Cards[[#This Row],[Part Value]]</f>
        <v>0</v>
      </c>
    </row>
    <row r="4610" spans="7:24" x14ac:dyDescent="0.35">
      <c r="G4610" s="64"/>
      <c r="H4610" s="65"/>
      <c r="I4610" s="65" t="str">
        <f>IF(Job_Cards[[#This Row],[Customer Name]]="",I4609,"")</f>
        <v>Counter Sale</v>
      </c>
      <c r="K4610" s="67" t="str">
        <f>_xlfn.XLOOKUP(Job_Cards[[#This Row],[Part Code Issued]],'Inventory Check'!$A$3:$A$3000,'Inventory Check'!$B$3:$B$3000,"WRONG Code",0)</f>
        <v>WRONG Code</v>
      </c>
      <c r="N4610" s="69">
        <f t="shared" si="430"/>
        <v>0</v>
      </c>
      <c r="U4610" s="71">
        <f t="shared" si="429"/>
        <v>0</v>
      </c>
      <c r="V4610" s="71">
        <f t="shared" si="431"/>
        <v>0</v>
      </c>
      <c r="X4610" s="69">
        <f>Job_Cards[[#This Row],[GST on Lobour]]+Job_Cards[[#This Row],[Total Labour]]+Job_Cards[[#This Row],[Part Value]]</f>
        <v>0</v>
      </c>
    </row>
    <row r="4611" spans="7:24" x14ac:dyDescent="0.35">
      <c r="G4611" s="64"/>
      <c r="H4611" s="65"/>
      <c r="I4611" s="65" t="str">
        <f>IF(Job_Cards[[#This Row],[Customer Name]]="",I4610,"")</f>
        <v>Counter Sale</v>
      </c>
      <c r="K4611" s="67" t="str">
        <f>_xlfn.XLOOKUP(Job_Cards[[#This Row],[Part Code Issued]],'Inventory Check'!$A$3:$A$3000,'Inventory Check'!$B$3:$B$3000,"WRONG Code",0)</f>
        <v>WRONG Code</v>
      </c>
      <c r="N4611" s="69">
        <f t="shared" si="430"/>
        <v>0</v>
      </c>
      <c r="U4611" s="71">
        <f t="shared" si="429"/>
        <v>0</v>
      </c>
      <c r="V4611" s="71">
        <f t="shared" si="431"/>
        <v>0</v>
      </c>
      <c r="X4611" s="69">
        <f>Job_Cards[[#This Row],[GST on Lobour]]+Job_Cards[[#This Row],[Total Labour]]+Job_Cards[[#This Row],[Part Value]]</f>
        <v>0</v>
      </c>
    </row>
    <row r="4612" spans="7:24" x14ac:dyDescent="0.35">
      <c r="G4612" s="64"/>
      <c r="H4612" s="65"/>
      <c r="I4612" s="65" t="str">
        <f>IF(Job_Cards[[#This Row],[Customer Name]]="",I4611,"")</f>
        <v>Counter Sale</v>
      </c>
      <c r="K4612" s="67" t="str">
        <f>_xlfn.XLOOKUP(Job_Cards[[#This Row],[Part Code Issued]],'Inventory Check'!$A$3:$A$3000,'Inventory Check'!$B$3:$B$3000,"WRONG Code",0)</f>
        <v>WRONG Code</v>
      </c>
      <c r="N4612" s="69">
        <f t="shared" si="430"/>
        <v>0</v>
      </c>
      <c r="U4612" s="71">
        <f t="shared" si="429"/>
        <v>0</v>
      </c>
      <c r="V4612" s="71">
        <f t="shared" si="431"/>
        <v>0</v>
      </c>
      <c r="X4612" s="69">
        <f>Job_Cards[[#This Row],[GST on Lobour]]+Job_Cards[[#This Row],[Total Labour]]+Job_Cards[[#This Row],[Part Value]]</f>
        <v>0</v>
      </c>
    </row>
    <row r="4613" spans="7:24" x14ac:dyDescent="0.35">
      <c r="G4613" s="64"/>
      <c r="H4613" s="65"/>
      <c r="I4613" s="65" t="str">
        <f>IF(Job_Cards[[#This Row],[Customer Name]]="",I4612,"")</f>
        <v>Counter Sale</v>
      </c>
      <c r="K4613" s="67" t="str">
        <f>_xlfn.XLOOKUP(Job_Cards[[#This Row],[Part Code Issued]],'Inventory Check'!$A$3:$A$3000,'Inventory Check'!$B$3:$B$3000,"WRONG Code",0)</f>
        <v>WRONG Code</v>
      </c>
      <c r="N4613" s="69">
        <f t="shared" si="430"/>
        <v>0</v>
      </c>
      <c r="U4613" s="71">
        <f t="shared" si="429"/>
        <v>0</v>
      </c>
      <c r="V4613" s="71">
        <f t="shared" si="431"/>
        <v>0</v>
      </c>
      <c r="X4613" s="69">
        <f>Job_Cards[[#This Row],[GST on Lobour]]+Job_Cards[[#This Row],[Total Labour]]+Job_Cards[[#This Row],[Part Value]]</f>
        <v>0</v>
      </c>
    </row>
    <row r="4614" spans="7:24" x14ac:dyDescent="0.35">
      <c r="G4614" s="64"/>
      <c r="H4614" s="65"/>
      <c r="I4614" s="65" t="str">
        <f>IF(Job_Cards[[#This Row],[Customer Name]]="",I4613,"")</f>
        <v>Counter Sale</v>
      </c>
      <c r="K4614" s="67" t="str">
        <f>_xlfn.XLOOKUP(Job_Cards[[#This Row],[Part Code Issued]],'Inventory Check'!$A$3:$A$3000,'Inventory Check'!$B$3:$B$3000,"WRONG Code",0)</f>
        <v>WRONG Code</v>
      </c>
      <c r="N4614" s="69">
        <f t="shared" si="430"/>
        <v>0</v>
      </c>
      <c r="U4614" s="71">
        <f t="shared" si="429"/>
        <v>0</v>
      </c>
      <c r="V4614" s="71">
        <f t="shared" si="431"/>
        <v>0</v>
      </c>
      <c r="X4614" s="69">
        <f>Job_Cards[[#This Row],[GST on Lobour]]+Job_Cards[[#This Row],[Total Labour]]+Job_Cards[[#This Row],[Part Value]]</f>
        <v>0</v>
      </c>
    </row>
    <row r="4615" spans="7:24" x14ac:dyDescent="0.35">
      <c r="G4615" s="64"/>
      <c r="H4615" s="65"/>
      <c r="I4615" s="65" t="str">
        <f>IF(Job_Cards[[#This Row],[Customer Name]]="",I4614,"")</f>
        <v>Counter Sale</v>
      </c>
      <c r="K4615" s="67" t="str">
        <f>_xlfn.XLOOKUP(Job_Cards[[#This Row],[Part Code Issued]],'Inventory Check'!$A$3:$A$3000,'Inventory Check'!$B$3:$B$3000,"WRONG Code",0)</f>
        <v>WRONG Code</v>
      </c>
      <c r="N4615" s="69">
        <f t="shared" si="430"/>
        <v>0</v>
      </c>
      <c r="U4615" s="71">
        <f t="shared" si="429"/>
        <v>0</v>
      </c>
      <c r="V4615" s="71">
        <f t="shared" si="431"/>
        <v>0</v>
      </c>
      <c r="X4615" s="69">
        <f>Job_Cards[[#This Row],[GST on Lobour]]+Job_Cards[[#This Row],[Total Labour]]+Job_Cards[[#This Row],[Part Value]]</f>
        <v>0</v>
      </c>
    </row>
    <row r="4616" spans="7:24" x14ac:dyDescent="0.35">
      <c r="G4616" s="64"/>
      <c r="H4616" s="65"/>
      <c r="I4616" s="65" t="str">
        <f>IF(Job_Cards[[#This Row],[Customer Name]]="",I4615,"")</f>
        <v>Counter Sale</v>
      </c>
      <c r="K4616" s="67" t="str">
        <f>_xlfn.XLOOKUP(Job_Cards[[#This Row],[Part Code Issued]],'Inventory Check'!$A$3:$A$3000,'Inventory Check'!$B$3:$B$3000,"WRONG Code",0)</f>
        <v>WRONG Code</v>
      </c>
      <c r="N4616" s="69">
        <f t="shared" si="430"/>
        <v>0</v>
      </c>
      <c r="U4616" s="71">
        <f t="shared" si="429"/>
        <v>0</v>
      </c>
      <c r="V4616" s="71">
        <f t="shared" si="431"/>
        <v>0</v>
      </c>
      <c r="X4616" s="69">
        <f>Job_Cards[[#This Row],[GST on Lobour]]+Job_Cards[[#This Row],[Total Labour]]+Job_Cards[[#This Row],[Part Value]]</f>
        <v>0</v>
      </c>
    </row>
    <row r="4617" spans="7:24" x14ac:dyDescent="0.35">
      <c r="G4617" s="64"/>
      <c r="H4617" s="65"/>
      <c r="I4617" s="65" t="str">
        <f>IF(Job_Cards[[#This Row],[Customer Name]]="",I4616,"")</f>
        <v>Counter Sale</v>
      </c>
      <c r="K4617" s="67" t="str">
        <f>_xlfn.XLOOKUP(Job_Cards[[#This Row],[Part Code Issued]],'Inventory Check'!$A$3:$A$3000,'Inventory Check'!$B$3:$B$3000,"WRONG Code",0)</f>
        <v>WRONG Code</v>
      </c>
      <c r="N4617" s="69">
        <f t="shared" si="430"/>
        <v>0</v>
      </c>
      <c r="U4617" s="71">
        <f t="shared" si="429"/>
        <v>0</v>
      </c>
      <c r="V4617" s="71">
        <f t="shared" si="431"/>
        <v>0</v>
      </c>
      <c r="X4617" s="69">
        <f>Job_Cards[[#This Row],[GST on Lobour]]+Job_Cards[[#This Row],[Total Labour]]+Job_Cards[[#This Row],[Part Value]]</f>
        <v>0</v>
      </c>
    </row>
    <row r="4618" spans="7:24" x14ac:dyDescent="0.35">
      <c r="G4618" s="64"/>
      <c r="H4618" s="65"/>
      <c r="I4618" s="65" t="str">
        <f>IF(Job_Cards[[#This Row],[Customer Name]]="",I4617,"")</f>
        <v>Counter Sale</v>
      </c>
      <c r="K4618" s="67" t="str">
        <f>_xlfn.XLOOKUP(Job_Cards[[#This Row],[Part Code Issued]],'Inventory Check'!$A$3:$A$3000,'Inventory Check'!$B$3:$B$3000,"WRONG Code",0)</f>
        <v>WRONG Code</v>
      </c>
      <c r="N4618" s="69">
        <f t="shared" si="430"/>
        <v>0</v>
      </c>
      <c r="U4618" s="71">
        <f t="shared" si="429"/>
        <v>0</v>
      </c>
      <c r="V4618" s="71">
        <f t="shared" si="431"/>
        <v>0</v>
      </c>
      <c r="X4618" s="69">
        <f>Job_Cards[[#This Row],[GST on Lobour]]+Job_Cards[[#This Row],[Total Labour]]+Job_Cards[[#This Row],[Part Value]]</f>
        <v>0</v>
      </c>
    </row>
    <row r="4619" spans="7:24" x14ac:dyDescent="0.35">
      <c r="G4619" s="64"/>
      <c r="H4619" s="65"/>
      <c r="I4619" s="65" t="str">
        <f>IF(Job_Cards[[#This Row],[Customer Name]]="",I4618,"")</f>
        <v>Counter Sale</v>
      </c>
      <c r="K4619" s="67" t="str">
        <f>_xlfn.XLOOKUP(Job_Cards[[#This Row],[Part Code Issued]],'Inventory Check'!$A$3:$A$3000,'Inventory Check'!$B$3:$B$3000,"WRONG Code",0)</f>
        <v>WRONG Code</v>
      </c>
      <c r="N4619" s="69">
        <f t="shared" si="430"/>
        <v>0</v>
      </c>
      <c r="U4619" s="71">
        <f t="shared" si="429"/>
        <v>0</v>
      </c>
      <c r="V4619" s="71">
        <f t="shared" si="431"/>
        <v>0</v>
      </c>
      <c r="X4619" s="69">
        <f>Job_Cards[[#This Row],[GST on Lobour]]+Job_Cards[[#This Row],[Total Labour]]+Job_Cards[[#This Row],[Part Value]]</f>
        <v>0</v>
      </c>
    </row>
    <row r="4620" spans="7:24" x14ac:dyDescent="0.35">
      <c r="G4620" s="64"/>
      <c r="H4620" s="65"/>
      <c r="I4620" s="65" t="str">
        <f>IF(Job_Cards[[#This Row],[Customer Name]]="",I4619,"")</f>
        <v>Counter Sale</v>
      </c>
      <c r="K4620" s="67" t="str">
        <f>_xlfn.XLOOKUP(Job_Cards[[#This Row],[Part Code Issued]],'Inventory Check'!$A$3:$A$3000,'Inventory Check'!$B$3:$B$3000,"WRONG Code",0)</f>
        <v>WRONG Code</v>
      </c>
      <c r="N4620" s="69">
        <f t="shared" si="430"/>
        <v>0</v>
      </c>
      <c r="U4620" s="71">
        <f t="shared" si="429"/>
        <v>0</v>
      </c>
      <c r="V4620" s="71">
        <f t="shared" si="431"/>
        <v>0</v>
      </c>
      <c r="X4620" s="69">
        <f>Job_Cards[[#This Row],[GST on Lobour]]+Job_Cards[[#This Row],[Total Labour]]+Job_Cards[[#This Row],[Part Value]]</f>
        <v>0</v>
      </c>
    </row>
    <row r="4621" spans="7:24" x14ac:dyDescent="0.35">
      <c r="G4621" s="64"/>
      <c r="H4621" s="65"/>
      <c r="I4621" s="65" t="str">
        <f>IF(Job_Cards[[#This Row],[Customer Name]]="",I4620,"")</f>
        <v>Counter Sale</v>
      </c>
      <c r="K4621" s="67" t="str">
        <f>_xlfn.XLOOKUP(Job_Cards[[#This Row],[Part Code Issued]],'Inventory Check'!$A$3:$A$3000,'Inventory Check'!$B$3:$B$3000,"WRONG Code",0)</f>
        <v>WRONG Code</v>
      </c>
      <c r="N4621" s="69">
        <f t="shared" si="430"/>
        <v>0</v>
      </c>
      <c r="U4621" s="71">
        <f t="shared" si="429"/>
        <v>0</v>
      </c>
      <c r="V4621" s="71">
        <f t="shared" si="431"/>
        <v>0</v>
      </c>
      <c r="X4621" s="69">
        <f>Job_Cards[[#This Row],[GST on Lobour]]+Job_Cards[[#This Row],[Total Labour]]+Job_Cards[[#This Row],[Part Value]]</f>
        <v>0</v>
      </c>
    </row>
    <row r="4622" spans="7:24" x14ac:dyDescent="0.35">
      <c r="G4622" s="64"/>
      <c r="H4622" s="65"/>
      <c r="I4622" s="65" t="str">
        <f>IF(Job_Cards[[#This Row],[Customer Name]]="",I4621,"")</f>
        <v>Counter Sale</v>
      </c>
      <c r="K4622" s="67" t="str">
        <f>_xlfn.XLOOKUP(Job_Cards[[#This Row],[Part Code Issued]],'Inventory Check'!$A$3:$A$3000,'Inventory Check'!$B$3:$B$3000,"WRONG Code",0)</f>
        <v>WRONG Code</v>
      </c>
      <c r="N4622" s="69">
        <f t="shared" si="430"/>
        <v>0</v>
      </c>
      <c r="U4622" s="71">
        <f t="shared" si="429"/>
        <v>0</v>
      </c>
      <c r="V4622" s="71">
        <f t="shared" si="431"/>
        <v>0</v>
      </c>
      <c r="X4622" s="69">
        <f>Job_Cards[[#This Row],[GST on Lobour]]+Job_Cards[[#This Row],[Total Labour]]+Job_Cards[[#This Row],[Part Value]]</f>
        <v>0</v>
      </c>
    </row>
    <row r="4623" spans="7:24" x14ac:dyDescent="0.35">
      <c r="G4623" s="64"/>
      <c r="H4623" s="65"/>
      <c r="I4623" s="65" t="str">
        <f>IF(Job_Cards[[#This Row],[Customer Name]]="",I4622,"")</f>
        <v>Counter Sale</v>
      </c>
      <c r="K4623" s="67" t="str">
        <f>_xlfn.XLOOKUP(Job_Cards[[#This Row],[Part Code Issued]],'Inventory Check'!$A$3:$A$3000,'Inventory Check'!$B$3:$B$3000,"WRONG Code",0)</f>
        <v>WRONG Code</v>
      </c>
      <c r="N4623" s="69">
        <f t="shared" si="430"/>
        <v>0</v>
      </c>
      <c r="U4623" s="71">
        <f t="shared" si="429"/>
        <v>0</v>
      </c>
      <c r="V4623" s="71">
        <f t="shared" si="431"/>
        <v>0</v>
      </c>
      <c r="X4623" s="69">
        <f>Job_Cards[[#This Row],[GST on Lobour]]+Job_Cards[[#This Row],[Total Labour]]+Job_Cards[[#This Row],[Part Value]]</f>
        <v>0</v>
      </c>
    </row>
    <row r="4624" spans="7:24" x14ac:dyDescent="0.35">
      <c r="G4624" s="64"/>
      <c r="H4624" s="65"/>
      <c r="I4624" s="65" t="str">
        <f>IF(Job_Cards[[#This Row],[Customer Name]]="",I4623,"")</f>
        <v>Counter Sale</v>
      </c>
      <c r="K4624" s="67" t="str">
        <f>_xlfn.XLOOKUP(Job_Cards[[#This Row],[Part Code Issued]],'Inventory Check'!$A$3:$A$3000,'Inventory Check'!$B$3:$B$3000,"WRONG Code",0)</f>
        <v>WRONG Code</v>
      </c>
      <c r="N4624" s="69">
        <f t="shared" si="430"/>
        <v>0</v>
      </c>
      <c r="U4624" s="71">
        <f t="shared" si="429"/>
        <v>0</v>
      </c>
      <c r="V4624" s="71">
        <f t="shared" si="431"/>
        <v>0</v>
      </c>
      <c r="X4624" s="69">
        <f>Job_Cards[[#This Row],[GST on Lobour]]+Job_Cards[[#This Row],[Total Labour]]+Job_Cards[[#This Row],[Part Value]]</f>
        <v>0</v>
      </c>
    </row>
    <row r="4625" spans="7:24" x14ac:dyDescent="0.35">
      <c r="G4625" s="64"/>
      <c r="H4625" s="65"/>
      <c r="I4625" s="65" t="str">
        <f>IF(Job_Cards[[#This Row],[Customer Name]]="",I4624,"")</f>
        <v>Counter Sale</v>
      </c>
      <c r="K4625" s="67" t="str">
        <f>_xlfn.XLOOKUP(Job_Cards[[#This Row],[Part Code Issued]],'Inventory Check'!$A$3:$A$3000,'Inventory Check'!$B$3:$B$3000,"WRONG Code",0)</f>
        <v>WRONG Code</v>
      </c>
      <c r="N4625" s="69">
        <f t="shared" si="430"/>
        <v>0</v>
      </c>
      <c r="U4625" s="71">
        <f t="shared" si="429"/>
        <v>0</v>
      </c>
      <c r="V4625" s="71">
        <f t="shared" si="431"/>
        <v>0</v>
      </c>
      <c r="X4625" s="69">
        <f>Job_Cards[[#This Row],[GST on Lobour]]+Job_Cards[[#This Row],[Total Labour]]+Job_Cards[[#This Row],[Part Value]]</f>
        <v>0</v>
      </c>
    </row>
    <row r="4626" spans="7:24" x14ac:dyDescent="0.35">
      <c r="G4626" s="64"/>
      <c r="H4626" s="65"/>
      <c r="I4626" s="65" t="str">
        <f>IF(Job_Cards[[#This Row],[Customer Name]]="",I4625,"")</f>
        <v>Counter Sale</v>
      </c>
      <c r="K4626" s="67" t="str">
        <f>_xlfn.XLOOKUP(Job_Cards[[#This Row],[Part Code Issued]],'Inventory Check'!$A$3:$A$3000,'Inventory Check'!$B$3:$B$3000,"WRONG Code",0)</f>
        <v>WRONG Code</v>
      </c>
      <c r="N4626" s="69">
        <f t="shared" si="430"/>
        <v>0</v>
      </c>
      <c r="U4626" s="71">
        <f t="shared" si="429"/>
        <v>0</v>
      </c>
      <c r="V4626" s="71">
        <f t="shared" si="431"/>
        <v>0</v>
      </c>
      <c r="X4626" s="69">
        <f>Job_Cards[[#This Row],[GST on Lobour]]+Job_Cards[[#This Row],[Total Labour]]+Job_Cards[[#This Row],[Part Value]]</f>
        <v>0</v>
      </c>
    </row>
    <row r="4627" spans="7:24" x14ac:dyDescent="0.35">
      <c r="G4627" s="64"/>
      <c r="H4627" s="65"/>
      <c r="I4627" s="65" t="str">
        <f>IF(Job_Cards[[#This Row],[Customer Name]]="",I4626,"")</f>
        <v>Counter Sale</v>
      </c>
      <c r="K4627" s="67" t="str">
        <f>_xlfn.XLOOKUP(Job_Cards[[#This Row],[Part Code Issued]],'Inventory Check'!$A$3:$A$3000,'Inventory Check'!$B$3:$B$3000,"WRONG Code",0)</f>
        <v>WRONG Code</v>
      </c>
      <c r="N4627" s="69">
        <f t="shared" si="430"/>
        <v>0</v>
      </c>
      <c r="U4627" s="71">
        <f t="shared" si="429"/>
        <v>0</v>
      </c>
      <c r="V4627" s="71">
        <f t="shared" si="431"/>
        <v>0</v>
      </c>
      <c r="X4627" s="69">
        <f>Job_Cards[[#This Row],[GST on Lobour]]+Job_Cards[[#This Row],[Total Labour]]+Job_Cards[[#This Row],[Part Value]]</f>
        <v>0</v>
      </c>
    </row>
    <row r="4628" spans="7:24" x14ac:dyDescent="0.35">
      <c r="G4628" s="64"/>
      <c r="H4628" s="65"/>
      <c r="I4628" s="65" t="str">
        <f>IF(Job_Cards[[#This Row],[Customer Name]]="",I4627,"")</f>
        <v>Counter Sale</v>
      </c>
      <c r="K4628" s="67" t="str">
        <f>_xlfn.XLOOKUP(Job_Cards[[#This Row],[Part Code Issued]],'Inventory Check'!$A$3:$A$3000,'Inventory Check'!$B$3:$B$3000,"WRONG Code",0)</f>
        <v>WRONG Code</v>
      </c>
      <c r="N4628" s="69">
        <f t="shared" si="430"/>
        <v>0</v>
      </c>
      <c r="U4628" s="71">
        <f t="shared" si="429"/>
        <v>0</v>
      </c>
      <c r="V4628" s="71">
        <f t="shared" si="431"/>
        <v>0</v>
      </c>
      <c r="X4628" s="69">
        <f>Job_Cards[[#This Row],[GST on Lobour]]+Job_Cards[[#This Row],[Total Labour]]+Job_Cards[[#This Row],[Part Value]]</f>
        <v>0</v>
      </c>
    </row>
    <row r="4629" spans="7:24" x14ac:dyDescent="0.35">
      <c r="G4629" s="64"/>
      <c r="H4629" s="65"/>
      <c r="I4629" s="65" t="str">
        <f>IF(Job_Cards[[#This Row],[Customer Name]]="",I4628,"")</f>
        <v>Counter Sale</v>
      </c>
      <c r="K4629" s="67" t="str">
        <f>_xlfn.XLOOKUP(Job_Cards[[#This Row],[Part Code Issued]],'Inventory Check'!$A$3:$A$3000,'Inventory Check'!$B$3:$B$3000,"WRONG Code",0)</f>
        <v>WRONG Code</v>
      </c>
      <c r="N4629" s="69">
        <f t="shared" si="430"/>
        <v>0</v>
      </c>
      <c r="U4629" s="71">
        <f t="shared" si="429"/>
        <v>0</v>
      </c>
      <c r="V4629" s="71">
        <f t="shared" si="431"/>
        <v>0</v>
      </c>
      <c r="X4629" s="69">
        <f>Job_Cards[[#This Row],[GST on Lobour]]+Job_Cards[[#This Row],[Total Labour]]+Job_Cards[[#This Row],[Part Value]]</f>
        <v>0</v>
      </c>
    </row>
    <row r="4630" spans="7:24" x14ac:dyDescent="0.35">
      <c r="G4630" s="64"/>
      <c r="H4630" s="65"/>
      <c r="I4630" s="65" t="str">
        <f>IF(Job_Cards[[#This Row],[Customer Name]]="",I4629,"")</f>
        <v>Counter Sale</v>
      </c>
      <c r="K4630" s="67" t="str">
        <f>_xlfn.XLOOKUP(Job_Cards[[#This Row],[Part Code Issued]],'Inventory Check'!$A$3:$A$3000,'Inventory Check'!$B$3:$B$3000,"WRONG Code",0)</f>
        <v>WRONG Code</v>
      </c>
      <c r="N4630" s="69">
        <f t="shared" si="430"/>
        <v>0</v>
      </c>
      <c r="U4630" s="71">
        <f t="shared" si="429"/>
        <v>0</v>
      </c>
      <c r="V4630" s="71">
        <f t="shared" si="431"/>
        <v>0</v>
      </c>
      <c r="X4630" s="69">
        <f>Job_Cards[[#This Row],[GST on Lobour]]+Job_Cards[[#This Row],[Total Labour]]+Job_Cards[[#This Row],[Part Value]]</f>
        <v>0</v>
      </c>
    </row>
    <row r="4631" spans="7:24" x14ac:dyDescent="0.35">
      <c r="G4631" s="64"/>
      <c r="H4631" s="65"/>
      <c r="I4631" s="65" t="str">
        <f>IF(Job_Cards[[#This Row],[Customer Name]]="",I4630,"")</f>
        <v>Counter Sale</v>
      </c>
      <c r="K4631" s="67" t="str">
        <f>_xlfn.XLOOKUP(Job_Cards[[#This Row],[Part Code Issued]],'Inventory Check'!$A$3:$A$3000,'Inventory Check'!$B$3:$B$3000,"WRONG Code",0)</f>
        <v>WRONG Code</v>
      </c>
      <c r="N4631" s="69">
        <f t="shared" si="430"/>
        <v>0</v>
      </c>
      <c r="U4631" s="71">
        <f t="shared" si="429"/>
        <v>0</v>
      </c>
      <c r="V4631" s="71">
        <f t="shared" si="431"/>
        <v>0</v>
      </c>
      <c r="X4631" s="69">
        <f>Job_Cards[[#This Row],[GST on Lobour]]+Job_Cards[[#This Row],[Total Labour]]+Job_Cards[[#This Row],[Part Value]]</f>
        <v>0</v>
      </c>
    </row>
    <row r="4632" spans="7:24" x14ac:dyDescent="0.35">
      <c r="G4632" s="64"/>
      <c r="H4632" s="65"/>
      <c r="I4632" s="65" t="str">
        <f>IF(Job_Cards[[#This Row],[Customer Name]]="",I4631,"")</f>
        <v>Counter Sale</v>
      </c>
      <c r="K4632" s="67" t="str">
        <f>_xlfn.XLOOKUP(Job_Cards[[#This Row],[Part Code Issued]],'Inventory Check'!$A$3:$A$3000,'Inventory Check'!$B$3:$B$3000,"WRONG Code",0)</f>
        <v>WRONG Code</v>
      </c>
      <c r="N4632" s="69">
        <f t="shared" si="430"/>
        <v>0</v>
      </c>
      <c r="U4632" s="71">
        <f t="shared" si="429"/>
        <v>0</v>
      </c>
      <c r="V4632" s="71">
        <f t="shared" si="431"/>
        <v>0</v>
      </c>
      <c r="X4632" s="69">
        <f>Job_Cards[[#This Row],[GST on Lobour]]+Job_Cards[[#This Row],[Total Labour]]+Job_Cards[[#This Row],[Part Value]]</f>
        <v>0</v>
      </c>
    </row>
    <row r="4633" spans="7:24" x14ac:dyDescent="0.35">
      <c r="G4633" s="64"/>
      <c r="H4633" s="65"/>
      <c r="I4633" s="65" t="str">
        <f>IF(Job_Cards[[#This Row],[Customer Name]]="",I4632,"")</f>
        <v>Counter Sale</v>
      </c>
      <c r="K4633" s="67" t="str">
        <f>_xlfn.XLOOKUP(Job_Cards[[#This Row],[Part Code Issued]],'Inventory Check'!$A$3:$A$3000,'Inventory Check'!$B$3:$B$3000,"WRONG Code",0)</f>
        <v>WRONG Code</v>
      </c>
      <c r="N4633" s="69">
        <f t="shared" si="430"/>
        <v>0</v>
      </c>
      <c r="U4633" s="71">
        <f t="shared" si="429"/>
        <v>0</v>
      </c>
      <c r="V4633" s="71">
        <f t="shared" si="431"/>
        <v>0</v>
      </c>
      <c r="X4633" s="69">
        <f>Job_Cards[[#This Row],[GST on Lobour]]+Job_Cards[[#This Row],[Total Labour]]+Job_Cards[[#This Row],[Part Value]]</f>
        <v>0</v>
      </c>
    </row>
    <row r="4634" spans="7:24" x14ac:dyDescent="0.35">
      <c r="G4634" s="64"/>
      <c r="H4634" s="65"/>
      <c r="I4634" s="65" t="str">
        <f>IF(Job_Cards[[#This Row],[Customer Name]]="",I4633,"")</f>
        <v>Counter Sale</v>
      </c>
      <c r="K4634" s="67" t="str">
        <f>_xlfn.XLOOKUP(Job_Cards[[#This Row],[Part Code Issued]],'Inventory Check'!$A$3:$A$3000,'Inventory Check'!$B$3:$B$3000,"WRONG Code",0)</f>
        <v>WRONG Code</v>
      </c>
      <c r="N4634" s="69">
        <f t="shared" si="430"/>
        <v>0</v>
      </c>
      <c r="U4634" s="71">
        <f t="shared" si="429"/>
        <v>0</v>
      </c>
      <c r="V4634" s="71">
        <f t="shared" si="431"/>
        <v>0</v>
      </c>
      <c r="X4634" s="69">
        <f>Job_Cards[[#This Row],[GST on Lobour]]+Job_Cards[[#This Row],[Total Labour]]+Job_Cards[[#This Row],[Part Value]]</f>
        <v>0</v>
      </c>
    </row>
    <row r="4635" spans="7:24" x14ac:dyDescent="0.35">
      <c r="G4635" s="64"/>
      <c r="H4635" s="65"/>
      <c r="I4635" s="65" t="str">
        <f>IF(Job_Cards[[#This Row],[Customer Name]]="",I4634,"")</f>
        <v>Counter Sale</v>
      </c>
      <c r="K4635" s="67" t="str">
        <f>_xlfn.XLOOKUP(Job_Cards[[#This Row],[Part Code Issued]],'Inventory Check'!$A$3:$A$3000,'Inventory Check'!$B$3:$B$3000,"WRONG Code",0)</f>
        <v>WRONG Code</v>
      </c>
      <c r="N4635" s="69">
        <f t="shared" si="430"/>
        <v>0</v>
      </c>
      <c r="U4635" s="71">
        <f t="shared" si="429"/>
        <v>0</v>
      </c>
      <c r="V4635" s="71">
        <f t="shared" si="431"/>
        <v>0</v>
      </c>
      <c r="X4635" s="69">
        <f>Job_Cards[[#This Row],[GST on Lobour]]+Job_Cards[[#This Row],[Total Labour]]+Job_Cards[[#This Row],[Part Value]]</f>
        <v>0</v>
      </c>
    </row>
    <row r="4636" spans="7:24" x14ac:dyDescent="0.35">
      <c r="G4636" s="64"/>
      <c r="H4636" s="65"/>
      <c r="I4636" s="65" t="str">
        <f>IF(Job_Cards[[#This Row],[Customer Name]]="",I4635,"")</f>
        <v>Counter Sale</v>
      </c>
      <c r="K4636" s="67" t="str">
        <f>_xlfn.XLOOKUP(Job_Cards[[#This Row],[Part Code Issued]],'Inventory Check'!$A$3:$A$3000,'Inventory Check'!$B$3:$B$3000,"WRONG Code",0)</f>
        <v>WRONG Code</v>
      </c>
      <c r="N4636" s="69">
        <f t="shared" si="430"/>
        <v>0</v>
      </c>
      <c r="U4636" s="71">
        <f t="shared" si="429"/>
        <v>0</v>
      </c>
      <c r="V4636" s="71">
        <f t="shared" si="431"/>
        <v>0</v>
      </c>
      <c r="X4636" s="69">
        <f>Job_Cards[[#This Row],[GST on Lobour]]+Job_Cards[[#This Row],[Total Labour]]+Job_Cards[[#This Row],[Part Value]]</f>
        <v>0</v>
      </c>
    </row>
    <row r="4637" spans="7:24" x14ac:dyDescent="0.35">
      <c r="G4637" s="64"/>
      <c r="H4637" s="65"/>
      <c r="I4637" s="65" t="str">
        <f>IF(Job_Cards[[#This Row],[Customer Name]]="",I4636,"")</f>
        <v>Counter Sale</v>
      </c>
      <c r="K4637" s="67" t="str">
        <f>_xlfn.XLOOKUP(Job_Cards[[#This Row],[Part Code Issued]],'Inventory Check'!$A$3:$A$3000,'Inventory Check'!$B$3:$B$3000,"WRONG Code",0)</f>
        <v>WRONG Code</v>
      </c>
      <c r="N4637" s="69">
        <f t="shared" si="430"/>
        <v>0</v>
      </c>
      <c r="U4637" s="71">
        <f t="shared" si="429"/>
        <v>0</v>
      </c>
      <c r="V4637" s="71">
        <f t="shared" si="431"/>
        <v>0</v>
      </c>
      <c r="X4637" s="69">
        <f>Job_Cards[[#This Row],[GST on Lobour]]+Job_Cards[[#This Row],[Total Labour]]+Job_Cards[[#This Row],[Part Value]]</f>
        <v>0</v>
      </c>
    </row>
    <row r="4638" spans="7:24" x14ac:dyDescent="0.35">
      <c r="G4638" s="64"/>
      <c r="H4638" s="65"/>
      <c r="I4638" s="65" t="str">
        <f>IF(Job_Cards[[#This Row],[Customer Name]]="",I4637,"")</f>
        <v>Counter Sale</v>
      </c>
      <c r="K4638" s="67" t="str">
        <f>_xlfn.XLOOKUP(Job_Cards[[#This Row],[Part Code Issued]],'Inventory Check'!$A$3:$A$3000,'Inventory Check'!$B$3:$B$3000,"WRONG Code",0)</f>
        <v>WRONG Code</v>
      </c>
      <c r="N4638" s="69">
        <f t="shared" si="430"/>
        <v>0</v>
      </c>
      <c r="U4638" s="71">
        <f t="shared" si="429"/>
        <v>0</v>
      </c>
      <c r="V4638" s="71">
        <f t="shared" si="431"/>
        <v>0</v>
      </c>
      <c r="X4638" s="69">
        <f>Job_Cards[[#This Row],[GST on Lobour]]+Job_Cards[[#This Row],[Total Labour]]+Job_Cards[[#This Row],[Part Value]]</f>
        <v>0</v>
      </c>
    </row>
    <row r="4639" spans="7:24" x14ac:dyDescent="0.35">
      <c r="G4639" s="64"/>
      <c r="H4639" s="65"/>
      <c r="I4639" s="65" t="str">
        <f>IF(Job_Cards[[#This Row],[Customer Name]]="",I4638,"")</f>
        <v>Counter Sale</v>
      </c>
      <c r="K4639" s="67" t="str">
        <f>_xlfn.XLOOKUP(Job_Cards[[#This Row],[Part Code Issued]],'Inventory Check'!$A$3:$A$3000,'Inventory Check'!$B$3:$B$3000,"WRONG Code",0)</f>
        <v>WRONG Code</v>
      </c>
      <c r="N4639" s="69">
        <f t="shared" si="430"/>
        <v>0</v>
      </c>
      <c r="U4639" s="71">
        <f t="shared" si="429"/>
        <v>0</v>
      </c>
      <c r="V4639" s="71">
        <f t="shared" si="431"/>
        <v>0</v>
      </c>
      <c r="X4639" s="69">
        <f>Job_Cards[[#This Row],[GST on Lobour]]+Job_Cards[[#This Row],[Total Labour]]+Job_Cards[[#This Row],[Part Value]]</f>
        <v>0</v>
      </c>
    </row>
    <row r="4640" spans="7:24" x14ac:dyDescent="0.35">
      <c r="G4640" s="64"/>
      <c r="H4640" s="65"/>
      <c r="I4640" s="65" t="str">
        <f>IF(Job_Cards[[#This Row],[Customer Name]]="",I4639,"")</f>
        <v>Counter Sale</v>
      </c>
      <c r="K4640" s="67" t="str">
        <f>_xlfn.XLOOKUP(Job_Cards[[#This Row],[Part Code Issued]],'Inventory Check'!$A$3:$A$3000,'Inventory Check'!$B$3:$B$3000,"WRONG Code",0)</f>
        <v>WRONG Code</v>
      </c>
      <c r="N4640" s="69">
        <f t="shared" si="430"/>
        <v>0</v>
      </c>
      <c r="U4640" s="71">
        <f t="shared" si="429"/>
        <v>0</v>
      </c>
      <c r="V4640" s="71">
        <f t="shared" si="431"/>
        <v>0</v>
      </c>
      <c r="X4640" s="69">
        <f>Job_Cards[[#This Row],[GST on Lobour]]+Job_Cards[[#This Row],[Total Labour]]+Job_Cards[[#This Row],[Part Value]]</f>
        <v>0</v>
      </c>
    </row>
    <row r="4641" spans="7:24" x14ac:dyDescent="0.35">
      <c r="G4641" s="64"/>
      <c r="H4641" s="65"/>
      <c r="I4641" s="65" t="str">
        <f>IF(Job_Cards[[#This Row],[Customer Name]]="",I4640,"")</f>
        <v>Counter Sale</v>
      </c>
      <c r="K4641" s="67" t="str">
        <f>_xlfn.XLOOKUP(Job_Cards[[#This Row],[Part Code Issued]],'Inventory Check'!$A$3:$A$3000,'Inventory Check'!$B$3:$B$3000,"WRONG Code",0)</f>
        <v>WRONG Code</v>
      </c>
      <c r="N4641" s="69">
        <f t="shared" si="430"/>
        <v>0</v>
      </c>
      <c r="U4641" s="71">
        <f t="shared" si="429"/>
        <v>0</v>
      </c>
      <c r="V4641" s="71">
        <f t="shared" si="431"/>
        <v>0</v>
      </c>
      <c r="X4641" s="69">
        <f>Job_Cards[[#This Row],[GST on Lobour]]+Job_Cards[[#This Row],[Total Labour]]+Job_Cards[[#This Row],[Part Value]]</f>
        <v>0</v>
      </c>
    </row>
    <row r="4642" spans="7:24" x14ac:dyDescent="0.35">
      <c r="G4642" s="64"/>
      <c r="H4642" s="65"/>
      <c r="I4642" s="65" t="str">
        <f>IF(Job_Cards[[#This Row],[Customer Name]]="",I4641,"")</f>
        <v>Counter Sale</v>
      </c>
      <c r="K4642" s="67" t="str">
        <f>_xlfn.XLOOKUP(Job_Cards[[#This Row],[Part Code Issued]],'Inventory Check'!$A$3:$A$3000,'Inventory Check'!$B$3:$B$3000,"WRONG Code",0)</f>
        <v>WRONG Code</v>
      </c>
      <c r="N4642" s="69">
        <f t="shared" si="430"/>
        <v>0</v>
      </c>
      <c r="U4642" s="71">
        <f t="shared" si="429"/>
        <v>0</v>
      </c>
      <c r="V4642" s="71">
        <f t="shared" si="431"/>
        <v>0</v>
      </c>
      <c r="X4642" s="69">
        <f>Job_Cards[[#This Row],[GST on Lobour]]+Job_Cards[[#This Row],[Total Labour]]+Job_Cards[[#This Row],[Part Value]]</f>
        <v>0</v>
      </c>
    </row>
    <row r="4643" spans="7:24" x14ac:dyDescent="0.35">
      <c r="G4643" s="64"/>
      <c r="H4643" s="65"/>
      <c r="I4643" s="65" t="str">
        <f>IF(Job_Cards[[#This Row],[Customer Name]]="",I4642,"")</f>
        <v>Counter Sale</v>
      </c>
      <c r="K4643" s="67" t="str">
        <f>_xlfn.XLOOKUP(Job_Cards[[#This Row],[Part Code Issued]],'Inventory Check'!$A$3:$A$3000,'Inventory Check'!$B$3:$B$3000,"WRONG Code",0)</f>
        <v>WRONG Code</v>
      </c>
      <c r="N4643" s="69">
        <f t="shared" si="430"/>
        <v>0</v>
      </c>
      <c r="U4643" s="71">
        <f t="shared" si="429"/>
        <v>0</v>
      </c>
      <c r="V4643" s="71">
        <f t="shared" si="431"/>
        <v>0</v>
      </c>
      <c r="X4643" s="69">
        <f>Job_Cards[[#This Row],[GST on Lobour]]+Job_Cards[[#This Row],[Total Labour]]+Job_Cards[[#This Row],[Part Value]]</f>
        <v>0</v>
      </c>
    </row>
    <row r="4644" spans="7:24" x14ac:dyDescent="0.35">
      <c r="G4644" s="64"/>
      <c r="H4644" s="65"/>
      <c r="I4644" s="65" t="str">
        <f>IF(Job_Cards[[#This Row],[Customer Name]]="",I4643,"")</f>
        <v>Counter Sale</v>
      </c>
      <c r="K4644" s="67" t="str">
        <f>_xlfn.XLOOKUP(Job_Cards[[#This Row],[Part Code Issued]],'Inventory Check'!$A$3:$A$3000,'Inventory Check'!$B$3:$B$3000,"WRONG Code",0)</f>
        <v>WRONG Code</v>
      </c>
      <c r="N4644" s="69">
        <f t="shared" si="430"/>
        <v>0</v>
      </c>
      <c r="U4644" s="71">
        <f t="shared" si="429"/>
        <v>0</v>
      </c>
      <c r="V4644" s="71">
        <f t="shared" si="431"/>
        <v>0</v>
      </c>
      <c r="X4644" s="69">
        <f>Job_Cards[[#This Row],[GST on Lobour]]+Job_Cards[[#This Row],[Total Labour]]+Job_Cards[[#This Row],[Part Value]]</f>
        <v>0</v>
      </c>
    </row>
    <row r="4645" spans="7:24" x14ac:dyDescent="0.35">
      <c r="G4645" s="64"/>
      <c r="H4645" s="65"/>
      <c r="I4645" s="65" t="str">
        <f>IF(Job_Cards[[#This Row],[Customer Name]]="",I4644,"")</f>
        <v>Counter Sale</v>
      </c>
      <c r="K4645" s="67" t="str">
        <f>_xlfn.XLOOKUP(Job_Cards[[#This Row],[Part Code Issued]],'Inventory Check'!$A$3:$A$3000,'Inventory Check'!$B$3:$B$3000,"WRONG Code",0)</f>
        <v>WRONG Code</v>
      </c>
      <c r="N4645" s="69">
        <f t="shared" si="430"/>
        <v>0</v>
      </c>
      <c r="U4645" s="71">
        <f t="shared" si="429"/>
        <v>0</v>
      </c>
      <c r="V4645" s="71">
        <f t="shared" si="431"/>
        <v>0</v>
      </c>
      <c r="X4645" s="69">
        <f>Job_Cards[[#This Row],[GST on Lobour]]+Job_Cards[[#This Row],[Total Labour]]+Job_Cards[[#This Row],[Part Value]]</f>
        <v>0</v>
      </c>
    </row>
    <row r="4646" spans="7:24" x14ac:dyDescent="0.35">
      <c r="G4646" s="64"/>
      <c r="H4646" s="65"/>
      <c r="I4646" s="65" t="str">
        <f>IF(Job_Cards[[#This Row],[Customer Name]]="",I4645,"")</f>
        <v>Counter Sale</v>
      </c>
      <c r="K4646" s="67" t="str">
        <f>_xlfn.XLOOKUP(Job_Cards[[#This Row],[Part Code Issued]],'Inventory Check'!$A$3:$A$3000,'Inventory Check'!$B$3:$B$3000,"WRONG Code",0)</f>
        <v>WRONG Code</v>
      </c>
      <c r="N4646" s="69">
        <f t="shared" si="430"/>
        <v>0</v>
      </c>
      <c r="U4646" s="71">
        <f t="shared" si="429"/>
        <v>0</v>
      </c>
      <c r="V4646" s="71">
        <f t="shared" si="431"/>
        <v>0</v>
      </c>
      <c r="X4646" s="69">
        <f>Job_Cards[[#This Row],[GST on Lobour]]+Job_Cards[[#This Row],[Total Labour]]+Job_Cards[[#This Row],[Part Value]]</f>
        <v>0</v>
      </c>
    </row>
    <row r="4647" spans="7:24" x14ac:dyDescent="0.35">
      <c r="G4647" s="64"/>
      <c r="H4647" s="65"/>
      <c r="I4647" s="65" t="str">
        <f>IF(Job_Cards[[#This Row],[Customer Name]]="",I4646,"")</f>
        <v>Counter Sale</v>
      </c>
      <c r="K4647" s="67" t="str">
        <f>_xlfn.XLOOKUP(Job_Cards[[#This Row],[Part Code Issued]],'Inventory Check'!$A$3:$A$3000,'Inventory Check'!$B$3:$B$3000,"WRONG Code",0)</f>
        <v>WRONG Code</v>
      </c>
      <c r="N4647" s="69">
        <f t="shared" si="430"/>
        <v>0</v>
      </c>
      <c r="U4647" s="71">
        <f t="shared" si="429"/>
        <v>0</v>
      </c>
      <c r="V4647" s="71">
        <f t="shared" si="431"/>
        <v>0</v>
      </c>
      <c r="X4647" s="69">
        <f>Job_Cards[[#This Row],[GST on Lobour]]+Job_Cards[[#This Row],[Total Labour]]+Job_Cards[[#This Row],[Part Value]]</f>
        <v>0</v>
      </c>
    </row>
    <row r="4648" spans="7:24" x14ac:dyDescent="0.35">
      <c r="G4648" s="64"/>
      <c r="H4648" s="65"/>
      <c r="I4648" s="65" t="str">
        <f>IF(Job_Cards[[#This Row],[Customer Name]]="",I4647,"")</f>
        <v>Counter Sale</v>
      </c>
      <c r="K4648" s="67" t="str">
        <f>_xlfn.XLOOKUP(Job_Cards[[#This Row],[Part Code Issued]],'Inventory Check'!$A$3:$A$3000,'Inventory Check'!$B$3:$B$3000,"WRONG Code",0)</f>
        <v>WRONG Code</v>
      </c>
      <c r="N4648" s="69">
        <f t="shared" si="430"/>
        <v>0</v>
      </c>
      <c r="U4648" s="71">
        <f t="shared" si="429"/>
        <v>0</v>
      </c>
      <c r="V4648" s="71">
        <f t="shared" si="431"/>
        <v>0</v>
      </c>
      <c r="X4648" s="69">
        <f>Job_Cards[[#This Row],[GST on Lobour]]+Job_Cards[[#This Row],[Total Labour]]+Job_Cards[[#This Row],[Part Value]]</f>
        <v>0</v>
      </c>
    </row>
    <row r="4649" spans="7:24" x14ac:dyDescent="0.35">
      <c r="G4649" s="64"/>
      <c r="H4649" s="65"/>
      <c r="I4649" s="65" t="str">
        <f>IF(Job_Cards[[#This Row],[Customer Name]]="",I4648,"")</f>
        <v>Counter Sale</v>
      </c>
      <c r="K4649" s="67" t="str">
        <f>_xlfn.XLOOKUP(Job_Cards[[#This Row],[Part Code Issued]],'Inventory Check'!$A$3:$A$3000,'Inventory Check'!$B$3:$B$3000,"WRONG Code",0)</f>
        <v>WRONG Code</v>
      </c>
      <c r="N4649" s="69">
        <f t="shared" si="430"/>
        <v>0</v>
      </c>
      <c r="U4649" s="71">
        <f t="shared" si="429"/>
        <v>0</v>
      </c>
      <c r="V4649" s="71">
        <f t="shared" si="431"/>
        <v>0</v>
      </c>
      <c r="X4649" s="69">
        <f>Job_Cards[[#This Row],[GST on Lobour]]+Job_Cards[[#This Row],[Total Labour]]+Job_Cards[[#This Row],[Part Value]]</f>
        <v>0</v>
      </c>
    </row>
    <row r="4650" spans="7:24" x14ac:dyDescent="0.35">
      <c r="G4650" s="64"/>
      <c r="H4650" s="65"/>
      <c r="I4650" s="65" t="str">
        <f>IF(Job_Cards[[#This Row],[Customer Name]]="",I4649,"")</f>
        <v>Counter Sale</v>
      </c>
      <c r="K4650" s="67" t="str">
        <f>_xlfn.XLOOKUP(Job_Cards[[#This Row],[Part Code Issued]],'Inventory Check'!$A$3:$A$3000,'Inventory Check'!$B$3:$B$3000,"WRONG Code",0)</f>
        <v>WRONG Code</v>
      </c>
      <c r="N4650" s="69">
        <f t="shared" si="430"/>
        <v>0</v>
      </c>
      <c r="U4650" s="71">
        <f t="shared" si="429"/>
        <v>0</v>
      </c>
      <c r="V4650" s="71">
        <f t="shared" si="431"/>
        <v>0</v>
      </c>
      <c r="X4650" s="69">
        <f>Job_Cards[[#This Row],[GST on Lobour]]+Job_Cards[[#This Row],[Total Labour]]+Job_Cards[[#This Row],[Part Value]]</f>
        <v>0</v>
      </c>
    </row>
    <row r="4651" spans="7:24" x14ac:dyDescent="0.35">
      <c r="G4651" s="64"/>
      <c r="H4651" s="65"/>
      <c r="I4651" s="65" t="str">
        <f>IF(Job_Cards[[#This Row],[Customer Name]]="",I4650,"")</f>
        <v>Counter Sale</v>
      </c>
      <c r="K4651" s="67" t="str">
        <f>_xlfn.XLOOKUP(Job_Cards[[#This Row],[Part Code Issued]],'Inventory Check'!$A$3:$A$3000,'Inventory Check'!$B$3:$B$3000,"WRONG Code",0)</f>
        <v>WRONG Code</v>
      </c>
      <c r="N4651" s="69">
        <f t="shared" si="430"/>
        <v>0</v>
      </c>
      <c r="U4651" s="71">
        <f t="shared" si="429"/>
        <v>0</v>
      </c>
      <c r="V4651" s="71">
        <f t="shared" si="431"/>
        <v>0</v>
      </c>
      <c r="X4651" s="69">
        <f>Job_Cards[[#This Row],[GST on Lobour]]+Job_Cards[[#This Row],[Total Labour]]+Job_Cards[[#This Row],[Part Value]]</f>
        <v>0</v>
      </c>
    </row>
    <row r="4652" spans="7:24" x14ac:dyDescent="0.35">
      <c r="G4652" s="64"/>
      <c r="H4652" s="65"/>
      <c r="I4652" s="65" t="str">
        <f>IF(Job_Cards[[#This Row],[Customer Name]]="",I4651,"")</f>
        <v>Counter Sale</v>
      </c>
      <c r="K4652" s="67" t="str">
        <f>_xlfn.XLOOKUP(Job_Cards[[#This Row],[Part Code Issued]],'Inventory Check'!$A$3:$A$3000,'Inventory Check'!$B$3:$B$3000,"WRONG Code",0)</f>
        <v>WRONG Code</v>
      </c>
      <c r="N4652" s="69">
        <f t="shared" si="430"/>
        <v>0</v>
      </c>
      <c r="U4652" s="71">
        <f t="shared" si="429"/>
        <v>0</v>
      </c>
      <c r="V4652" s="71">
        <f t="shared" si="431"/>
        <v>0</v>
      </c>
      <c r="X4652" s="69">
        <f>Job_Cards[[#This Row],[GST on Lobour]]+Job_Cards[[#This Row],[Total Labour]]+Job_Cards[[#This Row],[Part Value]]</f>
        <v>0</v>
      </c>
    </row>
    <row r="4653" spans="7:24" x14ac:dyDescent="0.35">
      <c r="G4653" s="64"/>
      <c r="H4653" s="65"/>
      <c r="I4653" s="65" t="str">
        <f>IF(Job_Cards[[#This Row],[Customer Name]]="",I4652,"")</f>
        <v>Counter Sale</v>
      </c>
      <c r="K4653" s="67" t="str">
        <f>_xlfn.XLOOKUP(Job_Cards[[#This Row],[Part Code Issued]],'Inventory Check'!$A$3:$A$3000,'Inventory Check'!$B$3:$B$3000,"WRONG Code",0)</f>
        <v>WRONG Code</v>
      </c>
      <c r="N4653" s="69">
        <f t="shared" si="430"/>
        <v>0</v>
      </c>
      <c r="U4653" s="71">
        <f t="shared" si="429"/>
        <v>0</v>
      </c>
      <c r="V4653" s="71">
        <f t="shared" si="431"/>
        <v>0</v>
      </c>
      <c r="X4653" s="69">
        <f>Job_Cards[[#This Row],[GST on Lobour]]+Job_Cards[[#This Row],[Total Labour]]+Job_Cards[[#This Row],[Part Value]]</f>
        <v>0</v>
      </c>
    </row>
    <row r="4654" spans="7:24" x14ac:dyDescent="0.35">
      <c r="G4654" s="64"/>
      <c r="H4654" s="65"/>
      <c r="I4654" s="65" t="str">
        <f>IF(Job_Cards[[#This Row],[Customer Name]]="",I4653,"")</f>
        <v>Counter Sale</v>
      </c>
      <c r="K4654" s="67" t="str">
        <f>_xlfn.XLOOKUP(Job_Cards[[#This Row],[Part Code Issued]],'Inventory Check'!$A$3:$A$3000,'Inventory Check'!$B$3:$B$3000,"WRONG Code",0)</f>
        <v>WRONG Code</v>
      </c>
      <c r="N4654" s="69">
        <f t="shared" si="430"/>
        <v>0</v>
      </c>
      <c r="U4654" s="71">
        <f t="shared" si="429"/>
        <v>0</v>
      </c>
      <c r="V4654" s="71">
        <f t="shared" si="431"/>
        <v>0</v>
      </c>
      <c r="X4654" s="69">
        <f>Job_Cards[[#This Row],[GST on Lobour]]+Job_Cards[[#This Row],[Total Labour]]+Job_Cards[[#This Row],[Part Value]]</f>
        <v>0</v>
      </c>
    </row>
    <row r="4655" spans="7:24" x14ac:dyDescent="0.35">
      <c r="G4655" s="64"/>
      <c r="H4655" s="65"/>
      <c r="I4655" s="65" t="str">
        <f>IF(Job_Cards[[#This Row],[Customer Name]]="",I4654,"")</f>
        <v>Counter Sale</v>
      </c>
      <c r="K4655" s="67" t="str">
        <f>_xlfn.XLOOKUP(Job_Cards[[#This Row],[Part Code Issued]],'Inventory Check'!$A$3:$A$3000,'Inventory Check'!$B$3:$B$3000,"WRONG Code",0)</f>
        <v>WRONG Code</v>
      </c>
      <c r="N4655" s="69">
        <f t="shared" si="430"/>
        <v>0</v>
      </c>
      <c r="U4655" s="71">
        <f t="shared" si="429"/>
        <v>0</v>
      </c>
      <c r="V4655" s="71">
        <f t="shared" si="431"/>
        <v>0</v>
      </c>
      <c r="X4655" s="69">
        <f>Job_Cards[[#This Row],[GST on Lobour]]+Job_Cards[[#This Row],[Total Labour]]+Job_Cards[[#This Row],[Part Value]]</f>
        <v>0</v>
      </c>
    </row>
    <row r="4656" spans="7:24" x14ac:dyDescent="0.35">
      <c r="G4656" s="64"/>
      <c r="H4656" s="65"/>
      <c r="I4656" s="65" t="str">
        <f>IF(Job_Cards[[#This Row],[Customer Name]]="",I4655,"")</f>
        <v>Counter Sale</v>
      </c>
      <c r="K4656" s="67" t="str">
        <f>_xlfn.XLOOKUP(Job_Cards[[#This Row],[Part Code Issued]],'Inventory Check'!$A$3:$A$3000,'Inventory Check'!$B$3:$B$3000,"WRONG Code",0)</f>
        <v>WRONG Code</v>
      </c>
      <c r="N4656" s="69">
        <f t="shared" si="430"/>
        <v>0</v>
      </c>
      <c r="U4656" s="71">
        <f t="shared" si="429"/>
        <v>0</v>
      </c>
      <c r="V4656" s="71">
        <f t="shared" si="431"/>
        <v>0</v>
      </c>
      <c r="X4656" s="69">
        <f>Job_Cards[[#This Row],[GST on Lobour]]+Job_Cards[[#This Row],[Total Labour]]+Job_Cards[[#This Row],[Part Value]]</f>
        <v>0</v>
      </c>
    </row>
    <row r="4657" spans="7:24" x14ac:dyDescent="0.35">
      <c r="G4657" s="64"/>
      <c r="H4657" s="65"/>
      <c r="I4657" s="65" t="str">
        <f>IF(Job_Cards[[#This Row],[Customer Name]]="",I4656,"")</f>
        <v>Counter Sale</v>
      </c>
      <c r="K4657" s="67" t="str">
        <f>_xlfn.XLOOKUP(Job_Cards[[#This Row],[Part Code Issued]],'Inventory Check'!$A$3:$A$3000,'Inventory Check'!$B$3:$B$3000,"WRONG Code",0)</f>
        <v>WRONG Code</v>
      </c>
      <c r="N4657" s="69">
        <f t="shared" si="430"/>
        <v>0</v>
      </c>
      <c r="U4657" s="71">
        <f t="shared" si="429"/>
        <v>0</v>
      </c>
      <c r="V4657" s="71">
        <f t="shared" si="431"/>
        <v>0</v>
      </c>
      <c r="X4657" s="69">
        <f>Job_Cards[[#This Row],[GST on Lobour]]+Job_Cards[[#This Row],[Total Labour]]+Job_Cards[[#This Row],[Part Value]]</f>
        <v>0</v>
      </c>
    </row>
    <row r="4658" spans="7:24" x14ac:dyDescent="0.35">
      <c r="G4658" s="64"/>
      <c r="H4658" s="65"/>
      <c r="I4658" s="65" t="str">
        <f>IF(Job_Cards[[#This Row],[Customer Name]]="",I4657,"")</f>
        <v>Counter Sale</v>
      </c>
      <c r="K4658" s="67" t="str">
        <f>_xlfn.XLOOKUP(Job_Cards[[#This Row],[Part Code Issued]],'Inventory Check'!$A$3:$A$3000,'Inventory Check'!$B$3:$B$3000,"WRONG Code",0)</f>
        <v>WRONG Code</v>
      </c>
      <c r="N4658" s="69">
        <f t="shared" si="430"/>
        <v>0</v>
      </c>
      <c r="U4658" s="71">
        <f t="shared" si="429"/>
        <v>0</v>
      </c>
      <c r="V4658" s="71">
        <f t="shared" si="431"/>
        <v>0</v>
      </c>
      <c r="X4658" s="69">
        <f>Job_Cards[[#This Row],[GST on Lobour]]+Job_Cards[[#This Row],[Total Labour]]+Job_Cards[[#This Row],[Part Value]]</f>
        <v>0</v>
      </c>
    </row>
    <row r="4659" spans="7:24" x14ac:dyDescent="0.35">
      <c r="G4659" s="64"/>
      <c r="H4659" s="65"/>
      <c r="I4659" s="65" t="str">
        <f>IF(Job_Cards[[#This Row],[Customer Name]]="",I4658,"")</f>
        <v>Counter Sale</v>
      </c>
      <c r="K4659" s="67" t="str">
        <f>_xlfn.XLOOKUP(Job_Cards[[#This Row],[Part Code Issued]],'Inventory Check'!$A$3:$A$3000,'Inventory Check'!$B$3:$B$3000,"WRONG Code",0)</f>
        <v>WRONG Code</v>
      </c>
      <c r="N4659" s="69">
        <f t="shared" si="430"/>
        <v>0</v>
      </c>
      <c r="U4659" s="71">
        <f t="shared" si="429"/>
        <v>0</v>
      </c>
      <c r="V4659" s="71">
        <f t="shared" si="431"/>
        <v>0</v>
      </c>
      <c r="X4659" s="69">
        <f>Job_Cards[[#This Row],[GST on Lobour]]+Job_Cards[[#This Row],[Total Labour]]+Job_Cards[[#This Row],[Part Value]]</f>
        <v>0</v>
      </c>
    </row>
    <row r="4660" spans="7:24" x14ac:dyDescent="0.35">
      <c r="G4660" s="64"/>
      <c r="H4660" s="65"/>
      <c r="I4660" s="65" t="str">
        <f>IF(Job_Cards[[#This Row],[Customer Name]]="",I4659,"")</f>
        <v>Counter Sale</v>
      </c>
      <c r="K4660" s="67" t="str">
        <f>_xlfn.XLOOKUP(Job_Cards[[#This Row],[Part Code Issued]],'Inventory Check'!$A$3:$A$3000,'Inventory Check'!$B$3:$B$3000,"WRONG Code",0)</f>
        <v>WRONG Code</v>
      </c>
      <c r="N4660" s="69">
        <f t="shared" si="430"/>
        <v>0</v>
      </c>
      <c r="U4660" s="71">
        <f t="shared" si="429"/>
        <v>0</v>
      </c>
      <c r="V4660" s="71">
        <f t="shared" si="431"/>
        <v>0</v>
      </c>
      <c r="X4660" s="69">
        <f>Job_Cards[[#This Row],[GST on Lobour]]+Job_Cards[[#This Row],[Total Labour]]+Job_Cards[[#This Row],[Part Value]]</f>
        <v>0</v>
      </c>
    </row>
    <row r="4661" spans="7:24" x14ac:dyDescent="0.35">
      <c r="G4661" s="64"/>
      <c r="H4661" s="65"/>
      <c r="I4661" s="65" t="str">
        <f>IF(Job_Cards[[#This Row],[Customer Name]]="",I4660,"")</f>
        <v>Counter Sale</v>
      </c>
      <c r="K4661" s="67" t="str">
        <f>_xlfn.XLOOKUP(Job_Cards[[#This Row],[Part Code Issued]],'Inventory Check'!$A$3:$A$3000,'Inventory Check'!$B$3:$B$3000,"WRONG Code",0)</f>
        <v>WRONG Code</v>
      </c>
      <c r="N4661" s="69">
        <f t="shared" si="430"/>
        <v>0</v>
      </c>
      <c r="U4661" s="71">
        <f t="shared" si="429"/>
        <v>0</v>
      </c>
      <c r="V4661" s="71">
        <f t="shared" si="431"/>
        <v>0</v>
      </c>
      <c r="X4661" s="69">
        <f>Job_Cards[[#This Row],[GST on Lobour]]+Job_Cards[[#This Row],[Total Labour]]+Job_Cards[[#This Row],[Part Value]]</f>
        <v>0</v>
      </c>
    </row>
    <row r="4662" spans="7:24" x14ac:dyDescent="0.35">
      <c r="G4662" s="64"/>
      <c r="H4662" s="65"/>
      <c r="I4662" s="65" t="str">
        <f>IF(Job_Cards[[#This Row],[Customer Name]]="",I4661,"")</f>
        <v>Counter Sale</v>
      </c>
      <c r="K4662" s="67" t="str">
        <f>_xlfn.XLOOKUP(Job_Cards[[#This Row],[Part Code Issued]],'Inventory Check'!$A$3:$A$3000,'Inventory Check'!$B$3:$B$3000,"WRONG Code",0)</f>
        <v>WRONG Code</v>
      </c>
      <c r="N4662" s="69">
        <f t="shared" si="430"/>
        <v>0</v>
      </c>
      <c r="U4662" s="71">
        <f t="shared" si="429"/>
        <v>0</v>
      </c>
      <c r="V4662" s="71">
        <f t="shared" si="431"/>
        <v>0</v>
      </c>
      <c r="X4662" s="69">
        <f>Job_Cards[[#This Row],[GST on Lobour]]+Job_Cards[[#This Row],[Total Labour]]+Job_Cards[[#This Row],[Part Value]]</f>
        <v>0</v>
      </c>
    </row>
    <row r="4663" spans="7:24" x14ac:dyDescent="0.35">
      <c r="G4663" s="64"/>
      <c r="H4663" s="65"/>
      <c r="I4663" s="65" t="str">
        <f>IF(Job_Cards[[#This Row],[Customer Name]]="",I4662,"")</f>
        <v>Counter Sale</v>
      </c>
      <c r="K4663" s="67" t="str">
        <f>_xlfn.XLOOKUP(Job_Cards[[#This Row],[Part Code Issued]],'Inventory Check'!$A$3:$A$3000,'Inventory Check'!$B$3:$B$3000,"WRONG Code",0)</f>
        <v>WRONG Code</v>
      </c>
      <c r="N4663" s="69">
        <f t="shared" si="430"/>
        <v>0</v>
      </c>
      <c r="U4663" s="71">
        <f t="shared" si="429"/>
        <v>0</v>
      </c>
      <c r="V4663" s="71">
        <f t="shared" si="431"/>
        <v>0</v>
      </c>
      <c r="X4663" s="69">
        <f>Job_Cards[[#This Row],[GST on Lobour]]+Job_Cards[[#This Row],[Total Labour]]+Job_Cards[[#This Row],[Part Value]]</f>
        <v>0</v>
      </c>
    </row>
    <row r="4664" spans="7:24" x14ac:dyDescent="0.35">
      <c r="G4664" s="64"/>
      <c r="H4664" s="65"/>
      <c r="I4664" s="65" t="str">
        <f>IF(Job_Cards[[#This Row],[Customer Name]]="",I4663,"")</f>
        <v>Counter Sale</v>
      </c>
      <c r="K4664" s="67" t="str">
        <f>_xlfn.XLOOKUP(Job_Cards[[#This Row],[Part Code Issued]],'Inventory Check'!$A$3:$A$3000,'Inventory Check'!$B$3:$B$3000,"WRONG Code",0)</f>
        <v>WRONG Code</v>
      </c>
      <c r="N4664" s="69">
        <f t="shared" si="430"/>
        <v>0</v>
      </c>
      <c r="U4664" s="71">
        <f t="shared" si="429"/>
        <v>0</v>
      </c>
      <c r="V4664" s="71">
        <f t="shared" si="431"/>
        <v>0</v>
      </c>
      <c r="X4664" s="69">
        <f>Job_Cards[[#This Row],[GST on Lobour]]+Job_Cards[[#This Row],[Total Labour]]+Job_Cards[[#This Row],[Part Value]]</f>
        <v>0</v>
      </c>
    </row>
    <row r="4665" spans="7:24" x14ac:dyDescent="0.35">
      <c r="G4665" s="64"/>
      <c r="H4665" s="65"/>
      <c r="I4665" s="65" t="str">
        <f>IF(Job_Cards[[#This Row],[Customer Name]]="",I4664,"")</f>
        <v>Counter Sale</v>
      </c>
      <c r="K4665" s="67" t="str">
        <f>_xlfn.XLOOKUP(Job_Cards[[#This Row],[Part Code Issued]],'Inventory Check'!$A$3:$A$3000,'Inventory Check'!$B$3:$B$3000,"WRONG Code",0)</f>
        <v>WRONG Code</v>
      </c>
      <c r="N4665" s="69">
        <f t="shared" si="430"/>
        <v>0</v>
      </c>
      <c r="U4665" s="71">
        <f t="shared" si="429"/>
        <v>0</v>
      </c>
      <c r="V4665" s="71">
        <f t="shared" si="431"/>
        <v>0</v>
      </c>
      <c r="X4665" s="69">
        <f>Job_Cards[[#This Row],[GST on Lobour]]+Job_Cards[[#This Row],[Total Labour]]+Job_Cards[[#This Row],[Part Value]]</f>
        <v>0</v>
      </c>
    </row>
    <row r="4666" spans="7:24" x14ac:dyDescent="0.35">
      <c r="G4666" s="64"/>
      <c r="H4666" s="65"/>
      <c r="I4666" s="65" t="str">
        <f>IF(Job_Cards[[#This Row],[Customer Name]]="",I4665,"")</f>
        <v>Counter Sale</v>
      </c>
      <c r="K4666" s="67" t="str">
        <f>_xlfn.XLOOKUP(Job_Cards[[#This Row],[Part Code Issued]],'Inventory Check'!$A$3:$A$3000,'Inventory Check'!$B$3:$B$3000,"WRONG Code",0)</f>
        <v>WRONG Code</v>
      </c>
      <c r="N4666" s="69">
        <f t="shared" si="430"/>
        <v>0</v>
      </c>
      <c r="U4666" s="71">
        <f t="shared" si="429"/>
        <v>0</v>
      </c>
      <c r="V4666" s="71">
        <f t="shared" si="431"/>
        <v>0</v>
      </c>
      <c r="X4666" s="69">
        <f>Job_Cards[[#This Row],[GST on Lobour]]+Job_Cards[[#This Row],[Total Labour]]+Job_Cards[[#This Row],[Part Value]]</f>
        <v>0</v>
      </c>
    </row>
    <row r="4667" spans="7:24" x14ac:dyDescent="0.35">
      <c r="G4667" s="64"/>
      <c r="H4667" s="65"/>
      <c r="I4667" s="65" t="str">
        <f>IF(Job_Cards[[#This Row],[Customer Name]]="",I4666,"")</f>
        <v>Counter Sale</v>
      </c>
      <c r="K4667" s="67" t="str">
        <f>_xlfn.XLOOKUP(Job_Cards[[#This Row],[Part Code Issued]],'Inventory Check'!$A$3:$A$3000,'Inventory Check'!$B$3:$B$3000,"WRONG Code",0)</f>
        <v>WRONG Code</v>
      </c>
      <c r="N4667" s="69">
        <f t="shared" si="430"/>
        <v>0</v>
      </c>
      <c r="U4667" s="71">
        <f t="shared" si="429"/>
        <v>0</v>
      </c>
      <c r="V4667" s="71">
        <f t="shared" si="431"/>
        <v>0</v>
      </c>
      <c r="X4667" s="69">
        <f>Job_Cards[[#This Row],[GST on Lobour]]+Job_Cards[[#This Row],[Total Labour]]+Job_Cards[[#This Row],[Part Value]]</f>
        <v>0</v>
      </c>
    </row>
    <row r="4668" spans="7:24" x14ac:dyDescent="0.35">
      <c r="G4668" s="64"/>
      <c r="H4668" s="65"/>
      <c r="I4668" s="65" t="str">
        <f>IF(Job_Cards[[#This Row],[Customer Name]]="",I4667,"")</f>
        <v>Counter Sale</v>
      </c>
      <c r="K4668" s="67" t="str">
        <f>_xlfn.XLOOKUP(Job_Cards[[#This Row],[Part Code Issued]],'Inventory Check'!$A$3:$A$3000,'Inventory Check'!$B$3:$B$3000,"WRONG Code",0)</f>
        <v>WRONG Code</v>
      </c>
      <c r="N4668" s="69">
        <f t="shared" si="430"/>
        <v>0</v>
      </c>
      <c r="U4668" s="71">
        <f t="shared" ref="U4668:U4731" si="432">SUM(O4668:T4668)</f>
        <v>0</v>
      </c>
      <c r="V4668" s="71">
        <f t="shared" si="431"/>
        <v>0</v>
      </c>
      <c r="X4668" s="69">
        <f>Job_Cards[[#This Row],[GST on Lobour]]+Job_Cards[[#This Row],[Total Labour]]+Job_Cards[[#This Row],[Part Value]]</f>
        <v>0</v>
      </c>
    </row>
    <row r="4669" spans="7:24" x14ac:dyDescent="0.35">
      <c r="G4669" s="64"/>
      <c r="H4669" s="65"/>
      <c r="I4669" s="65" t="str">
        <f>IF(Job_Cards[[#This Row],[Customer Name]]="",I4668,"")</f>
        <v>Counter Sale</v>
      </c>
      <c r="K4669" s="67" t="str">
        <f>_xlfn.XLOOKUP(Job_Cards[[#This Row],[Part Code Issued]],'Inventory Check'!$A$3:$A$3000,'Inventory Check'!$B$3:$B$3000,"WRONG Code",0)</f>
        <v>WRONG Code</v>
      </c>
      <c r="N4669" s="69">
        <f t="shared" ref="N4669:N4732" si="433">M4669*L4669</f>
        <v>0</v>
      </c>
      <c r="U4669" s="71">
        <f t="shared" si="432"/>
        <v>0</v>
      </c>
      <c r="V4669" s="71">
        <f t="shared" ref="V4669:V4732" si="434">U4669*0.18</f>
        <v>0</v>
      </c>
      <c r="X4669" s="69">
        <f>Job_Cards[[#This Row],[GST on Lobour]]+Job_Cards[[#This Row],[Total Labour]]+Job_Cards[[#This Row],[Part Value]]</f>
        <v>0</v>
      </c>
    </row>
    <row r="4670" spans="7:24" x14ac:dyDescent="0.35">
      <c r="G4670" s="64"/>
      <c r="H4670" s="65"/>
      <c r="I4670" s="65" t="str">
        <f>IF(Job_Cards[[#This Row],[Customer Name]]="",I4669,"")</f>
        <v>Counter Sale</v>
      </c>
      <c r="K4670" s="67" t="str">
        <f>_xlfn.XLOOKUP(Job_Cards[[#This Row],[Part Code Issued]],'Inventory Check'!$A$3:$A$3000,'Inventory Check'!$B$3:$B$3000,"WRONG Code",0)</f>
        <v>WRONG Code</v>
      </c>
      <c r="N4670" s="69">
        <f t="shared" si="433"/>
        <v>0</v>
      </c>
      <c r="U4670" s="71">
        <f t="shared" si="432"/>
        <v>0</v>
      </c>
      <c r="V4670" s="71">
        <f t="shared" si="434"/>
        <v>0</v>
      </c>
      <c r="X4670" s="69">
        <f>Job_Cards[[#This Row],[GST on Lobour]]+Job_Cards[[#This Row],[Total Labour]]+Job_Cards[[#This Row],[Part Value]]</f>
        <v>0</v>
      </c>
    </row>
    <row r="4671" spans="7:24" x14ac:dyDescent="0.35">
      <c r="G4671" s="64"/>
      <c r="H4671" s="65"/>
      <c r="I4671" s="65" t="str">
        <f>IF(Job_Cards[[#This Row],[Customer Name]]="",I4670,"")</f>
        <v>Counter Sale</v>
      </c>
      <c r="K4671" s="67" t="str">
        <f>_xlfn.XLOOKUP(Job_Cards[[#This Row],[Part Code Issued]],'Inventory Check'!$A$3:$A$3000,'Inventory Check'!$B$3:$B$3000,"WRONG Code",0)</f>
        <v>WRONG Code</v>
      </c>
      <c r="N4671" s="69">
        <f t="shared" si="433"/>
        <v>0</v>
      </c>
      <c r="U4671" s="71">
        <f t="shared" si="432"/>
        <v>0</v>
      </c>
      <c r="V4671" s="71">
        <f t="shared" si="434"/>
        <v>0</v>
      </c>
      <c r="X4671" s="69">
        <f>Job_Cards[[#This Row],[GST on Lobour]]+Job_Cards[[#This Row],[Total Labour]]+Job_Cards[[#This Row],[Part Value]]</f>
        <v>0</v>
      </c>
    </row>
    <row r="4672" spans="7:24" x14ac:dyDescent="0.35">
      <c r="G4672" s="64"/>
      <c r="H4672" s="65"/>
      <c r="I4672" s="65" t="str">
        <f>IF(Job_Cards[[#This Row],[Customer Name]]="",I4671,"")</f>
        <v>Counter Sale</v>
      </c>
      <c r="K4672" s="67" t="str">
        <f>_xlfn.XLOOKUP(Job_Cards[[#This Row],[Part Code Issued]],'Inventory Check'!$A$3:$A$3000,'Inventory Check'!$B$3:$B$3000,"WRONG Code",0)</f>
        <v>WRONG Code</v>
      </c>
      <c r="N4672" s="69">
        <f t="shared" si="433"/>
        <v>0</v>
      </c>
      <c r="U4672" s="71">
        <f t="shared" si="432"/>
        <v>0</v>
      </c>
      <c r="V4672" s="71">
        <f t="shared" si="434"/>
        <v>0</v>
      </c>
      <c r="X4672" s="69">
        <f>Job_Cards[[#This Row],[GST on Lobour]]+Job_Cards[[#This Row],[Total Labour]]+Job_Cards[[#This Row],[Part Value]]</f>
        <v>0</v>
      </c>
    </row>
    <row r="4673" spans="7:24" x14ac:dyDescent="0.35">
      <c r="G4673" s="64"/>
      <c r="H4673" s="65"/>
      <c r="I4673" s="65" t="str">
        <f>IF(Job_Cards[[#This Row],[Customer Name]]="",I4672,"")</f>
        <v>Counter Sale</v>
      </c>
      <c r="K4673" s="67" t="str">
        <f>_xlfn.XLOOKUP(Job_Cards[[#This Row],[Part Code Issued]],'Inventory Check'!$A$3:$A$3000,'Inventory Check'!$B$3:$B$3000,"WRONG Code",0)</f>
        <v>WRONG Code</v>
      </c>
      <c r="N4673" s="69">
        <f t="shared" si="433"/>
        <v>0</v>
      </c>
      <c r="U4673" s="71">
        <f t="shared" si="432"/>
        <v>0</v>
      </c>
      <c r="V4673" s="71">
        <f t="shared" si="434"/>
        <v>0</v>
      </c>
      <c r="X4673" s="69">
        <f>Job_Cards[[#This Row],[GST on Lobour]]+Job_Cards[[#This Row],[Total Labour]]+Job_Cards[[#This Row],[Part Value]]</f>
        <v>0</v>
      </c>
    </row>
    <row r="4674" spans="7:24" x14ac:dyDescent="0.35">
      <c r="G4674" s="64"/>
      <c r="H4674" s="65"/>
      <c r="I4674" s="65" t="str">
        <f>IF(Job_Cards[[#This Row],[Customer Name]]="",I4673,"")</f>
        <v>Counter Sale</v>
      </c>
      <c r="K4674" s="67" t="str">
        <f>_xlfn.XLOOKUP(Job_Cards[[#This Row],[Part Code Issued]],'Inventory Check'!$A$3:$A$3000,'Inventory Check'!$B$3:$B$3000,"WRONG Code",0)</f>
        <v>WRONG Code</v>
      </c>
      <c r="N4674" s="69">
        <f t="shared" si="433"/>
        <v>0</v>
      </c>
      <c r="U4674" s="71">
        <f t="shared" si="432"/>
        <v>0</v>
      </c>
      <c r="V4674" s="71">
        <f t="shared" si="434"/>
        <v>0</v>
      </c>
      <c r="X4674" s="69">
        <f>Job_Cards[[#This Row],[GST on Lobour]]+Job_Cards[[#This Row],[Total Labour]]+Job_Cards[[#This Row],[Part Value]]</f>
        <v>0</v>
      </c>
    </row>
    <row r="4675" spans="7:24" x14ac:dyDescent="0.35">
      <c r="G4675" s="64"/>
      <c r="H4675" s="65"/>
      <c r="I4675" s="65" t="str">
        <f>IF(Job_Cards[[#This Row],[Customer Name]]="",I4674,"")</f>
        <v>Counter Sale</v>
      </c>
      <c r="K4675" s="67" t="str">
        <f>_xlfn.XLOOKUP(Job_Cards[[#This Row],[Part Code Issued]],'Inventory Check'!$A$3:$A$3000,'Inventory Check'!$B$3:$B$3000,"WRONG Code",0)</f>
        <v>WRONG Code</v>
      </c>
      <c r="N4675" s="69">
        <f t="shared" si="433"/>
        <v>0</v>
      </c>
      <c r="U4675" s="71">
        <f t="shared" si="432"/>
        <v>0</v>
      </c>
      <c r="V4675" s="71">
        <f t="shared" si="434"/>
        <v>0</v>
      </c>
      <c r="X4675" s="69">
        <f>Job_Cards[[#This Row],[GST on Lobour]]+Job_Cards[[#This Row],[Total Labour]]+Job_Cards[[#This Row],[Part Value]]</f>
        <v>0</v>
      </c>
    </row>
    <row r="4676" spans="7:24" x14ac:dyDescent="0.35">
      <c r="G4676" s="64"/>
      <c r="H4676" s="65"/>
      <c r="I4676" s="65" t="str">
        <f>IF(Job_Cards[[#This Row],[Customer Name]]="",I4675,"")</f>
        <v>Counter Sale</v>
      </c>
      <c r="K4676" s="67" t="str">
        <f>_xlfn.XLOOKUP(Job_Cards[[#This Row],[Part Code Issued]],'Inventory Check'!$A$3:$A$3000,'Inventory Check'!$B$3:$B$3000,"WRONG Code",0)</f>
        <v>WRONG Code</v>
      </c>
      <c r="N4676" s="69">
        <f t="shared" si="433"/>
        <v>0</v>
      </c>
      <c r="U4676" s="71">
        <f t="shared" si="432"/>
        <v>0</v>
      </c>
      <c r="V4676" s="71">
        <f t="shared" si="434"/>
        <v>0</v>
      </c>
      <c r="X4676" s="69">
        <f>Job_Cards[[#This Row],[GST on Lobour]]+Job_Cards[[#This Row],[Total Labour]]+Job_Cards[[#This Row],[Part Value]]</f>
        <v>0</v>
      </c>
    </row>
    <row r="4677" spans="7:24" x14ac:dyDescent="0.35">
      <c r="G4677" s="64"/>
      <c r="H4677" s="65"/>
      <c r="I4677" s="65" t="str">
        <f>IF(Job_Cards[[#This Row],[Customer Name]]="",I4676,"")</f>
        <v>Counter Sale</v>
      </c>
      <c r="K4677" s="67" t="str">
        <f>_xlfn.XLOOKUP(Job_Cards[[#This Row],[Part Code Issued]],'Inventory Check'!$A$3:$A$3000,'Inventory Check'!$B$3:$B$3000,"WRONG Code",0)</f>
        <v>WRONG Code</v>
      </c>
      <c r="N4677" s="69">
        <f t="shared" si="433"/>
        <v>0</v>
      </c>
      <c r="U4677" s="71">
        <f t="shared" si="432"/>
        <v>0</v>
      </c>
      <c r="V4677" s="71">
        <f t="shared" si="434"/>
        <v>0</v>
      </c>
      <c r="X4677" s="69">
        <f>Job_Cards[[#This Row],[GST on Lobour]]+Job_Cards[[#This Row],[Total Labour]]+Job_Cards[[#This Row],[Part Value]]</f>
        <v>0</v>
      </c>
    </row>
    <row r="4678" spans="7:24" x14ac:dyDescent="0.35">
      <c r="G4678" s="64"/>
      <c r="H4678" s="65"/>
      <c r="I4678" s="65" t="str">
        <f>IF(Job_Cards[[#This Row],[Customer Name]]="",I4677,"")</f>
        <v>Counter Sale</v>
      </c>
      <c r="K4678" s="67" t="str">
        <f>_xlfn.XLOOKUP(Job_Cards[[#This Row],[Part Code Issued]],'Inventory Check'!$A$3:$A$3000,'Inventory Check'!$B$3:$B$3000,"WRONG Code",0)</f>
        <v>WRONG Code</v>
      </c>
      <c r="N4678" s="69">
        <f t="shared" si="433"/>
        <v>0</v>
      </c>
      <c r="U4678" s="71">
        <f t="shared" si="432"/>
        <v>0</v>
      </c>
      <c r="V4678" s="71">
        <f t="shared" si="434"/>
        <v>0</v>
      </c>
      <c r="X4678" s="69">
        <f>Job_Cards[[#This Row],[GST on Lobour]]+Job_Cards[[#This Row],[Total Labour]]+Job_Cards[[#This Row],[Part Value]]</f>
        <v>0</v>
      </c>
    </row>
    <row r="4679" spans="7:24" x14ac:dyDescent="0.35">
      <c r="G4679" s="64"/>
      <c r="H4679" s="65"/>
      <c r="I4679" s="65" t="str">
        <f>IF(Job_Cards[[#This Row],[Customer Name]]="",I4678,"")</f>
        <v>Counter Sale</v>
      </c>
      <c r="K4679" s="67" t="str">
        <f>_xlfn.XLOOKUP(Job_Cards[[#This Row],[Part Code Issued]],'Inventory Check'!$A$3:$A$3000,'Inventory Check'!$B$3:$B$3000,"WRONG Code",0)</f>
        <v>WRONG Code</v>
      </c>
      <c r="N4679" s="69">
        <f t="shared" si="433"/>
        <v>0</v>
      </c>
      <c r="U4679" s="71">
        <f t="shared" si="432"/>
        <v>0</v>
      </c>
      <c r="V4679" s="71">
        <f t="shared" si="434"/>
        <v>0</v>
      </c>
      <c r="X4679" s="69">
        <f>Job_Cards[[#This Row],[GST on Lobour]]+Job_Cards[[#This Row],[Total Labour]]+Job_Cards[[#This Row],[Part Value]]</f>
        <v>0</v>
      </c>
    </row>
    <row r="4680" spans="7:24" x14ac:dyDescent="0.35">
      <c r="G4680" s="64"/>
      <c r="H4680" s="65"/>
      <c r="I4680" s="65" t="str">
        <f>IF(Job_Cards[[#This Row],[Customer Name]]="",I4679,"")</f>
        <v>Counter Sale</v>
      </c>
      <c r="K4680" s="67" t="str">
        <f>_xlfn.XLOOKUP(Job_Cards[[#This Row],[Part Code Issued]],'Inventory Check'!$A$3:$A$3000,'Inventory Check'!$B$3:$B$3000,"WRONG Code",0)</f>
        <v>WRONG Code</v>
      </c>
      <c r="N4680" s="69">
        <f t="shared" si="433"/>
        <v>0</v>
      </c>
      <c r="U4680" s="71">
        <f t="shared" si="432"/>
        <v>0</v>
      </c>
      <c r="V4680" s="71">
        <f t="shared" si="434"/>
        <v>0</v>
      </c>
      <c r="X4680" s="69">
        <f>Job_Cards[[#This Row],[GST on Lobour]]+Job_Cards[[#This Row],[Total Labour]]+Job_Cards[[#This Row],[Part Value]]</f>
        <v>0</v>
      </c>
    </row>
    <row r="4681" spans="7:24" x14ac:dyDescent="0.35">
      <c r="G4681" s="64"/>
      <c r="H4681" s="65"/>
      <c r="I4681" s="65" t="str">
        <f>IF(Job_Cards[[#This Row],[Customer Name]]="",I4680,"")</f>
        <v>Counter Sale</v>
      </c>
      <c r="K4681" s="67" t="str">
        <f>_xlfn.XLOOKUP(Job_Cards[[#This Row],[Part Code Issued]],'Inventory Check'!$A$3:$A$3000,'Inventory Check'!$B$3:$B$3000,"WRONG Code",0)</f>
        <v>WRONG Code</v>
      </c>
      <c r="N4681" s="69">
        <f t="shared" si="433"/>
        <v>0</v>
      </c>
      <c r="U4681" s="71">
        <f t="shared" si="432"/>
        <v>0</v>
      </c>
      <c r="V4681" s="71">
        <f t="shared" si="434"/>
        <v>0</v>
      </c>
      <c r="X4681" s="69">
        <f>Job_Cards[[#This Row],[GST on Lobour]]+Job_Cards[[#This Row],[Total Labour]]+Job_Cards[[#This Row],[Part Value]]</f>
        <v>0</v>
      </c>
    </row>
    <row r="4682" spans="7:24" x14ac:dyDescent="0.35">
      <c r="G4682" s="64"/>
      <c r="H4682" s="65"/>
      <c r="I4682" s="65" t="str">
        <f>IF(Job_Cards[[#This Row],[Customer Name]]="",I4681,"")</f>
        <v>Counter Sale</v>
      </c>
      <c r="K4682" s="67" t="str">
        <f>_xlfn.XLOOKUP(Job_Cards[[#This Row],[Part Code Issued]],'Inventory Check'!$A$3:$A$3000,'Inventory Check'!$B$3:$B$3000,"WRONG Code",0)</f>
        <v>WRONG Code</v>
      </c>
      <c r="N4682" s="69">
        <f t="shared" si="433"/>
        <v>0</v>
      </c>
      <c r="U4682" s="71">
        <f t="shared" si="432"/>
        <v>0</v>
      </c>
      <c r="V4682" s="71">
        <f t="shared" si="434"/>
        <v>0</v>
      </c>
      <c r="X4682" s="69">
        <f>Job_Cards[[#This Row],[GST on Lobour]]+Job_Cards[[#This Row],[Total Labour]]+Job_Cards[[#This Row],[Part Value]]</f>
        <v>0</v>
      </c>
    </row>
    <row r="4683" spans="7:24" x14ac:dyDescent="0.35">
      <c r="G4683" s="64"/>
      <c r="H4683" s="65"/>
      <c r="I4683" s="65" t="str">
        <f>IF(Job_Cards[[#This Row],[Customer Name]]="",I4682,"")</f>
        <v>Counter Sale</v>
      </c>
      <c r="K4683" s="67" t="str">
        <f>_xlfn.XLOOKUP(Job_Cards[[#This Row],[Part Code Issued]],'Inventory Check'!$A$3:$A$3000,'Inventory Check'!$B$3:$B$3000,"WRONG Code",0)</f>
        <v>WRONG Code</v>
      </c>
      <c r="N4683" s="69">
        <f t="shared" si="433"/>
        <v>0</v>
      </c>
      <c r="U4683" s="71">
        <f t="shared" si="432"/>
        <v>0</v>
      </c>
      <c r="V4683" s="71">
        <f t="shared" si="434"/>
        <v>0</v>
      </c>
      <c r="X4683" s="69">
        <f>Job_Cards[[#This Row],[GST on Lobour]]+Job_Cards[[#This Row],[Total Labour]]+Job_Cards[[#This Row],[Part Value]]</f>
        <v>0</v>
      </c>
    </row>
    <row r="4684" spans="7:24" x14ac:dyDescent="0.35">
      <c r="G4684" s="64"/>
      <c r="H4684" s="65"/>
      <c r="I4684" s="65" t="str">
        <f>IF(Job_Cards[[#This Row],[Customer Name]]="",I4683,"")</f>
        <v>Counter Sale</v>
      </c>
      <c r="K4684" s="67" t="str">
        <f>_xlfn.XLOOKUP(Job_Cards[[#This Row],[Part Code Issued]],'Inventory Check'!$A$3:$A$3000,'Inventory Check'!$B$3:$B$3000,"WRONG Code",0)</f>
        <v>WRONG Code</v>
      </c>
      <c r="N4684" s="69">
        <f t="shared" si="433"/>
        <v>0</v>
      </c>
      <c r="U4684" s="71">
        <f t="shared" si="432"/>
        <v>0</v>
      </c>
      <c r="V4684" s="71">
        <f t="shared" si="434"/>
        <v>0</v>
      </c>
      <c r="X4684" s="69">
        <f>Job_Cards[[#This Row],[GST on Lobour]]+Job_Cards[[#This Row],[Total Labour]]+Job_Cards[[#This Row],[Part Value]]</f>
        <v>0</v>
      </c>
    </row>
    <row r="4685" spans="7:24" x14ac:dyDescent="0.35">
      <c r="G4685" s="64"/>
      <c r="H4685" s="65"/>
      <c r="I4685" s="65" t="str">
        <f>IF(Job_Cards[[#This Row],[Customer Name]]="",I4684,"")</f>
        <v>Counter Sale</v>
      </c>
      <c r="K4685" s="67" t="str">
        <f>_xlfn.XLOOKUP(Job_Cards[[#This Row],[Part Code Issued]],'Inventory Check'!$A$3:$A$3000,'Inventory Check'!$B$3:$B$3000,"WRONG Code",0)</f>
        <v>WRONG Code</v>
      </c>
      <c r="N4685" s="69">
        <f t="shared" si="433"/>
        <v>0</v>
      </c>
      <c r="U4685" s="71">
        <f t="shared" si="432"/>
        <v>0</v>
      </c>
      <c r="V4685" s="71">
        <f t="shared" si="434"/>
        <v>0</v>
      </c>
      <c r="X4685" s="69">
        <f>Job_Cards[[#This Row],[GST on Lobour]]+Job_Cards[[#This Row],[Total Labour]]+Job_Cards[[#This Row],[Part Value]]</f>
        <v>0</v>
      </c>
    </row>
    <row r="4686" spans="7:24" x14ac:dyDescent="0.35">
      <c r="G4686" s="64"/>
      <c r="H4686" s="65"/>
      <c r="I4686" s="65" t="str">
        <f>IF(Job_Cards[[#This Row],[Customer Name]]="",I4685,"")</f>
        <v>Counter Sale</v>
      </c>
      <c r="K4686" s="67" t="str">
        <f>_xlfn.XLOOKUP(Job_Cards[[#This Row],[Part Code Issued]],'Inventory Check'!$A$3:$A$3000,'Inventory Check'!$B$3:$B$3000,"WRONG Code",0)</f>
        <v>WRONG Code</v>
      </c>
      <c r="N4686" s="69">
        <f t="shared" si="433"/>
        <v>0</v>
      </c>
      <c r="U4686" s="71">
        <f t="shared" si="432"/>
        <v>0</v>
      </c>
      <c r="V4686" s="71">
        <f t="shared" si="434"/>
        <v>0</v>
      </c>
      <c r="X4686" s="69">
        <f>Job_Cards[[#This Row],[GST on Lobour]]+Job_Cards[[#This Row],[Total Labour]]+Job_Cards[[#This Row],[Part Value]]</f>
        <v>0</v>
      </c>
    </row>
    <row r="4687" spans="7:24" x14ac:dyDescent="0.35">
      <c r="G4687" s="64"/>
      <c r="H4687" s="65"/>
      <c r="I4687" s="65" t="str">
        <f>IF(Job_Cards[[#This Row],[Customer Name]]="",I4686,"")</f>
        <v>Counter Sale</v>
      </c>
      <c r="K4687" s="67" t="str">
        <f>_xlfn.XLOOKUP(Job_Cards[[#This Row],[Part Code Issued]],'Inventory Check'!$A$3:$A$3000,'Inventory Check'!$B$3:$B$3000,"WRONG Code",0)</f>
        <v>WRONG Code</v>
      </c>
      <c r="N4687" s="69">
        <f t="shared" si="433"/>
        <v>0</v>
      </c>
      <c r="U4687" s="71">
        <f t="shared" si="432"/>
        <v>0</v>
      </c>
      <c r="V4687" s="71">
        <f t="shared" si="434"/>
        <v>0</v>
      </c>
      <c r="X4687" s="69">
        <f>Job_Cards[[#This Row],[GST on Lobour]]+Job_Cards[[#This Row],[Total Labour]]+Job_Cards[[#This Row],[Part Value]]</f>
        <v>0</v>
      </c>
    </row>
    <row r="4688" spans="7:24" x14ac:dyDescent="0.35">
      <c r="G4688" s="64"/>
      <c r="H4688" s="65"/>
      <c r="I4688" s="65" t="str">
        <f>IF(Job_Cards[[#This Row],[Customer Name]]="",I4687,"")</f>
        <v>Counter Sale</v>
      </c>
      <c r="K4688" s="67" t="str">
        <f>_xlfn.XLOOKUP(Job_Cards[[#This Row],[Part Code Issued]],'Inventory Check'!$A$3:$A$3000,'Inventory Check'!$B$3:$B$3000,"WRONG Code",0)</f>
        <v>WRONG Code</v>
      </c>
      <c r="N4688" s="69">
        <f t="shared" si="433"/>
        <v>0</v>
      </c>
      <c r="U4688" s="71">
        <f t="shared" si="432"/>
        <v>0</v>
      </c>
      <c r="V4688" s="71">
        <f t="shared" si="434"/>
        <v>0</v>
      </c>
      <c r="X4688" s="69">
        <f>Job_Cards[[#This Row],[GST on Lobour]]+Job_Cards[[#This Row],[Total Labour]]+Job_Cards[[#This Row],[Part Value]]</f>
        <v>0</v>
      </c>
    </row>
    <row r="4689" spans="7:24" x14ac:dyDescent="0.35">
      <c r="G4689" s="64"/>
      <c r="H4689" s="65"/>
      <c r="I4689" s="65" t="str">
        <f>IF(Job_Cards[[#This Row],[Customer Name]]="",I4688,"")</f>
        <v>Counter Sale</v>
      </c>
      <c r="K4689" s="67" t="str">
        <f>_xlfn.XLOOKUP(Job_Cards[[#This Row],[Part Code Issued]],'Inventory Check'!$A$3:$A$3000,'Inventory Check'!$B$3:$B$3000,"WRONG Code",0)</f>
        <v>WRONG Code</v>
      </c>
      <c r="N4689" s="69">
        <f t="shared" si="433"/>
        <v>0</v>
      </c>
      <c r="U4689" s="71">
        <f t="shared" si="432"/>
        <v>0</v>
      </c>
      <c r="V4689" s="71">
        <f t="shared" si="434"/>
        <v>0</v>
      </c>
      <c r="X4689" s="69">
        <f>Job_Cards[[#This Row],[GST on Lobour]]+Job_Cards[[#This Row],[Total Labour]]+Job_Cards[[#This Row],[Part Value]]</f>
        <v>0</v>
      </c>
    </row>
    <row r="4690" spans="7:24" x14ac:dyDescent="0.35">
      <c r="G4690" s="64"/>
      <c r="H4690" s="65"/>
      <c r="I4690" s="65" t="str">
        <f>IF(Job_Cards[[#This Row],[Customer Name]]="",I4689,"")</f>
        <v>Counter Sale</v>
      </c>
      <c r="K4690" s="67" t="str">
        <f>_xlfn.XLOOKUP(Job_Cards[[#This Row],[Part Code Issued]],'Inventory Check'!$A$3:$A$3000,'Inventory Check'!$B$3:$B$3000,"WRONG Code",0)</f>
        <v>WRONG Code</v>
      </c>
      <c r="N4690" s="69">
        <f t="shared" si="433"/>
        <v>0</v>
      </c>
      <c r="U4690" s="71">
        <f t="shared" si="432"/>
        <v>0</v>
      </c>
      <c r="V4690" s="71">
        <f t="shared" si="434"/>
        <v>0</v>
      </c>
      <c r="X4690" s="69">
        <f>Job_Cards[[#This Row],[GST on Lobour]]+Job_Cards[[#This Row],[Total Labour]]+Job_Cards[[#This Row],[Part Value]]</f>
        <v>0</v>
      </c>
    </row>
    <row r="4691" spans="7:24" x14ac:dyDescent="0.35">
      <c r="G4691" s="64"/>
      <c r="H4691" s="65"/>
      <c r="I4691" s="65" t="str">
        <f>IF(Job_Cards[[#This Row],[Customer Name]]="",I4690,"")</f>
        <v>Counter Sale</v>
      </c>
      <c r="K4691" s="67" t="str">
        <f>_xlfn.XLOOKUP(Job_Cards[[#This Row],[Part Code Issued]],'Inventory Check'!$A$3:$A$3000,'Inventory Check'!$B$3:$B$3000,"WRONG Code",0)</f>
        <v>WRONG Code</v>
      </c>
      <c r="N4691" s="69">
        <f t="shared" si="433"/>
        <v>0</v>
      </c>
      <c r="U4691" s="71">
        <f t="shared" si="432"/>
        <v>0</v>
      </c>
      <c r="V4691" s="71">
        <f t="shared" si="434"/>
        <v>0</v>
      </c>
      <c r="X4691" s="69">
        <f>Job_Cards[[#This Row],[GST on Lobour]]+Job_Cards[[#This Row],[Total Labour]]+Job_Cards[[#This Row],[Part Value]]</f>
        <v>0</v>
      </c>
    </row>
    <row r="4692" spans="7:24" x14ac:dyDescent="0.35">
      <c r="G4692" s="64"/>
      <c r="H4692" s="65"/>
      <c r="I4692" s="65" t="str">
        <f>IF(Job_Cards[[#This Row],[Customer Name]]="",I4691,"")</f>
        <v>Counter Sale</v>
      </c>
      <c r="K4692" s="67" t="str">
        <f>_xlfn.XLOOKUP(Job_Cards[[#This Row],[Part Code Issued]],'Inventory Check'!$A$3:$A$3000,'Inventory Check'!$B$3:$B$3000,"WRONG Code",0)</f>
        <v>WRONG Code</v>
      </c>
      <c r="N4692" s="69">
        <f t="shared" si="433"/>
        <v>0</v>
      </c>
      <c r="U4692" s="71">
        <f t="shared" si="432"/>
        <v>0</v>
      </c>
      <c r="V4692" s="71">
        <f t="shared" si="434"/>
        <v>0</v>
      </c>
      <c r="X4692" s="69">
        <f>Job_Cards[[#This Row],[GST on Lobour]]+Job_Cards[[#This Row],[Total Labour]]+Job_Cards[[#This Row],[Part Value]]</f>
        <v>0</v>
      </c>
    </row>
    <row r="4693" spans="7:24" x14ac:dyDescent="0.35">
      <c r="G4693" s="64"/>
      <c r="H4693" s="65"/>
      <c r="I4693" s="65" t="str">
        <f>IF(Job_Cards[[#This Row],[Customer Name]]="",I4692,"")</f>
        <v>Counter Sale</v>
      </c>
      <c r="K4693" s="67" t="str">
        <f>_xlfn.XLOOKUP(Job_Cards[[#This Row],[Part Code Issued]],'Inventory Check'!$A$3:$A$3000,'Inventory Check'!$B$3:$B$3000,"WRONG Code",0)</f>
        <v>WRONG Code</v>
      </c>
      <c r="N4693" s="69">
        <f t="shared" si="433"/>
        <v>0</v>
      </c>
      <c r="U4693" s="71">
        <f t="shared" si="432"/>
        <v>0</v>
      </c>
      <c r="V4693" s="71">
        <f t="shared" si="434"/>
        <v>0</v>
      </c>
      <c r="X4693" s="69">
        <f>Job_Cards[[#This Row],[GST on Lobour]]+Job_Cards[[#This Row],[Total Labour]]+Job_Cards[[#This Row],[Part Value]]</f>
        <v>0</v>
      </c>
    </row>
    <row r="4694" spans="7:24" x14ac:dyDescent="0.35">
      <c r="G4694" s="64"/>
      <c r="H4694" s="65"/>
      <c r="I4694" s="65" t="str">
        <f>IF(Job_Cards[[#This Row],[Customer Name]]="",I4693,"")</f>
        <v>Counter Sale</v>
      </c>
      <c r="K4694" s="67" t="str">
        <f>_xlfn.XLOOKUP(Job_Cards[[#This Row],[Part Code Issued]],'Inventory Check'!$A$3:$A$3000,'Inventory Check'!$B$3:$B$3000,"WRONG Code",0)</f>
        <v>WRONG Code</v>
      </c>
      <c r="N4694" s="69">
        <f t="shared" si="433"/>
        <v>0</v>
      </c>
      <c r="U4694" s="71">
        <f t="shared" si="432"/>
        <v>0</v>
      </c>
      <c r="V4694" s="71">
        <f t="shared" si="434"/>
        <v>0</v>
      </c>
      <c r="X4694" s="69">
        <f>Job_Cards[[#This Row],[GST on Lobour]]+Job_Cards[[#This Row],[Total Labour]]+Job_Cards[[#This Row],[Part Value]]</f>
        <v>0</v>
      </c>
    </row>
    <row r="4695" spans="7:24" x14ac:dyDescent="0.35">
      <c r="G4695" s="64"/>
      <c r="H4695" s="65"/>
      <c r="I4695" s="65" t="str">
        <f>IF(Job_Cards[[#This Row],[Customer Name]]="",I4694,"")</f>
        <v>Counter Sale</v>
      </c>
      <c r="K4695" s="67" t="str">
        <f>_xlfn.XLOOKUP(Job_Cards[[#This Row],[Part Code Issued]],'Inventory Check'!$A$3:$A$3000,'Inventory Check'!$B$3:$B$3000,"WRONG Code",0)</f>
        <v>WRONG Code</v>
      </c>
      <c r="N4695" s="69">
        <f t="shared" si="433"/>
        <v>0</v>
      </c>
      <c r="U4695" s="71">
        <f t="shared" si="432"/>
        <v>0</v>
      </c>
      <c r="V4695" s="71">
        <f t="shared" si="434"/>
        <v>0</v>
      </c>
      <c r="X4695" s="69">
        <f>Job_Cards[[#This Row],[GST on Lobour]]+Job_Cards[[#This Row],[Total Labour]]+Job_Cards[[#This Row],[Part Value]]</f>
        <v>0</v>
      </c>
    </row>
    <row r="4696" spans="7:24" x14ac:dyDescent="0.35">
      <c r="G4696" s="64"/>
      <c r="H4696" s="65"/>
      <c r="I4696" s="65" t="str">
        <f>IF(Job_Cards[[#This Row],[Customer Name]]="",I4695,"")</f>
        <v>Counter Sale</v>
      </c>
      <c r="K4696" s="67" t="str">
        <f>_xlfn.XLOOKUP(Job_Cards[[#This Row],[Part Code Issued]],'Inventory Check'!$A$3:$A$3000,'Inventory Check'!$B$3:$B$3000,"WRONG Code",0)</f>
        <v>WRONG Code</v>
      </c>
      <c r="N4696" s="69">
        <f t="shared" si="433"/>
        <v>0</v>
      </c>
      <c r="U4696" s="71">
        <f t="shared" si="432"/>
        <v>0</v>
      </c>
      <c r="V4696" s="71">
        <f t="shared" si="434"/>
        <v>0</v>
      </c>
      <c r="X4696" s="69">
        <f>Job_Cards[[#This Row],[GST on Lobour]]+Job_Cards[[#This Row],[Total Labour]]+Job_Cards[[#This Row],[Part Value]]</f>
        <v>0</v>
      </c>
    </row>
    <row r="4697" spans="7:24" x14ac:dyDescent="0.35">
      <c r="G4697" s="64"/>
      <c r="H4697" s="65"/>
      <c r="I4697" s="65" t="str">
        <f>IF(Job_Cards[[#This Row],[Customer Name]]="",I4696,"")</f>
        <v>Counter Sale</v>
      </c>
      <c r="K4697" s="67" t="str">
        <f>_xlfn.XLOOKUP(Job_Cards[[#This Row],[Part Code Issued]],'Inventory Check'!$A$3:$A$3000,'Inventory Check'!$B$3:$B$3000,"WRONG Code",0)</f>
        <v>WRONG Code</v>
      </c>
      <c r="N4697" s="69">
        <f t="shared" si="433"/>
        <v>0</v>
      </c>
      <c r="U4697" s="71">
        <f t="shared" si="432"/>
        <v>0</v>
      </c>
      <c r="V4697" s="71">
        <f t="shared" si="434"/>
        <v>0</v>
      </c>
      <c r="X4697" s="69">
        <f>Job_Cards[[#This Row],[GST on Lobour]]+Job_Cards[[#This Row],[Total Labour]]+Job_Cards[[#This Row],[Part Value]]</f>
        <v>0</v>
      </c>
    </row>
    <row r="4698" spans="7:24" x14ac:dyDescent="0.35">
      <c r="G4698" s="64"/>
      <c r="H4698" s="65"/>
      <c r="I4698" s="65" t="str">
        <f>IF(Job_Cards[[#This Row],[Customer Name]]="",I4697,"")</f>
        <v>Counter Sale</v>
      </c>
      <c r="K4698" s="67" t="str">
        <f>_xlfn.XLOOKUP(Job_Cards[[#This Row],[Part Code Issued]],'Inventory Check'!$A$3:$A$3000,'Inventory Check'!$B$3:$B$3000,"WRONG Code",0)</f>
        <v>WRONG Code</v>
      </c>
      <c r="N4698" s="69">
        <f t="shared" si="433"/>
        <v>0</v>
      </c>
      <c r="U4698" s="71">
        <f t="shared" si="432"/>
        <v>0</v>
      </c>
      <c r="V4698" s="71">
        <f t="shared" si="434"/>
        <v>0</v>
      </c>
      <c r="X4698" s="69">
        <f>Job_Cards[[#This Row],[GST on Lobour]]+Job_Cards[[#This Row],[Total Labour]]+Job_Cards[[#This Row],[Part Value]]</f>
        <v>0</v>
      </c>
    </row>
    <row r="4699" spans="7:24" x14ac:dyDescent="0.35">
      <c r="G4699" s="64"/>
      <c r="H4699" s="65"/>
      <c r="I4699" s="65" t="str">
        <f>IF(Job_Cards[[#This Row],[Customer Name]]="",I4698,"")</f>
        <v>Counter Sale</v>
      </c>
      <c r="K4699" s="67" t="str">
        <f>_xlfn.XLOOKUP(Job_Cards[[#This Row],[Part Code Issued]],'Inventory Check'!$A$3:$A$3000,'Inventory Check'!$B$3:$B$3000,"WRONG Code",0)</f>
        <v>WRONG Code</v>
      </c>
      <c r="N4699" s="69">
        <f t="shared" si="433"/>
        <v>0</v>
      </c>
      <c r="U4699" s="71">
        <f t="shared" si="432"/>
        <v>0</v>
      </c>
      <c r="V4699" s="71">
        <f t="shared" si="434"/>
        <v>0</v>
      </c>
      <c r="X4699" s="69">
        <f>Job_Cards[[#This Row],[GST on Lobour]]+Job_Cards[[#This Row],[Total Labour]]+Job_Cards[[#This Row],[Part Value]]</f>
        <v>0</v>
      </c>
    </row>
    <row r="4700" spans="7:24" x14ac:dyDescent="0.35">
      <c r="G4700" s="64"/>
      <c r="H4700" s="65"/>
      <c r="I4700" s="65" t="str">
        <f>IF(Job_Cards[[#This Row],[Customer Name]]="",I4699,"")</f>
        <v>Counter Sale</v>
      </c>
      <c r="K4700" s="67" t="str">
        <f>_xlfn.XLOOKUP(Job_Cards[[#This Row],[Part Code Issued]],'Inventory Check'!$A$3:$A$3000,'Inventory Check'!$B$3:$B$3000,"WRONG Code",0)</f>
        <v>WRONG Code</v>
      </c>
      <c r="N4700" s="69">
        <f t="shared" si="433"/>
        <v>0</v>
      </c>
      <c r="U4700" s="71">
        <f t="shared" si="432"/>
        <v>0</v>
      </c>
      <c r="V4700" s="71">
        <f t="shared" si="434"/>
        <v>0</v>
      </c>
      <c r="X4700" s="69">
        <f>Job_Cards[[#This Row],[GST on Lobour]]+Job_Cards[[#This Row],[Total Labour]]+Job_Cards[[#This Row],[Part Value]]</f>
        <v>0</v>
      </c>
    </row>
    <row r="4701" spans="7:24" x14ac:dyDescent="0.35">
      <c r="G4701" s="64"/>
      <c r="H4701" s="65"/>
      <c r="I4701" s="65" t="str">
        <f>IF(Job_Cards[[#This Row],[Customer Name]]="",I4700,"")</f>
        <v>Counter Sale</v>
      </c>
      <c r="K4701" s="67" t="str">
        <f>_xlfn.XLOOKUP(Job_Cards[[#This Row],[Part Code Issued]],'Inventory Check'!$A$3:$A$3000,'Inventory Check'!$B$3:$B$3000,"WRONG Code",0)</f>
        <v>WRONG Code</v>
      </c>
      <c r="N4701" s="69">
        <f t="shared" si="433"/>
        <v>0</v>
      </c>
      <c r="U4701" s="71">
        <f t="shared" si="432"/>
        <v>0</v>
      </c>
      <c r="V4701" s="71">
        <f t="shared" si="434"/>
        <v>0</v>
      </c>
      <c r="X4701" s="69">
        <f>Job_Cards[[#This Row],[GST on Lobour]]+Job_Cards[[#This Row],[Total Labour]]+Job_Cards[[#This Row],[Part Value]]</f>
        <v>0</v>
      </c>
    </row>
    <row r="4702" spans="7:24" x14ac:dyDescent="0.35">
      <c r="G4702" s="64"/>
      <c r="H4702" s="65"/>
      <c r="I4702" s="65" t="str">
        <f>IF(Job_Cards[[#This Row],[Customer Name]]="",I4701,"")</f>
        <v>Counter Sale</v>
      </c>
      <c r="K4702" s="67" t="str">
        <f>_xlfn.XLOOKUP(Job_Cards[[#This Row],[Part Code Issued]],'Inventory Check'!$A$3:$A$3000,'Inventory Check'!$B$3:$B$3000,"WRONG Code",0)</f>
        <v>WRONG Code</v>
      </c>
      <c r="N4702" s="69">
        <f t="shared" si="433"/>
        <v>0</v>
      </c>
      <c r="U4702" s="71">
        <f t="shared" si="432"/>
        <v>0</v>
      </c>
      <c r="V4702" s="71">
        <f t="shared" si="434"/>
        <v>0</v>
      </c>
      <c r="X4702" s="69">
        <f>Job_Cards[[#This Row],[GST on Lobour]]+Job_Cards[[#This Row],[Total Labour]]+Job_Cards[[#This Row],[Part Value]]</f>
        <v>0</v>
      </c>
    </row>
    <row r="4703" spans="7:24" x14ac:dyDescent="0.35">
      <c r="G4703" s="64"/>
      <c r="H4703" s="65"/>
      <c r="I4703" s="65" t="str">
        <f>IF(Job_Cards[[#This Row],[Customer Name]]="",I4702,"")</f>
        <v>Counter Sale</v>
      </c>
      <c r="K4703" s="67" t="str">
        <f>_xlfn.XLOOKUP(Job_Cards[[#This Row],[Part Code Issued]],'Inventory Check'!$A$3:$A$3000,'Inventory Check'!$B$3:$B$3000,"WRONG Code",0)</f>
        <v>WRONG Code</v>
      </c>
      <c r="N4703" s="69">
        <f t="shared" si="433"/>
        <v>0</v>
      </c>
      <c r="U4703" s="71">
        <f t="shared" si="432"/>
        <v>0</v>
      </c>
      <c r="V4703" s="71">
        <f t="shared" si="434"/>
        <v>0</v>
      </c>
      <c r="X4703" s="69">
        <f>Job_Cards[[#This Row],[GST on Lobour]]+Job_Cards[[#This Row],[Total Labour]]+Job_Cards[[#This Row],[Part Value]]</f>
        <v>0</v>
      </c>
    </row>
    <row r="4704" spans="7:24" x14ac:dyDescent="0.35">
      <c r="G4704" s="64"/>
      <c r="H4704" s="65"/>
      <c r="I4704" s="65" t="str">
        <f>IF(Job_Cards[[#This Row],[Customer Name]]="",I4703,"")</f>
        <v>Counter Sale</v>
      </c>
      <c r="K4704" s="67" t="str">
        <f>_xlfn.XLOOKUP(Job_Cards[[#This Row],[Part Code Issued]],'Inventory Check'!$A$3:$A$3000,'Inventory Check'!$B$3:$B$3000,"WRONG Code",0)</f>
        <v>WRONG Code</v>
      </c>
      <c r="N4704" s="69">
        <f t="shared" si="433"/>
        <v>0</v>
      </c>
      <c r="U4704" s="71">
        <f t="shared" si="432"/>
        <v>0</v>
      </c>
      <c r="V4704" s="71">
        <f t="shared" si="434"/>
        <v>0</v>
      </c>
      <c r="X4704" s="69">
        <f>Job_Cards[[#This Row],[GST on Lobour]]+Job_Cards[[#This Row],[Total Labour]]+Job_Cards[[#This Row],[Part Value]]</f>
        <v>0</v>
      </c>
    </row>
    <row r="4705" spans="7:24" x14ac:dyDescent="0.35">
      <c r="G4705" s="64"/>
      <c r="H4705" s="65"/>
      <c r="I4705" s="65" t="str">
        <f>IF(Job_Cards[[#This Row],[Customer Name]]="",I4704,"")</f>
        <v>Counter Sale</v>
      </c>
      <c r="K4705" s="67" t="str">
        <f>_xlfn.XLOOKUP(Job_Cards[[#This Row],[Part Code Issued]],'Inventory Check'!$A$3:$A$3000,'Inventory Check'!$B$3:$B$3000,"WRONG Code",0)</f>
        <v>WRONG Code</v>
      </c>
      <c r="N4705" s="69">
        <f t="shared" si="433"/>
        <v>0</v>
      </c>
      <c r="U4705" s="71">
        <f t="shared" si="432"/>
        <v>0</v>
      </c>
      <c r="V4705" s="71">
        <f t="shared" si="434"/>
        <v>0</v>
      </c>
      <c r="X4705" s="69">
        <f>Job_Cards[[#This Row],[GST on Lobour]]+Job_Cards[[#This Row],[Total Labour]]+Job_Cards[[#This Row],[Part Value]]</f>
        <v>0</v>
      </c>
    </row>
    <row r="4706" spans="7:24" x14ac:dyDescent="0.35">
      <c r="G4706" s="64"/>
      <c r="H4706" s="65"/>
      <c r="I4706" s="65" t="str">
        <f>IF(Job_Cards[[#This Row],[Customer Name]]="",I4705,"")</f>
        <v>Counter Sale</v>
      </c>
      <c r="K4706" s="67" t="str">
        <f>_xlfn.XLOOKUP(Job_Cards[[#This Row],[Part Code Issued]],'Inventory Check'!$A$3:$A$3000,'Inventory Check'!$B$3:$B$3000,"WRONG Code",0)</f>
        <v>WRONG Code</v>
      </c>
      <c r="N4706" s="69">
        <f t="shared" si="433"/>
        <v>0</v>
      </c>
      <c r="U4706" s="71">
        <f t="shared" si="432"/>
        <v>0</v>
      </c>
      <c r="V4706" s="71">
        <f t="shared" si="434"/>
        <v>0</v>
      </c>
      <c r="X4706" s="69">
        <f>Job_Cards[[#This Row],[GST on Lobour]]+Job_Cards[[#This Row],[Total Labour]]+Job_Cards[[#This Row],[Part Value]]</f>
        <v>0</v>
      </c>
    </row>
    <row r="4707" spans="7:24" x14ac:dyDescent="0.35">
      <c r="G4707" s="64"/>
      <c r="H4707" s="65"/>
      <c r="I4707" s="65" t="str">
        <f>IF(Job_Cards[[#This Row],[Customer Name]]="",I4706,"")</f>
        <v>Counter Sale</v>
      </c>
      <c r="K4707" s="67" t="str">
        <f>_xlfn.XLOOKUP(Job_Cards[[#This Row],[Part Code Issued]],'Inventory Check'!$A$3:$A$3000,'Inventory Check'!$B$3:$B$3000,"WRONG Code",0)</f>
        <v>WRONG Code</v>
      </c>
      <c r="N4707" s="69">
        <f t="shared" si="433"/>
        <v>0</v>
      </c>
      <c r="U4707" s="71">
        <f t="shared" si="432"/>
        <v>0</v>
      </c>
      <c r="V4707" s="71">
        <f t="shared" si="434"/>
        <v>0</v>
      </c>
      <c r="X4707" s="69">
        <f>Job_Cards[[#This Row],[GST on Lobour]]+Job_Cards[[#This Row],[Total Labour]]+Job_Cards[[#This Row],[Part Value]]</f>
        <v>0</v>
      </c>
    </row>
    <row r="4708" spans="7:24" x14ac:dyDescent="0.35">
      <c r="G4708" s="64"/>
      <c r="H4708" s="65"/>
      <c r="I4708" s="65" t="str">
        <f>IF(Job_Cards[[#This Row],[Customer Name]]="",I4707,"")</f>
        <v>Counter Sale</v>
      </c>
      <c r="K4708" s="67" t="str">
        <f>_xlfn.XLOOKUP(Job_Cards[[#This Row],[Part Code Issued]],'Inventory Check'!$A$3:$A$3000,'Inventory Check'!$B$3:$B$3000,"WRONG Code",0)</f>
        <v>WRONG Code</v>
      </c>
      <c r="N4708" s="69">
        <f t="shared" si="433"/>
        <v>0</v>
      </c>
      <c r="U4708" s="71">
        <f t="shared" si="432"/>
        <v>0</v>
      </c>
      <c r="V4708" s="71">
        <f t="shared" si="434"/>
        <v>0</v>
      </c>
      <c r="X4708" s="69">
        <f>Job_Cards[[#This Row],[GST on Lobour]]+Job_Cards[[#This Row],[Total Labour]]+Job_Cards[[#This Row],[Part Value]]</f>
        <v>0</v>
      </c>
    </row>
    <row r="4709" spans="7:24" x14ac:dyDescent="0.35">
      <c r="G4709" s="64"/>
      <c r="H4709" s="65"/>
      <c r="I4709" s="65" t="str">
        <f>IF(Job_Cards[[#This Row],[Customer Name]]="",I4708,"")</f>
        <v>Counter Sale</v>
      </c>
      <c r="K4709" s="67" t="str">
        <f>_xlfn.XLOOKUP(Job_Cards[[#This Row],[Part Code Issued]],'Inventory Check'!$A$3:$A$3000,'Inventory Check'!$B$3:$B$3000,"WRONG Code",0)</f>
        <v>WRONG Code</v>
      </c>
      <c r="N4709" s="69">
        <f t="shared" si="433"/>
        <v>0</v>
      </c>
      <c r="U4709" s="71">
        <f t="shared" si="432"/>
        <v>0</v>
      </c>
      <c r="V4709" s="71">
        <f t="shared" si="434"/>
        <v>0</v>
      </c>
      <c r="X4709" s="69">
        <f>Job_Cards[[#This Row],[GST on Lobour]]+Job_Cards[[#This Row],[Total Labour]]+Job_Cards[[#This Row],[Part Value]]</f>
        <v>0</v>
      </c>
    </row>
    <row r="4710" spans="7:24" x14ac:dyDescent="0.35">
      <c r="G4710" s="64"/>
      <c r="H4710" s="65"/>
      <c r="I4710" s="65" t="str">
        <f>IF(Job_Cards[[#This Row],[Customer Name]]="",I4709,"")</f>
        <v>Counter Sale</v>
      </c>
      <c r="K4710" s="67" t="str">
        <f>_xlfn.XLOOKUP(Job_Cards[[#This Row],[Part Code Issued]],'Inventory Check'!$A$3:$A$3000,'Inventory Check'!$B$3:$B$3000,"WRONG Code",0)</f>
        <v>WRONG Code</v>
      </c>
      <c r="N4710" s="69">
        <f t="shared" si="433"/>
        <v>0</v>
      </c>
      <c r="U4710" s="71">
        <f t="shared" si="432"/>
        <v>0</v>
      </c>
      <c r="V4710" s="71">
        <f t="shared" si="434"/>
        <v>0</v>
      </c>
      <c r="X4710" s="69">
        <f>Job_Cards[[#This Row],[GST on Lobour]]+Job_Cards[[#This Row],[Total Labour]]+Job_Cards[[#This Row],[Part Value]]</f>
        <v>0</v>
      </c>
    </row>
    <row r="4711" spans="7:24" x14ac:dyDescent="0.35">
      <c r="G4711" s="64"/>
      <c r="H4711" s="65"/>
      <c r="I4711" s="65" t="str">
        <f>IF(Job_Cards[[#This Row],[Customer Name]]="",I4710,"")</f>
        <v>Counter Sale</v>
      </c>
      <c r="K4711" s="67" t="str">
        <f>_xlfn.XLOOKUP(Job_Cards[[#This Row],[Part Code Issued]],'Inventory Check'!$A$3:$A$3000,'Inventory Check'!$B$3:$B$3000,"WRONG Code",0)</f>
        <v>WRONG Code</v>
      </c>
      <c r="N4711" s="69">
        <f t="shared" si="433"/>
        <v>0</v>
      </c>
      <c r="U4711" s="71">
        <f t="shared" si="432"/>
        <v>0</v>
      </c>
      <c r="V4711" s="71">
        <f t="shared" si="434"/>
        <v>0</v>
      </c>
      <c r="X4711" s="69">
        <f>Job_Cards[[#This Row],[GST on Lobour]]+Job_Cards[[#This Row],[Total Labour]]+Job_Cards[[#This Row],[Part Value]]</f>
        <v>0</v>
      </c>
    </row>
    <row r="4712" spans="7:24" x14ac:dyDescent="0.35">
      <c r="G4712" s="64"/>
      <c r="H4712" s="65"/>
      <c r="I4712" s="65" t="str">
        <f>IF(Job_Cards[[#This Row],[Customer Name]]="",I4711,"")</f>
        <v>Counter Sale</v>
      </c>
      <c r="K4712" s="67" t="str">
        <f>_xlfn.XLOOKUP(Job_Cards[[#This Row],[Part Code Issued]],'Inventory Check'!$A$3:$A$3000,'Inventory Check'!$B$3:$B$3000,"WRONG Code",0)</f>
        <v>WRONG Code</v>
      </c>
      <c r="N4712" s="69">
        <f t="shared" si="433"/>
        <v>0</v>
      </c>
      <c r="U4712" s="71">
        <f t="shared" si="432"/>
        <v>0</v>
      </c>
      <c r="V4712" s="71">
        <f t="shared" si="434"/>
        <v>0</v>
      </c>
      <c r="X4712" s="69">
        <f>Job_Cards[[#This Row],[GST on Lobour]]+Job_Cards[[#This Row],[Total Labour]]+Job_Cards[[#This Row],[Part Value]]</f>
        <v>0</v>
      </c>
    </row>
    <row r="4713" spans="7:24" x14ac:dyDescent="0.35">
      <c r="G4713" s="64"/>
      <c r="H4713" s="65"/>
      <c r="I4713" s="65" t="str">
        <f>IF(Job_Cards[[#This Row],[Customer Name]]="",I4712,"")</f>
        <v>Counter Sale</v>
      </c>
      <c r="K4713" s="67" t="str">
        <f>_xlfn.XLOOKUP(Job_Cards[[#This Row],[Part Code Issued]],'Inventory Check'!$A$3:$A$3000,'Inventory Check'!$B$3:$B$3000,"WRONG Code",0)</f>
        <v>WRONG Code</v>
      </c>
      <c r="N4713" s="69">
        <f t="shared" si="433"/>
        <v>0</v>
      </c>
      <c r="U4713" s="71">
        <f t="shared" si="432"/>
        <v>0</v>
      </c>
      <c r="V4713" s="71">
        <f t="shared" si="434"/>
        <v>0</v>
      </c>
      <c r="X4713" s="69">
        <f>Job_Cards[[#This Row],[GST on Lobour]]+Job_Cards[[#This Row],[Total Labour]]+Job_Cards[[#This Row],[Part Value]]</f>
        <v>0</v>
      </c>
    </row>
    <row r="4714" spans="7:24" x14ac:dyDescent="0.35">
      <c r="G4714" s="64"/>
      <c r="H4714" s="65"/>
      <c r="I4714" s="65" t="str">
        <f>IF(Job_Cards[[#This Row],[Customer Name]]="",I4713,"")</f>
        <v>Counter Sale</v>
      </c>
      <c r="K4714" s="67" t="str">
        <f>_xlfn.XLOOKUP(Job_Cards[[#This Row],[Part Code Issued]],'Inventory Check'!$A$3:$A$3000,'Inventory Check'!$B$3:$B$3000,"WRONG Code",0)</f>
        <v>WRONG Code</v>
      </c>
      <c r="N4714" s="69">
        <f t="shared" si="433"/>
        <v>0</v>
      </c>
      <c r="U4714" s="71">
        <f t="shared" si="432"/>
        <v>0</v>
      </c>
      <c r="V4714" s="71">
        <f t="shared" si="434"/>
        <v>0</v>
      </c>
      <c r="X4714" s="69">
        <f>Job_Cards[[#This Row],[GST on Lobour]]+Job_Cards[[#This Row],[Total Labour]]+Job_Cards[[#This Row],[Part Value]]</f>
        <v>0</v>
      </c>
    </row>
    <row r="4715" spans="7:24" x14ac:dyDescent="0.35">
      <c r="G4715" s="64"/>
      <c r="H4715" s="65"/>
      <c r="I4715" s="65" t="str">
        <f>IF(Job_Cards[[#This Row],[Customer Name]]="",I4714,"")</f>
        <v>Counter Sale</v>
      </c>
      <c r="K4715" s="67" t="str">
        <f>_xlfn.XLOOKUP(Job_Cards[[#This Row],[Part Code Issued]],'Inventory Check'!$A$3:$A$3000,'Inventory Check'!$B$3:$B$3000,"WRONG Code",0)</f>
        <v>WRONG Code</v>
      </c>
      <c r="N4715" s="69">
        <f t="shared" si="433"/>
        <v>0</v>
      </c>
      <c r="U4715" s="71">
        <f t="shared" si="432"/>
        <v>0</v>
      </c>
      <c r="V4715" s="71">
        <f t="shared" si="434"/>
        <v>0</v>
      </c>
      <c r="X4715" s="69">
        <f>Job_Cards[[#This Row],[GST on Lobour]]+Job_Cards[[#This Row],[Total Labour]]+Job_Cards[[#This Row],[Part Value]]</f>
        <v>0</v>
      </c>
    </row>
    <row r="4716" spans="7:24" x14ac:dyDescent="0.35">
      <c r="G4716" s="64"/>
      <c r="H4716" s="65"/>
      <c r="I4716" s="65" t="str">
        <f>IF(Job_Cards[[#This Row],[Customer Name]]="",I4715,"")</f>
        <v>Counter Sale</v>
      </c>
      <c r="K4716" s="67" t="str">
        <f>_xlfn.XLOOKUP(Job_Cards[[#This Row],[Part Code Issued]],'Inventory Check'!$A$3:$A$3000,'Inventory Check'!$B$3:$B$3000,"WRONG Code",0)</f>
        <v>WRONG Code</v>
      </c>
      <c r="N4716" s="69">
        <f t="shared" si="433"/>
        <v>0</v>
      </c>
      <c r="U4716" s="71">
        <f t="shared" si="432"/>
        <v>0</v>
      </c>
      <c r="V4716" s="71">
        <f t="shared" si="434"/>
        <v>0</v>
      </c>
      <c r="X4716" s="69">
        <f>Job_Cards[[#This Row],[GST on Lobour]]+Job_Cards[[#This Row],[Total Labour]]+Job_Cards[[#This Row],[Part Value]]</f>
        <v>0</v>
      </c>
    </row>
    <row r="4717" spans="7:24" x14ac:dyDescent="0.35">
      <c r="G4717" s="64"/>
      <c r="H4717" s="65"/>
      <c r="I4717" s="65" t="str">
        <f>IF(Job_Cards[[#This Row],[Customer Name]]="",I4716,"")</f>
        <v>Counter Sale</v>
      </c>
      <c r="K4717" s="67" t="str">
        <f>_xlfn.XLOOKUP(Job_Cards[[#This Row],[Part Code Issued]],'Inventory Check'!$A$3:$A$3000,'Inventory Check'!$B$3:$B$3000,"WRONG Code",0)</f>
        <v>WRONG Code</v>
      </c>
      <c r="N4717" s="69">
        <f t="shared" si="433"/>
        <v>0</v>
      </c>
      <c r="U4717" s="71">
        <f t="shared" si="432"/>
        <v>0</v>
      </c>
      <c r="V4717" s="71">
        <f t="shared" si="434"/>
        <v>0</v>
      </c>
      <c r="X4717" s="69">
        <f>Job_Cards[[#This Row],[GST on Lobour]]+Job_Cards[[#This Row],[Total Labour]]+Job_Cards[[#This Row],[Part Value]]</f>
        <v>0</v>
      </c>
    </row>
    <row r="4718" spans="7:24" x14ac:dyDescent="0.35">
      <c r="G4718" s="64"/>
      <c r="H4718" s="65"/>
      <c r="I4718" s="65" t="str">
        <f>IF(Job_Cards[[#This Row],[Customer Name]]="",I4717,"")</f>
        <v>Counter Sale</v>
      </c>
      <c r="K4718" s="67" t="str">
        <f>_xlfn.XLOOKUP(Job_Cards[[#This Row],[Part Code Issued]],'Inventory Check'!$A$3:$A$3000,'Inventory Check'!$B$3:$B$3000,"WRONG Code",0)</f>
        <v>WRONG Code</v>
      </c>
      <c r="N4718" s="69">
        <f t="shared" si="433"/>
        <v>0</v>
      </c>
      <c r="U4718" s="71">
        <f t="shared" si="432"/>
        <v>0</v>
      </c>
      <c r="V4718" s="71">
        <f t="shared" si="434"/>
        <v>0</v>
      </c>
      <c r="X4718" s="69">
        <f>Job_Cards[[#This Row],[GST on Lobour]]+Job_Cards[[#This Row],[Total Labour]]+Job_Cards[[#This Row],[Part Value]]</f>
        <v>0</v>
      </c>
    </row>
    <row r="4719" spans="7:24" x14ac:dyDescent="0.35">
      <c r="G4719" s="64"/>
      <c r="H4719" s="65"/>
      <c r="I4719" s="65" t="str">
        <f>IF(Job_Cards[[#This Row],[Customer Name]]="",I4718,"")</f>
        <v>Counter Sale</v>
      </c>
      <c r="K4719" s="67" t="str">
        <f>_xlfn.XLOOKUP(Job_Cards[[#This Row],[Part Code Issued]],'Inventory Check'!$A$3:$A$3000,'Inventory Check'!$B$3:$B$3000,"WRONG Code",0)</f>
        <v>WRONG Code</v>
      </c>
      <c r="N4719" s="69">
        <f t="shared" si="433"/>
        <v>0</v>
      </c>
      <c r="U4719" s="71">
        <f t="shared" si="432"/>
        <v>0</v>
      </c>
      <c r="V4719" s="71">
        <f t="shared" si="434"/>
        <v>0</v>
      </c>
      <c r="X4719" s="69">
        <f>Job_Cards[[#This Row],[GST on Lobour]]+Job_Cards[[#This Row],[Total Labour]]+Job_Cards[[#This Row],[Part Value]]</f>
        <v>0</v>
      </c>
    </row>
    <row r="4720" spans="7:24" x14ac:dyDescent="0.35">
      <c r="G4720" s="64"/>
      <c r="H4720" s="65"/>
      <c r="I4720" s="65" t="str">
        <f>IF(Job_Cards[[#This Row],[Customer Name]]="",I4719,"")</f>
        <v>Counter Sale</v>
      </c>
      <c r="K4720" s="67" t="str">
        <f>_xlfn.XLOOKUP(Job_Cards[[#This Row],[Part Code Issued]],'Inventory Check'!$A$3:$A$3000,'Inventory Check'!$B$3:$B$3000,"WRONG Code",0)</f>
        <v>WRONG Code</v>
      </c>
      <c r="N4720" s="69">
        <f t="shared" si="433"/>
        <v>0</v>
      </c>
      <c r="U4720" s="71">
        <f t="shared" si="432"/>
        <v>0</v>
      </c>
      <c r="V4720" s="71">
        <f t="shared" si="434"/>
        <v>0</v>
      </c>
      <c r="X4720" s="69">
        <f>Job_Cards[[#This Row],[GST on Lobour]]+Job_Cards[[#This Row],[Total Labour]]+Job_Cards[[#This Row],[Part Value]]</f>
        <v>0</v>
      </c>
    </row>
    <row r="4721" spans="7:24" x14ac:dyDescent="0.35">
      <c r="G4721" s="64"/>
      <c r="H4721" s="65"/>
      <c r="I4721" s="65" t="str">
        <f>IF(Job_Cards[[#This Row],[Customer Name]]="",I4720,"")</f>
        <v>Counter Sale</v>
      </c>
      <c r="K4721" s="67" t="str">
        <f>_xlfn.XLOOKUP(Job_Cards[[#This Row],[Part Code Issued]],'Inventory Check'!$A$3:$A$3000,'Inventory Check'!$B$3:$B$3000,"WRONG Code",0)</f>
        <v>WRONG Code</v>
      </c>
      <c r="N4721" s="69">
        <f t="shared" si="433"/>
        <v>0</v>
      </c>
      <c r="U4721" s="71">
        <f t="shared" si="432"/>
        <v>0</v>
      </c>
      <c r="V4721" s="71">
        <f t="shared" si="434"/>
        <v>0</v>
      </c>
      <c r="X4721" s="69">
        <f>Job_Cards[[#This Row],[GST on Lobour]]+Job_Cards[[#This Row],[Total Labour]]+Job_Cards[[#This Row],[Part Value]]</f>
        <v>0</v>
      </c>
    </row>
    <row r="4722" spans="7:24" x14ac:dyDescent="0.35">
      <c r="G4722" s="64"/>
      <c r="H4722" s="65"/>
      <c r="I4722" s="65" t="str">
        <f>IF(Job_Cards[[#This Row],[Customer Name]]="",I4721,"")</f>
        <v>Counter Sale</v>
      </c>
      <c r="K4722" s="67" t="str">
        <f>_xlfn.XLOOKUP(Job_Cards[[#This Row],[Part Code Issued]],'Inventory Check'!$A$3:$A$3000,'Inventory Check'!$B$3:$B$3000,"WRONG Code",0)</f>
        <v>WRONG Code</v>
      </c>
      <c r="N4722" s="69">
        <f t="shared" si="433"/>
        <v>0</v>
      </c>
      <c r="U4722" s="71">
        <f t="shared" si="432"/>
        <v>0</v>
      </c>
      <c r="V4722" s="71">
        <f t="shared" si="434"/>
        <v>0</v>
      </c>
      <c r="X4722" s="69">
        <f>Job_Cards[[#This Row],[GST on Lobour]]+Job_Cards[[#This Row],[Total Labour]]+Job_Cards[[#This Row],[Part Value]]</f>
        <v>0</v>
      </c>
    </row>
    <row r="4723" spans="7:24" x14ac:dyDescent="0.35">
      <c r="G4723" s="64"/>
      <c r="H4723" s="65"/>
      <c r="I4723" s="65" t="str">
        <f>IF(Job_Cards[[#This Row],[Customer Name]]="",I4722,"")</f>
        <v>Counter Sale</v>
      </c>
      <c r="K4723" s="67" t="str">
        <f>_xlfn.XLOOKUP(Job_Cards[[#This Row],[Part Code Issued]],'Inventory Check'!$A$3:$A$3000,'Inventory Check'!$B$3:$B$3000,"WRONG Code",0)</f>
        <v>WRONG Code</v>
      </c>
      <c r="N4723" s="69">
        <f t="shared" si="433"/>
        <v>0</v>
      </c>
      <c r="U4723" s="71">
        <f t="shared" si="432"/>
        <v>0</v>
      </c>
      <c r="V4723" s="71">
        <f t="shared" si="434"/>
        <v>0</v>
      </c>
      <c r="X4723" s="69">
        <f>Job_Cards[[#This Row],[GST on Lobour]]+Job_Cards[[#This Row],[Total Labour]]+Job_Cards[[#This Row],[Part Value]]</f>
        <v>0</v>
      </c>
    </row>
    <row r="4724" spans="7:24" x14ac:dyDescent="0.35">
      <c r="G4724" s="64"/>
      <c r="H4724" s="65"/>
      <c r="I4724" s="65" t="str">
        <f>IF(Job_Cards[[#This Row],[Customer Name]]="",I4723,"")</f>
        <v>Counter Sale</v>
      </c>
      <c r="K4724" s="67" t="str">
        <f>_xlfn.XLOOKUP(Job_Cards[[#This Row],[Part Code Issued]],'Inventory Check'!$A$3:$A$3000,'Inventory Check'!$B$3:$B$3000,"WRONG Code",0)</f>
        <v>WRONG Code</v>
      </c>
      <c r="N4724" s="69">
        <f t="shared" si="433"/>
        <v>0</v>
      </c>
      <c r="U4724" s="71">
        <f t="shared" si="432"/>
        <v>0</v>
      </c>
      <c r="V4724" s="71">
        <f t="shared" si="434"/>
        <v>0</v>
      </c>
      <c r="X4724" s="69">
        <f>Job_Cards[[#This Row],[GST on Lobour]]+Job_Cards[[#This Row],[Total Labour]]+Job_Cards[[#This Row],[Part Value]]</f>
        <v>0</v>
      </c>
    </row>
    <row r="4725" spans="7:24" x14ac:dyDescent="0.35">
      <c r="G4725" s="64"/>
      <c r="H4725" s="65"/>
      <c r="I4725" s="65" t="str">
        <f>IF(Job_Cards[[#This Row],[Customer Name]]="",I4724,"")</f>
        <v>Counter Sale</v>
      </c>
      <c r="K4725" s="67" t="str">
        <f>_xlfn.XLOOKUP(Job_Cards[[#This Row],[Part Code Issued]],'Inventory Check'!$A$3:$A$3000,'Inventory Check'!$B$3:$B$3000,"WRONG Code",0)</f>
        <v>WRONG Code</v>
      </c>
      <c r="N4725" s="69">
        <f t="shared" si="433"/>
        <v>0</v>
      </c>
      <c r="U4725" s="71">
        <f t="shared" si="432"/>
        <v>0</v>
      </c>
      <c r="V4725" s="71">
        <f t="shared" si="434"/>
        <v>0</v>
      </c>
      <c r="X4725" s="69">
        <f>Job_Cards[[#This Row],[GST on Lobour]]+Job_Cards[[#This Row],[Total Labour]]+Job_Cards[[#This Row],[Part Value]]</f>
        <v>0</v>
      </c>
    </row>
    <row r="4726" spans="7:24" x14ac:dyDescent="0.35">
      <c r="G4726" s="64"/>
      <c r="H4726" s="65"/>
      <c r="I4726" s="65" t="str">
        <f>IF(Job_Cards[[#This Row],[Customer Name]]="",I4725,"")</f>
        <v>Counter Sale</v>
      </c>
      <c r="K4726" s="67" t="str">
        <f>_xlfn.XLOOKUP(Job_Cards[[#This Row],[Part Code Issued]],'Inventory Check'!$A$3:$A$3000,'Inventory Check'!$B$3:$B$3000,"WRONG Code",0)</f>
        <v>WRONG Code</v>
      </c>
      <c r="N4726" s="69">
        <f t="shared" si="433"/>
        <v>0</v>
      </c>
      <c r="U4726" s="71">
        <f t="shared" si="432"/>
        <v>0</v>
      </c>
      <c r="V4726" s="71">
        <f t="shared" si="434"/>
        <v>0</v>
      </c>
      <c r="X4726" s="69">
        <f>Job_Cards[[#This Row],[GST on Lobour]]+Job_Cards[[#This Row],[Total Labour]]+Job_Cards[[#This Row],[Part Value]]</f>
        <v>0</v>
      </c>
    </row>
    <row r="4727" spans="7:24" x14ac:dyDescent="0.35">
      <c r="G4727" s="64"/>
      <c r="H4727" s="65"/>
      <c r="I4727" s="65" t="str">
        <f>IF(Job_Cards[[#This Row],[Customer Name]]="",I4726,"")</f>
        <v>Counter Sale</v>
      </c>
      <c r="K4727" s="67" t="str">
        <f>_xlfn.XLOOKUP(Job_Cards[[#This Row],[Part Code Issued]],'Inventory Check'!$A$3:$A$3000,'Inventory Check'!$B$3:$B$3000,"WRONG Code",0)</f>
        <v>WRONG Code</v>
      </c>
      <c r="N4727" s="69">
        <f t="shared" si="433"/>
        <v>0</v>
      </c>
      <c r="U4727" s="71">
        <f t="shared" si="432"/>
        <v>0</v>
      </c>
      <c r="V4727" s="71">
        <f t="shared" si="434"/>
        <v>0</v>
      </c>
      <c r="X4727" s="69">
        <f>Job_Cards[[#This Row],[GST on Lobour]]+Job_Cards[[#This Row],[Total Labour]]+Job_Cards[[#This Row],[Part Value]]</f>
        <v>0</v>
      </c>
    </row>
    <row r="4728" spans="7:24" x14ac:dyDescent="0.35">
      <c r="G4728" s="64"/>
      <c r="H4728" s="65"/>
      <c r="I4728" s="65" t="str">
        <f>IF(Job_Cards[[#This Row],[Customer Name]]="",I4727,"")</f>
        <v>Counter Sale</v>
      </c>
      <c r="K4728" s="67" t="str">
        <f>_xlfn.XLOOKUP(Job_Cards[[#This Row],[Part Code Issued]],'Inventory Check'!$A$3:$A$3000,'Inventory Check'!$B$3:$B$3000,"WRONG Code",0)</f>
        <v>WRONG Code</v>
      </c>
      <c r="N4728" s="69">
        <f t="shared" si="433"/>
        <v>0</v>
      </c>
      <c r="U4728" s="71">
        <f t="shared" si="432"/>
        <v>0</v>
      </c>
      <c r="V4728" s="71">
        <f t="shared" si="434"/>
        <v>0</v>
      </c>
      <c r="X4728" s="69">
        <f>Job_Cards[[#This Row],[GST on Lobour]]+Job_Cards[[#This Row],[Total Labour]]+Job_Cards[[#This Row],[Part Value]]</f>
        <v>0</v>
      </c>
    </row>
    <row r="4729" spans="7:24" x14ac:dyDescent="0.35">
      <c r="G4729" s="64"/>
      <c r="H4729" s="65"/>
      <c r="I4729" s="65" t="str">
        <f>IF(Job_Cards[[#This Row],[Customer Name]]="",I4728,"")</f>
        <v>Counter Sale</v>
      </c>
      <c r="K4729" s="67" t="str">
        <f>_xlfn.XLOOKUP(Job_Cards[[#This Row],[Part Code Issued]],'Inventory Check'!$A$3:$A$3000,'Inventory Check'!$B$3:$B$3000,"WRONG Code",0)</f>
        <v>WRONG Code</v>
      </c>
      <c r="N4729" s="69">
        <f t="shared" si="433"/>
        <v>0</v>
      </c>
      <c r="U4729" s="71">
        <f t="shared" si="432"/>
        <v>0</v>
      </c>
      <c r="V4729" s="71">
        <f t="shared" si="434"/>
        <v>0</v>
      </c>
      <c r="X4729" s="69">
        <f>Job_Cards[[#This Row],[GST on Lobour]]+Job_Cards[[#This Row],[Total Labour]]+Job_Cards[[#This Row],[Part Value]]</f>
        <v>0</v>
      </c>
    </row>
    <row r="4730" spans="7:24" x14ac:dyDescent="0.35">
      <c r="G4730" s="64"/>
      <c r="H4730" s="65"/>
      <c r="I4730" s="65" t="str">
        <f>IF(Job_Cards[[#This Row],[Customer Name]]="",I4729,"")</f>
        <v>Counter Sale</v>
      </c>
      <c r="K4730" s="67" t="str">
        <f>_xlfn.XLOOKUP(Job_Cards[[#This Row],[Part Code Issued]],'Inventory Check'!$A$3:$A$3000,'Inventory Check'!$B$3:$B$3000,"WRONG Code",0)</f>
        <v>WRONG Code</v>
      </c>
      <c r="N4730" s="69">
        <f t="shared" si="433"/>
        <v>0</v>
      </c>
      <c r="U4730" s="71">
        <f t="shared" si="432"/>
        <v>0</v>
      </c>
      <c r="V4730" s="71">
        <f t="shared" si="434"/>
        <v>0</v>
      </c>
      <c r="X4730" s="69">
        <f>Job_Cards[[#This Row],[GST on Lobour]]+Job_Cards[[#This Row],[Total Labour]]+Job_Cards[[#This Row],[Part Value]]</f>
        <v>0</v>
      </c>
    </row>
    <row r="4731" spans="7:24" x14ac:dyDescent="0.35">
      <c r="G4731" s="64"/>
      <c r="H4731" s="65"/>
      <c r="I4731" s="65" t="str">
        <f>IF(Job_Cards[[#This Row],[Customer Name]]="",I4730,"")</f>
        <v>Counter Sale</v>
      </c>
      <c r="K4731" s="67" t="str">
        <f>_xlfn.XLOOKUP(Job_Cards[[#This Row],[Part Code Issued]],'Inventory Check'!$A$3:$A$3000,'Inventory Check'!$B$3:$B$3000,"WRONG Code",0)</f>
        <v>WRONG Code</v>
      </c>
      <c r="N4731" s="69">
        <f t="shared" si="433"/>
        <v>0</v>
      </c>
      <c r="U4731" s="71">
        <f t="shared" si="432"/>
        <v>0</v>
      </c>
      <c r="V4731" s="71">
        <f t="shared" si="434"/>
        <v>0</v>
      </c>
      <c r="X4731" s="69">
        <f>Job_Cards[[#This Row],[GST on Lobour]]+Job_Cards[[#This Row],[Total Labour]]+Job_Cards[[#This Row],[Part Value]]</f>
        <v>0</v>
      </c>
    </row>
    <row r="4732" spans="7:24" x14ac:dyDescent="0.35">
      <c r="G4732" s="64"/>
      <c r="H4732" s="65"/>
      <c r="I4732" s="65" t="str">
        <f>IF(Job_Cards[[#This Row],[Customer Name]]="",I4731,"")</f>
        <v>Counter Sale</v>
      </c>
      <c r="K4732" s="67" t="str">
        <f>_xlfn.XLOOKUP(Job_Cards[[#This Row],[Part Code Issued]],'Inventory Check'!$A$3:$A$3000,'Inventory Check'!$B$3:$B$3000,"WRONG Code",0)</f>
        <v>WRONG Code</v>
      </c>
      <c r="N4732" s="69">
        <f t="shared" si="433"/>
        <v>0</v>
      </c>
      <c r="U4732" s="71">
        <f t="shared" ref="U4732:U4795" si="435">SUM(O4732:T4732)</f>
        <v>0</v>
      </c>
      <c r="V4732" s="71">
        <f t="shared" si="434"/>
        <v>0</v>
      </c>
      <c r="X4732" s="69">
        <f>Job_Cards[[#This Row],[GST on Lobour]]+Job_Cards[[#This Row],[Total Labour]]+Job_Cards[[#This Row],[Part Value]]</f>
        <v>0</v>
      </c>
    </row>
    <row r="4733" spans="7:24" x14ac:dyDescent="0.35">
      <c r="G4733" s="64"/>
      <c r="H4733" s="65"/>
      <c r="I4733" s="65" t="str">
        <f>IF(Job_Cards[[#This Row],[Customer Name]]="",I4732,"")</f>
        <v>Counter Sale</v>
      </c>
      <c r="K4733" s="67" t="str">
        <f>_xlfn.XLOOKUP(Job_Cards[[#This Row],[Part Code Issued]],'Inventory Check'!$A$3:$A$3000,'Inventory Check'!$B$3:$B$3000,"WRONG Code",0)</f>
        <v>WRONG Code</v>
      </c>
      <c r="N4733" s="69">
        <f t="shared" ref="N4733:N4796" si="436">M4733*L4733</f>
        <v>0</v>
      </c>
      <c r="U4733" s="71">
        <f t="shared" si="435"/>
        <v>0</v>
      </c>
      <c r="V4733" s="71">
        <f t="shared" ref="V4733:V4796" si="437">U4733*0.18</f>
        <v>0</v>
      </c>
      <c r="X4733" s="69">
        <f>Job_Cards[[#This Row],[GST on Lobour]]+Job_Cards[[#This Row],[Total Labour]]+Job_Cards[[#This Row],[Part Value]]</f>
        <v>0</v>
      </c>
    </row>
    <row r="4734" spans="7:24" x14ac:dyDescent="0.35">
      <c r="G4734" s="64"/>
      <c r="H4734" s="65"/>
      <c r="I4734" s="65" t="str">
        <f>IF(Job_Cards[[#This Row],[Customer Name]]="",I4733,"")</f>
        <v>Counter Sale</v>
      </c>
      <c r="K4734" s="67" t="str">
        <f>_xlfn.XLOOKUP(Job_Cards[[#This Row],[Part Code Issued]],'Inventory Check'!$A$3:$A$3000,'Inventory Check'!$B$3:$B$3000,"WRONG Code",0)</f>
        <v>WRONG Code</v>
      </c>
      <c r="N4734" s="69">
        <f t="shared" si="436"/>
        <v>0</v>
      </c>
      <c r="U4734" s="71">
        <f t="shared" si="435"/>
        <v>0</v>
      </c>
      <c r="V4734" s="71">
        <f t="shared" si="437"/>
        <v>0</v>
      </c>
      <c r="X4734" s="69">
        <f>Job_Cards[[#This Row],[GST on Lobour]]+Job_Cards[[#This Row],[Total Labour]]+Job_Cards[[#This Row],[Part Value]]</f>
        <v>0</v>
      </c>
    </row>
    <row r="4735" spans="7:24" x14ac:dyDescent="0.35">
      <c r="G4735" s="64"/>
      <c r="H4735" s="65"/>
      <c r="I4735" s="65" t="str">
        <f>IF(Job_Cards[[#This Row],[Customer Name]]="",I4734,"")</f>
        <v>Counter Sale</v>
      </c>
      <c r="K4735" s="67" t="str">
        <f>_xlfn.XLOOKUP(Job_Cards[[#This Row],[Part Code Issued]],'Inventory Check'!$A$3:$A$3000,'Inventory Check'!$B$3:$B$3000,"WRONG Code",0)</f>
        <v>WRONG Code</v>
      </c>
      <c r="N4735" s="69">
        <f t="shared" si="436"/>
        <v>0</v>
      </c>
      <c r="U4735" s="71">
        <f t="shared" si="435"/>
        <v>0</v>
      </c>
      <c r="V4735" s="71">
        <f t="shared" si="437"/>
        <v>0</v>
      </c>
      <c r="X4735" s="69">
        <f>Job_Cards[[#This Row],[GST on Lobour]]+Job_Cards[[#This Row],[Total Labour]]+Job_Cards[[#This Row],[Part Value]]</f>
        <v>0</v>
      </c>
    </row>
    <row r="4736" spans="7:24" x14ac:dyDescent="0.35">
      <c r="G4736" s="64"/>
      <c r="H4736" s="65"/>
      <c r="I4736" s="65" t="str">
        <f>IF(Job_Cards[[#This Row],[Customer Name]]="",I4735,"")</f>
        <v>Counter Sale</v>
      </c>
      <c r="K4736" s="67" t="str">
        <f>_xlfn.XLOOKUP(Job_Cards[[#This Row],[Part Code Issued]],'Inventory Check'!$A$3:$A$3000,'Inventory Check'!$B$3:$B$3000,"WRONG Code",0)</f>
        <v>WRONG Code</v>
      </c>
      <c r="N4736" s="69">
        <f t="shared" si="436"/>
        <v>0</v>
      </c>
      <c r="U4736" s="71">
        <f t="shared" si="435"/>
        <v>0</v>
      </c>
      <c r="V4736" s="71">
        <f t="shared" si="437"/>
        <v>0</v>
      </c>
      <c r="X4736" s="69">
        <f>Job_Cards[[#This Row],[GST on Lobour]]+Job_Cards[[#This Row],[Total Labour]]+Job_Cards[[#This Row],[Part Value]]</f>
        <v>0</v>
      </c>
    </row>
    <row r="4737" spans="7:24" x14ac:dyDescent="0.35">
      <c r="G4737" s="64"/>
      <c r="H4737" s="65"/>
      <c r="I4737" s="65" t="str">
        <f>IF(Job_Cards[[#This Row],[Customer Name]]="",I4736,"")</f>
        <v>Counter Sale</v>
      </c>
      <c r="K4737" s="67" t="str">
        <f>_xlfn.XLOOKUP(Job_Cards[[#This Row],[Part Code Issued]],'Inventory Check'!$A$3:$A$3000,'Inventory Check'!$B$3:$B$3000,"WRONG Code",0)</f>
        <v>WRONG Code</v>
      </c>
      <c r="N4737" s="69">
        <f t="shared" si="436"/>
        <v>0</v>
      </c>
      <c r="U4737" s="71">
        <f t="shared" si="435"/>
        <v>0</v>
      </c>
      <c r="V4737" s="71">
        <f t="shared" si="437"/>
        <v>0</v>
      </c>
      <c r="X4737" s="69">
        <f>Job_Cards[[#This Row],[GST on Lobour]]+Job_Cards[[#This Row],[Total Labour]]+Job_Cards[[#This Row],[Part Value]]</f>
        <v>0</v>
      </c>
    </row>
    <row r="4738" spans="7:24" x14ac:dyDescent="0.35">
      <c r="G4738" s="64"/>
      <c r="H4738" s="65"/>
      <c r="I4738" s="65" t="str">
        <f>IF(Job_Cards[[#This Row],[Customer Name]]="",I4737,"")</f>
        <v>Counter Sale</v>
      </c>
      <c r="K4738" s="67" t="str">
        <f>_xlfn.XLOOKUP(Job_Cards[[#This Row],[Part Code Issued]],'Inventory Check'!$A$3:$A$3000,'Inventory Check'!$B$3:$B$3000,"WRONG Code",0)</f>
        <v>WRONG Code</v>
      </c>
      <c r="N4738" s="69">
        <f t="shared" si="436"/>
        <v>0</v>
      </c>
      <c r="U4738" s="71">
        <f t="shared" si="435"/>
        <v>0</v>
      </c>
      <c r="V4738" s="71">
        <f t="shared" si="437"/>
        <v>0</v>
      </c>
      <c r="X4738" s="69">
        <f>Job_Cards[[#This Row],[GST on Lobour]]+Job_Cards[[#This Row],[Total Labour]]+Job_Cards[[#This Row],[Part Value]]</f>
        <v>0</v>
      </c>
    </row>
    <row r="4739" spans="7:24" x14ac:dyDescent="0.35">
      <c r="G4739" s="64"/>
      <c r="H4739" s="65"/>
      <c r="I4739" s="65" t="str">
        <f>IF(Job_Cards[[#This Row],[Customer Name]]="",I4738,"")</f>
        <v>Counter Sale</v>
      </c>
      <c r="K4739" s="67" t="str">
        <f>_xlfn.XLOOKUP(Job_Cards[[#This Row],[Part Code Issued]],'Inventory Check'!$A$3:$A$3000,'Inventory Check'!$B$3:$B$3000,"WRONG Code",0)</f>
        <v>WRONG Code</v>
      </c>
      <c r="N4739" s="69">
        <f t="shared" si="436"/>
        <v>0</v>
      </c>
      <c r="U4739" s="71">
        <f t="shared" si="435"/>
        <v>0</v>
      </c>
      <c r="V4739" s="71">
        <f t="shared" si="437"/>
        <v>0</v>
      </c>
      <c r="X4739" s="69">
        <f>Job_Cards[[#This Row],[GST on Lobour]]+Job_Cards[[#This Row],[Total Labour]]+Job_Cards[[#This Row],[Part Value]]</f>
        <v>0</v>
      </c>
    </row>
    <row r="4740" spans="7:24" x14ac:dyDescent="0.35">
      <c r="G4740" s="64"/>
      <c r="H4740" s="65"/>
      <c r="I4740" s="65" t="str">
        <f>IF(Job_Cards[[#This Row],[Customer Name]]="",I4739,"")</f>
        <v>Counter Sale</v>
      </c>
      <c r="K4740" s="67" t="str">
        <f>_xlfn.XLOOKUP(Job_Cards[[#This Row],[Part Code Issued]],'Inventory Check'!$A$3:$A$3000,'Inventory Check'!$B$3:$B$3000,"WRONG Code",0)</f>
        <v>WRONG Code</v>
      </c>
      <c r="N4740" s="69">
        <f t="shared" si="436"/>
        <v>0</v>
      </c>
      <c r="U4740" s="71">
        <f t="shared" si="435"/>
        <v>0</v>
      </c>
      <c r="V4740" s="71">
        <f t="shared" si="437"/>
        <v>0</v>
      </c>
      <c r="X4740" s="69">
        <f>Job_Cards[[#This Row],[GST on Lobour]]+Job_Cards[[#This Row],[Total Labour]]+Job_Cards[[#This Row],[Part Value]]</f>
        <v>0</v>
      </c>
    </row>
    <row r="4741" spans="7:24" x14ac:dyDescent="0.35">
      <c r="G4741" s="64"/>
      <c r="H4741" s="65"/>
      <c r="I4741" s="65" t="str">
        <f>IF(Job_Cards[[#This Row],[Customer Name]]="",I4740,"")</f>
        <v>Counter Sale</v>
      </c>
      <c r="K4741" s="67" t="str">
        <f>_xlfn.XLOOKUP(Job_Cards[[#This Row],[Part Code Issued]],'Inventory Check'!$A$3:$A$3000,'Inventory Check'!$B$3:$B$3000,"WRONG Code",0)</f>
        <v>WRONG Code</v>
      </c>
      <c r="N4741" s="69">
        <f t="shared" si="436"/>
        <v>0</v>
      </c>
      <c r="U4741" s="71">
        <f t="shared" si="435"/>
        <v>0</v>
      </c>
      <c r="V4741" s="71">
        <f t="shared" si="437"/>
        <v>0</v>
      </c>
      <c r="X4741" s="69">
        <f>Job_Cards[[#This Row],[GST on Lobour]]+Job_Cards[[#This Row],[Total Labour]]+Job_Cards[[#This Row],[Part Value]]</f>
        <v>0</v>
      </c>
    </row>
    <row r="4742" spans="7:24" x14ac:dyDescent="0.35">
      <c r="G4742" s="64"/>
      <c r="H4742" s="65"/>
      <c r="I4742" s="65" t="str">
        <f>IF(Job_Cards[[#This Row],[Customer Name]]="",I4741,"")</f>
        <v>Counter Sale</v>
      </c>
      <c r="K4742" s="67" t="str">
        <f>_xlfn.XLOOKUP(Job_Cards[[#This Row],[Part Code Issued]],'Inventory Check'!$A$3:$A$3000,'Inventory Check'!$B$3:$B$3000,"WRONG Code",0)</f>
        <v>WRONG Code</v>
      </c>
      <c r="N4742" s="69">
        <f t="shared" si="436"/>
        <v>0</v>
      </c>
      <c r="U4742" s="71">
        <f t="shared" si="435"/>
        <v>0</v>
      </c>
      <c r="V4742" s="71">
        <f t="shared" si="437"/>
        <v>0</v>
      </c>
      <c r="X4742" s="69">
        <f>Job_Cards[[#This Row],[GST on Lobour]]+Job_Cards[[#This Row],[Total Labour]]+Job_Cards[[#This Row],[Part Value]]</f>
        <v>0</v>
      </c>
    </row>
    <row r="4743" spans="7:24" x14ac:dyDescent="0.35">
      <c r="G4743" s="64"/>
      <c r="H4743" s="65"/>
      <c r="I4743" s="65" t="str">
        <f>IF(Job_Cards[[#This Row],[Customer Name]]="",I4742,"")</f>
        <v>Counter Sale</v>
      </c>
      <c r="K4743" s="67" t="str">
        <f>_xlfn.XLOOKUP(Job_Cards[[#This Row],[Part Code Issued]],'Inventory Check'!$A$3:$A$3000,'Inventory Check'!$B$3:$B$3000,"WRONG Code",0)</f>
        <v>WRONG Code</v>
      </c>
      <c r="N4743" s="69">
        <f t="shared" si="436"/>
        <v>0</v>
      </c>
      <c r="U4743" s="71">
        <f t="shared" si="435"/>
        <v>0</v>
      </c>
      <c r="V4743" s="71">
        <f t="shared" si="437"/>
        <v>0</v>
      </c>
      <c r="X4743" s="69">
        <f>Job_Cards[[#This Row],[GST on Lobour]]+Job_Cards[[#This Row],[Total Labour]]+Job_Cards[[#This Row],[Part Value]]</f>
        <v>0</v>
      </c>
    </row>
    <row r="4744" spans="7:24" x14ac:dyDescent="0.35">
      <c r="G4744" s="64"/>
      <c r="H4744" s="65"/>
      <c r="I4744" s="65" t="str">
        <f>IF(Job_Cards[[#This Row],[Customer Name]]="",I4743,"")</f>
        <v>Counter Sale</v>
      </c>
      <c r="K4744" s="67" t="str">
        <f>_xlfn.XLOOKUP(Job_Cards[[#This Row],[Part Code Issued]],'Inventory Check'!$A$3:$A$3000,'Inventory Check'!$B$3:$B$3000,"WRONG Code",0)</f>
        <v>WRONG Code</v>
      </c>
      <c r="N4744" s="69">
        <f t="shared" si="436"/>
        <v>0</v>
      </c>
      <c r="U4744" s="71">
        <f t="shared" si="435"/>
        <v>0</v>
      </c>
      <c r="V4744" s="71">
        <f t="shared" si="437"/>
        <v>0</v>
      </c>
      <c r="X4744" s="69">
        <f>Job_Cards[[#This Row],[GST on Lobour]]+Job_Cards[[#This Row],[Total Labour]]+Job_Cards[[#This Row],[Part Value]]</f>
        <v>0</v>
      </c>
    </row>
    <row r="4745" spans="7:24" x14ac:dyDescent="0.35">
      <c r="G4745" s="64"/>
      <c r="H4745" s="65"/>
      <c r="I4745" s="65" t="str">
        <f>IF(Job_Cards[[#This Row],[Customer Name]]="",I4744,"")</f>
        <v>Counter Sale</v>
      </c>
      <c r="K4745" s="67" t="str">
        <f>_xlfn.XLOOKUP(Job_Cards[[#This Row],[Part Code Issued]],'Inventory Check'!$A$3:$A$3000,'Inventory Check'!$B$3:$B$3000,"WRONG Code",0)</f>
        <v>WRONG Code</v>
      </c>
      <c r="N4745" s="69">
        <f t="shared" si="436"/>
        <v>0</v>
      </c>
      <c r="U4745" s="71">
        <f t="shared" si="435"/>
        <v>0</v>
      </c>
      <c r="V4745" s="71">
        <f t="shared" si="437"/>
        <v>0</v>
      </c>
      <c r="X4745" s="69">
        <f>Job_Cards[[#This Row],[GST on Lobour]]+Job_Cards[[#This Row],[Total Labour]]+Job_Cards[[#This Row],[Part Value]]</f>
        <v>0</v>
      </c>
    </row>
    <row r="4746" spans="7:24" x14ac:dyDescent="0.35">
      <c r="G4746" s="64"/>
      <c r="H4746" s="65"/>
      <c r="I4746" s="65" t="str">
        <f>IF(Job_Cards[[#This Row],[Customer Name]]="",I4745,"")</f>
        <v>Counter Sale</v>
      </c>
      <c r="K4746" s="67" t="str">
        <f>_xlfn.XLOOKUP(Job_Cards[[#This Row],[Part Code Issued]],'Inventory Check'!$A$3:$A$3000,'Inventory Check'!$B$3:$B$3000,"WRONG Code",0)</f>
        <v>WRONG Code</v>
      </c>
      <c r="N4746" s="69">
        <f t="shared" si="436"/>
        <v>0</v>
      </c>
      <c r="U4746" s="71">
        <f t="shared" si="435"/>
        <v>0</v>
      </c>
      <c r="V4746" s="71">
        <f t="shared" si="437"/>
        <v>0</v>
      </c>
      <c r="X4746" s="69">
        <f>Job_Cards[[#This Row],[GST on Lobour]]+Job_Cards[[#This Row],[Total Labour]]+Job_Cards[[#This Row],[Part Value]]</f>
        <v>0</v>
      </c>
    </row>
    <row r="4747" spans="7:24" x14ac:dyDescent="0.35">
      <c r="G4747" s="64"/>
      <c r="H4747" s="65"/>
      <c r="I4747" s="65" t="str">
        <f>IF(Job_Cards[[#This Row],[Customer Name]]="",I4746,"")</f>
        <v>Counter Sale</v>
      </c>
      <c r="K4747" s="67" t="str">
        <f>_xlfn.XLOOKUP(Job_Cards[[#This Row],[Part Code Issued]],'Inventory Check'!$A$3:$A$3000,'Inventory Check'!$B$3:$B$3000,"WRONG Code",0)</f>
        <v>WRONG Code</v>
      </c>
      <c r="N4747" s="69">
        <f t="shared" si="436"/>
        <v>0</v>
      </c>
      <c r="U4747" s="71">
        <f t="shared" si="435"/>
        <v>0</v>
      </c>
      <c r="V4747" s="71">
        <f t="shared" si="437"/>
        <v>0</v>
      </c>
      <c r="X4747" s="69">
        <f>Job_Cards[[#This Row],[GST on Lobour]]+Job_Cards[[#This Row],[Total Labour]]+Job_Cards[[#This Row],[Part Value]]</f>
        <v>0</v>
      </c>
    </row>
    <row r="4748" spans="7:24" x14ac:dyDescent="0.35">
      <c r="G4748" s="64"/>
      <c r="H4748" s="65"/>
      <c r="I4748" s="65" t="str">
        <f>IF(Job_Cards[[#This Row],[Customer Name]]="",I4747,"")</f>
        <v>Counter Sale</v>
      </c>
      <c r="K4748" s="67" t="str">
        <f>_xlfn.XLOOKUP(Job_Cards[[#This Row],[Part Code Issued]],'Inventory Check'!$A$3:$A$3000,'Inventory Check'!$B$3:$B$3000,"WRONG Code",0)</f>
        <v>WRONG Code</v>
      </c>
      <c r="N4748" s="69">
        <f t="shared" si="436"/>
        <v>0</v>
      </c>
      <c r="U4748" s="71">
        <f t="shared" si="435"/>
        <v>0</v>
      </c>
      <c r="V4748" s="71">
        <f t="shared" si="437"/>
        <v>0</v>
      </c>
      <c r="X4748" s="69">
        <f>Job_Cards[[#This Row],[GST on Lobour]]+Job_Cards[[#This Row],[Total Labour]]+Job_Cards[[#This Row],[Part Value]]</f>
        <v>0</v>
      </c>
    </row>
    <row r="4749" spans="7:24" x14ac:dyDescent="0.35">
      <c r="G4749" s="64"/>
      <c r="H4749" s="65"/>
      <c r="I4749" s="65" t="str">
        <f>IF(Job_Cards[[#This Row],[Customer Name]]="",I4748,"")</f>
        <v>Counter Sale</v>
      </c>
      <c r="K4749" s="67" t="str">
        <f>_xlfn.XLOOKUP(Job_Cards[[#This Row],[Part Code Issued]],'Inventory Check'!$A$3:$A$3000,'Inventory Check'!$B$3:$B$3000,"WRONG Code",0)</f>
        <v>WRONG Code</v>
      </c>
      <c r="N4749" s="69">
        <f t="shared" si="436"/>
        <v>0</v>
      </c>
      <c r="U4749" s="71">
        <f t="shared" si="435"/>
        <v>0</v>
      </c>
      <c r="V4749" s="71">
        <f t="shared" si="437"/>
        <v>0</v>
      </c>
      <c r="X4749" s="69">
        <f>Job_Cards[[#This Row],[GST on Lobour]]+Job_Cards[[#This Row],[Total Labour]]+Job_Cards[[#This Row],[Part Value]]</f>
        <v>0</v>
      </c>
    </row>
    <row r="4750" spans="7:24" x14ac:dyDescent="0.35">
      <c r="G4750" s="64"/>
      <c r="H4750" s="65"/>
      <c r="I4750" s="65" t="str">
        <f>IF(Job_Cards[[#This Row],[Customer Name]]="",I4749,"")</f>
        <v>Counter Sale</v>
      </c>
      <c r="K4750" s="67" t="str">
        <f>_xlfn.XLOOKUP(Job_Cards[[#This Row],[Part Code Issued]],'Inventory Check'!$A$3:$A$3000,'Inventory Check'!$B$3:$B$3000,"WRONG Code",0)</f>
        <v>WRONG Code</v>
      </c>
      <c r="N4750" s="69">
        <f t="shared" si="436"/>
        <v>0</v>
      </c>
      <c r="U4750" s="71">
        <f t="shared" si="435"/>
        <v>0</v>
      </c>
      <c r="V4750" s="71">
        <f t="shared" si="437"/>
        <v>0</v>
      </c>
      <c r="X4750" s="69">
        <f>Job_Cards[[#This Row],[GST on Lobour]]+Job_Cards[[#This Row],[Total Labour]]+Job_Cards[[#This Row],[Part Value]]</f>
        <v>0</v>
      </c>
    </row>
    <row r="4751" spans="7:24" x14ac:dyDescent="0.35">
      <c r="G4751" s="64"/>
      <c r="H4751" s="65"/>
      <c r="I4751" s="65" t="str">
        <f>IF(Job_Cards[[#This Row],[Customer Name]]="",I4750,"")</f>
        <v>Counter Sale</v>
      </c>
      <c r="K4751" s="67" t="str">
        <f>_xlfn.XLOOKUP(Job_Cards[[#This Row],[Part Code Issued]],'Inventory Check'!$A$3:$A$3000,'Inventory Check'!$B$3:$B$3000,"WRONG Code",0)</f>
        <v>WRONG Code</v>
      </c>
      <c r="N4751" s="69">
        <f t="shared" si="436"/>
        <v>0</v>
      </c>
      <c r="U4751" s="71">
        <f t="shared" si="435"/>
        <v>0</v>
      </c>
      <c r="V4751" s="71">
        <f t="shared" si="437"/>
        <v>0</v>
      </c>
      <c r="X4751" s="69">
        <f>Job_Cards[[#This Row],[GST on Lobour]]+Job_Cards[[#This Row],[Total Labour]]+Job_Cards[[#This Row],[Part Value]]</f>
        <v>0</v>
      </c>
    </row>
    <row r="4752" spans="7:24" x14ac:dyDescent="0.35">
      <c r="G4752" s="64"/>
      <c r="H4752" s="65"/>
      <c r="I4752" s="65" t="str">
        <f>IF(Job_Cards[[#This Row],[Customer Name]]="",I4751,"")</f>
        <v>Counter Sale</v>
      </c>
      <c r="K4752" s="67" t="str">
        <f>_xlfn.XLOOKUP(Job_Cards[[#This Row],[Part Code Issued]],'Inventory Check'!$A$3:$A$3000,'Inventory Check'!$B$3:$B$3000,"WRONG Code",0)</f>
        <v>WRONG Code</v>
      </c>
      <c r="N4752" s="69">
        <f t="shared" si="436"/>
        <v>0</v>
      </c>
      <c r="U4752" s="71">
        <f t="shared" si="435"/>
        <v>0</v>
      </c>
      <c r="V4752" s="71">
        <f t="shared" si="437"/>
        <v>0</v>
      </c>
      <c r="X4752" s="69">
        <f>Job_Cards[[#This Row],[GST on Lobour]]+Job_Cards[[#This Row],[Total Labour]]+Job_Cards[[#This Row],[Part Value]]</f>
        <v>0</v>
      </c>
    </row>
    <row r="4753" spans="7:24" x14ac:dyDescent="0.35">
      <c r="G4753" s="64"/>
      <c r="H4753" s="65"/>
      <c r="I4753" s="65" t="str">
        <f>IF(Job_Cards[[#This Row],[Customer Name]]="",I4752,"")</f>
        <v>Counter Sale</v>
      </c>
      <c r="K4753" s="67" t="str">
        <f>_xlfn.XLOOKUP(Job_Cards[[#This Row],[Part Code Issued]],'Inventory Check'!$A$3:$A$3000,'Inventory Check'!$B$3:$B$3000,"WRONG Code",0)</f>
        <v>WRONG Code</v>
      </c>
      <c r="N4753" s="69">
        <f t="shared" si="436"/>
        <v>0</v>
      </c>
      <c r="U4753" s="71">
        <f t="shared" si="435"/>
        <v>0</v>
      </c>
      <c r="V4753" s="71">
        <f t="shared" si="437"/>
        <v>0</v>
      </c>
      <c r="X4753" s="69">
        <f>Job_Cards[[#This Row],[GST on Lobour]]+Job_Cards[[#This Row],[Total Labour]]+Job_Cards[[#This Row],[Part Value]]</f>
        <v>0</v>
      </c>
    </row>
    <row r="4754" spans="7:24" x14ac:dyDescent="0.35">
      <c r="G4754" s="64"/>
      <c r="H4754" s="65"/>
      <c r="I4754" s="65" t="str">
        <f>IF(Job_Cards[[#This Row],[Customer Name]]="",I4753,"")</f>
        <v>Counter Sale</v>
      </c>
      <c r="K4754" s="67" t="str">
        <f>_xlfn.XLOOKUP(Job_Cards[[#This Row],[Part Code Issued]],'Inventory Check'!$A$3:$A$3000,'Inventory Check'!$B$3:$B$3000,"WRONG Code",0)</f>
        <v>WRONG Code</v>
      </c>
      <c r="N4754" s="69">
        <f t="shared" si="436"/>
        <v>0</v>
      </c>
      <c r="U4754" s="71">
        <f t="shared" si="435"/>
        <v>0</v>
      </c>
      <c r="V4754" s="71">
        <f t="shared" si="437"/>
        <v>0</v>
      </c>
      <c r="X4754" s="69">
        <f>Job_Cards[[#This Row],[GST on Lobour]]+Job_Cards[[#This Row],[Total Labour]]+Job_Cards[[#This Row],[Part Value]]</f>
        <v>0</v>
      </c>
    </row>
    <row r="4755" spans="7:24" x14ac:dyDescent="0.35">
      <c r="G4755" s="64"/>
      <c r="H4755" s="65"/>
      <c r="I4755" s="65" t="str">
        <f>IF(Job_Cards[[#This Row],[Customer Name]]="",I4754,"")</f>
        <v>Counter Sale</v>
      </c>
      <c r="K4755" s="67" t="str">
        <f>_xlfn.XLOOKUP(Job_Cards[[#This Row],[Part Code Issued]],'Inventory Check'!$A$3:$A$3000,'Inventory Check'!$B$3:$B$3000,"WRONG Code",0)</f>
        <v>WRONG Code</v>
      </c>
      <c r="N4755" s="69">
        <f t="shared" si="436"/>
        <v>0</v>
      </c>
      <c r="U4755" s="71">
        <f t="shared" si="435"/>
        <v>0</v>
      </c>
      <c r="V4755" s="71">
        <f t="shared" si="437"/>
        <v>0</v>
      </c>
      <c r="X4755" s="69">
        <f>Job_Cards[[#This Row],[GST on Lobour]]+Job_Cards[[#This Row],[Total Labour]]+Job_Cards[[#This Row],[Part Value]]</f>
        <v>0</v>
      </c>
    </row>
    <row r="4756" spans="7:24" x14ac:dyDescent="0.35">
      <c r="G4756" s="64"/>
      <c r="H4756" s="65"/>
      <c r="I4756" s="65" t="str">
        <f>IF(Job_Cards[[#This Row],[Customer Name]]="",I4755,"")</f>
        <v>Counter Sale</v>
      </c>
      <c r="K4756" s="67" t="str">
        <f>_xlfn.XLOOKUP(Job_Cards[[#This Row],[Part Code Issued]],'Inventory Check'!$A$3:$A$3000,'Inventory Check'!$B$3:$B$3000,"WRONG Code",0)</f>
        <v>WRONG Code</v>
      </c>
      <c r="N4756" s="69">
        <f t="shared" si="436"/>
        <v>0</v>
      </c>
      <c r="U4756" s="71">
        <f t="shared" si="435"/>
        <v>0</v>
      </c>
      <c r="V4756" s="71">
        <f t="shared" si="437"/>
        <v>0</v>
      </c>
      <c r="X4756" s="69">
        <f>Job_Cards[[#This Row],[GST on Lobour]]+Job_Cards[[#This Row],[Total Labour]]+Job_Cards[[#This Row],[Part Value]]</f>
        <v>0</v>
      </c>
    </row>
    <row r="4757" spans="7:24" x14ac:dyDescent="0.35">
      <c r="G4757" s="64"/>
      <c r="H4757" s="65"/>
      <c r="I4757" s="65" t="str">
        <f>IF(Job_Cards[[#This Row],[Customer Name]]="",I4756,"")</f>
        <v>Counter Sale</v>
      </c>
      <c r="K4757" s="67" t="str">
        <f>_xlfn.XLOOKUP(Job_Cards[[#This Row],[Part Code Issued]],'Inventory Check'!$A$3:$A$3000,'Inventory Check'!$B$3:$B$3000,"WRONG Code",0)</f>
        <v>WRONG Code</v>
      </c>
      <c r="N4757" s="69">
        <f t="shared" si="436"/>
        <v>0</v>
      </c>
      <c r="U4757" s="71">
        <f t="shared" si="435"/>
        <v>0</v>
      </c>
      <c r="V4757" s="71">
        <f t="shared" si="437"/>
        <v>0</v>
      </c>
      <c r="X4757" s="69">
        <f>Job_Cards[[#This Row],[GST on Lobour]]+Job_Cards[[#This Row],[Total Labour]]+Job_Cards[[#This Row],[Part Value]]</f>
        <v>0</v>
      </c>
    </row>
    <row r="4758" spans="7:24" x14ac:dyDescent="0.35">
      <c r="G4758" s="64"/>
      <c r="H4758" s="65"/>
      <c r="I4758" s="65" t="str">
        <f>IF(Job_Cards[[#This Row],[Customer Name]]="",I4757,"")</f>
        <v>Counter Sale</v>
      </c>
      <c r="K4758" s="67" t="str">
        <f>_xlfn.XLOOKUP(Job_Cards[[#This Row],[Part Code Issued]],'Inventory Check'!$A$3:$A$3000,'Inventory Check'!$B$3:$B$3000,"WRONG Code",0)</f>
        <v>WRONG Code</v>
      </c>
      <c r="N4758" s="69">
        <f t="shared" si="436"/>
        <v>0</v>
      </c>
      <c r="U4758" s="71">
        <f t="shared" si="435"/>
        <v>0</v>
      </c>
      <c r="V4758" s="71">
        <f t="shared" si="437"/>
        <v>0</v>
      </c>
      <c r="X4758" s="69">
        <f>Job_Cards[[#This Row],[GST on Lobour]]+Job_Cards[[#This Row],[Total Labour]]+Job_Cards[[#This Row],[Part Value]]</f>
        <v>0</v>
      </c>
    </row>
    <row r="4759" spans="7:24" x14ac:dyDescent="0.35">
      <c r="G4759" s="64"/>
      <c r="H4759" s="65"/>
      <c r="I4759" s="65" t="str">
        <f>IF(Job_Cards[[#This Row],[Customer Name]]="",I4758,"")</f>
        <v>Counter Sale</v>
      </c>
      <c r="K4759" s="67" t="str">
        <f>_xlfn.XLOOKUP(Job_Cards[[#This Row],[Part Code Issued]],'Inventory Check'!$A$3:$A$3000,'Inventory Check'!$B$3:$B$3000,"WRONG Code",0)</f>
        <v>WRONG Code</v>
      </c>
      <c r="N4759" s="69">
        <f t="shared" si="436"/>
        <v>0</v>
      </c>
      <c r="U4759" s="71">
        <f t="shared" si="435"/>
        <v>0</v>
      </c>
      <c r="V4759" s="71">
        <f t="shared" si="437"/>
        <v>0</v>
      </c>
      <c r="X4759" s="69">
        <f>Job_Cards[[#This Row],[GST on Lobour]]+Job_Cards[[#This Row],[Total Labour]]+Job_Cards[[#This Row],[Part Value]]</f>
        <v>0</v>
      </c>
    </row>
    <row r="4760" spans="7:24" x14ac:dyDescent="0.35">
      <c r="G4760" s="64"/>
      <c r="H4760" s="65"/>
      <c r="I4760" s="65" t="str">
        <f>IF(Job_Cards[[#This Row],[Customer Name]]="",I4759,"")</f>
        <v>Counter Sale</v>
      </c>
      <c r="K4760" s="67" t="str">
        <f>_xlfn.XLOOKUP(Job_Cards[[#This Row],[Part Code Issued]],'Inventory Check'!$A$3:$A$3000,'Inventory Check'!$B$3:$B$3000,"WRONG Code",0)</f>
        <v>WRONG Code</v>
      </c>
      <c r="N4760" s="69">
        <f t="shared" si="436"/>
        <v>0</v>
      </c>
      <c r="U4760" s="71">
        <f t="shared" si="435"/>
        <v>0</v>
      </c>
      <c r="V4760" s="71">
        <f t="shared" si="437"/>
        <v>0</v>
      </c>
      <c r="X4760" s="69">
        <f>Job_Cards[[#This Row],[GST on Lobour]]+Job_Cards[[#This Row],[Total Labour]]+Job_Cards[[#This Row],[Part Value]]</f>
        <v>0</v>
      </c>
    </row>
    <row r="4761" spans="7:24" x14ac:dyDescent="0.35">
      <c r="G4761" s="64"/>
      <c r="H4761" s="65"/>
      <c r="I4761" s="65" t="str">
        <f>IF(Job_Cards[[#This Row],[Customer Name]]="",I4760,"")</f>
        <v>Counter Sale</v>
      </c>
      <c r="K4761" s="67" t="str">
        <f>_xlfn.XLOOKUP(Job_Cards[[#This Row],[Part Code Issued]],'Inventory Check'!$A$3:$A$3000,'Inventory Check'!$B$3:$B$3000,"WRONG Code",0)</f>
        <v>WRONG Code</v>
      </c>
      <c r="N4761" s="69">
        <f t="shared" si="436"/>
        <v>0</v>
      </c>
      <c r="U4761" s="71">
        <f t="shared" si="435"/>
        <v>0</v>
      </c>
      <c r="V4761" s="71">
        <f t="shared" si="437"/>
        <v>0</v>
      </c>
      <c r="X4761" s="69">
        <f>Job_Cards[[#This Row],[GST on Lobour]]+Job_Cards[[#This Row],[Total Labour]]+Job_Cards[[#This Row],[Part Value]]</f>
        <v>0</v>
      </c>
    </row>
    <row r="4762" spans="7:24" x14ac:dyDescent="0.35">
      <c r="G4762" s="64"/>
      <c r="H4762" s="65"/>
      <c r="I4762" s="65" t="str">
        <f>IF(Job_Cards[[#This Row],[Customer Name]]="",I4761,"")</f>
        <v>Counter Sale</v>
      </c>
      <c r="K4762" s="67" t="str">
        <f>_xlfn.XLOOKUP(Job_Cards[[#This Row],[Part Code Issued]],'Inventory Check'!$A$3:$A$3000,'Inventory Check'!$B$3:$B$3000,"WRONG Code",0)</f>
        <v>WRONG Code</v>
      </c>
      <c r="N4762" s="69">
        <f t="shared" si="436"/>
        <v>0</v>
      </c>
      <c r="U4762" s="71">
        <f t="shared" si="435"/>
        <v>0</v>
      </c>
      <c r="V4762" s="71">
        <f t="shared" si="437"/>
        <v>0</v>
      </c>
      <c r="X4762" s="69">
        <f>Job_Cards[[#This Row],[GST on Lobour]]+Job_Cards[[#This Row],[Total Labour]]+Job_Cards[[#This Row],[Part Value]]</f>
        <v>0</v>
      </c>
    </row>
    <row r="4763" spans="7:24" x14ac:dyDescent="0.35">
      <c r="G4763" s="64"/>
      <c r="H4763" s="65"/>
      <c r="I4763" s="65" t="str">
        <f>IF(Job_Cards[[#This Row],[Customer Name]]="",I4762,"")</f>
        <v>Counter Sale</v>
      </c>
      <c r="K4763" s="67" t="str">
        <f>_xlfn.XLOOKUP(Job_Cards[[#This Row],[Part Code Issued]],'Inventory Check'!$A$3:$A$3000,'Inventory Check'!$B$3:$B$3000,"WRONG Code",0)</f>
        <v>WRONG Code</v>
      </c>
      <c r="N4763" s="69">
        <f t="shared" si="436"/>
        <v>0</v>
      </c>
      <c r="U4763" s="71">
        <f t="shared" si="435"/>
        <v>0</v>
      </c>
      <c r="V4763" s="71">
        <f t="shared" si="437"/>
        <v>0</v>
      </c>
      <c r="X4763" s="69">
        <f>Job_Cards[[#This Row],[GST on Lobour]]+Job_Cards[[#This Row],[Total Labour]]+Job_Cards[[#This Row],[Part Value]]</f>
        <v>0</v>
      </c>
    </row>
    <row r="4764" spans="7:24" x14ac:dyDescent="0.35">
      <c r="G4764" s="64"/>
      <c r="H4764" s="65"/>
      <c r="I4764" s="65" t="str">
        <f>IF(Job_Cards[[#This Row],[Customer Name]]="",I4763,"")</f>
        <v>Counter Sale</v>
      </c>
      <c r="K4764" s="67" t="str">
        <f>_xlfn.XLOOKUP(Job_Cards[[#This Row],[Part Code Issued]],'Inventory Check'!$A$3:$A$3000,'Inventory Check'!$B$3:$B$3000,"WRONG Code",0)</f>
        <v>WRONG Code</v>
      </c>
      <c r="N4764" s="69">
        <f t="shared" si="436"/>
        <v>0</v>
      </c>
      <c r="U4764" s="71">
        <f t="shared" si="435"/>
        <v>0</v>
      </c>
      <c r="V4764" s="71">
        <f t="shared" si="437"/>
        <v>0</v>
      </c>
      <c r="X4764" s="69">
        <f>Job_Cards[[#This Row],[GST on Lobour]]+Job_Cards[[#This Row],[Total Labour]]+Job_Cards[[#This Row],[Part Value]]</f>
        <v>0</v>
      </c>
    </row>
    <row r="4765" spans="7:24" x14ac:dyDescent="0.35">
      <c r="G4765" s="64"/>
      <c r="H4765" s="65"/>
      <c r="I4765" s="65" t="str">
        <f>IF(Job_Cards[[#This Row],[Customer Name]]="",I4764,"")</f>
        <v>Counter Sale</v>
      </c>
      <c r="K4765" s="67" t="str">
        <f>_xlfn.XLOOKUP(Job_Cards[[#This Row],[Part Code Issued]],'Inventory Check'!$A$3:$A$3000,'Inventory Check'!$B$3:$B$3000,"WRONG Code",0)</f>
        <v>WRONG Code</v>
      </c>
      <c r="N4765" s="69">
        <f t="shared" si="436"/>
        <v>0</v>
      </c>
      <c r="U4765" s="71">
        <f t="shared" si="435"/>
        <v>0</v>
      </c>
      <c r="V4765" s="71">
        <f t="shared" si="437"/>
        <v>0</v>
      </c>
      <c r="X4765" s="69">
        <f>Job_Cards[[#This Row],[GST on Lobour]]+Job_Cards[[#This Row],[Total Labour]]+Job_Cards[[#This Row],[Part Value]]</f>
        <v>0</v>
      </c>
    </row>
    <row r="4766" spans="7:24" x14ac:dyDescent="0.35">
      <c r="G4766" s="64"/>
      <c r="H4766" s="65"/>
      <c r="I4766" s="65" t="str">
        <f>IF(Job_Cards[[#This Row],[Customer Name]]="",I4765,"")</f>
        <v>Counter Sale</v>
      </c>
      <c r="K4766" s="67" t="str">
        <f>_xlfn.XLOOKUP(Job_Cards[[#This Row],[Part Code Issued]],'Inventory Check'!$A$3:$A$3000,'Inventory Check'!$B$3:$B$3000,"WRONG Code",0)</f>
        <v>WRONG Code</v>
      </c>
      <c r="N4766" s="69">
        <f t="shared" si="436"/>
        <v>0</v>
      </c>
      <c r="U4766" s="71">
        <f t="shared" si="435"/>
        <v>0</v>
      </c>
      <c r="V4766" s="71">
        <f t="shared" si="437"/>
        <v>0</v>
      </c>
      <c r="X4766" s="69">
        <f>Job_Cards[[#This Row],[GST on Lobour]]+Job_Cards[[#This Row],[Total Labour]]+Job_Cards[[#This Row],[Part Value]]</f>
        <v>0</v>
      </c>
    </row>
    <row r="4767" spans="7:24" x14ac:dyDescent="0.35">
      <c r="G4767" s="64"/>
      <c r="H4767" s="65"/>
      <c r="I4767" s="65" t="str">
        <f>IF(Job_Cards[[#This Row],[Customer Name]]="",I4766,"")</f>
        <v>Counter Sale</v>
      </c>
      <c r="K4767" s="67" t="str">
        <f>_xlfn.XLOOKUP(Job_Cards[[#This Row],[Part Code Issued]],'Inventory Check'!$A$3:$A$3000,'Inventory Check'!$B$3:$B$3000,"WRONG Code",0)</f>
        <v>WRONG Code</v>
      </c>
      <c r="N4767" s="69">
        <f t="shared" si="436"/>
        <v>0</v>
      </c>
      <c r="U4767" s="71">
        <f t="shared" si="435"/>
        <v>0</v>
      </c>
      <c r="V4767" s="71">
        <f t="shared" si="437"/>
        <v>0</v>
      </c>
      <c r="X4767" s="69">
        <f>Job_Cards[[#This Row],[GST on Lobour]]+Job_Cards[[#This Row],[Total Labour]]+Job_Cards[[#This Row],[Part Value]]</f>
        <v>0</v>
      </c>
    </row>
    <row r="4768" spans="7:24" x14ac:dyDescent="0.35">
      <c r="G4768" s="64"/>
      <c r="H4768" s="65"/>
      <c r="I4768" s="65" t="str">
        <f>IF(Job_Cards[[#This Row],[Customer Name]]="",I4767,"")</f>
        <v>Counter Sale</v>
      </c>
      <c r="K4768" s="67" t="str">
        <f>_xlfn.XLOOKUP(Job_Cards[[#This Row],[Part Code Issued]],'Inventory Check'!$A$3:$A$3000,'Inventory Check'!$B$3:$B$3000,"WRONG Code",0)</f>
        <v>WRONG Code</v>
      </c>
      <c r="N4768" s="69">
        <f t="shared" si="436"/>
        <v>0</v>
      </c>
      <c r="U4768" s="71">
        <f t="shared" si="435"/>
        <v>0</v>
      </c>
      <c r="V4768" s="71">
        <f t="shared" si="437"/>
        <v>0</v>
      </c>
      <c r="X4768" s="69">
        <f>Job_Cards[[#This Row],[GST on Lobour]]+Job_Cards[[#This Row],[Total Labour]]+Job_Cards[[#This Row],[Part Value]]</f>
        <v>0</v>
      </c>
    </row>
    <row r="4769" spans="7:24" x14ac:dyDescent="0.35">
      <c r="G4769" s="64"/>
      <c r="H4769" s="65"/>
      <c r="I4769" s="65" t="str">
        <f>IF(Job_Cards[[#This Row],[Customer Name]]="",I4768,"")</f>
        <v>Counter Sale</v>
      </c>
      <c r="K4769" s="67" t="str">
        <f>_xlfn.XLOOKUP(Job_Cards[[#This Row],[Part Code Issued]],'Inventory Check'!$A$3:$A$3000,'Inventory Check'!$B$3:$B$3000,"WRONG Code",0)</f>
        <v>WRONG Code</v>
      </c>
      <c r="N4769" s="69">
        <f t="shared" si="436"/>
        <v>0</v>
      </c>
      <c r="U4769" s="71">
        <f t="shared" si="435"/>
        <v>0</v>
      </c>
      <c r="V4769" s="71">
        <f t="shared" si="437"/>
        <v>0</v>
      </c>
      <c r="X4769" s="69">
        <f>Job_Cards[[#This Row],[GST on Lobour]]+Job_Cards[[#This Row],[Total Labour]]+Job_Cards[[#This Row],[Part Value]]</f>
        <v>0</v>
      </c>
    </row>
    <row r="4770" spans="7:24" x14ac:dyDescent="0.35">
      <c r="G4770" s="64"/>
      <c r="H4770" s="65"/>
      <c r="I4770" s="65" t="str">
        <f>IF(Job_Cards[[#This Row],[Customer Name]]="",I4769,"")</f>
        <v>Counter Sale</v>
      </c>
      <c r="K4770" s="67" t="str">
        <f>_xlfn.XLOOKUP(Job_Cards[[#This Row],[Part Code Issued]],'Inventory Check'!$A$3:$A$3000,'Inventory Check'!$B$3:$B$3000,"WRONG Code",0)</f>
        <v>WRONG Code</v>
      </c>
      <c r="N4770" s="69">
        <f t="shared" si="436"/>
        <v>0</v>
      </c>
      <c r="U4770" s="71">
        <f t="shared" si="435"/>
        <v>0</v>
      </c>
      <c r="V4770" s="71">
        <f t="shared" si="437"/>
        <v>0</v>
      </c>
      <c r="X4770" s="69">
        <f>Job_Cards[[#This Row],[GST on Lobour]]+Job_Cards[[#This Row],[Total Labour]]+Job_Cards[[#This Row],[Part Value]]</f>
        <v>0</v>
      </c>
    </row>
    <row r="4771" spans="7:24" x14ac:dyDescent="0.35">
      <c r="G4771" s="64"/>
      <c r="H4771" s="65"/>
      <c r="I4771" s="65" t="str">
        <f>IF(Job_Cards[[#This Row],[Customer Name]]="",I4770,"")</f>
        <v>Counter Sale</v>
      </c>
      <c r="K4771" s="67" t="str">
        <f>_xlfn.XLOOKUP(Job_Cards[[#This Row],[Part Code Issued]],'Inventory Check'!$A$3:$A$3000,'Inventory Check'!$B$3:$B$3000,"WRONG Code",0)</f>
        <v>WRONG Code</v>
      </c>
      <c r="N4771" s="69">
        <f t="shared" si="436"/>
        <v>0</v>
      </c>
      <c r="U4771" s="71">
        <f t="shared" si="435"/>
        <v>0</v>
      </c>
      <c r="V4771" s="71">
        <f t="shared" si="437"/>
        <v>0</v>
      </c>
      <c r="X4771" s="69">
        <f>Job_Cards[[#This Row],[GST on Lobour]]+Job_Cards[[#This Row],[Total Labour]]+Job_Cards[[#This Row],[Part Value]]</f>
        <v>0</v>
      </c>
    </row>
    <row r="4772" spans="7:24" x14ac:dyDescent="0.35">
      <c r="G4772" s="64"/>
      <c r="H4772" s="65"/>
      <c r="I4772" s="65" t="str">
        <f>IF(Job_Cards[[#This Row],[Customer Name]]="",I4771,"")</f>
        <v>Counter Sale</v>
      </c>
      <c r="K4772" s="67" t="str">
        <f>_xlfn.XLOOKUP(Job_Cards[[#This Row],[Part Code Issued]],'Inventory Check'!$A$3:$A$3000,'Inventory Check'!$B$3:$B$3000,"WRONG Code",0)</f>
        <v>WRONG Code</v>
      </c>
      <c r="N4772" s="69">
        <f t="shared" si="436"/>
        <v>0</v>
      </c>
      <c r="U4772" s="71">
        <f t="shared" si="435"/>
        <v>0</v>
      </c>
      <c r="V4772" s="71">
        <f t="shared" si="437"/>
        <v>0</v>
      </c>
      <c r="X4772" s="69">
        <f>Job_Cards[[#This Row],[GST on Lobour]]+Job_Cards[[#This Row],[Total Labour]]+Job_Cards[[#This Row],[Part Value]]</f>
        <v>0</v>
      </c>
    </row>
    <row r="4773" spans="7:24" x14ac:dyDescent="0.35">
      <c r="G4773" s="64"/>
      <c r="H4773" s="65"/>
      <c r="I4773" s="65" t="str">
        <f>IF(Job_Cards[[#This Row],[Customer Name]]="",I4772,"")</f>
        <v>Counter Sale</v>
      </c>
      <c r="K4773" s="67" t="str">
        <f>_xlfn.XLOOKUP(Job_Cards[[#This Row],[Part Code Issued]],'Inventory Check'!$A$3:$A$3000,'Inventory Check'!$B$3:$B$3000,"WRONG Code",0)</f>
        <v>WRONG Code</v>
      </c>
      <c r="N4773" s="69">
        <f t="shared" si="436"/>
        <v>0</v>
      </c>
      <c r="U4773" s="71">
        <f t="shared" si="435"/>
        <v>0</v>
      </c>
      <c r="V4773" s="71">
        <f t="shared" si="437"/>
        <v>0</v>
      </c>
      <c r="X4773" s="69">
        <f>Job_Cards[[#This Row],[GST on Lobour]]+Job_Cards[[#This Row],[Total Labour]]+Job_Cards[[#This Row],[Part Value]]</f>
        <v>0</v>
      </c>
    </row>
    <row r="4774" spans="7:24" x14ac:dyDescent="0.35">
      <c r="G4774" s="64"/>
      <c r="H4774" s="65"/>
      <c r="I4774" s="65" t="str">
        <f>IF(Job_Cards[[#This Row],[Customer Name]]="",I4773,"")</f>
        <v>Counter Sale</v>
      </c>
      <c r="K4774" s="67" t="str">
        <f>_xlfn.XLOOKUP(Job_Cards[[#This Row],[Part Code Issued]],'Inventory Check'!$A$3:$A$3000,'Inventory Check'!$B$3:$B$3000,"WRONG Code",0)</f>
        <v>WRONG Code</v>
      </c>
      <c r="N4774" s="69">
        <f t="shared" si="436"/>
        <v>0</v>
      </c>
      <c r="U4774" s="71">
        <f t="shared" si="435"/>
        <v>0</v>
      </c>
      <c r="V4774" s="71">
        <f t="shared" si="437"/>
        <v>0</v>
      </c>
      <c r="X4774" s="69">
        <f>Job_Cards[[#This Row],[GST on Lobour]]+Job_Cards[[#This Row],[Total Labour]]+Job_Cards[[#This Row],[Part Value]]</f>
        <v>0</v>
      </c>
    </row>
    <row r="4775" spans="7:24" x14ac:dyDescent="0.35">
      <c r="G4775" s="64"/>
      <c r="H4775" s="65"/>
      <c r="I4775" s="65" t="str">
        <f>IF(Job_Cards[[#This Row],[Customer Name]]="",I4774,"")</f>
        <v>Counter Sale</v>
      </c>
      <c r="K4775" s="67" t="str">
        <f>_xlfn.XLOOKUP(Job_Cards[[#This Row],[Part Code Issued]],'Inventory Check'!$A$3:$A$3000,'Inventory Check'!$B$3:$B$3000,"WRONG Code",0)</f>
        <v>WRONG Code</v>
      </c>
      <c r="N4775" s="69">
        <f t="shared" si="436"/>
        <v>0</v>
      </c>
      <c r="U4775" s="71">
        <f t="shared" si="435"/>
        <v>0</v>
      </c>
      <c r="V4775" s="71">
        <f t="shared" si="437"/>
        <v>0</v>
      </c>
      <c r="X4775" s="69">
        <f>Job_Cards[[#This Row],[GST on Lobour]]+Job_Cards[[#This Row],[Total Labour]]+Job_Cards[[#This Row],[Part Value]]</f>
        <v>0</v>
      </c>
    </row>
    <row r="4776" spans="7:24" x14ac:dyDescent="0.35">
      <c r="G4776" s="64"/>
      <c r="H4776" s="65"/>
      <c r="I4776" s="65" t="str">
        <f>IF(Job_Cards[[#This Row],[Customer Name]]="",I4775,"")</f>
        <v>Counter Sale</v>
      </c>
      <c r="K4776" s="67" t="str">
        <f>_xlfn.XLOOKUP(Job_Cards[[#This Row],[Part Code Issued]],'Inventory Check'!$A$3:$A$3000,'Inventory Check'!$B$3:$B$3000,"WRONG Code",0)</f>
        <v>WRONG Code</v>
      </c>
      <c r="N4776" s="69">
        <f t="shared" si="436"/>
        <v>0</v>
      </c>
      <c r="U4776" s="71">
        <f t="shared" si="435"/>
        <v>0</v>
      </c>
      <c r="V4776" s="71">
        <f t="shared" si="437"/>
        <v>0</v>
      </c>
      <c r="X4776" s="69">
        <f>Job_Cards[[#This Row],[GST on Lobour]]+Job_Cards[[#This Row],[Total Labour]]+Job_Cards[[#This Row],[Part Value]]</f>
        <v>0</v>
      </c>
    </row>
    <row r="4777" spans="7:24" x14ac:dyDescent="0.35">
      <c r="G4777" s="64"/>
      <c r="H4777" s="65"/>
      <c r="I4777" s="65" t="str">
        <f>IF(Job_Cards[[#This Row],[Customer Name]]="",I4776,"")</f>
        <v>Counter Sale</v>
      </c>
      <c r="K4777" s="67" t="str">
        <f>_xlfn.XLOOKUP(Job_Cards[[#This Row],[Part Code Issued]],'Inventory Check'!$A$3:$A$3000,'Inventory Check'!$B$3:$B$3000,"WRONG Code",0)</f>
        <v>WRONG Code</v>
      </c>
      <c r="N4777" s="69">
        <f t="shared" si="436"/>
        <v>0</v>
      </c>
      <c r="U4777" s="71">
        <f t="shared" si="435"/>
        <v>0</v>
      </c>
      <c r="V4777" s="71">
        <f t="shared" si="437"/>
        <v>0</v>
      </c>
      <c r="X4777" s="69">
        <f>Job_Cards[[#This Row],[GST on Lobour]]+Job_Cards[[#This Row],[Total Labour]]+Job_Cards[[#This Row],[Part Value]]</f>
        <v>0</v>
      </c>
    </row>
    <row r="4778" spans="7:24" x14ac:dyDescent="0.35">
      <c r="G4778" s="64"/>
      <c r="H4778" s="65"/>
      <c r="I4778" s="65" t="str">
        <f>IF(Job_Cards[[#This Row],[Customer Name]]="",I4777,"")</f>
        <v>Counter Sale</v>
      </c>
      <c r="K4778" s="67" t="str">
        <f>_xlfn.XLOOKUP(Job_Cards[[#This Row],[Part Code Issued]],'Inventory Check'!$A$3:$A$3000,'Inventory Check'!$B$3:$B$3000,"WRONG Code",0)</f>
        <v>WRONG Code</v>
      </c>
      <c r="N4778" s="69">
        <f t="shared" si="436"/>
        <v>0</v>
      </c>
      <c r="U4778" s="71">
        <f t="shared" si="435"/>
        <v>0</v>
      </c>
      <c r="V4778" s="71">
        <f t="shared" si="437"/>
        <v>0</v>
      </c>
      <c r="X4778" s="69">
        <f>Job_Cards[[#This Row],[GST on Lobour]]+Job_Cards[[#This Row],[Total Labour]]+Job_Cards[[#This Row],[Part Value]]</f>
        <v>0</v>
      </c>
    </row>
    <row r="4779" spans="7:24" x14ac:dyDescent="0.35">
      <c r="G4779" s="64"/>
      <c r="H4779" s="65"/>
      <c r="I4779" s="65" t="str">
        <f>IF(Job_Cards[[#This Row],[Customer Name]]="",I4778,"")</f>
        <v>Counter Sale</v>
      </c>
      <c r="K4779" s="67" t="str">
        <f>_xlfn.XLOOKUP(Job_Cards[[#This Row],[Part Code Issued]],'Inventory Check'!$A$3:$A$3000,'Inventory Check'!$B$3:$B$3000,"WRONG Code",0)</f>
        <v>WRONG Code</v>
      </c>
      <c r="N4779" s="69">
        <f t="shared" si="436"/>
        <v>0</v>
      </c>
      <c r="U4779" s="71">
        <f t="shared" si="435"/>
        <v>0</v>
      </c>
      <c r="V4779" s="71">
        <f t="shared" si="437"/>
        <v>0</v>
      </c>
      <c r="X4779" s="69">
        <f>Job_Cards[[#This Row],[GST on Lobour]]+Job_Cards[[#This Row],[Total Labour]]+Job_Cards[[#This Row],[Part Value]]</f>
        <v>0</v>
      </c>
    </row>
    <row r="4780" spans="7:24" x14ac:dyDescent="0.35">
      <c r="G4780" s="64"/>
      <c r="H4780" s="65"/>
      <c r="I4780" s="65" t="str">
        <f>IF(Job_Cards[[#This Row],[Customer Name]]="",I4779,"")</f>
        <v>Counter Sale</v>
      </c>
      <c r="K4780" s="67" t="str">
        <f>_xlfn.XLOOKUP(Job_Cards[[#This Row],[Part Code Issued]],'Inventory Check'!$A$3:$A$3000,'Inventory Check'!$B$3:$B$3000,"WRONG Code",0)</f>
        <v>WRONG Code</v>
      </c>
      <c r="N4780" s="69">
        <f t="shared" si="436"/>
        <v>0</v>
      </c>
      <c r="U4780" s="71">
        <f t="shared" si="435"/>
        <v>0</v>
      </c>
      <c r="V4780" s="71">
        <f t="shared" si="437"/>
        <v>0</v>
      </c>
      <c r="X4780" s="69">
        <f>Job_Cards[[#This Row],[GST on Lobour]]+Job_Cards[[#This Row],[Total Labour]]+Job_Cards[[#This Row],[Part Value]]</f>
        <v>0</v>
      </c>
    </row>
    <row r="4781" spans="7:24" x14ac:dyDescent="0.35">
      <c r="G4781" s="64"/>
      <c r="H4781" s="65"/>
      <c r="I4781" s="65" t="str">
        <f>IF(Job_Cards[[#This Row],[Customer Name]]="",I4780,"")</f>
        <v>Counter Sale</v>
      </c>
      <c r="K4781" s="67" t="str">
        <f>_xlfn.XLOOKUP(Job_Cards[[#This Row],[Part Code Issued]],'Inventory Check'!$A$3:$A$3000,'Inventory Check'!$B$3:$B$3000,"WRONG Code",0)</f>
        <v>WRONG Code</v>
      </c>
      <c r="N4781" s="69">
        <f t="shared" si="436"/>
        <v>0</v>
      </c>
      <c r="U4781" s="71">
        <f t="shared" si="435"/>
        <v>0</v>
      </c>
      <c r="V4781" s="71">
        <f t="shared" si="437"/>
        <v>0</v>
      </c>
      <c r="X4781" s="69">
        <f>Job_Cards[[#This Row],[GST on Lobour]]+Job_Cards[[#This Row],[Total Labour]]+Job_Cards[[#This Row],[Part Value]]</f>
        <v>0</v>
      </c>
    </row>
    <row r="4782" spans="7:24" x14ac:dyDescent="0.35">
      <c r="G4782" s="64"/>
      <c r="H4782" s="65"/>
      <c r="I4782" s="65" t="str">
        <f>IF(Job_Cards[[#This Row],[Customer Name]]="",I4781,"")</f>
        <v>Counter Sale</v>
      </c>
      <c r="K4782" s="67" t="str">
        <f>_xlfn.XLOOKUP(Job_Cards[[#This Row],[Part Code Issued]],'Inventory Check'!$A$3:$A$3000,'Inventory Check'!$B$3:$B$3000,"WRONG Code",0)</f>
        <v>WRONG Code</v>
      </c>
      <c r="N4782" s="69">
        <f t="shared" si="436"/>
        <v>0</v>
      </c>
      <c r="U4782" s="71">
        <f t="shared" si="435"/>
        <v>0</v>
      </c>
      <c r="V4782" s="71">
        <f t="shared" si="437"/>
        <v>0</v>
      </c>
      <c r="X4782" s="69">
        <f>Job_Cards[[#This Row],[GST on Lobour]]+Job_Cards[[#This Row],[Total Labour]]+Job_Cards[[#This Row],[Part Value]]</f>
        <v>0</v>
      </c>
    </row>
    <row r="4783" spans="7:24" x14ac:dyDescent="0.35">
      <c r="G4783" s="64"/>
      <c r="H4783" s="65"/>
      <c r="I4783" s="65" t="str">
        <f>IF(Job_Cards[[#This Row],[Customer Name]]="",I4782,"")</f>
        <v>Counter Sale</v>
      </c>
      <c r="K4783" s="67" t="str">
        <f>_xlfn.XLOOKUP(Job_Cards[[#This Row],[Part Code Issued]],'Inventory Check'!$A$3:$A$3000,'Inventory Check'!$B$3:$B$3000,"WRONG Code",0)</f>
        <v>WRONG Code</v>
      </c>
      <c r="N4783" s="69">
        <f t="shared" si="436"/>
        <v>0</v>
      </c>
      <c r="U4783" s="71">
        <f t="shared" si="435"/>
        <v>0</v>
      </c>
      <c r="V4783" s="71">
        <f t="shared" si="437"/>
        <v>0</v>
      </c>
      <c r="X4783" s="69">
        <f>Job_Cards[[#This Row],[GST on Lobour]]+Job_Cards[[#This Row],[Total Labour]]+Job_Cards[[#This Row],[Part Value]]</f>
        <v>0</v>
      </c>
    </row>
    <row r="4784" spans="7:24" x14ac:dyDescent="0.35">
      <c r="G4784" s="64"/>
      <c r="H4784" s="65"/>
      <c r="I4784" s="65" t="str">
        <f>IF(Job_Cards[[#This Row],[Customer Name]]="",I4783,"")</f>
        <v>Counter Sale</v>
      </c>
      <c r="K4784" s="67" t="str">
        <f>_xlfn.XLOOKUP(Job_Cards[[#This Row],[Part Code Issued]],'Inventory Check'!$A$3:$A$3000,'Inventory Check'!$B$3:$B$3000,"WRONG Code",0)</f>
        <v>WRONG Code</v>
      </c>
      <c r="N4784" s="69">
        <f t="shared" si="436"/>
        <v>0</v>
      </c>
      <c r="U4784" s="71">
        <f t="shared" si="435"/>
        <v>0</v>
      </c>
      <c r="V4784" s="71">
        <f t="shared" si="437"/>
        <v>0</v>
      </c>
      <c r="X4784" s="69">
        <f>Job_Cards[[#This Row],[GST on Lobour]]+Job_Cards[[#This Row],[Total Labour]]+Job_Cards[[#This Row],[Part Value]]</f>
        <v>0</v>
      </c>
    </row>
    <row r="4785" spans="7:24" x14ac:dyDescent="0.35">
      <c r="G4785" s="64"/>
      <c r="H4785" s="65"/>
      <c r="I4785" s="65" t="str">
        <f>IF(Job_Cards[[#This Row],[Customer Name]]="",I4784,"")</f>
        <v>Counter Sale</v>
      </c>
      <c r="K4785" s="67" t="str">
        <f>_xlfn.XLOOKUP(Job_Cards[[#This Row],[Part Code Issued]],'Inventory Check'!$A$3:$A$3000,'Inventory Check'!$B$3:$B$3000,"WRONG Code",0)</f>
        <v>WRONG Code</v>
      </c>
      <c r="N4785" s="69">
        <f t="shared" si="436"/>
        <v>0</v>
      </c>
      <c r="U4785" s="71">
        <f t="shared" si="435"/>
        <v>0</v>
      </c>
      <c r="V4785" s="71">
        <f t="shared" si="437"/>
        <v>0</v>
      </c>
      <c r="X4785" s="69">
        <f>Job_Cards[[#This Row],[GST on Lobour]]+Job_Cards[[#This Row],[Total Labour]]+Job_Cards[[#This Row],[Part Value]]</f>
        <v>0</v>
      </c>
    </row>
    <row r="4786" spans="7:24" x14ac:dyDescent="0.35">
      <c r="G4786" s="64"/>
      <c r="H4786" s="65"/>
      <c r="I4786" s="65" t="str">
        <f>IF(Job_Cards[[#This Row],[Customer Name]]="",I4785,"")</f>
        <v>Counter Sale</v>
      </c>
      <c r="K4786" s="67" t="str">
        <f>_xlfn.XLOOKUP(Job_Cards[[#This Row],[Part Code Issued]],'Inventory Check'!$A$3:$A$3000,'Inventory Check'!$B$3:$B$3000,"WRONG Code",0)</f>
        <v>WRONG Code</v>
      </c>
      <c r="N4786" s="69">
        <f t="shared" si="436"/>
        <v>0</v>
      </c>
      <c r="U4786" s="71">
        <f t="shared" si="435"/>
        <v>0</v>
      </c>
      <c r="V4786" s="71">
        <f t="shared" si="437"/>
        <v>0</v>
      </c>
      <c r="X4786" s="69">
        <f>Job_Cards[[#This Row],[GST on Lobour]]+Job_Cards[[#This Row],[Total Labour]]+Job_Cards[[#This Row],[Part Value]]</f>
        <v>0</v>
      </c>
    </row>
    <row r="4787" spans="7:24" x14ac:dyDescent="0.35">
      <c r="G4787" s="64"/>
      <c r="H4787" s="65"/>
      <c r="I4787" s="65" t="str">
        <f>IF(Job_Cards[[#This Row],[Customer Name]]="",I4786,"")</f>
        <v>Counter Sale</v>
      </c>
      <c r="K4787" s="67" t="str">
        <f>_xlfn.XLOOKUP(Job_Cards[[#This Row],[Part Code Issued]],'Inventory Check'!$A$3:$A$3000,'Inventory Check'!$B$3:$B$3000,"WRONG Code",0)</f>
        <v>WRONG Code</v>
      </c>
      <c r="N4787" s="69">
        <f t="shared" si="436"/>
        <v>0</v>
      </c>
      <c r="U4787" s="71">
        <f t="shared" si="435"/>
        <v>0</v>
      </c>
      <c r="V4787" s="71">
        <f t="shared" si="437"/>
        <v>0</v>
      </c>
      <c r="X4787" s="69">
        <f>Job_Cards[[#This Row],[GST on Lobour]]+Job_Cards[[#This Row],[Total Labour]]+Job_Cards[[#This Row],[Part Value]]</f>
        <v>0</v>
      </c>
    </row>
    <row r="4788" spans="7:24" x14ac:dyDescent="0.35">
      <c r="G4788" s="64"/>
      <c r="H4788" s="65"/>
      <c r="I4788" s="65" t="str">
        <f>IF(Job_Cards[[#This Row],[Customer Name]]="",I4787,"")</f>
        <v>Counter Sale</v>
      </c>
      <c r="K4788" s="67" t="str">
        <f>_xlfn.XLOOKUP(Job_Cards[[#This Row],[Part Code Issued]],'Inventory Check'!$A$3:$A$3000,'Inventory Check'!$B$3:$B$3000,"WRONG Code",0)</f>
        <v>WRONG Code</v>
      </c>
      <c r="N4788" s="69">
        <f t="shared" si="436"/>
        <v>0</v>
      </c>
      <c r="U4788" s="71">
        <f t="shared" si="435"/>
        <v>0</v>
      </c>
      <c r="V4788" s="71">
        <f t="shared" si="437"/>
        <v>0</v>
      </c>
      <c r="X4788" s="69">
        <f>Job_Cards[[#This Row],[GST on Lobour]]+Job_Cards[[#This Row],[Total Labour]]+Job_Cards[[#This Row],[Part Value]]</f>
        <v>0</v>
      </c>
    </row>
    <row r="4789" spans="7:24" x14ac:dyDescent="0.35">
      <c r="G4789" s="64"/>
      <c r="H4789" s="65"/>
      <c r="I4789" s="65" t="str">
        <f>IF(Job_Cards[[#This Row],[Customer Name]]="",I4788,"")</f>
        <v>Counter Sale</v>
      </c>
      <c r="K4789" s="67" t="str">
        <f>_xlfn.XLOOKUP(Job_Cards[[#This Row],[Part Code Issued]],'Inventory Check'!$A$3:$A$3000,'Inventory Check'!$B$3:$B$3000,"WRONG Code",0)</f>
        <v>WRONG Code</v>
      </c>
      <c r="N4789" s="69">
        <f t="shared" si="436"/>
        <v>0</v>
      </c>
      <c r="U4789" s="71">
        <f t="shared" si="435"/>
        <v>0</v>
      </c>
      <c r="V4789" s="71">
        <f t="shared" si="437"/>
        <v>0</v>
      </c>
      <c r="X4789" s="69">
        <f>Job_Cards[[#This Row],[GST on Lobour]]+Job_Cards[[#This Row],[Total Labour]]+Job_Cards[[#This Row],[Part Value]]</f>
        <v>0</v>
      </c>
    </row>
    <row r="4790" spans="7:24" x14ac:dyDescent="0.35">
      <c r="G4790" s="64"/>
      <c r="H4790" s="65"/>
      <c r="I4790" s="65" t="str">
        <f>IF(Job_Cards[[#This Row],[Customer Name]]="",I4789,"")</f>
        <v>Counter Sale</v>
      </c>
      <c r="K4790" s="67" t="str">
        <f>_xlfn.XLOOKUP(Job_Cards[[#This Row],[Part Code Issued]],'Inventory Check'!$A$3:$A$3000,'Inventory Check'!$B$3:$B$3000,"WRONG Code",0)</f>
        <v>WRONG Code</v>
      </c>
      <c r="N4790" s="69">
        <f t="shared" si="436"/>
        <v>0</v>
      </c>
      <c r="U4790" s="71">
        <f t="shared" si="435"/>
        <v>0</v>
      </c>
      <c r="V4790" s="71">
        <f t="shared" si="437"/>
        <v>0</v>
      </c>
      <c r="X4790" s="69">
        <f>Job_Cards[[#This Row],[GST on Lobour]]+Job_Cards[[#This Row],[Total Labour]]+Job_Cards[[#This Row],[Part Value]]</f>
        <v>0</v>
      </c>
    </row>
    <row r="4791" spans="7:24" x14ac:dyDescent="0.35">
      <c r="G4791" s="64"/>
      <c r="H4791" s="65"/>
      <c r="I4791" s="65" t="str">
        <f>IF(Job_Cards[[#This Row],[Customer Name]]="",I4790,"")</f>
        <v>Counter Sale</v>
      </c>
      <c r="K4791" s="67" t="str">
        <f>_xlfn.XLOOKUP(Job_Cards[[#This Row],[Part Code Issued]],'Inventory Check'!$A$3:$A$3000,'Inventory Check'!$B$3:$B$3000,"WRONG Code",0)</f>
        <v>WRONG Code</v>
      </c>
      <c r="N4791" s="69">
        <f t="shared" si="436"/>
        <v>0</v>
      </c>
      <c r="U4791" s="71">
        <f t="shared" si="435"/>
        <v>0</v>
      </c>
      <c r="V4791" s="71">
        <f t="shared" si="437"/>
        <v>0</v>
      </c>
      <c r="X4791" s="69">
        <f>Job_Cards[[#This Row],[GST on Lobour]]+Job_Cards[[#This Row],[Total Labour]]+Job_Cards[[#This Row],[Part Value]]</f>
        <v>0</v>
      </c>
    </row>
    <row r="4792" spans="7:24" x14ac:dyDescent="0.35">
      <c r="G4792" s="64"/>
      <c r="H4792" s="65"/>
      <c r="I4792" s="65" t="str">
        <f>IF(Job_Cards[[#This Row],[Customer Name]]="",I4791,"")</f>
        <v>Counter Sale</v>
      </c>
      <c r="K4792" s="67" t="str">
        <f>_xlfn.XLOOKUP(Job_Cards[[#This Row],[Part Code Issued]],'Inventory Check'!$A$3:$A$3000,'Inventory Check'!$B$3:$B$3000,"WRONG Code",0)</f>
        <v>WRONG Code</v>
      </c>
      <c r="N4792" s="69">
        <f t="shared" si="436"/>
        <v>0</v>
      </c>
      <c r="U4792" s="71">
        <f t="shared" si="435"/>
        <v>0</v>
      </c>
      <c r="V4792" s="71">
        <f t="shared" si="437"/>
        <v>0</v>
      </c>
      <c r="X4792" s="69">
        <f>Job_Cards[[#This Row],[GST on Lobour]]+Job_Cards[[#This Row],[Total Labour]]+Job_Cards[[#This Row],[Part Value]]</f>
        <v>0</v>
      </c>
    </row>
    <row r="4793" spans="7:24" x14ac:dyDescent="0.35">
      <c r="G4793" s="64"/>
      <c r="H4793" s="65"/>
      <c r="I4793" s="65" t="str">
        <f>IF(Job_Cards[[#This Row],[Customer Name]]="",I4792,"")</f>
        <v>Counter Sale</v>
      </c>
      <c r="K4793" s="67" t="str">
        <f>_xlfn.XLOOKUP(Job_Cards[[#This Row],[Part Code Issued]],'Inventory Check'!$A$3:$A$3000,'Inventory Check'!$B$3:$B$3000,"WRONG Code",0)</f>
        <v>WRONG Code</v>
      </c>
      <c r="N4793" s="69">
        <f t="shared" si="436"/>
        <v>0</v>
      </c>
      <c r="U4793" s="71">
        <f t="shared" si="435"/>
        <v>0</v>
      </c>
      <c r="V4793" s="71">
        <f t="shared" si="437"/>
        <v>0</v>
      </c>
      <c r="X4793" s="69">
        <f>Job_Cards[[#This Row],[GST on Lobour]]+Job_Cards[[#This Row],[Total Labour]]+Job_Cards[[#This Row],[Part Value]]</f>
        <v>0</v>
      </c>
    </row>
    <row r="4794" spans="7:24" x14ac:dyDescent="0.35">
      <c r="G4794" s="64"/>
      <c r="H4794" s="65"/>
      <c r="I4794" s="65" t="str">
        <f>IF(Job_Cards[[#This Row],[Customer Name]]="",I4793,"")</f>
        <v>Counter Sale</v>
      </c>
      <c r="K4794" s="67" t="str">
        <f>_xlfn.XLOOKUP(Job_Cards[[#This Row],[Part Code Issued]],'Inventory Check'!$A$3:$A$3000,'Inventory Check'!$B$3:$B$3000,"WRONG Code",0)</f>
        <v>WRONG Code</v>
      </c>
      <c r="N4794" s="69">
        <f t="shared" si="436"/>
        <v>0</v>
      </c>
      <c r="U4794" s="71">
        <f t="shared" si="435"/>
        <v>0</v>
      </c>
      <c r="V4794" s="71">
        <f t="shared" si="437"/>
        <v>0</v>
      </c>
      <c r="X4794" s="69">
        <f>Job_Cards[[#This Row],[GST on Lobour]]+Job_Cards[[#This Row],[Total Labour]]+Job_Cards[[#This Row],[Part Value]]</f>
        <v>0</v>
      </c>
    </row>
    <row r="4795" spans="7:24" x14ac:dyDescent="0.35">
      <c r="G4795" s="64"/>
      <c r="H4795" s="65"/>
      <c r="I4795" s="65" t="str">
        <f>IF(Job_Cards[[#This Row],[Customer Name]]="",I4794,"")</f>
        <v>Counter Sale</v>
      </c>
      <c r="K4795" s="67" t="str">
        <f>_xlfn.XLOOKUP(Job_Cards[[#This Row],[Part Code Issued]],'Inventory Check'!$A$3:$A$3000,'Inventory Check'!$B$3:$B$3000,"WRONG Code",0)</f>
        <v>WRONG Code</v>
      </c>
      <c r="N4795" s="69">
        <f t="shared" si="436"/>
        <v>0</v>
      </c>
      <c r="U4795" s="71">
        <f t="shared" si="435"/>
        <v>0</v>
      </c>
      <c r="V4795" s="71">
        <f t="shared" si="437"/>
        <v>0</v>
      </c>
      <c r="X4795" s="69">
        <f>Job_Cards[[#This Row],[GST on Lobour]]+Job_Cards[[#This Row],[Total Labour]]+Job_Cards[[#This Row],[Part Value]]</f>
        <v>0</v>
      </c>
    </row>
    <row r="4796" spans="7:24" x14ac:dyDescent="0.35">
      <c r="G4796" s="64"/>
      <c r="H4796" s="65"/>
      <c r="I4796" s="65" t="str">
        <f>IF(Job_Cards[[#This Row],[Customer Name]]="",I4795,"")</f>
        <v>Counter Sale</v>
      </c>
      <c r="K4796" s="67" t="str">
        <f>_xlfn.XLOOKUP(Job_Cards[[#This Row],[Part Code Issued]],'Inventory Check'!$A$3:$A$3000,'Inventory Check'!$B$3:$B$3000,"WRONG Code",0)</f>
        <v>WRONG Code</v>
      </c>
      <c r="N4796" s="69">
        <f t="shared" si="436"/>
        <v>0</v>
      </c>
      <c r="U4796" s="71">
        <f t="shared" ref="U4796:U4859" si="438">SUM(O4796:T4796)</f>
        <v>0</v>
      </c>
      <c r="V4796" s="71">
        <f t="shared" si="437"/>
        <v>0</v>
      </c>
      <c r="X4796" s="69">
        <f>Job_Cards[[#This Row],[GST on Lobour]]+Job_Cards[[#This Row],[Total Labour]]+Job_Cards[[#This Row],[Part Value]]</f>
        <v>0</v>
      </c>
    </row>
    <row r="4797" spans="7:24" x14ac:dyDescent="0.35">
      <c r="G4797" s="64"/>
      <c r="H4797" s="65"/>
      <c r="I4797" s="65" t="str">
        <f>IF(Job_Cards[[#This Row],[Customer Name]]="",I4796,"")</f>
        <v>Counter Sale</v>
      </c>
      <c r="K4797" s="67" t="str">
        <f>_xlfn.XLOOKUP(Job_Cards[[#This Row],[Part Code Issued]],'Inventory Check'!$A$3:$A$3000,'Inventory Check'!$B$3:$B$3000,"WRONG Code",0)</f>
        <v>WRONG Code</v>
      </c>
      <c r="N4797" s="69">
        <f t="shared" ref="N4797:N4860" si="439">M4797*L4797</f>
        <v>0</v>
      </c>
      <c r="U4797" s="71">
        <f t="shared" si="438"/>
        <v>0</v>
      </c>
      <c r="V4797" s="71">
        <f t="shared" ref="V4797:V4860" si="440">U4797*0.18</f>
        <v>0</v>
      </c>
      <c r="X4797" s="69">
        <f>Job_Cards[[#This Row],[GST on Lobour]]+Job_Cards[[#This Row],[Total Labour]]+Job_Cards[[#This Row],[Part Value]]</f>
        <v>0</v>
      </c>
    </row>
    <row r="4798" spans="7:24" x14ac:dyDescent="0.35">
      <c r="G4798" s="64"/>
      <c r="H4798" s="65"/>
      <c r="I4798" s="65" t="str">
        <f>IF(Job_Cards[[#This Row],[Customer Name]]="",I4797,"")</f>
        <v>Counter Sale</v>
      </c>
      <c r="K4798" s="67" t="str">
        <f>_xlfn.XLOOKUP(Job_Cards[[#This Row],[Part Code Issued]],'Inventory Check'!$A$3:$A$3000,'Inventory Check'!$B$3:$B$3000,"WRONG Code",0)</f>
        <v>WRONG Code</v>
      </c>
      <c r="N4798" s="69">
        <f t="shared" si="439"/>
        <v>0</v>
      </c>
      <c r="U4798" s="71">
        <f t="shared" si="438"/>
        <v>0</v>
      </c>
      <c r="V4798" s="71">
        <f t="shared" si="440"/>
        <v>0</v>
      </c>
      <c r="X4798" s="69">
        <f>Job_Cards[[#This Row],[GST on Lobour]]+Job_Cards[[#This Row],[Total Labour]]+Job_Cards[[#This Row],[Part Value]]</f>
        <v>0</v>
      </c>
    </row>
    <row r="4799" spans="7:24" x14ac:dyDescent="0.35">
      <c r="G4799" s="64"/>
      <c r="H4799" s="65"/>
      <c r="I4799" s="65" t="str">
        <f>IF(Job_Cards[[#This Row],[Customer Name]]="",I4798,"")</f>
        <v>Counter Sale</v>
      </c>
      <c r="K4799" s="67" t="str">
        <f>_xlfn.XLOOKUP(Job_Cards[[#This Row],[Part Code Issued]],'Inventory Check'!$A$3:$A$3000,'Inventory Check'!$B$3:$B$3000,"WRONG Code",0)</f>
        <v>WRONG Code</v>
      </c>
      <c r="N4799" s="69">
        <f t="shared" si="439"/>
        <v>0</v>
      </c>
      <c r="U4799" s="71">
        <f t="shared" si="438"/>
        <v>0</v>
      </c>
      <c r="V4799" s="71">
        <f t="shared" si="440"/>
        <v>0</v>
      </c>
      <c r="X4799" s="69">
        <f>Job_Cards[[#This Row],[GST on Lobour]]+Job_Cards[[#This Row],[Total Labour]]+Job_Cards[[#This Row],[Part Value]]</f>
        <v>0</v>
      </c>
    </row>
    <row r="4800" spans="7:24" x14ac:dyDescent="0.35">
      <c r="G4800" s="64"/>
      <c r="H4800" s="65"/>
      <c r="I4800" s="65" t="str">
        <f>IF(Job_Cards[[#This Row],[Customer Name]]="",I4799,"")</f>
        <v>Counter Sale</v>
      </c>
      <c r="K4800" s="67" t="str">
        <f>_xlfn.XLOOKUP(Job_Cards[[#This Row],[Part Code Issued]],'Inventory Check'!$A$3:$A$3000,'Inventory Check'!$B$3:$B$3000,"WRONG Code",0)</f>
        <v>WRONG Code</v>
      </c>
      <c r="N4800" s="69">
        <f t="shared" si="439"/>
        <v>0</v>
      </c>
      <c r="U4800" s="71">
        <f t="shared" si="438"/>
        <v>0</v>
      </c>
      <c r="V4800" s="71">
        <f t="shared" si="440"/>
        <v>0</v>
      </c>
      <c r="X4800" s="69">
        <f>Job_Cards[[#This Row],[GST on Lobour]]+Job_Cards[[#This Row],[Total Labour]]+Job_Cards[[#This Row],[Part Value]]</f>
        <v>0</v>
      </c>
    </row>
    <row r="4801" spans="7:24" x14ac:dyDescent="0.35">
      <c r="G4801" s="64"/>
      <c r="H4801" s="65"/>
      <c r="I4801" s="65" t="str">
        <f>IF(Job_Cards[[#This Row],[Customer Name]]="",I4800,"")</f>
        <v>Counter Sale</v>
      </c>
      <c r="K4801" s="67" t="str">
        <f>_xlfn.XLOOKUP(Job_Cards[[#This Row],[Part Code Issued]],'Inventory Check'!$A$3:$A$3000,'Inventory Check'!$B$3:$B$3000,"WRONG Code",0)</f>
        <v>WRONG Code</v>
      </c>
      <c r="N4801" s="69">
        <f t="shared" si="439"/>
        <v>0</v>
      </c>
      <c r="U4801" s="71">
        <f t="shared" si="438"/>
        <v>0</v>
      </c>
      <c r="V4801" s="71">
        <f t="shared" si="440"/>
        <v>0</v>
      </c>
      <c r="X4801" s="69">
        <f>Job_Cards[[#This Row],[GST on Lobour]]+Job_Cards[[#This Row],[Total Labour]]+Job_Cards[[#This Row],[Part Value]]</f>
        <v>0</v>
      </c>
    </row>
    <row r="4802" spans="7:24" x14ac:dyDescent="0.35">
      <c r="G4802" s="64"/>
      <c r="H4802" s="65"/>
      <c r="I4802" s="65" t="str">
        <f>IF(Job_Cards[[#This Row],[Customer Name]]="",I4801,"")</f>
        <v>Counter Sale</v>
      </c>
      <c r="K4802" s="67" t="str">
        <f>_xlfn.XLOOKUP(Job_Cards[[#This Row],[Part Code Issued]],'Inventory Check'!$A$3:$A$3000,'Inventory Check'!$B$3:$B$3000,"WRONG Code",0)</f>
        <v>WRONG Code</v>
      </c>
      <c r="N4802" s="69">
        <f t="shared" si="439"/>
        <v>0</v>
      </c>
      <c r="U4802" s="71">
        <f t="shared" si="438"/>
        <v>0</v>
      </c>
      <c r="V4802" s="71">
        <f t="shared" si="440"/>
        <v>0</v>
      </c>
      <c r="X4802" s="69">
        <f>Job_Cards[[#This Row],[GST on Lobour]]+Job_Cards[[#This Row],[Total Labour]]+Job_Cards[[#This Row],[Part Value]]</f>
        <v>0</v>
      </c>
    </row>
    <row r="4803" spans="7:24" x14ac:dyDescent="0.35">
      <c r="G4803" s="64"/>
      <c r="H4803" s="65"/>
      <c r="I4803" s="65" t="str">
        <f>IF(Job_Cards[[#This Row],[Customer Name]]="",I4802,"")</f>
        <v>Counter Sale</v>
      </c>
      <c r="K4803" s="67" t="str">
        <f>_xlfn.XLOOKUP(Job_Cards[[#This Row],[Part Code Issued]],'Inventory Check'!$A$3:$A$3000,'Inventory Check'!$B$3:$B$3000,"WRONG Code",0)</f>
        <v>WRONG Code</v>
      </c>
      <c r="N4803" s="69">
        <f t="shared" si="439"/>
        <v>0</v>
      </c>
      <c r="U4803" s="71">
        <f t="shared" si="438"/>
        <v>0</v>
      </c>
      <c r="V4803" s="71">
        <f t="shared" si="440"/>
        <v>0</v>
      </c>
      <c r="X4803" s="69">
        <f>Job_Cards[[#This Row],[GST on Lobour]]+Job_Cards[[#This Row],[Total Labour]]+Job_Cards[[#This Row],[Part Value]]</f>
        <v>0</v>
      </c>
    </row>
    <row r="4804" spans="7:24" x14ac:dyDescent="0.35">
      <c r="G4804" s="64"/>
      <c r="H4804" s="65"/>
      <c r="I4804" s="65" t="str">
        <f>IF(Job_Cards[[#This Row],[Customer Name]]="",I4803,"")</f>
        <v>Counter Sale</v>
      </c>
      <c r="K4804" s="67" t="str">
        <f>_xlfn.XLOOKUP(Job_Cards[[#This Row],[Part Code Issued]],'Inventory Check'!$A$3:$A$3000,'Inventory Check'!$B$3:$B$3000,"WRONG Code",0)</f>
        <v>WRONG Code</v>
      </c>
      <c r="N4804" s="69">
        <f t="shared" si="439"/>
        <v>0</v>
      </c>
      <c r="U4804" s="71">
        <f t="shared" si="438"/>
        <v>0</v>
      </c>
      <c r="V4804" s="71">
        <f t="shared" si="440"/>
        <v>0</v>
      </c>
      <c r="X4804" s="69">
        <f>Job_Cards[[#This Row],[GST on Lobour]]+Job_Cards[[#This Row],[Total Labour]]+Job_Cards[[#This Row],[Part Value]]</f>
        <v>0</v>
      </c>
    </row>
    <row r="4805" spans="7:24" x14ac:dyDescent="0.35">
      <c r="G4805" s="64"/>
      <c r="H4805" s="65"/>
      <c r="I4805" s="65" t="str">
        <f>IF(Job_Cards[[#This Row],[Customer Name]]="",I4804,"")</f>
        <v>Counter Sale</v>
      </c>
      <c r="K4805" s="67" t="str">
        <f>_xlfn.XLOOKUP(Job_Cards[[#This Row],[Part Code Issued]],'Inventory Check'!$A$3:$A$3000,'Inventory Check'!$B$3:$B$3000,"WRONG Code",0)</f>
        <v>WRONG Code</v>
      </c>
      <c r="N4805" s="69">
        <f t="shared" si="439"/>
        <v>0</v>
      </c>
      <c r="U4805" s="71">
        <f t="shared" si="438"/>
        <v>0</v>
      </c>
      <c r="V4805" s="71">
        <f t="shared" si="440"/>
        <v>0</v>
      </c>
      <c r="X4805" s="69">
        <f>Job_Cards[[#This Row],[GST on Lobour]]+Job_Cards[[#This Row],[Total Labour]]+Job_Cards[[#This Row],[Part Value]]</f>
        <v>0</v>
      </c>
    </row>
    <row r="4806" spans="7:24" x14ac:dyDescent="0.35">
      <c r="G4806" s="64"/>
      <c r="H4806" s="65"/>
      <c r="I4806" s="65" t="str">
        <f>IF(Job_Cards[[#This Row],[Customer Name]]="",I4805,"")</f>
        <v>Counter Sale</v>
      </c>
      <c r="K4806" s="67" t="str">
        <f>_xlfn.XLOOKUP(Job_Cards[[#This Row],[Part Code Issued]],'Inventory Check'!$A$3:$A$3000,'Inventory Check'!$B$3:$B$3000,"WRONG Code",0)</f>
        <v>WRONG Code</v>
      </c>
      <c r="N4806" s="69">
        <f t="shared" si="439"/>
        <v>0</v>
      </c>
      <c r="U4806" s="71">
        <f t="shared" si="438"/>
        <v>0</v>
      </c>
      <c r="V4806" s="71">
        <f t="shared" si="440"/>
        <v>0</v>
      </c>
      <c r="X4806" s="69">
        <f>Job_Cards[[#This Row],[GST on Lobour]]+Job_Cards[[#This Row],[Total Labour]]+Job_Cards[[#This Row],[Part Value]]</f>
        <v>0</v>
      </c>
    </row>
    <row r="4807" spans="7:24" x14ac:dyDescent="0.35">
      <c r="G4807" s="64"/>
      <c r="H4807" s="65"/>
      <c r="I4807" s="65" t="str">
        <f>IF(Job_Cards[[#This Row],[Customer Name]]="",I4806,"")</f>
        <v>Counter Sale</v>
      </c>
      <c r="K4807" s="67" t="str">
        <f>_xlfn.XLOOKUP(Job_Cards[[#This Row],[Part Code Issued]],'Inventory Check'!$A$3:$A$3000,'Inventory Check'!$B$3:$B$3000,"WRONG Code",0)</f>
        <v>WRONG Code</v>
      </c>
      <c r="N4807" s="69">
        <f t="shared" si="439"/>
        <v>0</v>
      </c>
      <c r="U4807" s="71">
        <f t="shared" si="438"/>
        <v>0</v>
      </c>
      <c r="V4807" s="71">
        <f t="shared" si="440"/>
        <v>0</v>
      </c>
      <c r="X4807" s="69">
        <f>Job_Cards[[#This Row],[GST on Lobour]]+Job_Cards[[#This Row],[Total Labour]]+Job_Cards[[#This Row],[Part Value]]</f>
        <v>0</v>
      </c>
    </row>
    <row r="4808" spans="7:24" x14ac:dyDescent="0.35">
      <c r="G4808" s="64"/>
      <c r="H4808" s="65"/>
      <c r="I4808" s="65" t="str">
        <f>IF(Job_Cards[[#This Row],[Customer Name]]="",I4807,"")</f>
        <v>Counter Sale</v>
      </c>
      <c r="K4808" s="67" t="str">
        <f>_xlfn.XLOOKUP(Job_Cards[[#This Row],[Part Code Issued]],'Inventory Check'!$A$3:$A$3000,'Inventory Check'!$B$3:$B$3000,"WRONG Code",0)</f>
        <v>WRONG Code</v>
      </c>
      <c r="N4808" s="69">
        <f t="shared" si="439"/>
        <v>0</v>
      </c>
      <c r="U4808" s="71">
        <f t="shared" si="438"/>
        <v>0</v>
      </c>
      <c r="V4808" s="71">
        <f t="shared" si="440"/>
        <v>0</v>
      </c>
      <c r="X4808" s="69">
        <f>Job_Cards[[#This Row],[GST on Lobour]]+Job_Cards[[#This Row],[Total Labour]]+Job_Cards[[#This Row],[Part Value]]</f>
        <v>0</v>
      </c>
    </row>
    <row r="4809" spans="7:24" x14ac:dyDescent="0.35">
      <c r="G4809" s="64"/>
      <c r="H4809" s="65"/>
      <c r="I4809" s="65" t="str">
        <f>IF(Job_Cards[[#This Row],[Customer Name]]="",I4808,"")</f>
        <v>Counter Sale</v>
      </c>
      <c r="K4809" s="67" t="str">
        <f>_xlfn.XLOOKUP(Job_Cards[[#This Row],[Part Code Issued]],'Inventory Check'!$A$3:$A$3000,'Inventory Check'!$B$3:$B$3000,"WRONG Code",0)</f>
        <v>WRONG Code</v>
      </c>
      <c r="N4809" s="69">
        <f t="shared" si="439"/>
        <v>0</v>
      </c>
      <c r="U4809" s="71">
        <f t="shared" si="438"/>
        <v>0</v>
      </c>
      <c r="V4809" s="71">
        <f t="shared" si="440"/>
        <v>0</v>
      </c>
      <c r="X4809" s="69">
        <f>Job_Cards[[#This Row],[GST on Lobour]]+Job_Cards[[#This Row],[Total Labour]]+Job_Cards[[#This Row],[Part Value]]</f>
        <v>0</v>
      </c>
    </row>
    <row r="4810" spans="7:24" x14ac:dyDescent="0.35">
      <c r="G4810" s="64"/>
      <c r="H4810" s="65"/>
      <c r="I4810" s="65" t="str">
        <f>IF(Job_Cards[[#This Row],[Customer Name]]="",I4809,"")</f>
        <v>Counter Sale</v>
      </c>
      <c r="K4810" s="67" t="str">
        <f>_xlfn.XLOOKUP(Job_Cards[[#This Row],[Part Code Issued]],'Inventory Check'!$A$3:$A$3000,'Inventory Check'!$B$3:$B$3000,"WRONG Code",0)</f>
        <v>WRONG Code</v>
      </c>
      <c r="N4810" s="69">
        <f t="shared" si="439"/>
        <v>0</v>
      </c>
      <c r="U4810" s="71">
        <f t="shared" si="438"/>
        <v>0</v>
      </c>
      <c r="V4810" s="71">
        <f t="shared" si="440"/>
        <v>0</v>
      </c>
      <c r="X4810" s="69">
        <f>Job_Cards[[#This Row],[GST on Lobour]]+Job_Cards[[#This Row],[Total Labour]]+Job_Cards[[#This Row],[Part Value]]</f>
        <v>0</v>
      </c>
    </row>
    <row r="4811" spans="7:24" x14ac:dyDescent="0.35">
      <c r="G4811" s="64"/>
      <c r="H4811" s="65"/>
      <c r="I4811" s="65" t="str">
        <f>IF(Job_Cards[[#This Row],[Customer Name]]="",I4810,"")</f>
        <v>Counter Sale</v>
      </c>
      <c r="K4811" s="67" t="str">
        <f>_xlfn.XLOOKUP(Job_Cards[[#This Row],[Part Code Issued]],'Inventory Check'!$A$3:$A$3000,'Inventory Check'!$B$3:$B$3000,"WRONG Code",0)</f>
        <v>WRONG Code</v>
      </c>
      <c r="N4811" s="69">
        <f t="shared" si="439"/>
        <v>0</v>
      </c>
      <c r="U4811" s="71">
        <f t="shared" si="438"/>
        <v>0</v>
      </c>
      <c r="V4811" s="71">
        <f t="shared" si="440"/>
        <v>0</v>
      </c>
      <c r="X4811" s="69">
        <f>Job_Cards[[#This Row],[GST on Lobour]]+Job_Cards[[#This Row],[Total Labour]]+Job_Cards[[#This Row],[Part Value]]</f>
        <v>0</v>
      </c>
    </row>
    <row r="4812" spans="7:24" x14ac:dyDescent="0.35">
      <c r="G4812" s="64"/>
      <c r="H4812" s="65"/>
      <c r="I4812" s="65" t="str">
        <f>IF(Job_Cards[[#This Row],[Customer Name]]="",I4811,"")</f>
        <v>Counter Sale</v>
      </c>
      <c r="K4812" s="67" t="str">
        <f>_xlfn.XLOOKUP(Job_Cards[[#This Row],[Part Code Issued]],'Inventory Check'!$A$3:$A$3000,'Inventory Check'!$B$3:$B$3000,"WRONG Code",0)</f>
        <v>WRONG Code</v>
      </c>
      <c r="N4812" s="69">
        <f t="shared" si="439"/>
        <v>0</v>
      </c>
      <c r="U4812" s="71">
        <f t="shared" si="438"/>
        <v>0</v>
      </c>
      <c r="V4812" s="71">
        <f t="shared" si="440"/>
        <v>0</v>
      </c>
      <c r="X4812" s="69">
        <f>Job_Cards[[#This Row],[GST on Lobour]]+Job_Cards[[#This Row],[Total Labour]]+Job_Cards[[#This Row],[Part Value]]</f>
        <v>0</v>
      </c>
    </row>
    <row r="4813" spans="7:24" x14ac:dyDescent="0.35">
      <c r="G4813" s="64"/>
      <c r="H4813" s="65"/>
      <c r="I4813" s="65" t="str">
        <f>IF(Job_Cards[[#This Row],[Customer Name]]="",I4812,"")</f>
        <v>Counter Sale</v>
      </c>
      <c r="K4813" s="67" t="str">
        <f>_xlfn.XLOOKUP(Job_Cards[[#This Row],[Part Code Issued]],'Inventory Check'!$A$3:$A$3000,'Inventory Check'!$B$3:$B$3000,"WRONG Code",0)</f>
        <v>WRONG Code</v>
      </c>
      <c r="N4813" s="69">
        <f t="shared" si="439"/>
        <v>0</v>
      </c>
      <c r="U4813" s="71">
        <f t="shared" si="438"/>
        <v>0</v>
      </c>
      <c r="V4813" s="71">
        <f t="shared" si="440"/>
        <v>0</v>
      </c>
      <c r="X4813" s="69">
        <f>Job_Cards[[#This Row],[GST on Lobour]]+Job_Cards[[#This Row],[Total Labour]]+Job_Cards[[#This Row],[Part Value]]</f>
        <v>0</v>
      </c>
    </row>
    <row r="4814" spans="7:24" x14ac:dyDescent="0.35">
      <c r="G4814" s="64"/>
      <c r="H4814" s="65"/>
      <c r="I4814" s="65" t="str">
        <f>IF(Job_Cards[[#This Row],[Customer Name]]="",I4813,"")</f>
        <v>Counter Sale</v>
      </c>
      <c r="K4814" s="67" t="str">
        <f>_xlfn.XLOOKUP(Job_Cards[[#This Row],[Part Code Issued]],'Inventory Check'!$A$3:$A$3000,'Inventory Check'!$B$3:$B$3000,"WRONG Code",0)</f>
        <v>WRONG Code</v>
      </c>
      <c r="N4814" s="69">
        <f t="shared" si="439"/>
        <v>0</v>
      </c>
      <c r="U4814" s="71">
        <f t="shared" si="438"/>
        <v>0</v>
      </c>
      <c r="V4814" s="71">
        <f t="shared" si="440"/>
        <v>0</v>
      </c>
      <c r="X4814" s="69">
        <f>Job_Cards[[#This Row],[GST on Lobour]]+Job_Cards[[#This Row],[Total Labour]]+Job_Cards[[#This Row],[Part Value]]</f>
        <v>0</v>
      </c>
    </row>
    <row r="4815" spans="7:24" x14ac:dyDescent="0.35">
      <c r="G4815" s="64"/>
      <c r="H4815" s="65"/>
      <c r="I4815" s="65" t="str">
        <f>IF(Job_Cards[[#This Row],[Customer Name]]="",I4814,"")</f>
        <v>Counter Sale</v>
      </c>
      <c r="K4815" s="67" t="str">
        <f>_xlfn.XLOOKUP(Job_Cards[[#This Row],[Part Code Issued]],'Inventory Check'!$A$3:$A$3000,'Inventory Check'!$B$3:$B$3000,"WRONG Code",0)</f>
        <v>WRONG Code</v>
      </c>
      <c r="N4815" s="69">
        <f t="shared" si="439"/>
        <v>0</v>
      </c>
      <c r="U4815" s="71">
        <f t="shared" si="438"/>
        <v>0</v>
      </c>
      <c r="V4815" s="71">
        <f t="shared" si="440"/>
        <v>0</v>
      </c>
      <c r="X4815" s="69">
        <f>Job_Cards[[#This Row],[GST on Lobour]]+Job_Cards[[#This Row],[Total Labour]]+Job_Cards[[#This Row],[Part Value]]</f>
        <v>0</v>
      </c>
    </row>
    <row r="4816" spans="7:24" x14ac:dyDescent="0.35">
      <c r="G4816" s="64"/>
      <c r="H4816" s="65"/>
      <c r="I4816" s="65" t="str">
        <f>IF(Job_Cards[[#This Row],[Customer Name]]="",I4815,"")</f>
        <v>Counter Sale</v>
      </c>
      <c r="K4816" s="67" t="str">
        <f>_xlfn.XLOOKUP(Job_Cards[[#This Row],[Part Code Issued]],'Inventory Check'!$A$3:$A$3000,'Inventory Check'!$B$3:$B$3000,"WRONG Code",0)</f>
        <v>WRONG Code</v>
      </c>
      <c r="N4816" s="69">
        <f t="shared" si="439"/>
        <v>0</v>
      </c>
      <c r="U4816" s="71">
        <f t="shared" si="438"/>
        <v>0</v>
      </c>
      <c r="V4816" s="71">
        <f t="shared" si="440"/>
        <v>0</v>
      </c>
      <c r="X4816" s="69">
        <f>Job_Cards[[#This Row],[GST on Lobour]]+Job_Cards[[#This Row],[Total Labour]]+Job_Cards[[#This Row],[Part Value]]</f>
        <v>0</v>
      </c>
    </row>
    <row r="4817" spans="7:24" x14ac:dyDescent="0.35">
      <c r="G4817" s="64"/>
      <c r="H4817" s="65"/>
      <c r="I4817" s="65" t="str">
        <f>IF(Job_Cards[[#This Row],[Customer Name]]="",I4816,"")</f>
        <v>Counter Sale</v>
      </c>
      <c r="K4817" s="67" t="str">
        <f>_xlfn.XLOOKUP(Job_Cards[[#This Row],[Part Code Issued]],'Inventory Check'!$A$3:$A$3000,'Inventory Check'!$B$3:$B$3000,"WRONG Code",0)</f>
        <v>WRONG Code</v>
      </c>
      <c r="N4817" s="69">
        <f t="shared" si="439"/>
        <v>0</v>
      </c>
      <c r="U4817" s="71">
        <f t="shared" si="438"/>
        <v>0</v>
      </c>
      <c r="V4817" s="71">
        <f t="shared" si="440"/>
        <v>0</v>
      </c>
      <c r="X4817" s="69">
        <f>Job_Cards[[#This Row],[GST on Lobour]]+Job_Cards[[#This Row],[Total Labour]]+Job_Cards[[#This Row],[Part Value]]</f>
        <v>0</v>
      </c>
    </row>
    <row r="4818" spans="7:24" x14ac:dyDescent="0.35">
      <c r="G4818" s="64"/>
      <c r="H4818" s="65"/>
      <c r="I4818" s="65" t="str">
        <f>IF(Job_Cards[[#This Row],[Customer Name]]="",I4817,"")</f>
        <v>Counter Sale</v>
      </c>
      <c r="K4818" s="67" t="str">
        <f>_xlfn.XLOOKUP(Job_Cards[[#This Row],[Part Code Issued]],'Inventory Check'!$A$3:$A$3000,'Inventory Check'!$B$3:$B$3000,"WRONG Code",0)</f>
        <v>WRONG Code</v>
      </c>
      <c r="N4818" s="69">
        <f t="shared" si="439"/>
        <v>0</v>
      </c>
      <c r="U4818" s="71">
        <f t="shared" si="438"/>
        <v>0</v>
      </c>
      <c r="V4818" s="71">
        <f t="shared" si="440"/>
        <v>0</v>
      </c>
      <c r="X4818" s="69">
        <f>Job_Cards[[#This Row],[GST on Lobour]]+Job_Cards[[#This Row],[Total Labour]]+Job_Cards[[#This Row],[Part Value]]</f>
        <v>0</v>
      </c>
    </row>
    <row r="4819" spans="7:24" x14ac:dyDescent="0.35">
      <c r="G4819" s="64"/>
      <c r="H4819" s="65"/>
      <c r="I4819" s="65" t="str">
        <f>IF(Job_Cards[[#This Row],[Customer Name]]="",I4818,"")</f>
        <v>Counter Sale</v>
      </c>
      <c r="K4819" s="67" t="str">
        <f>_xlfn.XLOOKUP(Job_Cards[[#This Row],[Part Code Issued]],'Inventory Check'!$A$3:$A$3000,'Inventory Check'!$B$3:$B$3000,"WRONG Code",0)</f>
        <v>WRONG Code</v>
      </c>
      <c r="N4819" s="69">
        <f t="shared" si="439"/>
        <v>0</v>
      </c>
      <c r="U4819" s="71">
        <f t="shared" si="438"/>
        <v>0</v>
      </c>
      <c r="V4819" s="71">
        <f t="shared" si="440"/>
        <v>0</v>
      </c>
      <c r="X4819" s="69">
        <f>Job_Cards[[#This Row],[GST on Lobour]]+Job_Cards[[#This Row],[Total Labour]]+Job_Cards[[#This Row],[Part Value]]</f>
        <v>0</v>
      </c>
    </row>
    <row r="4820" spans="7:24" x14ac:dyDescent="0.35">
      <c r="G4820" s="64"/>
      <c r="H4820" s="65"/>
      <c r="I4820" s="65" t="str">
        <f>IF(Job_Cards[[#This Row],[Customer Name]]="",I4819,"")</f>
        <v>Counter Sale</v>
      </c>
      <c r="K4820" s="67" t="str">
        <f>_xlfn.XLOOKUP(Job_Cards[[#This Row],[Part Code Issued]],'Inventory Check'!$A$3:$A$3000,'Inventory Check'!$B$3:$B$3000,"WRONG Code",0)</f>
        <v>WRONG Code</v>
      </c>
      <c r="N4820" s="69">
        <f t="shared" si="439"/>
        <v>0</v>
      </c>
      <c r="U4820" s="71">
        <f t="shared" si="438"/>
        <v>0</v>
      </c>
      <c r="V4820" s="71">
        <f t="shared" si="440"/>
        <v>0</v>
      </c>
      <c r="X4820" s="69">
        <f>Job_Cards[[#This Row],[GST on Lobour]]+Job_Cards[[#This Row],[Total Labour]]+Job_Cards[[#This Row],[Part Value]]</f>
        <v>0</v>
      </c>
    </row>
    <row r="4821" spans="7:24" x14ac:dyDescent="0.35">
      <c r="G4821" s="64"/>
      <c r="H4821" s="65"/>
      <c r="I4821" s="65" t="str">
        <f>IF(Job_Cards[[#This Row],[Customer Name]]="",I4820,"")</f>
        <v>Counter Sale</v>
      </c>
      <c r="K4821" s="67" t="str">
        <f>_xlfn.XLOOKUP(Job_Cards[[#This Row],[Part Code Issued]],'Inventory Check'!$A$3:$A$3000,'Inventory Check'!$B$3:$B$3000,"WRONG Code",0)</f>
        <v>WRONG Code</v>
      </c>
      <c r="N4821" s="69">
        <f t="shared" si="439"/>
        <v>0</v>
      </c>
      <c r="U4821" s="71">
        <f t="shared" si="438"/>
        <v>0</v>
      </c>
      <c r="V4821" s="71">
        <f t="shared" si="440"/>
        <v>0</v>
      </c>
      <c r="X4821" s="69">
        <f>Job_Cards[[#This Row],[GST on Lobour]]+Job_Cards[[#This Row],[Total Labour]]+Job_Cards[[#This Row],[Part Value]]</f>
        <v>0</v>
      </c>
    </row>
    <row r="4822" spans="7:24" x14ac:dyDescent="0.35">
      <c r="G4822" s="64"/>
      <c r="H4822" s="65"/>
      <c r="I4822" s="65" t="str">
        <f>IF(Job_Cards[[#This Row],[Customer Name]]="",I4821,"")</f>
        <v>Counter Sale</v>
      </c>
      <c r="K4822" s="67" t="str">
        <f>_xlfn.XLOOKUP(Job_Cards[[#This Row],[Part Code Issued]],'Inventory Check'!$A$3:$A$3000,'Inventory Check'!$B$3:$B$3000,"WRONG Code",0)</f>
        <v>WRONG Code</v>
      </c>
      <c r="N4822" s="69">
        <f t="shared" si="439"/>
        <v>0</v>
      </c>
      <c r="U4822" s="71">
        <f t="shared" si="438"/>
        <v>0</v>
      </c>
      <c r="V4822" s="71">
        <f t="shared" si="440"/>
        <v>0</v>
      </c>
      <c r="X4822" s="69">
        <f>Job_Cards[[#This Row],[GST on Lobour]]+Job_Cards[[#This Row],[Total Labour]]+Job_Cards[[#This Row],[Part Value]]</f>
        <v>0</v>
      </c>
    </row>
    <row r="4823" spans="7:24" x14ac:dyDescent="0.35">
      <c r="G4823" s="64"/>
      <c r="H4823" s="65"/>
      <c r="I4823" s="65" t="str">
        <f>IF(Job_Cards[[#This Row],[Customer Name]]="",I4822,"")</f>
        <v>Counter Sale</v>
      </c>
      <c r="K4823" s="67" t="str">
        <f>_xlfn.XLOOKUP(Job_Cards[[#This Row],[Part Code Issued]],'Inventory Check'!$A$3:$A$3000,'Inventory Check'!$B$3:$B$3000,"WRONG Code",0)</f>
        <v>WRONG Code</v>
      </c>
      <c r="N4823" s="69">
        <f t="shared" si="439"/>
        <v>0</v>
      </c>
      <c r="U4823" s="71">
        <f t="shared" si="438"/>
        <v>0</v>
      </c>
      <c r="V4823" s="71">
        <f t="shared" si="440"/>
        <v>0</v>
      </c>
      <c r="X4823" s="69">
        <f>Job_Cards[[#This Row],[GST on Lobour]]+Job_Cards[[#This Row],[Total Labour]]+Job_Cards[[#This Row],[Part Value]]</f>
        <v>0</v>
      </c>
    </row>
    <row r="4824" spans="7:24" x14ac:dyDescent="0.35">
      <c r="G4824" s="64"/>
      <c r="H4824" s="65"/>
      <c r="I4824" s="65" t="str">
        <f>IF(Job_Cards[[#This Row],[Customer Name]]="",I4823,"")</f>
        <v>Counter Sale</v>
      </c>
      <c r="K4824" s="67" t="str">
        <f>_xlfn.XLOOKUP(Job_Cards[[#This Row],[Part Code Issued]],'Inventory Check'!$A$3:$A$3000,'Inventory Check'!$B$3:$B$3000,"WRONG Code",0)</f>
        <v>WRONG Code</v>
      </c>
      <c r="N4824" s="69">
        <f t="shared" si="439"/>
        <v>0</v>
      </c>
      <c r="U4824" s="71">
        <f t="shared" si="438"/>
        <v>0</v>
      </c>
      <c r="V4824" s="71">
        <f t="shared" si="440"/>
        <v>0</v>
      </c>
      <c r="X4824" s="69">
        <f>Job_Cards[[#This Row],[GST on Lobour]]+Job_Cards[[#This Row],[Total Labour]]+Job_Cards[[#This Row],[Part Value]]</f>
        <v>0</v>
      </c>
    </row>
    <row r="4825" spans="7:24" x14ac:dyDescent="0.35">
      <c r="G4825" s="64"/>
      <c r="H4825" s="65"/>
      <c r="I4825" s="65" t="str">
        <f>IF(Job_Cards[[#This Row],[Customer Name]]="",I4824,"")</f>
        <v>Counter Sale</v>
      </c>
      <c r="K4825" s="67" t="str">
        <f>_xlfn.XLOOKUP(Job_Cards[[#This Row],[Part Code Issued]],'Inventory Check'!$A$3:$A$3000,'Inventory Check'!$B$3:$B$3000,"WRONG Code",0)</f>
        <v>WRONG Code</v>
      </c>
      <c r="N4825" s="69">
        <f t="shared" si="439"/>
        <v>0</v>
      </c>
      <c r="U4825" s="71">
        <f t="shared" si="438"/>
        <v>0</v>
      </c>
      <c r="V4825" s="71">
        <f t="shared" si="440"/>
        <v>0</v>
      </c>
      <c r="X4825" s="69">
        <f>Job_Cards[[#This Row],[GST on Lobour]]+Job_Cards[[#This Row],[Total Labour]]+Job_Cards[[#This Row],[Part Value]]</f>
        <v>0</v>
      </c>
    </row>
    <row r="4826" spans="7:24" x14ac:dyDescent="0.35">
      <c r="G4826" s="64"/>
      <c r="H4826" s="65"/>
      <c r="I4826" s="65" t="str">
        <f>IF(Job_Cards[[#This Row],[Customer Name]]="",I4825,"")</f>
        <v>Counter Sale</v>
      </c>
      <c r="K4826" s="67" t="str">
        <f>_xlfn.XLOOKUP(Job_Cards[[#This Row],[Part Code Issued]],'Inventory Check'!$A$3:$A$3000,'Inventory Check'!$B$3:$B$3000,"WRONG Code",0)</f>
        <v>WRONG Code</v>
      </c>
      <c r="N4826" s="69">
        <f t="shared" si="439"/>
        <v>0</v>
      </c>
      <c r="U4826" s="71">
        <f t="shared" si="438"/>
        <v>0</v>
      </c>
      <c r="V4826" s="71">
        <f t="shared" si="440"/>
        <v>0</v>
      </c>
      <c r="X4826" s="69">
        <f>Job_Cards[[#This Row],[GST on Lobour]]+Job_Cards[[#This Row],[Total Labour]]+Job_Cards[[#This Row],[Part Value]]</f>
        <v>0</v>
      </c>
    </row>
    <row r="4827" spans="7:24" x14ac:dyDescent="0.35">
      <c r="G4827" s="64"/>
      <c r="H4827" s="65"/>
      <c r="I4827" s="65" t="str">
        <f>IF(Job_Cards[[#This Row],[Customer Name]]="",I4826,"")</f>
        <v>Counter Sale</v>
      </c>
      <c r="K4827" s="67" t="str">
        <f>_xlfn.XLOOKUP(Job_Cards[[#This Row],[Part Code Issued]],'Inventory Check'!$A$3:$A$3000,'Inventory Check'!$B$3:$B$3000,"WRONG Code",0)</f>
        <v>WRONG Code</v>
      </c>
      <c r="N4827" s="69">
        <f t="shared" si="439"/>
        <v>0</v>
      </c>
      <c r="U4827" s="71">
        <f t="shared" si="438"/>
        <v>0</v>
      </c>
      <c r="V4827" s="71">
        <f t="shared" si="440"/>
        <v>0</v>
      </c>
      <c r="X4827" s="69">
        <f>Job_Cards[[#This Row],[GST on Lobour]]+Job_Cards[[#This Row],[Total Labour]]+Job_Cards[[#This Row],[Part Value]]</f>
        <v>0</v>
      </c>
    </row>
    <row r="4828" spans="7:24" x14ac:dyDescent="0.35">
      <c r="G4828" s="64"/>
      <c r="H4828" s="65"/>
      <c r="I4828" s="65" t="str">
        <f>IF(Job_Cards[[#This Row],[Customer Name]]="",I4827,"")</f>
        <v>Counter Sale</v>
      </c>
      <c r="K4828" s="67" t="str">
        <f>_xlfn.XLOOKUP(Job_Cards[[#This Row],[Part Code Issued]],'Inventory Check'!$A$3:$A$3000,'Inventory Check'!$B$3:$B$3000,"WRONG Code",0)</f>
        <v>WRONG Code</v>
      </c>
      <c r="N4828" s="69">
        <f t="shared" si="439"/>
        <v>0</v>
      </c>
      <c r="U4828" s="71">
        <f t="shared" si="438"/>
        <v>0</v>
      </c>
      <c r="V4828" s="71">
        <f t="shared" si="440"/>
        <v>0</v>
      </c>
      <c r="X4828" s="69">
        <f>Job_Cards[[#This Row],[GST on Lobour]]+Job_Cards[[#This Row],[Total Labour]]+Job_Cards[[#This Row],[Part Value]]</f>
        <v>0</v>
      </c>
    </row>
    <row r="4829" spans="7:24" x14ac:dyDescent="0.35">
      <c r="G4829" s="64"/>
      <c r="H4829" s="65"/>
      <c r="I4829" s="65" t="str">
        <f>IF(Job_Cards[[#This Row],[Customer Name]]="",I4828,"")</f>
        <v>Counter Sale</v>
      </c>
      <c r="K4829" s="67" t="str">
        <f>_xlfn.XLOOKUP(Job_Cards[[#This Row],[Part Code Issued]],'Inventory Check'!$A$3:$A$3000,'Inventory Check'!$B$3:$B$3000,"WRONG Code",0)</f>
        <v>WRONG Code</v>
      </c>
      <c r="N4829" s="69">
        <f t="shared" si="439"/>
        <v>0</v>
      </c>
      <c r="U4829" s="71">
        <f t="shared" si="438"/>
        <v>0</v>
      </c>
      <c r="V4829" s="71">
        <f t="shared" si="440"/>
        <v>0</v>
      </c>
      <c r="X4829" s="69">
        <f>Job_Cards[[#This Row],[GST on Lobour]]+Job_Cards[[#This Row],[Total Labour]]+Job_Cards[[#This Row],[Part Value]]</f>
        <v>0</v>
      </c>
    </row>
    <row r="4830" spans="7:24" x14ac:dyDescent="0.35">
      <c r="G4830" s="64"/>
      <c r="H4830" s="65"/>
      <c r="I4830" s="65" t="str">
        <f>IF(Job_Cards[[#This Row],[Customer Name]]="",I4829,"")</f>
        <v>Counter Sale</v>
      </c>
      <c r="K4830" s="67" t="str">
        <f>_xlfn.XLOOKUP(Job_Cards[[#This Row],[Part Code Issued]],'Inventory Check'!$A$3:$A$3000,'Inventory Check'!$B$3:$B$3000,"WRONG Code",0)</f>
        <v>WRONG Code</v>
      </c>
      <c r="N4830" s="69">
        <f t="shared" si="439"/>
        <v>0</v>
      </c>
      <c r="U4830" s="71">
        <f t="shared" si="438"/>
        <v>0</v>
      </c>
      <c r="V4830" s="71">
        <f t="shared" si="440"/>
        <v>0</v>
      </c>
      <c r="X4830" s="69">
        <f>Job_Cards[[#This Row],[GST on Lobour]]+Job_Cards[[#This Row],[Total Labour]]+Job_Cards[[#This Row],[Part Value]]</f>
        <v>0</v>
      </c>
    </row>
    <row r="4831" spans="7:24" x14ac:dyDescent="0.35">
      <c r="G4831" s="64"/>
      <c r="H4831" s="65"/>
      <c r="I4831" s="65" t="str">
        <f>IF(Job_Cards[[#This Row],[Customer Name]]="",I4830,"")</f>
        <v>Counter Sale</v>
      </c>
      <c r="K4831" s="67" t="str">
        <f>_xlfn.XLOOKUP(Job_Cards[[#This Row],[Part Code Issued]],'Inventory Check'!$A$3:$A$3000,'Inventory Check'!$B$3:$B$3000,"WRONG Code",0)</f>
        <v>WRONG Code</v>
      </c>
      <c r="N4831" s="69">
        <f t="shared" si="439"/>
        <v>0</v>
      </c>
      <c r="U4831" s="71">
        <f t="shared" si="438"/>
        <v>0</v>
      </c>
      <c r="V4831" s="71">
        <f t="shared" si="440"/>
        <v>0</v>
      </c>
      <c r="X4831" s="69">
        <f>Job_Cards[[#This Row],[GST on Lobour]]+Job_Cards[[#This Row],[Total Labour]]+Job_Cards[[#This Row],[Part Value]]</f>
        <v>0</v>
      </c>
    </row>
    <row r="4832" spans="7:24" x14ac:dyDescent="0.35">
      <c r="G4832" s="64"/>
      <c r="H4832" s="65"/>
      <c r="I4832" s="65" t="str">
        <f>IF(Job_Cards[[#This Row],[Customer Name]]="",I4831,"")</f>
        <v>Counter Sale</v>
      </c>
      <c r="K4832" s="67" t="str">
        <f>_xlfn.XLOOKUP(Job_Cards[[#This Row],[Part Code Issued]],'Inventory Check'!$A$3:$A$3000,'Inventory Check'!$B$3:$B$3000,"WRONG Code",0)</f>
        <v>WRONG Code</v>
      </c>
      <c r="N4832" s="69">
        <f t="shared" si="439"/>
        <v>0</v>
      </c>
      <c r="U4832" s="71">
        <f t="shared" si="438"/>
        <v>0</v>
      </c>
      <c r="V4832" s="71">
        <f t="shared" si="440"/>
        <v>0</v>
      </c>
      <c r="X4832" s="69">
        <f>Job_Cards[[#This Row],[GST on Lobour]]+Job_Cards[[#This Row],[Total Labour]]+Job_Cards[[#This Row],[Part Value]]</f>
        <v>0</v>
      </c>
    </row>
    <row r="4833" spans="7:24" x14ac:dyDescent="0.35">
      <c r="G4833" s="64"/>
      <c r="H4833" s="65"/>
      <c r="I4833" s="65" t="str">
        <f>IF(Job_Cards[[#This Row],[Customer Name]]="",I4832,"")</f>
        <v>Counter Sale</v>
      </c>
      <c r="K4833" s="67" t="str">
        <f>_xlfn.XLOOKUP(Job_Cards[[#This Row],[Part Code Issued]],'Inventory Check'!$A$3:$A$3000,'Inventory Check'!$B$3:$B$3000,"WRONG Code",0)</f>
        <v>WRONG Code</v>
      </c>
      <c r="N4833" s="69">
        <f t="shared" si="439"/>
        <v>0</v>
      </c>
      <c r="U4833" s="71">
        <f t="shared" si="438"/>
        <v>0</v>
      </c>
      <c r="V4833" s="71">
        <f t="shared" si="440"/>
        <v>0</v>
      </c>
      <c r="X4833" s="69">
        <f>Job_Cards[[#This Row],[GST on Lobour]]+Job_Cards[[#This Row],[Total Labour]]+Job_Cards[[#This Row],[Part Value]]</f>
        <v>0</v>
      </c>
    </row>
    <row r="4834" spans="7:24" x14ac:dyDescent="0.35">
      <c r="G4834" s="64"/>
      <c r="H4834" s="65"/>
      <c r="I4834" s="65" t="str">
        <f>IF(Job_Cards[[#This Row],[Customer Name]]="",I4833,"")</f>
        <v>Counter Sale</v>
      </c>
      <c r="K4834" s="67" t="str">
        <f>_xlfn.XLOOKUP(Job_Cards[[#This Row],[Part Code Issued]],'Inventory Check'!$A$3:$A$3000,'Inventory Check'!$B$3:$B$3000,"WRONG Code",0)</f>
        <v>WRONG Code</v>
      </c>
      <c r="N4834" s="69">
        <f t="shared" si="439"/>
        <v>0</v>
      </c>
      <c r="U4834" s="71">
        <f t="shared" si="438"/>
        <v>0</v>
      </c>
      <c r="V4834" s="71">
        <f t="shared" si="440"/>
        <v>0</v>
      </c>
      <c r="X4834" s="69">
        <f>Job_Cards[[#This Row],[GST on Lobour]]+Job_Cards[[#This Row],[Total Labour]]+Job_Cards[[#This Row],[Part Value]]</f>
        <v>0</v>
      </c>
    </row>
    <row r="4835" spans="7:24" x14ac:dyDescent="0.35">
      <c r="G4835" s="64"/>
      <c r="H4835" s="65"/>
      <c r="I4835" s="65" t="str">
        <f>IF(Job_Cards[[#This Row],[Customer Name]]="",I4834,"")</f>
        <v>Counter Sale</v>
      </c>
      <c r="K4835" s="67" t="str">
        <f>_xlfn.XLOOKUP(Job_Cards[[#This Row],[Part Code Issued]],'Inventory Check'!$A$3:$A$3000,'Inventory Check'!$B$3:$B$3000,"WRONG Code",0)</f>
        <v>WRONG Code</v>
      </c>
      <c r="N4835" s="69">
        <f t="shared" si="439"/>
        <v>0</v>
      </c>
      <c r="U4835" s="71">
        <f t="shared" si="438"/>
        <v>0</v>
      </c>
      <c r="V4835" s="71">
        <f t="shared" si="440"/>
        <v>0</v>
      </c>
      <c r="X4835" s="69">
        <f>Job_Cards[[#This Row],[GST on Lobour]]+Job_Cards[[#This Row],[Total Labour]]+Job_Cards[[#This Row],[Part Value]]</f>
        <v>0</v>
      </c>
    </row>
    <row r="4836" spans="7:24" x14ac:dyDescent="0.35">
      <c r="G4836" s="64"/>
      <c r="H4836" s="65"/>
      <c r="I4836" s="65" t="str">
        <f>IF(Job_Cards[[#This Row],[Customer Name]]="",I4835,"")</f>
        <v>Counter Sale</v>
      </c>
      <c r="K4836" s="67" t="str">
        <f>_xlfn.XLOOKUP(Job_Cards[[#This Row],[Part Code Issued]],'Inventory Check'!$A$3:$A$3000,'Inventory Check'!$B$3:$B$3000,"WRONG Code",0)</f>
        <v>WRONG Code</v>
      </c>
      <c r="N4836" s="69">
        <f t="shared" si="439"/>
        <v>0</v>
      </c>
      <c r="U4836" s="71">
        <f t="shared" si="438"/>
        <v>0</v>
      </c>
      <c r="V4836" s="71">
        <f t="shared" si="440"/>
        <v>0</v>
      </c>
      <c r="X4836" s="69">
        <f>Job_Cards[[#This Row],[GST on Lobour]]+Job_Cards[[#This Row],[Total Labour]]+Job_Cards[[#This Row],[Part Value]]</f>
        <v>0</v>
      </c>
    </row>
    <row r="4837" spans="7:24" x14ac:dyDescent="0.35">
      <c r="G4837" s="64"/>
      <c r="H4837" s="65"/>
      <c r="I4837" s="65" t="str">
        <f>IF(Job_Cards[[#This Row],[Customer Name]]="",I4836,"")</f>
        <v>Counter Sale</v>
      </c>
      <c r="K4837" s="67" t="str">
        <f>_xlfn.XLOOKUP(Job_Cards[[#This Row],[Part Code Issued]],'Inventory Check'!$A$3:$A$3000,'Inventory Check'!$B$3:$B$3000,"WRONG Code",0)</f>
        <v>WRONG Code</v>
      </c>
      <c r="N4837" s="69">
        <f t="shared" si="439"/>
        <v>0</v>
      </c>
      <c r="U4837" s="71">
        <f t="shared" si="438"/>
        <v>0</v>
      </c>
      <c r="V4837" s="71">
        <f t="shared" si="440"/>
        <v>0</v>
      </c>
      <c r="X4837" s="69">
        <f>Job_Cards[[#This Row],[GST on Lobour]]+Job_Cards[[#This Row],[Total Labour]]+Job_Cards[[#This Row],[Part Value]]</f>
        <v>0</v>
      </c>
    </row>
    <row r="4838" spans="7:24" x14ac:dyDescent="0.35">
      <c r="G4838" s="64"/>
      <c r="H4838" s="65"/>
      <c r="I4838" s="65" t="str">
        <f>IF(Job_Cards[[#This Row],[Customer Name]]="",I4837,"")</f>
        <v>Counter Sale</v>
      </c>
      <c r="K4838" s="67" t="str">
        <f>_xlfn.XLOOKUP(Job_Cards[[#This Row],[Part Code Issued]],'Inventory Check'!$A$3:$A$3000,'Inventory Check'!$B$3:$B$3000,"WRONG Code",0)</f>
        <v>WRONG Code</v>
      </c>
      <c r="N4838" s="69">
        <f t="shared" si="439"/>
        <v>0</v>
      </c>
      <c r="U4838" s="71">
        <f t="shared" si="438"/>
        <v>0</v>
      </c>
      <c r="V4838" s="71">
        <f t="shared" si="440"/>
        <v>0</v>
      </c>
      <c r="X4838" s="69">
        <f>Job_Cards[[#This Row],[GST on Lobour]]+Job_Cards[[#This Row],[Total Labour]]+Job_Cards[[#This Row],[Part Value]]</f>
        <v>0</v>
      </c>
    </row>
    <row r="4839" spans="7:24" x14ac:dyDescent="0.35">
      <c r="G4839" s="64"/>
      <c r="H4839" s="65"/>
      <c r="I4839" s="65" t="str">
        <f>IF(Job_Cards[[#This Row],[Customer Name]]="",I4838,"")</f>
        <v>Counter Sale</v>
      </c>
      <c r="K4839" s="67" t="str">
        <f>_xlfn.XLOOKUP(Job_Cards[[#This Row],[Part Code Issued]],'Inventory Check'!$A$3:$A$3000,'Inventory Check'!$B$3:$B$3000,"WRONG Code",0)</f>
        <v>WRONG Code</v>
      </c>
      <c r="N4839" s="69">
        <f t="shared" si="439"/>
        <v>0</v>
      </c>
      <c r="U4839" s="71">
        <f t="shared" si="438"/>
        <v>0</v>
      </c>
      <c r="V4839" s="71">
        <f t="shared" si="440"/>
        <v>0</v>
      </c>
      <c r="X4839" s="69">
        <f>Job_Cards[[#This Row],[GST on Lobour]]+Job_Cards[[#This Row],[Total Labour]]+Job_Cards[[#This Row],[Part Value]]</f>
        <v>0</v>
      </c>
    </row>
    <row r="4840" spans="7:24" x14ac:dyDescent="0.35">
      <c r="G4840" s="64"/>
      <c r="H4840" s="65"/>
      <c r="I4840" s="65" t="str">
        <f>IF(Job_Cards[[#This Row],[Customer Name]]="",I4839,"")</f>
        <v>Counter Sale</v>
      </c>
      <c r="K4840" s="67" t="str">
        <f>_xlfn.XLOOKUP(Job_Cards[[#This Row],[Part Code Issued]],'Inventory Check'!$A$3:$A$3000,'Inventory Check'!$B$3:$B$3000,"WRONG Code",0)</f>
        <v>WRONG Code</v>
      </c>
      <c r="N4840" s="69">
        <f t="shared" si="439"/>
        <v>0</v>
      </c>
      <c r="U4840" s="71">
        <f t="shared" si="438"/>
        <v>0</v>
      </c>
      <c r="V4840" s="71">
        <f t="shared" si="440"/>
        <v>0</v>
      </c>
      <c r="X4840" s="69">
        <f>Job_Cards[[#This Row],[GST on Lobour]]+Job_Cards[[#This Row],[Total Labour]]+Job_Cards[[#This Row],[Part Value]]</f>
        <v>0</v>
      </c>
    </row>
    <row r="4841" spans="7:24" x14ac:dyDescent="0.35">
      <c r="G4841" s="64"/>
      <c r="H4841" s="65"/>
      <c r="I4841" s="65" t="str">
        <f>IF(Job_Cards[[#This Row],[Customer Name]]="",I4840,"")</f>
        <v>Counter Sale</v>
      </c>
      <c r="K4841" s="67" t="str">
        <f>_xlfn.XLOOKUP(Job_Cards[[#This Row],[Part Code Issued]],'Inventory Check'!$A$3:$A$3000,'Inventory Check'!$B$3:$B$3000,"WRONG Code",0)</f>
        <v>WRONG Code</v>
      </c>
      <c r="N4841" s="69">
        <f t="shared" si="439"/>
        <v>0</v>
      </c>
      <c r="U4841" s="71">
        <f t="shared" si="438"/>
        <v>0</v>
      </c>
      <c r="V4841" s="71">
        <f t="shared" si="440"/>
        <v>0</v>
      </c>
      <c r="X4841" s="69">
        <f>Job_Cards[[#This Row],[GST on Lobour]]+Job_Cards[[#This Row],[Total Labour]]+Job_Cards[[#This Row],[Part Value]]</f>
        <v>0</v>
      </c>
    </row>
    <row r="4842" spans="7:24" x14ac:dyDescent="0.35">
      <c r="G4842" s="64"/>
      <c r="H4842" s="65"/>
      <c r="I4842" s="65" t="str">
        <f>IF(Job_Cards[[#This Row],[Customer Name]]="",I4841,"")</f>
        <v>Counter Sale</v>
      </c>
      <c r="K4842" s="67" t="str">
        <f>_xlfn.XLOOKUP(Job_Cards[[#This Row],[Part Code Issued]],'Inventory Check'!$A$3:$A$3000,'Inventory Check'!$B$3:$B$3000,"WRONG Code",0)</f>
        <v>WRONG Code</v>
      </c>
      <c r="N4842" s="69">
        <f t="shared" si="439"/>
        <v>0</v>
      </c>
      <c r="U4842" s="71">
        <f t="shared" si="438"/>
        <v>0</v>
      </c>
      <c r="V4842" s="71">
        <f t="shared" si="440"/>
        <v>0</v>
      </c>
      <c r="X4842" s="69">
        <f>Job_Cards[[#This Row],[GST on Lobour]]+Job_Cards[[#This Row],[Total Labour]]+Job_Cards[[#This Row],[Part Value]]</f>
        <v>0</v>
      </c>
    </row>
    <row r="4843" spans="7:24" x14ac:dyDescent="0.35">
      <c r="G4843" s="64"/>
      <c r="H4843" s="65"/>
      <c r="I4843" s="65" t="str">
        <f>IF(Job_Cards[[#This Row],[Customer Name]]="",I4842,"")</f>
        <v>Counter Sale</v>
      </c>
      <c r="K4843" s="67" t="str">
        <f>_xlfn.XLOOKUP(Job_Cards[[#This Row],[Part Code Issued]],'Inventory Check'!$A$3:$A$3000,'Inventory Check'!$B$3:$B$3000,"WRONG Code",0)</f>
        <v>WRONG Code</v>
      </c>
      <c r="N4843" s="69">
        <f t="shared" si="439"/>
        <v>0</v>
      </c>
      <c r="U4843" s="71">
        <f t="shared" si="438"/>
        <v>0</v>
      </c>
      <c r="V4843" s="71">
        <f t="shared" si="440"/>
        <v>0</v>
      </c>
      <c r="X4843" s="69">
        <f>Job_Cards[[#This Row],[GST on Lobour]]+Job_Cards[[#This Row],[Total Labour]]+Job_Cards[[#This Row],[Part Value]]</f>
        <v>0</v>
      </c>
    </row>
    <row r="4844" spans="7:24" x14ac:dyDescent="0.35">
      <c r="G4844" s="64"/>
      <c r="H4844" s="65"/>
      <c r="I4844" s="65" t="str">
        <f>IF(Job_Cards[[#This Row],[Customer Name]]="",I4843,"")</f>
        <v>Counter Sale</v>
      </c>
      <c r="K4844" s="67" t="str">
        <f>_xlfn.XLOOKUP(Job_Cards[[#This Row],[Part Code Issued]],'Inventory Check'!$A$3:$A$3000,'Inventory Check'!$B$3:$B$3000,"WRONG Code",0)</f>
        <v>WRONG Code</v>
      </c>
      <c r="N4844" s="69">
        <f t="shared" si="439"/>
        <v>0</v>
      </c>
      <c r="U4844" s="71">
        <f t="shared" si="438"/>
        <v>0</v>
      </c>
      <c r="V4844" s="71">
        <f t="shared" si="440"/>
        <v>0</v>
      </c>
      <c r="X4844" s="69">
        <f>Job_Cards[[#This Row],[GST on Lobour]]+Job_Cards[[#This Row],[Total Labour]]+Job_Cards[[#This Row],[Part Value]]</f>
        <v>0</v>
      </c>
    </row>
    <row r="4845" spans="7:24" x14ac:dyDescent="0.35">
      <c r="G4845" s="64"/>
      <c r="H4845" s="65"/>
      <c r="I4845" s="65" t="str">
        <f>IF(Job_Cards[[#This Row],[Customer Name]]="",I4844,"")</f>
        <v>Counter Sale</v>
      </c>
      <c r="K4845" s="67" t="str">
        <f>_xlfn.XLOOKUP(Job_Cards[[#This Row],[Part Code Issued]],'Inventory Check'!$A$3:$A$3000,'Inventory Check'!$B$3:$B$3000,"WRONG Code",0)</f>
        <v>WRONG Code</v>
      </c>
      <c r="N4845" s="69">
        <f t="shared" si="439"/>
        <v>0</v>
      </c>
      <c r="U4845" s="71">
        <f t="shared" si="438"/>
        <v>0</v>
      </c>
      <c r="V4845" s="71">
        <f t="shared" si="440"/>
        <v>0</v>
      </c>
      <c r="X4845" s="69">
        <f>Job_Cards[[#This Row],[GST on Lobour]]+Job_Cards[[#This Row],[Total Labour]]+Job_Cards[[#This Row],[Part Value]]</f>
        <v>0</v>
      </c>
    </row>
    <row r="4846" spans="7:24" x14ac:dyDescent="0.35">
      <c r="G4846" s="64"/>
      <c r="H4846" s="65"/>
      <c r="I4846" s="65" t="str">
        <f>IF(Job_Cards[[#This Row],[Customer Name]]="",I4845,"")</f>
        <v>Counter Sale</v>
      </c>
      <c r="K4846" s="67" t="str">
        <f>_xlfn.XLOOKUP(Job_Cards[[#This Row],[Part Code Issued]],'Inventory Check'!$A$3:$A$3000,'Inventory Check'!$B$3:$B$3000,"WRONG Code",0)</f>
        <v>WRONG Code</v>
      </c>
      <c r="N4846" s="69">
        <f t="shared" si="439"/>
        <v>0</v>
      </c>
      <c r="U4846" s="71">
        <f t="shared" si="438"/>
        <v>0</v>
      </c>
      <c r="V4846" s="71">
        <f t="shared" si="440"/>
        <v>0</v>
      </c>
      <c r="X4846" s="69">
        <f>Job_Cards[[#This Row],[GST on Lobour]]+Job_Cards[[#This Row],[Total Labour]]+Job_Cards[[#This Row],[Part Value]]</f>
        <v>0</v>
      </c>
    </row>
    <row r="4847" spans="7:24" x14ac:dyDescent="0.35">
      <c r="G4847" s="64"/>
      <c r="H4847" s="65"/>
      <c r="I4847" s="65" t="str">
        <f>IF(Job_Cards[[#This Row],[Customer Name]]="",I4846,"")</f>
        <v>Counter Sale</v>
      </c>
      <c r="K4847" s="67" t="str">
        <f>_xlfn.XLOOKUP(Job_Cards[[#This Row],[Part Code Issued]],'Inventory Check'!$A$3:$A$3000,'Inventory Check'!$B$3:$B$3000,"WRONG Code",0)</f>
        <v>WRONG Code</v>
      </c>
      <c r="N4847" s="69">
        <f t="shared" si="439"/>
        <v>0</v>
      </c>
      <c r="U4847" s="71">
        <f t="shared" si="438"/>
        <v>0</v>
      </c>
      <c r="V4847" s="71">
        <f t="shared" si="440"/>
        <v>0</v>
      </c>
      <c r="X4847" s="69">
        <f>Job_Cards[[#This Row],[GST on Lobour]]+Job_Cards[[#This Row],[Total Labour]]+Job_Cards[[#This Row],[Part Value]]</f>
        <v>0</v>
      </c>
    </row>
    <row r="4848" spans="7:24" x14ac:dyDescent="0.35">
      <c r="G4848" s="64"/>
      <c r="H4848" s="65"/>
      <c r="I4848" s="65" t="str">
        <f>IF(Job_Cards[[#This Row],[Customer Name]]="",I4847,"")</f>
        <v>Counter Sale</v>
      </c>
      <c r="K4848" s="67" t="str">
        <f>_xlfn.XLOOKUP(Job_Cards[[#This Row],[Part Code Issued]],'Inventory Check'!$A$3:$A$3000,'Inventory Check'!$B$3:$B$3000,"WRONG Code",0)</f>
        <v>WRONG Code</v>
      </c>
      <c r="N4848" s="69">
        <f t="shared" si="439"/>
        <v>0</v>
      </c>
      <c r="U4848" s="71">
        <f t="shared" si="438"/>
        <v>0</v>
      </c>
      <c r="V4848" s="71">
        <f t="shared" si="440"/>
        <v>0</v>
      </c>
      <c r="X4848" s="69">
        <f>Job_Cards[[#This Row],[GST on Lobour]]+Job_Cards[[#This Row],[Total Labour]]+Job_Cards[[#This Row],[Part Value]]</f>
        <v>0</v>
      </c>
    </row>
    <row r="4849" spans="7:24" x14ac:dyDescent="0.35">
      <c r="G4849" s="64"/>
      <c r="H4849" s="65"/>
      <c r="I4849" s="65" t="str">
        <f>IF(Job_Cards[[#This Row],[Customer Name]]="",I4848,"")</f>
        <v>Counter Sale</v>
      </c>
      <c r="K4849" s="67" t="str">
        <f>_xlfn.XLOOKUP(Job_Cards[[#This Row],[Part Code Issued]],'Inventory Check'!$A$3:$A$3000,'Inventory Check'!$B$3:$B$3000,"WRONG Code",0)</f>
        <v>WRONG Code</v>
      </c>
      <c r="N4849" s="69">
        <f t="shared" si="439"/>
        <v>0</v>
      </c>
      <c r="U4849" s="71">
        <f t="shared" si="438"/>
        <v>0</v>
      </c>
      <c r="V4849" s="71">
        <f t="shared" si="440"/>
        <v>0</v>
      </c>
      <c r="X4849" s="69">
        <f>Job_Cards[[#This Row],[GST on Lobour]]+Job_Cards[[#This Row],[Total Labour]]+Job_Cards[[#This Row],[Part Value]]</f>
        <v>0</v>
      </c>
    </row>
    <row r="4850" spans="7:24" x14ac:dyDescent="0.35">
      <c r="G4850" s="64"/>
      <c r="H4850" s="65"/>
      <c r="I4850" s="65" t="str">
        <f>IF(Job_Cards[[#This Row],[Customer Name]]="",I4849,"")</f>
        <v>Counter Sale</v>
      </c>
      <c r="K4850" s="67" t="str">
        <f>_xlfn.XLOOKUP(Job_Cards[[#This Row],[Part Code Issued]],'Inventory Check'!$A$3:$A$3000,'Inventory Check'!$B$3:$B$3000,"WRONG Code",0)</f>
        <v>WRONG Code</v>
      </c>
      <c r="N4850" s="69">
        <f t="shared" si="439"/>
        <v>0</v>
      </c>
      <c r="U4850" s="71">
        <f t="shared" si="438"/>
        <v>0</v>
      </c>
      <c r="V4850" s="71">
        <f t="shared" si="440"/>
        <v>0</v>
      </c>
      <c r="X4850" s="69">
        <f>Job_Cards[[#This Row],[GST on Lobour]]+Job_Cards[[#This Row],[Total Labour]]+Job_Cards[[#This Row],[Part Value]]</f>
        <v>0</v>
      </c>
    </row>
    <row r="4851" spans="7:24" x14ac:dyDescent="0.35">
      <c r="G4851" s="64"/>
      <c r="H4851" s="65"/>
      <c r="I4851" s="65" t="str">
        <f>IF(Job_Cards[[#This Row],[Customer Name]]="",I4850,"")</f>
        <v>Counter Sale</v>
      </c>
      <c r="K4851" s="67" t="str">
        <f>_xlfn.XLOOKUP(Job_Cards[[#This Row],[Part Code Issued]],'Inventory Check'!$A$3:$A$3000,'Inventory Check'!$B$3:$B$3000,"WRONG Code",0)</f>
        <v>WRONG Code</v>
      </c>
      <c r="N4851" s="69">
        <f t="shared" si="439"/>
        <v>0</v>
      </c>
      <c r="U4851" s="71">
        <f t="shared" si="438"/>
        <v>0</v>
      </c>
      <c r="V4851" s="71">
        <f t="shared" si="440"/>
        <v>0</v>
      </c>
      <c r="X4851" s="69">
        <f>Job_Cards[[#This Row],[GST on Lobour]]+Job_Cards[[#This Row],[Total Labour]]+Job_Cards[[#This Row],[Part Value]]</f>
        <v>0</v>
      </c>
    </row>
    <row r="4852" spans="7:24" x14ac:dyDescent="0.35">
      <c r="G4852" s="64"/>
      <c r="H4852" s="65"/>
      <c r="I4852" s="65" t="str">
        <f>IF(Job_Cards[[#This Row],[Customer Name]]="",I4851,"")</f>
        <v>Counter Sale</v>
      </c>
      <c r="K4852" s="67" t="str">
        <f>_xlfn.XLOOKUP(Job_Cards[[#This Row],[Part Code Issued]],'Inventory Check'!$A$3:$A$3000,'Inventory Check'!$B$3:$B$3000,"WRONG Code",0)</f>
        <v>WRONG Code</v>
      </c>
      <c r="N4852" s="69">
        <f t="shared" si="439"/>
        <v>0</v>
      </c>
      <c r="U4852" s="71">
        <f t="shared" si="438"/>
        <v>0</v>
      </c>
      <c r="V4852" s="71">
        <f t="shared" si="440"/>
        <v>0</v>
      </c>
      <c r="X4852" s="69">
        <f>Job_Cards[[#This Row],[GST on Lobour]]+Job_Cards[[#This Row],[Total Labour]]+Job_Cards[[#This Row],[Part Value]]</f>
        <v>0</v>
      </c>
    </row>
    <row r="4853" spans="7:24" x14ac:dyDescent="0.35">
      <c r="G4853" s="64"/>
      <c r="H4853" s="65"/>
      <c r="I4853" s="65" t="str">
        <f>IF(Job_Cards[[#This Row],[Customer Name]]="",I4852,"")</f>
        <v>Counter Sale</v>
      </c>
      <c r="K4853" s="67" t="str">
        <f>_xlfn.XLOOKUP(Job_Cards[[#This Row],[Part Code Issued]],'Inventory Check'!$A$3:$A$3000,'Inventory Check'!$B$3:$B$3000,"WRONG Code",0)</f>
        <v>WRONG Code</v>
      </c>
      <c r="N4853" s="69">
        <f t="shared" si="439"/>
        <v>0</v>
      </c>
      <c r="U4853" s="71">
        <f t="shared" si="438"/>
        <v>0</v>
      </c>
      <c r="V4853" s="71">
        <f t="shared" si="440"/>
        <v>0</v>
      </c>
      <c r="X4853" s="69">
        <f>Job_Cards[[#This Row],[GST on Lobour]]+Job_Cards[[#This Row],[Total Labour]]+Job_Cards[[#This Row],[Part Value]]</f>
        <v>0</v>
      </c>
    </row>
    <row r="4854" spans="7:24" x14ac:dyDescent="0.35">
      <c r="G4854" s="64"/>
      <c r="H4854" s="65"/>
      <c r="I4854" s="65" t="str">
        <f>IF(Job_Cards[[#This Row],[Customer Name]]="",I4853,"")</f>
        <v>Counter Sale</v>
      </c>
      <c r="K4854" s="67" t="str">
        <f>_xlfn.XLOOKUP(Job_Cards[[#This Row],[Part Code Issued]],'Inventory Check'!$A$3:$A$3000,'Inventory Check'!$B$3:$B$3000,"WRONG Code",0)</f>
        <v>WRONG Code</v>
      </c>
      <c r="N4854" s="69">
        <f t="shared" si="439"/>
        <v>0</v>
      </c>
      <c r="U4854" s="71">
        <f t="shared" si="438"/>
        <v>0</v>
      </c>
      <c r="V4854" s="71">
        <f t="shared" si="440"/>
        <v>0</v>
      </c>
      <c r="X4854" s="69">
        <f>Job_Cards[[#This Row],[GST on Lobour]]+Job_Cards[[#This Row],[Total Labour]]+Job_Cards[[#This Row],[Part Value]]</f>
        <v>0</v>
      </c>
    </row>
    <row r="4855" spans="7:24" x14ac:dyDescent="0.35">
      <c r="G4855" s="64"/>
      <c r="H4855" s="65"/>
      <c r="I4855" s="65" t="str">
        <f>IF(Job_Cards[[#This Row],[Customer Name]]="",I4854,"")</f>
        <v>Counter Sale</v>
      </c>
      <c r="K4855" s="67" t="str">
        <f>_xlfn.XLOOKUP(Job_Cards[[#This Row],[Part Code Issued]],'Inventory Check'!$A$3:$A$3000,'Inventory Check'!$B$3:$B$3000,"WRONG Code",0)</f>
        <v>WRONG Code</v>
      </c>
      <c r="N4855" s="69">
        <f t="shared" si="439"/>
        <v>0</v>
      </c>
      <c r="U4855" s="71">
        <f t="shared" si="438"/>
        <v>0</v>
      </c>
      <c r="V4855" s="71">
        <f t="shared" si="440"/>
        <v>0</v>
      </c>
      <c r="X4855" s="69">
        <f>Job_Cards[[#This Row],[GST on Lobour]]+Job_Cards[[#This Row],[Total Labour]]+Job_Cards[[#This Row],[Part Value]]</f>
        <v>0</v>
      </c>
    </row>
    <row r="4856" spans="7:24" x14ac:dyDescent="0.35">
      <c r="G4856" s="64"/>
      <c r="H4856" s="65"/>
      <c r="I4856" s="65" t="str">
        <f>IF(Job_Cards[[#This Row],[Customer Name]]="",I4855,"")</f>
        <v>Counter Sale</v>
      </c>
      <c r="K4856" s="67" t="str">
        <f>_xlfn.XLOOKUP(Job_Cards[[#This Row],[Part Code Issued]],'Inventory Check'!$A$3:$A$3000,'Inventory Check'!$B$3:$B$3000,"WRONG Code",0)</f>
        <v>WRONG Code</v>
      </c>
      <c r="N4856" s="69">
        <f t="shared" si="439"/>
        <v>0</v>
      </c>
      <c r="U4856" s="71">
        <f t="shared" si="438"/>
        <v>0</v>
      </c>
      <c r="V4856" s="71">
        <f t="shared" si="440"/>
        <v>0</v>
      </c>
      <c r="X4856" s="69">
        <f>Job_Cards[[#This Row],[GST on Lobour]]+Job_Cards[[#This Row],[Total Labour]]+Job_Cards[[#This Row],[Part Value]]</f>
        <v>0</v>
      </c>
    </row>
    <row r="4857" spans="7:24" x14ac:dyDescent="0.35">
      <c r="G4857" s="64"/>
      <c r="H4857" s="65"/>
      <c r="I4857" s="65" t="str">
        <f>IF(Job_Cards[[#This Row],[Customer Name]]="",I4856,"")</f>
        <v>Counter Sale</v>
      </c>
      <c r="K4857" s="67" t="str">
        <f>_xlfn.XLOOKUP(Job_Cards[[#This Row],[Part Code Issued]],'Inventory Check'!$A$3:$A$3000,'Inventory Check'!$B$3:$B$3000,"WRONG Code",0)</f>
        <v>WRONG Code</v>
      </c>
      <c r="N4857" s="69">
        <f t="shared" si="439"/>
        <v>0</v>
      </c>
      <c r="U4857" s="71">
        <f t="shared" si="438"/>
        <v>0</v>
      </c>
      <c r="V4857" s="71">
        <f t="shared" si="440"/>
        <v>0</v>
      </c>
      <c r="X4857" s="69">
        <f>Job_Cards[[#This Row],[GST on Lobour]]+Job_Cards[[#This Row],[Total Labour]]+Job_Cards[[#This Row],[Part Value]]</f>
        <v>0</v>
      </c>
    </row>
    <row r="4858" spans="7:24" x14ac:dyDescent="0.35">
      <c r="G4858" s="64"/>
      <c r="H4858" s="65"/>
      <c r="I4858" s="65" t="str">
        <f>IF(Job_Cards[[#This Row],[Customer Name]]="",I4857,"")</f>
        <v>Counter Sale</v>
      </c>
      <c r="K4858" s="67" t="str">
        <f>_xlfn.XLOOKUP(Job_Cards[[#This Row],[Part Code Issued]],'Inventory Check'!$A$3:$A$3000,'Inventory Check'!$B$3:$B$3000,"WRONG Code",0)</f>
        <v>WRONG Code</v>
      </c>
      <c r="N4858" s="69">
        <f t="shared" si="439"/>
        <v>0</v>
      </c>
      <c r="U4858" s="71">
        <f t="shared" si="438"/>
        <v>0</v>
      </c>
      <c r="V4858" s="71">
        <f t="shared" si="440"/>
        <v>0</v>
      </c>
      <c r="X4858" s="69">
        <f>Job_Cards[[#This Row],[GST on Lobour]]+Job_Cards[[#This Row],[Total Labour]]+Job_Cards[[#This Row],[Part Value]]</f>
        <v>0</v>
      </c>
    </row>
    <row r="4859" spans="7:24" x14ac:dyDescent="0.35">
      <c r="G4859" s="64"/>
      <c r="H4859" s="65"/>
      <c r="I4859" s="65" t="str">
        <f>IF(Job_Cards[[#This Row],[Customer Name]]="",I4858,"")</f>
        <v>Counter Sale</v>
      </c>
      <c r="K4859" s="67" t="str">
        <f>_xlfn.XLOOKUP(Job_Cards[[#This Row],[Part Code Issued]],'Inventory Check'!$A$3:$A$3000,'Inventory Check'!$B$3:$B$3000,"WRONG Code",0)</f>
        <v>WRONG Code</v>
      </c>
      <c r="N4859" s="69">
        <f t="shared" si="439"/>
        <v>0</v>
      </c>
      <c r="U4859" s="71">
        <f t="shared" si="438"/>
        <v>0</v>
      </c>
      <c r="V4859" s="71">
        <f t="shared" si="440"/>
        <v>0</v>
      </c>
      <c r="X4859" s="69">
        <f>Job_Cards[[#This Row],[GST on Lobour]]+Job_Cards[[#This Row],[Total Labour]]+Job_Cards[[#This Row],[Part Value]]</f>
        <v>0</v>
      </c>
    </row>
    <row r="4860" spans="7:24" x14ac:dyDescent="0.35">
      <c r="G4860" s="64"/>
      <c r="H4860" s="65"/>
      <c r="I4860" s="65" t="str">
        <f>IF(Job_Cards[[#This Row],[Customer Name]]="",I4859,"")</f>
        <v>Counter Sale</v>
      </c>
      <c r="K4860" s="67" t="str">
        <f>_xlfn.XLOOKUP(Job_Cards[[#This Row],[Part Code Issued]],'Inventory Check'!$A$3:$A$3000,'Inventory Check'!$B$3:$B$3000,"WRONG Code",0)</f>
        <v>WRONG Code</v>
      </c>
      <c r="N4860" s="69">
        <f t="shared" si="439"/>
        <v>0</v>
      </c>
      <c r="U4860" s="71">
        <f t="shared" ref="U4860:U4923" si="441">SUM(O4860:T4860)</f>
        <v>0</v>
      </c>
      <c r="V4860" s="71">
        <f t="shared" si="440"/>
        <v>0</v>
      </c>
      <c r="X4860" s="69">
        <f>Job_Cards[[#This Row],[GST on Lobour]]+Job_Cards[[#This Row],[Total Labour]]+Job_Cards[[#This Row],[Part Value]]</f>
        <v>0</v>
      </c>
    </row>
    <row r="4861" spans="7:24" x14ac:dyDescent="0.35">
      <c r="G4861" s="64"/>
      <c r="H4861" s="65"/>
      <c r="I4861" s="65" t="str">
        <f>IF(Job_Cards[[#This Row],[Customer Name]]="",I4860,"")</f>
        <v>Counter Sale</v>
      </c>
      <c r="K4861" s="67" t="str">
        <f>_xlfn.XLOOKUP(Job_Cards[[#This Row],[Part Code Issued]],'Inventory Check'!$A$3:$A$3000,'Inventory Check'!$B$3:$B$3000,"WRONG Code",0)</f>
        <v>WRONG Code</v>
      </c>
      <c r="N4861" s="69">
        <f t="shared" ref="N4861:N4924" si="442">M4861*L4861</f>
        <v>0</v>
      </c>
      <c r="U4861" s="71">
        <f t="shared" si="441"/>
        <v>0</v>
      </c>
      <c r="V4861" s="71">
        <f t="shared" ref="V4861:V4924" si="443">U4861*0.18</f>
        <v>0</v>
      </c>
      <c r="X4861" s="69">
        <f>Job_Cards[[#This Row],[GST on Lobour]]+Job_Cards[[#This Row],[Total Labour]]+Job_Cards[[#This Row],[Part Value]]</f>
        <v>0</v>
      </c>
    </row>
    <row r="4862" spans="7:24" x14ac:dyDescent="0.35">
      <c r="G4862" s="64"/>
      <c r="H4862" s="65"/>
      <c r="I4862" s="65" t="str">
        <f>IF(Job_Cards[[#This Row],[Customer Name]]="",I4861,"")</f>
        <v>Counter Sale</v>
      </c>
      <c r="K4862" s="67" t="str">
        <f>_xlfn.XLOOKUP(Job_Cards[[#This Row],[Part Code Issued]],'Inventory Check'!$A$3:$A$3000,'Inventory Check'!$B$3:$B$3000,"WRONG Code",0)</f>
        <v>WRONG Code</v>
      </c>
      <c r="N4862" s="69">
        <f t="shared" si="442"/>
        <v>0</v>
      </c>
      <c r="U4862" s="71">
        <f t="shared" si="441"/>
        <v>0</v>
      </c>
      <c r="V4862" s="71">
        <f t="shared" si="443"/>
        <v>0</v>
      </c>
      <c r="X4862" s="69">
        <f>Job_Cards[[#This Row],[GST on Lobour]]+Job_Cards[[#This Row],[Total Labour]]+Job_Cards[[#This Row],[Part Value]]</f>
        <v>0</v>
      </c>
    </row>
    <row r="4863" spans="7:24" x14ac:dyDescent="0.35">
      <c r="G4863" s="64"/>
      <c r="H4863" s="65"/>
      <c r="I4863" s="65" t="str">
        <f>IF(Job_Cards[[#This Row],[Customer Name]]="",I4862,"")</f>
        <v>Counter Sale</v>
      </c>
      <c r="K4863" s="67" t="str">
        <f>_xlfn.XLOOKUP(Job_Cards[[#This Row],[Part Code Issued]],'Inventory Check'!$A$3:$A$3000,'Inventory Check'!$B$3:$B$3000,"WRONG Code",0)</f>
        <v>WRONG Code</v>
      </c>
      <c r="N4863" s="69">
        <f t="shared" si="442"/>
        <v>0</v>
      </c>
      <c r="U4863" s="71">
        <f t="shared" si="441"/>
        <v>0</v>
      </c>
      <c r="V4863" s="71">
        <f t="shared" si="443"/>
        <v>0</v>
      </c>
      <c r="X4863" s="69">
        <f>Job_Cards[[#This Row],[GST on Lobour]]+Job_Cards[[#This Row],[Total Labour]]+Job_Cards[[#This Row],[Part Value]]</f>
        <v>0</v>
      </c>
    </row>
    <row r="4864" spans="7:24" x14ac:dyDescent="0.35">
      <c r="G4864" s="64"/>
      <c r="H4864" s="65"/>
      <c r="I4864" s="65" t="str">
        <f>IF(Job_Cards[[#This Row],[Customer Name]]="",I4863,"")</f>
        <v>Counter Sale</v>
      </c>
      <c r="K4864" s="67" t="str">
        <f>_xlfn.XLOOKUP(Job_Cards[[#This Row],[Part Code Issued]],'Inventory Check'!$A$3:$A$3000,'Inventory Check'!$B$3:$B$3000,"WRONG Code",0)</f>
        <v>WRONG Code</v>
      </c>
      <c r="N4864" s="69">
        <f t="shared" si="442"/>
        <v>0</v>
      </c>
      <c r="U4864" s="71">
        <f t="shared" si="441"/>
        <v>0</v>
      </c>
      <c r="V4864" s="71">
        <f t="shared" si="443"/>
        <v>0</v>
      </c>
      <c r="X4864" s="69">
        <f>Job_Cards[[#This Row],[GST on Lobour]]+Job_Cards[[#This Row],[Total Labour]]+Job_Cards[[#This Row],[Part Value]]</f>
        <v>0</v>
      </c>
    </row>
    <row r="4865" spans="7:24" x14ac:dyDescent="0.35">
      <c r="G4865" s="64"/>
      <c r="H4865" s="65"/>
      <c r="I4865" s="65" t="str">
        <f>IF(Job_Cards[[#This Row],[Customer Name]]="",I4864,"")</f>
        <v>Counter Sale</v>
      </c>
      <c r="K4865" s="67" t="str">
        <f>_xlfn.XLOOKUP(Job_Cards[[#This Row],[Part Code Issued]],'Inventory Check'!$A$3:$A$3000,'Inventory Check'!$B$3:$B$3000,"WRONG Code",0)</f>
        <v>WRONG Code</v>
      </c>
      <c r="N4865" s="69">
        <f t="shared" si="442"/>
        <v>0</v>
      </c>
      <c r="U4865" s="71">
        <f t="shared" si="441"/>
        <v>0</v>
      </c>
      <c r="V4865" s="71">
        <f t="shared" si="443"/>
        <v>0</v>
      </c>
      <c r="X4865" s="69">
        <f>Job_Cards[[#This Row],[GST on Lobour]]+Job_Cards[[#This Row],[Total Labour]]+Job_Cards[[#This Row],[Part Value]]</f>
        <v>0</v>
      </c>
    </row>
    <row r="4866" spans="7:24" x14ac:dyDescent="0.35">
      <c r="G4866" s="64"/>
      <c r="H4866" s="65"/>
      <c r="I4866" s="65" t="str">
        <f>IF(Job_Cards[[#This Row],[Customer Name]]="",I4865,"")</f>
        <v>Counter Sale</v>
      </c>
      <c r="K4866" s="67" t="str">
        <f>_xlfn.XLOOKUP(Job_Cards[[#This Row],[Part Code Issued]],'Inventory Check'!$A$3:$A$3000,'Inventory Check'!$B$3:$B$3000,"WRONG Code",0)</f>
        <v>WRONG Code</v>
      </c>
      <c r="N4866" s="69">
        <f t="shared" si="442"/>
        <v>0</v>
      </c>
      <c r="U4866" s="71">
        <f t="shared" si="441"/>
        <v>0</v>
      </c>
      <c r="V4866" s="71">
        <f t="shared" si="443"/>
        <v>0</v>
      </c>
      <c r="X4866" s="69">
        <f>Job_Cards[[#This Row],[GST on Lobour]]+Job_Cards[[#This Row],[Total Labour]]+Job_Cards[[#This Row],[Part Value]]</f>
        <v>0</v>
      </c>
    </row>
    <row r="4867" spans="7:24" x14ac:dyDescent="0.35">
      <c r="G4867" s="64"/>
      <c r="H4867" s="65"/>
      <c r="I4867" s="65" t="str">
        <f>IF(Job_Cards[[#This Row],[Customer Name]]="",I4866,"")</f>
        <v>Counter Sale</v>
      </c>
      <c r="K4867" s="67" t="str">
        <f>_xlfn.XLOOKUP(Job_Cards[[#This Row],[Part Code Issued]],'Inventory Check'!$A$3:$A$3000,'Inventory Check'!$B$3:$B$3000,"WRONG Code",0)</f>
        <v>WRONG Code</v>
      </c>
      <c r="N4867" s="69">
        <f t="shared" si="442"/>
        <v>0</v>
      </c>
      <c r="U4867" s="71">
        <f t="shared" si="441"/>
        <v>0</v>
      </c>
      <c r="V4867" s="71">
        <f t="shared" si="443"/>
        <v>0</v>
      </c>
      <c r="X4867" s="69">
        <f>Job_Cards[[#This Row],[GST on Lobour]]+Job_Cards[[#This Row],[Total Labour]]+Job_Cards[[#This Row],[Part Value]]</f>
        <v>0</v>
      </c>
    </row>
    <row r="4868" spans="7:24" x14ac:dyDescent="0.35">
      <c r="G4868" s="64"/>
      <c r="H4868" s="65"/>
      <c r="I4868" s="65" t="str">
        <f>IF(Job_Cards[[#This Row],[Customer Name]]="",I4867,"")</f>
        <v>Counter Sale</v>
      </c>
      <c r="K4868" s="67" t="str">
        <f>_xlfn.XLOOKUP(Job_Cards[[#This Row],[Part Code Issued]],'Inventory Check'!$A$3:$A$3000,'Inventory Check'!$B$3:$B$3000,"WRONG Code",0)</f>
        <v>WRONG Code</v>
      </c>
      <c r="N4868" s="69">
        <f t="shared" si="442"/>
        <v>0</v>
      </c>
      <c r="U4868" s="71">
        <f t="shared" si="441"/>
        <v>0</v>
      </c>
      <c r="V4868" s="71">
        <f t="shared" si="443"/>
        <v>0</v>
      </c>
      <c r="X4868" s="69">
        <f>Job_Cards[[#This Row],[GST on Lobour]]+Job_Cards[[#This Row],[Total Labour]]+Job_Cards[[#This Row],[Part Value]]</f>
        <v>0</v>
      </c>
    </row>
    <row r="4869" spans="7:24" x14ac:dyDescent="0.35">
      <c r="G4869" s="64"/>
      <c r="H4869" s="65"/>
      <c r="I4869" s="65" t="str">
        <f>IF(Job_Cards[[#This Row],[Customer Name]]="",I4868,"")</f>
        <v>Counter Sale</v>
      </c>
      <c r="K4869" s="67" t="str">
        <f>_xlfn.XLOOKUP(Job_Cards[[#This Row],[Part Code Issued]],'Inventory Check'!$A$3:$A$3000,'Inventory Check'!$B$3:$B$3000,"WRONG Code",0)</f>
        <v>WRONG Code</v>
      </c>
      <c r="N4869" s="69">
        <f t="shared" si="442"/>
        <v>0</v>
      </c>
      <c r="U4869" s="71">
        <f t="shared" si="441"/>
        <v>0</v>
      </c>
      <c r="V4869" s="71">
        <f t="shared" si="443"/>
        <v>0</v>
      </c>
      <c r="X4869" s="69">
        <f>Job_Cards[[#This Row],[GST on Lobour]]+Job_Cards[[#This Row],[Total Labour]]+Job_Cards[[#This Row],[Part Value]]</f>
        <v>0</v>
      </c>
    </row>
    <row r="4870" spans="7:24" x14ac:dyDescent="0.35">
      <c r="G4870" s="64"/>
      <c r="H4870" s="65"/>
      <c r="I4870" s="65" t="str">
        <f>IF(Job_Cards[[#This Row],[Customer Name]]="",I4869,"")</f>
        <v>Counter Sale</v>
      </c>
      <c r="K4870" s="67" t="str">
        <f>_xlfn.XLOOKUP(Job_Cards[[#This Row],[Part Code Issued]],'Inventory Check'!$A$3:$A$3000,'Inventory Check'!$B$3:$B$3000,"WRONG Code",0)</f>
        <v>WRONG Code</v>
      </c>
      <c r="N4870" s="69">
        <f t="shared" si="442"/>
        <v>0</v>
      </c>
      <c r="U4870" s="71">
        <f t="shared" si="441"/>
        <v>0</v>
      </c>
      <c r="V4870" s="71">
        <f t="shared" si="443"/>
        <v>0</v>
      </c>
      <c r="X4870" s="69">
        <f>Job_Cards[[#This Row],[GST on Lobour]]+Job_Cards[[#This Row],[Total Labour]]+Job_Cards[[#This Row],[Part Value]]</f>
        <v>0</v>
      </c>
    </row>
    <row r="4871" spans="7:24" x14ac:dyDescent="0.35">
      <c r="G4871" s="64"/>
      <c r="H4871" s="65"/>
      <c r="I4871" s="65" t="str">
        <f>IF(Job_Cards[[#This Row],[Customer Name]]="",I4870,"")</f>
        <v>Counter Sale</v>
      </c>
      <c r="K4871" s="67" t="str">
        <f>_xlfn.XLOOKUP(Job_Cards[[#This Row],[Part Code Issued]],'Inventory Check'!$A$3:$A$3000,'Inventory Check'!$B$3:$B$3000,"WRONG Code",0)</f>
        <v>WRONG Code</v>
      </c>
      <c r="N4871" s="69">
        <f t="shared" si="442"/>
        <v>0</v>
      </c>
      <c r="U4871" s="71">
        <f t="shared" si="441"/>
        <v>0</v>
      </c>
      <c r="V4871" s="71">
        <f t="shared" si="443"/>
        <v>0</v>
      </c>
      <c r="X4871" s="69">
        <f>Job_Cards[[#This Row],[GST on Lobour]]+Job_Cards[[#This Row],[Total Labour]]+Job_Cards[[#This Row],[Part Value]]</f>
        <v>0</v>
      </c>
    </row>
    <row r="4872" spans="7:24" x14ac:dyDescent="0.35">
      <c r="G4872" s="64"/>
      <c r="H4872" s="65"/>
      <c r="I4872" s="65" t="str">
        <f>IF(Job_Cards[[#This Row],[Customer Name]]="",I4871,"")</f>
        <v>Counter Sale</v>
      </c>
      <c r="K4872" s="67" t="str">
        <f>_xlfn.XLOOKUP(Job_Cards[[#This Row],[Part Code Issued]],'Inventory Check'!$A$3:$A$3000,'Inventory Check'!$B$3:$B$3000,"WRONG Code",0)</f>
        <v>WRONG Code</v>
      </c>
      <c r="N4872" s="69">
        <f t="shared" si="442"/>
        <v>0</v>
      </c>
      <c r="U4872" s="71">
        <f t="shared" si="441"/>
        <v>0</v>
      </c>
      <c r="V4872" s="71">
        <f t="shared" si="443"/>
        <v>0</v>
      </c>
      <c r="X4872" s="69">
        <f>Job_Cards[[#This Row],[GST on Lobour]]+Job_Cards[[#This Row],[Total Labour]]+Job_Cards[[#This Row],[Part Value]]</f>
        <v>0</v>
      </c>
    </row>
    <row r="4873" spans="7:24" x14ac:dyDescent="0.35">
      <c r="G4873" s="64"/>
      <c r="H4873" s="65"/>
      <c r="I4873" s="65" t="str">
        <f>IF(Job_Cards[[#This Row],[Customer Name]]="",I4872,"")</f>
        <v>Counter Sale</v>
      </c>
      <c r="K4873" s="67" t="str">
        <f>_xlfn.XLOOKUP(Job_Cards[[#This Row],[Part Code Issued]],'Inventory Check'!$A$3:$A$3000,'Inventory Check'!$B$3:$B$3000,"WRONG Code",0)</f>
        <v>WRONG Code</v>
      </c>
      <c r="N4873" s="69">
        <f t="shared" si="442"/>
        <v>0</v>
      </c>
      <c r="U4873" s="71">
        <f t="shared" si="441"/>
        <v>0</v>
      </c>
      <c r="V4873" s="71">
        <f t="shared" si="443"/>
        <v>0</v>
      </c>
      <c r="X4873" s="69">
        <f>Job_Cards[[#This Row],[GST on Lobour]]+Job_Cards[[#This Row],[Total Labour]]+Job_Cards[[#This Row],[Part Value]]</f>
        <v>0</v>
      </c>
    </row>
    <row r="4874" spans="7:24" x14ac:dyDescent="0.35">
      <c r="G4874" s="64"/>
      <c r="H4874" s="65"/>
      <c r="I4874" s="65" t="str">
        <f>IF(Job_Cards[[#This Row],[Customer Name]]="",I4873,"")</f>
        <v>Counter Sale</v>
      </c>
      <c r="K4874" s="67" t="str">
        <f>_xlfn.XLOOKUP(Job_Cards[[#This Row],[Part Code Issued]],'Inventory Check'!$A$3:$A$3000,'Inventory Check'!$B$3:$B$3000,"WRONG Code",0)</f>
        <v>WRONG Code</v>
      </c>
      <c r="N4874" s="69">
        <f t="shared" si="442"/>
        <v>0</v>
      </c>
      <c r="U4874" s="71">
        <f t="shared" si="441"/>
        <v>0</v>
      </c>
      <c r="V4874" s="71">
        <f t="shared" si="443"/>
        <v>0</v>
      </c>
      <c r="X4874" s="69">
        <f>Job_Cards[[#This Row],[GST on Lobour]]+Job_Cards[[#This Row],[Total Labour]]+Job_Cards[[#This Row],[Part Value]]</f>
        <v>0</v>
      </c>
    </row>
    <row r="4875" spans="7:24" x14ac:dyDescent="0.35">
      <c r="G4875" s="64"/>
      <c r="H4875" s="65"/>
      <c r="I4875" s="65" t="str">
        <f>IF(Job_Cards[[#This Row],[Customer Name]]="",I4874,"")</f>
        <v>Counter Sale</v>
      </c>
      <c r="K4875" s="67" t="str">
        <f>_xlfn.XLOOKUP(Job_Cards[[#This Row],[Part Code Issued]],'Inventory Check'!$A$3:$A$3000,'Inventory Check'!$B$3:$B$3000,"WRONG Code",0)</f>
        <v>WRONG Code</v>
      </c>
      <c r="N4875" s="69">
        <f t="shared" si="442"/>
        <v>0</v>
      </c>
      <c r="U4875" s="71">
        <f t="shared" si="441"/>
        <v>0</v>
      </c>
      <c r="V4875" s="71">
        <f t="shared" si="443"/>
        <v>0</v>
      </c>
      <c r="X4875" s="69">
        <f>Job_Cards[[#This Row],[GST on Lobour]]+Job_Cards[[#This Row],[Total Labour]]+Job_Cards[[#This Row],[Part Value]]</f>
        <v>0</v>
      </c>
    </row>
    <row r="4876" spans="7:24" x14ac:dyDescent="0.35">
      <c r="G4876" s="64"/>
      <c r="H4876" s="65"/>
      <c r="I4876" s="65" t="str">
        <f>IF(Job_Cards[[#This Row],[Customer Name]]="",I4875,"")</f>
        <v>Counter Sale</v>
      </c>
      <c r="K4876" s="67" t="str">
        <f>_xlfn.XLOOKUP(Job_Cards[[#This Row],[Part Code Issued]],'Inventory Check'!$A$3:$A$3000,'Inventory Check'!$B$3:$B$3000,"WRONG Code",0)</f>
        <v>WRONG Code</v>
      </c>
      <c r="N4876" s="69">
        <f t="shared" si="442"/>
        <v>0</v>
      </c>
      <c r="U4876" s="71">
        <f t="shared" si="441"/>
        <v>0</v>
      </c>
      <c r="V4876" s="71">
        <f t="shared" si="443"/>
        <v>0</v>
      </c>
      <c r="X4876" s="69">
        <f>Job_Cards[[#This Row],[GST on Lobour]]+Job_Cards[[#This Row],[Total Labour]]+Job_Cards[[#This Row],[Part Value]]</f>
        <v>0</v>
      </c>
    </row>
    <row r="4877" spans="7:24" x14ac:dyDescent="0.35">
      <c r="G4877" s="64"/>
      <c r="H4877" s="65"/>
      <c r="I4877" s="65" t="str">
        <f>IF(Job_Cards[[#This Row],[Customer Name]]="",I4876,"")</f>
        <v>Counter Sale</v>
      </c>
      <c r="K4877" s="67" t="str">
        <f>_xlfn.XLOOKUP(Job_Cards[[#This Row],[Part Code Issued]],'Inventory Check'!$A$3:$A$3000,'Inventory Check'!$B$3:$B$3000,"WRONG Code",0)</f>
        <v>WRONG Code</v>
      </c>
      <c r="N4877" s="69">
        <f t="shared" si="442"/>
        <v>0</v>
      </c>
      <c r="U4877" s="71">
        <f t="shared" si="441"/>
        <v>0</v>
      </c>
      <c r="V4877" s="71">
        <f t="shared" si="443"/>
        <v>0</v>
      </c>
      <c r="X4877" s="69">
        <f>Job_Cards[[#This Row],[GST on Lobour]]+Job_Cards[[#This Row],[Total Labour]]+Job_Cards[[#This Row],[Part Value]]</f>
        <v>0</v>
      </c>
    </row>
    <row r="4878" spans="7:24" x14ac:dyDescent="0.35">
      <c r="G4878" s="64"/>
      <c r="H4878" s="65"/>
      <c r="I4878" s="65" t="str">
        <f>IF(Job_Cards[[#This Row],[Customer Name]]="",I4877,"")</f>
        <v>Counter Sale</v>
      </c>
      <c r="K4878" s="67" t="str">
        <f>_xlfn.XLOOKUP(Job_Cards[[#This Row],[Part Code Issued]],'Inventory Check'!$A$3:$A$3000,'Inventory Check'!$B$3:$B$3000,"WRONG Code",0)</f>
        <v>WRONG Code</v>
      </c>
      <c r="N4878" s="69">
        <f t="shared" si="442"/>
        <v>0</v>
      </c>
      <c r="U4878" s="71">
        <f t="shared" si="441"/>
        <v>0</v>
      </c>
      <c r="V4878" s="71">
        <f t="shared" si="443"/>
        <v>0</v>
      </c>
      <c r="X4878" s="69">
        <f>Job_Cards[[#This Row],[GST on Lobour]]+Job_Cards[[#This Row],[Total Labour]]+Job_Cards[[#This Row],[Part Value]]</f>
        <v>0</v>
      </c>
    </row>
    <row r="4879" spans="7:24" x14ac:dyDescent="0.35">
      <c r="G4879" s="64"/>
      <c r="H4879" s="65"/>
      <c r="I4879" s="65" t="str">
        <f>IF(Job_Cards[[#This Row],[Customer Name]]="",I4878,"")</f>
        <v>Counter Sale</v>
      </c>
      <c r="K4879" s="67" t="str">
        <f>_xlfn.XLOOKUP(Job_Cards[[#This Row],[Part Code Issued]],'Inventory Check'!$A$3:$A$3000,'Inventory Check'!$B$3:$B$3000,"WRONG Code",0)</f>
        <v>WRONG Code</v>
      </c>
      <c r="N4879" s="69">
        <f t="shared" si="442"/>
        <v>0</v>
      </c>
      <c r="U4879" s="71">
        <f t="shared" si="441"/>
        <v>0</v>
      </c>
      <c r="V4879" s="71">
        <f t="shared" si="443"/>
        <v>0</v>
      </c>
      <c r="X4879" s="69">
        <f>Job_Cards[[#This Row],[GST on Lobour]]+Job_Cards[[#This Row],[Total Labour]]+Job_Cards[[#This Row],[Part Value]]</f>
        <v>0</v>
      </c>
    </row>
    <row r="4880" spans="7:24" x14ac:dyDescent="0.35">
      <c r="G4880" s="64"/>
      <c r="H4880" s="65"/>
      <c r="I4880" s="65" t="str">
        <f>IF(Job_Cards[[#This Row],[Customer Name]]="",I4879,"")</f>
        <v>Counter Sale</v>
      </c>
      <c r="K4880" s="67" t="str">
        <f>_xlfn.XLOOKUP(Job_Cards[[#This Row],[Part Code Issued]],'Inventory Check'!$A$3:$A$3000,'Inventory Check'!$B$3:$B$3000,"WRONG Code",0)</f>
        <v>WRONG Code</v>
      </c>
      <c r="N4880" s="69">
        <f t="shared" si="442"/>
        <v>0</v>
      </c>
      <c r="U4880" s="71">
        <f t="shared" si="441"/>
        <v>0</v>
      </c>
      <c r="V4880" s="71">
        <f t="shared" si="443"/>
        <v>0</v>
      </c>
      <c r="X4880" s="69">
        <f>Job_Cards[[#This Row],[GST on Lobour]]+Job_Cards[[#This Row],[Total Labour]]+Job_Cards[[#This Row],[Part Value]]</f>
        <v>0</v>
      </c>
    </row>
    <row r="4881" spans="7:24" x14ac:dyDescent="0.35">
      <c r="G4881" s="64"/>
      <c r="H4881" s="65"/>
      <c r="I4881" s="65" t="str">
        <f>IF(Job_Cards[[#This Row],[Customer Name]]="",I4880,"")</f>
        <v>Counter Sale</v>
      </c>
      <c r="K4881" s="67" t="str">
        <f>_xlfn.XLOOKUP(Job_Cards[[#This Row],[Part Code Issued]],'Inventory Check'!$A$3:$A$3000,'Inventory Check'!$B$3:$B$3000,"WRONG Code",0)</f>
        <v>WRONG Code</v>
      </c>
      <c r="N4881" s="69">
        <f t="shared" si="442"/>
        <v>0</v>
      </c>
      <c r="U4881" s="71">
        <f t="shared" si="441"/>
        <v>0</v>
      </c>
      <c r="V4881" s="71">
        <f t="shared" si="443"/>
        <v>0</v>
      </c>
      <c r="X4881" s="69">
        <f>Job_Cards[[#This Row],[GST on Lobour]]+Job_Cards[[#This Row],[Total Labour]]+Job_Cards[[#This Row],[Part Value]]</f>
        <v>0</v>
      </c>
    </row>
    <row r="4882" spans="7:24" x14ac:dyDescent="0.35">
      <c r="G4882" s="64"/>
      <c r="H4882" s="65"/>
      <c r="I4882" s="65" t="str">
        <f>IF(Job_Cards[[#This Row],[Customer Name]]="",I4881,"")</f>
        <v>Counter Sale</v>
      </c>
      <c r="K4882" s="67" t="str">
        <f>_xlfn.XLOOKUP(Job_Cards[[#This Row],[Part Code Issued]],'Inventory Check'!$A$3:$A$3000,'Inventory Check'!$B$3:$B$3000,"WRONG Code",0)</f>
        <v>WRONG Code</v>
      </c>
      <c r="N4882" s="69">
        <f t="shared" si="442"/>
        <v>0</v>
      </c>
      <c r="U4882" s="71">
        <f t="shared" si="441"/>
        <v>0</v>
      </c>
      <c r="V4882" s="71">
        <f t="shared" si="443"/>
        <v>0</v>
      </c>
      <c r="X4882" s="69">
        <f>Job_Cards[[#This Row],[GST on Lobour]]+Job_Cards[[#This Row],[Total Labour]]+Job_Cards[[#This Row],[Part Value]]</f>
        <v>0</v>
      </c>
    </row>
    <row r="4883" spans="7:24" x14ac:dyDescent="0.35">
      <c r="G4883" s="64"/>
      <c r="H4883" s="65"/>
      <c r="I4883" s="65" t="str">
        <f>IF(Job_Cards[[#This Row],[Customer Name]]="",I4882,"")</f>
        <v>Counter Sale</v>
      </c>
      <c r="K4883" s="67" t="str">
        <f>_xlfn.XLOOKUP(Job_Cards[[#This Row],[Part Code Issued]],'Inventory Check'!$A$3:$A$3000,'Inventory Check'!$B$3:$B$3000,"WRONG Code",0)</f>
        <v>WRONG Code</v>
      </c>
      <c r="N4883" s="69">
        <f t="shared" si="442"/>
        <v>0</v>
      </c>
      <c r="U4883" s="71">
        <f t="shared" si="441"/>
        <v>0</v>
      </c>
      <c r="V4883" s="71">
        <f t="shared" si="443"/>
        <v>0</v>
      </c>
      <c r="X4883" s="69">
        <f>Job_Cards[[#This Row],[GST on Lobour]]+Job_Cards[[#This Row],[Total Labour]]+Job_Cards[[#This Row],[Part Value]]</f>
        <v>0</v>
      </c>
    </row>
    <row r="4884" spans="7:24" x14ac:dyDescent="0.35">
      <c r="G4884" s="64"/>
      <c r="H4884" s="65"/>
      <c r="I4884" s="65" t="str">
        <f>IF(Job_Cards[[#This Row],[Customer Name]]="",I4883,"")</f>
        <v>Counter Sale</v>
      </c>
      <c r="K4884" s="67" t="str">
        <f>_xlfn.XLOOKUP(Job_Cards[[#This Row],[Part Code Issued]],'Inventory Check'!$A$3:$A$3000,'Inventory Check'!$B$3:$B$3000,"WRONG Code",0)</f>
        <v>WRONG Code</v>
      </c>
      <c r="N4884" s="69">
        <f t="shared" si="442"/>
        <v>0</v>
      </c>
      <c r="U4884" s="71">
        <f t="shared" si="441"/>
        <v>0</v>
      </c>
      <c r="V4884" s="71">
        <f t="shared" si="443"/>
        <v>0</v>
      </c>
      <c r="X4884" s="69">
        <f>Job_Cards[[#This Row],[GST on Lobour]]+Job_Cards[[#This Row],[Total Labour]]+Job_Cards[[#This Row],[Part Value]]</f>
        <v>0</v>
      </c>
    </row>
    <row r="4885" spans="7:24" x14ac:dyDescent="0.35">
      <c r="G4885" s="64"/>
      <c r="H4885" s="65"/>
      <c r="I4885" s="65" t="str">
        <f>IF(Job_Cards[[#This Row],[Customer Name]]="",I4884,"")</f>
        <v>Counter Sale</v>
      </c>
      <c r="K4885" s="67" t="str">
        <f>_xlfn.XLOOKUP(Job_Cards[[#This Row],[Part Code Issued]],'Inventory Check'!$A$3:$A$3000,'Inventory Check'!$B$3:$B$3000,"WRONG Code",0)</f>
        <v>WRONG Code</v>
      </c>
      <c r="N4885" s="69">
        <f t="shared" si="442"/>
        <v>0</v>
      </c>
      <c r="U4885" s="71">
        <f t="shared" si="441"/>
        <v>0</v>
      </c>
      <c r="V4885" s="71">
        <f t="shared" si="443"/>
        <v>0</v>
      </c>
      <c r="X4885" s="69">
        <f>Job_Cards[[#This Row],[GST on Lobour]]+Job_Cards[[#This Row],[Total Labour]]+Job_Cards[[#This Row],[Part Value]]</f>
        <v>0</v>
      </c>
    </row>
    <row r="4886" spans="7:24" x14ac:dyDescent="0.35">
      <c r="G4886" s="64"/>
      <c r="H4886" s="65"/>
      <c r="I4886" s="65" t="str">
        <f>IF(Job_Cards[[#This Row],[Customer Name]]="",I4885,"")</f>
        <v>Counter Sale</v>
      </c>
      <c r="K4886" s="67" t="str">
        <f>_xlfn.XLOOKUP(Job_Cards[[#This Row],[Part Code Issued]],'Inventory Check'!$A$3:$A$3000,'Inventory Check'!$B$3:$B$3000,"WRONG Code",0)</f>
        <v>WRONG Code</v>
      </c>
      <c r="N4886" s="69">
        <f t="shared" si="442"/>
        <v>0</v>
      </c>
      <c r="U4886" s="71">
        <f t="shared" si="441"/>
        <v>0</v>
      </c>
      <c r="V4886" s="71">
        <f t="shared" si="443"/>
        <v>0</v>
      </c>
      <c r="X4886" s="69">
        <f>Job_Cards[[#This Row],[GST on Lobour]]+Job_Cards[[#This Row],[Total Labour]]+Job_Cards[[#This Row],[Part Value]]</f>
        <v>0</v>
      </c>
    </row>
    <row r="4887" spans="7:24" x14ac:dyDescent="0.35">
      <c r="G4887" s="64"/>
      <c r="H4887" s="65"/>
      <c r="I4887" s="65" t="str">
        <f>IF(Job_Cards[[#This Row],[Customer Name]]="",I4886,"")</f>
        <v>Counter Sale</v>
      </c>
      <c r="K4887" s="67" t="str">
        <f>_xlfn.XLOOKUP(Job_Cards[[#This Row],[Part Code Issued]],'Inventory Check'!$A$3:$A$3000,'Inventory Check'!$B$3:$B$3000,"WRONG Code",0)</f>
        <v>WRONG Code</v>
      </c>
      <c r="N4887" s="69">
        <f t="shared" si="442"/>
        <v>0</v>
      </c>
      <c r="U4887" s="71">
        <f t="shared" si="441"/>
        <v>0</v>
      </c>
      <c r="V4887" s="71">
        <f t="shared" si="443"/>
        <v>0</v>
      </c>
      <c r="X4887" s="69">
        <f>Job_Cards[[#This Row],[GST on Lobour]]+Job_Cards[[#This Row],[Total Labour]]+Job_Cards[[#This Row],[Part Value]]</f>
        <v>0</v>
      </c>
    </row>
    <row r="4888" spans="7:24" x14ac:dyDescent="0.35">
      <c r="G4888" s="64"/>
      <c r="H4888" s="65"/>
      <c r="I4888" s="65" t="str">
        <f>IF(Job_Cards[[#This Row],[Customer Name]]="",I4887,"")</f>
        <v>Counter Sale</v>
      </c>
      <c r="K4888" s="67" t="str">
        <f>_xlfn.XLOOKUP(Job_Cards[[#This Row],[Part Code Issued]],'Inventory Check'!$A$3:$A$3000,'Inventory Check'!$B$3:$B$3000,"WRONG Code",0)</f>
        <v>WRONG Code</v>
      </c>
      <c r="N4888" s="69">
        <f t="shared" si="442"/>
        <v>0</v>
      </c>
      <c r="U4888" s="71">
        <f t="shared" si="441"/>
        <v>0</v>
      </c>
      <c r="V4888" s="71">
        <f t="shared" si="443"/>
        <v>0</v>
      </c>
      <c r="X4888" s="69">
        <f>Job_Cards[[#This Row],[GST on Lobour]]+Job_Cards[[#This Row],[Total Labour]]+Job_Cards[[#This Row],[Part Value]]</f>
        <v>0</v>
      </c>
    </row>
    <row r="4889" spans="7:24" x14ac:dyDescent="0.35">
      <c r="G4889" s="64"/>
      <c r="H4889" s="65"/>
      <c r="I4889" s="65" t="str">
        <f>IF(Job_Cards[[#This Row],[Customer Name]]="",I4888,"")</f>
        <v>Counter Sale</v>
      </c>
      <c r="K4889" s="67" t="str">
        <f>_xlfn.XLOOKUP(Job_Cards[[#This Row],[Part Code Issued]],'Inventory Check'!$A$3:$A$3000,'Inventory Check'!$B$3:$B$3000,"WRONG Code",0)</f>
        <v>WRONG Code</v>
      </c>
      <c r="N4889" s="69">
        <f t="shared" si="442"/>
        <v>0</v>
      </c>
      <c r="U4889" s="71">
        <f t="shared" si="441"/>
        <v>0</v>
      </c>
      <c r="V4889" s="71">
        <f t="shared" si="443"/>
        <v>0</v>
      </c>
      <c r="X4889" s="69">
        <f>Job_Cards[[#This Row],[GST on Lobour]]+Job_Cards[[#This Row],[Total Labour]]+Job_Cards[[#This Row],[Part Value]]</f>
        <v>0</v>
      </c>
    </row>
    <row r="4890" spans="7:24" x14ac:dyDescent="0.35">
      <c r="G4890" s="64"/>
      <c r="H4890" s="65"/>
      <c r="I4890" s="65" t="str">
        <f>IF(Job_Cards[[#This Row],[Customer Name]]="",I4889,"")</f>
        <v>Counter Sale</v>
      </c>
      <c r="K4890" s="67" t="str">
        <f>_xlfn.XLOOKUP(Job_Cards[[#This Row],[Part Code Issued]],'Inventory Check'!$A$3:$A$3000,'Inventory Check'!$B$3:$B$3000,"WRONG Code",0)</f>
        <v>WRONG Code</v>
      </c>
      <c r="N4890" s="69">
        <f t="shared" si="442"/>
        <v>0</v>
      </c>
      <c r="U4890" s="71">
        <f t="shared" si="441"/>
        <v>0</v>
      </c>
      <c r="V4890" s="71">
        <f t="shared" si="443"/>
        <v>0</v>
      </c>
      <c r="X4890" s="69">
        <f>Job_Cards[[#This Row],[GST on Lobour]]+Job_Cards[[#This Row],[Total Labour]]+Job_Cards[[#This Row],[Part Value]]</f>
        <v>0</v>
      </c>
    </row>
    <row r="4891" spans="7:24" x14ac:dyDescent="0.35">
      <c r="G4891" s="64"/>
      <c r="H4891" s="65"/>
      <c r="I4891" s="65" t="str">
        <f>IF(Job_Cards[[#This Row],[Customer Name]]="",I4890,"")</f>
        <v>Counter Sale</v>
      </c>
      <c r="K4891" s="67" t="str">
        <f>_xlfn.XLOOKUP(Job_Cards[[#This Row],[Part Code Issued]],'Inventory Check'!$A$3:$A$3000,'Inventory Check'!$B$3:$B$3000,"WRONG Code",0)</f>
        <v>WRONG Code</v>
      </c>
      <c r="N4891" s="69">
        <f t="shared" si="442"/>
        <v>0</v>
      </c>
      <c r="U4891" s="71">
        <f t="shared" si="441"/>
        <v>0</v>
      </c>
      <c r="V4891" s="71">
        <f t="shared" si="443"/>
        <v>0</v>
      </c>
      <c r="X4891" s="69">
        <f>Job_Cards[[#This Row],[GST on Lobour]]+Job_Cards[[#This Row],[Total Labour]]+Job_Cards[[#This Row],[Part Value]]</f>
        <v>0</v>
      </c>
    </row>
    <row r="4892" spans="7:24" x14ac:dyDescent="0.35">
      <c r="G4892" s="64"/>
      <c r="H4892" s="65"/>
      <c r="I4892" s="65" t="str">
        <f>IF(Job_Cards[[#This Row],[Customer Name]]="",I4891,"")</f>
        <v>Counter Sale</v>
      </c>
      <c r="K4892" s="67" t="str">
        <f>_xlfn.XLOOKUP(Job_Cards[[#This Row],[Part Code Issued]],'Inventory Check'!$A$3:$A$3000,'Inventory Check'!$B$3:$B$3000,"WRONG Code",0)</f>
        <v>WRONG Code</v>
      </c>
      <c r="N4892" s="69">
        <f t="shared" si="442"/>
        <v>0</v>
      </c>
      <c r="U4892" s="71">
        <f t="shared" si="441"/>
        <v>0</v>
      </c>
      <c r="V4892" s="71">
        <f t="shared" si="443"/>
        <v>0</v>
      </c>
      <c r="X4892" s="69">
        <f>Job_Cards[[#This Row],[GST on Lobour]]+Job_Cards[[#This Row],[Total Labour]]+Job_Cards[[#This Row],[Part Value]]</f>
        <v>0</v>
      </c>
    </row>
    <row r="4893" spans="7:24" x14ac:dyDescent="0.35">
      <c r="G4893" s="64"/>
      <c r="H4893" s="65"/>
      <c r="I4893" s="65" t="str">
        <f>IF(Job_Cards[[#This Row],[Customer Name]]="",I4892,"")</f>
        <v>Counter Sale</v>
      </c>
      <c r="K4893" s="67" t="str">
        <f>_xlfn.XLOOKUP(Job_Cards[[#This Row],[Part Code Issued]],'Inventory Check'!$A$3:$A$3000,'Inventory Check'!$B$3:$B$3000,"WRONG Code",0)</f>
        <v>WRONG Code</v>
      </c>
      <c r="N4893" s="69">
        <f t="shared" si="442"/>
        <v>0</v>
      </c>
      <c r="U4893" s="71">
        <f t="shared" si="441"/>
        <v>0</v>
      </c>
      <c r="V4893" s="71">
        <f t="shared" si="443"/>
        <v>0</v>
      </c>
      <c r="X4893" s="69">
        <f>Job_Cards[[#This Row],[GST on Lobour]]+Job_Cards[[#This Row],[Total Labour]]+Job_Cards[[#This Row],[Part Value]]</f>
        <v>0</v>
      </c>
    </row>
    <row r="4894" spans="7:24" x14ac:dyDescent="0.35">
      <c r="G4894" s="64"/>
      <c r="H4894" s="65"/>
      <c r="I4894" s="65" t="str">
        <f>IF(Job_Cards[[#This Row],[Customer Name]]="",I4893,"")</f>
        <v>Counter Sale</v>
      </c>
      <c r="K4894" s="67" t="str">
        <f>_xlfn.XLOOKUP(Job_Cards[[#This Row],[Part Code Issued]],'Inventory Check'!$A$3:$A$3000,'Inventory Check'!$B$3:$B$3000,"WRONG Code",0)</f>
        <v>WRONG Code</v>
      </c>
      <c r="N4894" s="69">
        <f t="shared" si="442"/>
        <v>0</v>
      </c>
      <c r="U4894" s="71">
        <f t="shared" si="441"/>
        <v>0</v>
      </c>
      <c r="V4894" s="71">
        <f t="shared" si="443"/>
        <v>0</v>
      </c>
      <c r="X4894" s="69">
        <f>Job_Cards[[#This Row],[GST on Lobour]]+Job_Cards[[#This Row],[Total Labour]]+Job_Cards[[#This Row],[Part Value]]</f>
        <v>0</v>
      </c>
    </row>
    <row r="4895" spans="7:24" x14ac:dyDescent="0.35">
      <c r="G4895" s="64"/>
      <c r="H4895" s="65"/>
      <c r="I4895" s="65" t="str">
        <f>IF(Job_Cards[[#This Row],[Customer Name]]="",I4894,"")</f>
        <v>Counter Sale</v>
      </c>
      <c r="K4895" s="67" t="str">
        <f>_xlfn.XLOOKUP(Job_Cards[[#This Row],[Part Code Issued]],'Inventory Check'!$A$3:$A$3000,'Inventory Check'!$B$3:$B$3000,"WRONG Code",0)</f>
        <v>WRONG Code</v>
      </c>
      <c r="N4895" s="69">
        <f t="shared" si="442"/>
        <v>0</v>
      </c>
      <c r="U4895" s="71">
        <f t="shared" si="441"/>
        <v>0</v>
      </c>
      <c r="V4895" s="71">
        <f t="shared" si="443"/>
        <v>0</v>
      </c>
      <c r="X4895" s="69">
        <f>Job_Cards[[#This Row],[GST on Lobour]]+Job_Cards[[#This Row],[Total Labour]]+Job_Cards[[#This Row],[Part Value]]</f>
        <v>0</v>
      </c>
    </row>
    <row r="4896" spans="7:24" x14ac:dyDescent="0.35">
      <c r="G4896" s="64"/>
      <c r="H4896" s="65"/>
      <c r="I4896" s="65" t="str">
        <f>IF(Job_Cards[[#This Row],[Customer Name]]="",I4895,"")</f>
        <v>Counter Sale</v>
      </c>
      <c r="K4896" s="67" t="str">
        <f>_xlfn.XLOOKUP(Job_Cards[[#This Row],[Part Code Issued]],'Inventory Check'!$A$3:$A$3000,'Inventory Check'!$B$3:$B$3000,"WRONG Code",0)</f>
        <v>WRONG Code</v>
      </c>
      <c r="N4896" s="69">
        <f t="shared" si="442"/>
        <v>0</v>
      </c>
      <c r="U4896" s="71">
        <f t="shared" si="441"/>
        <v>0</v>
      </c>
      <c r="V4896" s="71">
        <f t="shared" si="443"/>
        <v>0</v>
      </c>
      <c r="X4896" s="69">
        <f>Job_Cards[[#This Row],[GST on Lobour]]+Job_Cards[[#This Row],[Total Labour]]+Job_Cards[[#This Row],[Part Value]]</f>
        <v>0</v>
      </c>
    </row>
    <row r="4897" spans="7:24" x14ac:dyDescent="0.35">
      <c r="G4897" s="64"/>
      <c r="H4897" s="65"/>
      <c r="I4897" s="65" t="str">
        <f>IF(Job_Cards[[#This Row],[Customer Name]]="",I4896,"")</f>
        <v>Counter Sale</v>
      </c>
      <c r="K4897" s="67" t="str">
        <f>_xlfn.XLOOKUP(Job_Cards[[#This Row],[Part Code Issued]],'Inventory Check'!$A$3:$A$3000,'Inventory Check'!$B$3:$B$3000,"WRONG Code",0)</f>
        <v>WRONG Code</v>
      </c>
      <c r="N4897" s="69">
        <f t="shared" si="442"/>
        <v>0</v>
      </c>
      <c r="U4897" s="71">
        <f t="shared" si="441"/>
        <v>0</v>
      </c>
      <c r="V4897" s="71">
        <f t="shared" si="443"/>
        <v>0</v>
      </c>
      <c r="X4897" s="69">
        <f>Job_Cards[[#This Row],[GST on Lobour]]+Job_Cards[[#This Row],[Total Labour]]+Job_Cards[[#This Row],[Part Value]]</f>
        <v>0</v>
      </c>
    </row>
    <row r="4898" spans="7:24" x14ac:dyDescent="0.35">
      <c r="G4898" s="64"/>
      <c r="H4898" s="65"/>
      <c r="I4898" s="65" t="str">
        <f>IF(Job_Cards[[#This Row],[Customer Name]]="",I4897,"")</f>
        <v>Counter Sale</v>
      </c>
      <c r="K4898" s="67" t="str">
        <f>_xlfn.XLOOKUP(Job_Cards[[#This Row],[Part Code Issued]],'Inventory Check'!$A$3:$A$3000,'Inventory Check'!$B$3:$B$3000,"WRONG Code",0)</f>
        <v>WRONG Code</v>
      </c>
      <c r="N4898" s="69">
        <f t="shared" si="442"/>
        <v>0</v>
      </c>
      <c r="U4898" s="71">
        <f t="shared" si="441"/>
        <v>0</v>
      </c>
      <c r="V4898" s="71">
        <f t="shared" si="443"/>
        <v>0</v>
      </c>
      <c r="X4898" s="69">
        <f>Job_Cards[[#This Row],[GST on Lobour]]+Job_Cards[[#This Row],[Total Labour]]+Job_Cards[[#This Row],[Part Value]]</f>
        <v>0</v>
      </c>
    </row>
    <row r="4899" spans="7:24" x14ac:dyDescent="0.35">
      <c r="G4899" s="64"/>
      <c r="H4899" s="65"/>
      <c r="I4899" s="65" t="str">
        <f>IF(Job_Cards[[#This Row],[Customer Name]]="",I4898,"")</f>
        <v>Counter Sale</v>
      </c>
      <c r="K4899" s="67" t="str">
        <f>_xlfn.XLOOKUP(Job_Cards[[#This Row],[Part Code Issued]],'Inventory Check'!$A$3:$A$3000,'Inventory Check'!$B$3:$B$3000,"WRONG Code",0)</f>
        <v>WRONG Code</v>
      </c>
      <c r="N4899" s="69">
        <f t="shared" si="442"/>
        <v>0</v>
      </c>
      <c r="U4899" s="71">
        <f t="shared" si="441"/>
        <v>0</v>
      </c>
      <c r="V4899" s="71">
        <f t="shared" si="443"/>
        <v>0</v>
      </c>
      <c r="X4899" s="69">
        <f>Job_Cards[[#This Row],[GST on Lobour]]+Job_Cards[[#This Row],[Total Labour]]+Job_Cards[[#This Row],[Part Value]]</f>
        <v>0</v>
      </c>
    </row>
    <row r="4900" spans="7:24" x14ac:dyDescent="0.35">
      <c r="G4900" s="64"/>
      <c r="H4900" s="65"/>
      <c r="I4900" s="65" t="str">
        <f>IF(Job_Cards[[#This Row],[Customer Name]]="",I4899,"")</f>
        <v>Counter Sale</v>
      </c>
      <c r="K4900" s="67" t="str">
        <f>_xlfn.XLOOKUP(Job_Cards[[#This Row],[Part Code Issued]],'Inventory Check'!$A$3:$A$3000,'Inventory Check'!$B$3:$B$3000,"WRONG Code",0)</f>
        <v>WRONG Code</v>
      </c>
      <c r="N4900" s="69">
        <f t="shared" si="442"/>
        <v>0</v>
      </c>
      <c r="U4900" s="71">
        <f t="shared" si="441"/>
        <v>0</v>
      </c>
      <c r="V4900" s="71">
        <f t="shared" si="443"/>
        <v>0</v>
      </c>
      <c r="X4900" s="69">
        <f>Job_Cards[[#This Row],[GST on Lobour]]+Job_Cards[[#This Row],[Total Labour]]+Job_Cards[[#This Row],[Part Value]]</f>
        <v>0</v>
      </c>
    </row>
    <row r="4901" spans="7:24" x14ac:dyDescent="0.35">
      <c r="G4901" s="64"/>
      <c r="H4901" s="65"/>
      <c r="I4901" s="65" t="str">
        <f>IF(Job_Cards[[#This Row],[Customer Name]]="",I4900,"")</f>
        <v>Counter Sale</v>
      </c>
      <c r="K4901" s="67" t="str">
        <f>_xlfn.XLOOKUP(Job_Cards[[#This Row],[Part Code Issued]],'Inventory Check'!$A$3:$A$3000,'Inventory Check'!$B$3:$B$3000,"WRONG Code",0)</f>
        <v>WRONG Code</v>
      </c>
      <c r="N4901" s="69">
        <f t="shared" si="442"/>
        <v>0</v>
      </c>
      <c r="U4901" s="71">
        <f t="shared" si="441"/>
        <v>0</v>
      </c>
      <c r="V4901" s="71">
        <f t="shared" si="443"/>
        <v>0</v>
      </c>
      <c r="X4901" s="69">
        <f>Job_Cards[[#This Row],[GST on Lobour]]+Job_Cards[[#This Row],[Total Labour]]+Job_Cards[[#This Row],[Part Value]]</f>
        <v>0</v>
      </c>
    </row>
    <row r="4902" spans="7:24" x14ac:dyDescent="0.35">
      <c r="G4902" s="64"/>
      <c r="H4902" s="65"/>
      <c r="I4902" s="65" t="str">
        <f>IF(Job_Cards[[#This Row],[Customer Name]]="",I4901,"")</f>
        <v>Counter Sale</v>
      </c>
      <c r="K4902" s="67" t="str">
        <f>_xlfn.XLOOKUP(Job_Cards[[#This Row],[Part Code Issued]],'Inventory Check'!$A$3:$A$3000,'Inventory Check'!$B$3:$B$3000,"WRONG Code",0)</f>
        <v>WRONG Code</v>
      </c>
      <c r="N4902" s="69">
        <f t="shared" si="442"/>
        <v>0</v>
      </c>
      <c r="U4902" s="71">
        <f t="shared" si="441"/>
        <v>0</v>
      </c>
      <c r="V4902" s="71">
        <f t="shared" si="443"/>
        <v>0</v>
      </c>
      <c r="X4902" s="69">
        <f>Job_Cards[[#This Row],[GST on Lobour]]+Job_Cards[[#This Row],[Total Labour]]+Job_Cards[[#This Row],[Part Value]]</f>
        <v>0</v>
      </c>
    </row>
    <row r="4903" spans="7:24" x14ac:dyDescent="0.35">
      <c r="G4903" s="64"/>
      <c r="H4903" s="65"/>
      <c r="I4903" s="65" t="str">
        <f>IF(Job_Cards[[#This Row],[Customer Name]]="",I4902,"")</f>
        <v>Counter Sale</v>
      </c>
      <c r="K4903" s="67" t="str">
        <f>_xlfn.XLOOKUP(Job_Cards[[#This Row],[Part Code Issued]],'Inventory Check'!$A$3:$A$3000,'Inventory Check'!$B$3:$B$3000,"WRONG Code",0)</f>
        <v>WRONG Code</v>
      </c>
      <c r="N4903" s="69">
        <f t="shared" si="442"/>
        <v>0</v>
      </c>
      <c r="U4903" s="71">
        <f t="shared" si="441"/>
        <v>0</v>
      </c>
      <c r="V4903" s="71">
        <f t="shared" si="443"/>
        <v>0</v>
      </c>
      <c r="X4903" s="69">
        <f>Job_Cards[[#This Row],[GST on Lobour]]+Job_Cards[[#This Row],[Total Labour]]+Job_Cards[[#This Row],[Part Value]]</f>
        <v>0</v>
      </c>
    </row>
    <row r="4904" spans="7:24" x14ac:dyDescent="0.35">
      <c r="G4904" s="64"/>
      <c r="H4904" s="65"/>
      <c r="I4904" s="65" t="str">
        <f>IF(Job_Cards[[#This Row],[Customer Name]]="",I4903,"")</f>
        <v>Counter Sale</v>
      </c>
      <c r="K4904" s="67" t="str">
        <f>_xlfn.XLOOKUP(Job_Cards[[#This Row],[Part Code Issued]],'Inventory Check'!$A$3:$A$3000,'Inventory Check'!$B$3:$B$3000,"WRONG Code",0)</f>
        <v>WRONG Code</v>
      </c>
      <c r="N4904" s="69">
        <f t="shared" si="442"/>
        <v>0</v>
      </c>
      <c r="U4904" s="71">
        <f t="shared" si="441"/>
        <v>0</v>
      </c>
      <c r="V4904" s="71">
        <f t="shared" si="443"/>
        <v>0</v>
      </c>
      <c r="X4904" s="69">
        <f>Job_Cards[[#This Row],[GST on Lobour]]+Job_Cards[[#This Row],[Total Labour]]+Job_Cards[[#This Row],[Part Value]]</f>
        <v>0</v>
      </c>
    </row>
    <row r="4905" spans="7:24" x14ac:dyDescent="0.35">
      <c r="G4905" s="64"/>
      <c r="H4905" s="65"/>
      <c r="I4905" s="65" t="str">
        <f>IF(Job_Cards[[#This Row],[Customer Name]]="",I4904,"")</f>
        <v>Counter Sale</v>
      </c>
      <c r="K4905" s="67" t="str">
        <f>_xlfn.XLOOKUP(Job_Cards[[#This Row],[Part Code Issued]],'Inventory Check'!$A$3:$A$3000,'Inventory Check'!$B$3:$B$3000,"WRONG Code",0)</f>
        <v>WRONG Code</v>
      </c>
      <c r="N4905" s="69">
        <f t="shared" si="442"/>
        <v>0</v>
      </c>
      <c r="U4905" s="71">
        <f t="shared" si="441"/>
        <v>0</v>
      </c>
      <c r="V4905" s="71">
        <f t="shared" si="443"/>
        <v>0</v>
      </c>
      <c r="X4905" s="69">
        <f>Job_Cards[[#This Row],[GST on Lobour]]+Job_Cards[[#This Row],[Total Labour]]+Job_Cards[[#This Row],[Part Value]]</f>
        <v>0</v>
      </c>
    </row>
    <row r="4906" spans="7:24" x14ac:dyDescent="0.35">
      <c r="G4906" s="64"/>
      <c r="H4906" s="65"/>
      <c r="I4906" s="65" t="str">
        <f>IF(Job_Cards[[#This Row],[Customer Name]]="",I4905,"")</f>
        <v>Counter Sale</v>
      </c>
      <c r="K4906" s="67" t="str">
        <f>_xlfn.XLOOKUP(Job_Cards[[#This Row],[Part Code Issued]],'Inventory Check'!$A$3:$A$3000,'Inventory Check'!$B$3:$B$3000,"WRONG Code",0)</f>
        <v>WRONG Code</v>
      </c>
      <c r="N4906" s="69">
        <f t="shared" si="442"/>
        <v>0</v>
      </c>
      <c r="U4906" s="71">
        <f t="shared" si="441"/>
        <v>0</v>
      </c>
      <c r="V4906" s="71">
        <f t="shared" si="443"/>
        <v>0</v>
      </c>
      <c r="X4906" s="69">
        <f>Job_Cards[[#This Row],[GST on Lobour]]+Job_Cards[[#This Row],[Total Labour]]+Job_Cards[[#This Row],[Part Value]]</f>
        <v>0</v>
      </c>
    </row>
    <row r="4907" spans="7:24" x14ac:dyDescent="0.35">
      <c r="G4907" s="64"/>
      <c r="H4907" s="65"/>
      <c r="I4907" s="65" t="str">
        <f>IF(Job_Cards[[#This Row],[Customer Name]]="",I4906,"")</f>
        <v>Counter Sale</v>
      </c>
      <c r="K4907" s="67" t="str">
        <f>_xlfn.XLOOKUP(Job_Cards[[#This Row],[Part Code Issued]],'Inventory Check'!$A$3:$A$3000,'Inventory Check'!$B$3:$B$3000,"WRONG Code",0)</f>
        <v>WRONG Code</v>
      </c>
      <c r="N4907" s="69">
        <f t="shared" si="442"/>
        <v>0</v>
      </c>
      <c r="U4907" s="71">
        <f t="shared" si="441"/>
        <v>0</v>
      </c>
      <c r="V4907" s="71">
        <f t="shared" si="443"/>
        <v>0</v>
      </c>
      <c r="X4907" s="69">
        <f>Job_Cards[[#This Row],[GST on Lobour]]+Job_Cards[[#This Row],[Total Labour]]+Job_Cards[[#This Row],[Part Value]]</f>
        <v>0</v>
      </c>
    </row>
    <row r="4908" spans="7:24" x14ac:dyDescent="0.35">
      <c r="G4908" s="64"/>
      <c r="H4908" s="65"/>
      <c r="I4908" s="65" t="str">
        <f>IF(Job_Cards[[#This Row],[Customer Name]]="",I4907,"")</f>
        <v>Counter Sale</v>
      </c>
      <c r="K4908" s="67" t="str">
        <f>_xlfn.XLOOKUP(Job_Cards[[#This Row],[Part Code Issued]],'Inventory Check'!$A$3:$A$3000,'Inventory Check'!$B$3:$B$3000,"WRONG Code",0)</f>
        <v>WRONG Code</v>
      </c>
      <c r="N4908" s="69">
        <f t="shared" si="442"/>
        <v>0</v>
      </c>
      <c r="U4908" s="71">
        <f t="shared" si="441"/>
        <v>0</v>
      </c>
      <c r="V4908" s="71">
        <f t="shared" si="443"/>
        <v>0</v>
      </c>
      <c r="X4908" s="69">
        <f>Job_Cards[[#This Row],[GST on Lobour]]+Job_Cards[[#This Row],[Total Labour]]+Job_Cards[[#This Row],[Part Value]]</f>
        <v>0</v>
      </c>
    </row>
    <row r="4909" spans="7:24" x14ac:dyDescent="0.35">
      <c r="G4909" s="64"/>
      <c r="H4909" s="65"/>
      <c r="I4909" s="65" t="str">
        <f>IF(Job_Cards[[#This Row],[Customer Name]]="",I4908,"")</f>
        <v>Counter Sale</v>
      </c>
      <c r="K4909" s="67" t="str">
        <f>_xlfn.XLOOKUP(Job_Cards[[#This Row],[Part Code Issued]],'Inventory Check'!$A$3:$A$3000,'Inventory Check'!$B$3:$B$3000,"WRONG Code",0)</f>
        <v>WRONG Code</v>
      </c>
      <c r="N4909" s="69">
        <f t="shared" si="442"/>
        <v>0</v>
      </c>
      <c r="U4909" s="71">
        <f t="shared" si="441"/>
        <v>0</v>
      </c>
      <c r="V4909" s="71">
        <f t="shared" si="443"/>
        <v>0</v>
      </c>
      <c r="X4909" s="69">
        <f>Job_Cards[[#This Row],[GST on Lobour]]+Job_Cards[[#This Row],[Total Labour]]+Job_Cards[[#This Row],[Part Value]]</f>
        <v>0</v>
      </c>
    </row>
    <row r="4910" spans="7:24" x14ac:dyDescent="0.35">
      <c r="G4910" s="64"/>
      <c r="H4910" s="65"/>
      <c r="I4910" s="65" t="str">
        <f>IF(Job_Cards[[#This Row],[Customer Name]]="",I4909,"")</f>
        <v>Counter Sale</v>
      </c>
      <c r="K4910" s="67" t="str">
        <f>_xlfn.XLOOKUP(Job_Cards[[#This Row],[Part Code Issued]],'Inventory Check'!$A$3:$A$3000,'Inventory Check'!$B$3:$B$3000,"WRONG Code",0)</f>
        <v>WRONG Code</v>
      </c>
      <c r="N4910" s="69">
        <f t="shared" si="442"/>
        <v>0</v>
      </c>
      <c r="U4910" s="71">
        <f t="shared" si="441"/>
        <v>0</v>
      </c>
      <c r="V4910" s="71">
        <f t="shared" si="443"/>
        <v>0</v>
      </c>
      <c r="X4910" s="69">
        <f>Job_Cards[[#This Row],[GST on Lobour]]+Job_Cards[[#This Row],[Total Labour]]+Job_Cards[[#This Row],[Part Value]]</f>
        <v>0</v>
      </c>
    </row>
    <row r="4911" spans="7:24" x14ac:dyDescent="0.35">
      <c r="G4911" s="64"/>
      <c r="H4911" s="65"/>
      <c r="I4911" s="65" t="str">
        <f>IF(Job_Cards[[#This Row],[Customer Name]]="",I4910,"")</f>
        <v>Counter Sale</v>
      </c>
      <c r="K4911" s="67" t="str">
        <f>_xlfn.XLOOKUP(Job_Cards[[#This Row],[Part Code Issued]],'Inventory Check'!$A$3:$A$3000,'Inventory Check'!$B$3:$B$3000,"WRONG Code",0)</f>
        <v>WRONG Code</v>
      </c>
      <c r="N4911" s="69">
        <f t="shared" si="442"/>
        <v>0</v>
      </c>
      <c r="U4911" s="71">
        <f t="shared" si="441"/>
        <v>0</v>
      </c>
      <c r="V4911" s="71">
        <f t="shared" si="443"/>
        <v>0</v>
      </c>
      <c r="X4911" s="69">
        <f>Job_Cards[[#This Row],[GST on Lobour]]+Job_Cards[[#This Row],[Total Labour]]+Job_Cards[[#This Row],[Part Value]]</f>
        <v>0</v>
      </c>
    </row>
    <row r="4912" spans="7:24" x14ac:dyDescent="0.35">
      <c r="G4912" s="64"/>
      <c r="H4912" s="65"/>
      <c r="I4912" s="65" t="str">
        <f>IF(Job_Cards[[#This Row],[Customer Name]]="",I4911,"")</f>
        <v>Counter Sale</v>
      </c>
      <c r="K4912" s="67" t="str">
        <f>_xlfn.XLOOKUP(Job_Cards[[#This Row],[Part Code Issued]],'Inventory Check'!$A$3:$A$3000,'Inventory Check'!$B$3:$B$3000,"WRONG Code",0)</f>
        <v>WRONG Code</v>
      </c>
      <c r="N4912" s="69">
        <f t="shared" si="442"/>
        <v>0</v>
      </c>
      <c r="U4912" s="71">
        <f t="shared" si="441"/>
        <v>0</v>
      </c>
      <c r="V4912" s="71">
        <f t="shared" si="443"/>
        <v>0</v>
      </c>
      <c r="X4912" s="69">
        <f>Job_Cards[[#This Row],[GST on Lobour]]+Job_Cards[[#This Row],[Total Labour]]+Job_Cards[[#This Row],[Part Value]]</f>
        <v>0</v>
      </c>
    </row>
    <row r="4913" spans="7:24" x14ac:dyDescent="0.35">
      <c r="G4913" s="64"/>
      <c r="H4913" s="65"/>
      <c r="I4913" s="65" t="str">
        <f>IF(Job_Cards[[#This Row],[Customer Name]]="",I4912,"")</f>
        <v>Counter Sale</v>
      </c>
      <c r="K4913" s="67" t="str">
        <f>_xlfn.XLOOKUP(Job_Cards[[#This Row],[Part Code Issued]],'Inventory Check'!$A$3:$A$3000,'Inventory Check'!$B$3:$B$3000,"WRONG Code",0)</f>
        <v>WRONG Code</v>
      </c>
      <c r="N4913" s="69">
        <f t="shared" si="442"/>
        <v>0</v>
      </c>
      <c r="U4913" s="71">
        <f t="shared" si="441"/>
        <v>0</v>
      </c>
      <c r="V4913" s="71">
        <f t="shared" si="443"/>
        <v>0</v>
      </c>
      <c r="X4913" s="69">
        <f>Job_Cards[[#This Row],[GST on Lobour]]+Job_Cards[[#This Row],[Total Labour]]+Job_Cards[[#This Row],[Part Value]]</f>
        <v>0</v>
      </c>
    </row>
    <row r="4914" spans="7:24" x14ac:dyDescent="0.35">
      <c r="G4914" s="64"/>
      <c r="H4914" s="65"/>
      <c r="I4914" s="65" t="str">
        <f>IF(Job_Cards[[#This Row],[Customer Name]]="",I4913,"")</f>
        <v>Counter Sale</v>
      </c>
      <c r="K4914" s="67" t="str">
        <f>_xlfn.XLOOKUP(Job_Cards[[#This Row],[Part Code Issued]],'Inventory Check'!$A$3:$A$3000,'Inventory Check'!$B$3:$B$3000,"WRONG Code",0)</f>
        <v>WRONG Code</v>
      </c>
      <c r="N4914" s="69">
        <f t="shared" si="442"/>
        <v>0</v>
      </c>
      <c r="U4914" s="71">
        <f t="shared" si="441"/>
        <v>0</v>
      </c>
      <c r="V4914" s="71">
        <f t="shared" si="443"/>
        <v>0</v>
      </c>
      <c r="X4914" s="69">
        <f>Job_Cards[[#This Row],[GST on Lobour]]+Job_Cards[[#This Row],[Total Labour]]+Job_Cards[[#This Row],[Part Value]]</f>
        <v>0</v>
      </c>
    </row>
    <row r="4915" spans="7:24" x14ac:dyDescent="0.35">
      <c r="G4915" s="64"/>
      <c r="H4915" s="65"/>
      <c r="I4915" s="65" t="str">
        <f>IF(Job_Cards[[#This Row],[Customer Name]]="",I4914,"")</f>
        <v>Counter Sale</v>
      </c>
      <c r="K4915" s="67" t="str">
        <f>_xlfn.XLOOKUP(Job_Cards[[#This Row],[Part Code Issued]],'Inventory Check'!$A$3:$A$3000,'Inventory Check'!$B$3:$B$3000,"WRONG Code",0)</f>
        <v>WRONG Code</v>
      </c>
      <c r="N4915" s="69">
        <f t="shared" si="442"/>
        <v>0</v>
      </c>
      <c r="U4915" s="71">
        <f t="shared" si="441"/>
        <v>0</v>
      </c>
      <c r="V4915" s="71">
        <f t="shared" si="443"/>
        <v>0</v>
      </c>
      <c r="X4915" s="69">
        <f>Job_Cards[[#This Row],[GST on Lobour]]+Job_Cards[[#This Row],[Total Labour]]+Job_Cards[[#This Row],[Part Value]]</f>
        <v>0</v>
      </c>
    </row>
    <row r="4916" spans="7:24" x14ac:dyDescent="0.35">
      <c r="G4916" s="64"/>
      <c r="H4916" s="65"/>
      <c r="I4916" s="65" t="str">
        <f>IF(Job_Cards[[#This Row],[Customer Name]]="",I4915,"")</f>
        <v>Counter Sale</v>
      </c>
      <c r="K4916" s="67" t="str">
        <f>_xlfn.XLOOKUP(Job_Cards[[#This Row],[Part Code Issued]],'Inventory Check'!$A$3:$A$3000,'Inventory Check'!$B$3:$B$3000,"WRONG Code",0)</f>
        <v>WRONG Code</v>
      </c>
      <c r="N4916" s="69">
        <f t="shared" si="442"/>
        <v>0</v>
      </c>
      <c r="U4916" s="71">
        <f t="shared" si="441"/>
        <v>0</v>
      </c>
      <c r="V4916" s="71">
        <f t="shared" si="443"/>
        <v>0</v>
      </c>
      <c r="X4916" s="69">
        <f>Job_Cards[[#This Row],[GST on Lobour]]+Job_Cards[[#This Row],[Total Labour]]+Job_Cards[[#This Row],[Part Value]]</f>
        <v>0</v>
      </c>
    </row>
    <row r="4917" spans="7:24" x14ac:dyDescent="0.35">
      <c r="G4917" s="64"/>
      <c r="H4917" s="65"/>
      <c r="I4917" s="65" t="str">
        <f>IF(Job_Cards[[#This Row],[Customer Name]]="",I4916,"")</f>
        <v>Counter Sale</v>
      </c>
      <c r="K4917" s="67" t="str">
        <f>_xlfn.XLOOKUP(Job_Cards[[#This Row],[Part Code Issued]],'Inventory Check'!$A$3:$A$3000,'Inventory Check'!$B$3:$B$3000,"WRONG Code",0)</f>
        <v>WRONG Code</v>
      </c>
      <c r="N4917" s="69">
        <f t="shared" si="442"/>
        <v>0</v>
      </c>
      <c r="U4917" s="71">
        <f t="shared" si="441"/>
        <v>0</v>
      </c>
      <c r="V4917" s="71">
        <f t="shared" si="443"/>
        <v>0</v>
      </c>
      <c r="X4917" s="69">
        <f>Job_Cards[[#This Row],[GST on Lobour]]+Job_Cards[[#This Row],[Total Labour]]+Job_Cards[[#This Row],[Part Value]]</f>
        <v>0</v>
      </c>
    </row>
    <row r="4918" spans="7:24" x14ac:dyDescent="0.35">
      <c r="G4918" s="64"/>
      <c r="H4918" s="65"/>
      <c r="I4918" s="65" t="str">
        <f>IF(Job_Cards[[#This Row],[Customer Name]]="",I4917,"")</f>
        <v>Counter Sale</v>
      </c>
      <c r="K4918" s="67" t="str">
        <f>_xlfn.XLOOKUP(Job_Cards[[#This Row],[Part Code Issued]],'Inventory Check'!$A$3:$A$3000,'Inventory Check'!$B$3:$B$3000,"WRONG Code",0)</f>
        <v>WRONG Code</v>
      </c>
      <c r="N4918" s="69">
        <f t="shared" si="442"/>
        <v>0</v>
      </c>
      <c r="U4918" s="71">
        <f t="shared" si="441"/>
        <v>0</v>
      </c>
      <c r="V4918" s="71">
        <f t="shared" si="443"/>
        <v>0</v>
      </c>
      <c r="X4918" s="69">
        <f>Job_Cards[[#This Row],[GST on Lobour]]+Job_Cards[[#This Row],[Total Labour]]+Job_Cards[[#This Row],[Part Value]]</f>
        <v>0</v>
      </c>
    </row>
    <row r="4919" spans="7:24" x14ac:dyDescent="0.35">
      <c r="G4919" s="64"/>
      <c r="H4919" s="65"/>
      <c r="I4919" s="65" t="str">
        <f>IF(Job_Cards[[#This Row],[Customer Name]]="",I4918,"")</f>
        <v>Counter Sale</v>
      </c>
      <c r="K4919" s="67" t="str">
        <f>_xlfn.XLOOKUP(Job_Cards[[#This Row],[Part Code Issued]],'Inventory Check'!$A$3:$A$3000,'Inventory Check'!$B$3:$B$3000,"WRONG Code",0)</f>
        <v>WRONG Code</v>
      </c>
      <c r="N4919" s="69">
        <f t="shared" si="442"/>
        <v>0</v>
      </c>
      <c r="U4919" s="71">
        <f t="shared" si="441"/>
        <v>0</v>
      </c>
      <c r="V4919" s="71">
        <f t="shared" si="443"/>
        <v>0</v>
      </c>
      <c r="X4919" s="69">
        <f>Job_Cards[[#This Row],[GST on Lobour]]+Job_Cards[[#This Row],[Total Labour]]+Job_Cards[[#This Row],[Part Value]]</f>
        <v>0</v>
      </c>
    </row>
    <row r="4920" spans="7:24" x14ac:dyDescent="0.35">
      <c r="G4920" s="64"/>
      <c r="H4920" s="65"/>
      <c r="I4920" s="65" t="str">
        <f>IF(Job_Cards[[#This Row],[Customer Name]]="",I4919,"")</f>
        <v>Counter Sale</v>
      </c>
      <c r="K4920" s="67" t="str">
        <f>_xlfn.XLOOKUP(Job_Cards[[#This Row],[Part Code Issued]],'Inventory Check'!$A$3:$A$3000,'Inventory Check'!$B$3:$B$3000,"WRONG Code",0)</f>
        <v>WRONG Code</v>
      </c>
      <c r="N4920" s="69">
        <f t="shared" si="442"/>
        <v>0</v>
      </c>
      <c r="U4920" s="71">
        <f t="shared" si="441"/>
        <v>0</v>
      </c>
      <c r="V4920" s="71">
        <f t="shared" si="443"/>
        <v>0</v>
      </c>
      <c r="X4920" s="69">
        <f>Job_Cards[[#This Row],[GST on Lobour]]+Job_Cards[[#This Row],[Total Labour]]+Job_Cards[[#This Row],[Part Value]]</f>
        <v>0</v>
      </c>
    </row>
    <row r="4921" spans="7:24" x14ac:dyDescent="0.35">
      <c r="G4921" s="64"/>
      <c r="H4921" s="65"/>
      <c r="I4921" s="65" t="str">
        <f>IF(Job_Cards[[#This Row],[Customer Name]]="",I4920,"")</f>
        <v>Counter Sale</v>
      </c>
      <c r="K4921" s="67" t="str">
        <f>_xlfn.XLOOKUP(Job_Cards[[#This Row],[Part Code Issued]],'Inventory Check'!$A$3:$A$3000,'Inventory Check'!$B$3:$B$3000,"WRONG Code",0)</f>
        <v>WRONG Code</v>
      </c>
      <c r="N4921" s="69">
        <f t="shared" si="442"/>
        <v>0</v>
      </c>
      <c r="U4921" s="71">
        <f t="shared" si="441"/>
        <v>0</v>
      </c>
      <c r="V4921" s="71">
        <f t="shared" si="443"/>
        <v>0</v>
      </c>
      <c r="X4921" s="69">
        <f>Job_Cards[[#This Row],[GST on Lobour]]+Job_Cards[[#This Row],[Total Labour]]+Job_Cards[[#This Row],[Part Value]]</f>
        <v>0</v>
      </c>
    </row>
    <row r="4922" spans="7:24" x14ac:dyDescent="0.35">
      <c r="G4922" s="64"/>
      <c r="H4922" s="65"/>
      <c r="I4922" s="65" t="str">
        <f>IF(Job_Cards[[#This Row],[Customer Name]]="",I4921,"")</f>
        <v>Counter Sale</v>
      </c>
      <c r="K4922" s="67" t="str">
        <f>_xlfn.XLOOKUP(Job_Cards[[#This Row],[Part Code Issued]],'Inventory Check'!$A$3:$A$3000,'Inventory Check'!$B$3:$B$3000,"WRONG Code",0)</f>
        <v>WRONG Code</v>
      </c>
      <c r="N4922" s="69">
        <f t="shared" si="442"/>
        <v>0</v>
      </c>
      <c r="U4922" s="71">
        <f t="shared" si="441"/>
        <v>0</v>
      </c>
      <c r="V4922" s="71">
        <f t="shared" si="443"/>
        <v>0</v>
      </c>
      <c r="X4922" s="69">
        <f>Job_Cards[[#This Row],[GST on Lobour]]+Job_Cards[[#This Row],[Total Labour]]+Job_Cards[[#This Row],[Part Value]]</f>
        <v>0</v>
      </c>
    </row>
    <row r="4923" spans="7:24" x14ac:dyDescent="0.35">
      <c r="G4923" s="64"/>
      <c r="H4923" s="65"/>
      <c r="I4923" s="65" t="str">
        <f>IF(Job_Cards[[#This Row],[Customer Name]]="",I4922,"")</f>
        <v>Counter Sale</v>
      </c>
      <c r="K4923" s="67" t="str">
        <f>_xlfn.XLOOKUP(Job_Cards[[#This Row],[Part Code Issued]],'Inventory Check'!$A$3:$A$3000,'Inventory Check'!$B$3:$B$3000,"WRONG Code",0)</f>
        <v>WRONG Code</v>
      </c>
      <c r="N4923" s="69">
        <f t="shared" si="442"/>
        <v>0</v>
      </c>
      <c r="U4923" s="71">
        <f t="shared" si="441"/>
        <v>0</v>
      </c>
      <c r="V4923" s="71">
        <f t="shared" si="443"/>
        <v>0</v>
      </c>
      <c r="X4923" s="69">
        <f>Job_Cards[[#This Row],[GST on Lobour]]+Job_Cards[[#This Row],[Total Labour]]+Job_Cards[[#This Row],[Part Value]]</f>
        <v>0</v>
      </c>
    </row>
    <row r="4924" spans="7:24" x14ac:dyDescent="0.35">
      <c r="G4924" s="64"/>
      <c r="H4924" s="65"/>
      <c r="I4924" s="65" t="str">
        <f>IF(Job_Cards[[#This Row],[Customer Name]]="",I4923,"")</f>
        <v>Counter Sale</v>
      </c>
      <c r="K4924" s="67" t="str">
        <f>_xlfn.XLOOKUP(Job_Cards[[#This Row],[Part Code Issued]],'Inventory Check'!$A$3:$A$3000,'Inventory Check'!$B$3:$B$3000,"WRONG Code",0)</f>
        <v>WRONG Code</v>
      </c>
      <c r="N4924" s="69">
        <f t="shared" si="442"/>
        <v>0</v>
      </c>
      <c r="U4924" s="71">
        <f t="shared" ref="U4924:U4987" si="444">SUM(O4924:T4924)</f>
        <v>0</v>
      </c>
      <c r="V4924" s="71">
        <f t="shared" si="443"/>
        <v>0</v>
      </c>
      <c r="X4924" s="69">
        <f>Job_Cards[[#This Row],[GST on Lobour]]+Job_Cards[[#This Row],[Total Labour]]+Job_Cards[[#This Row],[Part Value]]</f>
        <v>0</v>
      </c>
    </row>
    <row r="4925" spans="7:24" x14ac:dyDescent="0.35">
      <c r="G4925" s="64"/>
      <c r="H4925" s="65"/>
      <c r="I4925" s="65" t="str">
        <f>IF(Job_Cards[[#This Row],[Customer Name]]="",I4924,"")</f>
        <v>Counter Sale</v>
      </c>
      <c r="K4925" s="67" t="str">
        <f>_xlfn.XLOOKUP(Job_Cards[[#This Row],[Part Code Issued]],'Inventory Check'!$A$3:$A$3000,'Inventory Check'!$B$3:$B$3000,"WRONG Code",0)</f>
        <v>WRONG Code</v>
      </c>
      <c r="N4925" s="69">
        <f t="shared" ref="N4925:N4988" si="445">M4925*L4925</f>
        <v>0</v>
      </c>
      <c r="U4925" s="71">
        <f t="shared" si="444"/>
        <v>0</v>
      </c>
      <c r="V4925" s="71">
        <f t="shared" ref="V4925:V4988" si="446">U4925*0.18</f>
        <v>0</v>
      </c>
      <c r="X4925" s="69">
        <f>Job_Cards[[#This Row],[GST on Lobour]]+Job_Cards[[#This Row],[Total Labour]]+Job_Cards[[#This Row],[Part Value]]</f>
        <v>0</v>
      </c>
    </row>
    <row r="4926" spans="7:24" x14ac:dyDescent="0.35">
      <c r="G4926" s="64"/>
      <c r="H4926" s="65"/>
      <c r="I4926" s="65" t="str">
        <f>IF(Job_Cards[[#This Row],[Customer Name]]="",I4925,"")</f>
        <v>Counter Sale</v>
      </c>
      <c r="K4926" s="67" t="str">
        <f>_xlfn.XLOOKUP(Job_Cards[[#This Row],[Part Code Issued]],'Inventory Check'!$A$3:$A$3000,'Inventory Check'!$B$3:$B$3000,"WRONG Code",0)</f>
        <v>WRONG Code</v>
      </c>
      <c r="N4926" s="69">
        <f t="shared" si="445"/>
        <v>0</v>
      </c>
      <c r="U4926" s="71">
        <f t="shared" si="444"/>
        <v>0</v>
      </c>
      <c r="V4926" s="71">
        <f t="shared" si="446"/>
        <v>0</v>
      </c>
      <c r="X4926" s="69">
        <f>Job_Cards[[#This Row],[GST on Lobour]]+Job_Cards[[#This Row],[Total Labour]]+Job_Cards[[#This Row],[Part Value]]</f>
        <v>0</v>
      </c>
    </row>
    <row r="4927" spans="7:24" x14ac:dyDescent="0.35">
      <c r="G4927" s="64"/>
      <c r="H4927" s="65"/>
      <c r="I4927" s="65" t="str">
        <f>IF(Job_Cards[[#This Row],[Customer Name]]="",I4926,"")</f>
        <v>Counter Sale</v>
      </c>
      <c r="K4927" s="67" t="str">
        <f>_xlfn.XLOOKUP(Job_Cards[[#This Row],[Part Code Issued]],'Inventory Check'!$A$3:$A$3000,'Inventory Check'!$B$3:$B$3000,"WRONG Code",0)</f>
        <v>WRONG Code</v>
      </c>
      <c r="N4927" s="69">
        <f t="shared" si="445"/>
        <v>0</v>
      </c>
      <c r="U4927" s="71">
        <f t="shared" si="444"/>
        <v>0</v>
      </c>
      <c r="V4927" s="71">
        <f t="shared" si="446"/>
        <v>0</v>
      </c>
      <c r="X4927" s="69">
        <f>Job_Cards[[#This Row],[GST on Lobour]]+Job_Cards[[#This Row],[Total Labour]]+Job_Cards[[#This Row],[Part Value]]</f>
        <v>0</v>
      </c>
    </row>
    <row r="4928" spans="7:24" x14ac:dyDescent="0.35">
      <c r="G4928" s="64"/>
      <c r="H4928" s="65"/>
      <c r="I4928" s="65" t="str">
        <f>IF(Job_Cards[[#This Row],[Customer Name]]="",I4927,"")</f>
        <v>Counter Sale</v>
      </c>
      <c r="K4928" s="67" t="str">
        <f>_xlfn.XLOOKUP(Job_Cards[[#This Row],[Part Code Issued]],'Inventory Check'!$A$3:$A$3000,'Inventory Check'!$B$3:$B$3000,"WRONG Code",0)</f>
        <v>WRONG Code</v>
      </c>
      <c r="N4928" s="69">
        <f t="shared" si="445"/>
        <v>0</v>
      </c>
      <c r="U4928" s="71">
        <f t="shared" si="444"/>
        <v>0</v>
      </c>
      <c r="V4928" s="71">
        <f t="shared" si="446"/>
        <v>0</v>
      </c>
      <c r="X4928" s="69">
        <f>Job_Cards[[#This Row],[GST on Lobour]]+Job_Cards[[#This Row],[Total Labour]]+Job_Cards[[#This Row],[Part Value]]</f>
        <v>0</v>
      </c>
    </row>
    <row r="4929" spans="7:24" x14ac:dyDescent="0.35">
      <c r="G4929" s="64"/>
      <c r="H4929" s="65"/>
      <c r="I4929" s="65" t="str">
        <f>IF(Job_Cards[[#This Row],[Customer Name]]="",I4928,"")</f>
        <v>Counter Sale</v>
      </c>
      <c r="K4929" s="67" t="str">
        <f>_xlfn.XLOOKUP(Job_Cards[[#This Row],[Part Code Issued]],'Inventory Check'!$A$3:$A$3000,'Inventory Check'!$B$3:$B$3000,"WRONG Code",0)</f>
        <v>WRONG Code</v>
      </c>
      <c r="N4929" s="69">
        <f t="shared" si="445"/>
        <v>0</v>
      </c>
      <c r="U4929" s="71">
        <f t="shared" si="444"/>
        <v>0</v>
      </c>
      <c r="V4929" s="71">
        <f t="shared" si="446"/>
        <v>0</v>
      </c>
      <c r="X4929" s="69">
        <f>Job_Cards[[#This Row],[GST on Lobour]]+Job_Cards[[#This Row],[Total Labour]]+Job_Cards[[#This Row],[Part Value]]</f>
        <v>0</v>
      </c>
    </row>
    <row r="4930" spans="7:24" x14ac:dyDescent="0.35">
      <c r="G4930" s="64"/>
      <c r="H4930" s="65"/>
      <c r="I4930" s="65" t="str">
        <f>IF(Job_Cards[[#This Row],[Customer Name]]="",I4929,"")</f>
        <v>Counter Sale</v>
      </c>
      <c r="K4930" s="67" t="str">
        <f>_xlfn.XLOOKUP(Job_Cards[[#This Row],[Part Code Issued]],'Inventory Check'!$A$3:$A$3000,'Inventory Check'!$B$3:$B$3000,"WRONG Code",0)</f>
        <v>WRONG Code</v>
      </c>
      <c r="N4930" s="69">
        <f t="shared" si="445"/>
        <v>0</v>
      </c>
      <c r="U4930" s="71">
        <f t="shared" si="444"/>
        <v>0</v>
      </c>
      <c r="V4930" s="71">
        <f t="shared" si="446"/>
        <v>0</v>
      </c>
      <c r="X4930" s="69">
        <f>Job_Cards[[#This Row],[GST on Lobour]]+Job_Cards[[#This Row],[Total Labour]]+Job_Cards[[#This Row],[Part Value]]</f>
        <v>0</v>
      </c>
    </row>
    <row r="4931" spans="7:24" x14ac:dyDescent="0.35">
      <c r="G4931" s="64"/>
      <c r="H4931" s="65"/>
      <c r="I4931" s="65" t="str">
        <f>IF(Job_Cards[[#This Row],[Customer Name]]="",I4930,"")</f>
        <v>Counter Sale</v>
      </c>
      <c r="K4931" s="67" t="str">
        <f>_xlfn.XLOOKUP(Job_Cards[[#This Row],[Part Code Issued]],'Inventory Check'!$A$3:$A$3000,'Inventory Check'!$B$3:$B$3000,"WRONG Code",0)</f>
        <v>WRONG Code</v>
      </c>
      <c r="N4931" s="69">
        <f t="shared" si="445"/>
        <v>0</v>
      </c>
      <c r="U4931" s="71">
        <f t="shared" si="444"/>
        <v>0</v>
      </c>
      <c r="V4931" s="71">
        <f t="shared" si="446"/>
        <v>0</v>
      </c>
      <c r="X4931" s="69">
        <f>Job_Cards[[#This Row],[GST on Lobour]]+Job_Cards[[#This Row],[Total Labour]]+Job_Cards[[#This Row],[Part Value]]</f>
        <v>0</v>
      </c>
    </row>
    <row r="4932" spans="7:24" x14ac:dyDescent="0.35">
      <c r="G4932" s="64"/>
      <c r="H4932" s="65"/>
      <c r="I4932" s="65" t="str">
        <f>IF(Job_Cards[[#This Row],[Customer Name]]="",I4931,"")</f>
        <v>Counter Sale</v>
      </c>
      <c r="K4932" s="67" t="str">
        <f>_xlfn.XLOOKUP(Job_Cards[[#This Row],[Part Code Issued]],'Inventory Check'!$A$3:$A$3000,'Inventory Check'!$B$3:$B$3000,"WRONG Code",0)</f>
        <v>WRONG Code</v>
      </c>
      <c r="N4932" s="69">
        <f t="shared" si="445"/>
        <v>0</v>
      </c>
      <c r="U4932" s="71">
        <f t="shared" si="444"/>
        <v>0</v>
      </c>
      <c r="V4932" s="71">
        <f t="shared" si="446"/>
        <v>0</v>
      </c>
      <c r="X4932" s="69">
        <f>Job_Cards[[#This Row],[GST on Lobour]]+Job_Cards[[#This Row],[Total Labour]]+Job_Cards[[#This Row],[Part Value]]</f>
        <v>0</v>
      </c>
    </row>
    <row r="4933" spans="7:24" x14ac:dyDescent="0.35">
      <c r="G4933" s="64"/>
      <c r="H4933" s="65"/>
      <c r="I4933" s="65" t="str">
        <f>IF(Job_Cards[[#This Row],[Customer Name]]="",I4932,"")</f>
        <v>Counter Sale</v>
      </c>
      <c r="K4933" s="67" t="str">
        <f>_xlfn.XLOOKUP(Job_Cards[[#This Row],[Part Code Issued]],'Inventory Check'!$A$3:$A$3000,'Inventory Check'!$B$3:$B$3000,"WRONG Code",0)</f>
        <v>WRONG Code</v>
      </c>
      <c r="N4933" s="69">
        <f t="shared" si="445"/>
        <v>0</v>
      </c>
      <c r="U4933" s="71">
        <f t="shared" si="444"/>
        <v>0</v>
      </c>
      <c r="V4933" s="71">
        <f t="shared" si="446"/>
        <v>0</v>
      </c>
      <c r="X4933" s="69">
        <f>Job_Cards[[#This Row],[GST on Lobour]]+Job_Cards[[#This Row],[Total Labour]]+Job_Cards[[#This Row],[Part Value]]</f>
        <v>0</v>
      </c>
    </row>
    <row r="4934" spans="7:24" x14ac:dyDescent="0.35">
      <c r="G4934" s="64"/>
      <c r="H4934" s="65"/>
      <c r="I4934" s="65" t="str">
        <f>IF(Job_Cards[[#This Row],[Customer Name]]="",I4933,"")</f>
        <v>Counter Sale</v>
      </c>
      <c r="K4934" s="67" t="str">
        <f>_xlfn.XLOOKUP(Job_Cards[[#This Row],[Part Code Issued]],'Inventory Check'!$A$3:$A$3000,'Inventory Check'!$B$3:$B$3000,"WRONG Code",0)</f>
        <v>WRONG Code</v>
      </c>
      <c r="N4934" s="69">
        <f t="shared" si="445"/>
        <v>0</v>
      </c>
      <c r="U4934" s="71">
        <f t="shared" si="444"/>
        <v>0</v>
      </c>
      <c r="V4934" s="71">
        <f t="shared" si="446"/>
        <v>0</v>
      </c>
      <c r="X4934" s="69">
        <f>Job_Cards[[#This Row],[GST on Lobour]]+Job_Cards[[#This Row],[Total Labour]]+Job_Cards[[#This Row],[Part Value]]</f>
        <v>0</v>
      </c>
    </row>
    <row r="4935" spans="7:24" x14ac:dyDescent="0.35">
      <c r="G4935" s="64"/>
      <c r="H4935" s="65"/>
      <c r="I4935" s="65" t="str">
        <f>IF(Job_Cards[[#This Row],[Customer Name]]="",I4934,"")</f>
        <v>Counter Sale</v>
      </c>
      <c r="K4935" s="67" t="str">
        <f>_xlfn.XLOOKUP(Job_Cards[[#This Row],[Part Code Issued]],'Inventory Check'!$A$3:$A$3000,'Inventory Check'!$B$3:$B$3000,"WRONG Code",0)</f>
        <v>WRONG Code</v>
      </c>
      <c r="N4935" s="69">
        <f t="shared" si="445"/>
        <v>0</v>
      </c>
      <c r="U4935" s="71">
        <f t="shared" si="444"/>
        <v>0</v>
      </c>
      <c r="V4935" s="71">
        <f t="shared" si="446"/>
        <v>0</v>
      </c>
      <c r="X4935" s="69">
        <f>Job_Cards[[#This Row],[GST on Lobour]]+Job_Cards[[#This Row],[Total Labour]]+Job_Cards[[#This Row],[Part Value]]</f>
        <v>0</v>
      </c>
    </row>
    <row r="4936" spans="7:24" x14ac:dyDescent="0.35">
      <c r="G4936" s="64"/>
      <c r="H4936" s="65"/>
      <c r="I4936" s="65" t="str">
        <f>IF(Job_Cards[[#This Row],[Customer Name]]="",I4935,"")</f>
        <v>Counter Sale</v>
      </c>
      <c r="K4936" s="67" t="str">
        <f>_xlfn.XLOOKUP(Job_Cards[[#This Row],[Part Code Issued]],'Inventory Check'!$A$3:$A$3000,'Inventory Check'!$B$3:$B$3000,"WRONG Code",0)</f>
        <v>WRONG Code</v>
      </c>
      <c r="N4936" s="69">
        <f t="shared" si="445"/>
        <v>0</v>
      </c>
      <c r="U4936" s="71">
        <f t="shared" si="444"/>
        <v>0</v>
      </c>
      <c r="V4936" s="71">
        <f t="shared" si="446"/>
        <v>0</v>
      </c>
      <c r="X4936" s="69">
        <f>Job_Cards[[#This Row],[GST on Lobour]]+Job_Cards[[#This Row],[Total Labour]]+Job_Cards[[#This Row],[Part Value]]</f>
        <v>0</v>
      </c>
    </row>
    <row r="4937" spans="7:24" x14ac:dyDescent="0.35">
      <c r="G4937" s="64"/>
      <c r="H4937" s="65"/>
      <c r="I4937" s="65" t="str">
        <f>IF(Job_Cards[[#This Row],[Customer Name]]="",I4936,"")</f>
        <v>Counter Sale</v>
      </c>
      <c r="K4937" s="67" t="str">
        <f>_xlfn.XLOOKUP(Job_Cards[[#This Row],[Part Code Issued]],'Inventory Check'!$A$3:$A$3000,'Inventory Check'!$B$3:$B$3000,"WRONG Code",0)</f>
        <v>WRONG Code</v>
      </c>
      <c r="N4937" s="69">
        <f t="shared" si="445"/>
        <v>0</v>
      </c>
      <c r="U4937" s="71">
        <f t="shared" si="444"/>
        <v>0</v>
      </c>
      <c r="V4937" s="71">
        <f t="shared" si="446"/>
        <v>0</v>
      </c>
      <c r="X4937" s="69">
        <f>Job_Cards[[#This Row],[GST on Lobour]]+Job_Cards[[#This Row],[Total Labour]]+Job_Cards[[#This Row],[Part Value]]</f>
        <v>0</v>
      </c>
    </row>
    <row r="4938" spans="7:24" x14ac:dyDescent="0.35">
      <c r="G4938" s="64"/>
      <c r="H4938" s="65"/>
      <c r="I4938" s="65" t="str">
        <f>IF(Job_Cards[[#This Row],[Customer Name]]="",I4937,"")</f>
        <v>Counter Sale</v>
      </c>
      <c r="K4938" s="67" t="str">
        <f>_xlfn.XLOOKUP(Job_Cards[[#This Row],[Part Code Issued]],'Inventory Check'!$A$3:$A$3000,'Inventory Check'!$B$3:$B$3000,"WRONG Code",0)</f>
        <v>WRONG Code</v>
      </c>
      <c r="N4938" s="69">
        <f t="shared" si="445"/>
        <v>0</v>
      </c>
      <c r="U4938" s="71">
        <f t="shared" si="444"/>
        <v>0</v>
      </c>
      <c r="V4938" s="71">
        <f t="shared" si="446"/>
        <v>0</v>
      </c>
      <c r="X4938" s="69">
        <f>Job_Cards[[#This Row],[GST on Lobour]]+Job_Cards[[#This Row],[Total Labour]]+Job_Cards[[#This Row],[Part Value]]</f>
        <v>0</v>
      </c>
    </row>
    <row r="4939" spans="7:24" x14ac:dyDescent="0.35">
      <c r="G4939" s="64"/>
      <c r="H4939" s="65"/>
      <c r="I4939" s="65" t="str">
        <f>IF(Job_Cards[[#This Row],[Customer Name]]="",I4938,"")</f>
        <v>Counter Sale</v>
      </c>
      <c r="K4939" s="67" t="str">
        <f>_xlfn.XLOOKUP(Job_Cards[[#This Row],[Part Code Issued]],'Inventory Check'!$A$3:$A$3000,'Inventory Check'!$B$3:$B$3000,"WRONG Code",0)</f>
        <v>WRONG Code</v>
      </c>
      <c r="N4939" s="69">
        <f t="shared" si="445"/>
        <v>0</v>
      </c>
      <c r="U4939" s="71">
        <f t="shared" si="444"/>
        <v>0</v>
      </c>
      <c r="V4939" s="71">
        <f t="shared" si="446"/>
        <v>0</v>
      </c>
      <c r="X4939" s="69">
        <f>Job_Cards[[#This Row],[GST on Lobour]]+Job_Cards[[#This Row],[Total Labour]]+Job_Cards[[#This Row],[Part Value]]</f>
        <v>0</v>
      </c>
    </row>
    <row r="4940" spans="7:24" x14ac:dyDescent="0.35">
      <c r="G4940" s="64"/>
      <c r="H4940" s="65"/>
      <c r="I4940" s="65" t="str">
        <f>IF(Job_Cards[[#This Row],[Customer Name]]="",I4939,"")</f>
        <v>Counter Sale</v>
      </c>
      <c r="K4940" s="67" t="str">
        <f>_xlfn.XLOOKUP(Job_Cards[[#This Row],[Part Code Issued]],'Inventory Check'!$A$3:$A$3000,'Inventory Check'!$B$3:$B$3000,"WRONG Code",0)</f>
        <v>WRONG Code</v>
      </c>
      <c r="N4940" s="69">
        <f t="shared" si="445"/>
        <v>0</v>
      </c>
      <c r="U4940" s="71">
        <f t="shared" si="444"/>
        <v>0</v>
      </c>
      <c r="V4940" s="71">
        <f t="shared" si="446"/>
        <v>0</v>
      </c>
      <c r="X4940" s="69">
        <f>Job_Cards[[#This Row],[GST on Lobour]]+Job_Cards[[#This Row],[Total Labour]]+Job_Cards[[#This Row],[Part Value]]</f>
        <v>0</v>
      </c>
    </row>
    <row r="4941" spans="7:24" x14ac:dyDescent="0.35">
      <c r="G4941" s="64"/>
      <c r="H4941" s="65"/>
      <c r="I4941" s="65" t="str">
        <f>IF(Job_Cards[[#This Row],[Customer Name]]="",I4940,"")</f>
        <v>Counter Sale</v>
      </c>
      <c r="K4941" s="67" t="str">
        <f>_xlfn.XLOOKUP(Job_Cards[[#This Row],[Part Code Issued]],'Inventory Check'!$A$3:$A$3000,'Inventory Check'!$B$3:$B$3000,"WRONG Code",0)</f>
        <v>WRONG Code</v>
      </c>
      <c r="N4941" s="69">
        <f t="shared" si="445"/>
        <v>0</v>
      </c>
      <c r="U4941" s="71">
        <f t="shared" si="444"/>
        <v>0</v>
      </c>
      <c r="V4941" s="71">
        <f t="shared" si="446"/>
        <v>0</v>
      </c>
      <c r="X4941" s="69">
        <f>Job_Cards[[#This Row],[GST on Lobour]]+Job_Cards[[#This Row],[Total Labour]]+Job_Cards[[#This Row],[Part Value]]</f>
        <v>0</v>
      </c>
    </row>
    <row r="4942" spans="7:24" x14ac:dyDescent="0.35">
      <c r="G4942" s="64"/>
      <c r="H4942" s="65"/>
      <c r="I4942" s="65" t="str">
        <f>IF(Job_Cards[[#This Row],[Customer Name]]="",I4941,"")</f>
        <v>Counter Sale</v>
      </c>
      <c r="K4942" s="67" t="str">
        <f>_xlfn.XLOOKUP(Job_Cards[[#This Row],[Part Code Issued]],'Inventory Check'!$A$3:$A$3000,'Inventory Check'!$B$3:$B$3000,"WRONG Code",0)</f>
        <v>WRONG Code</v>
      </c>
      <c r="N4942" s="69">
        <f t="shared" si="445"/>
        <v>0</v>
      </c>
      <c r="U4942" s="71">
        <f t="shared" si="444"/>
        <v>0</v>
      </c>
      <c r="V4942" s="71">
        <f t="shared" si="446"/>
        <v>0</v>
      </c>
      <c r="X4942" s="69">
        <f>Job_Cards[[#This Row],[GST on Lobour]]+Job_Cards[[#This Row],[Total Labour]]+Job_Cards[[#This Row],[Part Value]]</f>
        <v>0</v>
      </c>
    </row>
    <row r="4943" spans="7:24" x14ac:dyDescent="0.35">
      <c r="G4943" s="64"/>
      <c r="H4943" s="65"/>
      <c r="I4943" s="65" t="str">
        <f>IF(Job_Cards[[#This Row],[Customer Name]]="",I4942,"")</f>
        <v>Counter Sale</v>
      </c>
      <c r="K4943" s="67" t="str">
        <f>_xlfn.XLOOKUP(Job_Cards[[#This Row],[Part Code Issued]],'Inventory Check'!$A$3:$A$3000,'Inventory Check'!$B$3:$B$3000,"WRONG Code",0)</f>
        <v>WRONG Code</v>
      </c>
      <c r="N4943" s="69">
        <f t="shared" si="445"/>
        <v>0</v>
      </c>
      <c r="U4943" s="71">
        <f t="shared" si="444"/>
        <v>0</v>
      </c>
      <c r="V4943" s="71">
        <f t="shared" si="446"/>
        <v>0</v>
      </c>
      <c r="X4943" s="69">
        <f>Job_Cards[[#This Row],[GST on Lobour]]+Job_Cards[[#This Row],[Total Labour]]+Job_Cards[[#This Row],[Part Value]]</f>
        <v>0</v>
      </c>
    </row>
    <row r="4944" spans="7:24" x14ac:dyDescent="0.35">
      <c r="G4944" s="64"/>
      <c r="H4944" s="65"/>
      <c r="I4944" s="65" t="str">
        <f>IF(Job_Cards[[#This Row],[Customer Name]]="",I4943,"")</f>
        <v>Counter Sale</v>
      </c>
      <c r="K4944" s="67" t="str">
        <f>_xlfn.XLOOKUP(Job_Cards[[#This Row],[Part Code Issued]],'Inventory Check'!$A$3:$A$3000,'Inventory Check'!$B$3:$B$3000,"WRONG Code",0)</f>
        <v>WRONG Code</v>
      </c>
      <c r="N4944" s="69">
        <f t="shared" si="445"/>
        <v>0</v>
      </c>
      <c r="U4944" s="71">
        <f t="shared" si="444"/>
        <v>0</v>
      </c>
      <c r="V4944" s="71">
        <f t="shared" si="446"/>
        <v>0</v>
      </c>
      <c r="X4944" s="69">
        <f>Job_Cards[[#This Row],[GST on Lobour]]+Job_Cards[[#This Row],[Total Labour]]+Job_Cards[[#This Row],[Part Value]]</f>
        <v>0</v>
      </c>
    </row>
    <row r="4945" spans="7:24" x14ac:dyDescent="0.35">
      <c r="G4945" s="64"/>
      <c r="H4945" s="65"/>
      <c r="I4945" s="65" t="str">
        <f>IF(Job_Cards[[#This Row],[Customer Name]]="",I4944,"")</f>
        <v>Counter Sale</v>
      </c>
      <c r="K4945" s="67" t="str">
        <f>_xlfn.XLOOKUP(Job_Cards[[#This Row],[Part Code Issued]],'Inventory Check'!$A$3:$A$3000,'Inventory Check'!$B$3:$B$3000,"WRONG Code",0)</f>
        <v>WRONG Code</v>
      </c>
      <c r="N4945" s="69">
        <f t="shared" si="445"/>
        <v>0</v>
      </c>
      <c r="U4945" s="71">
        <f t="shared" si="444"/>
        <v>0</v>
      </c>
      <c r="V4945" s="71">
        <f t="shared" si="446"/>
        <v>0</v>
      </c>
      <c r="X4945" s="69">
        <f>Job_Cards[[#This Row],[GST on Lobour]]+Job_Cards[[#This Row],[Total Labour]]+Job_Cards[[#This Row],[Part Value]]</f>
        <v>0</v>
      </c>
    </row>
    <row r="4946" spans="7:24" x14ac:dyDescent="0.35">
      <c r="G4946" s="64"/>
      <c r="H4946" s="65"/>
      <c r="I4946" s="65" t="str">
        <f>IF(Job_Cards[[#This Row],[Customer Name]]="",I4945,"")</f>
        <v>Counter Sale</v>
      </c>
      <c r="K4946" s="67" t="str">
        <f>_xlfn.XLOOKUP(Job_Cards[[#This Row],[Part Code Issued]],'Inventory Check'!$A$3:$A$3000,'Inventory Check'!$B$3:$B$3000,"WRONG Code",0)</f>
        <v>WRONG Code</v>
      </c>
      <c r="N4946" s="69">
        <f t="shared" si="445"/>
        <v>0</v>
      </c>
      <c r="U4946" s="71">
        <f t="shared" si="444"/>
        <v>0</v>
      </c>
      <c r="V4946" s="71">
        <f t="shared" si="446"/>
        <v>0</v>
      </c>
      <c r="X4946" s="69">
        <f>Job_Cards[[#This Row],[GST on Lobour]]+Job_Cards[[#This Row],[Total Labour]]+Job_Cards[[#This Row],[Part Value]]</f>
        <v>0</v>
      </c>
    </row>
    <row r="4947" spans="7:24" x14ac:dyDescent="0.35">
      <c r="G4947" s="64"/>
      <c r="H4947" s="65"/>
      <c r="I4947" s="65" t="str">
        <f>IF(Job_Cards[[#This Row],[Customer Name]]="",I4946,"")</f>
        <v>Counter Sale</v>
      </c>
      <c r="K4947" s="67" t="str">
        <f>_xlfn.XLOOKUP(Job_Cards[[#This Row],[Part Code Issued]],'Inventory Check'!$A$3:$A$3000,'Inventory Check'!$B$3:$B$3000,"WRONG Code",0)</f>
        <v>WRONG Code</v>
      </c>
      <c r="N4947" s="69">
        <f t="shared" si="445"/>
        <v>0</v>
      </c>
      <c r="U4947" s="71">
        <f t="shared" si="444"/>
        <v>0</v>
      </c>
      <c r="V4947" s="71">
        <f t="shared" si="446"/>
        <v>0</v>
      </c>
      <c r="X4947" s="69">
        <f>Job_Cards[[#This Row],[GST on Lobour]]+Job_Cards[[#This Row],[Total Labour]]+Job_Cards[[#This Row],[Part Value]]</f>
        <v>0</v>
      </c>
    </row>
    <row r="4948" spans="7:24" x14ac:dyDescent="0.35">
      <c r="G4948" s="64"/>
      <c r="H4948" s="65"/>
      <c r="I4948" s="65" t="str">
        <f>IF(Job_Cards[[#This Row],[Customer Name]]="",I4947,"")</f>
        <v>Counter Sale</v>
      </c>
      <c r="K4948" s="67" t="str">
        <f>_xlfn.XLOOKUP(Job_Cards[[#This Row],[Part Code Issued]],'Inventory Check'!$A$3:$A$3000,'Inventory Check'!$B$3:$B$3000,"WRONG Code",0)</f>
        <v>WRONG Code</v>
      </c>
      <c r="N4948" s="69">
        <f t="shared" si="445"/>
        <v>0</v>
      </c>
      <c r="U4948" s="71">
        <f t="shared" si="444"/>
        <v>0</v>
      </c>
      <c r="V4948" s="71">
        <f t="shared" si="446"/>
        <v>0</v>
      </c>
      <c r="X4948" s="69">
        <f>Job_Cards[[#This Row],[GST on Lobour]]+Job_Cards[[#This Row],[Total Labour]]+Job_Cards[[#This Row],[Part Value]]</f>
        <v>0</v>
      </c>
    </row>
    <row r="4949" spans="7:24" x14ac:dyDescent="0.35">
      <c r="G4949" s="64"/>
      <c r="H4949" s="65"/>
      <c r="I4949" s="65" t="str">
        <f>IF(Job_Cards[[#This Row],[Customer Name]]="",I4948,"")</f>
        <v>Counter Sale</v>
      </c>
      <c r="K4949" s="67" t="str">
        <f>_xlfn.XLOOKUP(Job_Cards[[#This Row],[Part Code Issued]],'Inventory Check'!$A$3:$A$3000,'Inventory Check'!$B$3:$B$3000,"WRONG Code",0)</f>
        <v>WRONG Code</v>
      </c>
      <c r="N4949" s="69">
        <f t="shared" si="445"/>
        <v>0</v>
      </c>
      <c r="U4949" s="71">
        <f t="shared" si="444"/>
        <v>0</v>
      </c>
      <c r="V4949" s="71">
        <f t="shared" si="446"/>
        <v>0</v>
      </c>
      <c r="X4949" s="69">
        <f>Job_Cards[[#This Row],[GST on Lobour]]+Job_Cards[[#This Row],[Total Labour]]+Job_Cards[[#This Row],[Part Value]]</f>
        <v>0</v>
      </c>
    </row>
    <row r="4950" spans="7:24" x14ac:dyDescent="0.35">
      <c r="G4950" s="64"/>
      <c r="H4950" s="65"/>
      <c r="I4950" s="65" t="str">
        <f>IF(Job_Cards[[#This Row],[Customer Name]]="",I4949,"")</f>
        <v>Counter Sale</v>
      </c>
      <c r="K4950" s="67" t="str">
        <f>_xlfn.XLOOKUP(Job_Cards[[#This Row],[Part Code Issued]],'Inventory Check'!$A$3:$A$3000,'Inventory Check'!$B$3:$B$3000,"WRONG Code",0)</f>
        <v>WRONG Code</v>
      </c>
      <c r="N4950" s="69">
        <f t="shared" si="445"/>
        <v>0</v>
      </c>
      <c r="U4950" s="71">
        <f t="shared" si="444"/>
        <v>0</v>
      </c>
      <c r="V4950" s="71">
        <f t="shared" si="446"/>
        <v>0</v>
      </c>
      <c r="X4950" s="69">
        <f>Job_Cards[[#This Row],[GST on Lobour]]+Job_Cards[[#This Row],[Total Labour]]+Job_Cards[[#This Row],[Part Value]]</f>
        <v>0</v>
      </c>
    </row>
    <row r="4951" spans="7:24" x14ac:dyDescent="0.35">
      <c r="G4951" s="64"/>
      <c r="H4951" s="65"/>
      <c r="I4951" s="65" t="str">
        <f>IF(Job_Cards[[#This Row],[Customer Name]]="",I4950,"")</f>
        <v>Counter Sale</v>
      </c>
      <c r="K4951" s="67" t="str">
        <f>_xlfn.XLOOKUP(Job_Cards[[#This Row],[Part Code Issued]],'Inventory Check'!$A$3:$A$3000,'Inventory Check'!$B$3:$B$3000,"WRONG Code",0)</f>
        <v>WRONG Code</v>
      </c>
      <c r="N4951" s="69">
        <f t="shared" si="445"/>
        <v>0</v>
      </c>
      <c r="U4951" s="71">
        <f t="shared" si="444"/>
        <v>0</v>
      </c>
      <c r="V4951" s="71">
        <f t="shared" si="446"/>
        <v>0</v>
      </c>
      <c r="X4951" s="69">
        <f>Job_Cards[[#This Row],[GST on Lobour]]+Job_Cards[[#This Row],[Total Labour]]+Job_Cards[[#This Row],[Part Value]]</f>
        <v>0</v>
      </c>
    </row>
    <row r="4952" spans="7:24" x14ac:dyDescent="0.35">
      <c r="G4952" s="64"/>
      <c r="H4952" s="65"/>
      <c r="I4952" s="65" t="str">
        <f>IF(Job_Cards[[#This Row],[Customer Name]]="",I4951,"")</f>
        <v>Counter Sale</v>
      </c>
      <c r="K4952" s="67" t="str">
        <f>_xlfn.XLOOKUP(Job_Cards[[#This Row],[Part Code Issued]],'Inventory Check'!$A$3:$A$3000,'Inventory Check'!$B$3:$B$3000,"WRONG Code",0)</f>
        <v>WRONG Code</v>
      </c>
      <c r="N4952" s="69">
        <f t="shared" si="445"/>
        <v>0</v>
      </c>
      <c r="U4952" s="71">
        <f t="shared" si="444"/>
        <v>0</v>
      </c>
      <c r="V4952" s="71">
        <f t="shared" si="446"/>
        <v>0</v>
      </c>
      <c r="X4952" s="69">
        <f>Job_Cards[[#This Row],[GST on Lobour]]+Job_Cards[[#This Row],[Total Labour]]+Job_Cards[[#This Row],[Part Value]]</f>
        <v>0</v>
      </c>
    </row>
    <row r="4953" spans="7:24" x14ac:dyDescent="0.35">
      <c r="G4953" s="64"/>
      <c r="H4953" s="65"/>
      <c r="I4953" s="65" t="str">
        <f>IF(Job_Cards[[#This Row],[Customer Name]]="",I4952,"")</f>
        <v>Counter Sale</v>
      </c>
      <c r="K4953" s="67" t="str">
        <f>_xlfn.XLOOKUP(Job_Cards[[#This Row],[Part Code Issued]],'Inventory Check'!$A$3:$A$3000,'Inventory Check'!$B$3:$B$3000,"WRONG Code",0)</f>
        <v>WRONG Code</v>
      </c>
      <c r="N4953" s="69">
        <f t="shared" si="445"/>
        <v>0</v>
      </c>
      <c r="U4953" s="71">
        <f t="shared" si="444"/>
        <v>0</v>
      </c>
      <c r="V4953" s="71">
        <f t="shared" si="446"/>
        <v>0</v>
      </c>
      <c r="X4953" s="69">
        <f>Job_Cards[[#This Row],[GST on Lobour]]+Job_Cards[[#This Row],[Total Labour]]+Job_Cards[[#This Row],[Part Value]]</f>
        <v>0</v>
      </c>
    </row>
    <row r="4954" spans="7:24" x14ac:dyDescent="0.35">
      <c r="G4954" s="64"/>
      <c r="H4954" s="65"/>
      <c r="I4954" s="65" t="str">
        <f>IF(Job_Cards[[#This Row],[Customer Name]]="",I4953,"")</f>
        <v>Counter Sale</v>
      </c>
      <c r="K4954" s="67" t="str">
        <f>_xlfn.XLOOKUP(Job_Cards[[#This Row],[Part Code Issued]],'Inventory Check'!$A$3:$A$3000,'Inventory Check'!$B$3:$B$3000,"WRONG Code",0)</f>
        <v>WRONG Code</v>
      </c>
      <c r="N4954" s="69">
        <f t="shared" si="445"/>
        <v>0</v>
      </c>
      <c r="U4954" s="71">
        <f t="shared" si="444"/>
        <v>0</v>
      </c>
      <c r="V4954" s="71">
        <f t="shared" si="446"/>
        <v>0</v>
      </c>
      <c r="X4954" s="69">
        <f>Job_Cards[[#This Row],[GST on Lobour]]+Job_Cards[[#This Row],[Total Labour]]+Job_Cards[[#This Row],[Part Value]]</f>
        <v>0</v>
      </c>
    </row>
    <row r="4955" spans="7:24" x14ac:dyDescent="0.35">
      <c r="G4955" s="64"/>
      <c r="H4955" s="65"/>
      <c r="I4955" s="65" t="str">
        <f>IF(Job_Cards[[#This Row],[Customer Name]]="",I4954,"")</f>
        <v>Counter Sale</v>
      </c>
      <c r="K4955" s="67" t="str">
        <f>_xlfn.XLOOKUP(Job_Cards[[#This Row],[Part Code Issued]],'Inventory Check'!$A$3:$A$3000,'Inventory Check'!$B$3:$B$3000,"WRONG Code",0)</f>
        <v>WRONG Code</v>
      </c>
      <c r="N4955" s="69">
        <f t="shared" si="445"/>
        <v>0</v>
      </c>
      <c r="U4955" s="71">
        <f t="shared" si="444"/>
        <v>0</v>
      </c>
      <c r="V4955" s="71">
        <f t="shared" si="446"/>
        <v>0</v>
      </c>
      <c r="X4955" s="69">
        <f>Job_Cards[[#This Row],[GST on Lobour]]+Job_Cards[[#This Row],[Total Labour]]+Job_Cards[[#This Row],[Part Value]]</f>
        <v>0</v>
      </c>
    </row>
    <row r="4956" spans="7:24" x14ac:dyDescent="0.35">
      <c r="G4956" s="64"/>
      <c r="H4956" s="65"/>
      <c r="I4956" s="65" t="str">
        <f>IF(Job_Cards[[#This Row],[Customer Name]]="",I4955,"")</f>
        <v>Counter Sale</v>
      </c>
      <c r="K4956" s="67" t="str">
        <f>_xlfn.XLOOKUP(Job_Cards[[#This Row],[Part Code Issued]],'Inventory Check'!$A$3:$A$3000,'Inventory Check'!$B$3:$B$3000,"WRONG Code",0)</f>
        <v>WRONG Code</v>
      </c>
      <c r="N4956" s="69">
        <f t="shared" si="445"/>
        <v>0</v>
      </c>
      <c r="U4956" s="71">
        <f t="shared" si="444"/>
        <v>0</v>
      </c>
      <c r="V4956" s="71">
        <f t="shared" si="446"/>
        <v>0</v>
      </c>
      <c r="X4956" s="69">
        <f>Job_Cards[[#This Row],[GST on Lobour]]+Job_Cards[[#This Row],[Total Labour]]+Job_Cards[[#This Row],[Part Value]]</f>
        <v>0</v>
      </c>
    </row>
    <row r="4957" spans="7:24" x14ac:dyDescent="0.35">
      <c r="G4957" s="64"/>
      <c r="H4957" s="65"/>
      <c r="I4957" s="65" t="str">
        <f>IF(Job_Cards[[#This Row],[Customer Name]]="",I4956,"")</f>
        <v>Counter Sale</v>
      </c>
      <c r="K4957" s="67" t="str">
        <f>_xlfn.XLOOKUP(Job_Cards[[#This Row],[Part Code Issued]],'Inventory Check'!$A$3:$A$3000,'Inventory Check'!$B$3:$B$3000,"WRONG Code",0)</f>
        <v>WRONG Code</v>
      </c>
      <c r="N4957" s="69">
        <f t="shared" si="445"/>
        <v>0</v>
      </c>
      <c r="U4957" s="71">
        <f t="shared" si="444"/>
        <v>0</v>
      </c>
      <c r="V4957" s="71">
        <f t="shared" si="446"/>
        <v>0</v>
      </c>
      <c r="X4957" s="69">
        <f>Job_Cards[[#This Row],[GST on Lobour]]+Job_Cards[[#This Row],[Total Labour]]+Job_Cards[[#This Row],[Part Value]]</f>
        <v>0</v>
      </c>
    </row>
    <row r="4958" spans="7:24" x14ac:dyDescent="0.35">
      <c r="G4958" s="64"/>
      <c r="H4958" s="65"/>
      <c r="I4958" s="65" t="str">
        <f>IF(Job_Cards[[#This Row],[Customer Name]]="",I4957,"")</f>
        <v>Counter Sale</v>
      </c>
      <c r="K4958" s="67" t="str">
        <f>_xlfn.XLOOKUP(Job_Cards[[#This Row],[Part Code Issued]],'Inventory Check'!$A$3:$A$3000,'Inventory Check'!$B$3:$B$3000,"WRONG Code",0)</f>
        <v>WRONG Code</v>
      </c>
      <c r="N4958" s="69">
        <f t="shared" si="445"/>
        <v>0</v>
      </c>
      <c r="U4958" s="71">
        <f t="shared" si="444"/>
        <v>0</v>
      </c>
      <c r="V4958" s="71">
        <f t="shared" si="446"/>
        <v>0</v>
      </c>
      <c r="X4958" s="69">
        <f>Job_Cards[[#This Row],[GST on Lobour]]+Job_Cards[[#This Row],[Total Labour]]+Job_Cards[[#This Row],[Part Value]]</f>
        <v>0</v>
      </c>
    </row>
    <row r="4959" spans="7:24" x14ac:dyDescent="0.35">
      <c r="G4959" s="64"/>
      <c r="H4959" s="65"/>
      <c r="I4959" s="65" t="str">
        <f>IF(Job_Cards[[#This Row],[Customer Name]]="",I4958,"")</f>
        <v>Counter Sale</v>
      </c>
      <c r="K4959" s="67" t="str">
        <f>_xlfn.XLOOKUP(Job_Cards[[#This Row],[Part Code Issued]],'Inventory Check'!$A$3:$A$3000,'Inventory Check'!$B$3:$B$3000,"WRONG Code",0)</f>
        <v>WRONG Code</v>
      </c>
      <c r="N4959" s="69">
        <f t="shared" si="445"/>
        <v>0</v>
      </c>
      <c r="U4959" s="71">
        <f t="shared" si="444"/>
        <v>0</v>
      </c>
      <c r="V4959" s="71">
        <f t="shared" si="446"/>
        <v>0</v>
      </c>
      <c r="X4959" s="69">
        <f>Job_Cards[[#This Row],[GST on Lobour]]+Job_Cards[[#This Row],[Total Labour]]+Job_Cards[[#This Row],[Part Value]]</f>
        <v>0</v>
      </c>
    </row>
    <row r="4960" spans="7:24" x14ac:dyDescent="0.35">
      <c r="G4960" s="64"/>
      <c r="H4960" s="65"/>
      <c r="I4960" s="65" t="str">
        <f>IF(Job_Cards[[#This Row],[Customer Name]]="",I4959,"")</f>
        <v>Counter Sale</v>
      </c>
      <c r="K4960" s="67" t="str">
        <f>_xlfn.XLOOKUP(Job_Cards[[#This Row],[Part Code Issued]],'Inventory Check'!$A$3:$A$3000,'Inventory Check'!$B$3:$B$3000,"WRONG Code",0)</f>
        <v>WRONG Code</v>
      </c>
      <c r="N4960" s="69">
        <f t="shared" si="445"/>
        <v>0</v>
      </c>
      <c r="U4960" s="71">
        <f t="shared" si="444"/>
        <v>0</v>
      </c>
      <c r="V4960" s="71">
        <f t="shared" si="446"/>
        <v>0</v>
      </c>
      <c r="X4960" s="69">
        <f>Job_Cards[[#This Row],[GST on Lobour]]+Job_Cards[[#This Row],[Total Labour]]+Job_Cards[[#This Row],[Part Value]]</f>
        <v>0</v>
      </c>
    </row>
    <row r="4961" spans="7:24" x14ac:dyDescent="0.35">
      <c r="G4961" s="64"/>
      <c r="H4961" s="65"/>
      <c r="I4961" s="65" t="str">
        <f>IF(Job_Cards[[#This Row],[Customer Name]]="",I4960,"")</f>
        <v>Counter Sale</v>
      </c>
      <c r="K4961" s="67" t="str">
        <f>_xlfn.XLOOKUP(Job_Cards[[#This Row],[Part Code Issued]],'Inventory Check'!$A$3:$A$3000,'Inventory Check'!$B$3:$B$3000,"WRONG Code",0)</f>
        <v>WRONG Code</v>
      </c>
      <c r="N4961" s="69">
        <f t="shared" si="445"/>
        <v>0</v>
      </c>
      <c r="U4961" s="71">
        <f t="shared" si="444"/>
        <v>0</v>
      </c>
      <c r="V4961" s="71">
        <f t="shared" si="446"/>
        <v>0</v>
      </c>
      <c r="X4961" s="69">
        <f>Job_Cards[[#This Row],[GST on Lobour]]+Job_Cards[[#This Row],[Total Labour]]+Job_Cards[[#This Row],[Part Value]]</f>
        <v>0</v>
      </c>
    </row>
    <row r="4962" spans="7:24" x14ac:dyDescent="0.35">
      <c r="G4962" s="64"/>
      <c r="H4962" s="65"/>
      <c r="I4962" s="65" t="str">
        <f>IF(Job_Cards[[#This Row],[Customer Name]]="",I4961,"")</f>
        <v>Counter Sale</v>
      </c>
      <c r="K4962" s="67" t="str">
        <f>_xlfn.XLOOKUP(Job_Cards[[#This Row],[Part Code Issued]],'Inventory Check'!$A$3:$A$3000,'Inventory Check'!$B$3:$B$3000,"WRONG Code",0)</f>
        <v>WRONG Code</v>
      </c>
      <c r="N4962" s="69">
        <f t="shared" si="445"/>
        <v>0</v>
      </c>
      <c r="U4962" s="71">
        <f t="shared" si="444"/>
        <v>0</v>
      </c>
      <c r="V4962" s="71">
        <f t="shared" si="446"/>
        <v>0</v>
      </c>
      <c r="X4962" s="69">
        <f>Job_Cards[[#This Row],[GST on Lobour]]+Job_Cards[[#This Row],[Total Labour]]+Job_Cards[[#This Row],[Part Value]]</f>
        <v>0</v>
      </c>
    </row>
    <row r="4963" spans="7:24" x14ac:dyDescent="0.35">
      <c r="G4963" s="64"/>
      <c r="H4963" s="65"/>
      <c r="I4963" s="65" t="str">
        <f>IF(Job_Cards[[#This Row],[Customer Name]]="",I4962,"")</f>
        <v>Counter Sale</v>
      </c>
      <c r="K4963" s="67" t="str">
        <f>_xlfn.XLOOKUP(Job_Cards[[#This Row],[Part Code Issued]],'Inventory Check'!$A$3:$A$3000,'Inventory Check'!$B$3:$B$3000,"WRONG Code",0)</f>
        <v>WRONG Code</v>
      </c>
      <c r="N4963" s="69">
        <f t="shared" si="445"/>
        <v>0</v>
      </c>
      <c r="U4963" s="71">
        <f t="shared" si="444"/>
        <v>0</v>
      </c>
      <c r="V4963" s="71">
        <f t="shared" si="446"/>
        <v>0</v>
      </c>
      <c r="X4963" s="69">
        <f>Job_Cards[[#This Row],[GST on Lobour]]+Job_Cards[[#This Row],[Total Labour]]+Job_Cards[[#This Row],[Part Value]]</f>
        <v>0</v>
      </c>
    </row>
    <row r="4964" spans="7:24" x14ac:dyDescent="0.35">
      <c r="G4964" s="64"/>
      <c r="H4964" s="65"/>
      <c r="I4964" s="65" t="str">
        <f>IF(Job_Cards[[#This Row],[Customer Name]]="",I4963,"")</f>
        <v>Counter Sale</v>
      </c>
      <c r="K4964" s="67" t="str">
        <f>_xlfn.XLOOKUP(Job_Cards[[#This Row],[Part Code Issued]],'Inventory Check'!$A$3:$A$3000,'Inventory Check'!$B$3:$B$3000,"WRONG Code",0)</f>
        <v>WRONG Code</v>
      </c>
      <c r="N4964" s="69">
        <f t="shared" si="445"/>
        <v>0</v>
      </c>
      <c r="U4964" s="71">
        <f t="shared" si="444"/>
        <v>0</v>
      </c>
      <c r="V4964" s="71">
        <f t="shared" si="446"/>
        <v>0</v>
      </c>
      <c r="X4964" s="69">
        <f>Job_Cards[[#This Row],[GST on Lobour]]+Job_Cards[[#This Row],[Total Labour]]+Job_Cards[[#This Row],[Part Value]]</f>
        <v>0</v>
      </c>
    </row>
    <row r="4965" spans="7:24" x14ac:dyDescent="0.35">
      <c r="G4965" s="64"/>
      <c r="H4965" s="65"/>
      <c r="I4965" s="65" t="str">
        <f>IF(Job_Cards[[#This Row],[Customer Name]]="",I4964,"")</f>
        <v>Counter Sale</v>
      </c>
      <c r="K4965" s="67" t="str">
        <f>_xlfn.XLOOKUP(Job_Cards[[#This Row],[Part Code Issued]],'Inventory Check'!$A$3:$A$3000,'Inventory Check'!$B$3:$B$3000,"WRONG Code",0)</f>
        <v>WRONG Code</v>
      </c>
      <c r="N4965" s="69">
        <f t="shared" si="445"/>
        <v>0</v>
      </c>
      <c r="U4965" s="71">
        <f t="shared" si="444"/>
        <v>0</v>
      </c>
      <c r="V4965" s="71">
        <f t="shared" si="446"/>
        <v>0</v>
      </c>
      <c r="X4965" s="69">
        <f>Job_Cards[[#This Row],[GST on Lobour]]+Job_Cards[[#This Row],[Total Labour]]+Job_Cards[[#This Row],[Part Value]]</f>
        <v>0</v>
      </c>
    </row>
    <row r="4966" spans="7:24" x14ac:dyDescent="0.35">
      <c r="G4966" s="64"/>
      <c r="H4966" s="65"/>
      <c r="I4966" s="65" t="str">
        <f>IF(Job_Cards[[#This Row],[Customer Name]]="",I4965,"")</f>
        <v>Counter Sale</v>
      </c>
      <c r="K4966" s="67" t="str">
        <f>_xlfn.XLOOKUP(Job_Cards[[#This Row],[Part Code Issued]],'Inventory Check'!$A$3:$A$3000,'Inventory Check'!$B$3:$B$3000,"WRONG Code",0)</f>
        <v>WRONG Code</v>
      </c>
      <c r="N4966" s="69">
        <f t="shared" si="445"/>
        <v>0</v>
      </c>
      <c r="U4966" s="71">
        <f t="shared" si="444"/>
        <v>0</v>
      </c>
      <c r="V4966" s="71">
        <f t="shared" si="446"/>
        <v>0</v>
      </c>
      <c r="X4966" s="69">
        <f>Job_Cards[[#This Row],[GST on Lobour]]+Job_Cards[[#This Row],[Total Labour]]+Job_Cards[[#This Row],[Part Value]]</f>
        <v>0</v>
      </c>
    </row>
    <row r="4967" spans="7:24" x14ac:dyDescent="0.35">
      <c r="G4967" s="64"/>
      <c r="H4967" s="65"/>
      <c r="I4967" s="65" t="str">
        <f>IF(Job_Cards[[#This Row],[Customer Name]]="",I4966,"")</f>
        <v>Counter Sale</v>
      </c>
      <c r="K4967" s="67" t="str">
        <f>_xlfn.XLOOKUP(Job_Cards[[#This Row],[Part Code Issued]],'Inventory Check'!$A$3:$A$3000,'Inventory Check'!$B$3:$B$3000,"WRONG Code",0)</f>
        <v>WRONG Code</v>
      </c>
      <c r="N4967" s="69">
        <f t="shared" si="445"/>
        <v>0</v>
      </c>
      <c r="U4967" s="71">
        <f t="shared" si="444"/>
        <v>0</v>
      </c>
      <c r="V4967" s="71">
        <f t="shared" si="446"/>
        <v>0</v>
      </c>
      <c r="X4967" s="69">
        <f>Job_Cards[[#This Row],[GST on Lobour]]+Job_Cards[[#This Row],[Total Labour]]+Job_Cards[[#This Row],[Part Value]]</f>
        <v>0</v>
      </c>
    </row>
    <row r="4968" spans="7:24" x14ac:dyDescent="0.35">
      <c r="G4968" s="64"/>
      <c r="H4968" s="65"/>
      <c r="I4968" s="65" t="str">
        <f>IF(Job_Cards[[#This Row],[Customer Name]]="",I4967,"")</f>
        <v>Counter Sale</v>
      </c>
      <c r="K4968" s="67" t="str">
        <f>_xlfn.XLOOKUP(Job_Cards[[#This Row],[Part Code Issued]],'Inventory Check'!$A$3:$A$3000,'Inventory Check'!$B$3:$B$3000,"WRONG Code",0)</f>
        <v>WRONG Code</v>
      </c>
      <c r="N4968" s="69">
        <f t="shared" si="445"/>
        <v>0</v>
      </c>
      <c r="U4968" s="71">
        <f t="shared" si="444"/>
        <v>0</v>
      </c>
      <c r="V4968" s="71">
        <f t="shared" si="446"/>
        <v>0</v>
      </c>
      <c r="X4968" s="69">
        <f>Job_Cards[[#This Row],[GST on Lobour]]+Job_Cards[[#This Row],[Total Labour]]+Job_Cards[[#This Row],[Part Value]]</f>
        <v>0</v>
      </c>
    </row>
    <row r="4969" spans="7:24" x14ac:dyDescent="0.35">
      <c r="G4969" s="64"/>
      <c r="H4969" s="65"/>
      <c r="I4969" s="65" t="str">
        <f>IF(Job_Cards[[#This Row],[Customer Name]]="",I4968,"")</f>
        <v>Counter Sale</v>
      </c>
      <c r="K4969" s="67" t="str">
        <f>_xlfn.XLOOKUP(Job_Cards[[#This Row],[Part Code Issued]],'Inventory Check'!$A$3:$A$3000,'Inventory Check'!$B$3:$B$3000,"WRONG Code",0)</f>
        <v>WRONG Code</v>
      </c>
      <c r="N4969" s="69">
        <f t="shared" si="445"/>
        <v>0</v>
      </c>
      <c r="U4969" s="71">
        <f t="shared" si="444"/>
        <v>0</v>
      </c>
      <c r="V4969" s="71">
        <f t="shared" si="446"/>
        <v>0</v>
      </c>
      <c r="X4969" s="69">
        <f>Job_Cards[[#This Row],[GST on Lobour]]+Job_Cards[[#This Row],[Total Labour]]+Job_Cards[[#This Row],[Part Value]]</f>
        <v>0</v>
      </c>
    </row>
    <row r="4970" spans="7:24" x14ac:dyDescent="0.35">
      <c r="G4970" s="64"/>
      <c r="H4970" s="65"/>
      <c r="I4970" s="65" t="str">
        <f>IF(Job_Cards[[#This Row],[Customer Name]]="",I4969,"")</f>
        <v>Counter Sale</v>
      </c>
      <c r="K4970" s="67" t="str">
        <f>_xlfn.XLOOKUP(Job_Cards[[#This Row],[Part Code Issued]],'Inventory Check'!$A$3:$A$3000,'Inventory Check'!$B$3:$B$3000,"WRONG Code",0)</f>
        <v>WRONG Code</v>
      </c>
      <c r="N4970" s="69">
        <f t="shared" si="445"/>
        <v>0</v>
      </c>
      <c r="U4970" s="71">
        <f t="shared" si="444"/>
        <v>0</v>
      </c>
      <c r="V4970" s="71">
        <f t="shared" si="446"/>
        <v>0</v>
      </c>
      <c r="X4970" s="69">
        <f>Job_Cards[[#This Row],[GST on Lobour]]+Job_Cards[[#This Row],[Total Labour]]+Job_Cards[[#This Row],[Part Value]]</f>
        <v>0</v>
      </c>
    </row>
    <row r="4971" spans="7:24" x14ac:dyDescent="0.35">
      <c r="G4971" s="64"/>
      <c r="H4971" s="65"/>
      <c r="I4971" s="65" t="str">
        <f>IF(Job_Cards[[#This Row],[Customer Name]]="",I4970,"")</f>
        <v>Counter Sale</v>
      </c>
      <c r="K4971" s="67" t="str">
        <f>_xlfn.XLOOKUP(Job_Cards[[#This Row],[Part Code Issued]],'Inventory Check'!$A$3:$A$3000,'Inventory Check'!$B$3:$B$3000,"WRONG Code",0)</f>
        <v>WRONG Code</v>
      </c>
      <c r="N4971" s="69">
        <f t="shared" si="445"/>
        <v>0</v>
      </c>
      <c r="U4971" s="71">
        <f t="shared" si="444"/>
        <v>0</v>
      </c>
      <c r="V4971" s="71">
        <f t="shared" si="446"/>
        <v>0</v>
      </c>
      <c r="X4971" s="69">
        <f>Job_Cards[[#This Row],[GST on Lobour]]+Job_Cards[[#This Row],[Total Labour]]+Job_Cards[[#This Row],[Part Value]]</f>
        <v>0</v>
      </c>
    </row>
    <row r="4972" spans="7:24" x14ac:dyDescent="0.35">
      <c r="G4972" s="64"/>
      <c r="H4972" s="65"/>
      <c r="I4972" s="65" t="str">
        <f>IF(Job_Cards[[#This Row],[Customer Name]]="",I4971,"")</f>
        <v>Counter Sale</v>
      </c>
      <c r="K4972" s="67" t="str">
        <f>_xlfn.XLOOKUP(Job_Cards[[#This Row],[Part Code Issued]],'Inventory Check'!$A$3:$A$3000,'Inventory Check'!$B$3:$B$3000,"WRONG Code",0)</f>
        <v>WRONG Code</v>
      </c>
      <c r="N4972" s="69">
        <f t="shared" si="445"/>
        <v>0</v>
      </c>
      <c r="U4972" s="71">
        <f t="shared" si="444"/>
        <v>0</v>
      </c>
      <c r="V4972" s="71">
        <f t="shared" si="446"/>
        <v>0</v>
      </c>
      <c r="X4972" s="69">
        <f>Job_Cards[[#This Row],[GST on Lobour]]+Job_Cards[[#This Row],[Total Labour]]+Job_Cards[[#This Row],[Part Value]]</f>
        <v>0</v>
      </c>
    </row>
    <row r="4973" spans="7:24" x14ac:dyDescent="0.35">
      <c r="G4973" s="64"/>
      <c r="H4973" s="65"/>
      <c r="I4973" s="65" t="str">
        <f>IF(Job_Cards[[#This Row],[Customer Name]]="",I4972,"")</f>
        <v>Counter Sale</v>
      </c>
      <c r="K4973" s="67" t="str">
        <f>_xlfn.XLOOKUP(Job_Cards[[#This Row],[Part Code Issued]],'Inventory Check'!$A$3:$A$3000,'Inventory Check'!$B$3:$B$3000,"WRONG Code",0)</f>
        <v>WRONG Code</v>
      </c>
      <c r="N4973" s="69">
        <f t="shared" si="445"/>
        <v>0</v>
      </c>
      <c r="U4973" s="71">
        <f t="shared" si="444"/>
        <v>0</v>
      </c>
      <c r="V4973" s="71">
        <f t="shared" si="446"/>
        <v>0</v>
      </c>
      <c r="X4973" s="69">
        <f>Job_Cards[[#This Row],[GST on Lobour]]+Job_Cards[[#This Row],[Total Labour]]+Job_Cards[[#This Row],[Part Value]]</f>
        <v>0</v>
      </c>
    </row>
    <row r="4974" spans="7:24" x14ac:dyDescent="0.35">
      <c r="G4974" s="64"/>
      <c r="H4974" s="65"/>
      <c r="I4974" s="65" t="str">
        <f>IF(Job_Cards[[#This Row],[Customer Name]]="",I4973,"")</f>
        <v>Counter Sale</v>
      </c>
      <c r="K4974" s="67" t="str">
        <f>_xlfn.XLOOKUP(Job_Cards[[#This Row],[Part Code Issued]],'Inventory Check'!$A$3:$A$3000,'Inventory Check'!$B$3:$B$3000,"WRONG Code",0)</f>
        <v>WRONG Code</v>
      </c>
      <c r="N4974" s="69">
        <f t="shared" si="445"/>
        <v>0</v>
      </c>
      <c r="U4974" s="71">
        <f t="shared" si="444"/>
        <v>0</v>
      </c>
      <c r="V4974" s="71">
        <f t="shared" si="446"/>
        <v>0</v>
      </c>
      <c r="X4974" s="69">
        <f>Job_Cards[[#This Row],[GST on Lobour]]+Job_Cards[[#This Row],[Total Labour]]+Job_Cards[[#This Row],[Part Value]]</f>
        <v>0</v>
      </c>
    </row>
    <row r="4975" spans="7:24" x14ac:dyDescent="0.35">
      <c r="G4975" s="64"/>
      <c r="H4975" s="65"/>
      <c r="I4975" s="65" t="str">
        <f>IF(Job_Cards[[#This Row],[Customer Name]]="",I4974,"")</f>
        <v>Counter Sale</v>
      </c>
      <c r="K4975" s="67" t="str">
        <f>_xlfn.XLOOKUP(Job_Cards[[#This Row],[Part Code Issued]],'Inventory Check'!$A$3:$A$3000,'Inventory Check'!$B$3:$B$3000,"WRONG Code",0)</f>
        <v>WRONG Code</v>
      </c>
      <c r="N4975" s="69">
        <f t="shared" si="445"/>
        <v>0</v>
      </c>
      <c r="U4975" s="71">
        <f t="shared" si="444"/>
        <v>0</v>
      </c>
      <c r="V4975" s="71">
        <f t="shared" si="446"/>
        <v>0</v>
      </c>
      <c r="X4975" s="69">
        <f>Job_Cards[[#This Row],[GST on Lobour]]+Job_Cards[[#This Row],[Total Labour]]+Job_Cards[[#This Row],[Part Value]]</f>
        <v>0</v>
      </c>
    </row>
    <row r="4976" spans="7:24" x14ac:dyDescent="0.35">
      <c r="G4976" s="64"/>
      <c r="H4976" s="65"/>
      <c r="I4976" s="65" t="str">
        <f>IF(Job_Cards[[#This Row],[Customer Name]]="",I4975,"")</f>
        <v>Counter Sale</v>
      </c>
      <c r="K4976" s="67" t="str">
        <f>_xlfn.XLOOKUP(Job_Cards[[#This Row],[Part Code Issued]],'Inventory Check'!$A$3:$A$3000,'Inventory Check'!$B$3:$B$3000,"WRONG Code",0)</f>
        <v>WRONG Code</v>
      </c>
      <c r="N4976" s="69">
        <f t="shared" si="445"/>
        <v>0</v>
      </c>
      <c r="U4976" s="71">
        <f t="shared" si="444"/>
        <v>0</v>
      </c>
      <c r="V4976" s="71">
        <f t="shared" si="446"/>
        <v>0</v>
      </c>
      <c r="X4976" s="69">
        <f>Job_Cards[[#This Row],[GST on Lobour]]+Job_Cards[[#This Row],[Total Labour]]+Job_Cards[[#This Row],[Part Value]]</f>
        <v>0</v>
      </c>
    </row>
    <row r="4977" spans="7:24" x14ac:dyDescent="0.35">
      <c r="G4977" s="64"/>
      <c r="H4977" s="65"/>
      <c r="I4977" s="65" t="str">
        <f>IF(Job_Cards[[#This Row],[Customer Name]]="",I4976,"")</f>
        <v>Counter Sale</v>
      </c>
      <c r="K4977" s="67" t="str">
        <f>_xlfn.XLOOKUP(Job_Cards[[#This Row],[Part Code Issued]],'Inventory Check'!$A$3:$A$3000,'Inventory Check'!$B$3:$B$3000,"WRONG Code",0)</f>
        <v>WRONG Code</v>
      </c>
      <c r="N4977" s="69">
        <f t="shared" si="445"/>
        <v>0</v>
      </c>
      <c r="U4977" s="71">
        <f t="shared" si="444"/>
        <v>0</v>
      </c>
      <c r="V4977" s="71">
        <f t="shared" si="446"/>
        <v>0</v>
      </c>
      <c r="X4977" s="69">
        <f>Job_Cards[[#This Row],[GST on Lobour]]+Job_Cards[[#This Row],[Total Labour]]+Job_Cards[[#This Row],[Part Value]]</f>
        <v>0</v>
      </c>
    </row>
    <row r="4978" spans="7:24" x14ac:dyDescent="0.35">
      <c r="G4978" s="64"/>
      <c r="H4978" s="65"/>
      <c r="I4978" s="65" t="str">
        <f>IF(Job_Cards[[#This Row],[Customer Name]]="",I4977,"")</f>
        <v>Counter Sale</v>
      </c>
      <c r="K4978" s="67" t="str">
        <f>_xlfn.XLOOKUP(Job_Cards[[#This Row],[Part Code Issued]],'Inventory Check'!$A$3:$A$3000,'Inventory Check'!$B$3:$B$3000,"WRONG Code",0)</f>
        <v>WRONG Code</v>
      </c>
      <c r="N4978" s="69">
        <f t="shared" si="445"/>
        <v>0</v>
      </c>
      <c r="U4978" s="71">
        <f t="shared" si="444"/>
        <v>0</v>
      </c>
      <c r="V4978" s="71">
        <f t="shared" si="446"/>
        <v>0</v>
      </c>
      <c r="X4978" s="69">
        <f>Job_Cards[[#This Row],[GST on Lobour]]+Job_Cards[[#This Row],[Total Labour]]+Job_Cards[[#This Row],[Part Value]]</f>
        <v>0</v>
      </c>
    </row>
    <row r="4979" spans="7:24" x14ac:dyDescent="0.35">
      <c r="G4979" s="64"/>
      <c r="H4979" s="65"/>
      <c r="I4979" s="65" t="str">
        <f>IF(Job_Cards[[#This Row],[Customer Name]]="",I4978,"")</f>
        <v>Counter Sale</v>
      </c>
      <c r="K4979" s="67" t="str">
        <f>_xlfn.XLOOKUP(Job_Cards[[#This Row],[Part Code Issued]],'Inventory Check'!$A$3:$A$3000,'Inventory Check'!$B$3:$B$3000,"WRONG Code",0)</f>
        <v>WRONG Code</v>
      </c>
      <c r="N4979" s="69">
        <f t="shared" si="445"/>
        <v>0</v>
      </c>
      <c r="U4979" s="71">
        <f t="shared" si="444"/>
        <v>0</v>
      </c>
      <c r="V4979" s="71">
        <f t="shared" si="446"/>
        <v>0</v>
      </c>
      <c r="X4979" s="69">
        <f>Job_Cards[[#This Row],[GST on Lobour]]+Job_Cards[[#This Row],[Total Labour]]+Job_Cards[[#This Row],[Part Value]]</f>
        <v>0</v>
      </c>
    </row>
    <row r="4980" spans="7:24" x14ac:dyDescent="0.35">
      <c r="G4980" s="64"/>
      <c r="H4980" s="65"/>
      <c r="I4980" s="65" t="str">
        <f>IF(Job_Cards[[#This Row],[Customer Name]]="",I4979,"")</f>
        <v>Counter Sale</v>
      </c>
      <c r="K4980" s="67" t="str">
        <f>_xlfn.XLOOKUP(Job_Cards[[#This Row],[Part Code Issued]],'Inventory Check'!$A$3:$A$3000,'Inventory Check'!$B$3:$B$3000,"WRONG Code",0)</f>
        <v>WRONG Code</v>
      </c>
      <c r="N4980" s="69">
        <f t="shared" si="445"/>
        <v>0</v>
      </c>
      <c r="U4980" s="71">
        <f t="shared" si="444"/>
        <v>0</v>
      </c>
      <c r="V4980" s="71">
        <f t="shared" si="446"/>
        <v>0</v>
      </c>
      <c r="X4980" s="69">
        <f>Job_Cards[[#This Row],[GST on Lobour]]+Job_Cards[[#This Row],[Total Labour]]+Job_Cards[[#This Row],[Part Value]]</f>
        <v>0</v>
      </c>
    </row>
    <row r="4981" spans="7:24" x14ac:dyDescent="0.35">
      <c r="G4981" s="64"/>
      <c r="H4981" s="65"/>
      <c r="I4981" s="65" t="str">
        <f>IF(Job_Cards[[#This Row],[Customer Name]]="",I4980,"")</f>
        <v>Counter Sale</v>
      </c>
      <c r="K4981" s="67" t="str">
        <f>_xlfn.XLOOKUP(Job_Cards[[#This Row],[Part Code Issued]],'Inventory Check'!$A$3:$A$3000,'Inventory Check'!$B$3:$B$3000,"WRONG Code",0)</f>
        <v>WRONG Code</v>
      </c>
      <c r="N4981" s="69">
        <f t="shared" si="445"/>
        <v>0</v>
      </c>
      <c r="U4981" s="71">
        <f t="shared" si="444"/>
        <v>0</v>
      </c>
      <c r="V4981" s="71">
        <f t="shared" si="446"/>
        <v>0</v>
      </c>
      <c r="X4981" s="69">
        <f>Job_Cards[[#This Row],[GST on Lobour]]+Job_Cards[[#This Row],[Total Labour]]+Job_Cards[[#This Row],[Part Value]]</f>
        <v>0</v>
      </c>
    </row>
    <row r="4982" spans="7:24" x14ac:dyDescent="0.35">
      <c r="G4982" s="64"/>
      <c r="H4982" s="65"/>
      <c r="I4982" s="65" t="str">
        <f>IF(Job_Cards[[#This Row],[Customer Name]]="",I4981,"")</f>
        <v>Counter Sale</v>
      </c>
      <c r="K4982" s="67" t="str">
        <f>_xlfn.XLOOKUP(Job_Cards[[#This Row],[Part Code Issued]],'Inventory Check'!$A$3:$A$3000,'Inventory Check'!$B$3:$B$3000,"WRONG Code",0)</f>
        <v>WRONG Code</v>
      </c>
      <c r="N4982" s="69">
        <f t="shared" si="445"/>
        <v>0</v>
      </c>
      <c r="U4982" s="71">
        <f t="shared" si="444"/>
        <v>0</v>
      </c>
      <c r="V4982" s="71">
        <f t="shared" si="446"/>
        <v>0</v>
      </c>
      <c r="X4982" s="69">
        <f>Job_Cards[[#This Row],[GST on Lobour]]+Job_Cards[[#This Row],[Total Labour]]+Job_Cards[[#This Row],[Part Value]]</f>
        <v>0</v>
      </c>
    </row>
    <row r="4983" spans="7:24" x14ac:dyDescent="0.35">
      <c r="G4983" s="64"/>
      <c r="H4983" s="65"/>
      <c r="I4983" s="65" t="str">
        <f>IF(Job_Cards[[#This Row],[Customer Name]]="",I4982,"")</f>
        <v>Counter Sale</v>
      </c>
      <c r="K4983" s="67" t="str">
        <f>_xlfn.XLOOKUP(Job_Cards[[#This Row],[Part Code Issued]],'Inventory Check'!$A$3:$A$3000,'Inventory Check'!$B$3:$B$3000,"WRONG Code",0)</f>
        <v>WRONG Code</v>
      </c>
      <c r="N4983" s="69">
        <f t="shared" si="445"/>
        <v>0</v>
      </c>
      <c r="U4983" s="71">
        <f t="shared" si="444"/>
        <v>0</v>
      </c>
      <c r="V4983" s="71">
        <f t="shared" si="446"/>
        <v>0</v>
      </c>
      <c r="X4983" s="69">
        <f>Job_Cards[[#This Row],[GST on Lobour]]+Job_Cards[[#This Row],[Total Labour]]+Job_Cards[[#This Row],[Part Value]]</f>
        <v>0</v>
      </c>
    </row>
    <row r="4984" spans="7:24" x14ac:dyDescent="0.35">
      <c r="G4984" s="64"/>
      <c r="H4984" s="65"/>
      <c r="I4984" s="65" t="str">
        <f>IF(Job_Cards[[#This Row],[Customer Name]]="",I4983,"")</f>
        <v>Counter Sale</v>
      </c>
      <c r="K4984" s="67" t="str">
        <f>_xlfn.XLOOKUP(Job_Cards[[#This Row],[Part Code Issued]],'Inventory Check'!$A$3:$A$3000,'Inventory Check'!$B$3:$B$3000,"WRONG Code",0)</f>
        <v>WRONG Code</v>
      </c>
      <c r="N4984" s="69">
        <f t="shared" si="445"/>
        <v>0</v>
      </c>
      <c r="U4984" s="71">
        <f t="shared" si="444"/>
        <v>0</v>
      </c>
      <c r="V4984" s="71">
        <f t="shared" si="446"/>
        <v>0</v>
      </c>
      <c r="X4984" s="69">
        <f>Job_Cards[[#This Row],[GST on Lobour]]+Job_Cards[[#This Row],[Total Labour]]+Job_Cards[[#This Row],[Part Value]]</f>
        <v>0</v>
      </c>
    </row>
    <row r="4985" spans="7:24" x14ac:dyDescent="0.35">
      <c r="G4985" s="64"/>
      <c r="H4985" s="65"/>
      <c r="I4985" s="65" t="str">
        <f>IF(Job_Cards[[#This Row],[Customer Name]]="",I4984,"")</f>
        <v>Counter Sale</v>
      </c>
      <c r="K4985" s="67" t="str">
        <f>_xlfn.XLOOKUP(Job_Cards[[#This Row],[Part Code Issued]],'Inventory Check'!$A$3:$A$3000,'Inventory Check'!$B$3:$B$3000,"WRONG Code",0)</f>
        <v>WRONG Code</v>
      </c>
      <c r="N4985" s="69">
        <f t="shared" si="445"/>
        <v>0</v>
      </c>
      <c r="U4985" s="71">
        <f t="shared" si="444"/>
        <v>0</v>
      </c>
      <c r="V4985" s="71">
        <f t="shared" si="446"/>
        <v>0</v>
      </c>
      <c r="X4985" s="69">
        <f>Job_Cards[[#This Row],[GST on Lobour]]+Job_Cards[[#This Row],[Total Labour]]+Job_Cards[[#This Row],[Part Value]]</f>
        <v>0</v>
      </c>
    </row>
    <row r="4986" spans="7:24" x14ac:dyDescent="0.35">
      <c r="G4986" s="64"/>
      <c r="H4986" s="65"/>
      <c r="I4986" s="65" t="str">
        <f>IF(Job_Cards[[#This Row],[Customer Name]]="",I4985,"")</f>
        <v>Counter Sale</v>
      </c>
      <c r="K4986" s="67" t="str">
        <f>_xlfn.XLOOKUP(Job_Cards[[#This Row],[Part Code Issued]],'Inventory Check'!$A$3:$A$3000,'Inventory Check'!$B$3:$B$3000,"WRONG Code",0)</f>
        <v>WRONG Code</v>
      </c>
      <c r="N4986" s="69">
        <f t="shared" si="445"/>
        <v>0</v>
      </c>
      <c r="U4986" s="71">
        <f t="shared" si="444"/>
        <v>0</v>
      </c>
      <c r="V4986" s="71">
        <f t="shared" si="446"/>
        <v>0</v>
      </c>
      <c r="X4986" s="69">
        <f>Job_Cards[[#This Row],[GST on Lobour]]+Job_Cards[[#This Row],[Total Labour]]+Job_Cards[[#This Row],[Part Value]]</f>
        <v>0</v>
      </c>
    </row>
    <row r="4987" spans="7:24" x14ac:dyDescent="0.35">
      <c r="G4987" s="64"/>
      <c r="H4987" s="65"/>
      <c r="I4987" s="65" t="str">
        <f>IF(Job_Cards[[#This Row],[Customer Name]]="",I4986,"")</f>
        <v>Counter Sale</v>
      </c>
      <c r="K4987" s="67" t="str">
        <f>_xlfn.XLOOKUP(Job_Cards[[#This Row],[Part Code Issued]],'Inventory Check'!$A$3:$A$3000,'Inventory Check'!$B$3:$B$3000,"WRONG Code",0)</f>
        <v>WRONG Code</v>
      </c>
      <c r="N4987" s="69">
        <f t="shared" si="445"/>
        <v>0</v>
      </c>
      <c r="U4987" s="71">
        <f t="shared" si="444"/>
        <v>0</v>
      </c>
      <c r="V4987" s="71">
        <f t="shared" si="446"/>
        <v>0</v>
      </c>
      <c r="X4987" s="69">
        <f>Job_Cards[[#This Row],[GST on Lobour]]+Job_Cards[[#This Row],[Total Labour]]+Job_Cards[[#This Row],[Part Value]]</f>
        <v>0</v>
      </c>
    </row>
    <row r="4988" spans="7:24" x14ac:dyDescent="0.35">
      <c r="G4988" s="64"/>
      <c r="H4988" s="65"/>
      <c r="I4988" s="65" t="str">
        <f>IF(Job_Cards[[#This Row],[Customer Name]]="",I4987,"")</f>
        <v>Counter Sale</v>
      </c>
      <c r="K4988" s="67" t="str">
        <f>_xlfn.XLOOKUP(Job_Cards[[#This Row],[Part Code Issued]],'Inventory Check'!$A$3:$A$3000,'Inventory Check'!$B$3:$B$3000,"WRONG Code",0)</f>
        <v>WRONG Code</v>
      </c>
      <c r="N4988" s="69">
        <f t="shared" si="445"/>
        <v>0</v>
      </c>
      <c r="U4988" s="71">
        <f t="shared" ref="U4988:U5051" si="447">SUM(O4988:T4988)</f>
        <v>0</v>
      </c>
      <c r="V4988" s="71">
        <f t="shared" si="446"/>
        <v>0</v>
      </c>
      <c r="X4988" s="69">
        <f>Job_Cards[[#This Row],[GST on Lobour]]+Job_Cards[[#This Row],[Total Labour]]+Job_Cards[[#This Row],[Part Value]]</f>
        <v>0</v>
      </c>
    </row>
    <row r="4989" spans="7:24" x14ac:dyDescent="0.35">
      <c r="G4989" s="64"/>
      <c r="H4989" s="65"/>
      <c r="I4989" s="65" t="str">
        <f>IF(Job_Cards[[#This Row],[Customer Name]]="",I4988,"")</f>
        <v>Counter Sale</v>
      </c>
      <c r="K4989" s="67" t="str">
        <f>_xlfn.XLOOKUP(Job_Cards[[#This Row],[Part Code Issued]],'Inventory Check'!$A$3:$A$3000,'Inventory Check'!$B$3:$B$3000,"WRONG Code",0)</f>
        <v>WRONG Code</v>
      </c>
      <c r="N4989" s="69">
        <f t="shared" ref="N4989:N5052" si="448">M4989*L4989</f>
        <v>0</v>
      </c>
      <c r="U4989" s="71">
        <f t="shared" si="447"/>
        <v>0</v>
      </c>
      <c r="V4989" s="71">
        <f t="shared" ref="V4989:V5052" si="449">U4989*0.18</f>
        <v>0</v>
      </c>
      <c r="X4989" s="69">
        <f>Job_Cards[[#This Row],[GST on Lobour]]+Job_Cards[[#This Row],[Total Labour]]+Job_Cards[[#This Row],[Part Value]]</f>
        <v>0</v>
      </c>
    </row>
    <row r="4990" spans="7:24" x14ac:dyDescent="0.35">
      <c r="G4990" s="64"/>
      <c r="H4990" s="65"/>
      <c r="I4990" s="65" t="str">
        <f>IF(Job_Cards[[#This Row],[Customer Name]]="",I4989,"")</f>
        <v>Counter Sale</v>
      </c>
      <c r="K4990" s="67" t="str">
        <f>_xlfn.XLOOKUP(Job_Cards[[#This Row],[Part Code Issued]],'Inventory Check'!$A$3:$A$3000,'Inventory Check'!$B$3:$B$3000,"WRONG Code",0)</f>
        <v>WRONG Code</v>
      </c>
      <c r="N4990" s="69">
        <f t="shared" si="448"/>
        <v>0</v>
      </c>
      <c r="U4990" s="71">
        <f t="shared" si="447"/>
        <v>0</v>
      </c>
      <c r="V4990" s="71">
        <f t="shared" si="449"/>
        <v>0</v>
      </c>
      <c r="X4990" s="69">
        <f>Job_Cards[[#This Row],[GST on Lobour]]+Job_Cards[[#This Row],[Total Labour]]+Job_Cards[[#This Row],[Part Value]]</f>
        <v>0</v>
      </c>
    </row>
    <row r="4991" spans="7:24" x14ac:dyDescent="0.35">
      <c r="G4991" s="64"/>
      <c r="H4991" s="65"/>
      <c r="I4991" s="65" t="str">
        <f>IF(Job_Cards[[#This Row],[Customer Name]]="",I4990,"")</f>
        <v>Counter Sale</v>
      </c>
      <c r="K4991" s="67" t="str">
        <f>_xlfn.XLOOKUP(Job_Cards[[#This Row],[Part Code Issued]],'Inventory Check'!$A$3:$A$3000,'Inventory Check'!$B$3:$B$3000,"WRONG Code",0)</f>
        <v>WRONG Code</v>
      </c>
      <c r="N4991" s="69">
        <f t="shared" si="448"/>
        <v>0</v>
      </c>
      <c r="U4991" s="71">
        <f t="shared" si="447"/>
        <v>0</v>
      </c>
      <c r="V4991" s="71">
        <f t="shared" si="449"/>
        <v>0</v>
      </c>
      <c r="X4991" s="69">
        <f>Job_Cards[[#This Row],[GST on Lobour]]+Job_Cards[[#This Row],[Total Labour]]+Job_Cards[[#This Row],[Part Value]]</f>
        <v>0</v>
      </c>
    </row>
    <row r="4992" spans="7:24" x14ac:dyDescent="0.35">
      <c r="G4992" s="64"/>
      <c r="H4992" s="65"/>
      <c r="I4992" s="65" t="str">
        <f>IF(Job_Cards[[#This Row],[Customer Name]]="",I4991,"")</f>
        <v>Counter Sale</v>
      </c>
      <c r="K4992" s="67" t="str">
        <f>_xlfn.XLOOKUP(Job_Cards[[#This Row],[Part Code Issued]],'Inventory Check'!$A$3:$A$3000,'Inventory Check'!$B$3:$B$3000,"WRONG Code",0)</f>
        <v>WRONG Code</v>
      </c>
      <c r="N4992" s="69">
        <f t="shared" si="448"/>
        <v>0</v>
      </c>
      <c r="U4992" s="71">
        <f t="shared" si="447"/>
        <v>0</v>
      </c>
      <c r="V4992" s="71">
        <f t="shared" si="449"/>
        <v>0</v>
      </c>
      <c r="X4992" s="69">
        <f>Job_Cards[[#This Row],[GST on Lobour]]+Job_Cards[[#This Row],[Total Labour]]+Job_Cards[[#This Row],[Part Value]]</f>
        <v>0</v>
      </c>
    </row>
    <row r="4993" spans="7:24" x14ac:dyDescent="0.35">
      <c r="G4993" s="64"/>
      <c r="H4993" s="65"/>
      <c r="I4993" s="65" t="str">
        <f>IF(Job_Cards[[#This Row],[Customer Name]]="",I4992,"")</f>
        <v>Counter Sale</v>
      </c>
      <c r="K4993" s="67" t="str">
        <f>_xlfn.XLOOKUP(Job_Cards[[#This Row],[Part Code Issued]],'Inventory Check'!$A$3:$A$3000,'Inventory Check'!$B$3:$B$3000,"WRONG Code",0)</f>
        <v>WRONG Code</v>
      </c>
      <c r="N4993" s="69">
        <f t="shared" si="448"/>
        <v>0</v>
      </c>
      <c r="U4993" s="71">
        <f t="shared" si="447"/>
        <v>0</v>
      </c>
      <c r="V4993" s="71">
        <f t="shared" si="449"/>
        <v>0</v>
      </c>
      <c r="X4993" s="69">
        <f>Job_Cards[[#This Row],[GST on Lobour]]+Job_Cards[[#This Row],[Total Labour]]+Job_Cards[[#This Row],[Part Value]]</f>
        <v>0</v>
      </c>
    </row>
    <row r="4994" spans="7:24" x14ac:dyDescent="0.35">
      <c r="G4994" s="64"/>
      <c r="H4994" s="65"/>
      <c r="I4994" s="65" t="str">
        <f>IF(Job_Cards[[#This Row],[Customer Name]]="",I4993,"")</f>
        <v>Counter Sale</v>
      </c>
      <c r="K4994" s="67" t="str">
        <f>_xlfn.XLOOKUP(Job_Cards[[#This Row],[Part Code Issued]],'Inventory Check'!$A$3:$A$3000,'Inventory Check'!$B$3:$B$3000,"WRONG Code",0)</f>
        <v>WRONG Code</v>
      </c>
      <c r="N4994" s="69">
        <f t="shared" si="448"/>
        <v>0</v>
      </c>
      <c r="U4994" s="71">
        <f t="shared" si="447"/>
        <v>0</v>
      </c>
      <c r="V4994" s="71">
        <f t="shared" si="449"/>
        <v>0</v>
      </c>
      <c r="X4994" s="69">
        <f>Job_Cards[[#This Row],[GST on Lobour]]+Job_Cards[[#This Row],[Total Labour]]+Job_Cards[[#This Row],[Part Value]]</f>
        <v>0</v>
      </c>
    </row>
    <row r="4995" spans="7:24" x14ac:dyDescent="0.35">
      <c r="G4995" s="64"/>
      <c r="H4995" s="65"/>
      <c r="I4995" s="65" t="str">
        <f>IF(Job_Cards[[#This Row],[Customer Name]]="",I4994,"")</f>
        <v>Counter Sale</v>
      </c>
      <c r="K4995" s="67" t="str">
        <f>_xlfn.XLOOKUP(Job_Cards[[#This Row],[Part Code Issued]],'Inventory Check'!$A$3:$A$3000,'Inventory Check'!$B$3:$B$3000,"WRONG Code",0)</f>
        <v>WRONG Code</v>
      </c>
      <c r="N4995" s="69">
        <f t="shared" si="448"/>
        <v>0</v>
      </c>
      <c r="U4995" s="71">
        <f t="shared" si="447"/>
        <v>0</v>
      </c>
      <c r="V4995" s="71">
        <f t="shared" si="449"/>
        <v>0</v>
      </c>
      <c r="X4995" s="69">
        <f>Job_Cards[[#This Row],[GST on Lobour]]+Job_Cards[[#This Row],[Total Labour]]+Job_Cards[[#This Row],[Part Value]]</f>
        <v>0</v>
      </c>
    </row>
    <row r="4996" spans="7:24" x14ac:dyDescent="0.35">
      <c r="G4996" s="64"/>
      <c r="H4996" s="65"/>
      <c r="I4996" s="65" t="str">
        <f>IF(Job_Cards[[#This Row],[Customer Name]]="",I4995,"")</f>
        <v>Counter Sale</v>
      </c>
      <c r="K4996" s="67" t="str">
        <f>_xlfn.XLOOKUP(Job_Cards[[#This Row],[Part Code Issued]],'Inventory Check'!$A$3:$A$3000,'Inventory Check'!$B$3:$B$3000,"WRONG Code",0)</f>
        <v>WRONG Code</v>
      </c>
      <c r="N4996" s="69">
        <f t="shared" si="448"/>
        <v>0</v>
      </c>
      <c r="U4996" s="71">
        <f t="shared" si="447"/>
        <v>0</v>
      </c>
      <c r="V4996" s="71">
        <f t="shared" si="449"/>
        <v>0</v>
      </c>
      <c r="X4996" s="69">
        <f>Job_Cards[[#This Row],[GST on Lobour]]+Job_Cards[[#This Row],[Total Labour]]+Job_Cards[[#This Row],[Part Value]]</f>
        <v>0</v>
      </c>
    </row>
    <row r="4997" spans="7:24" x14ac:dyDescent="0.35">
      <c r="G4997" s="64"/>
      <c r="H4997" s="65"/>
      <c r="I4997" s="65" t="str">
        <f>IF(Job_Cards[[#This Row],[Customer Name]]="",I4996,"")</f>
        <v>Counter Sale</v>
      </c>
      <c r="K4997" s="67" t="str">
        <f>_xlfn.XLOOKUP(Job_Cards[[#This Row],[Part Code Issued]],'Inventory Check'!$A$3:$A$3000,'Inventory Check'!$B$3:$B$3000,"WRONG Code",0)</f>
        <v>WRONG Code</v>
      </c>
      <c r="N4997" s="69">
        <f t="shared" si="448"/>
        <v>0</v>
      </c>
      <c r="U4997" s="71">
        <f t="shared" si="447"/>
        <v>0</v>
      </c>
      <c r="V4997" s="71">
        <f t="shared" si="449"/>
        <v>0</v>
      </c>
      <c r="X4997" s="69">
        <f>Job_Cards[[#This Row],[GST on Lobour]]+Job_Cards[[#This Row],[Total Labour]]+Job_Cards[[#This Row],[Part Value]]</f>
        <v>0</v>
      </c>
    </row>
    <row r="4998" spans="7:24" x14ac:dyDescent="0.35">
      <c r="G4998" s="64"/>
      <c r="H4998" s="65"/>
      <c r="I4998" s="65" t="str">
        <f>IF(Job_Cards[[#This Row],[Customer Name]]="",I4997,"")</f>
        <v>Counter Sale</v>
      </c>
      <c r="K4998" s="67" t="str">
        <f>_xlfn.XLOOKUP(Job_Cards[[#This Row],[Part Code Issued]],'Inventory Check'!$A$3:$A$3000,'Inventory Check'!$B$3:$B$3000,"WRONG Code",0)</f>
        <v>WRONG Code</v>
      </c>
      <c r="N4998" s="69">
        <f t="shared" si="448"/>
        <v>0</v>
      </c>
      <c r="U4998" s="71">
        <f t="shared" si="447"/>
        <v>0</v>
      </c>
      <c r="V4998" s="71">
        <f t="shared" si="449"/>
        <v>0</v>
      </c>
      <c r="X4998" s="69">
        <f>Job_Cards[[#This Row],[GST on Lobour]]+Job_Cards[[#This Row],[Total Labour]]+Job_Cards[[#This Row],[Part Value]]</f>
        <v>0</v>
      </c>
    </row>
    <row r="4999" spans="7:24" x14ac:dyDescent="0.35">
      <c r="G4999" s="64"/>
      <c r="H4999" s="65"/>
      <c r="I4999" s="65" t="str">
        <f>IF(Job_Cards[[#This Row],[Customer Name]]="",I4998,"")</f>
        <v>Counter Sale</v>
      </c>
      <c r="K4999" s="67" t="str">
        <f>_xlfn.XLOOKUP(Job_Cards[[#This Row],[Part Code Issued]],'Inventory Check'!$A$3:$A$3000,'Inventory Check'!$B$3:$B$3000,"WRONG Code",0)</f>
        <v>WRONG Code</v>
      </c>
      <c r="N4999" s="69">
        <f t="shared" si="448"/>
        <v>0</v>
      </c>
      <c r="U4999" s="71">
        <f t="shared" si="447"/>
        <v>0</v>
      </c>
      <c r="V4999" s="71">
        <f t="shared" si="449"/>
        <v>0</v>
      </c>
      <c r="X4999" s="69">
        <f>Job_Cards[[#This Row],[GST on Lobour]]+Job_Cards[[#This Row],[Total Labour]]+Job_Cards[[#This Row],[Part Value]]</f>
        <v>0</v>
      </c>
    </row>
    <row r="5000" spans="7:24" x14ac:dyDescent="0.35">
      <c r="G5000" s="64"/>
      <c r="H5000" s="65"/>
      <c r="I5000" s="65" t="str">
        <f>IF(Job_Cards[[#This Row],[Customer Name]]="",I4999,"")</f>
        <v>Counter Sale</v>
      </c>
      <c r="K5000" s="67" t="str">
        <f>_xlfn.XLOOKUP(Job_Cards[[#This Row],[Part Code Issued]],'Inventory Check'!$A$3:$A$3000,'Inventory Check'!$B$3:$B$3000,"WRONG Code",0)</f>
        <v>WRONG Code</v>
      </c>
      <c r="N5000" s="69">
        <f t="shared" si="448"/>
        <v>0</v>
      </c>
      <c r="U5000" s="71">
        <f t="shared" si="447"/>
        <v>0</v>
      </c>
      <c r="V5000" s="71">
        <f t="shared" si="449"/>
        <v>0</v>
      </c>
      <c r="X5000" s="69">
        <f>Job_Cards[[#This Row],[GST on Lobour]]+Job_Cards[[#This Row],[Total Labour]]+Job_Cards[[#This Row],[Part Value]]</f>
        <v>0</v>
      </c>
    </row>
    <row r="5001" spans="7:24" x14ac:dyDescent="0.35">
      <c r="G5001" s="64"/>
      <c r="H5001" s="65"/>
      <c r="I5001" s="65" t="str">
        <f>IF(Job_Cards[[#This Row],[Customer Name]]="",I5000,"")</f>
        <v>Counter Sale</v>
      </c>
      <c r="K5001" s="67" t="str">
        <f>_xlfn.XLOOKUP(Job_Cards[[#This Row],[Part Code Issued]],'Inventory Check'!$A$3:$A$3000,'Inventory Check'!$B$3:$B$3000,"WRONG Code",0)</f>
        <v>WRONG Code</v>
      </c>
      <c r="N5001" s="69">
        <f t="shared" si="448"/>
        <v>0</v>
      </c>
      <c r="U5001" s="71">
        <f t="shared" si="447"/>
        <v>0</v>
      </c>
      <c r="V5001" s="71">
        <f t="shared" si="449"/>
        <v>0</v>
      </c>
      <c r="X5001" s="69">
        <f>Job_Cards[[#This Row],[GST on Lobour]]+Job_Cards[[#This Row],[Total Labour]]+Job_Cards[[#This Row],[Part Value]]</f>
        <v>0</v>
      </c>
    </row>
    <row r="5002" spans="7:24" x14ac:dyDescent="0.35">
      <c r="G5002" s="64"/>
      <c r="H5002" s="65"/>
      <c r="I5002" s="65" t="str">
        <f>IF(Job_Cards[[#This Row],[Customer Name]]="",I5001,"")</f>
        <v>Counter Sale</v>
      </c>
      <c r="K5002" s="67" t="str">
        <f>_xlfn.XLOOKUP(Job_Cards[[#This Row],[Part Code Issued]],'Inventory Check'!$A$3:$A$3000,'Inventory Check'!$B$3:$B$3000,"WRONG Code",0)</f>
        <v>WRONG Code</v>
      </c>
      <c r="N5002" s="69">
        <f t="shared" si="448"/>
        <v>0</v>
      </c>
      <c r="U5002" s="71">
        <f t="shared" si="447"/>
        <v>0</v>
      </c>
      <c r="V5002" s="71">
        <f t="shared" si="449"/>
        <v>0</v>
      </c>
      <c r="X5002" s="69">
        <f>Job_Cards[[#This Row],[GST on Lobour]]+Job_Cards[[#This Row],[Total Labour]]+Job_Cards[[#This Row],[Part Value]]</f>
        <v>0</v>
      </c>
    </row>
    <row r="5003" spans="7:24" x14ac:dyDescent="0.35">
      <c r="G5003" s="64"/>
      <c r="H5003" s="65"/>
      <c r="I5003" s="65" t="str">
        <f>IF(Job_Cards[[#This Row],[Customer Name]]="",I5002,"")</f>
        <v>Counter Sale</v>
      </c>
      <c r="K5003" s="67" t="str">
        <f>_xlfn.XLOOKUP(Job_Cards[[#This Row],[Part Code Issued]],'Inventory Check'!$A$3:$A$3000,'Inventory Check'!$B$3:$B$3000,"WRONG Code",0)</f>
        <v>WRONG Code</v>
      </c>
      <c r="N5003" s="69">
        <f t="shared" si="448"/>
        <v>0</v>
      </c>
      <c r="U5003" s="71">
        <f t="shared" si="447"/>
        <v>0</v>
      </c>
      <c r="V5003" s="71">
        <f t="shared" si="449"/>
        <v>0</v>
      </c>
      <c r="X5003" s="69">
        <f>Job_Cards[[#This Row],[GST on Lobour]]+Job_Cards[[#This Row],[Total Labour]]+Job_Cards[[#This Row],[Part Value]]</f>
        <v>0</v>
      </c>
    </row>
    <row r="5004" spans="7:24" x14ac:dyDescent="0.35">
      <c r="G5004" s="64"/>
      <c r="H5004" s="65"/>
      <c r="I5004" s="65" t="str">
        <f>IF(Job_Cards[[#This Row],[Customer Name]]="",I5003,"")</f>
        <v>Counter Sale</v>
      </c>
      <c r="K5004" s="67" t="str">
        <f>_xlfn.XLOOKUP(Job_Cards[[#This Row],[Part Code Issued]],'Inventory Check'!$A$3:$A$3000,'Inventory Check'!$B$3:$B$3000,"WRONG Code",0)</f>
        <v>WRONG Code</v>
      </c>
      <c r="N5004" s="69">
        <f t="shared" si="448"/>
        <v>0</v>
      </c>
      <c r="U5004" s="71">
        <f t="shared" si="447"/>
        <v>0</v>
      </c>
      <c r="V5004" s="71">
        <f t="shared" si="449"/>
        <v>0</v>
      </c>
      <c r="X5004" s="69">
        <f>Job_Cards[[#This Row],[GST on Lobour]]+Job_Cards[[#This Row],[Total Labour]]+Job_Cards[[#This Row],[Part Value]]</f>
        <v>0</v>
      </c>
    </row>
    <row r="5005" spans="7:24" x14ac:dyDescent="0.35">
      <c r="G5005" s="64"/>
      <c r="H5005" s="65"/>
      <c r="I5005" s="65" t="str">
        <f>IF(Job_Cards[[#This Row],[Customer Name]]="",I5004,"")</f>
        <v>Counter Sale</v>
      </c>
      <c r="K5005" s="67" t="str">
        <f>_xlfn.XLOOKUP(Job_Cards[[#This Row],[Part Code Issued]],'Inventory Check'!$A$3:$A$3000,'Inventory Check'!$B$3:$B$3000,"WRONG Code",0)</f>
        <v>WRONG Code</v>
      </c>
      <c r="N5005" s="69">
        <f t="shared" si="448"/>
        <v>0</v>
      </c>
      <c r="U5005" s="71">
        <f t="shared" si="447"/>
        <v>0</v>
      </c>
      <c r="V5005" s="71">
        <f t="shared" si="449"/>
        <v>0</v>
      </c>
      <c r="X5005" s="69">
        <f>Job_Cards[[#This Row],[GST on Lobour]]+Job_Cards[[#This Row],[Total Labour]]+Job_Cards[[#This Row],[Part Value]]</f>
        <v>0</v>
      </c>
    </row>
    <row r="5006" spans="7:24" x14ac:dyDescent="0.35">
      <c r="G5006" s="64"/>
      <c r="H5006" s="65"/>
      <c r="I5006" s="65" t="str">
        <f>IF(Job_Cards[[#This Row],[Customer Name]]="",I5005,"")</f>
        <v>Counter Sale</v>
      </c>
      <c r="K5006" s="67" t="str">
        <f>_xlfn.XLOOKUP(Job_Cards[[#This Row],[Part Code Issued]],'Inventory Check'!$A$3:$A$3000,'Inventory Check'!$B$3:$B$3000,"WRONG Code",0)</f>
        <v>WRONG Code</v>
      </c>
      <c r="N5006" s="69">
        <f t="shared" si="448"/>
        <v>0</v>
      </c>
      <c r="U5006" s="71">
        <f t="shared" si="447"/>
        <v>0</v>
      </c>
      <c r="V5006" s="71">
        <f t="shared" si="449"/>
        <v>0</v>
      </c>
      <c r="X5006" s="69">
        <f>Job_Cards[[#This Row],[GST on Lobour]]+Job_Cards[[#This Row],[Total Labour]]+Job_Cards[[#This Row],[Part Value]]</f>
        <v>0</v>
      </c>
    </row>
    <row r="5007" spans="7:24" x14ac:dyDescent="0.35">
      <c r="G5007" s="64"/>
      <c r="H5007" s="65"/>
      <c r="I5007" s="65" t="str">
        <f>IF(Job_Cards[[#This Row],[Customer Name]]="",I5006,"")</f>
        <v>Counter Sale</v>
      </c>
      <c r="K5007" s="67" t="str">
        <f>_xlfn.XLOOKUP(Job_Cards[[#This Row],[Part Code Issued]],'Inventory Check'!$A$3:$A$3000,'Inventory Check'!$B$3:$B$3000,"WRONG Code",0)</f>
        <v>WRONG Code</v>
      </c>
      <c r="N5007" s="69">
        <f t="shared" si="448"/>
        <v>0</v>
      </c>
      <c r="U5007" s="71">
        <f t="shared" si="447"/>
        <v>0</v>
      </c>
      <c r="V5007" s="71">
        <f t="shared" si="449"/>
        <v>0</v>
      </c>
      <c r="X5007" s="69">
        <f>Job_Cards[[#This Row],[GST on Lobour]]+Job_Cards[[#This Row],[Total Labour]]+Job_Cards[[#This Row],[Part Value]]</f>
        <v>0</v>
      </c>
    </row>
    <row r="5008" spans="7:24" x14ac:dyDescent="0.35">
      <c r="G5008" s="64"/>
      <c r="H5008" s="65"/>
      <c r="I5008" s="65" t="str">
        <f>IF(Job_Cards[[#This Row],[Customer Name]]="",I5007,"")</f>
        <v>Counter Sale</v>
      </c>
      <c r="K5008" s="67" t="str">
        <f>_xlfn.XLOOKUP(Job_Cards[[#This Row],[Part Code Issued]],'Inventory Check'!$A$3:$A$3000,'Inventory Check'!$B$3:$B$3000,"WRONG Code",0)</f>
        <v>WRONG Code</v>
      </c>
      <c r="N5008" s="69">
        <f t="shared" si="448"/>
        <v>0</v>
      </c>
      <c r="U5008" s="71">
        <f t="shared" si="447"/>
        <v>0</v>
      </c>
      <c r="V5008" s="71">
        <f t="shared" si="449"/>
        <v>0</v>
      </c>
      <c r="X5008" s="69">
        <f>Job_Cards[[#This Row],[GST on Lobour]]+Job_Cards[[#This Row],[Total Labour]]+Job_Cards[[#This Row],[Part Value]]</f>
        <v>0</v>
      </c>
    </row>
    <row r="5009" spans="7:24" x14ac:dyDescent="0.35">
      <c r="G5009" s="64"/>
      <c r="H5009" s="65"/>
      <c r="I5009" s="65" t="str">
        <f>IF(Job_Cards[[#This Row],[Customer Name]]="",I5008,"")</f>
        <v>Counter Sale</v>
      </c>
      <c r="K5009" s="67" t="str">
        <f>_xlfn.XLOOKUP(Job_Cards[[#This Row],[Part Code Issued]],'Inventory Check'!$A$3:$A$3000,'Inventory Check'!$B$3:$B$3000,"WRONG Code",0)</f>
        <v>WRONG Code</v>
      </c>
      <c r="N5009" s="69">
        <f t="shared" si="448"/>
        <v>0</v>
      </c>
      <c r="U5009" s="71">
        <f t="shared" si="447"/>
        <v>0</v>
      </c>
      <c r="V5009" s="71">
        <f t="shared" si="449"/>
        <v>0</v>
      </c>
      <c r="X5009" s="69">
        <f>Job_Cards[[#This Row],[GST on Lobour]]+Job_Cards[[#This Row],[Total Labour]]+Job_Cards[[#This Row],[Part Value]]</f>
        <v>0</v>
      </c>
    </row>
    <row r="5010" spans="7:24" x14ac:dyDescent="0.35">
      <c r="G5010" s="64"/>
      <c r="H5010" s="65"/>
      <c r="I5010" s="65" t="str">
        <f>IF(Job_Cards[[#This Row],[Customer Name]]="",I5009,"")</f>
        <v>Counter Sale</v>
      </c>
      <c r="K5010" s="67" t="str">
        <f>_xlfn.XLOOKUP(Job_Cards[[#This Row],[Part Code Issued]],'Inventory Check'!$A$3:$A$3000,'Inventory Check'!$B$3:$B$3000,"WRONG Code",0)</f>
        <v>WRONG Code</v>
      </c>
      <c r="N5010" s="69">
        <f t="shared" si="448"/>
        <v>0</v>
      </c>
      <c r="U5010" s="71">
        <f t="shared" si="447"/>
        <v>0</v>
      </c>
      <c r="V5010" s="71">
        <f t="shared" si="449"/>
        <v>0</v>
      </c>
      <c r="X5010" s="69">
        <f>Job_Cards[[#This Row],[GST on Lobour]]+Job_Cards[[#This Row],[Total Labour]]+Job_Cards[[#This Row],[Part Value]]</f>
        <v>0</v>
      </c>
    </row>
    <row r="5011" spans="7:24" x14ac:dyDescent="0.35">
      <c r="G5011" s="64"/>
      <c r="H5011" s="65"/>
      <c r="I5011" s="65" t="str">
        <f>IF(Job_Cards[[#This Row],[Customer Name]]="",I5010,"")</f>
        <v>Counter Sale</v>
      </c>
      <c r="K5011" s="67" t="str">
        <f>_xlfn.XLOOKUP(Job_Cards[[#This Row],[Part Code Issued]],'Inventory Check'!$A$3:$A$3000,'Inventory Check'!$B$3:$B$3000,"WRONG Code",0)</f>
        <v>WRONG Code</v>
      </c>
      <c r="N5011" s="69">
        <f t="shared" si="448"/>
        <v>0</v>
      </c>
      <c r="U5011" s="71">
        <f t="shared" si="447"/>
        <v>0</v>
      </c>
      <c r="V5011" s="71">
        <f t="shared" si="449"/>
        <v>0</v>
      </c>
      <c r="X5011" s="69">
        <f>Job_Cards[[#This Row],[GST on Lobour]]+Job_Cards[[#This Row],[Total Labour]]+Job_Cards[[#This Row],[Part Value]]</f>
        <v>0</v>
      </c>
    </row>
    <row r="5012" spans="7:24" x14ac:dyDescent="0.35">
      <c r="G5012" s="64"/>
      <c r="H5012" s="65"/>
      <c r="I5012" s="65" t="str">
        <f>IF(Job_Cards[[#This Row],[Customer Name]]="",I5011,"")</f>
        <v>Counter Sale</v>
      </c>
      <c r="K5012" s="67" t="str">
        <f>_xlfn.XLOOKUP(Job_Cards[[#This Row],[Part Code Issued]],'Inventory Check'!$A$3:$A$3000,'Inventory Check'!$B$3:$B$3000,"WRONG Code",0)</f>
        <v>WRONG Code</v>
      </c>
      <c r="N5012" s="69">
        <f t="shared" si="448"/>
        <v>0</v>
      </c>
      <c r="U5012" s="71">
        <f t="shared" si="447"/>
        <v>0</v>
      </c>
      <c r="V5012" s="71">
        <f t="shared" si="449"/>
        <v>0</v>
      </c>
      <c r="X5012" s="69">
        <f>Job_Cards[[#This Row],[GST on Lobour]]+Job_Cards[[#This Row],[Total Labour]]+Job_Cards[[#This Row],[Part Value]]</f>
        <v>0</v>
      </c>
    </row>
    <row r="5013" spans="7:24" x14ac:dyDescent="0.35">
      <c r="G5013" s="64"/>
      <c r="H5013" s="65"/>
      <c r="I5013" s="65" t="str">
        <f>IF(Job_Cards[[#This Row],[Customer Name]]="",I5012,"")</f>
        <v>Counter Sale</v>
      </c>
      <c r="K5013" s="67" t="str">
        <f>_xlfn.XLOOKUP(Job_Cards[[#This Row],[Part Code Issued]],'Inventory Check'!$A$3:$A$3000,'Inventory Check'!$B$3:$B$3000,"WRONG Code",0)</f>
        <v>WRONG Code</v>
      </c>
      <c r="N5013" s="69">
        <f t="shared" si="448"/>
        <v>0</v>
      </c>
      <c r="U5013" s="71">
        <f t="shared" si="447"/>
        <v>0</v>
      </c>
      <c r="V5013" s="71">
        <f t="shared" si="449"/>
        <v>0</v>
      </c>
      <c r="X5013" s="69">
        <f>Job_Cards[[#This Row],[GST on Lobour]]+Job_Cards[[#This Row],[Total Labour]]+Job_Cards[[#This Row],[Part Value]]</f>
        <v>0</v>
      </c>
    </row>
    <row r="5014" spans="7:24" x14ac:dyDescent="0.35">
      <c r="G5014" s="64"/>
      <c r="H5014" s="65"/>
      <c r="I5014" s="65" t="str">
        <f>IF(Job_Cards[[#This Row],[Customer Name]]="",I5013,"")</f>
        <v>Counter Sale</v>
      </c>
      <c r="K5014" s="67" t="str">
        <f>_xlfn.XLOOKUP(Job_Cards[[#This Row],[Part Code Issued]],'Inventory Check'!$A$3:$A$3000,'Inventory Check'!$B$3:$B$3000,"WRONG Code",0)</f>
        <v>WRONG Code</v>
      </c>
      <c r="N5014" s="69">
        <f t="shared" si="448"/>
        <v>0</v>
      </c>
      <c r="U5014" s="71">
        <f t="shared" si="447"/>
        <v>0</v>
      </c>
      <c r="V5014" s="71">
        <f t="shared" si="449"/>
        <v>0</v>
      </c>
      <c r="X5014" s="69">
        <f>Job_Cards[[#This Row],[GST on Lobour]]+Job_Cards[[#This Row],[Total Labour]]+Job_Cards[[#This Row],[Part Value]]</f>
        <v>0</v>
      </c>
    </row>
    <row r="5015" spans="7:24" x14ac:dyDescent="0.35">
      <c r="G5015" s="64"/>
      <c r="H5015" s="65"/>
      <c r="I5015" s="65" t="str">
        <f>IF(Job_Cards[[#This Row],[Customer Name]]="",I5014,"")</f>
        <v>Counter Sale</v>
      </c>
      <c r="K5015" s="67" t="str">
        <f>_xlfn.XLOOKUP(Job_Cards[[#This Row],[Part Code Issued]],'Inventory Check'!$A$3:$A$3000,'Inventory Check'!$B$3:$B$3000,"WRONG Code",0)</f>
        <v>WRONG Code</v>
      </c>
      <c r="N5015" s="69">
        <f t="shared" si="448"/>
        <v>0</v>
      </c>
      <c r="U5015" s="71">
        <f t="shared" si="447"/>
        <v>0</v>
      </c>
      <c r="V5015" s="71">
        <f t="shared" si="449"/>
        <v>0</v>
      </c>
      <c r="X5015" s="69">
        <f>Job_Cards[[#This Row],[GST on Lobour]]+Job_Cards[[#This Row],[Total Labour]]+Job_Cards[[#This Row],[Part Value]]</f>
        <v>0</v>
      </c>
    </row>
    <row r="5016" spans="7:24" x14ac:dyDescent="0.35">
      <c r="G5016" s="64"/>
      <c r="H5016" s="65"/>
      <c r="I5016" s="65" t="str">
        <f>IF(Job_Cards[[#This Row],[Customer Name]]="",I5015,"")</f>
        <v>Counter Sale</v>
      </c>
      <c r="K5016" s="67" t="str">
        <f>_xlfn.XLOOKUP(Job_Cards[[#This Row],[Part Code Issued]],'Inventory Check'!$A$3:$A$3000,'Inventory Check'!$B$3:$B$3000,"WRONG Code",0)</f>
        <v>WRONG Code</v>
      </c>
      <c r="N5016" s="69">
        <f t="shared" si="448"/>
        <v>0</v>
      </c>
      <c r="U5016" s="71">
        <f t="shared" si="447"/>
        <v>0</v>
      </c>
      <c r="V5016" s="71">
        <f t="shared" si="449"/>
        <v>0</v>
      </c>
      <c r="X5016" s="69">
        <f>Job_Cards[[#This Row],[GST on Lobour]]+Job_Cards[[#This Row],[Total Labour]]+Job_Cards[[#This Row],[Part Value]]</f>
        <v>0</v>
      </c>
    </row>
    <row r="5017" spans="7:24" x14ac:dyDescent="0.35">
      <c r="G5017" s="64"/>
      <c r="H5017" s="65"/>
      <c r="I5017" s="65" t="str">
        <f>IF(Job_Cards[[#This Row],[Customer Name]]="",I5016,"")</f>
        <v>Counter Sale</v>
      </c>
      <c r="K5017" s="67" t="str">
        <f>_xlfn.XLOOKUP(Job_Cards[[#This Row],[Part Code Issued]],'Inventory Check'!$A$3:$A$3000,'Inventory Check'!$B$3:$B$3000,"WRONG Code",0)</f>
        <v>WRONG Code</v>
      </c>
      <c r="N5017" s="69">
        <f t="shared" si="448"/>
        <v>0</v>
      </c>
      <c r="U5017" s="71">
        <f t="shared" si="447"/>
        <v>0</v>
      </c>
      <c r="V5017" s="71">
        <f t="shared" si="449"/>
        <v>0</v>
      </c>
      <c r="X5017" s="69">
        <f>Job_Cards[[#This Row],[GST on Lobour]]+Job_Cards[[#This Row],[Total Labour]]+Job_Cards[[#This Row],[Part Value]]</f>
        <v>0</v>
      </c>
    </row>
    <row r="5018" spans="7:24" x14ac:dyDescent="0.35">
      <c r="G5018" s="64"/>
      <c r="H5018" s="65"/>
      <c r="I5018" s="65" t="str">
        <f>IF(Job_Cards[[#This Row],[Customer Name]]="",I5017,"")</f>
        <v>Counter Sale</v>
      </c>
      <c r="K5018" s="67" t="str">
        <f>_xlfn.XLOOKUP(Job_Cards[[#This Row],[Part Code Issued]],'Inventory Check'!$A$3:$A$3000,'Inventory Check'!$B$3:$B$3000,"WRONG Code",0)</f>
        <v>WRONG Code</v>
      </c>
      <c r="N5018" s="69">
        <f t="shared" si="448"/>
        <v>0</v>
      </c>
      <c r="U5018" s="71">
        <f t="shared" si="447"/>
        <v>0</v>
      </c>
      <c r="V5018" s="71">
        <f t="shared" si="449"/>
        <v>0</v>
      </c>
      <c r="X5018" s="69">
        <f>Job_Cards[[#This Row],[GST on Lobour]]+Job_Cards[[#This Row],[Total Labour]]+Job_Cards[[#This Row],[Part Value]]</f>
        <v>0</v>
      </c>
    </row>
    <row r="5019" spans="7:24" x14ac:dyDescent="0.35">
      <c r="G5019" s="64"/>
      <c r="H5019" s="65"/>
      <c r="I5019" s="65" t="str">
        <f>IF(Job_Cards[[#This Row],[Customer Name]]="",I5018,"")</f>
        <v>Counter Sale</v>
      </c>
      <c r="K5019" s="67" t="str">
        <f>_xlfn.XLOOKUP(Job_Cards[[#This Row],[Part Code Issued]],'Inventory Check'!$A$3:$A$3000,'Inventory Check'!$B$3:$B$3000,"WRONG Code",0)</f>
        <v>WRONG Code</v>
      </c>
      <c r="N5019" s="69">
        <f t="shared" si="448"/>
        <v>0</v>
      </c>
      <c r="U5019" s="71">
        <f t="shared" si="447"/>
        <v>0</v>
      </c>
      <c r="V5019" s="71">
        <f t="shared" si="449"/>
        <v>0</v>
      </c>
      <c r="X5019" s="69">
        <f>Job_Cards[[#This Row],[GST on Lobour]]+Job_Cards[[#This Row],[Total Labour]]+Job_Cards[[#This Row],[Part Value]]</f>
        <v>0</v>
      </c>
    </row>
    <row r="5020" spans="7:24" x14ac:dyDescent="0.35">
      <c r="G5020" s="64"/>
      <c r="H5020" s="65"/>
      <c r="I5020" s="65" t="str">
        <f>IF(Job_Cards[[#This Row],[Customer Name]]="",I5019,"")</f>
        <v>Counter Sale</v>
      </c>
      <c r="K5020" s="67" t="str">
        <f>_xlfn.XLOOKUP(Job_Cards[[#This Row],[Part Code Issued]],'Inventory Check'!$A$3:$A$3000,'Inventory Check'!$B$3:$B$3000,"WRONG Code",0)</f>
        <v>WRONG Code</v>
      </c>
      <c r="N5020" s="69">
        <f t="shared" si="448"/>
        <v>0</v>
      </c>
      <c r="U5020" s="71">
        <f t="shared" si="447"/>
        <v>0</v>
      </c>
      <c r="V5020" s="71">
        <f t="shared" si="449"/>
        <v>0</v>
      </c>
      <c r="X5020" s="69">
        <f>Job_Cards[[#This Row],[GST on Lobour]]+Job_Cards[[#This Row],[Total Labour]]+Job_Cards[[#This Row],[Part Value]]</f>
        <v>0</v>
      </c>
    </row>
    <row r="5021" spans="7:24" x14ac:dyDescent="0.35">
      <c r="G5021" s="64"/>
      <c r="H5021" s="65"/>
      <c r="I5021" s="65" t="str">
        <f>IF(Job_Cards[[#This Row],[Customer Name]]="",I5020,"")</f>
        <v>Counter Sale</v>
      </c>
      <c r="K5021" s="67" t="str">
        <f>_xlfn.XLOOKUP(Job_Cards[[#This Row],[Part Code Issued]],'Inventory Check'!$A$3:$A$3000,'Inventory Check'!$B$3:$B$3000,"WRONG Code",0)</f>
        <v>WRONG Code</v>
      </c>
      <c r="N5021" s="69">
        <f t="shared" si="448"/>
        <v>0</v>
      </c>
      <c r="U5021" s="71">
        <f t="shared" si="447"/>
        <v>0</v>
      </c>
      <c r="V5021" s="71">
        <f t="shared" si="449"/>
        <v>0</v>
      </c>
      <c r="X5021" s="69">
        <f>Job_Cards[[#This Row],[GST on Lobour]]+Job_Cards[[#This Row],[Total Labour]]+Job_Cards[[#This Row],[Part Value]]</f>
        <v>0</v>
      </c>
    </row>
    <row r="5022" spans="7:24" x14ac:dyDescent="0.35">
      <c r="G5022" s="64"/>
      <c r="H5022" s="65"/>
      <c r="I5022" s="65" t="str">
        <f>IF(Job_Cards[[#This Row],[Customer Name]]="",I5021,"")</f>
        <v>Counter Sale</v>
      </c>
      <c r="K5022" s="67" t="str">
        <f>_xlfn.XLOOKUP(Job_Cards[[#This Row],[Part Code Issued]],'Inventory Check'!$A$3:$A$3000,'Inventory Check'!$B$3:$B$3000,"WRONG Code",0)</f>
        <v>WRONG Code</v>
      </c>
      <c r="N5022" s="69">
        <f t="shared" si="448"/>
        <v>0</v>
      </c>
      <c r="U5022" s="71">
        <f t="shared" si="447"/>
        <v>0</v>
      </c>
      <c r="V5022" s="71">
        <f t="shared" si="449"/>
        <v>0</v>
      </c>
      <c r="X5022" s="69">
        <f>Job_Cards[[#This Row],[GST on Lobour]]+Job_Cards[[#This Row],[Total Labour]]+Job_Cards[[#This Row],[Part Value]]</f>
        <v>0</v>
      </c>
    </row>
    <row r="5023" spans="7:24" x14ac:dyDescent="0.35">
      <c r="G5023" s="64"/>
      <c r="H5023" s="65"/>
      <c r="I5023" s="65" t="str">
        <f>IF(Job_Cards[[#This Row],[Customer Name]]="",I5022,"")</f>
        <v>Counter Sale</v>
      </c>
      <c r="K5023" s="67" t="str">
        <f>_xlfn.XLOOKUP(Job_Cards[[#This Row],[Part Code Issued]],'Inventory Check'!$A$3:$A$3000,'Inventory Check'!$B$3:$B$3000,"WRONG Code",0)</f>
        <v>WRONG Code</v>
      </c>
      <c r="N5023" s="69">
        <f t="shared" si="448"/>
        <v>0</v>
      </c>
      <c r="U5023" s="71">
        <f t="shared" si="447"/>
        <v>0</v>
      </c>
      <c r="V5023" s="71">
        <f t="shared" si="449"/>
        <v>0</v>
      </c>
      <c r="X5023" s="69">
        <f>Job_Cards[[#This Row],[GST on Lobour]]+Job_Cards[[#This Row],[Total Labour]]+Job_Cards[[#This Row],[Part Value]]</f>
        <v>0</v>
      </c>
    </row>
    <row r="5024" spans="7:24" x14ac:dyDescent="0.35">
      <c r="G5024" s="64"/>
      <c r="H5024" s="65"/>
      <c r="I5024" s="65" t="str">
        <f>IF(Job_Cards[[#This Row],[Customer Name]]="",I5023,"")</f>
        <v>Counter Sale</v>
      </c>
      <c r="K5024" s="67" t="str">
        <f>_xlfn.XLOOKUP(Job_Cards[[#This Row],[Part Code Issued]],'Inventory Check'!$A$3:$A$3000,'Inventory Check'!$B$3:$B$3000,"WRONG Code",0)</f>
        <v>WRONG Code</v>
      </c>
      <c r="N5024" s="69">
        <f t="shared" si="448"/>
        <v>0</v>
      </c>
      <c r="U5024" s="71">
        <f t="shared" si="447"/>
        <v>0</v>
      </c>
      <c r="V5024" s="71">
        <f t="shared" si="449"/>
        <v>0</v>
      </c>
      <c r="X5024" s="69">
        <f>Job_Cards[[#This Row],[GST on Lobour]]+Job_Cards[[#This Row],[Total Labour]]+Job_Cards[[#This Row],[Part Value]]</f>
        <v>0</v>
      </c>
    </row>
    <row r="5025" spans="7:24" x14ac:dyDescent="0.35">
      <c r="G5025" s="64"/>
      <c r="H5025" s="65"/>
      <c r="I5025" s="65" t="str">
        <f>IF(Job_Cards[[#This Row],[Customer Name]]="",I5024,"")</f>
        <v>Counter Sale</v>
      </c>
      <c r="K5025" s="67" t="str">
        <f>_xlfn.XLOOKUP(Job_Cards[[#This Row],[Part Code Issued]],'Inventory Check'!$A$3:$A$3000,'Inventory Check'!$B$3:$B$3000,"WRONG Code",0)</f>
        <v>WRONG Code</v>
      </c>
      <c r="N5025" s="69">
        <f t="shared" si="448"/>
        <v>0</v>
      </c>
      <c r="U5025" s="71">
        <f t="shared" si="447"/>
        <v>0</v>
      </c>
      <c r="V5025" s="71">
        <f t="shared" si="449"/>
        <v>0</v>
      </c>
      <c r="X5025" s="69">
        <f>Job_Cards[[#This Row],[GST on Lobour]]+Job_Cards[[#This Row],[Total Labour]]+Job_Cards[[#This Row],[Part Value]]</f>
        <v>0</v>
      </c>
    </row>
    <row r="5026" spans="7:24" x14ac:dyDescent="0.35">
      <c r="G5026" s="64"/>
      <c r="H5026" s="65"/>
      <c r="I5026" s="65" t="str">
        <f>IF(Job_Cards[[#This Row],[Customer Name]]="",I5025,"")</f>
        <v>Counter Sale</v>
      </c>
      <c r="K5026" s="67" t="str">
        <f>_xlfn.XLOOKUP(Job_Cards[[#This Row],[Part Code Issued]],'Inventory Check'!$A$3:$A$3000,'Inventory Check'!$B$3:$B$3000,"WRONG Code",0)</f>
        <v>WRONG Code</v>
      </c>
      <c r="N5026" s="69">
        <f t="shared" si="448"/>
        <v>0</v>
      </c>
      <c r="U5026" s="71">
        <f t="shared" si="447"/>
        <v>0</v>
      </c>
      <c r="V5026" s="71">
        <f t="shared" si="449"/>
        <v>0</v>
      </c>
      <c r="X5026" s="69">
        <f>Job_Cards[[#This Row],[GST on Lobour]]+Job_Cards[[#This Row],[Total Labour]]+Job_Cards[[#This Row],[Part Value]]</f>
        <v>0</v>
      </c>
    </row>
    <row r="5027" spans="7:24" x14ac:dyDescent="0.35">
      <c r="G5027" s="64"/>
      <c r="H5027" s="65"/>
      <c r="I5027" s="65" t="str">
        <f>IF(Job_Cards[[#This Row],[Customer Name]]="",I5026,"")</f>
        <v>Counter Sale</v>
      </c>
      <c r="K5027" s="67" t="str">
        <f>_xlfn.XLOOKUP(Job_Cards[[#This Row],[Part Code Issued]],'Inventory Check'!$A$3:$A$3000,'Inventory Check'!$B$3:$B$3000,"WRONG Code",0)</f>
        <v>WRONG Code</v>
      </c>
      <c r="N5027" s="69">
        <f t="shared" si="448"/>
        <v>0</v>
      </c>
      <c r="U5027" s="71">
        <f t="shared" si="447"/>
        <v>0</v>
      </c>
      <c r="V5027" s="71">
        <f t="shared" si="449"/>
        <v>0</v>
      </c>
      <c r="X5027" s="69">
        <f>Job_Cards[[#This Row],[GST on Lobour]]+Job_Cards[[#This Row],[Total Labour]]+Job_Cards[[#This Row],[Part Value]]</f>
        <v>0</v>
      </c>
    </row>
    <row r="5028" spans="7:24" x14ac:dyDescent="0.35">
      <c r="G5028" s="64"/>
      <c r="H5028" s="65"/>
      <c r="I5028" s="65" t="str">
        <f>IF(Job_Cards[[#This Row],[Customer Name]]="",I5027,"")</f>
        <v>Counter Sale</v>
      </c>
      <c r="K5028" s="67" t="str">
        <f>_xlfn.XLOOKUP(Job_Cards[[#This Row],[Part Code Issued]],'Inventory Check'!$A$3:$A$3000,'Inventory Check'!$B$3:$B$3000,"WRONG Code",0)</f>
        <v>WRONG Code</v>
      </c>
      <c r="N5028" s="69">
        <f t="shared" si="448"/>
        <v>0</v>
      </c>
      <c r="U5028" s="71">
        <f t="shared" si="447"/>
        <v>0</v>
      </c>
      <c r="V5028" s="71">
        <f t="shared" si="449"/>
        <v>0</v>
      </c>
      <c r="X5028" s="69">
        <f>Job_Cards[[#This Row],[GST on Lobour]]+Job_Cards[[#This Row],[Total Labour]]+Job_Cards[[#This Row],[Part Value]]</f>
        <v>0</v>
      </c>
    </row>
    <row r="5029" spans="7:24" x14ac:dyDescent="0.35">
      <c r="G5029" s="64"/>
      <c r="H5029" s="65"/>
      <c r="I5029" s="65" t="str">
        <f>IF(Job_Cards[[#This Row],[Customer Name]]="",I5028,"")</f>
        <v>Counter Sale</v>
      </c>
      <c r="K5029" s="67" t="str">
        <f>_xlfn.XLOOKUP(Job_Cards[[#This Row],[Part Code Issued]],'Inventory Check'!$A$3:$A$3000,'Inventory Check'!$B$3:$B$3000,"WRONG Code",0)</f>
        <v>WRONG Code</v>
      </c>
      <c r="N5029" s="69">
        <f t="shared" si="448"/>
        <v>0</v>
      </c>
      <c r="U5029" s="71">
        <f t="shared" si="447"/>
        <v>0</v>
      </c>
      <c r="V5029" s="71">
        <f t="shared" si="449"/>
        <v>0</v>
      </c>
      <c r="X5029" s="69">
        <f>Job_Cards[[#This Row],[GST on Lobour]]+Job_Cards[[#This Row],[Total Labour]]+Job_Cards[[#This Row],[Part Value]]</f>
        <v>0</v>
      </c>
    </row>
    <row r="5030" spans="7:24" x14ac:dyDescent="0.35">
      <c r="G5030" s="64"/>
      <c r="H5030" s="65"/>
      <c r="I5030" s="65" t="str">
        <f>IF(Job_Cards[[#This Row],[Customer Name]]="",I5029,"")</f>
        <v>Counter Sale</v>
      </c>
      <c r="K5030" s="67" t="str">
        <f>_xlfn.XLOOKUP(Job_Cards[[#This Row],[Part Code Issued]],'Inventory Check'!$A$3:$A$3000,'Inventory Check'!$B$3:$B$3000,"WRONG Code",0)</f>
        <v>WRONG Code</v>
      </c>
      <c r="N5030" s="69">
        <f t="shared" si="448"/>
        <v>0</v>
      </c>
      <c r="U5030" s="71">
        <f t="shared" si="447"/>
        <v>0</v>
      </c>
      <c r="V5030" s="71">
        <f t="shared" si="449"/>
        <v>0</v>
      </c>
      <c r="X5030" s="69">
        <f>Job_Cards[[#This Row],[GST on Lobour]]+Job_Cards[[#This Row],[Total Labour]]+Job_Cards[[#This Row],[Part Value]]</f>
        <v>0</v>
      </c>
    </row>
    <row r="5031" spans="7:24" x14ac:dyDescent="0.35">
      <c r="G5031" s="64"/>
      <c r="H5031" s="65"/>
      <c r="I5031" s="65" t="str">
        <f>IF(Job_Cards[[#This Row],[Customer Name]]="",I5030,"")</f>
        <v>Counter Sale</v>
      </c>
      <c r="K5031" s="67" t="str">
        <f>_xlfn.XLOOKUP(Job_Cards[[#This Row],[Part Code Issued]],'Inventory Check'!$A$3:$A$3000,'Inventory Check'!$B$3:$B$3000,"WRONG Code",0)</f>
        <v>WRONG Code</v>
      </c>
      <c r="N5031" s="69">
        <f t="shared" si="448"/>
        <v>0</v>
      </c>
      <c r="U5031" s="71">
        <f t="shared" si="447"/>
        <v>0</v>
      </c>
      <c r="V5031" s="71">
        <f t="shared" si="449"/>
        <v>0</v>
      </c>
      <c r="X5031" s="69">
        <f>Job_Cards[[#This Row],[GST on Lobour]]+Job_Cards[[#This Row],[Total Labour]]+Job_Cards[[#This Row],[Part Value]]</f>
        <v>0</v>
      </c>
    </row>
    <row r="5032" spans="7:24" x14ac:dyDescent="0.35">
      <c r="G5032" s="64"/>
      <c r="H5032" s="65"/>
      <c r="I5032" s="65" t="str">
        <f>IF(Job_Cards[[#This Row],[Customer Name]]="",I5031,"")</f>
        <v>Counter Sale</v>
      </c>
      <c r="K5032" s="67" t="str">
        <f>_xlfn.XLOOKUP(Job_Cards[[#This Row],[Part Code Issued]],'Inventory Check'!$A$3:$A$3000,'Inventory Check'!$B$3:$B$3000,"WRONG Code",0)</f>
        <v>WRONG Code</v>
      </c>
      <c r="N5032" s="69">
        <f t="shared" si="448"/>
        <v>0</v>
      </c>
      <c r="U5032" s="71">
        <f t="shared" si="447"/>
        <v>0</v>
      </c>
      <c r="V5032" s="71">
        <f t="shared" si="449"/>
        <v>0</v>
      </c>
      <c r="X5032" s="69">
        <f>Job_Cards[[#This Row],[GST on Lobour]]+Job_Cards[[#This Row],[Total Labour]]+Job_Cards[[#This Row],[Part Value]]</f>
        <v>0</v>
      </c>
    </row>
    <row r="5033" spans="7:24" x14ac:dyDescent="0.35">
      <c r="G5033" s="64"/>
      <c r="H5033" s="65"/>
      <c r="I5033" s="65" t="str">
        <f>IF(Job_Cards[[#This Row],[Customer Name]]="",I5032,"")</f>
        <v>Counter Sale</v>
      </c>
      <c r="K5033" s="67" t="str">
        <f>_xlfn.XLOOKUP(Job_Cards[[#This Row],[Part Code Issued]],'Inventory Check'!$A$3:$A$3000,'Inventory Check'!$B$3:$B$3000,"WRONG Code",0)</f>
        <v>WRONG Code</v>
      </c>
      <c r="N5033" s="69">
        <f t="shared" si="448"/>
        <v>0</v>
      </c>
      <c r="U5033" s="71">
        <f t="shared" si="447"/>
        <v>0</v>
      </c>
      <c r="V5033" s="71">
        <f t="shared" si="449"/>
        <v>0</v>
      </c>
      <c r="X5033" s="69">
        <f>Job_Cards[[#This Row],[GST on Lobour]]+Job_Cards[[#This Row],[Total Labour]]+Job_Cards[[#This Row],[Part Value]]</f>
        <v>0</v>
      </c>
    </row>
    <row r="5034" spans="7:24" x14ac:dyDescent="0.35">
      <c r="G5034" s="64"/>
      <c r="H5034" s="65"/>
      <c r="I5034" s="65" t="str">
        <f>IF(Job_Cards[[#This Row],[Customer Name]]="",I5033,"")</f>
        <v>Counter Sale</v>
      </c>
      <c r="K5034" s="67" t="str">
        <f>_xlfn.XLOOKUP(Job_Cards[[#This Row],[Part Code Issued]],'Inventory Check'!$A$3:$A$3000,'Inventory Check'!$B$3:$B$3000,"WRONG Code",0)</f>
        <v>WRONG Code</v>
      </c>
      <c r="N5034" s="69">
        <f t="shared" si="448"/>
        <v>0</v>
      </c>
      <c r="U5034" s="71">
        <f t="shared" si="447"/>
        <v>0</v>
      </c>
      <c r="V5034" s="71">
        <f t="shared" si="449"/>
        <v>0</v>
      </c>
      <c r="X5034" s="69">
        <f>Job_Cards[[#This Row],[GST on Lobour]]+Job_Cards[[#This Row],[Total Labour]]+Job_Cards[[#This Row],[Part Value]]</f>
        <v>0</v>
      </c>
    </row>
    <row r="5035" spans="7:24" x14ac:dyDescent="0.35">
      <c r="G5035" s="64"/>
      <c r="H5035" s="65"/>
      <c r="I5035" s="65" t="str">
        <f>IF(Job_Cards[[#This Row],[Customer Name]]="",I5034,"")</f>
        <v>Counter Sale</v>
      </c>
      <c r="K5035" s="67" t="str">
        <f>_xlfn.XLOOKUP(Job_Cards[[#This Row],[Part Code Issued]],'Inventory Check'!$A$3:$A$3000,'Inventory Check'!$B$3:$B$3000,"WRONG Code",0)</f>
        <v>WRONG Code</v>
      </c>
      <c r="N5035" s="69">
        <f t="shared" si="448"/>
        <v>0</v>
      </c>
      <c r="U5035" s="71">
        <f t="shared" si="447"/>
        <v>0</v>
      </c>
      <c r="V5035" s="71">
        <f t="shared" si="449"/>
        <v>0</v>
      </c>
      <c r="X5035" s="69">
        <f>Job_Cards[[#This Row],[GST on Lobour]]+Job_Cards[[#This Row],[Total Labour]]+Job_Cards[[#This Row],[Part Value]]</f>
        <v>0</v>
      </c>
    </row>
    <row r="5036" spans="7:24" x14ac:dyDescent="0.35">
      <c r="G5036" s="64"/>
      <c r="H5036" s="65"/>
      <c r="I5036" s="65" t="str">
        <f>IF(Job_Cards[[#This Row],[Customer Name]]="",I5035,"")</f>
        <v>Counter Sale</v>
      </c>
      <c r="K5036" s="67" t="str">
        <f>_xlfn.XLOOKUP(Job_Cards[[#This Row],[Part Code Issued]],'Inventory Check'!$A$3:$A$3000,'Inventory Check'!$B$3:$B$3000,"WRONG Code",0)</f>
        <v>WRONG Code</v>
      </c>
      <c r="N5036" s="69">
        <f t="shared" si="448"/>
        <v>0</v>
      </c>
      <c r="U5036" s="71">
        <f t="shared" si="447"/>
        <v>0</v>
      </c>
      <c r="V5036" s="71">
        <f t="shared" si="449"/>
        <v>0</v>
      </c>
      <c r="X5036" s="69">
        <f>Job_Cards[[#This Row],[GST on Lobour]]+Job_Cards[[#This Row],[Total Labour]]+Job_Cards[[#This Row],[Part Value]]</f>
        <v>0</v>
      </c>
    </row>
    <row r="5037" spans="7:24" x14ac:dyDescent="0.35">
      <c r="G5037" s="64"/>
      <c r="H5037" s="65"/>
      <c r="I5037" s="65" t="str">
        <f>IF(Job_Cards[[#This Row],[Customer Name]]="",I5036,"")</f>
        <v>Counter Sale</v>
      </c>
      <c r="K5037" s="67" t="str">
        <f>_xlfn.XLOOKUP(Job_Cards[[#This Row],[Part Code Issued]],'Inventory Check'!$A$3:$A$3000,'Inventory Check'!$B$3:$B$3000,"WRONG Code",0)</f>
        <v>WRONG Code</v>
      </c>
      <c r="N5037" s="69">
        <f t="shared" si="448"/>
        <v>0</v>
      </c>
      <c r="U5037" s="71">
        <f t="shared" si="447"/>
        <v>0</v>
      </c>
      <c r="V5037" s="71">
        <f t="shared" si="449"/>
        <v>0</v>
      </c>
      <c r="X5037" s="69">
        <f>Job_Cards[[#This Row],[GST on Lobour]]+Job_Cards[[#This Row],[Total Labour]]+Job_Cards[[#This Row],[Part Value]]</f>
        <v>0</v>
      </c>
    </row>
    <row r="5038" spans="7:24" x14ac:dyDescent="0.35">
      <c r="G5038" s="64"/>
      <c r="H5038" s="65"/>
      <c r="I5038" s="65" t="str">
        <f>IF(Job_Cards[[#This Row],[Customer Name]]="",I5037,"")</f>
        <v>Counter Sale</v>
      </c>
      <c r="K5038" s="67" t="str">
        <f>_xlfn.XLOOKUP(Job_Cards[[#This Row],[Part Code Issued]],'Inventory Check'!$A$3:$A$3000,'Inventory Check'!$B$3:$B$3000,"WRONG Code",0)</f>
        <v>WRONG Code</v>
      </c>
      <c r="N5038" s="69">
        <f t="shared" si="448"/>
        <v>0</v>
      </c>
      <c r="U5038" s="71">
        <f t="shared" si="447"/>
        <v>0</v>
      </c>
      <c r="V5038" s="71">
        <f t="shared" si="449"/>
        <v>0</v>
      </c>
      <c r="X5038" s="69">
        <f>Job_Cards[[#This Row],[GST on Lobour]]+Job_Cards[[#This Row],[Total Labour]]+Job_Cards[[#This Row],[Part Value]]</f>
        <v>0</v>
      </c>
    </row>
    <row r="5039" spans="7:24" x14ac:dyDescent="0.35">
      <c r="G5039" s="64"/>
      <c r="H5039" s="65"/>
      <c r="I5039" s="65" t="str">
        <f>IF(Job_Cards[[#This Row],[Customer Name]]="",I5038,"")</f>
        <v>Counter Sale</v>
      </c>
      <c r="K5039" s="67" t="str">
        <f>_xlfn.XLOOKUP(Job_Cards[[#This Row],[Part Code Issued]],'Inventory Check'!$A$3:$A$3000,'Inventory Check'!$B$3:$B$3000,"WRONG Code",0)</f>
        <v>WRONG Code</v>
      </c>
      <c r="N5039" s="69">
        <f t="shared" si="448"/>
        <v>0</v>
      </c>
      <c r="U5039" s="71">
        <f t="shared" si="447"/>
        <v>0</v>
      </c>
      <c r="V5039" s="71">
        <f t="shared" si="449"/>
        <v>0</v>
      </c>
      <c r="X5039" s="69">
        <f>Job_Cards[[#This Row],[GST on Lobour]]+Job_Cards[[#This Row],[Total Labour]]+Job_Cards[[#This Row],[Part Value]]</f>
        <v>0</v>
      </c>
    </row>
    <row r="5040" spans="7:24" x14ac:dyDescent="0.35">
      <c r="G5040" s="64"/>
      <c r="H5040" s="65"/>
      <c r="I5040" s="65" t="str">
        <f>IF(Job_Cards[[#This Row],[Customer Name]]="",I5039,"")</f>
        <v>Counter Sale</v>
      </c>
      <c r="K5040" s="67" t="str">
        <f>_xlfn.XLOOKUP(Job_Cards[[#This Row],[Part Code Issued]],'Inventory Check'!$A$3:$A$3000,'Inventory Check'!$B$3:$B$3000,"WRONG Code",0)</f>
        <v>WRONG Code</v>
      </c>
      <c r="N5040" s="69">
        <f t="shared" si="448"/>
        <v>0</v>
      </c>
      <c r="U5040" s="71">
        <f t="shared" si="447"/>
        <v>0</v>
      </c>
      <c r="V5040" s="71">
        <f t="shared" si="449"/>
        <v>0</v>
      </c>
      <c r="X5040" s="69">
        <f>Job_Cards[[#This Row],[GST on Lobour]]+Job_Cards[[#This Row],[Total Labour]]+Job_Cards[[#This Row],[Part Value]]</f>
        <v>0</v>
      </c>
    </row>
    <row r="5041" spans="7:24" x14ac:dyDescent="0.35">
      <c r="G5041" s="64"/>
      <c r="H5041" s="65"/>
      <c r="I5041" s="65" t="str">
        <f>IF(Job_Cards[[#This Row],[Customer Name]]="",I5040,"")</f>
        <v>Counter Sale</v>
      </c>
      <c r="K5041" s="67" t="str">
        <f>_xlfn.XLOOKUP(Job_Cards[[#This Row],[Part Code Issued]],'Inventory Check'!$A$3:$A$3000,'Inventory Check'!$B$3:$B$3000,"WRONG Code",0)</f>
        <v>WRONG Code</v>
      </c>
      <c r="N5041" s="69">
        <f t="shared" si="448"/>
        <v>0</v>
      </c>
      <c r="U5041" s="71">
        <f t="shared" si="447"/>
        <v>0</v>
      </c>
      <c r="V5041" s="71">
        <f t="shared" si="449"/>
        <v>0</v>
      </c>
      <c r="X5041" s="69">
        <f>Job_Cards[[#This Row],[GST on Lobour]]+Job_Cards[[#This Row],[Total Labour]]+Job_Cards[[#This Row],[Part Value]]</f>
        <v>0</v>
      </c>
    </row>
    <row r="5042" spans="7:24" x14ac:dyDescent="0.35">
      <c r="G5042" s="64"/>
      <c r="H5042" s="65"/>
      <c r="I5042" s="65" t="str">
        <f>IF(Job_Cards[[#This Row],[Customer Name]]="",I5041,"")</f>
        <v>Counter Sale</v>
      </c>
      <c r="K5042" s="67" t="str">
        <f>_xlfn.XLOOKUP(Job_Cards[[#This Row],[Part Code Issued]],'Inventory Check'!$A$3:$A$3000,'Inventory Check'!$B$3:$B$3000,"WRONG Code",0)</f>
        <v>WRONG Code</v>
      </c>
      <c r="N5042" s="69">
        <f t="shared" si="448"/>
        <v>0</v>
      </c>
      <c r="U5042" s="71">
        <f t="shared" si="447"/>
        <v>0</v>
      </c>
      <c r="V5042" s="71">
        <f t="shared" si="449"/>
        <v>0</v>
      </c>
      <c r="X5042" s="69">
        <f>Job_Cards[[#This Row],[GST on Lobour]]+Job_Cards[[#This Row],[Total Labour]]+Job_Cards[[#This Row],[Part Value]]</f>
        <v>0</v>
      </c>
    </row>
    <row r="5043" spans="7:24" x14ac:dyDescent="0.35">
      <c r="G5043" s="64"/>
      <c r="H5043" s="65"/>
      <c r="I5043" s="65" t="str">
        <f>IF(Job_Cards[[#This Row],[Customer Name]]="",I5042,"")</f>
        <v>Counter Sale</v>
      </c>
      <c r="K5043" s="67" t="str">
        <f>_xlfn.XLOOKUP(Job_Cards[[#This Row],[Part Code Issued]],'Inventory Check'!$A$3:$A$3000,'Inventory Check'!$B$3:$B$3000,"WRONG Code",0)</f>
        <v>WRONG Code</v>
      </c>
      <c r="N5043" s="69">
        <f t="shared" si="448"/>
        <v>0</v>
      </c>
      <c r="U5043" s="71">
        <f t="shared" si="447"/>
        <v>0</v>
      </c>
      <c r="V5043" s="71">
        <f t="shared" si="449"/>
        <v>0</v>
      </c>
      <c r="X5043" s="69">
        <f>Job_Cards[[#This Row],[GST on Lobour]]+Job_Cards[[#This Row],[Total Labour]]+Job_Cards[[#This Row],[Part Value]]</f>
        <v>0</v>
      </c>
    </row>
    <row r="5044" spans="7:24" x14ac:dyDescent="0.35">
      <c r="G5044" s="64"/>
      <c r="H5044" s="65"/>
      <c r="I5044" s="65" t="str">
        <f>IF(Job_Cards[[#This Row],[Customer Name]]="",I5043,"")</f>
        <v>Counter Sale</v>
      </c>
      <c r="K5044" s="67" t="str">
        <f>_xlfn.XLOOKUP(Job_Cards[[#This Row],[Part Code Issued]],'Inventory Check'!$A$3:$A$3000,'Inventory Check'!$B$3:$B$3000,"WRONG Code",0)</f>
        <v>WRONG Code</v>
      </c>
      <c r="N5044" s="69">
        <f t="shared" si="448"/>
        <v>0</v>
      </c>
      <c r="U5044" s="71">
        <f t="shared" si="447"/>
        <v>0</v>
      </c>
      <c r="V5044" s="71">
        <f t="shared" si="449"/>
        <v>0</v>
      </c>
      <c r="X5044" s="69">
        <f>Job_Cards[[#This Row],[GST on Lobour]]+Job_Cards[[#This Row],[Total Labour]]+Job_Cards[[#This Row],[Part Value]]</f>
        <v>0</v>
      </c>
    </row>
    <row r="5045" spans="7:24" x14ac:dyDescent="0.35">
      <c r="G5045" s="64"/>
      <c r="H5045" s="65"/>
      <c r="I5045" s="65" t="str">
        <f>IF(Job_Cards[[#This Row],[Customer Name]]="",I5044,"")</f>
        <v>Counter Sale</v>
      </c>
      <c r="K5045" s="67" t="str">
        <f>_xlfn.XLOOKUP(Job_Cards[[#This Row],[Part Code Issued]],'Inventory Check'!$A$3:$A$3000,'Inventory Check'!$B$3:$B$3000,"WRONG Code",0)</f>
        <v>WRONG Code</v>
      </c>
      <c r="N5045" s="69">
        <f t="shared" si="448"/>
        <v>0</v>
      </c>
      <c r="U5045" s="71">
        <f t="shared" si="447"/>
        <v>0</v>
      </c>
      <c r="V5045" s="71">
        <f t="shared" si="449"/>
        <v>0</v>
      </c>
      <c r="X5045" s="69">
        <f>Job_Cards[[#This Row],[GST on Lobour]]+Job_Cards[[#This Row],[Total Labour]]+Job_Cards[[#This Row],[Part Value]]</f>
        <v>0</v>
      </c>
    </row>
    <row r="5046" spans="7:24" x14ac:dyDescent="0.35">
      <c r="G5046" s="64"/>
      <c r="H5046" s="65"/>
      <c r="I5046" s="65" t="str">
        <f>IF(Job_Cards[[#This Row],[Customer Name]]="",I5045,"")</f>
        <v>Counter Sale</v>
      </c>
      <c r="K5046" s="67" t="str">
        <f>_xlfn.XLOOKUP(Job_Cards[[#This Row],[Part Code Issued]],'Inventory Check'!$A$3:$A$3000,'Inventory Check'!$B$3:$B$3000,"WRONG Code",0)</f>
        <v>WRONG Code</v>
      </c>
      <c r="N5046" s="69">
        <f t="shared" si="448"/>
        <v>0</v>
      </c>
      <c r="U5046" s="71">
        <f t="shared" si="447"/>
        <v>0</v>
      </c>
      <c r="V5046" s="71">
        <f t="shared" si="449"/>
        <v>0</v>
      </c>
      <c r="X5046" s="69">
        <f>Job_Cards[[#This Row],[GST on Lobour]]+Job_Cards[[#This Row],[Total Labour]]+Job_Cards[[#This Row],[Part Value]]</f>
        <v>0</v>
      </c>
    </row>
    <row r="5047" spans="7:24" x14ac:dyDescent="0.35">
      <c r="G5047" s="64"/>
      <c r="H5047" s="65"/>
      <c r="I5047" s="65" t="str">
        <f>IF(Job_Cards[[#This Row],[Customer Name]]="",I5046,"")</f>
        <v>Counter Sale</v>
      </c>
      <c r="K5047" s="67" t="str">
        <f>_xlfn.XLOOKUP(Job_Cards[[#This Row],[Part Code Issued]],'Inventory Check'!$A$3:$A$3000,'Inventory Check'!$B$3:$B$3000,"WRONG Code",0)</f>
        <v>WRONG Code</v>
      </c>
      <c r="N5047" s="69">
        <f t="shared" si="448"/>
        <v>0</v>
      </c>
      <c r="U5047" s="71">
        <f t="shared" si="447"/>
        <v>0</v>
      </c>
      <c r="V5047" s="71">
        <f t="shared" si="449"/>
        <v>0</v>
      </c>
      <c r="X5047" s="69">
        <f>Job_Cards[[#This Row],[GST on Lobour]]+Job_Cards[[#This Row],[Total Labour]]+Job_Cards[[#This Row],[Part Value]]</f>
        <v>0</v>
      </c>
    </row>
    <row r="5048" spans="7:24" x14ac:dyDescent="0.35">
      <c r="G5048" s="64"/>
      <c r="H5048" s="65"/>
      <c r="I5048" s="65" t="str">
        <f>IF(Job_Cards[[#This Row],[Customer Name]]="",I5047,"")</f>
        <v>Counter Sale</v>
      </c>
      <c r="K5048" s="67" t="str">
        <f>_xlfn.XLOOKUP(Job_Cards[[#This Row],[Part Code Issued]],'Inventory Check'!$A$3:$A$3000,'Inventory Check'!$B$3:$B$3000,"WRONG Code",0)</f>
        <v>WRONG Code</v>
      </c>
      <c r="N5048" s="69">
        <f t="shared" si="448"/>
        <v>0</v>
      </c>
      <c r="U5048" s="71">
        <f t="shared" si="447"/>
        <v>0</v>
      </c>
      <c r="V5048" s="71">
        <f t="shared" si="449"/>
        <v>0</v>
      </c>
      <c r="X5048" s="69">
        <f>Job_Cards[[#This Row],[GST on Lobour]]+Job_Cards[[#This Row],[Total Labour]]+Job_Cards[[#This Row],[Part Value]]</f>
        <v>0</v>
      </c>
    </row>
    <row r="5049" spans="7:24" x14ac:dyDescent="0.35">
      <c r="G5049" s="64"/>
      <c r="H5049" s="65"/>
      <c r="I5049" s="65" t="str">
        <f>IF(Job_Cards[[#This Row],[Customer Name]]="",I5048,"")</f>
        <v>Counter Sale</v>
      </c>
      <c r="K5049" s="67" t="str">
        <f>_xlfn.XLOOKUP(Job_Cards[[#This Row],[Part Code Issued]],'Inventory Check'!$A$3:$A$3000,'Inventory Check'!$B$3:$B$3000,"WRONG Code",0)</f>
        <v>WRONG Code</v>
      </c>
      <c r="N5049" s="69">
        <f t="shared" si="448"/>
        <v>0</v>
      </c>
      <c r="U5049" s="71">
        <f t="shared" si="447"/>
        <v>0</v>
      </c>
      <c r="V5049" s="71">
        <f t="shared" si="449"/>
        <v>0</v>
      </c>
      <c r="X5049" s="69">
        <f>Job_Cards[[#This Row],[GST on Lobour]]+Job_Cards[[#This Row],[Total Labour]]+Job_Cards[[#This Row],[Part Value]]</f>
        <v>0</v>
      </c>
    </row>
    <row r="5050" spans="7:24" x14ac:dyDescent="0.35">
      <c r="G5050" s="64"/>
      <c r="H5050" s="65"/>
      <c r="I5050" s="65" t="str">
        <f>IF(Job_Cards[[#This Row],[Customer Name]]="",I5049,"")</f>
        <v>Counter Sale</v>
      </c>
      <c r="K5050" s="67" t="str">
        <f>_xlfn.XLOOKUP(Job_Cards[[#This Row],[Part Code Issued]],'Inventory Check'!$A$3:$A$3000,'Inventory Check'!$B$3:$B$3000,"WRONG Code",0)</f>
        <v>WRONG Code</v>
      </c>
      <c r="N5050" s="69">
        <f t="shared" si="448"/>
        <v>0</v>
      </c>
      <c r="U5050" s="71">
        <f t="shared" si="447"/>
        <v>0</v>
      </c>
      <c r="V5050" s="71">
        <f t="shared" si="449"/>
        <v>0</v>
      </c>
      <c r="X5050" s="69">
        <f>Job_Cards[[#This Row],[GST on Lobour]]+Job_Cards[[#This Row],[Total Labour]]+Job_Cards[[#This Row],[Part Value]]</f>
        <v>0</v>
      </c>
    </row>
    <row r="5051" spans="7:24" x14ac:dyDescent="0.35">
      <c r="G5051" s="64"/>
      <c r="H5051" s="65"/>
      <c r="I5051" s="65" t="str">
        <f>IF(Job_Cards[[#This Row],[Customer Name]]="",I5050,"")</f>
        <v>Counter Sale</v>
      </c>
      <c r="K5051" s="67" t="str">
        <f>_xlfn.XLOOKUP(Job_Cards[[#This Row],[Part Code Issued]],'Inventory Check'!$A$3:$A$3000,'Inventory Check'!$B$3:$B$3000,"WRONG Code",0)</f>
        <v>WRONG Code</v>
      </c>
      <c r="N5051" s="69">
        <f t="shared" si="448"/>
        <v>0</v>
      </c>
      <c r="U5051" s="71">
        <f t="shared" si="447"/>
        <v>0</v>
      </c>
      <c r="V5051" s="71">
        <f t="shared" si="449"/>
        <v>0</v>
      </c>
      <c r="X5051" s="69">
        <f>Job_Cards[[#This Row],[GST on Lobour]]+Job_Cards[[#This Row],[Total Labour]]+Job_Cards[[#This Row],[Part Value]]</f>
        <v>0</v>
      </c>
    </row>
    <row r="5052" spans="7:24" x14ac:dyDescent="0.35">
      <c r="G5052" s="64"/>
      <c r="H5052" s="65"/>
      <c r="I5052" s="65" t="str">
        <f>IF(Job_Cards[[#This Row],[Customer Name]]="",I5051,"")</f>
        <v>Counter Sale</v>
      </c>
      <c r="K5052" s="67" t="str">
        <f>_xlfn.XLOOKUP(Job_Cards[[#This Row],[Part Code Issued]],'Inventory Check'!$A$3:$A$3000,'Inventory Check'!$B$3:$B$3000,"WRONG Code",0)</f>
        <v>WRONG Code</v>
      </c>
      <c r="N5052" s="69">
        <f t="shared" si="448"/>
        <v>0</v>
      </c>
      <c r="U5052" s="71">
        <f t="shared" ref="U5052:U5115" si="450">SUM(O5052:T5052)</f>
        <v>0</v>
      </c>
      <c r="V5052" s="71">
        <f t="shared" si="449"/>
        <v>0</v>
      </c>
      <c r="X5052" s="69">
        <f>Job_Cards[[#This Row],[GST on Lobour]]+Job_Cards[[#This Row],[Total Labour]]+Job_Cards[[#This Row],[Part Value]]</f>
        <v>0</v>
      </c>
    </row>
    <row r="5053" spans="7:24" x14ac:dyDescent="0.35">
      <c r="G5053" s="64"/>
      <c r="H5053" s="65"/>
      <c r="I5053" s="65" t="str">
        <f>IF(Job_Cards[[#This Row],[Customer Name]]="",I5052,"")</f>
        <v>Counter Sale</v>
      </c>
      <c r="K5053" s="67" t="str">
        <f>_xlfn.XLOOKUP(Job_Cards[[#This Row],[Part Code Issued]],'Inventory Check'!$A$3:$A$3000,'Inventory Check'!$B$3:$B$3000,"WRONG Code",0)</f>
        <v>WRONG Code</v>
      </c>
      <c r="N5053" s="69">
        <f t="shared" ref="N5053:N5116" si="451">M5053*L5053</f>
        <v>0</v>
      </c>
      <c r="U5053" s="71">
        <f t="shared" si="450"/>
        <v>0</v>
      </c>
      <c r="V5053" s="71">
        <f t="shared" ref="V5053:V5116" si="452">U5053*0.18</f>
        <v>0</v>
      </c>
      <c r="X5053" s="69">
        <f>Job_Cards[[#This Row],[GST on Lobour]]+Job_Cards[[#This Row],[Total Labour]]+Job_Cards[[#This Row],[Part Value]]</f>
        <v>0</v>
      </c>
    </row>
    <row r="5054" spans="7:24" x14ac:dyDescent="0.35">
      <c r="G5054" s="64"/>
      <c r="H5054" s="65"/>
      <c r="I5054" s="65" t="str">
        <f>IF(Job_Cards[[#This Row],[Customer Name]]="",I5053,"")</f>
        <v>Counter Sale</v>
      </c>
      <c r="K5054" s="67" t="str">
        <f>_xlfn.XLOOKUP(Job_Cards[[#This Row],[Part Code Issued]],'Inventory Check'!$A$3:$A$3000,'Inventory Check'!$B$3:$B$3000,"WRONG Code",0)</f>
        <v>WRONG Code</v>
      </c>
      <c r="N5054" s="69">
        <f t="shared" si="451"/>
        <v>0</v>
      </c>
      <c r="U5054" s="71">
        <f t="shared" si="450"/>
        <v>0</v>
      </c>
      <c r="V5054" s="71">
        <f t="shared" si="452"/>
        <v>0</v>
      </c>
      <c r="X5054" s="69">
        <f>Job_Cards[[#This Row],[GST on Lobour]]+Job_Cards[[#This Row],[Total Labour]]+Job_Cards[[#This Row],[Part Value]]</f>
        <v>0</v>
      </c>
    </row>
    <row r="5055" spans="7:24" x14ac:dyDescent="0.35">
      <c r="G5055" s="64"/>
      <c r="H5055" s="65"/>
      <c r="I5055" s="65" t="str">
        <f>IF(Job_Cards[[#This Row],[Customer Name]]="",I5054,"")</f>
        <v>Counter Sale</v>
      </c>
      <c r="K5055" s="67" t="str">
        <f>_xlfn.XLOOKUP(Job_Cards[[#This Row],[Part Code Issued]],'Inventory Check'!$A$3:$A$3000,'Inventory Check'!$B$3:$B$3000,"WRONG Code",0)</f>
        <v>WRONG Code</v>
      </c>
      <c r="N5055" s="69">
        <f t="shared" si="451"/>
        <v>0</v>
      </c>
      <c r="U5055" s="71">
        <f t="shared" si="450"/>
        <v>0</v>
      </c>
      <c r="V5055" s="71">
        <f t="shared" si="452"/>
        <v>0</v>
      </c>
      <c r="X5055" s="69">
        <f>Job_Cards[[#This Row],[GST on Lobour]]+Job_Cards[[#This Row],[Total Labour]]+Job_Cards[[#This Row],[Part Value]]</f>
        <v>0</v>
      </c>
    </row>
    <row r="5056" spans="7:24" x14ac:dyDescent="0.35">
      <c r="G5056" s="64"/>
      <c r="H5056" s="65"/>
      <c r="I5056" s="65" t="str">
        <f>IF(Job_Cards[[#This Row],[Customer Name]]="",I5055,"")</f>
        <v>Counter Sale</v>
      </c>
      <c r="K5056" s="67" t="str">
        <f>_xlfn.XLOOKUP(Job_Cards[[#This Row],[Part Code Issued]],'Inventory Check'!$A$3:$A$3000,'Inventory Check'!$B$3:$B$3000,"WRONG Code",0)</f>
        <v>WRONG Code</v>
      </c>
      <c r="N5056" s="69">
        <f t="shared" si="451"/>
        <v>0</v>
      </c>
      <c r="U5056" s="71">
        <f t="shared" si="450"/>
        <v>0</v>
      </c>
      <c r="V5056" s="71">
        <f t="shared" si="452"/>
        <v>0</v>
      </c>
      <c r="X5056" s="69">
        <f>Job_Cards[[#This Row],[GST on Lobour]]+Job_Cards[[#This Row],[Total Labour]]+Job_Cards[[#This Row],[Part Value]]</f>
        <v>0</v>
      </c>
    </row>
    <row r="5057" spans="7:24" x14ac:dyDescent="0.35">
      <c r="G5057" s="64"/>
      <c r="H5057" s="65"/>
      <c r="I5057" s="65" t="str">
        <f>IF(Job_Cards[[#This Row],[Customer Name]]="",I5056,"")</f>
        <v>Counter Sale</v>
      </c>
      <c r="K5057" s="67" t="str">
        <f>_xlfn.XLOOKUP(Job_Cards[[#This Row],[Part Code Issued]],'Inventory Check'!$A$3:$A$3000,'Inventory Check'!$B$3:$B$3000,"WRONG Code",0)</f>
        <v>WRONG Code</v>
      </c>
      <c r="N5057" s="69">
        <f t="shared" si="451"/>
        <v>0</v>
      </c>
      <c r="U5057" s="71">
        <f t="shared" si="450"/>
        <v>0</v>
      </c>
      <c r="V5057" s="71">
        <f t="shared" si="452"/>
        <v>0</v>
      </c>
      <c r="X5057" s="69">
        <f>Job_Cards[[#This Row],[GST on Lobour]]+Job_Cards[[#This Row],[Total Labour]]+Job_Cards[[#This Row],[Part Value]]</f>
        <v>0</v>
      </c>
    </row>
    <row r="5058" spans="7:24" x14ac:dyDescent="0.35">
      <c r="G5058" s="64"/>
      <c r="H5058" s="65"/>
      <c r="I5058" s="65" t="str">
        <f>IF(Job_Cards[[#This Row],[Customer Name]]="",I5057,"")</f>
        <v>Counter Sale</v>
      </c>
      <c r="K5058" s="67" t="str">
        <f>_xlfn.XLOOKUP(Job_Cards[[#This Row],[Part Code Issued]],'Inventory Check'!$A$3:$A$3000,'Inventory Check'!$B$3:$B$3000,"WRONG Code",0)</f>
        <v>WRONG Code</v>
      </c>
      <c r="N5058" s="69">
        <f t="shared" si="451"/>
        <v>0</v>
      </c>
      <c r="U5058" s="71">
        <f t="shared" si="450"/>
        <v>0</v>
      </c>
      <c r="V5058" s="71">
        <f t="shared" si="452"/>
        <v>0</v>
      </c>
      <c r="X5058" s="69">
        <f>Job_Cards[[#This Row],[GST on Lobour]]+Job_Cards[[#This Row],[Total Labour]]+Job_Cards[[#This Row],[Part Value]]</f>
        <v>0</v>
      </c>
    </row>
    <row r="5059" spans="7:24" x14ac:dyDescent="0.35">
      <c r="G5059" s="64"/>
      <c r="H5059" s="65"/>
      <c r="I5059" s="65" t="str">
        <f>IF(Job_Cards[[#This Row],[Customer Name]]="",I5058,"")</f>
        <v>Counter Sale</v>
      </c>
      <c r="K5059" s="67" t="str">
        <f>_xlfn.XLOOKUP(Job_Cards[[#This Row],[Part Code Issued]],'Inventory Check'!$A$3:$A$3000,'Inventory Check'!$B$3:$B$3000,"WRONG Code",0)</f>
        <v>WRONG Code</v>
      </c>
      <c r="N5059" s="69">
        <f t="shared" si="451"/>
        <v>0</v>
      </c>
      <c r="U5059" s="71">
        <f t="shared" si="450"/>
        <v>0</v>
      </c>
      <c r="V5059" s="71">
        <f t="shared" si="452"/>
        <v>0</v>
      </c>
      <c r="X5059" s="69">
        <f>Job_Cards[[#This Row],[GST on Lobour]]+Job_Cards[[#This Row],[Total Labour]]+Job_Cards[[#This Row],[Part Value]]</f>
        <v>0</v>
      </c>
    </row>
    <row r="5060" spans="7:24" x14ac:dyDescent="0.35">
      <c r="G5060" s="64"/>
      <c r="H5060" s="65"/>
      <c r="I5060" s="65" t="str">
        <f>IF(Job_Cards[[#This Row],[Customer Name]]="",I5059,"")</f>
        <v>Counter Sale</v>
      </c>
      <c r="K5060" s="67" t="str">
        <f>_xlfn.XLOOKUP(Job_Cards[[#This Row],[Part Code Issued]],'Inventory Check'!$A$3:$A$3000,'Inventory Check'!$B$3:$B$3000,"WRONG Code",0)</f>
        <v>WRONG Code</v>
      </c>
      <c r="N5060" s="69">
        <f t="shared" si="451"/>
        <v>0</v>
      </c>
      <c r="U5060" s="71">
        <f t="shared" si="450"/>
        <v>0</v>
      </c>
      <c r="V5060" s="71">
        <f t="shared" si="452"/>
        <v>0</v>
      </c>
      <c r="X5060" s="69">
        <f>Job_Cards[[#This Row],[GST on Lobour]]+Job_Cards[[#This Row],[Total Labour]]+Job_Cards[[#This Row],[Part Value]]</f>
        <v>0</v>
      </c>
    </row>
    <row r="5061" spans="7:24" x14ac:dyDescent="0.35">
      <c r="G5061" s="64"/>
      <c r="H5061" s="65"/>
      <c r="I5061" s="65" t="str">
        <f>IF(Job_Cards[[#This Row],[Customer Name]]="",I5060,"")</f>
        <v>Counter Sale</v>
      </c>
      <c r="K5061" s="67" t="str">
        <f>_xlfn.XLOOKUP(Job_Cards[[#This Row],[Part Code Issued]],'Inventory Check'!$A$3:$A$3000,'Inventory Check'!$B$3:$B$3000,"WRONG Code",0)</f>
        <v>WRONG Code</v>
      </c>
      <c r="N5061" s="69">
        <f t="shared" si="451"/>
        <v>0</v>
      </c>
      <c r="U5061" s="71">
        <f t="shared" si="450"/>
        <v>0</v>
      </c>
      <c r="V5061" s="71">
        <f t="shared" si="452"/>
        <v>0</v>
      </c>
      <c r="X5061" s="69">
        <f>Job_Cards[[#This Row],[GST on Lobour]]+Job_Cards[[#This Row],[Total Labour]]+Job_Cards[[#This Row],[Part Value]]</f>
        <v>0</v>
      </c>
    </row>
    <row r="5062" spans="7:24" x14ac:dyDescent="0.35">
      <c r="G5062" s="64"/>
      <c r="H5062" s="65"/>
      <c r="I5062" s="65" t="str">
        <f>IF(Job_Cards[[#This Row],[Customer Name]]="",I5061,"")</f>
        <v>Counter Sale</v>
      </c>
      <c r="K5062" s="67" t="str">
        <f>_xlfn.XLOOKUP(Job_Cards[[#This Row],[Part Code Issued]],'Inventory Check'!$A$3:$A$3000,'Inventory Check'!$B$3:$B$3000,"WRONG Code",0)</f>
        <v>WRONG Code</v>
      </c>
      <c r="N5062" s="69">
        <f t="shared" si="451"/>
        <v>0</v>
      </c>
      <c r="U5062" s="71">
        <f t="shared" si="450"/>
        <v>0</v>
      </c>
      <c r="V5062" s="71">
        <f t="shared" si="452"/>
        <v>0</v>
      </c>
      <c r="X5062" s="69">
        <f>Job_Cards[[#This Row],[GST on Lobour]]+Job_Cards[[#This Row],[Total Labour]]+Job_Cards[[#This Row],[Part Value]]</f>
        <v>0</v>
      </c>
    </row>
    <row r="5063" spans="7:24" x14ac:dyDescent="0.35">
      <c r="G5063" s="64"/>
      <c r="H5063" s="65"/>
      <c r="I5063" s="65" t="str">
        <f>IF(Job_Cards[[#This Row],[Customer Name]]="",I5062,"")</f>
        <v>Counter Sale</v>
      </c>
      <c r="K5063" s="67" t="str">
        <f>_xlfn.XLOOKUP(Job_Cards[[#This Row],[Part Code Issued]],'Inventory Check'!$A$3:$A$3000,'Inventory Check'!$B$3:$B$3000,"WRONG Code",0)</f>
        <v>WRONG Code</v>
      </c>
      <c r="N5063" s="69">
        <f t="shared" si="451"/>
        <v>0</v>
      </c>
      <c r="U5063" s="71">
        <f t="shared" si="450"/>
        <v>0</v>
      </c>
      <c r="V5063" s="71">
        <f t="shared" si="452"/>
        <v>0</v>
      </c>
      <c r="X5063" s="69">
        <f>Job_Cards[[#This Row],[GST on Lobour]]+Job_Cards[[#This Row],[Total Labour]]+Job_Cards[[#This Row],[Part Value]]</f>
        <v>0</v>
      </c>
    </row>
    <row r="5064" spans="7:24" x14ac:dyDescent="0.35">
      <c r="G5064" s="64"/>
      <c r="H5064" s="65"/>
      <c r="I5064" s="65" t="str">
        <f>IF(Job_Cards[[#This Row],[Customer Name]]="",I5063,"")</f>
        <v>Counter Sale</v>
      </c>
      <c r="K5064" s="67" t="str">
        <f>_xlfn.XLOOKUP(Job_Cards[[#This Row],[Part Code Issued]],'Inventory Check'!$A$3:$A$3000,'Inventory Check'!$B$3:$B$3000,"WRONG Code",0)</f>
        <v>WRONG Code</v>
      </c>
      <c r="N5064" s="69">
        <f t="shared" si="451"/>
        <v>0</v>
      </c>
      <c r="U5064" s="71">
        <f t="shared" si="450"/>
        <v>0</v>
      </c>
      <c r="V5064" s="71">
        <f t="shared" si="452"/>
        <v>0</v>
      </c>
      <c r="X5064" s="69">
        <f>Job_Cards[[#This Row],[GST on Lobour]]+Job_Cards[[#This Row],[Total Labour]]+Job_Cards[[#This Row],[Part Value]]</f>
        <v>0</v>
      </c>
    </row>
    <row r="5065" spans="7:24" x14ac:dyDescent="0.35">
      <c r="G5065" s="64"/>
      <c r="H5065" s="65"/>
      <c r="I5065" s="65" t="str">
        <f>IF(Job_Cards[[#This Row],[Customer Name]]="",I5064,"")</f>
        <v>Counter Sale</v>
      </c>
      <c r="K5065" s="67" t="str">
        <f>_xlfn.XLOOKUP(Job_Cards[[#This Row],[Part Code Issued]],'Inventory Check'!$A$3:$A$3000,'Inventory Check'!$B$3:$B$3000,"WRONG Code",0)</f>
        <v>WRONG Code</v>
      </c>
      <c r="N5065" s="69">
        <f t="shared" si="451"/>
        <v>0</v>
      </c>
      <c r="U5065" s="71">
        <f t="shared" si="450"/>
        <v>0</v>
      </c>
      <c r="V5065" s="71">
        <f t="shared" si="452"/>
        <v>0</v>
      </c>
      <c r="X5065" s="69">
        <f>Job_Cards[[#This Row],[GST on Lobour]]+Job_Cards[[#This Row],[Total Labour]]+Job_Cards[[#This Row],[Part Value]]</f>
        <v>0</v>
      </c>
    </row>
    <row r="5066" spans="7:24" x14ac:dyDescent="0.35">
      <c r="G5066" s="64"/>
      <c r="H5066" s="65"/>
      <c r="I5066" s="65" t="str">
        <f>IF(Job_Cards[[#This Row],[Customer Name]]="",I5065,"")</f>
        <v>Counter Sale</v>
      </c>
      <c r="K5066" s="67" t="str">
        <f>_xlfn.XLOOKUP(Job_Cards[[#This Row],[Part Code Issued]],'Inventory Check'!$A$3:$A$3000,'Inventory Check'!$B$3:$B$3000,"WRONG Code",0)</f>
        <v>WRONG Code</v>
      </c>
      <c r="N5066" s="69">
        <f t="shared" si="451"/>
        <v>0</v>
      </c>
      <c r="U5066" s="71">
        <f t="shared" si="450"/>
        <v>0</v>
      </c>
      <c r="V5066" s="71">
        <f t="shared" si="452"/>
        <v>0</v>
      </c>
      <c r="X5066" s="69">
        <f>Job_Cards[[#This Row],[GST on Lobour]]+Job_Cards[[#This Row],[Total Labour]]+Job_Cards[[#This Row],[Part Value]]</f>
        <v>0</v>
      </c>
    </row>
    <row r="5067" spans="7:24" x14ac:dyDescent="0.35">
      <c r="G5067" s="64"/>
      <c r="H5067" s="65"/>
      <c r="I5067" s="65" t="str">
        <f>IF(Job_Cards[[#This Row],[Customer Name]]="",I5066,"")</f>
        <v>Counter Sale</v>
      </c>
      <c r="K5067" s="67" t="str">
        <f>_xlfn.XLOOKUP(Job_Cards[[#This Row],[Part Code Issued]],'Inventory Check'!$A$3:$A$3000,'Inventory Check'!$B$3:$B$3000,"WRONG Code",0)</f>
        <v>WRONG Code</v>
      </c>
      <c r="N5067" s="69">
        <f t="shared" si="451"/>
        <v>0</v>
      </c>
      <c r="U5067" s="71">
        <f t="shared" si="450"/>
        <v>0</v>
      </c>
      <c r="V5067" s="71">
        <f t="shared" si="452"/>
        <v>0</v>
      </c>
      <c r="X5067" s="69">
        <f>Job_Cards[[#This Row],[GST on Lobour]]+Job_Cards[[#This Row],[Total Labour]]+Job_Cards[[#This Row],[Part Value]]</f>
        <v>0</v>
      </c>
    </row>
    <row r="5068" spans="7:24" x14ac:dyDescent="0.35">
      <c r="G5068" s="64"/>
      <c r="H5068" s="65"/>
      <c r="I5068" s="65" t="str">
        <f>IF(Job_Cards[[#This Row],[Customer Name]]="",I5067,"")</f>
        <v>Counter Sale</v>
      </c>
      <c r="K5068" s="67" t="str">
        <f>_xlfn.XLOOKUP(Job_Cards[[#This Row],[Part Code Issued]],'Inventory Check'!$A$3:$A$3000,'Inventory Check'!$B$3:$B$3000,"WRONG Code",0)</f>
        <v>WRONG Code</v>
      </c>
      <c r="N5068" s="69">
        <f t="shared" si="451"/>
        <v>0</v>
      </c>
      <c r="U5068" s="71">
        <f t="shared" si="450"/>
        <v>0</v>
      </c>
      <c r="V5068" s="71">
        <f t="shared" si="452"/>
        <v>0</v>
      </c>
      <c r="X5068" s="69">
        <f>Job_Cards[[#This Row],[GST on Lobour]]+Job_Cards[[#This Row],[Total Labour]]+Job_Cards[[#This Row],[Part Value]]</f>
        <v>0</v>
      </c>
    </row>
    <row r="5069" spans="7:24" x14ac:dyDescent="0.35">
      <c r="G5069" s="64"/>
      <c r="H5069" s="65"/>
      <c r="I5069" s="65" t="str">
        <f>IF(Job_Cards[[#This Row],[Customer Name]]="",I5068,"")</f>
        <v>Counter Sale</v>
      </c>
      <c r="K5069" s="67" t="str">
        <f>_xlfn.XLOOKUP(Job_Cards[[#This Row],[Part Code Issued]],'Inventory Check'!$A$3:$A$3000,'Inventory Check'!$B$3:$B$3000,"WRONG Code",0)</f>
        <v>WRONG Code</v>
      </c>
      <c r="N5069" s="69">
        <f t="shared" si="451"/>
        <v>0</v>
      </c>
      <c r="U5069" s="71">
        <f t="shared" si="450"/>
        <v>0</v>
      </c>
      <c r="V5069" s="71">
        <f t="shared" si="452"/>
        <v>0</v>
      </c>
      <c r="X5069" s="69">
        <f>Job_Cards[[#This Row],[GST on Lobour]]+Job_Cards[[#This Row],[Total Labour]]+Job_Cards[[#This Row],[Part Value]]</f>
        <v>0</v>
      </c>
    </row>
    <row r="5070" spans="7:24" x14ac:dyDescent="0.35">
      <c r="G5070" s="64"/>
      <c r="H5070" s="65"/>
      <c r="I5070" s="65" t="str">
        <f>IF(Job_Cards[[#This Row],[Customer Name]]="",I5069,"")</f>
        <v>Counter Sale</v>
      </c>
      <c r="K5070" s="67" t="str">
        <f>_xlfn.XLOOKUP(Job_Cards[[#This Row],[Part Code Issued]],'Inventory Check'!$A$3:$A$3000,'Inventory Check'!$B$3:$B$3000,"WRONG Code",0)</f>
        <v>WRONG Code</v>
      </c>
      <c r="N5070" s="69">
        <f t="shared" si="451"/>
        <v>0</v>
      </c>
      <c r="U5070" s="71">
        <f t="shared" si="450"/>
        <v>0</v>
      </c>
      <c r="V5070" s="71">
        <f t="shared" si="452"/>
        <v>0</v>
      </c>
      <c r="X5070" s="69">
        <f>Job_Cards[[#This Row],[GST on Lobour]]+Job_Cards[[#This Row],[Total Labour]]+Job_Cards[[#This Row],[Part Value]]</f>
        <v>0</v>
      </c>
    </row>
    <row r="5071" spans="7:24" x14ac:dyDescent="0.35">
      <c r="G5071" s="64"/>
      <c r="H5071" s="65"/>
      <c r="I5071" s="65" t="str">
        <f>IF(Job_Cards[[#This Row],[Customer Name]]="",I5070,"")</f>
        <v>Counter Sale</v>
      </c>
      <c r="K5071" s="67" t="str">
        <f>_xlfn.XLOOKUP(Job_Cards[[#This Row],[Part Code Issued]],'Inventory Check'!$A$3:$A$3000,'Inventory Check'!$B$3:$B$3000,"WRONG Code",0)</f>
        <v>WRONG Code</v>
      </c>
      <c r="N5071" s="69">
        <f t="shared" si="451"/>
        <v>0</v>
      </c>
      <c r="U5071" s="71">
        <f t="shared" si="450"/>
        <v>0</v>
      </c>
      <c r="V5071" s="71">
        <f t="shared" si="452"/>
        <v>0</v>
      </c>
      <c r="X5071" s="69">
        <f>Job_Cards[[#This Row],[GST on Lobour]]+Job_Cards[[#This Row],[Total Labour]]+Job_Cards[[#This Row],[Part Value]]</f>
        <v>0</v>
      </c>
    </row>
    <row r="5072" spans="7:24" x14ac:dyDescent="0.35">
      <c r="G5072" s="64"/>
      <c r="H5072" s="65"/>
      <c r="I5072" s="65" t="str">
        <f>IF(Job_Cards[[#This Row],[Customer Name]]="",I5071,"")</f>
        <v>Counter Sale</v>
      </c>
      <c r="K5072" s="67" t="str">
        <f>_xlfn.XLOOKUP(Job_Cards[[#This Row],[Part Code Issued]],'Inventory Check'!$A$3:$A$3000,'Inventory Check'!$B$3:$B$3000,"WRONG Code",0)</f>
        <v>WRONG Code</v>
      </c>
      <c r="N5072" s="69">
        <f t="shared" si="451"/>
        <v>0</v>
      </c>
      <c r="U5072" s="71">
        <f t="shared" si="450"/>
        <v>0</v>
      </c>
      <c r="V5072" s="71">
        <f t="shared" si="452"/>
        <v>0</v>
      </c>
      <c r="X5072" s="69">
        <f>Job_Cards[[#This Row],[GST on Lobour]]+Job_Cards[[#This Row],[Total Labour]]+Job_Cards[[#This Row],[Part Value]]</f>
        <v>0</v>
      </c>
    </row>
    <row r="5073" spans="7:24" x14ac:dyDescent="0.35">
      <c r="G5073" s="64"/>
      <c r="H5073" s="65"/>
      <c r="I5073" s="65" t="str">
        <f>IF(Job_Cards[[#This Row],[Customer Name]]="",I5072,"")</f>
        <v>Counter Sale</v>
      </c>
      <c r="K5073" s="67" t="str">
        <f>_xlfn.XLOOKUP(Job_Cards[[#This Row],[Part Code Issued]],'Inventory Check'!$A$3:$A$3000,'Inventory Check'!$B$3:$B$3000,"WRONG Code",0)</f>
        <v>WRONG Code</v>
      </c>
      <c r="N5073" s="69">
        <f t="shared" si="451"/>
        <v>0</v>
      </c>
      <c r="U5073" s="71">
        <f t="shared" si="450"/>
        <v>0</v>
      </c>
      <c r="V5073" s="71">
        <f t="shared" si="452"/>
        <v>0</v>
      </c>
      <c r="X5073" s="69">
        <f>Job_Cards[[#This Row],[GST on Lobour]]+Job_Cards[[#This Row],[Total Labour]]+Job_Cards[[#This Row],[Part Value]]</f>
        <v>0</v>
      </c>
    </row>
    <row r="5074" spans="7:24" x14ac:dyDescent="0.35">
      <c r="G5074" s="64"/>
      <c r="H5074" s="65"/>
      <c r="I5074" s="65" t="str">
        <f>IF(Job_Cards[[#This Row],[Customer Name]]="",I5073,"")</f>
        <v>Counter Sale</v>
      </c>
      <c r="K5074" s="67" t="str">
        <f>_xlfn.XLOOKUP(Job_Cards[[#This Row],[Part Code Issued]],'Inventory Check'!$A$3:$A$3000,'Inventory Check'!$B$3:$B$3000,"WRONG Code",0)</f>
        <v>WRONG Code</v>
      </c>
      <c r="N5074" s="69">
        <f t="shared" si="451"/>
        <v>0</v>
      </c>
      <c r="U5074" s="71">
        <f t="shared" si="450"/>
        <v>0</v>
      </c>
      <c r="V5074" s="71">
        <f t="shared" si="452"/>
        <v>0</v>
      </c>
      <c r="X5074" s="69">
        <f>Job_Cards[[#This Row],[GST on Lobour]]+Job_Cards[[#This Row],[Total Labour]]+Job_Cards[[#This Row],[Part Value]]</f>
        <v>0</v>
      </c>
    </row>
    <row r="5075" spans="7:24" x14ac:dyDescent="0.35">
      <c r="G5075" s="64"/>
      <c r="H5075" s="65"/>
      <c r="I5075" s="65" t="str">
        <f>IF(Job_Cards[[#This Row],[Customer Name]]="",I5074,"")</f>
        <v>Counter Sale</v>
      </c>
      <c r="K5075" s="67" t="str">
        <f>_xlfn.XLOOKUP(Job_Cards[[#This Row],[Part Code Issued]],'Inventory Check'!$A$3:$A$3000,'Inventory Check'!$B$3:$B$3000,"WRONG Code",0)</f>
        <v>WRONG Code</v>
      </c>
      <c r="N5075" s="69">
        <f t="shared" si="451"/>
        <v>0</v>
      </c>
      <c r="U5075" s="71">
        <f t="shared" si="450"/>
        <v>0</v>
      </c>
      <c r="V5075" s="71">
        <f t="shared" si="452"/>
        <v>0</v>
      </c>
      <c r="X5075" s="69">
        <f>Job_Cards[[#This Row],[GST on Lobour]]+Job_Cards[[#This Row],[Total Labour]]+Job_Cards[[#This Row],[Part Value]]</f>
        <v>0</v>
      </c>
    </row>
    <row r="5076" spans="7:24" x14ac:dyDescent="0.35">
      <c r="G5076" s="64"/>
      <c r="H5076" s="65"/>
      <c r="I5076" s="65" t="str">
        <f>IF(Job_Cards[[#This Row],[Customer Name]]="",I5075,"")</f>
        <v>Counter Sale</v>
      </c>
      <c r="K5076" s="67" t="str">
        <f>_xlfn.XLOOKUP(Job_Cards[[#This Row],[Part Code Issued]],'Inventory Check'!$A$3:$A$3000,'Inventory Check'!$B$3:$B$3000,"WRONG Code",0)</f>
        <v>WRONG Code</v>
      </c>
      <c r="N5076" s="69">
        <f t="shared" si="451"/>
        <v>0</v>
      </c>
      <c r="U5076" s="71">
        <f t="shared" si="450"/>
        <v>0</v>
      </c>
      <c r="V5076" s="71">
        <f t="shared" si="452"/>
        <v>0</v>
      </c>
      <c r="X5076" s="69">
        <f>Job_Cards[[#This Row],[GST on Lobour]]+Job_Cards[[#This Row],[Total Labour]]+Job_Cards[[#This Row],[Part Value]]</f>
        <v>0</v>
      </c>
    </row>
    <row r="5077" spans="7:24" x14ac:dyDescent="0.35">
      <c r="G5077" s="64"/>
      <c r="H5077" s="65"/>
      <c r="I5077" s="65" t="str">
        <f>IF(Job_Cards[[#This Row],[Customer Name]]="",I5076,"")</f>
        <v>Counter Sale</v>
      </c>
      <c r="K5077" s="67" t="str">
        <f>_xlfn.XLOOKUP(Job_Cards[[#This Row],[Part Code Issued]],'Inventory Check'!$A$3:$A$3000,'Inventory Check'!$B$3:$B$3000,"WRONG Code",0)</f>
        <v>WRONG Code</v>
      </c>
      <c r="N5077" s="69">
        <f t="shared" si="451"/>
        <v>0</v>
      </c>
      <c r="U5077" s="71">
        <f t="shared" si="450"/>
        <v>0</v>
      </c>
      <c r="V5077" s="71">
        <f t="shared" si="452"/>
        <v>0</v>
      </c>
      <c r="X5077" s="69">
        <f>Job_Cards[[#This Row],[GST on Lobour]]+Job_Cards[[#This Row],[Total Labour]]+Job_Cards[[#This Row],[Part Value]]</f>
        <v>0</v>
      </c>
    </row>
    <row r="5078" spans="7:24" x14ac:dyDescent="0.35">
      <c r="G5078" s="64"/>
      <c r="H5078" s="65"/>
      <c r="I5078" s="65" t="str">
        <f>IF(Job_Cards[[#This Row],[Customer Name]]="",I5077,"")</f>
        <v>Counter Sale</v>
      </c>
      <c r="K5078" s="67" t="str">
        <f>_xlfn.XLOOKUP(Job_Cards[[#This Row],[Part Code Issued]],'Inventory Check'!$A$3:$A$3000,'Inventory Check'!$B$3:$B$3000,"WRONG Code",0)</f>
        <v>WRONG Code</v>
      </c>
      <c r="N5078" s="69">
        <f t="shared" si="451"/>
        <v>0</v>
      </c>
      <c r="U5078" s="71">
        <f t="shared" si="450"/>
        <v>0</v>
      </c>
      <c r="V5078" s="71">
        <f t="shared" si="452"/>
        <v>0</v>
      </c>
      <c r="X5078" s="69">
        <f>Job_Cards[[#This Row],[GST on Lobour]]+Job_Cards[[#This Row],[Total Labour]]+Job_Cards[[#This Row],[Part Value]]</f>
        <v>0</v>
      </c>
    </row>
    <row r="5079" spans="7:24" x14ac:dyDescent="0.35">
      <c r="G5079" s="64"/>
      <c r="H5079" s="65"/>
      <c r="I5079" s="65" t="str">
        <f>IF(Job_Cards[[#This Row],[Customer Name]]="",I5078,"")</f>
        <v>Counter Sale</v>
      </c>
      <c r="K5079" s="67" t="str">
        <f>_xlfn.XLOOKUP(Job_Cards[[#This Row],[Part Code Issued]],'Inventory Check'!$A$3:$A$3000,'Inventory Check'!$B$3:$B$3000,"WRONG Code",0)</f>
        <v>WRONG Code</v>
      </c>
      <c r="N5079" s="69">
        <f t="shared" si="451"/>
        <v>0</v>
      </c>
      <c r="U5079" s="71">
        <f t="shared" si="450"/>
        <v>0</v>
      </c>
      <c r="V5079" s="71">
        <f t="shared" si="452"/>
        <v>0</v>
      </c>
      <c r="X5079" s="69">
        <f>Job_Cards[[#This Row],[GST on Lobour]]+Job_Cards[[#This Row],[Total Labour]]+Job_Cards[[#This Row],[Part Value]]</f>
        <v>0</v>
      </c>
    </row>
    <row r="5080" spans="7:24" x14ac:dyDescent="0.35">
      <c r="G5080" s="64"/>
      <c r="H5080" s="65"/>
      <c r="I5080" s="65" t="str">
        <f>IF(Job_Cards[[#This Row],[Customer Name]]="",I5079,"")</f>
        <v>Counter Sale</v>
      </c>
      <c r="K5080" s="67" t="str">
        <f>_xlfn.XLOOKUP(Job_Cards[[#This Row],[Part Code Issued]],'Inventory Check'!$A$3:$A$3000,'Inventory Check'!$B$3:$B$3000,"WRONG Code",0)</f>
        <v>WRONG Code</v>
      </c>
      <c r="N5080" s="69">
        <f t="shared" si="451"/>
        <v>0</v>
      </c>
      <c r="U5080" s="71">
        <f t="shared" si="450"/>
        <v>0</v>
      </c>
      <c r="V5080" s="71">
        <f t="shared" si="452"/>
        <v>0</v>
      </c>
      <c r="X5080" s="69">
        <f>Job_Cards[[#This Row],[GST on Lobour]]+Job_Cards[[#This Row],[Total Labour]]+Job_Cards[[#This Row],[Part Value]]</f>
        <v>0</v>
      </c>
    </row>
    <row r="5081" spans="7:24" x14ac:dyDescent="0.35">
      <c r="G5081" s="64"/>
      <c r="H5081" s="65"/>
      <c r="I5081" s="65" t="str">
        <f>IF(Job_Cards[[#This Row],[Customer Name]]="",I5080,"")</f>
        <v>Counter Sale</v>
      </c>
      <c r="K5081" s="67" t="str">
        <f>_xlfn.XLOOKUP(Job_Cards[[#This Row],[Part Code Issued]],'Inventory Check'!$A$3:$A$3000,'Inventory Check'!$B$3:$B$3000,"WRONG Code",0)</f>
        <v>WRONG Code</v>
      </c>
      <c r="N5081" s="69">
        <f t="shared" si="451"/>
        <v>0</v>
      </c>
      <c r="U5081" s="71">
        <f t="shared" si="450"/>
        <v>0</v>
      </c>
      <c r="V5081" s="71">
        <f t="shared" si="452"/>
        <v>0</v>
      </c>
      <c r="X5081" s="69">
        <f>Job_Cards[[#This Row],[GST on Lobour]]+Job_Cards[[#This Row],[Total Labour]]+Job_Cards[[#This Row],[Part Value]]</f>
        <v>0</v>
      </c>
    </row>
    <row r="5082" spans="7:24" x14ac:dyDescent="0.35">
      <c r="G5082" s="64"/>
      <c r="H5082" s="65"/>
      <c r="I5082" s="65" t="str">
        <f>IF(Job_Cards[[#This Row],[Customer Name]]="",I5081,"")</f>
        <v>Counter Sale</v>
      </c>
      <c r="K5082" s="67" t="str">
        <f>_xlfn.XLOOKUP(Job_Cards[[#This Row],[Part Code Issued]],'Inventory Check'!$A$3:$A$3000,'Inventory Check'!$B$3:$B$3000,"WRONG Code",0)</f>
        <v>WRONG Code</v>
      </c>
      <c r="N5082" s="69">
        <f t="shared" si="451"/>
        <v>0</v>
      </c>
      <c r="U5082" s="71">
        <f t="shared" si="450"/>
        <v>0</v>
      </c>
      <c r="V5082" s="71">
        <f t="shared" si="452"/>
        <v>0</v>
      </c>
      <c r="X5082" s="69">
        <f>Job_Cards[[#This Row],[GST on Lobour]]+Job_Cards[[#This Row],[Total Labour]]+Job_Cards[[#This Row],[Part Value]]</f>
        <v>0</v>
      </c>
    </row>
    <row r="5083" spans="7:24" x14ac:dyDescent="0.35">
      <c r="G5083" s="64"/>
      <c r="H5083" s="65"/>
      <c r="I5083" s="65" t="str">
        <f>IF(Job_Cards[[#This Row],[Customer Name]]="",I5082,"")</f>
        <v>Counter Sale</v>
      </c>
      <c r="K5083" s="67" t="str">
        <f>_xlfn.XLOOKUP(Job_Cards[[#This Row],[Part Code Issued]],'Inventory Check'!$A$3:$A$3000,'Inventory Check'!$B$3:$B$3000,"WRONG Code",0)</f>
        <v>WRONG Code</v>
      </c>
      <c r="N5083" s="69">
        <f t="shared" si="451"/>
        <v>0</v>
      </c>
      <c r="U5083" s="71">
        <f t="shared" si="450"/>
        <v>0</v>
      </c>
      <c r="V5083" s="71">
        <f t="shared" si="452"/>
        <v>0</v>
      </c>
      <c r="X5083" s="69">
        <f>Job_Cards[[#This Row],[GST on Lobour]]+Job_Cards[[#This Row],[Total Labour]]+Job_Cards[[#This Row],[Part Value]]</f>
        <v>0</v>
      </c>
    </row>
    <row r="5084" spans="7:24" x14ac:dyDescent="0.35">
      <c r="G5084" s="64"/>
      <c r="H5084" s="65"/>
      <c r="I5084" s="65" t="str">
        <f>IF(Job_Cards[[#This Row],[Customer Name]]="",I5083,"")</f>
        <v>Counter Sale</v>
      </c>
      <c r="K5084" s="67" t="str">
        <f>_xlfn.XLOOKUP(Job_Cards[[#This Row],[Part Code Issued]],'Inventory Check'!$A$3:$A$3000,'Inventory Check'!$B$3:$B$3000,"WRONG Code",0)</f>
        <v>WRONG Code</v>
      </c>
      <c r="N5084" s="69">
        <f t="shared" si="451"/>
        <v>0</v>
      </c>
      <c r="U5084" s="71">
        <f t="shared" si="450"/>
        <v>0</v>
      </c>
      <c r="V5084" s="71">
        <f t="shared" si="452"/>
        <v>0</v>
      </c>
      <c r="X5084" s="69">
        <f>Job_Cards[[#This Row],[GST on Lobour]]+Job_Cards[[#This Row],[Total Labour]]+Job_Cards[[#This Row],[Part Value]]</f>
        <v>0</v>
      </c>
    </row>
    <row r="5085" spans="7:24" x14ac:dyDescent="0.35">
      <c r="G5085" s="64"/>
      <c r="H5085" s="65"/>
      <c r="I5085" s="65" t="str">
        <f>IF(Job_Cards[[#This Row],[Customer Name]]="",I5084,"")</f>
        <v>Counter Sale</v>
      </c>
      <c r="K5085" s="67" t="str">
        <f>_xlfn.XLOOKUP(Job_Cards[[#This Row],[Part Code Issued]],'Inventory Check'!$A$3:$A$3000,'Inventory Check'!$B$3:$B$3000,"WRONG Code",0)</f>
        <v>WRONG Code</v>
      </c>
      <c r="N5085" s="69">
        <f t="shared" si="451"/>
        <v>0</v>
      </c>
      <c r="U5085" s="71">
        <f t="shared" si="450"/>
        <v>0</v>
      </c>
      <c r="V5085" s="71">
        <f t="shared" si="452"/>
        <v>0</v>
      </c>
      <c r="X5085" s="69">
        <f>Job_Cards[[#This Row],[GST on Lobour]]+Job_Cards[[#This Row],[Total Labour]]+Job_Cards[[#This Row],[Part Value]]</f>
        <v>0</v>
      </c>
    </row>
    <row r="5086" spans="7:24" x14ac:dyDescent="0.35">
      <c r="G5086" s="64"/>
      <c r="H5086" s="65"/>
      <c r="I5086" s="65" t="str">
        <f>IF(Job_Cards[[#This Row],[Customer Name]]="",I5085,"")</f>
        <v>Counter Sale</v>
      </c>
      <c r="K5086" s="67" t="str">
        <f>_xlfn.XLOOKUP(Job_Cards[[#This Row],[Part Code Issued]],'Inventory Check'!$A$3:$A$3000,'Inventory Check'!$B$3:$B$3000,"WRONG Code",0)</f>
        <v>WRONG Code</v>
      </c>
      <c r="N5086" s="69">
        <f t="shared" si="451"/>
        <v>0</v>
      </c>
      <c r="U5086" s="71">
        <f t="shared" si="450"/>
        <v>0</v>
      </c>
      <c r="V5086" s="71">
        <f t="shared" si="452"/>
        <v>0</v>
      </c>
      <c r="X5086" s="69">
        <f>Job_Cards[[#This Row],[GST on Lobour]]+Job_Cards[[#This Row],[Total Labour]]+Job_Cards[[#This Row],[Part Value]]</f>
        <v>0</v>
      </c>
    </row>
    <row r="5087" spans="7:24" x14ac:dyDescent="0.35">
      <c r="G5087" s="64"/>
      <c r="H5087" s="65"/>
      <c r="I5087" s="65" t="str">
        <f>IF(Job_Cards[[#This Row],[Customer Name]]="",I5086,"")</f>
        <v>Counter Sale</v>
      </c>
      <c r="K5087" s="67" t="str">
        <f>_xlfn.XLOOKUP(Job_Cards[[#This Row],[Part Code Issued]],'Inventory Check'!$A$3:$A$3000,'Inventory Check'!$B$3:$B$3000,"WRONG Code",0)</f>
        <v>WRONG Code</v>
      </c>
      <c r="N5087" s="69">
        <f t="shared" si="451"/>
        <v>0</v>
      </c>
      <c r="U5087" s="71">
        <f t="shared" si="450"/>
        <v>0</v>
      </c>
      <c r="V5087" s="71">
        <f t="shared" si="452"/>
        <v>0</v>
      </c>
      <c r="X5087" s="69">
        <f>Job_Cards[[#This Row],[GST on Lobour]]+Job_Cards[[#This Row],[Total Labour]]+Job_Cards[[#This Row],[Part Value]]</f>
        <v>0</v>
      </c>
    </row>
    <row r="5088" spans="7:24" x14ac:dyDescent="0.35">
      <c r="G5088" s="64"/>
      <c r="H5088" s="65"/>
      <c r="I5088" s="65" t="str">
        <f>IF(Job_Cards[[#This Row],[Customer Name]]="",I5087,"")</f>
        <v>Counter Sale</v>
      </c>
      <c r="K5088" s="67" t="str">
        <f>_xlfn.XLOOKUP(Job_Cards[[#This Row],[Part Code Issued]],'Inventory Check'!$A$3:$A$3000,'Inventory Check'!$B$3:$B$3000,"WRONG Code",0)</f>
        <v>WRONG Code</v>
      </c>
      <c r="N5088" s="69">
        <f t="shared" si="451"/>
        <v>0</v>
      </c>
      <c r="U5088" s="71">
        <f t="shared" si="450"/>
        <v>0</v>
      </c>
      <c r="V5088" s="71">
        <f t="shared" si="452"/>
        <v>0</v>
      </c>
      <c r="X5088" s="69">
        <f>Job_Cards[[#This Row],[GST on Lobour]]+Job_Cards[[#This Row],[Total Labour]]+Job_Cards[[#This Row],[Part Value]]</f>
        <v>0</v>
      </c>
    </row>
    <row r="5089" spans="7:24" x14ac:dyDescent="0.35">
      <c r="G5089" s="64"/>
      <c r="H5089" s="65"/>
      <c r="I5089" s="65" t="str">
        <f>IF(Job_Cards[[#This Row],[Customer Name]]="",I5088,"")</f>
        <v>Counter Sale</v>
      </c>
      <c r="K5089" s="67" t="str">
        <f>_xlfn.XLOOKUP(Job_Cards[[#This Row],[Part Code Issued]],'Inventory Check'!$A$3:$A$3000,'Inventory Check'!$B$3:$B$3000,"WRONG Code",0)</f>
        <v>WRONG Code</v>
      </c>
      <c r="N5089" s="69">
        <f t="shared" si="451"/>
        <v>0</v>
      </c>
      <c r="U5089" s="71">
        <f t="shared" si="450"/>
        <v>0</v>
      </c>
      <c r="V5089" s="71">
        <f t="shared" si="452"/>
        <v>0</v>
      </c>
      <c r="X5089" s="69">
        <f>Job_Cards[[#This Row],[GST on Lobour]]+Job_Cards[[#This Row],[Total Labour]]+Job_Cards[[#This Row],[Part Value]]</f>
        <v>0</v>
      </c>
    </row>
    <row r="5090" spans="7:24" x14ac:dyDescent="0.35">
      <c r="G5090" s="64"/>
      <c r="H5090" s="65"/>
      <c r="I5090" s="65" t="str">
        <f>IF(Job_Cards[[#This Row],[Customer Name]]="",I5089,"")</f>
        <v>Counter Sale</v>
      </c>
      <c r="K5090" s="67" t="str">
        <f>_xlfn.XLOOKUP(Job_Cards[[#This Row],[Part Code Issued]],'Inventory Check'!$A$3:$A$3000,'Inventory Check'!$B$3:$B$3000,"WRONG Code",0)</f>
        <v>WRONG Code</v>
      </c>
      <c r="N5090" s="69">
        <f t="shared" si="451"/>
        <v>0</v>
      </c>
      <c r="U5090" s="71">
        <f t="shared" si="450"/>
        <v>0</v>
      </c>
      <c r="V5090" s="71">
        <f t="shared" si="452"/>
        <v>0</v>
      </c>
      <c r="X5090" s="69">
        <f>Job_Cards[[#This Row],[GST on Lobour]]+Job_Cards[[#This Row],[Total Labour]]+Job_Cards[[#This Row],[Part Value]]</f>
        <v>0</v>
      </c>
    </row>
    <row r="5091" spans="7:24" x14ac:dyDescent="0.35">
      <c r="G5091" s="64"/>
      <c r="H5091" s="65"/>
      <c r="I5091" s="65" t="str">
        <f>IF(Job_Cards[[#This Row],[Customer Name]]="",I5090,"")</f>
        <v>Counter Sale</v>
      </c>
      <c r="K5091" s="67" t="str">
        <f>_xlfn.XLOOKUP(Job_Cards[[#This Row],[Part Code Issued]],'Inventory Check'!$A$3:$A$3000,'Inventory Check'!$B$3:$B$3000,"WRONG Code",0)</f>
        <v>WRONG Code</v>
      </c>
      <c r="N5091" s="69">
        <f t="shared" si="451"/>
        <v>0</v>
      </c>
      <c r="U5091" s="71">
        <f t="shared" si="450"/>
        <v>0</v>
      </c>
      <c r="V5091" s="71">
        <f t="shared" si="452"/>
        <v>0</v>
      </c>
      <c r="X5091" s="69">
        <f>Job_Cards[[#This Row],[GST on Lobour]]+Job_Cards[[#This Row],[Total Labour]]+Job_Cards[[#This Row],[Part Value]]</f>
        <v>0</v>
      </c>
    </row>
    <row r="5092" spans="7:24" x14ac:dyDescent="0.35">
      <c r="G5092" s="64"/>
      <c r="H5092" s="65"/>
      <c r="I5092" s="65" t="str">
        <f>IF(Job_Cards[[#This Row],[Customer Name]]="",I5091,"")</f>
        <v>Counter Sale</v>
      </c>
      <c r="K5092" s="67" t="str">
        <f>_xlfn.XLOOKUP(Job_Cards[[#This Row],[Part Code Issued]],'Inventory Check'!$A$3:$A$3000,'Inventory Check'!$B$3:$B$3000,"WRONG Code",0)</f>
        <v>WRONG Code</v>
      </c>
      <c r="N5092" s="69">
        <f t="shared" si="451"/>
        <v>0</v>
      </c>
      <c r="U5092" s="71">
        <f t="shared" si="450"/>
        <v>0</v>
      </c>
      <c r="V5092" s="71">
        <f t="shared" si="452"/>
        <v>0</v>
      </c>
      <c r="X5092" s="69">
        <f>Job_Cards[[#This Row],[GST on Lobour]]+Job_Cards[[#This Row],[Total Labour]]+Job_Cards[[#This Row],[Part Value]]</f>
        <v>0</v>
      </c>
    </row>
    <row r="5093" spans="7:24" x14ac:dyDescent="0.35">
      <c r="G5093" s="64"/>
      <c r="H5093" s="65"/>
      <c r="I5093" s="65" t="str">
        <f>IF(Job_Cards[[#This Row],[Customer Name]]="",I5092,"")</f>
        <v>Counter Sale</v>
      </c>
      <c r="K5093" s="67" t="str">
        <f>_xlfn.XLOOKUP(Job_Cards[[#This Row],[Part Code Issued]],'Inventory Check'!$A$3:$A$3000,'Inventory Check'!$B$3:$B$3000,"WRONG Code",0)</f>
        <v>WRONG Code</v>
      </c>
      <c r="N5093" s="69">
        <f t="shared" si="451"/>
        <v>0</v>
      </c>
      <c r="U5093" s="71">
        <f t="shared" si="450"/>
        <v>0</v>
      </c>
      <c r="V5093" s="71">
        <f t="shared" si="452"/>
        <v>0</v>
      </c>
      <c r="X5093" s="69">
        <f>Job_Cards[[#This Row],[GST on Lobour]]+Job_Cards[[#This Row],[Total Labour]]+Job_Cards[[#This Row],[Part Value]]</f>
        <v>0</v>
      </c>
    </row>
    <row r="5094" spans="7:24" x14ac:dyDescent="0.35">
      <c r="G5094" s="64"/>
      <c r="H5094" s="65"/>
      <c r="I5094" s="65" t="str">
        <f>IF(Job_Cards[[#This Row],[Customer Name]]="",I5093,"")</f>
        <v>Counter Sale</v>
      </c>
      <c r="K5094" s="67" t="str">
        <f>_xlfn.XLOOKUP(Job_Cards[[#This Row],[Part Code Issued]],'Inventory Check'!$A$3:$A$3000,'Inventory Check'!$B$3:$B$3000,"WRONG Code",0)</f>
        <v>WRONG Code</v>
      </c>
      <c r="N5094" s="69">
        <f t="shared" si="451"/>
        <v>0</v>
      </c>
      <c r="U5094" s="71">
        <f t="shared" si="450"/>
        <v>0</v>
      </c>
      <c r="V5094" s="71">
        <f t="shared" si="452"/>
        <v>0</v>
      </c>
      <c r="X5094" s="69">
        <f>Job_Cards[[#This Row],[GST on Lobour]]+Job_Cards[[#This Row],[Total Labour]]+Job_Cards[[#This Row],[Part Value]]</f>
        <v>0</v>
      </c>
    </row>
    <row r="5095" spans="7:24" x14ac:dyDescent="0.35">
      <c r="G5095" s="64"/>
      <c r="H5095" s="65"/>
      <c r="I5095" s="65" t="str">
        <f>IF(Job_Cards[[#This Row],[Customer Name]]="",I5094,"")</f>
        <v>Counter Sale</v>
      </c>
      <c r="K5095" s="67" t="str">
        <f>_xlfn.XLOOKUP(Job_Cards[[#This Row],[Part Code Issued]],'Inventory Check'!$A$3:$A$3000,'Inventory Check'!$B$3:$B$3000,"WRONG Code",0)</f>
        <v>WRONG Code</v>
      </c>
      <c r="N5095" s="69">
        <f t="shared" si="451"/>
        <v>0</v>
      </c>
      <c r="U5095" s="71">
        <f t="shared" si="450"/>
        <v>0</v>
      </c>
      <c r="V5095" s="71">
        <f t="shared" si="452"/>
        <v>0</v>
      </c>
      <c r="X5095" s="69">
        <f>Job_Cards[[#This Row],[GST on Lobour]]+Job_Cards[[#This Row],[Total Labour]]+Job_Cards[[#This Row],[Part Value]]</f>
        <v>0</v>
      </c>
    </row>
    <row r="5096" spans="7:24" x14ac:dyDescent="0.35">
      <c r="G5096" s="64"/>
      <c r="H5096" s="65"/>
      <c r="I5096" s="65" t="str">
        <f>IF(Job_Cards[[#This Row],[Customer Name]]="",I5095,"")</f>
        <v>Counter Sale</v>
      </c>
      <c r="K5096" s="67" t="str">
        <f>_xlfn.XLOOKUP(Job_Cards[[#This Row],[Part Code Issued]],'Inventory Check'!$A$3:$A$3000,'Inventory Check'!$B$3:$B$3000,"WRONG Code",0)</f>
        <v>WRONG Code</v>
      </c>
      <c r="N5096" s="69">
        <f t="shared" si="451"/>
        <v>0</v>
      </c>
      <c r="U5096" s="71">
        <f t="shared" si="450"/>
        <v>0</v>
      </c>
      <c r="V5096" s="71">
        <f t="shared" si="452"/>
        <v>0</v>
      </c>
      <c r="X5096" s="69">
        <f>Job_Cards[[#This Row],[GST on Lobour]]+Job_Cards[[#This Row],[Total Labour]]+Job_Cards[[#This Row],[Part Value]]</f>
        <v>0</v>
      </c>
    </row>
    <row r="5097" spans="7:24" x14ac:dyDescent="0.35">
      <c r="G5097" s="64"/>
      <c r="H5097" s="65"/>
      <c r="I5097" s="65" t="str">
        <f>IF(Job_Cards[[#This Row],[Customer Name]]="",I5096,"")</f>
        <v>Counter Sale</v>
      </c>
      <c r="K5097" s="67" t="str">
        <f>_xlfn.XLOOKUP(Job_Cards[[#This Row],[Part Code Issued]],'Inventory Check'!$A$3:$A$3000,'Inventory Check'!$B$3:$B$3000,"WRONG Code",0)</f>
        <v>WRONG Code</v>
      </c>
      <c r="N5097" s="69">
        <f t="shared" si="451"/>
        <v>0</v>
      </c>
      <c r="U5097" s="71">
        <f t="shared" si="450"/>
        <v>0</v>
      </c>
      <c r="V5097" s="71">
        <f t="shared" si="452"/>
        <v>0</v>
      </c>
      <c r="X5097" s="69">
        <f>Job_Cards[[#This Row],[GST on Lobour]]+Job_Cards[[#This Row],[Total Labour]]+Job_Cards[[#This Row],[Part Value]]</f>
        <v>0</v>
      </c>
    </row>
    <row r="5098" spans="7:24" x14ac:dyDescent="0.35">
      <c r="G5098" s="64"/>
      <c r="H5098" s="65"/>
      <c r="I5098" s="65" t="str">
        <f>IF(Job_Cards[[#This Row],[Customer Name]]="",I5097,"")</f>
        <v>Counter Sale</v>
      </c>
      <c r="K5098" s="67" t="str">
        <f>_xlfn.XLOOKUP(Job_Cards[[#This Row],[Part Code Issued]],'Inventory Check'!$A$3:$A$3000,'Inventory Check'!$B$3:$B$3000,"WRONG Code",0)</f>
        <v>WRONG Code</v>
      </c>
      <c r="N5098" s="69">
        <f t="shared" si="451"/>
        <v>0</v>
      </c>
      <c r="U5098" s="71">
        <f t="shared" si="450"/>
        <v>0</v>
      </c>
      <c r="V5098" s="71">
        <f t="shared" si="452"/>
        <v>0</v>
      </c>
      <c r="X5098" s="69">
        <f>Job_Cards[[#This Row],[GST on Lobour]]+Job_Cards[[#This Row],[Total Labour]]+Job_Cards[[#This Row],[Part Value]]</f>
        <v>0</v>
      </c>
    </row>
    <row r="5099" spans="7:24" x14ac:dyDescent="0.35">
      <c r="G5099" s="64"/>
      <c r="H5099" s="65"/>
      <c r="I5099" s="65" t="str">
        <f>IF(Job_Cards[[#This Row],[Customer Name]]="",I5098,"")</f>
        <v>Counter Sale</v>
      </c>
      <c r="K5099" s="67" t="str">
        <f>_xlfn.XLOOKUP(Job_Cards[[#This Row],[Part Code Issued]],'Inventory Check'!$A$3:$A$3000,'Inventory Check'!$B$3:$B$3000,"WRONG Code",0)</f>
        <v>WRONG Code</v>
      </c>
      <c r="N5099" s="69">
        <f t="shared" si="451"/>
        <v>0</v>
      </c>
      <c r="U5099" s="71">
        <f t="shared" si="450"/>
        <v>0</v>
      </c>
      <c r="V5099" s="71">
        <f t="shared" si="452"/>
        <v>0</v>
      </c>
      <c r="X5099" s="69">
        <f>Job_Cards[[#This Row],[GST on Lobour]]+Job_Cards[[#This Row],[Total Labour]]+Job_Cards[[#This Row],[Part Value]]</f>
        <v>0</v>
      </c>
    </row>
    <row r="5100" spans="7:24" x14ac:dyDescent="0.35">
      <c r="G5100" s="64"/>
      <c r="H5100" s="65"/>
      <c r="I5100" s="65" t="str">
        <f>IF(Job_Cards[[#This Row],[Customer Name]]="",I5099,"")</f>
        <v>Counter Sale</v>
      </c>
      <c r="K5100" s="67" t="str">
        <f>_xlfn.XLOOKUP(Job_Cards[[#This Row],[Part Code Issued]],'Inventory Check'!$A$3:$A$3000,'Inventory Check'!$B$3:$B$3000,"WRONG Code",0)</f>
        <v>WRONG Code</v>
      </c>
      <c r="N5100" s="69">
        <f t="shared" si="451"/>
        <v>0</v>
      </c>
      <c r="U5100" s="71">
        <f t="shared" si="450"/>
        <v>0</v>
      </c>
      <c r="V5100" s="71">
        <f t="shared" si="452"/>
        <v>0</v>
      </c>
      <c r="X5100" s="69">
        <f>Job_Cards[[#This Row],[GST on Lobour]]+Job_Cards[[#This Row],[Total Labour]]+Job_Cards[[#This Row],[Part Value]]</f>
        <v>0</v>
      </c>
    </row>
    <row r="5101" spans="7:24" x14ac:dyDescent="0.35">
      <c r="G5101" s="64"/>
      <c r="H5101" s="65"/>
      <c r="I5101" s="65" t="str">
        <f>IF(Job_Cards[[#This Row],[Customer Name]]="",I5100,"")</f>
        <v>Counter Sale</v>
      </c>
      <c r="K5101" s="67" t="str">
        <f>_xlfn.XLOOKUP(Job_Cards[[#This Row],[Part Code Issued]],'Inventory Check'!$A$3:$A$3000,'Inventory Check'!$B$3:$B$3000,"WRONG Code",0)</f>
        <v>WRONG Code</v>
      </c>
      <c r="N5101" s="69">
        <f t="shared" si="451"/>
        <v>0</v>
      </c>
      <c r="U5101" s="71">
        <f t="shared" si="450"/>
        <v>0</v>
      </c>
      <c r="V5101" s="71">
        <f t="shared" si="452"/>
        <v>0</v>
      </c>
      <c r="X5101" s="69">
        <f>Job_Cards[[#This Row],[GST on Lobour]]+Job_Cards[[#This Row],[Total Labour]]+Job_Cards[[#This Row],[Part Value]]</f>
        <v>0</v>
      </c>
    </row>
    <row r="5102" spans="7:24" x14ac:dyDescent="0.35">
      <c r="G5102" s="64"/>
      <c r="H5102" s="65"/>
      <c r="I5102" s="65" t="str">
        <f>IF(Job_Cards[[#This Row],[Customer Name]]="",I5101,"")</f>
        <v>Counter Sale</v>
      </c>
      <c r="K5102" s="67" t="str">
        <f>_xlfn.XLOOKUP(Job_Cards[[#This Row],[Part Code Issued]],'Inventory Check'!$A$3:$A$3000,'Inventory Check'!$B$3:$B$3000,"WRONG Code",0)</f>
        <v>WRONG Code</v>
      </c>
      <c r="N5102" s="69">
        <f t="shared" si="451"/>
        <v>0</v>
      </c>
      <c r="U5102" s="71">
        <f t="shared" si="450"/>
        <v>0</v>
      </c>
      <c r="V5102" s="71">
        <f t="shared" si="452"/>
        <v>0</v>
      </c>
      <c r="X5102" s="69">
        <f>Job_Cards[[#This Row],[GST on Lobour]]+Job_Cards[[#This Row],[Total Labour]]+Job_Cards[[#This Row],[Part Value]]</f>
        <v>0</v>
      </c>
    </row>
    <row r="5103" spans="7:24" x14ac:dyDescent="0.35">
      <c r="G5103" s="64"/>
      <c r="H5103" s="65"/>
      <c r="I5103" s="65" t="str">
        <f>IF(Job_Cards[[#This Row],[Customer Name]]="",I5102,"")</f>
        <v>Counter Sale</v>
      </c>
      <c r="K5103" s="67" t="str">
        <f>_xlfn.XLOOKUP(Job_Cards[[#This Row],[Part Code Issued]],'Inventory Check'!$A$3:$A$3000,'Inventory Check'!$B$3:$B$3000,"WRONG Code",0)</f>
        <v>WRONG Code</v>
      </c>
      <c r="N5103" s="69">
        <f t="shared" si="451"/>
        <v>0</v>
      </c>
      <c r="U5103" s="71">
        <f t="shared" si="450"/>
        <v>0</v>
      </c>
      <c r="V5103" s="71">
        <f t="shared" si="452"/>
        <v>0</v>
      </c>
      <c r="X5103" s="69">
        <f>Job_Cards[[#This Row],[GST on Lobour]]+Job_Cards[[#This Row],[Total Labour]]+Job_Cards[[#This Row],[Part Value]]</f>
        <v>0</v>
      </c>
    </row>
    <row r="5104" spans="7:24" x14ac:dyDescent="0.35">
      <c r="G5104" s="64"/>
      <c r="H5104" s="65"/>
      <c r="I5104" s="65" t="str">
        <f>IF(Job_Cards[[#This Row],[Customer Name]]="",I5103,"")</f>
        <v>Counter Sale</v>
      </c>
      <c r="K5104" s="67" t="str">
        <f>_xlfn.XLOOKUP(Job_Cards[[#This Row],[Part Code Issued]],'Inventory Check'!$A$3:$A$3000,'Inventory Check'!$B$3:$B$3000,"WRONG Code",0)</f>
        <v>WRONG Code</v>
      </c>
      <c r="N5104" s="69">
        <f t="shared" si="451"/>
        <v>0</v>
      </c>
      <c r="U5104" s="71">
        <f t="shared" si="450"/>
        <v>0</v>
      </c>
      <c r="V5104" s="71">
        <f t="shared" si="452"/>
        <v>0</v>
      </c>
      <c r="X5104" s="69">
        <f>Job_Cards[[#This Row],[GST on Lobour]]+Job_Cards[[#This Row],[Total Labour]]+Job_Cards[[#This Row],[Part Value]]</f>
        <v>0</v>
      </c>
    </row>
    <row r="5105" spans="7:24" x14ac:dyDescent="0.35">
      <c r="G5105" s="64"/>
      <c r="H5105" s="65"/>
      <c r="I5105" s="65" t="str">
        <f>IF(Job_Cards[[#This Row],[Customer Name]]="",I5104,"")</f>
        <v>Counter Sale</v>
      </c>
      <c r="K5105" s="67" t="str">
        <f>_xlfn.XLOOKUP(Job_Cards[[#This Row],[Part Code Issued]],'Inventory Check'!$A$3:$A$3000,'Inventory Check'!$B$3:$B$3000,"WRONG Code",0)</f>
        <v>WRONG Code</v>
      </c>
      <c r="N5105" s="69">
        <f t="shared" si="451"/>
        <v>0</v>
      </c>
      <c r="U5105" s="71">
        <f t="shared" si="450"/>
        <v>0</v>
      </c>
      <c r="V5105" s="71">
        <f t="shared" si="452"/>
        <v>0</v>
      </c>
      <c r="X5105" s="69">
        <f>Job_Cards[[#This Row],[GST on Lobour]]+Job_Cards[[#This Row],[Total Labour]]+Job_Cards[[#This Row],[Part Value]]</f>
        <v>0</v>
      </c>
    </row>
    <row r="5106" spans="7:24" x14ac:dyDescent="0.35">
      <c r="G5106" s="64"/>
      <c r="H5106" s="65"/>
      <c r="I5106" s="65" t="str">
        <f>IF(Job_Cards[[#This Row],[Customer Name]]="",I5105,"")</f>
        <v>Counter Sale</v>
      </c>
      <c r="K5106" s="67" t="str">
        <f>_xlfn.XLOOKUP(Job_Cards[[#This Row],[Part Code Issued]],'Inventory Check'!$A$3:$A$3000,'Inventory Check'!$B$3:$B$3000,"WRONG Code",0)</f>
        <v>WRONG Code</v>
      </c>
      <c r="N5106" s="69">
        <f t="shared" si="451"/>
        <v>0</v>
      </c>
      <c r="U5106" s="71">
        <f t="shared" si="450"/>
        <v>0</v>
      </c>
      <c r="V5106" s="71">
        <f t="shared" si="452"/>
        <v>0</v>
      </c>
      <c r="X5106" s="69">
        <f>Job_Cards[[#This Row],[GST on Lobour]]+Job_Cards[[#This Row],[Total Labour]]+Job_Cards[[#This Row],[Part Value]]</f>
        <v>0</v>
      </c>
    </row>
    <row r="5107" spans="7:24" x14ac:dyDescent="0.35">
      <c r="G5107" s="64"/>
      <c r="H5107" s="65"/>
      <c r="I5107" s="65" t="str">
        <f>IF(Job_Cards[[#This Row],[Customer Name]]="",I5106,"")</f>
        <v>Counter Sale</v>
      </c>
      <c r="K5107" s="67" t="str">
        <f>_xlfn.XLOOKUP(Job_Cards[[#This Row],[Part Code Issued]],'Inventory Check'!$A$3:$A$3000,'Inventory Check'!$B$3:$B$3000,"WRONG Code",0)</f>
        <v>WRONG Code</v>
      </c>
      <c r="N5107" s="69">
        <f t="shared" si="451"/>
        <v>0</v>
      </c>
      <c r="U5107" s="71">
        <f t="shared" si="450"/>
        <v>0</v>
      </c>
      <c r="V5107" s="71">
        <f t="shared" si="452"/>
        <v>0</v>
      </c>
      <c r="X5107" s="69">
        <f>Job_Cards[[#This Row],[GST on Lobour]]+Job_Cards[[#This Row],[Total Labour]]+Job_Cards[[#This Row],[Part Value]]</f>
        <v>0</v>
      </c>
    </row>
    <row r="5108" spans="7:24" x14ac:dyDescent="0.35">
      <c r="G5108" s="64"/>
      <c r="H5108" s="65"/>
      <c r="I5108" s="65" t="str">
        <f>IF(Job_Cards[[#This Row],[Customer Name]]="",I5107,"")</f>
        <v>Counter Sale</v>
      </c>
      <c r="K5108" s="67" t="str">
        <f>_xlfn.XLOOKUP(Job_Cards[[#This Row],[Part Code Issued]],'Inventory Check'!$A$3:$A$3000,'Inventory Check'!$B$3:$B$3000,"WRONG Code",0)</f>
        <v>WRONG Code</v>
      </c>
      <c r="N5108" s="69">
        <f t="shared" si="451"/>
        <v>0</v>
      </c>
      <c r="U5108" s="71">
        <f t="shared" si="450"/>
        <v>0</v>
      </c>
      <c r="V5108" s="71">
        <f t="shared" si="452"/>
        <v>0</v>
      </c>
      <c r="X5108" s="69">
        <f>Job_Cards[[#This Row],[GST on Lobour]]+Job_Cards[[#This Row],[Total Labour]]+Job_Cards[[#This Row],[Part Value]]</f>
        <v>0</v>
      </c>
    </row>
    <row r="5109" spans="7:24" x14ac:dyDescent="0.35">
      <c r="G5109" s="64"/>
      <c r="H5109" s="65"/>
      <c r="I5109" s="65" t="str">
        <f>IF(Job_Cards[[#This Row],[Customer Name]]="",I5108,"")</f>
        <v>Counter Sale</v>
      </c>
      <c r="K5109" s="67" t="str">
        <f>_xlfn.XLOOKUP(Job_Cards[[#This Row],[Part Code Issued]],'Inventory Check'!$A$3:$A$3000,'Inventory Check'!$B$3:$B$3000,"WRONG Code",0)</f>
        <v>WRONG Code</v>
      </c>
      <c r="N5109" s="69">
        <f t="shared" si="451"/>
        <v>0</v>
      </c>
      <c r="U5109" s="71">
        <f t="shared" si="450"/>
        <v>0</v>
      </c>
      <c r="V5109" s="71">
        <f t="shared" si="452"/>
        <v>0</v>
      </c>
      <c r="X5109" s="69">
        <f>Job_Cards[[#This Row],[GST on Lobour]]+Job_Cards[[#This Row],[Total Labour]]+Job_Cards[[#This Row],[Part Value]]</f>
        <v>0</v>
      </c>
    </row>
    <row r="5110" spans="7:24" x14ac:dyDescent="0.35">
      <c r="G5110" s="64"/>
      <c r="H5110" s="65"/>
      <c r="I5110" s="65" t="str">
        <f>IF(Job_Cards[[#This Row],[Customer Name]]="",I5109,"")</f>
        <v>Counter Sale</v>
      </c>
      <c r="K5110" s="67" t="str">
        <f>_xlfn.XLOOKUP(Job_Cards[[#This Row],[Part Code Issued]],'Inventory Check'!$A$3:$A$3000,'Inventory Check'!$B$3:$B$3000,"WRONG Code",0)</f>
        <v>WRONG Code</v>
      </c>
      <c r="N5110" s="69">
        <f t="shared" si="451"/>
        <v>0</v>
      </c>
      <c r="U5110" s="71">
        <f t="shared" si="450"/>
        <v>0</v>
      </c>
      <c r="V5110" s="71">
        <f t="shared" si="452"/>
        <v>0</v>
      </c>
      <c r="X5110" s="69">
        <f>Job_Cards[[#This Row],[GST on Lobour]]+Job_Cards[[#This Row],[Total Labour]]+Job_Cards[[#This Row],[Part Value]]</f>
        <v>0</v>
      </c>
    </row>
    <row r="5111" spans="7:24" x14ac:dyDescent="0.35">
      <c r="G5111" s="64"/>
      <c r="H5111" s="65"/>
      <c r="I5111" s="65" t="str">
        <f>IF(Job_Cards[[#This Row],[Customer Name]]="",I5110,"")</f>
        <v>Counter Sale</v>
      </c>
      <c r="K5111" s="67" t="str">
        <f>_xlfn.XLOOKUP(Job_Cards[[#This Row],[Part Code Issued]],'Inventory Check'!$A$3:$A$3000,'Inventory Check'!$B$3:$B$3000,"WRONG Code",0)</f>
        <v>WRONG Code</v>
      </c>
      <c r="N5111" s="69">
        <f t="shared" si="451"/>
        <v>0</v>
      </c>
      <c r="U5111" s="71">
        <f t="shared" si="450"/>
        <v>0</v>
      </c>
      <c r="V5111" s="71">
        <f t="shared" si="452"/>
        <v>0</v>
      </c>
      <c r="X5111" s="69">
        <f>Job_Cards[[#This Row],[GST on Lobour]]+Job_Cards[[#This Row],[Total Labour]]+Job_Cards[[#This Row],[Part Value]]</f>
        <v>0</v>
      </c>
    </row>
    <row r="5112" spans="7:24" x14ac:dyDescent="0.35">
      <c r="G5112" s="64"/>
      <c r="H5112" s="65"/>
      <c r="I5112" s="65" t="str">
        <f>IF(Job_Cards[[#This Row],[Customer Name]]="",I5111,"")</f>
        <v>Counter Sale</v>
      </c>
      <c r="K5112" s="67" t="str">
        <f>_xlfn.XLOOKUP(Job_Cards[[#This Row],[Part Code Issued]],'Inventory Check'!$A$3:$A$3000,'Inventory Check'!$B$3:$B$3000,"WRONG Code",0)</f>
        <v>WRONG Code</v>
      </c>
      <c r="N5112" s="69">
        <f t="shared" si="451"/>
        <v>0</v>
      </c>
      <c r="U5112" s="71">
        <f t="shared" si="450"/>
        <v>0</v>
      </c>
      <c r="V5112" s="71">
        <f t="shared" si="452"/>
        <v>0</v>
      </c>
      <c r="X5112" s="69">
        <f>Job_Cards[[#This Row],[GST on Lobour]]+Job_Cards[[#This Row],[Total Labour]]+Job_Cards[[#This Row],[Part Value]]</f>
        <v>0</v>
      </c>
    </row>
    <row r="5113" spans="7:24" x14ac:dyDescent="0.35">
      <c r="G5113" s="64"/>
      <c r="H5113" s="65"/>
      <c r="I5113" s="65" t="str">
        <f>IF(Job_Cards[[#This Row],[Customer Name]]="",I5112,"")</f>
        <v>Counter Sale</v>
      </c>
      <c r="K5113" s="67" t="str">
        <f>_xlfn.XLOOKUP(Job_Cards[[#This Row],[Part Code Issued]],'Inventory Check'!$A$3:$A$3000,'Inventory Check'!$B$3:$B$3000,"WRONG Code",0)</f>
        <v>WRONG Code</v>
      </c>
      <c r="N5113" s="69">
        <f t="shared" si="451"/>
        <v>0</v>
      </c>
      <c r="U5113" s="71">
        <f t="shared" si="450"/>
        <v>0</v>
      </c>
      <c r="V5113" s="71">
        <f t="shared" si="452"/>
        <v>0</v>
      </c>
      <c r="X5113" s="69">
        <f>Job_Cards[[#This Row],[GST on Lobour]]+Job_Cards[[#This Row],[Total Labour]]+Job_Cards[[#This Row],[Part Value]]</f>
        <v>0</v>
      </c>
    </row>
    <row r="5114" spans="7:24" x14ac:dyDescent="0.35">
      <c r="G5114" s="64"/>
      <c r="H5114" s="65"/>
      <c r="I5114" s="65" t="str">
        <f>IF(Job_Cards[[#This Row],[Customer Name]]="",I5113,"")</f>
        <v>Counter Sale</v>
      </c>
      <c r="K5114" s="67" t="str">
        <f>_xlfn.XLOOKUP(Job_Cards[[#This Row],[Part Code Issued]],'Inventory Check'!$A$3:$A$3000,'Inventory Check'!$B$3:$B$3000,"WRONG Code",0)</f>
        <v>WRONG Code</v>
      </c>
      <c r="N5114" s="69">
        <f t="shared" si="451"/>
        <v>0</v>
      </c>
      <c r="U5114" s="71">
        <f t="shared" si="450"/>
        <v>0</v>
      </c>
      <c r="V5114" s="71">
        <f t="shared" si="452"/>
        <v>0</v>
      </c>
      <c r="X5114" s="69">
        <f>Job_Cards[[#This Row],[GST on Lobour]]+Job_Cards[[#This Row],[Total Labour]]+Job_Cards[[#This Row],[Part Value]]</f>
        <v>0</v>
      </c>
    </row>
    <row r="5115" spans="7:24" x14ac:dyDescent="0.35">
      <c r="G5115" s="64"/>
      <c r="H5115" s="65"/>
      <c r="I5115" s="65" t="str">
        <f>IF(Job_Cards[[#This Row],[Customer Name]]="",I5114,"")</f>
        <v>Counter Sale</v>
      </c>
      <c r="K5115" s="67" t="str">
        <f>_xlfn.XLOOKUP(Job_Cards[[#This Row],[Part Code Issued]],'Inventory Check'!$A$3:$A$3000,'Inventory Check'!$B$3:$B$3000,"WRONG Code",0)</f>
        <v>WRONG Code</v>
      </c>
      <c r="N5115" s="69">
        <f t="shared" si="451"/>
        <v>0</v>
      </c>
      <c r="U5115" s="71">
        <f t="shared" si="450"/>
        <v>0</v>
      </c>
      <c r="V5115" s="71">
        <f t="shared" si="452"/>
        <v>0</v>
      </c>
      <c r="X5115" s="69">
        <f>Job_Cards[[#This Row],[GST on Lobour]]+Job_Cards[[#This Row],[Total Labour]]+Job_Cards[[#This Row],[Part Value]]</f>
        <v>0</v>
      </c>
    </row>
    <row r="5116" spans="7:24" x14ac:dyDescent="0.35">
      <c r="G5116" s="64"/>
      <c r="H5116" s="65"/>
      <c r="I5116" s="65" t="str">
        <f>IF(Job_Cards[[#This Row],[Customer Name]]="",I5115,"")</f>
        <v>Counter Sale</v>
      </c>
      <c r="K5116" s="67" t="str">
        <f>_xlfn.XLOOKUP(Job_Cards[[#This Row],[Part Code Issued]],'Inventory Check'!$A$3:$A$3000,'Inventory Check'!$B$3:$B$3000,"WRONG Code",0)</f>
        <v>WRONG Code</v>
      </c>
      <c r="N5116" s="69">
        <f t="shared" si="451"/>
        <v>0</v>
      </c>
      <c r="U5116" s="71">
        <f t="shared" ref="U5116:U5153" si="453">SUM(O5116:T5116)</f>
        <v>0</v>
      </c>
      <c r="V5116" s="71">
        <f t="shared" si="452"/>
        <v>0</v>
      </c>
      <c r="X5116" s="69">
        <f>Job_Cards[[#This Row],[GST on Lobour]]+Job_Cards[[#This Row],[Total Labour]]+Job_Cards[[#This Row],[Part Value]]</f>
        <v>0</v>
      </c>
    </row>
    <row r="5117" spans="7:24" x14ac:dyDescent="0.35">
      <c r="G5117" s="64"/>
      <c r="H5117" s="65"/>
      <c r="I5117" s="65" t="str">
        <f>IF(Job_Cards[[#This Row],[Customer Name]]="",I5116,"")</f>
        <v>Counter Sale</v>
      </c>
      <c r="K5117" s="67" t="str">
        <f>_xlfn.XLOOKUP(Job_Cards[[#This Row],[Part Code Issued]],'Inventory Check'!$A$3:$A$3000,'Inventory Check'!$B$3:$B$3000,"WRONG Code",0)</f>
        <v>WRONG Code</v>
      </c>
      <c r="N5117" s="69">
        <f t="shared" ref="N5117:N5154" si="454">M5117*L5117</f>
        <v>0</v>
      </c>
      <c r="U5117" s="71">
        <f t="shared" si="453"/>
        <v>0</v>
      </c>
      <c r="V5117" s="71">
        <f t="shared" ref="V5117:V5154" si="455">U5117*0.18</f>
        <v>0</v>
      </c>
      <c r="X5117" s="69">
        <f>Job_Cards[[#This Row],[GST on Lobour]]+Job_Cards[[#This Row],[Total Labour]]+Job_Cards[[#This Row],[Part Value]]</f>
        <v>0</v>
      </c>
    </row>
    <row r="5118" spans="7:24" x14ac:dyDescent="0.35">
      <c r="G5118" s="64"/>
      <c r="H5118" s="65"/>
      <c r="I5118" s="65" t="str">
        <f>IF(Job_Cards[[#This Row],[Customer Name]]="",I5117,"")</f>
        <v>Counter Sale</v>
      </c>
      <c r="K5118" s="67" t="str">
        <f>_xlfn.XLOOKUP(Job_Cards[[#This Row],[Part Code Issued]],'Inventory Check'!$A$3:$A$3000,'Inventory Check'!$B$3:$B$3000,"WRONG Code",0)</f>
        <v>WRONG Code</v>
      </c>
      <c r="N5118" s="69">
        <f t="shared" si="454"/>
        <v>0</v>
      </c>
      <c r="U5118" s="71">
        <f t="shared" si="453"/>
        <v>0</v>
      </c>
      <c r="V5118" s="71">
        <f t="shared" si="455"/>
        <v>0</v>
      </c>
      <c r="X5118" s="69">
        <f>Job_Cards[[#This Row],[GST on Lobour]]+Job_Cards[[#This Row],[Total Labour]]+Job_Cards[[#This Row],[Part Value]]</f>
        <v>0</v>
      </c>
    </row>
    <row r="5119" spans="7:24" x14ac:dyDescent="0.35">
      <c r="G5119" s="64"/>
      <c r="H5119" s="65"/>
      <c r="I5119" s="65" t="str">
        <f>IF(Job_Cards[[#This Row],[Customer Name]]="",I5118,"")</f>
        <v>Counter Sale</v>
      </c>
      <c r="K5119" s="67" t="str">
        <f>_xlfn.XLOOKUP(Job_Cards[[#This Row],[Part Code Issued]],'Inventory Check'!$A$3:$A$3000,'Inventory Check'!$B$3:$B$3000,"WRONG Code",0)</f>
        <v>WRONG Code</v>
      </c>
      <c r="N5119" s="69">
        <f t="shared" si="454"/>
        <v>0</v>
      </c>
      <c r="U5119" s="71">
        <f t="shared" si="453"/>
        <v>0</v>
      </c>
      <c r="V5119" s="71">
        <f t="shared" si="455"/>
        <v>0</v>
      </c>
      <c r="X5119" s="69">
        <f>Job_Cards[[#This Row],[GST on Lobour]]+Job_Cards[[#This Row],[Total Labour]]+Job_Cards[[#This Row],[Part Value]]</f>
        <v>0</v>
      </c>
    </row>
    <row r="5120" spans="7:24" x14ac:dyDescent="0.35">
      <c r="G5120" s="64"/>
      <c r="H5120" s="65"/>
      <c r="I5120" s="65" t="str">
        <f>IF(Job_Cards[[#This Row],[Customer Name]]="",I5119,"")</f>
        <v>Counter Sale</v>
      </c>
      <c r="K5120" s="67" t="str">
        <f>_xlfn.XLOOKUP(Job_Cards[[#This Row],[Part Code Issued]],'Inventory Check'!$A$3:$A$3000,'Inventory Check'!$B$3:$B$3000,"WRONG Code",0)</f>
        <v>WRONG Code</v>
      </c>
      <c r="N5120" s="69">
        <f t="shared" si="454"/>
        <v>0</v>
      </c>
      <c r="U5120" s="71">
        <f t="shared" si="453"/>
        <v>0</v>
      </c>
      <c r="V5120" s="71">
        <f t="shared" si="455"/>
        <v>0</v>
      </c>
      <c r="X5120" s="69">
        <f>Job_Cards[[#This Row],[GST on Lobour]]+Job_Cards[[#This Row],[Total Labour]]+Job_Cards[[#This Row],[Part Value]]</f>
        <v>0</v>
      </c>
    </row>
    <row r="5121" spans="7:24" x14ac:dyDescent="0.35">
      <c r="G5121" s="64"/>
      <c r="H5121" s="65"/>
      <c r="I5121" s="65" t="str">
        <f>IF(Job_Cards[[#This Row],[Customer Name]]="",I5120,"")</f>
        <v>Counter Sale</v>
      </c>
      <c r="K5121" s="67" t="str">
        <f>_xlfn.XLOOKUP(Job_Cards[[#This Row],[Part Code Issued]],'Inventory Check'!$A$3:$A$3000,'Inventory Check'!$B$3:$B$3000,"WRONG Code",0)</f>
        <v>WRONG Code</v>
      </c>
      <c r="N5121" s="69">
        <f t="shared" si="454"/>
        <v>0</v>
      </c>
      <c r="U5121" s="71">
        <f t="shared" si="453"/>
        <v>0</v>
      </c>
      <c r="V5121" s="71">
        <f t="shared" si="455"/>
        <v>0</v>
      </c>
      <c r="X5121" s="69">
        <f>Job_Cards[[#This Row],[GST on Lobour]]+Job_Cards[[#This Row],[Total Labour]]+Job_Cards[[#This Row],[Part Value]]</f>
        <v>0</v>
      </c>
    </row>
    <row r="5122" spans="7:24" x14ac:dyDescent="0.35">
      <c r="G5122" s="64"/>
      <c r="H5122" s="65"/>
      <c r="I5122" s="65" t="str">
        <f>IF(Job_Cards[[#This Row],[Customer Name]]="",I5121,"")</f>
        <v>Counter Sale</v>
      </c>
      <c r="K5122" s="67" t="str">
        <f>_xlfn.XLOOKUP(Job_Cards[[#This Row],[Part Code Issued]],'Inventory Check'!$A$3:$A$3000,'Inventory Check'!$B$3:$B$3000,"WRONG Code",0)</f>
        <v>WRONG Code</v>
      </c>
      <c r="N5122" s="69">
        <f t="shared" si="454"/>
        <v>0</v>
      </c>
      <c r="U5122" s="71">
        <f t="shared" si="453"/>
        <v>0</v>
      </c>
      <c r="V5122" s="71">
        <f t="shared" si="455"/>
        <v>0</v>
      </c>
      <c r="X5122" s="69">
        <f>Job_Cards[[#This Row],[GST on Lobour]]+Job_Cards[[#This Row],[Total Labour]]+Job_Cards[[#This Row],[Part Value]]</f>
        <v>0</v>
      </c>
    </row>
    <row r="5123" spans="7:24" x14ac:dyDescent="0.35">
      <c r="G5123" s="64"/>
      <c r="H5123" s="65"/>
      <c r="I5123" s="65" t="str">
        <f>IF(Job_Cards[[#This Row],[Customer Name]]="",I5122,"")</f>
        <v>Counter Sale</v>
      </c>
      <c r="K5123" s="67" t="str">
        <f>_xlfn.XLOOKUP(Job_Cards[[#This Row],[Part Code Issued]],'Inventory Check'!$A$3:$A$3000,'Inventory Check'!$B$3:$B$3000,"WRONG Code",0)</f>
        <v>WRONG Code</v>
      </c>
      <c r="N5123" s="69">
        <f t="shared" si="454"/>
        <v>0</v>
      </c>
      <c r="U5123" s="71">
        <f t="shared" si="453"/>
        <v>0</v>
      </c>
      <c r="V5123" s="71">
        <f t="shared" si="455"/>
        <v>0</v>
      </c>
      <c r="X5123" s="69">
        <f>Job_Cards[[#This Row],[GST on Lobour]]+Job_Cards[[#This Row],[Total Labour]]+Job_Cards[[#This Row],[Part Value]]</f>
        <v>0</v>
      </c>
    </row>
    <row r="5124" spans="7:24" x14ac:dyDescent="0.35">
      <c r="G5124" s="64"/>
      <c r="H5124" s="65"/>
      <c r="I5124" s="65" t="str">
        <f>IF(Job_Cards[[#This Row],[Customer Name]]="",I5123,"")</f>
        <v>Counter Sale</v>
      </c>
      <c r="K5124" s="67" t="str">
        <f>_xlfn.XLOOKUP(Job_Cards[[#This Row],[Part Code Issued]],'Inventory Check'!$A$3:$A$3000,'Inventory Check'!$B$3:$B$3000,"WRONG Code",0)</f>
        <v>WRONG Code</v>
      </c>
      <c r="N5124" s="69">
        <f t="shared" si="454"/>
        <v>0</v>
      </c>
      <c r="U5124" s="71">
        <f t="shared" si="453"/>
        <v>0</v>
      </c>
      <c r="V5124" s="71">
        <f t="shared" si="455"/>
        <v>0</v>
      </c>
      <c r="X5124" s="69">
        <f>Job_Cards[[#This Row],[GST on Lobour]]+Job_Cards[[#This Row],[Total Labour]]+Job_Cards[[#This Row],[Part Value]]</f>
        <v>0</v>
      </c>
    </row>
    <row r="5125" spans="7:24" x14ac:dyDescent="0.35">
      <c r="G5125" s="64"/>
      <c r="H5125" s="65"/>
      <c r="I5125" s="65" t="str">
        <f>IF(Job_Cards[[#This Row],[Customer Name]]="",I5124,"")</f>
        <v>Counter Sale</v>
      </c>
      <c r="K5125" s="67" t="str">
        <f>_xlfn.XLOOKUP(Job_Cards[[#This Row],[Part Code Issued]],'Inventory Check'!$A$3:$A$3000,'Inventory Check'!$B$3:$B$3000,"WRONG Code",0)</f>
        <v>WRONG Code</v>
      </c>
      <c r="N5125" s="69">
        <f t="shared" si="454"/>
        <v>0</v>
      </c>
      <c r="U5125" s="71">
        <f t="shared" si="453"/>
        <v>0</v>
      </c>
      <c r="V5125" s="71">
        <f t="shared" si="455"/>
        <v>0</v>
      </c>
      <c r="X5125" s="69">
        <f>Job_Cards[[#This Row],[GST on Lobour]]+Job_Cards[[#This Row],[Total Labour]]+Job_Cards[[#This Row],[Part Value]]</f>
        <v>0</v>
      </c>
    </row>
    <row r="5126" spans="7:24" x14ac:dyDescent="0.35">
      <c r="G5126" s="64"/>
      <c r="H5126" s="65"/>
      <c r="I5126" s="65" t="str">
        <f>IF(Job_Cards[[#This Row],[Customer Name]]="",I5125,"")</f>
        <v>Counter Sale</v>
      </c>
      <c r="K5126" s="67" t="str">
        <f>_xlfn.XLOOKUP(Job_Cards[[#This Row],[Part Code Issued]],'Inventory Check'!$A$3:$A$3000,'Inventory Check'!$B$3:$B$3000,"WRONG Code",0)</f>
        <v>WRONG Code</v>
      </c>
      <c r="N5126" s="69">
        <f t="shared" si="454"/>
        <v>0</v>
      </c>
      <c r="U5126" s="71">
        <f t="shared" si="453"/>
        <v>0</v>
      </c>
      <c r="V5126" s="71">
        <f t="shared" si="455"/>
        <v>0</v>
      </c>
      <c r="X5126" s="69">
        <f>Job_Cards[[#This Row],[GST on Lobour]]+Job_Cards[[#This Row],[Total Labour]]+Job_Cards[[#This Row],[Part Value]]</f>
        <v>0</v>
      </c>
    </row>
    <row r="5127" spans="7:24" x14ac:dyDescent="0.35">
      <c r="G5127" s="64"/>
      <c r="H5127" s="65"/>
      <c r="I5127" s="65" t="str">
        <f>IF(Job_Cards[[#This Row],[Customer Name]]="",I5126,"")</f>
        <v>Counter Sale</v>
      </c>
      <c r="K5127" s="67" t="str">
        <f>_xlfn.XLOOKUP(Job_Cards[[#This Row],[Part Code Issued]],'Inventory Check'!$A$3:$A$3000,'Inventory Check'!$B$3:$B$3000,"WRONG Code",0)</f>
        <v>WRONG Code</v>
      </c>
      <c r="N5127" s="69">
        <f t="shared" si="454"/>
        <v>0</v>
      </c>
      <c r="U5127" s="71">
        <f t="shared" si="453"/>
        <v>0</v>
      </c>
      <c r="V5127" s="71">
        <f t="shared" si="455"/>
        <v>0</v>
      </c>
      <c r="X5127" s="69">
        <f>Job_Cards[[#This Row],[GST on Lobour]]+Job_Cards[[#This Row],[Total Labour]]+Job_Cards[[#This Row],[Part Value]]</f>
        <v>0</v>
      </c>
    </row>
    <row r="5128" spans="7:24" x14ac:dyDescent="0.35">
      <c r="G5128" s="64"/>
      <c r="H5128" s="65"/>
      <c r="I5128" s="65" t="str">
        <f>IF(Job_Cards[[#This Row],[Customer Name]]="",I5127,"")</f>
        <v>Counter Sale</v>
      </c>
      <c r="K5128" s="67" t="str">
        <f>_xlfn.XLOOKUP(Job_Cards[[#This Row],[Part Code Issued]],'Inventory Check'!$A$3:$A$3000,'Inventory Check'!$B$3:$B$3000,"WRONG Code",0)</f>
        <v>WRONG Code</v>
      </c>
      <c r="N5128" s="69">
        <f t="shared" si="454"/>
        <v>0</v>
      </c>
      <c r="U5128" s="71">
        <f t="shared" si="453"/>
        <v>0</v>
      </c>
      <c r="V5128" s="71">
        <f t="shared" si="455"/>
        <v>0</v>
      </c>
      <c r="X5128" s="69">
        <f>Job_Cards[[#This Row],[GST on Lobour]]+Job_Cards[[#This Row],[Total Labour]]+Job_Cards[[#This Row],[Part Value]]</f>
        <v>0</v>
      </c>
    </row>
    <row r="5129" spans="7:24" x14ac:dyDescent="0.35">
      <c r="G5129" s="64"/>
      <c r="H5129" s="65"/>
      <c r="I5129" s="65" t="str">
        <f>IF(Job_Cards[[#This Row],[Customer Name]]="",I5128,"")</f>
        <v>Counter Sale</v>
      </c>
      <c r="K5129" s="67" t="str">
        <f>_xlfn.XLOOKUP(Job_Cards[[#This Row],[Part Code Issued]],'Inventory Check'!$A$3:$A$3000,'Inventory Check'!$B$3:$B$3000,"WRONG Code",0)</f>
        <v>WRONG Code</v>
      </c>
      <c r="N5129" s="69">
        <f t="shared" si="454"/>
        <v>0</v>
      </c>
      <c r="U5129" s="71">
        <f t="shared" si="453"/>
        <v>0</v>
      </c>
      <c r="V5129" s="71">
        <f t="shared" si="455"/>
        <v>0</v>
      </c>
      <c r="X5129" s="69">
        <f>Job_Cards[[#This Row],[GST on Lobour]]+Job_Cards[[#This Row],[Total Labour]]+Job_Cards[[#This Row],[Part Value]]</f>
        <v>0</v>
      </c>
    </row>
    <row r="5130" spans="7:24" x14ac:dyDescent="0.35">
      <c r="G5130" s="64"/>
      <c r="H5130" s="65"/>
      <c r="I5130" s="65" t="str">
        <f>IF(Job_Cards[[#This Row],[Customer Name]]="",I5129,"")</f>
        <v>Counter Sale</v>
      </c>
      <c r="K5130" s="67" t="str">
        <f>_xlfn.XLOOKUP(Job_Cards[[#This Row],[Part Code Issued]],'Inventory Check'!$A$3:$A$3000,'Inventory Check'!$B$3:$B$3000,"WRONG Code",0)</f>
        <v>WRONG Code</v>
      </c>
      <c r="N5130" s="69">
        <f t="shared" si="454"/>
        <v>0</v>
      </c>
      <c r="U5130" s="71">
        <f t="shared" si="453"/>
        <v>0</v>
      </c>
      <c r="V5130" s="71">
        <f t="shared" si="455"/>
        <v>0</v>
      </c>
      <c r="X5130" s="69">
        <f>Job_Cards[[#This Row],[GST on Lobour]]+Job_Cards[[#This Row],[Total Labour]]+Job_Cards[[#This Row],[Part Value]]</f>
        <v>0</v>
      </c>
    </row>
    <row r="5131" spans="7:24" x14ac:dyDescent="0.35">
      <c r="G5131" s="64"/>
      <c r="H5131" s="65"/>
      <c r="I5131" s="65" t="str">
        <f>IF(Job_Cards[[#This Row],[Customer Name]]="",I5130,"")</f>
        <v>Counter Sale</v>
      </c>
      <c r="K5131" s="67" t="str">
        <f>_xlfn.XLOOKUP(Job_Cards[[#This Row],[Part Code Issued]],'Inventory Check'!$A$3:$A$3000,'Inventory Check'!$B$3:$B$3000,"WRONG Code",0)</f>
        <v>WRONG Code</v>
      </c>
      <c r="N5131" s="69">
        <f t="shared" si="454"/>
        <v>0</v>
      </c>
      <c r="U5131" s="71">
        <f t="shared" si="453"/>
        <v>0</v>
      </c>
      <c r="V5131" s="71">
        <f t="shared" si="455"/>
        <v>0</v>
      </c>
      <c r="X5131" s="69">
        <f>Job_Cards[[#This Row],[GST on Lobour]]+Job_Cards[[#This Row],[Total Labour]]+Job_Cards[[#This Row],[Part Value]]</f>
        <v>0</v>
      </c>
    </row>
    <row r="5132" spans="7:24" x14ac:dyDescent="0.35">
      <c r="G5132" s="64"/>
      <c r="H5132" s="65"/>
      <c r="I5132" s="65" t="str">
        <f>IF(Job_Cards[[#This Row],[Customer Name]]="",I5131,"")</f>
        <v>Counter Sale</v>
      </c>
      <c r="K5132" s="67" t="str">
        <f>_xlfn.XLOOKUP(Job_Cards[[#This Row],[Part Code Issued]],'Inventory Check'!$A$3:$A$3000,'Inventory Check'!$B$3:$B$3000,"WRONG Code",0)</f>
        <v>WRONG Code</v>
      </c>
      <c r="N5132" s="69">
        <f t="shared" si="454"/>
        <v>0</v>
      </c>
      <c r="U5132" s="71">
        <f t="shared" si="453"/>
        <v>0</v>
      </c>
      <c r="V5132" s="71">
        <f t="shared" si="455"/>
        <v>0</v>
      </c>
      <c r="X5132" s="69">
        <f>Job_Cards[[#This Row],[GST on Lobour]]+Job_Cards[[#This Row],[Total Labour]]+Job_Cards[[#This Row],[Part Value]]</f>
        <v>0</v>
      </c>
    </row>
    <row r="5133" spans="7:24" x14ac:dyDescent="0.35">
      <c r="G5133" s="64"/>
      <c r="H5133" s="65"/>
      <c r="I5133" s="65" t="str">
        <f>IF(Job_Cards[[#This Row],[Customer Name]]="",I5132,"")</f>
        <v>Counter Sale</v>
      </c>
      <c r="K5133" s="67" t="str">
        <f>_xlfn.XLOOKUP(Job_Cards[[#This Row],[Part Code Issued]],'Inventory Check'!$A$3:$A$3000,'Inventory Check'!$B$3:$B$3000,"WRONG Code",0)</f>
        <v>WRONG Code</v>
      </c>
      <c r="N5133" s="69">
        <f t="shared" si="454"/>
        <v>0</v>
      </c>
      <c r="U5133" s="71">
        <f t="shared" si="453"/>
        <v>0</v>
      </c>
      <c r="V5133" s="71">
        <f t="shared" si="455"/>
        <v>0</v>
      </c>
      <c r="X5133" s="69">
        <f>Job_Cards[[#This Row],[GST on Lobour]]+Job_Cards[[#This Row],[Total Labour]]+Job_Cards[[#This Row],[Part Value]]</f>
        <v>0</v>
      </c>
    </row>
    <row r="5134" spans="7:24" x14ac:dyDescent="0.35">
      <c r="G5134" s="64"/>
      <c r="H5134" s="65"/>
      <c r="I5134" s="65" t="str">
        <f>IF(Job_Cards[[#This Row],[Customer Name]]="",I5133,"")</f>
        <v>Counter Sale</v>
      </c>
      <c r="K5134" s="67" t="str">
        <f>_xlfn.XLOOKUP(Job_Cards[[#This Row],[Part Code Issued]],'Inventory Check'!$A$3:$A$3000,'Inventory Check'!$B$3:$B$3000,"WRONG Code",0)</f>
        <v>WRONG Code</v>
      </c>
      <c r="N5134" s="69">
        <f t="shared" si="454"/>
        <v>0</v>
      </c>
      <c r="U5134" s="71">
        <f t="shared" si="453"/>
        <v>0</v>
      </c>
      <c r="V5134" s="71">
        <f t="shared" si="455"/>
        <v>0</v>
      </c>
      <c r="X5134" s="69">
        <f>Job_Cards[[#This Row],[GST on Lobour]]+Job_Cards[[#This Row],[Total Labour]]+Job_Cards[[#This Row],[Part Value]]</f>
        <v>0</v>
      </c>
    </row>
    <row r="5135" spans="7:24" x14ac:dyDescent="0.35">
      <c r="G5135" s="64"/>
      <c r="H5135" s="65"/>
      <c r="I5135" s="65" t="str">
        <f>IF(Job_Cards[[#This Row],[Customer Name]]="",I5134,"")</f>
        <v>Counter Sale</v>
      </c>
      <c r="K5135" s="67" t="str">
        <f>_xlfn.XLOOKUP(Job_Cards[[#This Row],[Part Code Issued]],'Inventory Check'!$A$3:$A$3000,'Inventory Check'!$B$3:$B$3000,"WRONG Code",0)</f>
        <v>WRONG Code</v>
      </c>
      <c r="N5135" s="69">
        <f t="shared" si="454"/>
        <v>0</v>
      </c>
      <c r="U5135" s="71">
        <f t="shared" si="453"/>
        <v>0</v>
      </c>
      <c r="V5135" s="71">
        <f t="shared" si="455"/>
        <v>0</v>
      </c>
      <c r="X5135" s="69">
        <f>Job_Cards[[#This Row],[GST on Lobour]]+Job_Cards[[#This Row],[Total Labour]]+Job_Cards[[#This Row],[Part Value]]</f>
        <v>0</v>
      </c>
    </row>
    <row r="5136" spans="7:24" x14ac:dyDescent="0.35">
      <c r="G5136" s="64"/>
      <c r="H5136" s="65"/>
      <c r="I5136" s="65" t="str">
        <f>IF(Job_Cards[[#This Row],[Customer Name]]="",I5135,"")</f>
        <v>Counter Sale</v>
      </c>
      <c r="K5136" s="67" t="str">
        <f>_xlfn.XLOOKUP(Job_Cards[[#This Row],[Part Code Issued]],'Inventory Check'!$A$3:$A$3000,'Inventory Check'!$B$3:$B$3000,"WRONG Code",0)</f>
        <v>WRONG Code</v>
      </c>
      <c r="N5136" s="69">
        <f t="shared" si="454"/>
        <v>0</v>
      </c>
      <c r="U5136" s="71">
        <f t="shared" si="453"/>
        <v>0</v>
      </c>
      <c r="V5136" s="71">
        <f t="shared" si="455"/>
        <v>0</v>
      </c>
      <c r="X5136" s="69">
        <f>Job_Cards[[#This Row],[GST on Lobour]]+Job_Cards[[#This Row],[Total Labour]]+Job_Cards[[#This Row],[Part Value]]</f>
        <v>0</v>
      </c>
    </row>
    <row r="5137" spans="7:24" x14ac:dyDescent="0.35">
      <c r="G5137" s="64"/>
      <c r="H5137" s="65"/>
      <c r="I5137" s="65" t="str">
        <f>IF(Job_Cards[[#This Row],[Customer Name]]="",I5136,"")</f>
        <v>Counter Sale</v>
      </c>
      <c r="K5137" s="67" t="str">
        <f>_xlfn.XLOOKUP(Job_Cards[[#This Row],[Part Code Issued]],'Inventory Check'!$A$3:$A$3000,'Inventory Check'!$B$3:$B$3000,"WRONG Code",0)</f>
        <v>WRONG Code</v>
      </c>
      <c r="N5137" s="69">
        <f t="shared" si="454"/>
        <v>0</v>
      </c>
      <c r="U5137" s="71">
        <f t="shared" si="453"/>
        <v>0</v>
      </c>
      <c r="V5137" s="71">
        <f t="shared" si="455"/>
        <v>0</v>
      </c>
      <c r="X5137" s="69">
        <f>Job_Cards[[#This Row],[GST on Lobour]]+Job_Cards[[#This Row],[Total Labour]]+Job_Cards[[#This Row],[Part Value]]</f>
        <v>0</v>
      </c>
    </row>
    <row r="5138" spans="7:24" x14ac:dyDescent="0.35">
      <c r="G5138" s="64"/>
      <c r="H5138" s="65"/>
      <c r="I5138" s="65" t="str">
        <f>IF(Job_Cards[[#This Row],[Customer Name]]="",I5137,"")</f>
        <v>Counter Sale</v>
      </c>
      <c r="K5138" s="67" t="str">
        <f>_xlfn.XLOOKUP(Job_Cards[[#This Row],[Part Code Issued]],'Inventory Check'!$A$3:$A$3000,'Inventory Check'!$B$3:$B$3000,"WRONG Code",0)</f>
        <v>WRONG Code</v>
      </c>
      <c r="N5138" s="69">
        <f t="shared" si="454"/>
        <v>0</v>
      </c>
      <c r="U5138" s="71">
        <f t="shared" si="453"/>
        <v>0</v>
      </c>
      <c r="V5138" s="71">
        <f t="shared" si="455"/>
        <v>0</v>
      </c>
      <c r="X5138" s="69">
        <f>Job_Cards[[#This Row],[GST on Lobour]]+Job_Cards[[#This Row],[Total Labour]]+Job_Cards[[#This Row],[Part Value]]</f>
        <v>0</v>
      </c>
    </row>
    <row r="5139" spans="7:24" x14ac:dyDescent="0.35">
      <c r="G5139" s="64"/>
      <c r="H5139" s="65"/>
      <c r="I5139" s="65" t="str">
        <f>IF(Job_Cards[[#This Row],[Customer Name]]="",I5138,"")</f>
        <v>Counter Sale</v>
      </c>
      <c r="K5139" s="67" t="str">
        <f>_xlfn.XLOOKUP(Job_Cards[[#This Row],[Part Code Issued]],'Inventory Check'!$A$3:$A$3000,'Inventory Check'!$B$3:$B$3000,"WRONG Code",0)</f>
        <v>WRONG Code</v>
      </c>
      <c r="N5139" s="69">
        <f t="shared" si="454"/>
        <v>0</v>
      </c>
      <c r="U5139" s="71">
        <f t="shared" si="453"/>
        <v>0</v>
      </c>
      <c r="V5139" s="71">
        <f t="shared" si="455"/>
        <v>0</v>
      </c>
      <c r="X5139" s="69">
        <f>Job_Cards[[#This Row],[GST on Lobour]]+Job_Cards[[#This Row],[Total Labour]]+Job_Cards[[#This Row],[Part Value]]</f>
        <v>0</v>
      </c>
    </row>
    <row r="5140" spans="7:24" x14ac:dyDescent="0.35">
      <c r="G5140" s="64"/>
      <c r="H5140" s="65"/>
      <c r="I5140" s="65" t="str">
        <f>IF(Job_Cards[[#This Row],[Customer Name]]="",I5139,"")</f>
        <v>Counter Sale</v>
      </c>
      <c r="K5140" s="67" t="str">
        <f>_xlfn.XLOOKUP(Job_Cards[[#This Row],[Part Code Issued]],'Inventory Check'!$A$3:$A$3000,'Inventory Check'!$B$3:$B$3000,"WRONG Code",0)</f>
        <v>WRONG Code</v>
      </c>
      <c r="N5140" s="69">
        <f t="shared" si="454"/>
        <v>0</v>
      </c>
      <c r="U5140" s="71">
        <f t="shared" si="453"/>
        <v>0</v>
      </c>
      <c r="V5140" s="71">
        <f t="shared" si="455"/>
        <v>0</v>
      </c>
      <c r="X5140" s="69">
        <f>Job_Cards[[#This Row],[GST on Lobour]]+Job_Cards[[#This Row],[Total Labour]]+Job_Cards[[#This Row],[Part Value]]</f>
        <v>0</v>
      </c>
    </row>
    <row r="5141" spans="7:24" x14ac:dyDescent="0.35">
      <c r="G5141" s="64"/>
      <c r="H5141" s="65"/>
      <c r="I5141" s="65" t="str">
        <f>IF(Job_Cards[[#This Row],[Customer Name]]="",I5140,"")</f>
        <v>Counter Sale</v>
      </c>
      <c r="K5141" s="67" t="str">
        <f>_xlfn.XLOOKUP(Job_Cards[[#This Row],[Part Code Issued]],'Inventory Check'!$A$3:$A$3000,'Inventory Check'!$B$3:$B$3000,"WRONG Code",0)</f>
        <v>WRONG Code</v>
      </c>
      <c r="N5141" s="69">
        <f t="shared" si="454"/>
        <v>0</v>
      </c>
      <c r="U5141" s="71">
        <f t="shared" si="453"/>
        <v>0</v>
      </c>
      <c r="V5141" s="71">
        <f t="shared" si="455"/>
        <v>0</v>
      </c>
      <c r="X5141" s="69">
        <f>Job_Cards[[#This Row],[GST on Lobour]]+Job_Cards[[#This Row],[Total Labour]]+Job_Cards[[#This Row],[Part Value]]</f>
        <v>0</v>
      </c>
    </row>
    <row r="5142" spans="7:24" x14ac:dyDescent="0.35">
      <c r="G5142" s="64"/>
      <c r="H5142" s="65"/>
      <c r="I5142" s="65" t="str">
        <f>IF(Job_Cards[[#This Row],[Customer Name]]="",I5141,"")</f>
        <v>Counter Sale</v>
      </c>
      <c r="K5142" s="67" t="str">
        <f>_xlfn.XLOOKUP(Job_Cards[[#This Row],[Part Code Issued]],'Inventory Check'!$A$3:$A$3000,'Inventory Check'!$B$3:$B$3000,"WRONG Code",0)</f>
        <v>WRONG Code</v>
      </c>
      <c r="N5142" s="69">
        <f t="shared" si="454"/>
        <v>0</v>
      </c>
      <c r="U5142" s="71">
        <f t="shared" si="453"/>
        <v>0</v>
      </c>
      <c r="V5142" s="71">
        <f t="shared" si="455"/>
        <v>0</v>
      </c>
      <c r="X5142" s="69">
        <f>Job_Cards[[#This Row],[GST on Lobour]]+Job_Cards[[#This Row],[Total Labour]]+Job_Cards[[#This Row],[Part Value]]</f>
        <v>0</v>
      </c>
    </row>
    <row r="5143" spans="7:24" x14ac:dyDescent="0.35">
      <c r="G5143" s="64"/>
      <c r="H5143" s="65"/>
      <c r="I5143" s="65" t="str">
        <f>IF(Job_Cards[[#This Row],[Customer Name]]="",I5142,"")</f>
        <v>Counter Sale</v>
      </c>
      <c r="K5143" s="67" t="str">
        <f>_xlfn.XLOOKUP(Job_Cards[[#This Row],[Part Code Issued]],'Inventory Check'!$A$3:$A$3000,'Inventory Check'!$B$3:$B$3000,"WRONG Code",0)</f>
        <v>WRONG Code</v>
      </c>
      <c r="N5143" s="69">
        <f t="shared" si="454"/>
        <v>0</v>
      </c>
      <c r="U5143" s="71">
        <f t="shared" si="453"/>
        <v>0</v>
      </c>
      <c r="V5143" s="71">
        <f t="shared" si="455"/>
        <v>0</v>
      </c>
      <c r="X5143" s="69">
        <f>Job_Cards[[#This Row],[GST on Lobour]]+Job_Cards[[#This Row],[Total Labour]]+Job_Cards[[#This Row],[Part Value]]</f>
        <v>0</v>
      </c>
    </row>
    <row r="5144" spans="7:24" x14ac:dyDescent="0.35">
      <c r="G5144" s="64"/>
      <c r="H5144" s="65"/>
      <c r="I5144" s="65" t="str">
        <f>IF(Job_Cards[[#This Row],[Customer Name]]="",I5143,"")</f>
        <v>Counter Sale</v>
      </c>
      <c r="K5144" s="67" t="str">
        <f>_xlfn.XLOOKUP(Job_Cards[[#This Row],[Part Code Issued]],'Inventory Check'!$A$3:$A$3000,'Inventory Check'!$B$3:$B$3000,"WRONG Code",0)</f>
        <v>WRONG Code</v>
      </c>
      <c r="N5144" s="69">
        <f t="shared" si="454"/>
        <v>0</v>
      </c>
      <c r="U5144" s="71">
        <f t="shared" si="453"/>
        <v>0</v>
      </c>
      <c r="V5144" s="71">
        <f t="shared" si="455"/>
        <v>0</v>
      </c>
      <c r="X5144" s="69">
        <f>Job_Cards[[#This Row],[GST on Lobour]]+Job_Cards[[#This Row],[Total Labour]]+Job_Cards[[#This Row],[Part Value]]</f>
        <v>0</v>
      </c>
    </row>
    <row r="5145" spans="7:24" x14ac:dyDescent="0.35">
      <c r="G5145" s="64"/>
      <c r="H5145" s="65"/>
      <c r="I5145" s="65" t="str">
        <f>IF(Job_Cards[[#This Row],[Customer Name]]="",I5144,"")</f>
        <v>Counter Sale</v>
      </c>
      <c r="K5145" s="67" t="str">
        <f>_xlfn.XLOOKUP(Job_Cards[[#This Row],[Part Code Issued]],'Inventory Check'!$A$3:$A$3000,'Inventory Check'!$B$3:$B$3000,"WRONG Code",0)</f>
        <v>WRONG Code</v>
      </c>
      <c r="N5145" s="69">
        <f t="shared" si="454"/>
        <v>0</v>
      </c>
      <c r="U5145" s="71">
        <f t="shared" si="453"/>
        <v>0</v>
      </c>
      <c r="V5145" s="71">
        <f t="shared" si="455"/>
        <v>0</v>
      </c>
      <c r="X5145" s="69">
        <f>Job_Cards[[#This Row],[GST on Lobour]]+Job_Cards[[#This Row],[Total Labour]]+Job_Cards[[#This Row],[Part Value]]</f>
        <v>0</v>
      </c>
    </row>
    <row r="5146" spans="7:24" x14ac:dyDescent="0.35">
      <c r="G5146" s="64"/>
      <c r="H5146" s="65"/>
      <c r="I5146" s="65" t="str">
        <f>IF(Job_Cards[[#This Row],[Customer Name]]="",I5145,"")</f>
        <v>Counter Sale</v>
      </c>
      <c r="K5146" s="67" t="str">
        <f>_xlfn.XLOOKUP(Job_Cards[[#This Row],[Part Code Issued]],'Inventory Check'!$A$3:$A$3000,'Inventory Check'!$B$3:$B$3000,"WRONG Code",0)</f>
        <v>WRONG Code</v>
      </c>
      <c r="N5146" s="69">
        <f t="shared" si="454"/>
        <v>0</v>
      </c>
      <c r="U5146" s="71">
        <f t="shared" si="453"/>
        <v>0</v>
      </c>
      <c r="V5146" s="71">
        <f t="shared" si="455"/>
        <v>0</v>
      </c>
      <c r="X5146" s="69">
        <f>Job_Cards[[#This Row],[GST on Lobour]]+Job_Cards[[#This Row],[Total Labour]]+Job_Cards[[#This Row],[Part Value]]</f>
        <v>0</v>
      </c>
    </row>
    <row r="5147" spans="7:24" x14ac:dyDescent="0.35">
      <c r="G5147" s="64"/>
      <c r="H5147" s="65"/>
      <c r="I5147" s="65" t="str">
        <f>IF(Job_Cards[[#This Row],[Customer Name]]="",I5146,"")</f>
        <v>Counter Sale</v>
      </c>
      <c r="K5147" s="67" t="str">
        <f>_xlfn.XLOOKUP(Job_Cards[[#This Row],[Part Code Issued]],'Inventory Check'!$A$3:$A$3000,'Inventory Check'!$B$3:$B$3000,"WRONG Code",0)</f>
        <v>WRONG Code</v>
      </c>
      <c r="N5147" s="69">
        <f t="shared" si="454"/>
        <v>0</v>
      </c>
      <c r="U5147" s="71">
        <f t="shared" si="453"/>
        <v>0</v>
      </c>
      <c r="V5147" s="71">
        <f t="shared" si="455"/>
        <v>0</v>
      </c>
      <c r="X5147" s="69">
        <f>Job_Cards[[#This Row],[GST on Lobour]]+Job_Cards[[#This Row],[Total Labour]]+Job_Cards[[#This Row],[Part Value]]</f>
        <v>0</v>
      </c>
    </row>
    <row r="5148" spans="7:24" x14ac:dyDescent="0.35">
      <c r="G5148" s="64"/>
      <c r="H5148" s="65"/>
      <c r="I5148" s="65" t="str">
        <f>IF(Job_Cards[[#This Row],[Customer Name]]="",I5147,"")</f>
        <v>Counter Sale</v>
      </c>
      <c r="K5148" s="67" t="str">
        <f>_xlfn.XLOOKUP(Job_Cards[[#This Row],[Part Code Issued]],'Inventory Check'!$A$3:$A$3000,'Inventory Check'!$B$3:$B$3000,"WRONG Code",0)</f>
        <v>WRONG Code</v>
      </c>
      <c r="N5148" s="69">
        <f t="shared" si="454"/>
        <v>0</v>
      </c>
      <c r="U5148" s="71">
        <f t="shared" si="453"/>
        <v>0</v>
      </c>
      <c r="V5148" s="71">
        <f t="shared" si="455"/>
        <v>0</v>
      </c>
      <c r="X5148" s="69">
        <f>Job_Cards[[#This Row],[GST on Lobour]]+Job_Cards[[#This Row],[Total Labour]]+Job_Cards[[#This Row],[Part Value]]</f>
        <v>0</v>
      </c>
    </row>
    <row r="5149" spans="7:24" x14ac:dyDescent="0.35">
      <c r="G5149" s="64"/>
      <c r="H5149" s="65"/>
      <c r="I5149" s="65" t="str">
        <f>IF(Job_Cards[[#This Row],[Customer Name]]="",I5148,"")</f>
        <v>Counter Sale</v>
      </c>
      <c r="K5149" s="67" t="str">
        <f>_xlfn.XLOOKUP(Job_Cards[[#This Row],[Part Code Issued]],'Inventory Check'!$A$3:$A$3000,'Inventory Check'!$B$3:$B$3000,"WRONG Code",0)</f>
        <v>WRONG Code</v>
      </c>
      <c r="N5149" s="69">
        <f t="shared" si="454"/>
        <v>0</v>
      </c>
      <c r="U5149" s="71">
        <f t="shared" si="453"/>
        <v>0</v>
      </c>
      <c r="V5149" s="71">
        <f t="shared" si="455"/>
        <v>0</v>
      </c>
      <c r="X5149" s="69">
        <f>Job_Cards[[#This Row],[GST on Lobour]]+Job_Cards[[#This Row],[Total Labour]]+Job_Cards[[#This Row],[Part Value]]</f>
        <v>0</v>
      </c>
    </row>
    <row r="5150" spans="7:24" x14ac:dyDescent="0.35">
      <c r="G5150" s="64"/>
      <c r="H5150" s="65"/>
      <c r="I5150" s="65" t="str">
        <f>IF(Job_Cards[[#This Row],[Customer Name]]="",I5149,"")</f>
        <v>Counter Sale</v>
      </c>
      <c r="K5150" s="67" t="str">
        <f>_xlfn.XLOOKUP(Job_Cards[[#This Row],[Part Code Issued]],'Inventory Check'!$A$3:$A$3000,'Inventory Check'!$B$3:$B$3000,"WRONG Code",0)</f>
        <v>WRONG Code</v>
      </c>
      <c r="N5150" s="69">
        <f t="shared" si="454"/>
        <v>0</v>
      </c>
      <c r="U5150" s="71">
        <f t="shared" si="453"/>
        <v>0</v>
      </c>
      <c r="V5150" s="71">
        <f t="shared" si="455"/>
        <v>0</v>
      </c>
      <c r="X5150" s="69">
        <f>Job_Cards[[#This Row],[GST on Lobour]]+Job_Cards[[#This Row],[Total Labour]]+Job_Cards[[#This Row],[Part Value]]</f>
        <v>0</v>
      </c>
    </row>
    <row r="5151" spans="7:24" x14ac:dyDescent="0.35">
      <c r="G5151" s="64"/>
      <c r="H5151" s="65"/>
      <c r="I5151" s="65" t="str">
        <f>IF(Job_Cards[[#This Row],[Customer Name]]="",I5150,"")</f>
        <v>Counter Sale</v>
      </c>
      <c r="K5151" s="67" t="str">
        <f>_xlfn.XLOOKUP(Job_Cards[[#This Row],[Part Code Issued]],'Inventory Check'!$A$3:$A$3000,'Inventory Check'!$B$3:$B$3000,"WRONG Code",0)</f>
        <v>WRONG Code</v>
      </c>
      <c r="N5151" s="69">
        <f t="shared" si="454"/>
        <v>0</v>
      </c>
      <c r="U5151" s="71">
        <f t="shared" si="453"/>
        <v>0</v>
      </c>
      <c r="V5151" s="71">
        <f t="shared" si="455"/>
        <v>0</v>
      </c>
      <c r="X5151" s="69">
        <f>Job_Cards[[#This Row],[GST on Lobour]]+Job_Cards[[#This Row],[Total Labour]]+Job_Cards[[#This Row],[Part Value]]</f>
        <v>0</v>
      </c>
    </row>
    <row r="5152" spans="7:24" x14ac:dyDescent="0.35">
      <c r="G5152" s="64"/>
      <c r="H5152" s="65"/>
      <c r="I5152" s="65" t="str">
        <f>IF(Job_Cards[[#This Row],[Customer Name]]="",I5151,"")</f>
        <v>Counter Sale</v>
      </c>
      <c r="K5152" s="67" t="str">
        <f>_xlfn.XLOOKUP(Job_Cards[[#This Row],[Part Code Issued]],'Inventory Check'!$A$3:$A$3000,'Inventory Check'!$B$3:$B$3000,"WRONG Code",0)</f>
        <v>WRONG Code</v>
      </c>
      <c r="N5152" s="69">
        <f t="shared" si="454"/>
        <v>0</v>
      </c>
      <c r="U5152" s="71">
        <f t="shared" si="453"/>
        <v>0</v>
      </c>
      <c r="V5152" s="71">
        <f t="shared" si="455"/>
        <v>0</v>
      </c>
      <c r="X5152" s="69">
        <f>Job_Cards[[#This Row],[GST on Lobour]]+Job_Cards[[#This Row],[Total Labour]]+Job_Cards[[#This Row],[Part Value]]</f>
        <v>0</v>
      </c>
    </row>
    <row r="5153" spans="7:24" x14ac:dyDescent="0.35">
      <c r="G5153" s="64"/>
      <c r="H5153" s="65"/>
      <c r="I5153" s="65" t="str">
        <f>IF(Job_Cards[[#This Row],[Customer Name]]="",I5152,"")</f>
        <v>Counter Sale</v>
      </c>
      <c r="K5153" s="67" t="str">
        <f>_xlfn.XLOOKUP(Job_Cards[[#This Row],[Part Code Issued]],'Inventory Check'!$A$3:$A$3000,'Inventory Check'!$B$3:$B$3000,"WRONG Code",0)</f>
        <v>WRONG Code</v>
      </c>
      <c r="N5153" s="69">
        <f t="shared" si="454"/>
        <v>0</v>
      </c>
      <c r="U5153" s="71">
        <f t="shared" si="453"/>
        <v>0</v>
      </c>
      <c r="V5153" s="71">
        <f t="shared" si="455"/>
        <v>0</v>
      </c>
      <c r="X5153" s="69">
        <f>Job_Cards[[#This Row],[GST on Lobour]]+Job_Cards[[#This Row],[Total Labour]]+Job_Cards[[#This Row],[Part Value]]</f>
        <v>0</v>
      </c>
    </row>
    <row r="5154" spans="7:24" x14ac:dyDescent="0.35">
      <c r="G5154" s="64"/>
      <c r="H5154" s="65"/>
      <c r="I5154" s="65" t="str">
        <f>IF(Job_Cards[[#This Row],[Customer Name]]="",I5153,"")</f>
        <v>Counter Sale</v>
      </c>
      <c r="K5154" s="67" t="str">
        <f>_xlfn.XLOOKUP(Job_Cards[[#This Row],[Part Code Issued]],'Inventory Check'!$A$3:$A$3000,'Inventory Check'!$B$3:$B$3000,"WRONG Code",0)</f>
        <v>WRONG Code</v>
      </c>
      <c r="N5154" s="69">
        <f t="shared" si="454"/>
        <v>0</v>
      </c>
      <c r="U5154" s="71">
        <f>SUM(O5154:T5154)</f>
        <v>0</v>
      </c>
      <c r="V5154" s="71">
        <f t="shared" si="455"/>
        <v>0</v>
      </c>
      <c r="X5154" s="69">
        <f>Job_Cards[[#This Row],[GST on Lobour]]+Job_Cards[[#This Row],[Total Labour]]+Job_Cards[[#This Row],[Part Value]]</f>
        <v>0</v>
      </c>
    </row>
    <row r="5155" spans="7:24" x14ac:dyDescent="0.35">
      <c r="I5155" s="65" t="str">
        <f>IF(Job_Cards[[#This Row],[Customer Name]]="",I5154,"")</f>
        <v>Counter Sale</v>
      </c>
      <c r="K5155" s="67" t="str">
        <f>_xlfn.XLOOKUP(Job_Cards[[#This Row],[Part Code Issued]],'Inventory Check'!$A$3:$A$3000,'Inventory Check'!$B$3:$B$3000,"WRONG Code",0)</f>
        <v>WRONG Code</v>
      </c>
    </row>
    <row r="5156" spans="7:24" x14ac:dyDescent="0.35">
      <c r="I5156" s="65" t="str">
        <f>IF(Job_Cards[[#This Row],[Customer Name]]="",I5155,"")</f>
        <v>Counter Sale</v>
      </c>
      <c r="K5156" s="67" t="str">
        <f>_xlfn.XLOOKUP(Job_Cards[[#This Row],[Part Code Issued]],'Inventory Check'!$A$3:$A$3000,'Inventory Check'!$B$3:$B$3000,"WRONG Code",0)</f>
        <v>WRONG Code</v>
      </c>
    </row>
    <row r="5157" spans="7:24" x14ac:dyDescent="0.35">
      <c r="I5157" s="65" t="str">
        <f>IF(Job_Cards[[#This Row],[Customer Name]]="",I5156,"")</f>
        <v>Counter Sale</v>
      </c>
      <c r="K5157" s="67" t="str">
        <f>_xlfn.XLOOKUP(Job_Cards[[#This Row],[Part Code Issued]],'Inventory Check'!$A$3:$A$3000,'Inventory Check'!$B$3:$B$3000,"WRONG Code",0)</f>
        <v>WRONG Code</v>
      </c>
    </row>
    <row r="5158" spans="7:24" x14ac:dyDescent="0.35">
      <c r="I5158" s="65" t="str">
        <f>IF(Job_Cards[[#This Row],[Customer Name]]="",I5157,"")</f>
        <v>Counter Sale</v>
      </c>
      <c r="K5158" s="67" t="str">
        <f>_xlfn.XLOOKUP(Job_Cards[[#This Row],[Part Code Issued]],'Inventory Check'!$A$3:$A$3000,'Inventory Check'!$B$3:$B$3000,"WRONG Code",0)</f>
        <v>WRONG Code</v>
      </c>
    </row>
    <row r="5159" spans="7:24" x14ac:dyDescent="0.35">
      <c r="I5159" s="65" t="str">
        <f>IF(Job_Cards[[#This Row],[Customer Name]]="",I5158,"")</f>
        <v>Counter Sale</v>
      </c>
      <c r="K5159" s="67" t="str">
        <f>_xlfn.XLOOKUP(Job_Cards[[#This Row],[Part Code Issued]],'Inventory Check'!$A$3:$A$3000,'Inventory Check'!$B$3:$B$3000,"WRONG Code",0)</f>
        <v>WRONG Code</v>
      </c>
    </row>
    <row r="5160" spans="7:24" x14ac:dyDescent="0.35">
      <c r="I5160" s="65" t="str">
        <f>IF(Job_Cards[[#This Row],[Customer Name]]="",I5159,"")</f>
        <v>Counter Sale</v>
      </c>
      <c r="K5160" s="67" t="str">
        <f>_xlfn.XLOOKUP(Job_Cards[[#This Row],[Part Code Issued]],'Inventory Check'!$A$3:$A$3000,'Inventory Check'!$B$3:$B$3000,"WRONG Code",0)</f>
        <v>WRONG Code</v>
      </c>
    </row>
    <row r="5161" spans="7:24" x14ac:dyDescent="0.35">
      <c r="I5161" s="65" t="str">
        <f>IF(Job_Cards[[#This Row],[Customer Name]]="",I5160,"")</f>
        <v>Counter Sale</v>
      </c>
      <c r="K5161" s="67" t="str">
        <f>_xlfn.XLOOKUP(Job_Cards[[#This Row],[Part Code Issued]],'Inventory Check'!$A$3:$A$3000,'Inventory Check'!$B$3:$B$3000,"WRONG Code",0)</f>
        <v>WRONG Code</v>
      </c>
    </row>
    <row r="5162" spans="7:24" x14ac:dyDescent="0.35">
      <c r="I5162" s="65" t="str">
        <f>IF(Job_Cards[[#This Row],[Customer Name]]="",I5161,"")</f>
        <v>Counter Sale</v>
      </c>
      <c r="K5162" s="67" t="str">
        <f>_xlfn.XLOOKUP(Job_Cards[[#This Row],[Part Code Issued]],'Inventory Check'!$A$3:$A$3000,'Inventory Check'!$B$3:$B$3000,"WRONG Code",0)</f>
        <v>WRONG Code</v>
      </c>
    </row>
    <row r="5163" spans="7:24" x14ac:dyDescent="0.35">
      <c r="I5163" s="65" t="str">
        <f>IF(Job_Cards[[#This Row],[Customer Name]]="",I5162,"")</f>
        <v>Counter Sale</v>
      </c>
      <c r="K5163" s="67" t="str">
        <f>_xlfn.XLOOKUP(Job_Cards[[#This Row],[Part Code Issued]],'Inventory Check'!$A$3:$A$3000,'Inventory Check'!$B$3:$B$3000,"WRONG Code",0)</f>
        <v>WRONG Code</v>
      </c>
    </row>
    <row r="5164" spans="7:24" x14ac:dyDescent="0.35">
      <c r="I5164" s="65" t="str">
        <f>IF(Job_Cards[[#This Row],[Customer Name]]="",I5163,"")</f>
        <v>Counter Sale</v>
      </c>
      <c r="K5164" s="67" t="str">
        <f>_xlfn.XLOOKUP(Job_Cards[[#This Row],[Part Code Issued]],'Inventory Check'!$A$3:$A$3000,'Inventory Check'!$B$3:$B$3000,"WRONG Code",0)</f>
        <v>WRONG Code</v>
      </c>
    </row>
    <row r="5165" spans="7:24" x14ac:dyDescent="0.35">
      <c r="I5165" s="65" t="str">
        <f>IF(Job_Cards[[#This Row],[Customer Name]]="",I5164,"")</f>
        <v>Counter Sale</v>
      </c>
      <c r="K5165" s="67" t="str">
        <f>_xlfn.XLOOKUP(Job_Cards[[#This Row],[Part Code Issued]],'Inventory Check'!$A$3:$A$3000,'Inventory Check'!$B$3:$B$3000,"WRONG Code",0)</f>
        <v>WRONG Code</v>
      </c>
    </row>
    <row r="5166" spans="7:24" x14ac:dyDescent="0.35">
      <c r="I5166" s="65" t="str">
        <f>IF(Job_Cards[[#This Row],[Customer Name]]="",I5165,"")</f>
        <v>Counter Sale</v>
      </c>
      <c r="K5166" s="67" t="str">
        <f>_xlfn.XLOOKUP(Job_Cards[[#This Row],[Part Code Issued]],'Inventory Check'!$A$3:$A$3000,'Inventory Check'!$B$3:$B$3000,"WRONG Code",0)</f>
        <v>WRONG Code</v>
      </c>
    </row>
    <row r="5167" spans="7:24" x14ac:dyDescent="0.35">
      <c r="I5167" s="65" t="str">
        <f>IF(Job_Cards[[#This Row],[Customer Name]]="",I5166,"")</f>
        <v>Counter Sale</v>
      </c>
      <c r="K5167" s="67" t="str">
        <f>_xlfn.XLOOKUP(Job_Cards[[#This Row],[Part Code Issued]],'Inventory Check'!$A$3:$A$3000,'Inventory Check'!$B$3:$B$3000,"WRONG Code",0)</f>
        <v>WRONG Code</v>
      </c>
    </row>
    <row r="5168" spans="7:24" x14ac:dyDescent="0.35">
      <c r="I5168" s="65" t="str">
        <f>IF(Job_Cards[[#This Row],[Customer Name]]="",I5167,"")</f>
        <v>Counter Sale</v>
      </c>
      <c r="K5168" s="67" t="str">
        <f>_xlfn.XLOOKUP(Job_Cards[[#This Row],[Part Code Issued]],'Inventory Check'!$A$3:$A$3000,'Inventory Check'!$B$3:$B$3000,"WRONG Code",0)</f>
        <v>WRONG Code</v>
      </c>
    </row>
    <row r="5169" spans="9:11" x14ac:dyDescent="0.35">
      <c r="I5169" s="65" t="str">
        <f>IF(Job_Cards[[#This Row],[Customer Name]]="",I5168,"")</f>
        <v>Counter Sale</v>
      </c>
      <c r="K5169" s="67" t="str">
        <f>_xlfn.XLOOKUP(Job_Cards[[#This Row],[Part Code Issued]],'Inventory Check'!$A$3:$A$3000,'Inventory Check'!$B$3:$B$3000,"WRONG Code",0)</f>
        <v>WRONG Code</v>
      </c>
    </row>
    <row r="5170" spans="9:11" x14ac:dyDescent="0.35">
      <c r="I5170" s="65" t="str">
        <f>IF(Job_Cards[[#This Row],[Customer Name]]="",I5169,"")</f>
        <v>Counter Sale</v>
      </c>
      <c r="K5170" s="67" t="str">
        <f>_xlfn.XLOOKUP(Job_Cards[[#This Row],[Part Code Issued]],'Inventory Check'!$A$3:$A$3000,'Inventory Check'!$B$3:$B$3000,"WRONG Code",0)</f>
        <v>WRONG Code</v>
      </c>
    </row>
    <row r="5171" spans="9:11" x14ac:dyDescent="0.35">
      <c r="I5171" s="65" t="str">
        <f>IF(Job_Cards[[#This Row],[Customer Name]]="",I5170,"")</f>
        <v>Counter Sale</v>
      </c>
      <c r="K5171" s="67" t="str">
        <f>_xlfn.XLOOKUP(Job_Cards[[#This Row],[Part Code Issued]],'Inventory Check'!$A$3:$A$3000,'Inventory Check'!$B$3:$B$3000,"WRONG Code",0)</f>
        <v>WRONG Code</v>
      </c>
    </row>
    <row r="5172" spans="9:11" x14ac:dyDescent="0.35">
      <c r="I5172" s="65" t="str">
        <f>IF(Job_Cards[[#This Row],[Customer Name]]="",I5171,"")</f>
        <v>Counter Sale</v>
      </c>
      <c r="K5172" s="67" t="str">
        <f>_xlfn.XLOOKUP(Job_Cards[[#This Row],[Part Code Issued]],'Inventory Check'!$A$3:$A$3000,'Inventory Check'!$B$3:$B$3000,"WRONG Code",0)</f>
        <v>WRONG Code</v>
      </c>
    </row>
    <row r="5173" spans="9:11" x14ac:dyDescent="0.35">
      <c r="I5173" s="65" t="str">
        <f>IF(Job_Cards[[#This Row],[Customer Name]]="",I5172,"")</f>
        <v>Counter Sale</v>
      </c>
      <c r="K5173" s="67" t="str">
        <f>_xlfn.XLOOKUP(Job_Cards[[#This Row],[Part Code Issued]],'Inventory Check'!$A$3:$A$3000,'Inventory Check'!$B$3:$B$3000,"WRONG Code",0)</f>
        <v>WRONG Code</v>
      </c>
    </row>
    <row r="5174" spans="9:11" x14ac:dyDescent="0.35">
      <c r="I5174" s="65" t="str">
        <f>IF(Job_Cards[[#This Row],[Customer Name]]="",I5173,"")</f>
        <v>Counter Sale</v>
      </c>
      <c r="K5174" s="67" t="str">
        <f>_xlfn.XLOOKUP(Job_Cards[[#This Row],[Part Code Issued]],'Inventory Check'!$A$3:$A$3000,'Inventory Check'!$B$3:$B$3000,"WRONG Code",0)</f>
        <v>WRONG Code</v>
      </c>
    </row>
    <row r="5175" spans="9:11" x14ac:dyDescent="0.35">
      <c r="I5175" s="65" t="str">
        <f>IF(Job_Cards[[#This Row],[Customer Name]]="",I5174,"")</f>
        <v>Counter Sale</v>
      </c>
      <c r="K5175" s="67" t="str">
        <f>_xlfn.XLOOKUP(Job_Cards[[#This Row],[Part Code Issued]],'Inventory Check'!$A$3:$A$3000,'Inventory Check'!$B$3:$B$3000,"WRONG Code",0)</f>
        <v>WRONG Code</v>
      </c>
    </row>
    <row r="5176" spans="9:11" x14ac:dyDescent="0.35">
      <c r="I5176" s="65" t="str">
        <f>IF(Job_Cards[[#This Row],[Customer Name]]="",I5175,"")</f>
        <v>Counter Sale</v>
      </c>
      <c r="K5176" s="67" t="str">
        <f>_xlfn.XLOOKUP(Job_Cards[[#This Row],[Part Code Issued]],'Inventory Check'!$A$3:$A$3000,'Inventory Check'!$B$3:$B$3000,"WRONG Code",0)</f>
        <v>WRONG Code</v>
      </c>
    </row>
    <row r="5177" spans="9:11" x14ac:dyDescent="0.35">
      <c r="I5177" s="65" t="str">
        <f>IF(Job_Cards[[#This Row],[Customer Name]]="",I5176,"")</f>
        <v>Counter Sale</v>
      </c>
      <c r="K5177" s="67" t="str">
        <f>_xlfn.XLOOKUP(Job_Cards[[#This Row],[Part Code Issued]],'Inventory Check'!$A$3:$A$3000,'Inventory Check'!$B$3:$B$3000,"WRONG Code",0)</f>
        <v>WRONG Code</v>
      </c>
    </row>
    <row r="5178" spans="9:11" x14ac:dyDescent="0.35">
      <c r="I5178" s="65" t="str">
        <f>IF(Job_Cards[[#This Row],[Customer Name]]="",I5177,"")</f>
        <v>Counter Sale</v>
      </c>
      <c r="K5178" s="67" t="str">
        <f>_xlfn.XLOOKUP(Job_Cards[[#This Row],[Part Code Issued]],'Inventory Check'!$A$3:$A$3000,'Inventory Check'!$B$3:$B$3000,"WRONG Code",0)</f>
        <v>WRONG Code</v>
      </c>
    </row>
    <row r="5179" spans="9:11" x14ac:dyDescent="0.35">
      <c r="I5179" s="65" t="str">
        <f>IF(Job_Cards[[#This Row],[Customer Name]]="",I5178,"")</f>
        <v>Counter Sale</v>
      </c>
      <c r="K5179" s="67" t="str">
        <f>_xlfn.XLOOKUP(Job_Cards[[#This Row],[Part Code Issued]],'Inventory Check'!$A$3:$A$3000,'Inventory Check'!$B$3:$B$3000,"WRONG Code",0)</f>
        <v>WRONG Code</v>
      </c>
    </row>
    <row r="5180" spans="9:11" x14ac:dyDescent="0.35">
      <c r="I5180" s="65" t="str">
        <f>IF(Job_Cards[[#This Row],[Customer Name]]="",I5179,"")</f>
        <v>Counter Sale</v>
      </c>
      <c r="K5180" s="67" t="str">
        <f>_xlfn.XLOOKUP(Job_Cards[[#This Row],[Part Code Issued]],'Inventory Check'!$A$3:$A$3000,'Inventory Check'!$B$3:$B$3000,"WRONG Code",0)</f>
        <v>WRONG Code</v>
      </c>
    </row>
    <row r="5181" spans="9:11" x14ac:dyDescent="0.35">
      <c r="I5181" s="65" t="str">
        <f>IF(Job_Cards[[#This Row],[Customer Name]]="",I5180,"")</f>
        <v>Counter Sale</v>
      </c>
      <c r="K5181" s="67" t="str">
        <f>_xlfn.XLOOKUP(Job_Cards[[#This Row],[Part Code Issued]],'Inventory Check'!$A$3:$A$3000,'Inventory Check'!$B$3:$B$3000,"WRONG Code",0)</f>
        <v>WRONG Code</v>
      </c>
    </row>
    <row r="5182" spans="9:11" x14ac:dyDescent="0.35">
      <c r="I5182" s="65" t="str">
        <f>IF(Job_Cards[[#This Row],[Customer Name]]="",I5181,"")</f>
        <v>Counter Sale</v>
      </c>
      <c r="K5182" s="67" t="str">
        <f>_xlfn.XLOOKUP(Job_Cards[[#This Row],[Part Code Issued]],'Inventory Check'!$A$3:$A$3000,'Inventory Check'!$B$3:$B$3000,"WRONG Code",0)</f>
        <v>WRONG Code</v>
      </c>
    </row>
    <row r="5183" spans="9:11" x14ac:dyDescent="0.35">
      <c r="I5183" s="65" t="str">
        <f>IF(Job_Cards[[#This Row],[Customer Name]]="",I5182,"")</f>
        <v>Counter Sale</v>
      </c>
      <c r="K5183" s="67" t="str">
        <f>_xlfn.XLOOKUP(Job_Cards[[#This Row],[Part Code Issued]],'Inventory Check'!$A$3:$A$3000,'Inventory Check'!$B$3:$B$3000,"WRONG Code",0)</f>
        <v>WRONG Code</v>
      </c>
    </row>
    <row r="5184" spans="9:11" x14ac:dyDescent="0.35">
      <c r="I5184" s="65" t="str">
        <f>IF(Job_Cards[[#This Row],[Customer Name]]="",I5183,"")</f>
        <v>Counter Sale</v>
      </c>
      <c r="K5184" s="67" t="str">
        <f>_xlfn.XLOOKUP(Job_Cards[[#This Row],[Part Code Issued]],'Inventory Check'!$A$3:$A$3000,'Inventory Check'!$B$3:$B$3000,"WRONG Code",0)</f>
        <v>WRONG Code</v>
      </c>
    </row>
    <row r="5185" spans="9:11" x14ac:dyDescent="0.35">
      <c r="I5185" s="65" t="str">
        <f>IF(Job_Cards[[#This Row],[Customer Name]]="",I5184,"")</f>
        <v>Counter Sale</v>
      </c>
      <c r="K5185" s="67" t="str">
        <f>_xlfn.XLOOKUP(Job_Cards[[#This Row],[Part Code Issued]],'Inventory Check'!$A$3:$A$3000,'Inventory Check'!$B$3:$B$3000,"WRONG Code",0)</f>
        <v>WRONG Code</v>
      </c>
    </row>
    <row r="5186" spans="9:11" x14ac:dyDescent="0.35">
      <c r="I5186" s="65" t="str">
        <f>IF(Job_Cards[[#This Row],[Customer Name]]="",I5185,"")</f>
        <v>Counter Sale</v>
      </c>
      <c r="K5186" s="67" t="str">
        <f>_xlfn.XLOOKUP(Job_Cards[[#This Row],[Part Code Issued]],'Inventory Check'!$A$3:$A$3000,'Inventory Check'!$B$3:$B$3000,"WRONG Code",0)</f>
        <v>WRONG Code</v>
      </c>
    </row>
    <row r="5187" spans="9:11" x14ac:dyDescent="0.35">
      <c r="I5187" s="65" t="str">
        <f>IF(Job_Cards[[#This Row],[Customer Name]]="",I5186,"")</f>
        <v>Counter Sale</v>
      </c>
      <c r="K5187" s="67" t="str">
        <f>_xlfn.XLOOKUP(Job_Cards[[#This Row],[Part Code Issued]],'Inventory Check'!$A$3:$A$3000,'Inventory Check'!$B$3:$B$3000,"WRONG Code",0)</f>
        <v>WRONG Code</v>
      </c>
    </row>
    <row r="5188" spans="9:11" x14ac:dyDescent="0.35">
      <c r="I5188" s="65" t="str">
        <f>IF(Job_Cards[[#This Row],[Customer Name]]="",I5187,"")</f>
        <v>Counter Sale</v>
      </c>
      <c r="K5188" s="67" t="str">
        <f>_xlfn.XLOOKUP(Job_Cards[[#This Row],[Part Code Issued]],'Inventory Check'!$A$3:$A$3000,'Inventory Check'!$B$3:$B$3000,"WRONG Code",0)</f>
        <v>WRONG Code</v>
      </c>
    </row>
    <row r="5189" spans="9:11" x14ac:dyDescent="0.35">
      <c r="I5189" s="65" t="str">
        <f>IF(Job_Cards[[#This Row],[Customer Name]]="",I5188,"")</f>
        <v>Counter Sale</v>
      </c>
      <c r="K5189" s="67" t="str">
        <f>_xlfn.XLOOKUP(Job_Cards[[#This Row],[Part Code Issued]],'Inventory Check'!$A$3:$A$3000,'Inventory Check'!$B$3:$B$3000,"WRONG Code",0)</f>
        <v>WRONG Code</v>
      </c>
    </row>
    <row r="5190" spans="9:11" x14ac:dyDescent="0.35">
      <c r="I5190" s="65" t="str">
        <f>IF(Job_Cards[[#This Row],[Customer Name]]="",I5189,"")</f>
        <v>Counter Sale</v>
      </c>
      <c r="K5190" s="67" t="str">
        <f>_xlfn.XLOOKUP(Job_Cards[[#This Row],[Part Code Issued]],'Inventory Check'!$A$3:$A$3000,'Inventory Check'!$B$3:$B$3000,"WRONG Code",0)</f>
        <v>WRONG Code</v>
      </c>
    </row>
    <row r="5191" spans="9:11" x14ac:dyDescent="0.35">
      <c r="I5191" s="65" t="str">
        <f>IF(Job_Cards[[#This Row],[Customer Name]]="",I5190,"")</f>
        <v>Counter Sale</v>
      </c>
      <c r="K5191" s="67" t="str">
        <f>_xlfn.XLOOKUP(Job_Cards[[#This Row],[Part Code Issued]],'Inventory Check'!$A$3:$A$3000,'Inventory Check'!$B$3:$B$3000,"WRONG Code",0)</f>
        <v>WRONG Code</v>
      </c>
    </row>
    <row r="5192" spans="9:11" x14ac:dyDescent="0.35">
      <c r="I5192" s="65" t="str">
        <f>IF(Job_Cards[[#This Row],[Customer Name]]="",I5191,"")</f>
        <v>Counter Sale</v>
      </c>
      <c r="K5192" s="67" t="str">
        <f>_xlfn.XLOOKUP(Job_Cards[[#This Row],[Part Code Issued]],'Inventory Check'!$A$3:$A$3000,'Inventory Check'!$B$3:$B$3000,"WRONG Code",0)</f>
        <v>WRONG Code</v>
      </c>
    </row>
    <row r="5193" spans="9:11" x14ac:dyDescent="0.35">
      <c r="I5193" s="65" t="str">
        <f>IF(Job_Cards[[#This Row],[Customer Name]]="",I5192,"")</f>
        <v>Counter Sale</v>
      </c>
      <c r="K5193" s="67" t="str">
        <f>_xlfn.XLOOKUP(Job_Cards[[#This Row],[Part Code Issued]],'Inventory Check'!$A$3:$A$3000,'Inventory Check'!$B$3:$B$3000,"WRONG Code",0)</f>
        <v>WRONG Code</v>
      </c>
    </row>
    <row r="5194" spans="9:11" x14ac:dyDescent="0.35">
      <c r="I5194" s="65" t="str">
        <f>IF(Job_Cards[[#This Row],[Customer Name]]="",I5193,"")</f>
        <v>Counter Sale</v>
      </c>
      <c r="K5194" s="67" t="str">
        <f>_xlfn.XLOOKUP(Job_Cards[[#This Row],[Part Code Issued]],'Inventory Check'!$A$3:$A$3000,'Inventory Check'!$B$3:$B$3000,"WRONG Code",0)</f>
        <v>WRONG Code</v>
      </c>
    </row>
    <row r="5195" spans="9:11" x14ac:dyDescent="0.35">
      <c r="I5195" s="65" t="str">
        <f>IF(Job_Cards[[#This Row],[Customer Name]]="",I5194,"")</f>
        <v>Counter Sale</v>
      </c>
      <c r="K5195" s="67" t="str">
        <f>_xlfn.XLOOKUP(Job_Cards[[#This Row],[Part Code Issued]],'Inventory Check'!$A$3:$A$3000,'Inventory Check'!$B$3:$B$3000,"WRONG Code",0)</f>
        <v>WRONG Code</v>
      </c>
    </row>
    <row r="5196" spans="9:11" x14ac:dyDescent="0.35">
      <c r="I5196" s="65" t="str">
        <f>IF(Job_Cards[[#This Row],[Customer Name]]="",I5195,"")</f>
        <v>Counter Sale</v>
      </c>
      <c r="K5196" s="67" t="str">
        <f>_xlfn.XLOOKUP(Job_Cards[[#This Row],[Part Code Issued]],'Inventory Check'!$A$3:$A$3000,'Inventory Check'!$B$3:$B$3000,"WRONG Code",0)</f>
        <v>WRONG Code</v>
      </c>
    </row>
    <row r="5197" spans="9:11" x14ac:dyDescent="0.35">
      <c r="I5197" s="65" t="str">
        <f>IF(Job_Cards[[#This Row],[Customer Name]]="",I5196,"")</f>
        <v>Counter Sale</v>
      </c>
      <c r="K5197" s="67" t="str">
        <f>_xlfn.XLOOKUP(Job_Cards[[#This Row],[Part Code Issued]],'Inventory Check'!$A$3:$A$3000,'Inventory Check'!$B$3:$B$3000,"WRONG Code",0)</f>
        <v>WRONG Code</v>
      </c>
    </row>
    <row r="5198" spans="9:11" x14ac:dyDescent="0.35">
      <c r="I5198" s="65" t="str">
        <f>IF(Job_Cards[[#This Row],[Customer Name]]="",I5197,"")</f>
        <v>Counter Sale</v>
      </c>
      <c r="K5198" s="67" t="str">
        <f>_xlfn.XLOOKUP(Job_Cards[[#This Row],[Part Code Issued]],'Inventory Check'!$A$3:$A$3000,'Inventory Check'!$B$3:$B$3000,"WRONG Code",0)</f>
        <v>WRONG Code</v>
      </c>
    </row>
    <row r="5199" spans="9:11" x14ac:dyDescent="0.35">
      <c r="I5199" s="65" t="str">
        <f>IF(Job_Cards[[#This Row],[Customer Name]]="",I5198,"")</f>
        <v>Counter Sale</v>
      </c>
      <c r="K5199" s="67" t="str">
        <f>_xlfn.XLOOKUP(Job_Cards[[#This Row],[Part Code Issued]],'Inventory Check'!$A$3:$A$3000,'Inventory Check'!$B$3:$B$3000,"WRONG Code",0)</f>
        <v>WRONG Code</v>
      </c>
    </row>
    <row r="5200" spans="9:11" x14ac:dyDescent="0.35">
      <c r="I5200" s="65" t="str">
        <f>IF(Job_Cards[[#This Row],[Customer Name]]="",I5199,"")</f>
        <v>Counter Sale</v>
      </c>
      <c r="K5200" s="67" t="str">
        <f>_xlfn.XLOOKUP(Job_Cards[[#This Row],[Part Code Issued]],'Inventory Check'!$A$3:$A$3000,'Inventory Check'!$B$3:$B$3000,"WRONG Code",0)</f>
        <v>WRONG Code</v>
      </c>
    </row>
    <row r="5201" spans="9:11" x14ac:dyDescent="0.35">
      <c r="I5201" s="65" t="str">
        <f>IF(Job_Cards[[#This Row],[Customer Name]]="",I5200,"")</f>
        <v>Counter Sale</v>
      </c>
      <c r="K5201" s="67" t="str">
        <f>_xlfn.XLOOKUP(Job_Cards[[#This Row],[Part Code Issued]],'Inventory Check'!$A$3:$A$3000,'Inventory Check'!$B$3:$B$3000,"WRONG Code",0)</f>
        <v>WRONG Code</v>
      </c>
    </row>
    <row r="5202" spans="9:11" x14ac:dyDescent="0.35">
      <c r="I5202" s="65" t="str">
        <f>IF(Job_Cards[[#This Row],[Customer Name]]="",I5201,"")</f>
        <v>Counter Sale</v>
      </c>
      <c r="K5202" s="67" t="str">
        <f>_xlfn.XLOOKUP(Job_Cards[[#This Row],[Part Code Issued]],'Inventory Check'!$A$3:$A$3000,'Inventory Check'!$B$3:$B$3000,"WRONG Code",0)</f>
        <v>WRONG Code</v>
      </c>
    </row>
    <row r="5203" spans="9:11" x14ac:dyDescent="0.35">
      <c r="I5203" s="65" t="str">
        <f>IF(Job_Cards[[#This Row],[Customer Name]]="",I5202,"")</f>
        <v>Counter Sale</v>
      </c>
      <c r="K5203" s="67" t="str">
        <f>_xlfn.XLOOKUP(Job_Cards[[#This Row],[Part Code Issued]],'Inventory Check'!$A$3:$A$3000,'Inventory Check'!$B$3:$B$3000,"WRONG Code",0)</f>
        <v>WRONG Code</v>
      </c>
    </row>
    <row r="5204" spans="9:11" x14ac:dyDescent="0.35">
      <c r="I5204" s="65" t="str">
        <f>IF(Job_Cards[[#This Row],[Customer Name]]="",I5203,"")</f>
        <v>Counter Sale</v>
      </c>
      <c r="K5204" s="67" t="str">
        <f>_xlfn.XLOOKUP(Job_Cards[[#This Row],[Part Code Issued]],'Inventory Check'!$A$3:$A$3000,'Inventory Check'!$B$3:$B$3000,"WRONG Code",0)</f>
        <v>WRONG Code</v>
      </c>
    </row>
    <row r="5205" spans="9:11" x14ac:dyDescent="0.35">
      <c r="I5205" s="65" t="str">
        <f>IF(Job_Cards[[#This Row],[Customer Name]]="",I5204,"")</f>
        <v>Counter Sale</v>
      </c>
      <c r="K5205" s="67" t="str">
        <f>_xlfn.XLOOKUP(Job_Cards[[#This Row],[Part Code Issued]],'Inventory Check'!$A$3:$A$3000,'Inventory Check'!$B$3:$B$3000,"WRONG Code",0)</f>
        <v>WRONG Code</v>
      </c>
    </row>
    <row r="5206" spans="9:11" x14ac:dyDescent="0.35">
      <c r="I5206" s="65" t="str">
        <f>IF(Job_Cards[[#This Row],[Customer Name]]="",I5205,"")</f>
        <v>Counter Sale</v>
      </c>
      <c r="K5206" s="67" t="str">
        <f>_xlfn.XLOOKUP(Job_Cards[[#This Row],[Part Code Issued]],'Inventory Check'!$A$3:$A$3000,'Inventory Check'!$B$3:$B$3000,"WRONG Code",0)</f>
        <v>WRONG Code</v>
      </c>
    </row>
    <row r="5207" spans="9:11" x14ac:dyDescent="0.35">
      <c r="I5207" s="65" t="str">
        <f>IF(Job_Cards[[#This Row],[Customer Name]]="",I5206,"")</f>
        <v>Counter Sale</v>
      </c>
      <c r="K5207" s="67" t="str">
        <f>_xlfn.XLOOKUP(Job_Cards[[#This Row],[Part Code Issued]],'Inventory Check'!$A$3:$A$3000,'Inventory Check'!$B$3:$B$3000,"WRONG Code",0)</f>
        <v>WRONG Code</v>
      </c>
    </row>
    <row r="5208" spans="9:11" x14ac:dyDescent="0.35">
      <c r="I5208" s="65" t="str">
        <f>IF(Job_Cards[[#This Row],[Customer Name]]="",I5207,"")</f>
        <v>Counter Sale</v>
      </c>
      <c r="K5208" s="67">
        <f>_xlfn.XLOOKUP(Job_Cards[[#This Row],[Part Code Issued]],'Inventory Check'!$A$3:$A$3000,'Inventory Check'!$B$3:$B$3000,"WRONG Code",0)</f>
        <v>0</v>
      </c>
    </row>
    <row r="5209" spans="9:11" x14ac:dyDescent="0.35">
      <c r="I5209" s="65" t="str">
        <f>IF(Job_Cards[[#This Row],[Customer Name]]="",I5208,"")</f>
        <v>Counter Sale</v>
      </c>
      <c r="K5209" s="67">
        <f>_xlfn.XLOOKUP(Job_Cards[[#This Row],[Part Code Issued]],'Inventory Check'!$A$3:$A$3000,'Inventory Check'!$B$3:$B$3000,"WRONG Code",0)</f>
        <v>0</v>
      </c>
    </row>
    <row r="5210" spans="9:11" x14ac:dyDescent="0.35">
      <c r="I5210" s="65" t="str">
        <f>IF(Job_Cards[[#This Row],[Customer Name]]="",I5209,"")</f>
        <v>Counter Sale</v>
      </c>
      <c r="K5210" s="67">
        <f>_xlfn.XLOOKUP(Job_Cards[[#This Row],[Part Code Issued]],'Inventory Check'!$A$3:$A$3000,'Inventory Check'!$B$3:$B$3000,"WRONG Code",0)</f>
        <v>0</v>
      </c>
    </row>
    <row r="5211" spans="9:11" x14ac:dyDescent="0.35">
      <c r="I5211" s="65" t="str">
        <f>IF(Job_Cards[[#This Row],[Customer Name]]="",I5210,"")</f>
        <v>Counter Sale</v>
      </c>
      <c r="K5211" s="67">
        <f>_xlfn.XLOOKUP(Job_Cards[[#This Row],[Part Code Issued]],'Inventory Check'!$A$3:$A$3000,'Inventory Check'!$B$3:$B$3000,"WRONG Code",0)</f>
        <v>0</v>
      </c>
    </row>
    <row r="5212" spans="9:11" x14ac:dyDescent="0.35">
      <c r="I5212" s="65" t="str">
        <f>IF(Job_Cards[[#This Row],[Customer Name]]="",I5211,"")</f>
        <v>Counter Sale</v>
      </c>
      <c r="K5212" s="67">
        <f>_xlfn.XLOOKUP(Job_Cards[[#This Row],[Part Code Issued]],'Inventory Check'!$A$3:$A$3000,'Inventory Check'!$B$3:$B$3000,"WRONG Code",0)</f>
        <v>0</v>
      </c>
    </row>
    <row r="5213" spans="9:11" x14ac:dyDescent="0.35">
      <c r="I5213" s="65" t="str">
        <f>IF(Job_Cards[[#This Row],[Customer Name]]="",I5212,"")</f>
        <v>Counter Sale</v>
      </c>
      <c r="K5213" s="67">
        <f>_xlfn.XLOOKUP(Job_Cards[[#This Row],[Part Code Issued]],'Inventory Check'!$A$3:$A$3000,'Inventory Check'!$B$3:$B$3000,"WRONG Code",0)</f>
        <v>0</v>
      </c>
    </row>
    <row r="5214" spans="9:11" x14ac:dyDescent="0.35">
      <c r="I5214" s="65" t="str">
        <f>IF(Job_Cards[[#This Row],[Customer Name]]="",I5213,"")</f>
        <v>Counter Sale</v>
      </c>
      <c r="K5214" s="67">
        <f>_xlfn.XLOOKUP(Job_Cards[[#This Row],[Part Code Issued]],'Inventory Check'!$A$3:$A$3000,'Inventory Check'!$B$3:$B$3000,"WRONG Code",0)</f>
        <v>0</v>
      </c>
    </row>
    <row r="5215" spans="9:11" x14ac:dyDescent="0.35">
      <c r="I5215" s="65" t="str">
        <f>IF(Job_Cards[[#This Row],[Customer Name]]="",I5214,"")</f>
        <v>Counter Sale</v>
      </c>
      <c r="K5215" s="67">
        <f>_xlfn.XLOOKUP(Job_Cards[[#This Row],[Part Code Issued]],'Inventory Check'!$A$3:$A$3000,'Inventory Check'!$B$3:$B$3000,"WRONG Code",0)</f>
        <v>0</v>
      </c>
    </row>
    <row r="5216" spans="9:11" x14ac:dyDescent="0.35">
      <c r="I5216" s="65" t="str">
        <f>IF(Job_Cards[[#This Row],[Customer Name]]="",I5215,"")</f>
        <v>Counter Sale</v>
      </c>
      <c r="K5216" s="67">
        <f>_xlfn.XLOOKUP(Job_Cards[[#This Row],[Part Code Issued]],'Inventory Check'!$A$3:$A$3000,'Inventory Check'!$B$3:$B$3000,"WRONG Code",0)</f>
        <v>0</v>
      </c>
    </row>
    <row r="5217" spans="9:11" x14ac:dyDescent="0.35">
      <c r="I5217" s="65" t="str">
        <f>IF(Job_Cards[[#This Row],[Customer Name]]="",I5216,"")</f>
        <v>Counter Sale</v>
      </c>
      <c r="K5217" s="67">
        <f>_xlfn.XLOOKUP(Job_Cards[[#This Row],[Part Code Issued]],'Inventory Check'!$A$3:$A$3000,'Inventory Check'!$B$3:$B$3000,"WRONG Code",0)</f>
        <v>0</v>
      </c>
    </row>
    <row r="5218" spans="9:11" x14ac:dyDescent="0.35">
      <c r="I5218" s="65" t="str">
        <f>IF(Job_Cards[[#This Row],[Customer Name]]="",I5217,"")</f>
        <v>Counter Sale</v>
      </c>
      <c r="K5218" s="67">
        <f>_xlfn.XLOOKUP(Job_Cards[[#This Row],[Part Code Issued]],'Inventory Check'!$A$3:$A$3000,'Inventory Check'!$B$3:$B$3000,"WRONG Code",0)</f>
        <v>0</v>
      </c>
    </row>
    <row r="5219" spans="9:11" x14ac:dyDescent="0.35">
      <c r="I5219" s="65" t="str">
        <f>IF(Job_Cards[[#This Row],[Customer Name]]="",I5218,"")</f>
        <v>Counter Sale</v>
      </c>
      <c r="K5219" s="67">
        <f>_xlfn.XLOOKUP(Job_Cards[[#This Row],[Part Code Issued]],'Inventory Check'!$A$3:$A$3000,'Inventory Check'!$B$3:$B$3000,"WRONG Code",0)</f>
        <v>0</v>
      </c>
    </row>
    <row r="5220" spans="9:11" x14ac:dyDescent="0.35">
      <c r="I5220" s="65" t="str">
        <f>IF(Job_Cards[[#This Row],[Customer Name]]="",I5219,"")</f>
        <v>Counter Sale</v>
      </c>
      <c r="K5220" s="67">
        <f>_xlfn.XLOOKUP(Job_Cards[[#This Row],[Part Code Issued]],'Inventory Check'!$A$3:$A$3000,'Inventory Check'!$B$3:$B$3000,"WRONG Code",0)</f>
        <v>0</v>
      </c>
    </row>
    <row r="5221" spans="9:11" x14ac:dyDescent="0.35">
      <c r="I5221" s="65" t="str">
        <f>IF(Job_Cards[[#This Row],[Customer Name]]="",I5220,"")</f>
        <v>Counter Sale</v>
      </c>
      <c r="K5221" s="67">
        <f>_xlfn.XLOOKUP(Job_Cards[[#This Row],[Part Code Issued]],'Inventory Check'!$A$3:$A$3000,'Inventory Check'!$B$3:$B$3000,"WRONG Code",0)</f>
        <v>0</v>
      </c>
    </row>
    <row r="5222" spans="9:11" x14ac:dyDescent="0.35">
      <c r="I5222" s="65" t="str">
        <f>IF(Job_Cards[[#This Row],[Customer Name]]="",I5221,"")</f>
        <v>Counter Sale</v>
      </c>
      <c r="K5222" s="67">
        <f>_xlfn.XLOOKUP(Job_Cards[[#This Row],[Part Code Issued]],'Inventory Check'!$A$3:$A$3000,'Inventory Check'!$B$3:$B$3000,"WRONG Code",0)</f>
        <v>0</v>
      </c>
    </row>
    <row r="5223" spans="9:11" x14ac:dyDescent="0.35">
      <c r="I5223" s="65" t="str">
        <f>IF(Job_Cards[[#This Row],[Customer Name]]="",I5222,"")</f>
        <v>Counter Sale</v>
      </c>
      <c r="K5223" s="67">
        <f>_xlfn.XLOOKUP(Job_Cards[[#This Row],[Part Code Issued]],'Inventory Check'!$A$3:$A$3000,'Inventory Check'!$B$3:$B$3000,"WRONG Code",0)</f>
        <v>0</v>
      </c>
    </row>
    <row r="5224" spans="9:11" x14ac:dyDescent="0.35">
      <c r="I5224" s="65" t="str">
        <f>IF(Job_Cards[[#This Row],[Customer Name]]="",I5223,"")</f>
        <v>Counter Sale</v>
      </c>
      <c r="K5224" s="67">
        <f>_xlfn.XLOOKUP(Job_Cards[[#This Row],[Part Code Issued]],'Inventory Check'!$A$3:$A$3000,'Inventory Check'!$B$3:$B$3000,"WRONG Code",0)</f>
        <v>0</v>
      </c>
    </row>
    <row r="5225" spans="9:11" x14ac:dyDescent="0.35">
      <c r="I5225" s="65" t="str">
        <f>IF(Job_Cards[[#This Row],[Customer Name]]="",I5224,"")</f>
        <v>Counter Sale</v>
      </c>
      <c r="K5225" s="67">
        <f>_xlfn.XLOOKUP(Job_Cards[[#This Row],[Part Code Issued]],'Inventory Check'!$A$3:$A$3000,'Inventory Check'!$B$3:$B$3000,"WRONG Code",0)</f>
        <v>0</v>
      </c>
    </row>
    <row r="5226" spans="9:11" x14ac:dyDescent="0.35">
      <c r="I5226" s="65" t="str">
        <f>IF(Job_Cards[[#This Row],[Customer Name]]="",I5225,"")</f>
        <v>Counter Sale</v>
      </c>
      <c r="K5226" s="67">
        <f>_xlfn.XLOOKUP(Job_Cards[[#This Row],[Part Code Issued]],'Inventory Check'!$A$3:$A$3000,'Inventory Check'!$B$3:$B$3000,"WRONG Code",0)</f>
        <v>0</v>
      </c>
    </row>
    <row r="5227" spans="9:11" x14ac:dyDescent="0.35">
      <c r="I5227" s="65" t="str">
        <f>IF(Job_Cards[[#This Row],[Customer Name]]="",I5226,"")</f>
        <v>Counter Sale</v>
      </c>
      <c r="K5227" s="67">
        <f>_xlfn.XLOOKUP(Job_Cards[[#This Row],[Part Code Issued]],'Inventory Check'!$A$3:$A$3000,'Inventory Check'!$B$3:$B$3000,"WRONG Code",0)</f>
        <v>0</v>
      </c>
    </row>
    <row r="5228" spans="9:11" x14ac:dyDescent="0.35">
      <c r="I5228" s="65" t="str">
        <f>IF(Job_Cards[[#This Row],[Customer Name]]="",I5227,"")</f>
        <v>Counter Sale</v>
      </c>
      <c r="K5228" s="67">
        <f>_xlfn.XLOOKUP(Job_Cards[[#This Row],[Part Code Issued]],'Inventory Check'!$A$3:$A$3000,'Inventory Check'!$B$3:$B$3000,"WRONG Code",0)</f>
        <v>0</v>
      </c>
    </row>
    <row r="5229" spans="9:11" x14ac:dyDescent="0.35">
      <c r="I5229" s="65" t="str">
        <f>IF(Job_Cards[[#This Row],[Customer Name]]="",I5228,"")</f>
        <v>Counter Sale</v>
      </c>
      <c r="K5229" s="67">
        <f>_xlfn.XLOOKUP(Job_Cards[[#This Row],[Part Code Issued]],'Inventory Check'!$A$3:$A$3000,'Inventory Check'!$B$3:$B$3000,"WRONG Code",0)</f>
        <v>0</v>
      </c>
    </row>
    <row r="5230" spans="9:11" x14ac:dyDescent="0.35">
      <c r="I5230" s="65" t="str">
        <f>IF(Job_Cards[[#This Row],[Customer Name]]="",I5229,"")</f>
        <v>Counter Sale</v>
      </c>
      <c r="K5230" s="67">
        <f>_xlfn.XLOOKUP(Job_Cards[[#This Row],[Part Code Issued]],'Inventory Check'!$A$3:$A$3000,'Inventory Check'!$B$3:$B$3000,"WRONG Code",0)</f>
        <v>0</v>
      </c>
    </row>
    <row r="5231" spans="9:11" x14ac:dyDescent="0.35">
      <c r="I5231" s="65" t="str">
        <f>IF(Job_Cards[[#This Row],[Customer Name]]="",I5230,"")</f>
        <v>Counter Sale</v>
      </c>
      <c r="K5231" s="67">
        <f>_xlfn.XLOOKUP(Job_Cards[[#This Row],[Part Code Issued]],'Inventory Check'!$A$3:$A$3000,'Inventory Check'!$B$3:$B$3000,"WRONG Code",0)</f>
        <v>0</v>
      </c>
    </row>
    <row r="5232" spans="9:11" x14ac:dyDescent="0.35">
      <c r="I5232" s="65" t="str">
        <f>IF(Job_Cards[[#This Row],[Customer Name]]="",I5231,"")</f>
        <v>Counter Sale</v>
      </c>
      <c r="K5232" s="67">
        <f>_xlfn.XLOOKUP(Job_Cards[[#This Row],[Part Code Issued]],'Inventory Check'!$A$3:$A$3000,'Inventory Check'!$B$3:$B$3000,"WRONG Code",0)</f>
        <v>0</v>
      </c>
    </row>
    <row r="5233" spans="9:11" x14ac:dyDescent="0.35">
      <c r="I5233" s="65" t="str">
        <f>IF(Job_Cards[[#This Row],[Customer Name]]="",I5232,"")</f>
        <v>Counter Sale</v>
      </c>
      <c r="K5233" s="67">
        <f>_xlfn.XLOOKUP(Job_Cards[[#This Row],[Part Code Issued]],'Inventory Check'!$A$3:$A$3000,'Inventory Check'!$B$3:$B$3000,"WRONG Code",0)</f>
        <v>0</v>
      </c>
    </row>
    <row r="5234" spans="9:11" x14ac:dyDescent="0.35">
      <c r="I5234" s="65" t="str">
        <f>IF(Job_Cards[[#This Row],[Customer Name]]="",I5233,"")</f>
        <v>Counter Sale</v>
      </c>
      <c r="K5234" s="67">
        <f>_xlfn.XLOOKUP(Job_Cards[[#This Row],[Part Code Issued]],'Inventory Check'!$A$3:$A$3000,'Inventory Check'!$B$3:$B$3000,"WRONG Code",0)</f>
        <v>0</v>
      </c>
    </row>
    <row r="5235" spans="9:11" x14ac:dyDescent="0.35">
      <c r="I5235" s="65" t="str">
        <f>IF(Job_Cards[[#This Row],[Customer Name]]="",I5234,"")</f>
        <v>Counter Sale</v>
      </c>
      <c r="K5235" s="67">
        <f>_xlfn.XLOOKUP(Job_Cards[[#This Row],[Part Code Issued]],'Inventory Check'!$A$3:$A$3000,'Inventory Check'!$B$3:$B$3000,"WRONG Code",0)</f>
        <v>0</v>
      </c>
    </row>
    <row r="5236" spans="9:11" x14ac:dyDescent="0.35">
      <c r="I5236" s="65" t="str">
        <f>IF(Job_Cards[[#This Row],[Customer Name]]="",I5235,"")</f>
        <v>Counter Sale</v>
      </c>
      <c r="K5236" s="67">
        <f>_xlfn.XLOOKUP(Job_Cards[[#This Row],[Part Code Issued]],'Inventory Check'!$A$3:$A$3000,'Inventory Check'!$B$3:$B$3000,"WRONG Code",0)</f>
        <v>0</v>
      </c>
    </row>
    <row r="5237" spans="9:11" x14ac:dyDescent="0.35">
      <c r="I5237" s="65" t="str">
        <f>IF(Job_Cards[[#This Row],[Customer Name]]="",I5236,"")</f>
        <v>Counter Sale</v>
      </c>
      <c r="K5237" s="67">
        <f>_xlfn.XLOOKUP(Job_Cards[[#This Row],[Part Code Issued]],'Inventory Check'!$A$3:$A$3000,'Inventory Check'!$B$3:$B$3000,"WRONG Code",0)</f>
        <v>0</v>
      </c>
    </row>
    <row r="5238" spans="9:11" x14ac:dyDescent="0.35">
      <c r="I5238" s="65" t="str">
        <f>IF(Job_Cards[[#This Row],[Customer Name]]="",I5237,"")</f>
        <v>Counter Sale</v>
      </c>
      <c r="K5238" s="67">
        <f>_xlfn.XLOOKUP(Job_Cards[[#This Row],[Part Code Issued]],'Inventory Check'!$A$3:$A$3000,'Inventory Check'!$B$3:$B$3000,"WRONG Code",0)</f>
        <v>0</v>
      </c>
    </row>
    <row r="5239" spans="9:11" x14ac:dyDescent="0.35">
      <c r="I5239" s="65" t="str">
        <f>IF(Job_Cards[[#This Row],[Customer Name]]="",I5238,"")</f>
        <v>Counter Sale</v>
      </c>
      <c r="K5239" s="67">
        <f>_xlfn.XLOOKUP(Job_Cards[[#This Row],[Part Code Issued]],'Inventory Check'!$A$3:$A$3000,'Inventory Check'!$B$3:$B$3000,"WRONG Code",0)</f>
        <v>0</v>
      </c>
    </row>
    <row r="5240" spans="9:11" x14ac:dyDescent="0.35">
      <c r="I5240" s="65" t="str">
        <f>IF(Job_Cards[[#This Row],[Customer Name]]="",I5239,"")</f>
        <v>Counter Sale</v>
      </c>
      <c r="K5240" s="67">
        <f>_xlfn.XLOOKUP(Job_Cards[[#This Row],[Part Code Issued]],'Inventory Check'!$A$3:$A$3000,'Inventory Check'!$B$3:$B$3000,"WRONG Code",0)</f>
        <v>0</v>
      </c>
    </row>
    <row r="5241" spans="9:11" x14ac:dyDescent="0.35">
      <c r="I5241" s="65" t="str">
        <f>IF(Job_Cards[[#This Row],[Customer Name]]="",I5240,"")</f>
        <v>Counter Sale</v>
      </c>
      <c r="K5241" s="67">
        <f>_xlfn.XLOOKUP(Job_Cards[[#This Row],[Part Code Issued]],'Inventory Check'!$A$3:$A$3000,'Inventory Check'!$B$3:$B$3000,"WRONG Code",0)</f>
        <v>0</v>
      </c>
    </row>
    <row r="5242" spans="9:11" x14ac:dyDescent="0.35">
      <c r="I5242" s="65" t="str">
        <f>IF(Job_Cards[[#This Row],[Customer Name]]="",I5241,"")</f>
        <v>Counter Sale</v>
      </c>
      <c r="K5242" s="67">
        <f>_xlfn.XLOOKUP(Job_Cards[[#This Row],[Part Code Issued]],'Inventory Check'!$A$3:$A$3000,'Inventory Check'!$B$3:$B$3000,"WRONG Code",0)</f>
        <v>0</v>
      </c>
    </row>
    <row r="5243" spans="9:11" x14ac:dyDescent="0.35">
      <c r="I5243" s="65" t="str">
        <f>IF(Job_Cards[[#This Row],[Customer Name]]="",I5242,"")</f>
        <v>Counter Sale</v>
      </c>
      <c r="K5243" s="67">
        <f>_xlfn.XLOOKUP(Job_Cards[[#This Row],[Part Code Issued]],'Inventory Check'!$A$3:$A$3000,'Inventory Check'!$B$3:$B$3000,"WRONG Code",0)</f>
        <v>0</v>
      </c>
    </row>
    <row r="5244" spans="9:11" x14ac:dyDescent="0.35">
      <c r="I5244" s="65" t="str">
        <f>IF(Job_Cards[[#This Row],[Customer Name]]="",I5243,"")</f>
        <v>Counter Sale</v>
      </c>
      <c r="K5244" s="67">
        <f>_xlfn.XLOOKUP(Job_Cards[[#This Row],[Part Code Issued]],'Inventory Check'!$A$3:$A$3000,'Inventory Check'!$B$3:$B$3000,"WRONG Code",0)</f>
        <v>0</v>
      </c>
    </row>
    <row r="5245" spans="9:11" x14ac:dyDescent="0.35">
      <c r="I5245" s="65" t="str">
        <f>IF(Job_Cards[[#This Row],[Customer Name]]="",I5244,"")</f>
        <v>Counter Sale</v>
      </c>
      <c r="K5245" s="67">
        <f>_xlfn.XLOOKUP(Job_Cards[[#This Row],[Part Code Issued]],'Inventory Check'!$A$3:$A$3000,'Inventory Check'!$B$3:$B$3000,"WRONG Code",0)</f>
        <v>0</v>
      </c>
    </row>
    <row r="5246" spans="9:11" x14ac:dyDescent="0.35">
      <c r="I5246" s="65" t="str">
        <f>IF(Job_Cards[[#This Row],[Customer Name]]="",I5245,"")</f>
        <v>Counter Sale</v>
      </c>
      <c r="K5246" s="67">
        <f>_xlfn.XLOOKUP(Job_Cards[[#This Row],[Part Code Issued]],'Inventory Check'!$A$3:$A$3000,'Inventory Check'!$B$3:$B$3000,"WRONG Code",0)</f>
        <v>0</v>
      </c>
    </row>
    <row r="5247" spans="9:11" x14ac:dyDescent="0.35">
      <c r="I5247" s="65" t="str">
        <f>IF(Job_Cards[[#This Row],[Customer Name]]="",I5246,"")</f>
        <v>Counter Sale</v>
      </c>
      <c r="K5247" s="67">
        <f>_xlfn.XLOOKUP(Job_Cards[[#This Row],[Part Code Issued]],'Inventory Check'!$A$3:$A$3000,'Inventory Check'!$B$3:$B$3000,"WRONG Code",0)</f>
        <v>0</v>
      </c>
    </row>
    <row r="5248" spans="9:11" x14ac:dyDescent="0.35">
      <c r="I5248" s="65" t="str">
        <f>IF(Job_Cards[[#This Row],[Customer Name]]="",I5247,"")</f>
        <v>Counter Sale</v>
      </c>
      <c r="K5248" s="67">
        <f>_xlfn.XLOOKUP(Job_Cards[[#This Row],[Part Code Issued]],'Inventory Check'!$A$3:$A$3000,'Inventory Check'!$B$3:$B$3000,"WRONG Code",0)</f>
        <v>0</v>
      </c>
    </row>
    <row r="5249" spans="9:11" x14ac:dyDescent="0.35">
      <c r="I5249" s="65" t="str">
        <f>IF(Job_Cards[[#This Row],[Customer Name]]="",I5248,"")</f>
        <v>Counter Sale</v>
      </c>
      <c r="K5249" s="67">
        <f>_xlfn.XLOOKUP(Job_Cards[[#This Row],[Part Code Issued]],'Inventory Check'!$A$3:$A$3000,'Inventory Check'!$B$3:$B$3000,"WRONG Code",0)</f>
        <v>0</v>
      </c>
    </row>
    <row r="5250" spans="9:11" x14ac:dyDescent="0.35">
      <c r="I5250" s="65" t="str">
        <f>IF(Job_Cards[[#This Row],[Customer Name]]="",I5249,"")</f>
        <v>Counter Sale</v>
      </c>
      <c r="K5250" s="67">
        <f>_xlfn.XLOOKUP(Job_Cards[[#This Row],[Part Code Issued]],'Inventory Check'!$A$3:$A$3000,'Inventory Check'!$B$3:$B$3000,"WRONG Code",0)</f>
        <v>0</v>
      </c>
    </row>
    <row r="5251" spans="9:11" x14ac:dyDescent="0.35">
      <c r="I5251" s="65" t="str">
        <f>IF(Job_Cards[[#This Row],[Customer Name]]="",I5250,"")</f>
        <v>Counter Sale</v>
      </c>
      <c r="K5251" s="67">
        <f>_xlfn.XLOOKUP(Job_Cards[[#This Row],[Part Code Issued]],'Inventory Check'!$A$3:$A$3000,'Inventory Check'!$B$3:$B$3000,"WRONG Code",0)</f>
        <v>0</v>
      </c>
    </row>
    <row r="5252" spans="9:11" x14ac:dyDescent="0.35">
      <c r="I5252" s="65" t="str">
        <f>IF(Job_Cards[[#This Row],[Customer Name]]="",I5251,"")</f>
        <v>Counter Sale</v>
      </c>
      <c r="K5252" s="67">
        <f>_xlfn.XLOOKUP(Job_Cards[[#This Row],[Part Code Issued]],'Inventory Check'!$A$3:$A$3000,'Inventory Check'!$B$3:$B$3000,"WRONG Code",0)</f>
        <v>0</v>
      </c>
    </row>
    <row r="5253" spans="9:11" x14ac:dyDescent="0.35">
      <c r="I5253" s="65" t="str">
        <f>IF(Job_Cards[[#This Row],[Customer Name]]="",I5252,"")</f>
        <v>Counter Sale</v>
      </c>
      <c r="K5253" s="67">
        <f>_xlfn.XLOOKUP(Job_Cards[[#This Row],[Part Code Issued]],'Inventory Check'!$A$3:$A$3000,'Inventory Check'!$B$3:$B$3000,"WRONG Code",0)</f>
        <v>0</v>
      </c>
    </row>
    <row r="5254" spans="9:11" x14ac:dyDescent="0.35">
      <c r="I5254" s="65" t="str">
        <f>IF(Job_Cards[[#This Row],[Customer Name]]="",I5253,"")</f>
        <v>Counter Sale</v>
      </c>
      <c r="K5254" s="67">
        <f>_xlfn.XLOOKUP(Job_Cards[[#This Row],[Part Code Issued]],'Inventory Check'!$A$3:$A$3000,'Inventory Check'!$B$3:$B$3000,"WRONG Code",0)</f>
        <v>0</v>
      </c>
    </row>
    <row r="5255" spans="9:11" x14ac:dyDescent="0.35">
      <c r="I5255" s="65" t="str">
        <f>IF(Job_Cards[[#This Row],[Customer Name]]="",I5254,"")</f>
        <v>Counter Sale</v>
      </c>
      <c r="K5255" s="67">
        <f>_xlfn.XLOOKUP(Job_Cards[[#This Row],[Part Code Issued]],'Inventory Check'!$A$3:$A$3000,'Inventory Check'!$B$3:$B$3000,"WRONG Code",0)</f>
        <v>0</v>
      </c>
    </row>
    <row r="5256" spans="9:11" x14ac:dyDescent="0.35">
      <c r="I5256" s="65" t="str">
        <f>IF(Job_Cards[[#This Row],[Customer Name]]="",I5255,"")</f>
        <v>Counter Sale</v>
      </c>
      <c r="K5256" s="67">
        <f>_xlfn.XLOOKUP(Job_Cards[[#This Row],[Part Code Issued]],'Inventory Check'!$A$3:$A$3000,'Inventory Check'!$B$3:$B$3000,"WRONG Code",0)</f>
        <v>0</v>
      </c>
    </row>
    <row r="5257" spans="9:11" x14ac:dyDescent="0.35">
      <c r="I5257" s="65" t="str">
        <f>IF(Job_Cards[[#This Row],[Customer Name]]="",I5256,"")</f>
        <v>Counter Sale</v>
      </c>
      <c r="K5257" s="67">
        <f>_xlfn.XLOOKUP(Job_Cards[[#This Row],[Part Code Issued]],'Inventory Check'!$A$3:$A$3000,'Inventory Check'!$B$3:$B$3000,"WRONG Code",0)</f>
        <v>0</v>
      </c>
    </row>
    <row r="5258" spans="9:11" x14ac:dyDescent="0.35">
      <c r="I5258" s="65" t="str">
        <f>IF(Job_Cards[[#This Row],[Customer Name]]="",I5257,"")</f>
        <v>Counter Sale</v>
      </c>
      <c r="K5258" s="67">
        <f>_xlfn.XLOOKUP(Job_Cards[[#This Row],[Part Code Issued]],'Inventory Check'!$A$3:$A$3000,'Inventory Check'!$B$3:$B$3000,"WRONG Code",0)</f>
        <v>0</v>
      </c>
    </row>
    <row r="5259" spans="9:11" x14ac:dyDescent="0.35">
      <c r="I5259" s="65" t="str">
        <f>IF(Job_Cards[[#This Row],[Customer Name]]="",I5258,"")</f>
        <v>Counter Sale</v>
      </c>
      <c r="K5259" s="67">
        <f>_xlfn.XLOOKUP(Job_Cards[[#This Row],[Part Code Issued]],'Inventory Check'!$A$3:$A$3000,'Inventory Check'!$B$3:$B$3000,"WRONG Code",0)</f>
        <v>0</v>
      </c>
    </row>
    <row r="5260" spans="9:11" x14ac:dyDescent="0.35">
      <c r="I5260" s="65" t="str">
        <f>IF(Job_Cards[[#This Row],[Customer Name]]="",I5259,"")</f>
        <v>Counter Sale</v>
      </c>
      <c r="K5260" s="67">
        <f>_xlfn.XLOOKUP(Job_Cards[[#This Row],[Part Code Issued]],'Inventory Check'!$A$3:$A$3000,'Inventory Check'!$B$3:$B$3000,"WRONG Code",0)</f>
        <v>0</v>
      </c>
    </row>
    <row r="5261" spans="9:11" x14ac:dyDescent="0.35">
      <c r="I5261" s="65" t="str">
        <f>IF(Job_Cards[[#This Row],[Customer Name]]="",I5260,"")</f>
        <v>Counter Sale</v>
      </c>
      <c r="K5261" s="67">
        <f>_xlfn.XLOOKUP(Job_Cards[[#This Row],[Part Code Issued]],'Inventory Check'!$A$3:$A$3000,'Inventory Check'!$B$3:$B$3000,"WRONG Code",0)</f>
        <v>0</v>
      </c>
    </row>
    <row r="5262" spans="9:11" x14ac:dyDescent="0.35">
      <c r="I5262" s="65" t="str">
        <f>IF(Job_Cards[[#This Row],[Customer Name]]="",I5261,"")</f>
        <v>Counter Sale</v>
      </c>
      <c r="K5262" s="67">
        <f>_xlfn.XLOOKUP(Job_Cards[[#This Row],[Part Code Issued]],'Inventory Check'!$A$3:$A$3000,'Inventory Check'!$B$3:$B$3000,"WRONG Code",0)</f>
        <v>0</v>
      </c>
    </row>
    <row r="5263" spans="9:11" x14ac:dyDescent="0.35">
      <c r="I5263" s="65" t="str">
        <f>IF(Job_Cards[[#This Row],[Customer Name]]="",I5262,"")</f>
        <v>Counter Sale</v>
      </c>
      <c r="K5263" s="67">
        <f>_xlfn.XLOOKUP(Job_Cards[[#This Row],[Part Code Issued]],'Inventory Check'!$A$3:$A$3000,'Inventory Check'!$B$3:$B$3000,"WRONG Code",0)</f>
        <v>0</v>
      </c>
    </row>
    <row r="5264" spans="9:11" x14ac:dyDescent="0.35">
      <c r="I5264" s="65" t="str">
        <f>IF(Job_Cards[[#This Row],[Customer Name]]="",I5263,"")</f>
        <v>Counter Sale</v>
      </c>
      <c r="K5264" s="67">
        <f>_xlfn.XLOOKUP(Job_Cards[[#This Row],[Part Code Issued]],'Inventory Check'!$A$3:$A$3000,'Inventory Check'!$B$3:$B$3000,"WRONG Code",0)</f>
        <v>0</v>
      </c>
    </row>
    <row r="5265" spans="9:11" x14ac:dyDescent="0.35">
      <c r="I5265" s="65" t="str">
        <f>IF(Job_Cards[[#This Row],[Customer Name]]="",I5264,"")</f>
        <v>Counter Sale</v>
      </c>
      <c r="K5265" s="67">
        <f>_xlfn.XLOOKUP(Job_Cards[[#This Row],[Part Code Issued]],'Inventory Check'!$A$3:$A$3000,'Inventory Check'!$B$3:$B$3000,"WRONG Code",0)</f>
        <v>0</v>
      </c>
    </row>
    <row r="5266" spans="9:11" x14ac:dyDescent="0.35">
      <c r="I5266" s="65" t="str">
        <f>IF(Job_Cards[[#This Row],[Customer Name]]="",I5265,"")</f>
        <v>Counter Sale</v>
      </c>
      <c r="K5266" s="67">
        <f>_xlfn.XLOOKUP(Job_Cards[[#This Row],[Part Code Issued]],'Inventory Check'!$A$3:$A$3000,'Inventory Check'!$B$3:$B$3000,"WRONG Code",0)</f>
        <v>0</v>
      </c>
    </row>
    <row r="5267" spans="9:11" x14ac:dyDescent="0.35">
      <c r="I5267" s="65" t="str">
        <f>IF(Job_Cards[[#This Row],[Customer Name]]="",I5266,"")</f>
        <v>Counter Sale</v>
      </c>
      <c r="K5267" s="67">
        <f>_xlfn.XLOOKUP(Job_Cards[[#This Row],[Part Code Issued]],'Inventory Check'!$A$3:$A$3000,'Inventory Check'!$B$3:$B$3000,"WRONG Code",0)</f>
        <v>0</v>
      </c>
    </row>
    <row r="5268" spans="9:11" x14ac:dyDescent="0.35">
      <c r="I5268" s="65" t="str">
        <f>IF(Job_Cards[[#This Row],[Customer Name]]="",I5267,"")</f>
        <v>Counter Sale</v>
      </c>
      <c r="K5268" s="67">
        <f>_xlfn.XLOOKUP(Job_Cards[[#This Row],[Part Code Issued]],'Inventory Check'!$A$3:$A$3000,'Inventory Check'!$B$3:$B$3000,"WRONG Code",0)</f>
        <v>0</v>
      </c>
    </row>
    <row r="5269" spans="9:11" x14ac:dyDescent="0.35">
      <c r="I5269" s="65" t="str">
        <f>IF(Job_Cards[[#This Row],[Customer Name]]="",I5268,"")</f>
        <v>Counter Sale</v>
      </c>
      <c r="K5269" s="67">
        <f>_xlfn.XLOOKUP(Job_Cards[[#This Row],[Part Code Issued]],'Inventory Check'!$A$3:$A$3000,'Inventory Check'!$B$3:$B$3000,"WRONG Code",0)</f>
        <v>0</v>
      </c>
    </row>
    <row r="5270" spans="9:11" x14ac:dyDescent="0.35">
      <c r="I5270" s="65" t="str">
        <f>IF(Job_Cards[[#This Row],[Customer Name]]="",I5269,"")</f>
        <v>Counter Sale</v>
      </c>
      <c r="K5270" s="67">
        <f>_xlfn.XLOOKUP(Job_Cards[[#This Row],[Part Code Issued]],'Inventory Check'!$A$3:$A$3000,'Inventory Check'!$B$3:$B$3000,"WRONG Code",0)</f>
        <v>0</v>
      </c>
    </row>
    <row r="5271" spans="9:11" x14ac:dyDescent="0.35">
      <c r="I5271" s="65" t="str">
        <f>IF(Job_Cards[[#This Row],[Customer Name]]="",I5270,"")</f>
        <v>Counter Sale</v>
      </c>
      <c r="K5271" s="67">
        <f>_xlfn.XLOOKUP(Job_Cards[[#This Row],[Part Code Issued]],'Inventory Check'!$A$3:$A$3000,'Inventory Check'!$B$3:$B$3000,"WRONG Code",0)</f>
        <v>0</v>
      </c>
    </row>
    <row r="5272" spans="9:11" x14ac:dyDescent="0.35">
      <c r="I5272" s="65" t="str">
        <f>IF(Job_Cards[[#This Row],[Customer Name]]="",I5271,"")</f>
        <v>Counter Sale</v>
      </c>
      <c r="K5272" s="67">
        <f>_xlfn.XLOOKUP(Job_Cards[[#This Row],[Part Code Issued]],'Inventory Check'!$A$3:$A$3000,'Inventory Check'!$B$3:$B$3000,"WRONG Code",0)</f>
        <v>0</v>
      </c>
    </row>
    <row r="5273" spans="9:11" x14ac:dyDescent="0.35">
      <c r="I5273" s="65" t="str">
        <f>IF(Job_Cards[[#This Row],[Customer Name]]="",I5272,"")</f>
        <v>Counter Sale</v>
      </c>
      <c r="K5273" s="67">
        <f>_xlfn.XLOOKUP(Job_Cards[[#This Row],[Part Code Issued]],'Inventory Check'!$A$3:$A$3000,'Inventory Check'!$B$3:$B$3000,"WRONG Code",0)</f>
        <v>0</v>
      </c>
    </row>
    <row r="5274" spans="9:11" x14ac:dyDescent="0.35">
      <c r="I5274" s="65" t="str">
        <f>IF(Job_Cards[[#This Row],[Customer Name]]="",I5273,"")</f>
        <v>Counter Sale</v>
      </c>
      <c r="K5274" s="67">
        <f>_xlfn.XLOOKUP(Job_Cards[[#This Row],[Part Code Issued]],'Inventory Check'!$A$3:$A$3000,'Inventory Check'!$B$3:$B$3000,"WRONG Code",0)</f>
        <v>0</v>
      </c>
    </row>
    <row r="5275" spans="9:11" x14ac:dyDescent="0.35">
      <c r="I5275" s="65" t="str">
        <f>IF(Job_Cards[[#This Row],[Customer Name]]="",I5274,"")</f>
        <v>Counter Sale</v>
      </c>
      <c r="K5275" s="67">
        <f>_xlfn.XLOOKUP(Job_Cards[[#This Row],[Part Code Issued]],'Inventory Check'!$A$3:$A$3000,'Inventory Check'!$B$3:$B$3000,"WRONG Code",0)</f>
        <v>0</v>
      </c>
    </row>
    <row r="5276" spans="9:11" x14ac:dyDescent="0.35">
      <c r="I5276" s="65" t="str">
        <f>IF(Job_Cards[[#This Row],[Customer Name]]="",I5275,"")</f>
        <v>Counter Sale</v>
      </c>
      <c r="K5276" s="67">
        <f>_xlfn.XLOOKUP(Job_Cards[[#This Row],[Part Code Issued]],'Inventory Check'!$A$3:$A$3000,'Inventory Check'!$B$3:$B$3000,"WRONG Code",0)</f>
        <v>0</v>
      </c>
    </row>
    <row r="5277" spans="9:11" x14ac:dyDescent="0.35">
      <c r="I5277" s="65" t="str">
        <f>IF(Job_Cards[[#This Row],[Customer Name]]="",I5276,"")</f>
        <v>Counter Sale</v>
      </c>
      <c r="K5277" s="67">
        <f>_xlfn.XLOOKUP(Job_Cards[[#This Row],[Part Code Issued]],'Inventory Check'!$A$3:$A$3000,'Inventory Check'!$B$3:$B$3000,"WRONG Code",0)</f>
        <v>0</v>
      </c>
    </row>
    <row r="5278" spans="9:11" x14ac:dyDescent="0.35">
      <c r="I5278" s="65" t="str">
        <f>IF(Job_Cards[[#This Row],[Customer Name]]="",I5277,"")</f>
        <v>Counter Sale</v>
      </c>
      <c r="K5278" s="67">
        <f>_xlfn.XLOOKUP(Job_Cards[[#This Row],[Part Code Issued]],'Inventory Check'!$A$3:$A$3000,'Inventory Check'!$B$3:$B$3000,"WRONG Code",0)</f>
        <v>0</v>
      </c>
    </row>
    <row r="5279" spans="9:11" x14ac:dyDescent="0.35">
      <c r="I5279" s="65" t="str">
        <f>IF(Job_Cards[[#This Row],[Customer Name]]="",I5278,"")</f>
        <v>Counter Sale</v>
      </c>
      <c r="K5279" s="67">
        <f>_xlfn.XLOOKUP(Job_Cards[[#This Row],[Part Code Issued]],'Inventory Check'!$A$3:$A$3000,'Inventory Check'!$B$3:$B$3000,"WRONG Code",0)</f>
        <v>0</v>
      </c>
    </row>
    <row r="5280" spans="9:11" x14ac:dyDescent="0.35">
      <c r="I5280" s="65" t="str">
        <f>IF(Job_Cards[[#This Row],[Customer Name]]="",I5279,"")</f>
        <v>Counter Sale</v>
      </c>
      <c r="K5280" s="67">
        <f>_xlfn.XLOOKUP(Job_Cards[[#This Row],[Part Code Issued]],'Inventory Check'!$A$3:$A$3000,'Inventory Check'!$B$3:$B$3000,"WRONG Code",0)</f>
        <v>0</v>
      </c>
    </row>
    <row r="5281" spans="9:11" x14ac:dyDescent="0.35">
      <c r="I5281" s="65" t="str">
        <f>IF(Job_Cards[[#This Row],[Customer Name]]="",I5280,"")</f>
        <v>Counter Sale</v>
      </c>
      <c r="K5281" s="67">
        <f>_xlfn.XLOOKUP(Job_Cards[[#This Row],[Part Code Issued]],'Inventory Check'!$A$3:$A$3000,'Inventory Check'!$B$3:$B$3000,"WRONG Code",0)</f>
        <v>0</v>
      </c>
    </row>
    <row r="5282" spans="9:11" x14ac:dyDescent="0.35">
      <c r="I5282" s="65" t="str">
        <f>IF(Job_Cards[[#This Row],[Customer Name]]="",I5281,"")</f>
        <v>Counter Sale</v>
      </c>
      <c r="K5282" s="67">
        <f>_xlfn.XLOOKUP(Job_Cards[[#This Row],[Part Code Issued]],'Inventory Check'!$A$3:$A$3000,'Inventory Check'!$B$3:$B$3000,"WRONG Code",0)</f>
        <v>0</v>
      </c>
    </row>
    <row r="5283" spans="9:11" x14ac:dyDescent="0.35">
      <c r="I5283" s="65" t="str">
        <f>IF(Job_Cards[[#This Row],[Customer Name]]="",I5282,"")</f>
        <v>Counter Sale</v>
      </c>
      <c r="K5283" s="67">
        <f>_xlfn.XLOOKUP(Job_Cards[[#This Row],[Part Code Issued]],'Inventory Check'!$A$3:$A$3000,'Inventory Check'!$B$3:$B$3000,"WRONG Code",0)</f>
        <v>0</v>
      </c>
    </row>
    <row r="5284" spans="9:11" x14ac:dyDescent="0.35">
      <c r="I5284" s="65" t="str">
        <f>IF(Job_Cards[[#This Row],[Customer Name]]="",I5283,"")</f>
        <v>Counter Sale</v>
      </c>
      <c r="K5284" s="67">
        <f>_xlfn.XLOOKUP(Job_Cards[[#This Row],[Part Code Issued]],'Inventory Check'!$A$3:$A$3000,'Inventory Check'!$B$3:$B$3000,"WRONG Code",0)</f>
        <v>0</v>
      </c>
    </row>
    <row r="5285" spans="9:11" x14ac:dyDescent="0.35">
      <c r="I5285" s="65" t="str">
        <f>IF(Job_Cards[[#This Row],[Customer Name]]="",I5284,"")</f>
        <v>Counter Sale</v>
      </c>
      <c r="K5285" s="67">
        <f>_xlfn.XLOOKUP(Job_Cards[[#This Row],[Part Code Issued]],'Inventory Check'!$A$3:$A$3000,'Inventory Check'!$B$3:$B$3000,"WRONG Code",0)</f>
        <v>0</v>
      </c>
    </row>
    <row r="5286" spans="9:11" x14ac:dyDescent="0.35">
      <c r="I5286" s="65" t="str">
        <f>IF(Job_Cards[[#This Row],[Customer Name]]="",I5285,"")</f>
        <v>Counter Sale</v>
      </c>
      <c r="K5286" s="67">
        <f>_xlfn.XLOOKUP(Job_Cards[[#This Row],[Part Code Issued]],'Inventory Check'!$A$3:$A$3000,'Inventory Check'!$B$3:$B$3000,"WRONG Code",0)</f>
        <v>0</v>
      </c>
    </row>
    <row r="5287" spans="9:11" x14ac:dyDescent="0.35">
      <c r="I5287" s="65" t="str">
        <f>IF(Job_Cards[[#This Row],[Customer Name]]="",I5286,"")</f>
        <v>Counter Sale</v>
      </c>
      <c r="K5287" s="67">
        <f>_xlfn.XLOOKUP(Job_Cards[[#This Row],[Part Code Issued]],'Inventory Check'!$A$3:$A$3000,'Inventory Check'!$B$3:$B$3000,"WRONG Code",0)</f>
        <v>0</v>
      </c>
    </row>
    <row r="5288" spans="9:11" x14ac:dyDescent="0.35">
      <c r="I5288" s="65" t="str">
        <f>IF(Job_Cards[[#This Row],[Customer Name]]="",I5287,"")</f>
        <v>Counter Sale</v>
      </c>
      <c r="K5288" s="67">
        <f>_xlfn.XLOOKUP(Job_Cards[[#This Row],[Part Code Issued]],'Inventory Check'!$A$3:$A$3000,'Inventory Check'!$B$3:$B$3000,"WRONG Code",0)</f>
        <v>0</v>
      </c>
    </row>
    <row r="5289" spans="9:11" x14ac:dyDescent="0.35">
      <c r="I5289" s="65" t="str">
        <f>IF(Job_Cards[[#This Row],[Customer Name]]="",I5288,"")</f>
        <v>Counter Sale</v>
      </c>
      <c r="K5289" s="67">
        <f>_xlfn.XLOOKUP(Job_Cards[[#This Row],[Part Code Issued]],'Inventory Check'!$A$3:$A$3000,'Inventory Check'!$B$3:$B$3000,"WRONG Code",0)</f>
        <v>0</v>
      </c>
    </row>
    <row r="5290" spans="9:11" x14ac:dyDescent="0.35">
      <c r="I5290" s="65" t="str">
        <f>IF(Job_Cards[[#This Row],[Customer Name]]="",I5289,"")</f>
        <v>Counter Sale</v>
      </c>
      <c r="K5290" s="67">
        <f>_xlfn.XLOOKUP(Job_Cards[[#This Row],[Part Code Issued]],'Inventory Check'!$A$3:$A$3000,'Inventory Check'!$B$3:$B$3000,"WRONG Code",0)</f>
        <v>0</v>
      </c>
    </row>
    <row r="5291" spans="9:11" x14ac:dyDescent="0.35">
      <c r="I5291" s="65" t="str">
        <f>IF(Job_Cards[[#This Row],[Customer Name]]="",I5290,"")</f>
        <v>Counter Sale</v>
      </c>
      <c r="K5291" s="67">
        <f>_xlfn.XLOOKUP(Job_Cards[[#This Row],[Part Code Issued]],'Inventory Check'!$A$3:$A$3000,'Inventory Check'!$B$3:$B$3000,"WRONG Code",0)</f>
        <v>0</v>
      </c>
    </row>
    <row r="5292" spans="9:11" x14ac:dyDescent="0.35">
      <c r="I5292" s="65" t="str">
        <f>IF(Job_Cards[[#This Row],[Customer Name]]="",I5291,"")</f>
        <v>Counter Sale</v>
      </c>
      <c r="K5292" s="67">
        <f>_xlfn.XLOOKUP(Job_Cards[[#This Row],[Part Code Issued]],'Inventory Check'!$A$3:$A$3000,'Inventory Check'!$B$3:$B$3000,"WRONG Code",0)</f>
        <v>0</v>
      </c>
    </row>
    <row r="5293" spans="9:11" x14ac:dyDescent="0.35">
      <c r="I5293" s="65" t="str">
        <f>IF(Job_Cards[[#This Row],[Customer Name]]="",I5292,"")</f>
        <v>Counter Sale</v>
      </c>
      <c r="K5293" s="67">
        <f>_xlfn.XLOOKUP(Job_Cards[[#This Row],[Part Code Issued]],'Inventory Check'!$A$3:$A$3000,'Inventory Check'!$B$3:$B$3000,"WRONG Code",0)</f>
        <v>0</v>
      </c>
    </row>
    <row r="5294" spans="9:11" x14ac:dyDescent="0.35">
      <c r="I5294" s="65" t="str">
        <f>IF(Job_Cards[[#This Row],[Customer Name]]="",I5293,"")</f>
        <v>Counter Sale</v>
      </c>
      <c r="K5294" s="67">
        <f>_xlfn.XLOOKUP(Job_Cards[[#This Row],[Part Code Issued]],'Inventory Check'!$A$3:$A$3000,'Inventory Check'!$B$3:$B$3000,"WRONG Code",0)</f>
        <v>0</v>
      </c>
    </row>
    <row r="5295" spans="9:11" x14ac:dyDescent="0.35">
      <c r="I5295" s="65" t="str">
        <f>IF(Job_Cards[[#This Row],[Customer Name]]="",I5294,"")</f>
        <v>Counter Sale</v>
      </c>
      <c r="K5295" s="67">
        <f>_xlfn.XLOOKUP(Job_Cards[[#This Row],[Part Code Issued]],'Inventory Check'!$A$3:$A$3000,'Inventory Check'!$B$3:$B$3000,"WRONG Code",0)</f>
        <v>0</v>
      </c>
    </row>
    <row r="5296" spans="9:11" x14ac:dyDescent="0.35">
      <c r="I5296" s="65" t="str">
        <f>IF(Job_Cards[[#This Row],[Customer Name]]="",I5295,"")</f>
        <v>Counter Sale</v>
      </c>
      <c r="K5296" s="67">
        <f>_xlfn.XLOOKUP(Job_Cards[[#This Row],[Part Code Issued]],'Inventory Check'!$A$3:$A$3000,'Inventory Check'!$B$3:$B$3000,"WRONG Code",0)</f>
        <v>0</v>
      </c>
    </row>
    <row r="5297" spans="9:11" x14ac:dyDescent="0.35">
      <c r="I5297" s="65" t="str">
        <f>IF(Job_Cards[[#This Row],[Customer Name]]="",I5296,"")</f>
        <v>Counter Sale</v>
      </c>
      <c r="K5297" s="67">
        <f>_xlfn.XLOOKUP(Job_Cards[[#This Row],[Part Code Issued]],'Inventory Check'!$A$3:$A$3000,'Inventory Check'!$B$3:$B$3000,"WRONG Code",0)</f>
        <v>0</v>
      </c>
    </row>
    <row r="5298" spans="9:11" x14ac:dyDescent="0.35">
      <c r="I5298" s="65" t="str">
        <f>IF(Job_Cards[[#This Row],[Customer Name]]="",I5297,"")</f>
        <v>Counter Sale</v>
      </c>
      <c r="K5298" s="67">
        <f>_xlfn.XLOOKUP(Job_Cards[[#This Row],[Part Code Issued]],'Inventory Check'!$A$3:$A$3000,'Inventory Check'!$B$3:$B$3000,"WRONG Code",0)</f>
        <v>0</v>
      </c>
    </row>
    <row r="5299" spans="9:11" x14ac:dyDescent="0.35">
      <c r="I5299" s="65" t="str">
        <f>IF(Job_Cards[[#This Row],[Customer Name]]="",I5298,"")</f>
        <v>Counter Sale</v>
      </c>
      <c r="K5299" s="67">
        <f>_xlfn.XLOOKUP(Job_Cards[[#This Row],[Part Code Issued]],'Inventory Check'!$A$3:$A$3000,'Inventory Check'!$B$3:$B$3000,"WRONG Code",0)</f>
        <v>0</v>
      </c>
    </row>
    <row r="5300" spans="9:11" x14ac:dyDescent="0.35">
      <c r="I5300" s="65" t="str">
        <f>IF(Job_Cards[[#This Row],[Customer Name]]="",I5299,"")</f>
        <v>Counter Sale</v>
      </c>
      <c r="K5300" s="67">
        <f>_xlfn.XLOOKUP(Job_Cards[[#This Row],[Part Code Issued]],'Inventory Check'!$A$3:$A$3000,'Inventory Check'!$B$3:$B$3000,"WRONG Code",0)</f>
        <v>0</v>
      </c>
    </row>
    <row r="5301" spans="9:11" x14ac:dyDescent="0.35">
      <c r="I5301" s="65" t="str">
        <f>IF(Job_Cards[[#This Row],[Customer Name]]="",I5300,"")</f>
        <v>Counter Sale</v>
      </c>
      <c r="K5301" s="67">
        <f>_xlfn.XLOOKUP(Job_Cards[[#This Row],[Part Code Issued]],'Inventory Check'!$A$3:$A$3000,'Inventory Check'!$B$3:$B$3000,"WRONG Code",0)</f>
        <v>0</v>
      </c>
    </row>
    <row r="5302" spans="9:11" x14ac:dyDescent="0.35">
      <c r="I5302" s="65" t="str">
        <f>IF(Job_Cards[[#This Row],[Customer Name]]="",I5301,"")</f>
        <v>Counter Sale</v>
      </c>
      <c r="K5302" s="67">
        <f>_xlfn.XLOOKUP(Job_Cards[[#This Row],[Part Code Issued]],'Inventory Check'!$A$3:$A$3000,'Inventory Check'!$B$3:$B$3000,"WRONG Code",0)</f>
        <v>0</v>
      </c>
    </row>
    <row r="5303" spans="9:11" x14ac:dyDescent="0.35">
      <c r="I5303" s="65" t="str">
        <f>IF(Job_Cards[[#This Row],[Customer Name]]="",I5302,"")</f>
        <v>Counter Sale</v>
      </c>
      <c r="K5303" s="67">
        <f>_xlfn.XLOOKUP(Job_Cards[[#This Row],[Part Code Issued]],'Inventory Check'!$A$3:$A$3000,'Inventory Check'!$B$3:$B$3000,"WRONG Code",0)</f>
        <v>0</v>
      </c>
    </row>
    <row r="5304" spans="9:11" x14ac:dyDescent="0.35">
      <c r="I5304" s="65" t="str">
        <f>IF(Job_Cards[[#This Row],[Customer Name]]="",I5303,"")</f>
        <v>Counter Sale</v>
      </c>
      <c r="K5304" s="67">
        <f>_xlfn.XLOOKUP(Job_Cards[[#This Row],[Part Code Issued]],'Inventory Check'!$A$3:$A$3000,'Inventory Check'!$B$3:$B$3000,"WRONG Code",0)</f>
        <v>0</v>
      </c>
    </row>
    <row r="5305" spans="9:11" x14ac:dyDescent="0.35">
      <c r="I5305" s="65" t="str">
        <f>IF(Job_Cards[[#This Row],[Customer Name]]="",I5304,"")</f>
        <v>Counter Sale</v>
      </c>
      <c r="K5305" s="67">
        <f>_xlfn.XLOOKUP(Job_Cards[[#This Row],[Part Code Issued]],'Inventory Check'!$A$3:$A$3000,'Inventory Check'!$B$3:$B$3000,"WRONG Code",0)</f>
        <v>0</v>
      </c>
    </row>
    <row r="5306" spans="9:11" x14ac:dyDescent="0.35">
      <c r="I5306" s="65" t="str">
        <f>IF(Job_Cards[[#This Row],[Customer Name]]="",I5305,"")</f>
        <v>Counter Sale</v>
      </c>
      <c r="K5306" s="67">
        <f>_xlfn.XLOOKUP(Job_Cards[[#This Row],[Part Code Issued]],'Inventory Check'!$A$3:$A$3000,'Inventory Check'!$B$3:$B$3000,"WRONG Code",0)</f>
        <v>0</v>
      </c>
    </row>
    <row r="5307" spans="9:11" x14ac:dyDescent="0.35">
      <c r="I5307" s="65" t="str">
        <f>IF(Job_Cards[[#This Row],[Customer Name]]="",I5306,"")</f>
        <v>Counter Sale</v>
      </c>
      <c r="K5307" s="67">
        <f>_xlfn.XLOOKUP(Job_Cards[[#This Row],[Part Code Issued]],'Inventory Check'!$A$3:$A$3000,'Inventory Check'!$B$3:$B$3000,"WRONG Code",0)</f>
        <v>0</v>
      </c>
    </row>
    <row r="5308" spans="9:11" x14ac:dyDescent="0.35">
      <c r="I5308" s="65" t="str">
        <f>IF(Job_Cards[[#This Row],[Customer Name]]="",I5307,"")</f>
        <v>Counter Sale</v>
      </c>
      <c r="K5308" s="67">
        <f>_xlfn.XLOOKUP(Job_Cards[[#This Row],[Part Code Issued]],'Inventory Check'!$A$3:$A$3000,'Inventory Check'!$B$3:$B$3000,"WRONG Code",0)</f>
        <v>0</v>
      </c>
    </row>
    <row r="5309" spans="9:11" x14ac:dyDescent="0.35">
      <c r="I5309" s="65" t="str">
        <f>IF(Job_Cards[[#This Row],[Customer Name]]="",I5308,"")</f>
        <v>Counter Sale</v>
      </c>
      <c r="K5309" s="67">
        <f>_xlfn.XLOOKUP(Job_Cards[[#This Row],[Part Code Issued]],'Inventory Check'!$A$3:$A$3000,'Inventory Check'!$B$3:$B$3000,"WRONG Code",0)</f>
        <v>0</v>
      </c>
    </row>
    <row r="5310" spans="9:11" x14ac:dyDescent="0.35">
      <c r="I5310" s="65" t="str">
        <f>IF(Job_Cards[[#This Row],[Customer Name]]="",I5309,"")</f>
        <v>Counter Sale</v>
      </c>
      <c r="K5310" s="67">
        <f>_xlfn.XLOOKUP(Job_Cards[[#This Row],[Part Code Issued]],'Inventory Check'!$A$3:$A$3000,'Inventory Check'!$B$3:$B$3000,"WRONG Code",0)</f>
        <v>0</v>
      </c>
    </row>
    <row r="5311" spans="9:11" x14ac:dyDescent="0.35">
      <c r="I5311" s="65" t="str">
        <f>IF(Job_Cards[[#This Row],[Customer Name]]="",I5310,"")</f>
        <v>Counter Sale</v>
      </c>
      <c r="K5311" s="67">
        <f>_xlfn.XLOOKUP(Job_Cards[[#This Row],[Part Code Issued]],'Inventory Check'!$A$3:$A$3000,'Inventory Check'!$B$3:$B$3000,"WRONG Code",0)</f>
        <v>0</v>
      </c>
    </row>
    <row r="5312" spans="9:11" x14ac:dyDescent="0.35">
      <c r="I5312" s="65" t="str">
        <f>IF(Job_Cards[[#This Row],[Customer Name]]="",I5311,"")</f>
        <v>Counter Sale</v>
      </c>
      <c r="K5312" s="67">
        <f>_xlfn.XLOOKUP(Job_Cards[[#This Row],[Part Code Issued]],'Inventory Check'!$A$3:$A$3000,'Inventory Check'!$B$3:$B$3000,"WRONG Code",0)</f>
        <v>0</v>
      </c>
    </row>
    <row r="5313" spans="9:11" x14ac:dyDescent="0.35">
      <c r="I5313" s="65" t="str">
        <f>IF(Job_Cards[[#This Row],[Customer Name]]="",I5312,"")</f>
        <v>Counter Sale</v>
      </c>
      <c r="K5313" s="67">
        <f>_xlfn.XLOOKUP(Job_Cards[[#This Row],[Part Code Issued]],'Inventory Check'!$A$3:$A$3000,'Inventory Check'!$B$3:$B$3000,"WRONG Code",0)</f>
        <v>0</v>
      </c>
    </row>
    <row r="5314" spans="9:11" x14ac:dyDescent="0.35">
      <c r="I5314" s="65" t="str">
        <f>IF(Job_Cards[[#This Row],[Customer Name]]="",I5313,"")</f>
        <v>Counter Sale</v>
      </c>
      <c r="K5314" s="67">
        <f>_xlfn.XLOOKUP(Job_Cards[[#This Row],[Part Code Issued]],'Inventory Check'!$A$3:$A$3000,'Inventory Check'!$B$3:$B$3000,"WRONG Code",0)</f>
        <v>0</v>
      </c>
    </row>
    <row r="5315" spans="9:11" x14ac:dyDescent="0.35">
      <c r="I5315" s="65" t="str">
        <f>IF(Job_Cards[[#This Row],[Customer Name]]="",I5314,"")</f>
        <v>Counter Sale</v>
      </c>
      <c r="K5315" s="67">
        <f>_xlfn.XLOOKUP(Job_Cards[[#This Row],[Part Code Issued]],'Inventory Check'!$A$3:$A$3000,'Inventory Check'!$B$3:$B$3000,"WRONG Code",0)</f>
        <v>0</v>
      </c>
    </row>
    <row r="5316" spans="9:11" x14ac:dyDescent="0.35">
      <c r="I5316" s="65" t="str">
        <f>IF(Job_Cards[[#This Row],[Customer Name]]="",I5315,"")</f>
        <v>Counter Sale</v>
      </c>
      <c r="K5316" s="67">
        <f>_xlfn.XLOOKUP(Job_Cards[[#This Row],[Part Code Issued]],'Inventory Check'!$A$3:$A$3000,'Inventory Check'!$B$3:$B$3000,"WRONG Code",0)</f>
        <v>0</v>
      </c>
    </row>
    <row r="5317" spans="9:11" x14ac:dyDescent="0.35">
      <c r="I5317" s="65" t="str">
        <f>IF(Job_Cards[[#This Row],[Customer Name]]="",I5316,"")</f>
        <v>Counter Sale</v>
      </c>
      <c r="K5317" s="67">
        <f>_xlfn.XLOOKUP(Job_Cards[[#This Row],[Part Code Issued]],'Inventory Check'!$A$3:$A$3000,'Inventory Check'!$B$3:$B$3000,"WRONG Code",0)</f>
        <v>0</v>
      </c>
    </row>
    <row r="5318" spans="9:11" x14ac:dyDescent="0.35">
      <c r="I5318" s="65" t="str">
        <f>IF(Job_Cards[[#This Row],[Customer Name]]="",I5317,"")</f>
        <v>Counter Sale</v>
      </c>
      <c r="K5318" s="67">
        <f>_xlfn.XLOOKUP(Job_Cards[[#This Row],[Part Code Issued]],'Inventory Check'!$A$3:$A$3000,'Inventory Check'!$B$3:$B$3000,"WRONG Code",0)</f>
        <v>0</v>
      </c>
    </row>
    <row r="5319" spans="9:11" x14ac:dyDescent="0.35">
      <c r="I5319" s="65" t="str">
        <f>IF(Job_Cards[[#This Row],[Customer Name]]="",I5318,"")</f>
        <v>Counter Sale</v>
      </c>
      <c r="K5319" s="67">
        <f>_xlfn.XLOOKUP(Job_Cards[[#This Row],[Part Code Issued]],'Inventory Check'!$A$3:$A$3000,'Inventory Check'!$B$3:$B$3000,"WRONG Code",0)</f>
        <v>0</v>
      </c>
    </row>
    <row r="5320" spans="9:11" x14ac:dyDescent="0.35">
      <c r="I5320" s="65" t="str">
        <f>IF(Job_Cards[[#This Row],[Customer Name]]="",I5319,"")</f>
        <v>Counter Sale</v>
      </c>
      <c r="K5320" s="67">
        <f>_xlfn.XLOOKUP(Job_Cards[[#This Row],[Part Code Issued]],'Inventory Check'!$A$3:$A$3000,'Inventory Check'!$B$3:$B$3000,"WRONG Code",0)</f>
        <v>0</v>
      </c>
    </row>
    <row r="5321" spans="9:11" x14ac:dyDescent="0.35">
      <c r="I5321" s="65" t="str">
        <f>IF(Job_Cards[[#This Row],[Customer Name]]="",I5320,"")</f>
        <v>Counter Sale</v>
      </c>
      <c r="K5321" s="67">
        <f>_xlfn.XLOOKUP(Job_Cards[[#This Row],[Part Code Issued]],'Inventory Check'!$A$3:$A$3000,'Inventory Check'!$B$3:$B$3000,"WRONG Code",0)</f>
        <v>0</v>
      </c>
    </row>
    <row r="5322" spans="9:11" x14ac:dyDescent="0.35">
      <c r="I5322" s="65" t="str">
        <f>IF(Job_Cards[[#This Row],[Customer Name]]="",I5321,"")</f>
        <v>Counter Sale</v>
      </c>
      <c r="K5322" s="67">
        <f>_xlfn.XLOOKUP(Job_Cards[[#This Row],[Part Code Issued]],'Inventory Check'!$A$3:$A$3000,'Inventory Check'!$B$3:$B$3000,"WRONG Code",0)</f>
        <v>0</v>
      </c>
    </row>
    <row r="5323" spans="9:11" x14ac:dyDescent="0.35">
      <c r="I5323" s="65" t="str">
        <f>IF(Job_Cards[[#This Row],[Customer Name]]="",I5322,"")</f>
        <v>Counter Sale</v>
      </c>
      <c r="K5323" s="67">
        <f>_xlfn.XLOOKUP(Job_Cards[[#This Row],[Part Code Issued]],'Inventory Check'!$A$3:$A$3000,'Inventory Check'!$B$3:$B$3000,"WRONG Code",0)</f>
        <v>0</v>
      </c>
    </row>
    <row r="5324" spans="9:11" x14ac:dyDescent="0.35">
      <c r="I5324" s="65" t="str">
        <f>IF(Job_Cards[[#This Row],[Customer Name]]="",I5323,"")</f>
        <v>Counter Sale</v>
      </c>
      <c r="K5324" s="67">
        <f>_xlfn.XLOOKUP(Job_Cards[[#This Row],[Part Code Issued]],'Inventory Check'!$A$3:$A$3000,'Inventory Check'!$B$3:$B$3000,"WRONG Code",0)</f>
        <v>0</v>
      </c>
    </row>
    <row r="5325" spans="9:11" x14ac:dyDescent="0.35">
      <c r="I5325" s="65" t="str">
        <f>IF(Job_Cards[[#This Row],[Customer Name]]="",I5324,"")</f>
        <v>Counter Sale</v>
      </c>
      <c r="K5325" s="67">
        <f>_xlfn.XLOOKUP(Job_Cards[[#This Row],[Part Code Issued]],'Inventory Check'!$A$3:$A$3000,'Inventory Check'!$B$3:$B$3000,"WRONG Code",0)</f>
        <v>0</v>
      </c>
    </row>
    <row r="5326" spans="9:11" x14ac:dyDescent="0.35">
      <c r="I5326" s="65" t="str">
        <f>IF(Job_Cards[[#This Row],[Customer Name]]="",I5325,"")</f>
        <v>Counter Sale</v>
      </c>
      <c r="K5326" s="67">
        <f>_xlfn.XLOOKUP(Job_Cards[[#This Row],[Part Code Issued]],'Inventory Check'!$A$3:$A$3000,'Inventory Check'!$B$3:$B$3000,"WRONG Code",0)</f>
        <v>0</v>
      </c>
    </row>
    <row r="5327" spans="9:11" x14ac:dyDescent="0.35">
      <c r="I5327" s="65" t="str">
        <f>IF(Job_Cards[[#This Row],[Customer Name]]="",I5326,"")</f>
        <v>Counter Sale</v>
      </c>
      <c r="K5327" s="67">
        <f>_xlfn.XLOOKUP(Job_Cards[[#This Row],[Part Code Issued]],'Inventory Check'!$A$3:$A$3000,'Inventory Check'!$B$3:$B$3000,"WRONG Code",0)</f>
        <v>0</v>
      </c>
    </row>
    <row r="5328" spans="9:11" x14ac:dyDescent="0.35">
      <c r="I5328" s="65" t="str">
        <f>IF(Job_Cards[[#This Row],[Customer Name]]="",I5327,"")</f>
        <v>Counter Sale</v>
      </c>
      <c r="K5328" s="67">
        <f>_xlfn.XLOOKUP(Job_Cards[[#This Row],[Part Code Issued]],'Inventory Check'!$A$3:$A$3000,'Inventory Check'!$B$3:$B$3000,"WRONG Code",0)</f>
        <v>0</v>
      </c>
    </row>
    <row r="5329" spans="9:11" x14ac:dyDescent="0.35">
      <c r="I5329" s="65" t="str">
        <f>IF(Job_Cards[[#This Row],[Customer Name]]="",I5328,"")</f>
        <v>Counter Sale</v>
      </c>
      <c r="K5329" s="67">
        <f>_xlfn.XLOOKUP(Job_Cards[[#This Row],[Part Code Issued]],'Inventory Check'!$A$3:$A$3000,'Inventory Check'!$B$3:$B$3000,"WRONG Code",0)</f>
        <v>0</v>
      </c>
    </row>
    <row r="5330" spans="9:11" x14ac:dyDescent="0.35">
      <c r="I5330" s="65" t="str">
        <f>IF(Job_Cards[[#This Row],[Customer Name]]="",I5329,"")</f>
        <v>Counter Sale</v>
      </c>
      <c r="K5330" s="67">
        <f>_xlfn.XLOOKUP(Job_Cards[[#This Row],[Part Code Issued]],'Inventory Check'!$A$3:$A$3000,'Inventory Check'!$B$3:$B$3000,"WRONG Code",0)</f>
        <v>0</v>
      </c>
    </row>
    <row r="5331" spans="9:11" x14ac:dyDescent="0.35">
      <c r="I5331" s="65" t="str">
        <f>IF(Job_Cards[[#This Row],[Customer Name]]="",I5330,"")</f>
        <v>Counter Sale</v>
      </c>
      <c r="K5331" s="67">
        <f>_xlfn.XLOOKUP(Job_Cards[[#This Row],[Part Code Issued]],'Inventory Check'!$A$3:$A$3000,'Inventory Check'!$B$3:$B$3000,"WRONG Code",0)</f>
        <v>0</v>
      </c>
    </row>
    <row r="5332" spans="9:11" x14ac:dyDescent="0.35">
      <c r="I5332" s="65" t="str">
        <f>IF(Job_Cards[[#This Row],[Customer Name]]="",I5331,"")</f>
        <v>Counter Sale</v>
      </c>
      <c r="K5332" s="67">
        <f>_xlfn.XLOOKUP(Job_Cards[[#This Row],[Part Code Issued]],'Inventory Check'!$A$3:$A$3000,'Inventory Check'!$B$3:$B$3000,"WRONG Code",0)</f>
        <v>0</v>
      </c>
    </row>
    <row r="5333" spans="9:11" x14ac:dyDescent="0.35">
      <c r="I5333" s="65" t="str">
        <f>IF(Job_Cards[[#This Row],[Customer Name]]="",I5332,"")</f>
        <v>Counter Sale</v>
      </c>
      <c r="K5333" s="67">
        <f>_xlfn.XLOOKUP(Job_Cards[[#This Row],[Part Code Issued]],'Inventory Check'!$A$3:$A$3000,'Inventory Check'!$B$3:$B$3000,"WRONG Code",0)</f>
        <v>0</v>
      </c>
    </row>
    <row r="5334" spans="9:11" x14ac:dyDescent="0.35">
      <c r="I5334" s="65" t="str">
        <f>IF(Job_Cards[[#This Row],[Customer Name]]="",I5333,"")</f>
        <v>Counter Sale</v>
      </c>
      <c r="K5334" s="67">
        <f>_xlfn.XLOOKUP(Job_Cards[[#This Row],[Part Code Issued]],'Inventory Check'!$A$3:$A$3000,'Inventory Check'!$B$3:$B$3000,"WRONG Code",0)</f>
        <v>0</v>
      </c>
    </row>
    <row r="5335" spans="9:11" x14ac:dyDescent="0.35">
      <c r="I5335" s="65" t="str">
        <f>IF(Job_Cards[[#This Row],[Customer Name]]="",I5334,"")</f>
        <v>Counter Sale</v>
      </c>
      <c r="K5335" s="67">
        <f>_xlfn.XLOOKUP(Job_Cards[[#This Row],[Part Code Issued]],'Inventory Check'!$A$3:$A$3000,'Inventory Check'!$B$3:$B$3000,"WRONG Code",0)</f>
        <v>0</v>
      </c>
    </row>
    <row r="5336" spans="9:11" x14ac:dyDescent="0.35">
      <c r="I5336" s="65" t="str">
        <f>IF(Job_Cards[[#This Row],[Customer Name]]="",I5335,"")</f>
        <v>Counter Sale</v>
      </c>
      <c r="K5336" s="67">
        <f>_xlfn.XLOOKUP(Job_Cards[[#This Row],[Part Code Issued]],'Inventory Check'!$A$3:$A$3000,'Inventory Check'!$B$3:$B$3000,"WRONG Code",0)</f>
        <v>0</v>
      </c>
    </row>
    <row r="5337" spans="9:11" x14ac:dyDescent="0.35">
      <c r="I5337" s="65" t="str">
        <f>IF(Job_Cards[[#This Row],[Customer Name]]="",I5336,"")</f>
        <v>Counter Sale</v>
      </c>
      <c r="K5337" s="67">
        <f>_xlfn.XLOOKUP(Job_Cards[[#This Row],[Part Code Issued]],'Inventory Check'!$A$3:$A$3000,'Inventory Check'!$B$3:$B$3000,"WRONG Code",0)</f>
        <v>0</v>
      </c>
    </row>
    <row r="5338" spans="9:11" x14ac:dyDescent="0.35">
      <c r="I5338" s="65" t="str">
        <f>IF(Job_Cards[[#This Row],[Customer Name]]="",I5337,"")</f>
        <v>Counter Sale</v>
      </c>
      <c r="K5338" s="67">
        <f>_xlfn.XLOOKUP(Job_Cards[[#This Row],[Part Code Issued]],'Inventory Check'!$A$3:$A$3000,'Inventory Check'!$B$3:$B$3000,"WRONG Code",0)</f>
        <v>0</v>
      </c>
    </row>
    <row r="5339" spans="9:11" x14ac:dyDescent="0.35">
      <c r="I5339" s="65" t="str">
        <f>IF(Job_Cards[[#This Row],[Customer Name]]="",I5338,"")</f>
        <v>Counter Sale</v>
      </c>
      <c r="K5339" s="67">
        <f>_xlfn.XLOOKUP(Job_Cards[[#This Row],[Part Code Issued]],'Inventory Check'!$A$3:$A$3000,'Inventory Check'!$B$3:$B$3000,"WRONG Code",0)</f>
        <v>0</v>
      </c>
    </row>
    <row r="5340" spans="9:11" x14ac:dyDescent="0.35">
      <c r="I5340" s="65" t="str">
        <f>IF(Job_Cards[[#This Row],[Customer Name]]="",I5339,"")</f>
        <v>Counter Sale</v>
      </c>
      <c r="K5340" s="67">
        <f>_xlfn.XLOOKUP(Job_Cards[[#This Row],[Part Code Issued]],'Inventory Check'!$A$3:$A$3000,'Inventory Check'!$B$3:$B$3000,"WRONG Code",0)</f>
        <v>0</v>
      </c>
    </row>
    <row r="5341" spans="9:11" x14ac:dyDescent="0.35">
      <c r="I5341" s="65" t="str">
        <f>IF(Job_Cards[[#This Row],[Customer Name]]="",I5340,"")</f>
        <v>Counter Sale</v>
      </c>
      <c r="K5341" s="67">
        <f>_xlfn.XLOOKUP(Job_Cards[[#This Row],[Part Code Issued]],'Inventory Check'!$A$3:$A$3000,'Inventory Check'!$B$3:$B$3000,"WRONG Code",0)</f>
        <v>0</v>
      </c>
    </row>
    <row r="5342" spans="9:11" x14ac:dyDescent="0.35">
      <c r="I5342" s="65" t="str">
        <f>IF(Job_Cards[[#This Row],[Customer Name]]="",I5341,"")</f>
        <v>Counter Sale</v>
      </c>
      <c r="K5342" s="67">
        <f>_xlfn.XLOOKUP(Job_Cards[[#This Row],[Part Code Issued]],'Inventory Check'!$A$3:$A$3000,'Inventory Check'!$B$3:$B$3000,"WRONG Code",0)</f>
        <v>0</v>
      </c>
    </row>
    <row r="5343" spans="9:11" x14ac:dyDescent="0.35">
      <c r="I5343" s="65" t="str">
        <f>IF(Job_Cards[[#This Row],[Customer Name]]="",I5342,"")</f>
        <v>Counter Sale</v>
      </c>
      <c r="K5343" s="67">
        <f>_xlfn.XLOOKUP(Job_Cards[[#This Row],[Part Code Issued]],'Inventory Check'!$A$3:$A$3000,'Inventory Check'!$B$3:$B$3000,"WRONG Code",0)</f>
        <v>0</v>
      </c>
    </row>
    <row r="5344" spans="9:11" x14ac:dyDescent="0.35">
      <c r="I5344" s="65" t="str">
        <f>IF(Job_Cards[[#This Row],[Customer Name]]="",I5343,"")</f>
        <v>Counter Sale</v>
      </c>
      <c r="K5344" s="67">
        <f>_xlfn.XLOOKUP(Job_Cards[[#This Row],[Part Code Issued]],'Inventory Check'!$A$3:$A$3000,'Inventory Check'!$B$3:$B$3000,"WRONG Code",0)</f>
        <v>0</v>
      </c>
    </row>
    <row r="5345" spans="9:11" x14ac:dyDescent="0.35">
      <c r="I5345" s="65" t="str">
        <f>IF(Job_Cards[[#This Row],[Customer Name]]="",I5344,"")</f>
        <v>Counter Sale</v>
      </c>
      <c r="K5345" s="67">
        <f>_xlfn.XLOOKUP(Job_Cards[[#This Row],[Part Code Issued]],'Inventory Check'!$A$3:$A$3000,'Inventory Check'!$B$3:$B$3000,"WRONG Code",0)</f>
        <v>0</v>
      </c>
    </row>
    <row r="5346" spans="9:11" x14ac:dyDescent="0.35">
      <c r="I5346" s="65" t="str">
        <f>IF(Job_Cards[[#This Row],[Customer Name]]="",I5345,"")</f>
        <v>Counter Sale</v>
      </c>
      <c r="K5346" s="67">
        <f>_xlfn.XLOOKUP(Job_Cards[[#This Row],[Part Code Issued]],'Inventory Check'!$A$3:$A$3000,'Inventory Check'!$B$3:$B$3000,"WRONG Code",0)</f>
        <v>0</v>
      </c>
    </row>
    <row r="5347" spans="9:11" x14ac:dyDescent="0.35">
      <c r="I5347" s="65" t="str">
        <f>IF(Job_Cards[[#This Row],[Customer Name]]="",I5346,"")</f>
        <v>Counter Sale</v>
      </c>
      <c r="K5347" s="67">
        <f>_xlfn.XLOOKUP(Job_Cards[[#This Row],[Part Code Issued]],'Inventory Check'!$A$3:$A$3000,'Inventory Check'!$B$3:$B$3000,"WRONG Code",0)</f>
        <v>0</v>
      </c>
    </row>
    <row r="5348" spans="9:11" x14ac:dyDescent="0.35">
      <c r="I5348" s="65" t="str">
        <f>IF(Job_Cards[[#This Row],[Customer Name]]="",I5347,"")</f>
        <v>Counter Sale</v>
      </c>
      <c r="K5348" s="67">
        <f>_xlfn.XLOOKUP(Job_Cards[[#This Row],[Part Code Issued]],'Inventory Check'!$A$3:$A$3000,'Inventory Check'!$B$3:$B$3000,"WRONG Code",0)</f>
        <v>0</v>
      </c>
    </row>
    <row r="5349" spans="9:11" x14ac:dyDescent="0.35">
      <c r="I5349" s="65" t="str">
        <f>IF(Job_Cards[[#This Row],[Customer Name]]="",I5348,"")</f>
        <v>Counter Sale</v>
      </c>
      <c r="K5349" s="67">
        <f>_xlfn.XLOOKUP(Job_Cards[[#This Row],[Part Code Issued]],'Inventory Check'!$A$3:$A$3000,'Inventory Check'!$B$3:$B$3000,"WRONG Code",0)</f>
        <v>0</v>
      </c>
    </row>
    <row r="5350" spans="9:11" x14ac:dyDescent="0.35">
      <c r="I5350" s="65" t="str">
        <f>IF(Job_Cards[[#This Row],[Customer Name]]="",I5349,"")</f>
        <v>Counter Sale</v>
      </c>
      <c r="K5350" s="67">
        <f>_xlfn.XLOOKUP(Job_Cards[[#This Row],[Part Code Issued]],'Inventory Check'!$A$3:$A$3000,'Inventory Check'!$B$3:$B$3000,"WRONG Code",0)</f>
        <v>0</v>
      </c>
    </row>
    <row r="5351" spans="9:11" x14ac:dyDescent="0.35">
      <c r="I5351" s="65" t="str">
        <f>IF(Job_Cards[[#This Row],[Customer Name]]="",I5350,"")</f>
        <v>Counter Sale</v>
      </c>
      <c r="K5351" s="67">
        <f>_xlfn.XLOOKUP(Job_Cards[[#This Row],[Part Code Issued]],'Inventory Check'!$A$3:$A$3000,'Inventory Check'!$B$3:$B$3000,"WRONG Code",0)</f>
        <v>0</v>
      </c>
    </row>
    <row r="5352" spans="9:11" x14ac:dyDescent="0.35">
      <c r="I5352" s="65" t="str">
        <f>IF(Job_Cards[[#This Row],[Customer Name]]="",I5351,"")</f>
        <v>Counter Sale</v>
      </c>
      <c r="K5352" s="67">
        <f>_xlfn.XLOOKUP(Job_Cards[[#This Row],[Part Code Issued]],'Inventory Check'!$A$3:$A$3000,'Inventory Check'!$B$3:$B$3000,"WRONG Code",0)</f>
        <v>0</v>
      </c>
    </row>
    <row r="5353" spans="9:11" x14ac:dyDescent="0.35">
      <c r="I5353" s="65" t="str">
        <f>IF(Job_Cards[[#This Row],[Customer Name]]="",I5352,"")</f>
        <v>Counter Sale</v>
      </c>
      <c r="K5353" s="67">
        <f>_xlfn.XLOOKUP(Job_Cards[[#This Row],[Part Code Issued]],'Inventory Check'!$A$3:$A$3000,'Inventory Check'!$B$3:$B$3000,"WRONG Code",0)</f>
        <v>0</v>
      </c>
    </row>
    <row r="5354" spans="9:11" x14ac:dyDescent="0.35">
      <c r="I5354" s="65" t="str">
        <f>IF(Job_Cards[[#This Row],[Customer Name]]="",I5353,"")</f>
        <v>Counter Sale</v>
      </c>
      <c r="K5354" s="67">
        <f>_xlfn.XLOOKUP(Job_Cards[[#This Row],[Part Code Issued]],'Inventory Check'!$A$3:$A$3000,'Inventory Check'!$B$3:$B$3000,"WRONG Code",0)</f>
        <v>0</v>
      </c>
    </row>
    <row r="5355" spans="9:11" x14ac:dyDescent="0.35">
      <c r="I5355" s="65" t="str">
        <f>IF(Job_Cards[[#This Row],[Customer Name]]="",I5354,"")</f>
        <v>Counter Sale</v>
      </c>
      <c r="K5355" s="67">
        <f>_xlfn.XLOOKUP(Job_Cards[[#This Row],[Part Code Issued]],'Inventory Check'!$A$3:$A$3000,'Inventory Check'!$B$3:$B$3000,"WRONG Code",0)</f>
        <v>0</v>
      </c>
    </row>
    <row r="5356" spans="9:11" x14ac:dyDescent="0.35">
      <c r="I5356" s="65" t="str">
        <f>IF(Job_Cards[[#This Row],[Customer Name]]="",I5355,"")</f>
        <v>Counter Sale</v>
      </c>
      <c r="K5356" s="67">
        <f>_xlfn.XLOOKUP(Job_Cards[[#This Row],[Part Code Issued]],'Inventory Check'!$A$3:$A$3000,'Inventory Check'!$B$3:$B$3000,"WRONG Code",0)</f>
        <v>0</v>
      </c>
    </row>
    <row r="5357" spans="9:11" x14ac:dyDescent="0.35">
      <c r="I5357" s="65" t="str">
        <f>IF(Job_Cards[[#This Row],[Customer Name]]="",I5356,"")</f>
        <v>Counter Sale</v>
      </c>
      <c r="K5357" s="67">
        <f>_xlfn.XLOOKUP(Job_Cards[[#This Row],[Part Code Issued]],'Inventory Check'!$A$3:$A$3000,'Inventory Check'!$B$3:$B$3000,"WRONG Code",0)</f>
        <v>0</v>
      </c>
    </row>
    <row r="5358" spans="9:11" x14ac:dyDescent="0.35">
      <c r="I5358" s="65" t="str">
        <f>IF(Job_Cards[[#This Row],[Customer Name]]="",I5357,"")</f>
        <v>Counter Sale</v>
      </c>
      <c r="K5358" s="67">
        <f>_xlfn.XLOOKUP(Job_Cards[[#This Row],[Part Code Issued]],'Inventory Check'!$A$3:$A$3000,'Inventory Check'!$B$3:$B$3000,"WRONG Code",0)</f>
        <v>0</v>
      </c>
    </row>
    <row r="5359" spans="9:11" x14ac:dyDescent="0.35">
      <c r="I5359" s="65" t="str">
        <f>IF(Job_Cards[[#This Row],[Customer Name]]="",I5358,"")</f>
        <v>Counter Sale</v>
      </c>
      <c r="K5359" s="67">
        <f>_xlfn.XLOOKUP(Job_Cards[[#This Row],[Part Code Issued]],'Inventory Check'!$A$3:$A$3000,'Inventory Check'!$B$3:$B$3000,"WRONG Code",0)</f>
        <v>0</v>
      </c>
    </row>
    <row r="5360" spans="9:11" x14ac:dyDescent="0.35">
      <c r="I5360" s="65" t="str">
        <f>IF(Job_Cards[[#This Row],[Customer Name]]="",I5359,"")</f>
        <v>Counter Sale</v>
      </c>
      <c r="K5360" s="67">
        <f>_xlfn.XLOOKUP(Job_Cards[[#This Row],[Part Code Issued]],'Inventory Check'!$A$3:$A$3000,'Inventory Check'!$B$3:$B$3000,"WRONG Code",0)</f>
        <v>0</v>
      </c>
    </row>
    <row r="5361" spans="9:11" x14ac:dyDescent="0.35">
      <c r="I5361" s="65" t="str">
        <f>IF(Job_Cards[[#This Row],[Customer Name]]="",I5360,"")</f>
        <v>Counter Sale</v>
      </c>
      <c r="K5361" s="67">
        <f>_xlfn.XLOOKUP(Job_Cards[[#This Row],[Part Code Issued]],'Inventory Check'!$A$3:$A$3000,'Inventory Check'!$B$3:$B$3000,"WRONG Code",0)</f>
        <v>0</v>
      </c>
    </row>
    <row r="5362" spans="9:11" x14ac:dyDescent="0.35">
      <c r="I5362" s="65" t="str">
        <f>IF(Job_Cards[[#This Row],[Customer Name]]="",I5361,"")</f>
        <v>Counter Sale</v>
      </c>
      <c r="K5362" s="67">
        <f>_xlfn.XLOOKUP(Job_Cards[[#This Row],[Part Code Issued]],'Inventory Check'!$A$3:$A$3000,'Inventory Check'!$B$3:$B$3000,"WRONG Code",0)</f>
        <v>0</v>
      </c>
    </row>
    <row r="5363" spans="9:11" x14ac:dyDescent="0.35">
      <c r="I5363" s="65" t="str">
        <f>IF(Job_Cards[[#This Row],[Customer Name]]="",I5362,"")</f>
        <v>Counter Sale</v>
      </c>
      <c r="K5363" s="67">
        <f>_xlfn.XLOOKUP(Job_Cards[[#This Row],[Part Code Issued]],'Inventory Check'!$A$3:$A$3000,'Inventory Check'!$B$3:$B$3000,"WRONG Code",0)</f>
        <v>0</v>
      </c>
    </row>
    <row r="5364" spans="9:11" x14ac:dyDescent="0.35">
      <c r="I5364" s="65" t="str">
        <f>IF(Job_Cards[[#This Row],[Customer Name]]="",I5363,"")</f>
        <v>Counter Sale</v>
      </c>
      <c r="K5364" s="67">
        <f>_xlfn.XLOOKUP(Job_Cards[[#This Row],[Part Code Issued]],'Inventory Check'!$A$3:$A$3000,'Inventory Check'!$B$3:$B$3000,"WRONG Code",0)</f>
        <v>0</v>
      </c>
    </row>
    <row r="5365" spans="9:11" x14ac:dyDescent="0.35">
      <c r="I5365" s="65" t="str">
        <f>IF(Job_Cards[[#This Row],[Customer Name]]="",I5364,"")</f>
        <v>Counter Sale</v>
      </c>
      <c r="K5365" s="67">
        <f>_xlfn.XLOOKUP(Job_Cards[[#This Row],[Part Code Issued]],'Inventory Check'!$A$3:$A$3000,'Inventory Check'!$B$3:$B$3000,"WRONG Code",0)</f>
        <v>0</v>
      </c>
    </row>
    <row r="5366" spans="9:11" x14ac:dyDescent="0.35">
      <c r="I5366" s="65" t="str">
        <f>IF(Job_Cards[[#This Row],[Customer Name]]="",I5365,"")</f>
        <v>Counter Sale</v>
      </c>
      <c r="K5366" s="67">
        <f>_xlfn.XLOOKUP(Job_Cards[[#This Row],[Part Code Issued]],'Inventory Check'!$A$3:$A$3000,'Inventory Check'!$B$3:$B$3000,"WRONG Code",0)</f>
        <v>0</v>
      </c>
    </row>
    <row r="5367" spans="9:11" x14ac:dyDescent="0.35">
      <c r="I5367" s="65" t="str">
        <f>IF(Job_Cards[[#This Row],[Customer Name]]="",I5366,"")</f>
        <v>Counter Sale</v>
      </c>
      <c r="K5367" s="67">
        <f>_xlfn.XLOOKUP(Job_Cards[[#This Row],[Part Code Issued]],'Inventory Check'!$A$3:$A$3000,'Inventory Check'!$B$3:$B$3000,"WRONG Code",0)</f>
        <v>0</v>
      </c>
    </row>
    <row r="5368" spans="9:11" x14ac:dyDescent="0.35">
      <c r="I5368" s="65" t="str">
        <f>IF(Job_Cards[[#This Row],[Customer Name]]="",I5367,"")</f>
        <v>Counter Sale</v>
      </c>
      <c r="K5368" s="67">
        <f>_xlfn.XLOOKUP(Job_Cards[[#This Row],[Part Code Issued]],'Inventory Check'!$A$3:$A$3000,'Inventory Check'!$B$3:$B$3000,"WRONG Code",0)</f>
        <v>0</v>
      </c>
    </row>
    <row r="5369" spans="9:11" x14ac:dyDescent="0.35">
      <c r="I5369" s="65" t="str">
        <f>IF(Job_Cards[[#This Row],[Customer Name]]="",I5368,"")</f>
        <v>Counter Sale</v>
      </c>
      <c r="K5369" s="67">
        <f>_xlfn.XLOOKUP(Job_Cards[[#This Row],[Part Code Issued]],'Inventory Check'!$A$3:$A$3000,'Inventory Check'!$B$3:$B$3000,"WRONG Code",0)</f>
        <v>0</v>
      </c>
    </row>
    <row r="5370" spans="9:11" x14ac:dyDescent="0.35">
      <c r="I5370" s="65" t="str">
        <f>IF(Job_Cards[[#This Row],[Customer Name]]="",I5369,"")</f>
        <v>Counter Sale</v>
      </c>
      <c r="K5370" s="67">
        <f>_xlfn.XLOOKUP(Job_Cards[[#This Row],[Part Code Issued]],'Inventory Check'!$A$3:$A$3000,'Inventory Check'!$B$3:$B$3000,"WRONG Code",0)</f>
        <v>0</v>
      </c>
    </row>
    <row r="5371" spans="9:11" x14ac:dyDescent="0.35">
      <c r="I5371" s="65" t="str">
        <f>IF(Job_Cards[[#This Row],[Customer Name]]="",I5370,"")</f>
        <v>Counter Sale</v>
      </c>
      <c r="K5371" s="67">
        <f>_xlfn.XLOOKUP(Job_Cards[[#This Row],[Part Code Issued]],'Inventory Check'!$A$3:$A$3000,'Inventory Check'!$B$3:$B$3000,"WRONG Code",0)</f>
        <v>0</v>
      </c>
    </row>
    <row r="5372" spans="9:11" x14ac:dyDescent="0.35">
      <c r="I5372" s="65" t="str">
        <f>IF(Job_Cards[[#This Row],[Customer Name]]="",I5371,"")</f>
        <v>Counter Sale</v>
      </c>
      <c r="K5372" s="67">
        <f>_xlfn.XLOOKUP(Job_Cards[[#This Row],[Part Code Issued]],'Inventory Check'!$A$3:$A$3000,'Inventory Check'!$B$3:$B$3000,"WRONG Code",0)</f>
        <v>0</v>
      </c>
    </row>
    <row r="5373" spans="9:11" x14ac:dyDescent="0.35">
      <c r="I5373" s="65" t="str">
        <f>IF(Job_Cards[[#This Row],[Customer Name]]="",I5372,"")</f>
        <v>Counter Sale</v>
      </c>
      <c r="K5373" s="67">
        <f>_xlfn.XLOOKUP(Job_Cards[[#This Row],[Part Code Issued]],'Inventory Check'!$A$3:$A$3000,'Inventory Check'!$B$3:$B$3000,"WRONG Code",0)</f>
        <v>0</v>
      </c>
    </row>
    <row r="5374" spans="9:11" x14ac:dyDescent="0.35">
      <c r="I5374" s="65" t="str">
        <f>IF(Job_Cards[[#This Row],[Customer Name]]="",I5373,"")</f>
        <v>Counter Sale</v>
      </c>
      <c r="K5374" s="67">
        <f>_xlfn.XLOOKUP(Job_Cards[[#This Row],[Part Code Issued]],'Inventory Check'!$A$3:$A$3000,'Inventory Check'!$B$3:$B$3000,"WRONG Code",0)</f>
        <v>0</v>
      </c>
    </row>
    <row r="5375" spans="9:11" x14ac:dyDescent="0.35">
      <c r="I5375" s="65" t="str">
        <f>IF(Job_Cards[[#This Row],[Customer Name]]="",I5374,"")</f>
        <v>Counter Sale</v>
      </c>
      <c r="K5375" s="67">
        <f>_xlfn.XLOOKUP(Job_Cards[[#This Row],[Part Code Issued]],'Inventory Check'!$A$3:$A$3000,'Inventory Check'!$B$3:$B$3000,"WRONG Code",0)</f>
        <v>0</v>
      </c>
    </row>
    <row r="5376" spans="9:11" x14ac:dyDescent="0.35">
      <c r="I5376" s="65" t="str">
        <f>IF(Job_Cards[[#This Row],[Customer Name]]="",I5375,"")</f>
        <v>Counter Sale</v>
      </c>
      <c r="K5376" s="67">
        <f>_xlfn.XLOOKUP(Job_Cards[[#This Row],[Part Code Issued]],'Inventory Check'!$A$3:$A$3000,'Inventory Check'!$B$3:$B$3000,"WRONG Code",0)</f>
        <v>0</v>
      </c>
    </row>
    <row r="5377" spans="9:11" x14ac:dyDescent="0.35">
      <c r="I5377" s="65" t="str">
        <f>IF(Job_Cards[[#This Row],[Customer Name]]="",I5376,"")</f>
        <v>Counter Sale</v>
      </c>
      <c r="K5377" s="67">
        <f>_xlfn.XLOOKUP(Job_Cards[[#This Row],[Part Code Issued]],'Inventory Check'!$A$3:$A$3000,'Inventory Check'!$B$3:$B$3000,"WRONG Code",0)</f>
        <v>0</v>
      </c>
    </row>
    <row r="5378" spans="9:11" x14ac:dyDescent="0.35">
      <c r="I5378" s="65" t="str">
        <f>IF(Job_Cards[[#This Row],[Customer Name]]="",I5377,"")</f>
        <v>Counter Sale</v>
      </c>
      <c r="K5378" s="67">
        <f>_xlfn.XLOOKUP(Job_Cards[[#This Row],[Part Code Issued]],'Inventory Check'!$A$3:$A$3000,'Inventory Check'!$B$3:$B$3000,"WRONG Code",0)</f>
        <v>0</v>
      </c>
    </row>
    <row r="5379" spans="9:11" x14ac:dyDescent="0.35">
      <c r="I5379" s="65" t="str">
        <f>IF(Job_Cards[[#This Row],[Customer Name]]="",I5378,"")</f>
        <v>Counter Sale</v>
      </c>
      <c r="K5379" s="67">
        <f>_xlfn.XLOOKUP(Job_Cards[[#This Row],[Part Code Issued]],'Inventory Check'!$A$3:$A$3000,'Inventory Check'!$B$3:$B$3000,"WRONG Code",0)</f>
        <v>0</v>
      </c>
    </row>
    <row r="5380" spans="9:11" x14ac:dyDescent="0.35">
      <c r="I5380" s="65" t="str">
        <f>IF(Job_Cards[[#This Row],[Customer Name]]="",I5379,"")</f>
        <v>Counter Sale</v>
      </c>
      <c r="K5380" s="67">
        <f>_xlfn.XLOOKUP(Job_Cards[[#This Row],[Part Code Issued]],'Inventory Check'!$A$3:$A$3000,'Inventory Check'!$B$3:$B$3000,"WRONG Code",0)</f>
        <v>0</v>
      </c>
    </row>
    <row r="5381" spans="9:11" x14ac:dyDescent="0.35">
      <c r="I5381" s="65" t="str">
        <f>IF(Job_Cards[[#This Row],[Customer Name]]="",I5380,"")</f>
        <v>Counter Sale</v>
      </c>
      <c r="K5381" s="67">
        <f>_xlfn.XLOOKUP(Job_Cards[[#This Row],[Part Code Issued]],'Inventory Check'!$A$3:$A$3000,'Inventory Check'!$B$3:$B$3000,"WRONG Code",0)</f>
        <v>0</v>
      </c>
    </row>
    <row r="5382" spans="9:11" x14ac:dyDescent="0.35">
      <c r="I5382" s="65" t="str">
        <f>IF(Job_Cards[[#This Row],[Customer Name]]="",I5381,"")</f>
        <v>Counter Sale</v>
      </c>
      <c r="K5382" s="67">
        <f>_xlfn.XLOOKUP(Job_Cards[[#This Row],[Part Code Issued]],'Inventory Check'!$A$3:$A$3000,'Inventory Check'!$B$3:$B$3000,"WRONG Code",0)</f>
        <v>0</v>
      </c>
    </row>
    <row r="5383" spans="9:11" x14ac:dyDescent="0.35">
      <c r="I5383" s="65" t="str">
        <f>IF(Job_Cards[[#This Row],[Customer Name]]="",I5382,"")</f>
        <v>Counter Sale</v>
      </c>
      <c r="K5383" s="67">
        <f>_xlfn.XLOOKUP(Job_Cards[[#This Row],[Part Code Issued]],'Inventory Check'!$A$3:$A$3000,'Inventory Check'!$B$3:$B$3000,"WRONG Code",0)</f>
        <v>0</v>
      </c>
    </row>
    <row r="5384" spans="9:11" x14ac:dyDescent="0.35">
      <c r="I5384" s="65" t="str">
        <f>IF(Job_Cards[[#This Row],[Customer Name]]="",I5383,"")</f>
        <v>Counter Sale</v>
      </c>
      <c r="K5384" s="67">
        <f>_xlfn.XLOOKUP(Job_Cards[[#This Row],[Part Code Issued]],'Inventory Check'!$A$3:$A$3000,'Inventory Check'!$B$3:$B$3000,"WRONG Code",0)</f>
        <v>0</v>
      </c>
    </row>
    <row r="5385" spans="9:11" x14ac:dyDescent="0.35">
      <c r="I5385" s="65" t="str">
        <f>IF(Job_Cards[[#This Row],[Customer Name]]="",I5384,"")</f>
        <v>Counter Sale</v>
      </c>
      <c r="K5385" s="67">
        <f>_xlfn.XLOOKUP(Job_Cards[[#This Row],[Part Code Issued]],'Inventory Check'!$A$3:$A$3000,'Inventory Check'!$B$3:$B$3000,"WRONG Code",0)</f>
        <v>0</v>
      </c>
    </row>
    <row r="5386" spans="9:11" x14ac:dyDescent="0.35">
      <c r="I5386" s="65" t="str">
        <f>IF(Job_Cards[[#This Row],[Customer Name]]="",I5385,"")</f>
        <v>Counter Sale</v>
      </c>
      <c r="K5386" s="67">
        <f>_xlfn.XLOOKUP(Job_Cards[[#This Row],[Part Code Issued]],'Inventory Check'!$A$3:$A$3000,'Inventory Check'!$B$3:$B$3000,"WRONG Code",0)</f>
        <v>0</v>
      </c>
    </row>
    <row r="5387" spans="9:11" x14ac:dyDescent="0.35">
      <c r="I5387" s="65" t="str">
        <f>IF(Job_Cards[[#This Row],[Customer Name]]="",I5386,"")</f>
        <v>Counter Sale</v>
      </c>
      <c r="K5387" s="67">
        <f>_xlfn.XLOOKUP(Job_Cards[[#This Row],[Part Code Issued]],'Inventory Check'!$A$3:$A$3000,'Inventory Check'!$B$3:$B$3000,"WRONG Code",0)</f>
        <v>0</v>
      </c>
    </row>
    <row r="5388" spans="9:11" x14ac:dyDescent="0.35">
      <c r="I5388" s="65" t="str">
        <f>IF(Job_Cards[[#This Row],[Customer Name]]="",I5387,"")</f>
        <v>Counter Sale</v>
      </c>
      <c r="K5388" s="67">
        <f>_xlfn.XLOOKUP(Job_Cards[[#This Row],[Part Code Issued]],'Inventory Check'!$A$3:$A$3000,'Inventory Check'!$B$3:$B$3000,"WRONG Code",0)</f>
        <v>0</v>
      </c>
    </row>
    <row r="5389" spans="9:11" x14ac:dyDescent="0.35">
      <c r="I5389" s="65" t="str">
        <f>IF(Job_Cards[[#This Row],[Customer Name]]="",I5388,"")</f>
        <v>Counter Sale</v>
      </c>
      <c r="K5389" s="67">
        <f>_xlfn.XLOOKUP(Job_Cards[[#This Row],[Part Code Issued]],'Inventory Check'!$A$3:$A$3000,'Inventory Check'!$B$3:$B$3000,"WRONG Code",0)</f>
        <v>0</v>
      </c>
    </row>
    <row r="5390" spans="9:11" x14ac:dyDescent="0.35">
      <c r="I5390" s="65" t="str">
        <f>IF(Job_Cards[[#This Row],[Customer Name]]="",I5389,"")</f>
        <v>Counter Sale</v>
      </c>
      <c r="K5390" s="67">
        <f>_xlfn.XLOOKUP(Job_Cards[[#This Row],[Part Code Issued]],'Inventory Check'!$A$3:$A$3000,'Inventory Check'!$B$3:$B$3000,"WRONG Code",0)</f>
        <v>0</v>
      </c>
    </row>
    <row r="5391" spans="9:11" x14ac:dyDescent="0.35">
      <c r="I5391" s="65" t="str">
        <f>IF(Job_Cards[[#This Row],[Customer Name]]="",I5390,"")</f>
        <v>Counter Sale</v>
      </c>
      <c r="K5391" s="67">
        <f>_xlfn.XLOOKUP(Job_Cards[[#This Row],[Part Code Issued]],'Inventory Check'!$A$3:$A$3000,'Inventory Check'!$B$3:$B$3000,"WRONG Code",0)</f>
        <v>0</v>
      </c>
    </row>
    <row r="5392" spans="9:11" x14ac:dyDescent="0.35">
      <c r="I5392" s="65" t="str">
        <f>IF(Job_Cards[[#This Row],[Customer Name]]="",I5391,"")</f>
        <v>Counter Sale</v>
      </c>
      <c r="K5392" s="67">
        <f>_xlfn.XLOOKUP(Job_Cards[[#This Row],[Part Code Issued]],'Inventory Check'!$A$3:$A$3000,'Inventory Check'!$B$3:$B$3000,"WRONG Code",0)</f>
        <v>0</v>
      </c>
    </row>
    <row r="5393" spans="9:11" x14ac:dyDescent="0.35">
      <c r="I5393" s="65" t="str">
        <f>IF(Job_Cards[[#This Row],[Customer Name]]="",I5392,"")</f>
        <v>Counter Sale</v>
      </c>
      <c r="K5393" s="67">
        <f>_xlfn.XLOOKUP(Job_Cards[[#This Row],[Part Code Issued]],'Inventory Check'!$A$3:$A$3000,'Inventory Check'!$B$3:$B$3000,"WRONG Code",0)</f>
        <v>0</v>
      </c>
    </row>
    <row r="5394" spans="9:11" x14ac:dyDescent="0.35">
      <c r="I5394" s="65" t="str">
        <f>IF(Job_Cards[[#This Row],[Customer Name]]="",I5393,"")</f>
        <v>Counter Sale</v>
      </c>
      <c r="K5394" s="67">
        <f>_xlfn.XLOOKUP(Job_Cards[[#This Row],[Part Code Issued]],'Inventory Check'!$A$3:$A$3000,'Inventory Check'!$B$3:$B$3000,"WRONG Code",0)</f>
        <v>0</v>
      </c>
    </row>
    <row r="5395" spans="9:11" x14ac:dyDescent="0.35">
      <c r="I5395" s="65" t="str">
        <f>IF(Job_Cards[[#This Row],[Customer Name]]="",I5394,"")</f>
        <v>Counter Sale</v>
      </c>
      <c r="K5395" s="67">
        <f>_xlfn.XLOOKUP(Job_Cards[[#This Row],[Part Code Issued]],'Inventory Check'!$A$3:$A$3000,'Inventory Check'!$B$3:$B$3000,"WRONG Code",0)</f>
        <v>0</v>
      </c>
    </row>
    <row r="5396" spans="9:11" x14ac:dyDescent="0.35">
      <c r="I5396" s="65" t="str">
        <f>IF(Job_Cards[[#This Row],[Customer Name]]="",I5395,"")</f>
        <v>Counter Sale</v>
      </c>
      <c r="K5396" s="67">
        <f>_xlfn.XLOOKUP(Job_Cards[[#This Row],[Part Code Issued]],'Inventory Check'!$A$3:$A$3000,'Inventory Check'!$B$3:$B$3000,"WRONG Code",0)</f>
        <v>0</v>
      </c>
    </row>
    <row r="5397" spans="9:11" x14ac:dyDescent="0.35">
      <c r="I5397" s="65" t="str">
        <f>IF(Job_Cards[[#This Row],[Customer Name]]="",I5396,"")</f>
        <v>Counter Sale</v>
      </c>
      <c r="K5397" s="67">
        <f>_xlfn.XLOOKUP(Job_Cards[[#This Row],[Part Code Issued]],'Inventory Check'!$A$3:$A$3000,'Inventory Check'!$B$3:$B$3000,"WRONG Code",0)</f>
        <v>0</v>
      </c>
    </row>
    <row r="5398" spans="9:11" x14ac:dyDescent="0.35">
      <c r="I5398" s="65" t="str">
        <f>IF(Job_Cards[[#This Row],[Customer Name]]="",I5397,"")</f>
        <v>Counter Sale</v>
      </c>
      <c r="K5398" s="67">
        <f>_xlfn.XLOOKUP(Job_Cards[[#This Row],[Part Code Issued]],'Inventory Check'!$A$3:$A$3000,'Inventory Check'!$B$3:$B$3000,"WRONG Code",0)</f>
        <v>0</v>
      </c>
    </row>
    <row r="5399" spans="9:11" x14ac:dyDescent="0.35">
      <c r="I5399" s="65" t="str">
        <f>IF(Job_Cards[[#This Row],[Customer Name]]="",I5398,"")</f>
        <v>Counter Sale</v>
      </c>
      <c r="K5399" s="67">
        <f>_xlfn.XLOOKUP(Job_Cards[[#This Row],[Part Code Issued]],'Inventory Check'!$A$3:$A$3000,'Inventory Check'!$B$3:$B$3000,"WRONG Code",0)</f>
        <v>0</v>
      </c>
    </row>
    <row r="5400" spans="9:11" x14ac:dyDescent="0.35">
      <c r="I5400" s="65" t="str">
        <f>IF(Job_Cards[[#This Row],[Customer Name]]="",I5399,"")</f>
        <v>Counter Sale</v>
      </c>
      <c r="K5400" s="67">
        <f>_xlfn.XLOOKUP(Job_Cards[[#This Row],[Part Code Issued]],'Inventory Check'!$A$3:$A$3000,'Inventory Check'!$B$3:$B$3000,"WRONG Code",0)</f>
        <v>0</v>
      </c>
    </row>
    <row r="5401" spans="9:11" x14ac:dyDescent="0.35">
      <c r="I5401" s="65" t="str">
        <f>IF(Job_Cards[[#This Row],[Customer Name]]="",I5400,"")</f>
        <v>Counter Sale</v>
      </c>
      <c r="K5401" s="67">
        <f>_xlfn.XLOOKUP(Job_Cards[[#This Row],[Part Code Issued]],'Inventory Check'!$A$3:$A$3000,'Inventory Check'!$B$3:$B$3000,"WRONG Code",0)</f>
        <v>0</v>
      </c>
    </row>
    <row r="5402" spans="9:11" x14ac:dyDescent="0.35">
      <c r="I5402" s="65" t="str">
        <f>IF(Job_Cards[[#This Row],[Customer Name]]="",I5401,"")</f>
        <v>Counter Sale</v>
      </c>
      <c r="K5402" s="67">
        <f>_xlfn.XLOOKUP(Job_Cards[[#This Row],[Part Code Issued]],'Inventory Check'!$A$3:$A$3000,'Inventory Check'!$B$3:$B$3000,"WRONG Code",0)</f>
        <v>0</v>
      </c>
    </row>
    <row r="5403" spans="9:11" x14ac:dyDescent="0.35">
      <c r="I5403" s="65" t="str">
        <f>IF(Job_Cards[[#This Row],[Customer Name]]="",I5402,"")</f>
        <v>Counter Sale</v>
      </c>
      <c r="K5403" s="67">
        <f>_xlfn.XLOOKUP(Job_Cards[[#This Row],[Part Code Issued]],'Inventory Check'!$A$3:$A$3000,'Inventory Check'!$B$3:$B$3000,"WRONG Code",0)</f>
        <v>0</v>
      </c>
    </row>
    <row r="5404" spans="9:11" x14ac:dyDescent="0.35">
      <c r="I5404" s="65" t="str">
        <f>IF(Job_Cards[[#This Row],[Customer Name]]="",I5403,"")</f>
        <v>Counter Sale</v>
      </c>
      <c r="K5404" s="67">
        <f>_xlfn.XLOOKUP(Job_Cards[[#This Row],[Part Code Issued]],'Inventory Check'!$A$3:$A$3000,'Inventory Check'!$B$3:$B$3000,"WRONG Code",0)</f>
        <v>0</v>
      </c>
    </row>
    <row r="5405" spans="9:11" x14ac:dyDescent="0.35">
      <c r="I5405" s="65" t="str">
        <f>IF(Job_Cards[[#This Row],[Customer Name]]="",I5404,"")</f>
        <v>Counter Sale</v>
      </c>
      <c r="K5405" s="67">
        <f>_xlfn.XLOOKUP(Job_Cards[[#This Row],[Part Code Issued]],'Inventory Check'!$A$3:$A$3000,'Inventory Check'!$B$3:$B$3000,"WRONG Code",0)</f>
        <v>0</v>
      </c>
    </row>
    <row r="5406" spans="9:11" x14ac:dyDescent="0.35">
      <c r="I5406" s="65" t="str">
        <f>IF(Job_Cards[[#This Row],[Customer Name]]="",I5405,"")</f>
        <v>Counter Sale</v>
      </c>
      <c r="K5406" s="67">
        <f>_xlfn.XLOOKUP(Job_Cards[[#This Row],[Part Code Issued]],'Inventory Check'!$A$3:$A$3000,'Inventory Check'!$B$3:$B$3000,"WRONG Code",0)</f>
        <v>0</v>
      </c>
    </row>
    <row r="5407" spans="9:11" x14ac:dyDescent="0.35">
      <c r="I5407" s="65" t="str">
        <f>IF(Job_Cards[[#This Row],[Customer Name]]="",I5406,"")</f>
        <v>Counter Sale</v>
      </c>
      <c r="K5407" s="67">
        <f>_xlfn.XLOOKUP(Job_Cards[[#This Row],[Part Code Issued]],'Inventory Check'!$A$3:$A$3000,'Inventory Check'!$B$3:$B$3000,"WRONG Code",0)</f>
        <v>0</v>
      </c>
    </row>
    <row r="5408" spans="9:11" x14ac:dyDescent="0.35">
      <c r="I5408" s="65" t="str">
        <f>IF(Job_Cards[[#This Row],[Customer Name]]="",I5407,"")</f>
        <v>Counter Sale</v>
      </c>
      <c r="K5408" s="67">
        <f>_xlfn.XLOOKUP(Job_Cards[[#This Row],[Part Code Issued]],'Inventory Check'!$A$3:$A$3000,'Inventory Check'!$B$3:$B$3000,"WRONG Code",0)</f>
        <v>0</v>
      </c>
    </row>
    <row r="5409" spans="9:11" x14ac:dyDescent="0.35">
      <c r="I5409" s="65" t="str">
        <f>IF(Job_Cards[[#This Row],[Customer Name]]="",I5408,"")</f>
        <v>Counter Sale</v>
      </c>
      <c r="K5409" s="67">
        <f>_xlfn.XLOOKUP(Job_Cards[[#This Row],[Part Code Issued]],'Inventory Check'!$A$3:$A$3000,'Inventory Check'!$B$3:$B$3000,"WRONG Code",0)</f>
        <v>0</v>
      </c>
    </row>
    <row r="5410" spans="9:11" x14ac:dyDescent="0.35">
      <c r="I5410" s="65" t="str">
        <f>IF(Job_Cards[[#This Row],[Customer Name]]="",I5409,"")</f>
        <v>Counter Sale</v>
      </c>
      <c r="K5410" s="67">
        <f>_xlfn.XLOOKUP(Job_Cards[[#This Row],[Part Code Issued]],'Inventory Check'!$A$3:$A$3000,'Inventory Check'!$B$3:$B$3000,"WRONG Code",0)</f>
        <v>0</v>
      </c>
    </row>
    <row r="5411" spans="9:11" x14ac:dyDescent="0.35">
      <c r="I5411" s="65" t="str">
        <f>IF(Job_Cards[[#This Row],[Customer Name]]="",I5410,"")</f>
        <v>Counter Sale</v>
      </c>
      <c r="K5411" s="67">
        <f>_xlfn.XLOOKUP(Job_Cards[[#This Row],[Part Code Issued]],'Inventory Check'!$A$3:$A$3000,'Inventory Check'!$B$3:$B$3000,"WRONG Code",0)</f>
        <v>0</v>
      </c>
    </row>
    <row r="5412" spans="9:11" x14ac:dyDescent="0.35">
      <c r="I5412" s="65" t="str">
        <f>IF(Job_Cards[[#This Row],[Customer Name]]="",I5411,"")</f>
        <v>Counter Sale</v>
      </c>
      <c r="K5412" s="67">
        <f>_xlfn.XLOOKUP(Job_Cards[[#This Row],[Part Code Issued]],'Inventory Check'!$A$3:$A$3000,'Inventory Check'!$B$3:$B$3000,"WRONG Code",0)</f>
        <v>0</v>
      </c>
    </row>
    <row r="5413" spans="9:11" x14ac:dyDescent="0.35">
      <c r="I5413" s="65" t="str">
        <f>IF(Job_Cards[[#This Row],[Customer Name]]="",I5412,"")</f>
        <v>Counter Sale</v>
      </c>
      <c r="K5413" s="67">
        <f>_xlfn.XLOOKUP(Job_Cards[[#This Row],[Part Code Issued]],'Inventory Check'!$A$3:$A$3000,'Inventory Check'!$B$3:$B$3000,"WRONG Code",0)</f>
        <v>0</v>
      </c>
    </row>
    <row r="5414" spans="9:11" x14ac:dyDescent="0.35">
      <c r="I5414" s="65" t="str">
        <f>IF(Job_Cards[[#This Row],[Customer Name]]="",I5413,"")</f>
        <v>Counter Sale</v>
      </c>
      <c r="K5414" s="67">
        <f>_xlfn.XLOOKUP(Job_Cards[[#This Row],[Part Code Issued]],'Inventory Check'!$A$3:$A$3000,'Inventory Check'!$B$3:$B$3000,"WRONG Code",0)</f>
        <v>0</v>
      </c>
    </row>
    <row r="5415" spans="9:11" x14ac:dyDescent="0.35">
      <c r="I5415" s="65" t="str">
        <f>IF(Job_Cards[[#This Row],[Customer Name]]="",I5414,"")</f>
        <v>Counter Sale</v>
      </c>
      <c r="K5415" s="67">
        <f>_xlfn.XLOOKUP(Job_Cards[[#This Row],[Part Code Issued]],'Inventory Check'!$A$3:$A$3000,'Inventory Check'!$B$3:$B$3000,"WRONG Code",0)</f>
        <v>0</v>
      </c>
    </row>
    <row r="5416" spans="9:11" x14ac:dyDescent="0.35">
      <c r="I5416" s="65" t="str">
        <f>IF(Job_Cards[[#This Row],[Customer Name]]="",I5415,"")</f>
        <v>Counter Sale</v>
      </c>
      <c r="K5416" s="67">
        <f>_xlfn.XLOOKUP(Job_Cards[[#This Row],[Part Code Issued]],'Inventory Check'!$A$3:$A$3000,'Inventory Check'!$B$3:$B$3000,"WRONG Code",0)</f>
        <v>0</v>
      </c>
    </row>
    <row r="5417" spans="9:11" x14ac:dyDescent="0.35">
      <c r="I5417" s="65" t="str">
        <f>IF(Job_Cards[[#This Row],[Customer Name]]="",I5416,"")</f>
        <v>Counter Sale</v>
      </c>
      <c r="K5417" s="67">
        <f>_xlfn.XLOOKUP(Job_Cards[[#This Row],[Part Code Issued]],'Inventory Check'!$A$3:$A$3000,'Inventory Check'!$B$3:$B$3000,"WRONG Code",0)</f>
        <v>0</v>
      </c>
    </row>
    <row r="5418" spans="9:11" x14ac:dyDescent="0.35">
      <c r="I5418" s="65" t="str">
        <f>IF(Job_Cards[[#This Row],[Customer Name]]="",I5417,"")</f>
        <v>Counter Sale</v>
      </c>
      <c r="K5418" s="67">
        <f>_xlfn.XLOOKUP(Job_Cards[[#This Row],[Part Code Issued]],'Inventory Check'!$A$3:$A$3000,'Inventory Check'!$B$3:$B$3000,"WRONG Code",0)</f>
        <v>0</v>
      </c>
    </row>
    <row r="5419" spans="9:11" x14ac:dyDescent="0.35">
      <c r="I5419" s="65" t="str">
        <f>IF(Job_Cards[[#This Row],[Customer Name]]="",I5418,"")</f>
        <v>Counter Sale</v>
      </c>
      <c r="K5419" s="67">
        <f>_xlfn.XLOOKUP(Job_Cards[[#This Row],[Part Code Issued]],'Inventory Check'!$A$3:$A$3000,'Inventory Check'!$B$3:$B$3000,"WRONG Code",0)</f>
        <v>0</v>
      </c>
    </row>
    <row r="5420" spans="9:11" x14ac:dyDescent="0.35">
      <c r="I5420" s="65" t="str">
        <f>IF(Job_Cards[[#This Row],[Customer Name]]="",I5419,"")</f>
        <v>Counter Sale</v>
      </c>
      <c r="K5420" s="67">
        <f>_xlfn.XLOOKUP(Job_Cards[[#This Row],[Part Code Issued]],'Inventory Check'!$A$3:$A$3000,'Inventory Check'!$B$3:$B$3000,"WRONG Code",0)</f>
        <v>0</v>
      </c>
    </row>
    <row r="5421" spans="9:11" x14ac:dyDescent="0.35">
      <c r="I5421" s="65" t="str">
        <f>IF(Job_Cards[[#This Row],[Customer Name]]="",I5420,"")</f>
        <v>Counter Sale</v>
      </c>
      <c r="K5421" s="67">
        <f>_xlfn.XLOOKUP(Job_Cards[[#This Row],[Part Code Issued]],'Inventory Check'!$A$3:$A$3000,'Inventory Check'!$B$3:$B$3000,"WRONG Code",0)</f>
        <v>0</v>
      </c>
    </row>
    <row r="5422" spans="9:11" x14ac:dyDescent="0.35">
      <c r="I5422" s="65" t="str">
        <f>IF(Job_Cards[[#This Row],[Customer Name]]="",I5421,"")</f>
        <v>Counter Sale</v>
      </c>
      <c r="K5422" s="67">
        <f>_xlfn.XLOOKUP(Job_Cards[[#This Row],[Part Code Issued]],'Inventory Check'!$A$3:$A$3000,'Inventory Check'!$B$3:$B$3000,"WRONG Code",0)</f>
        <v>0</v>
      </c>
    </row>
    <row r="5423" spans="9:11" x14ac:dyDescent="0.35">
      <c r="I5423" s="65" t="str">
        <f>IF(Job_Cards[[#This Row],[Customer Name]]="",I5422,"")</f>
        <v>Counter Sale</v>
      </c>
      <c r="K5423" s="67">
        <f>_xlfn.XLOOKUP(Job_Cards[[#This Row],[Part Code Issued]],'Inventory Check'!$A$3:$A$3000,'Inventory Check'!$B$3:$B$3000,"WRONG Code",0)</f>
        <v>0</v>
      </c>
    </row>
    <row r="5424" spans="9:11" x14ac:dyDescent="0.35">
      <c r="I5424" s="65" t="str">
        <f>IF(Job_Cards[[#This Row],[Customer Name]]="",I5423,"")</f>
        <v>Counter Sale</v>
      </c>
      <c r="K5424" s="67">
        <f>_xlfn.XLOOKUP(Job_Cards[[#This Row],[Part Code Issued]],'Inventory Check'!$A$3:$A$3000,'Inventory Check'!$B$3:$B$3000,"WRONG Code",0)</f>
        <v>0</v>
      </c>
    </row>
    <row r="5425" spans="9:11" x14ac:dyDescent="0.35">
      <c r="I5425" s="65" t="str">
        <f>IF(Job_Cards[[#This Row],[Customer Name]]="",I5424,"")</f>
        <v>Counter Sale</v>
      </c>
      <c r="K5425" s="67">
        <f>_xlfn.XLOOKUP(Job_Cards[[#This Row],[Part Code Issued]],'Inventory Check'!$A$3:$A$3000,'Inventory Check'!$B$3:$B$3000,"WRONG Code",0)</f>
        <v>0</v>
      </c>
    </row>
    <row r="5426" spans="9:11" x14ac:dyDescent="0.35">
      <c r="I5426" s="65" t="str">
        <f>IF(Job_Cards[[#This Row],[Customer Name]]="",I5425,"")</f>
        <v>Counter Sale</v>
      </c>
      <c r="K5426" s="67">
        <f>_xlfn.XLOOKUP(Job_Cards[[#This Row],[Part Code Issued]],'Inventory Check'!$A$3:$A$3000,'Inventory Check'!$B$3:$B$3000,"WRONG Code",0)</f>
        <v>0</v>
      </c>
    </row>
    <row r="5427" spans="9:11" x14ac:dyDescent="0.35">
      <c r="I5427" s="65" t="str">
        <f>IF(Job_Cards[[#This Row],[Customer Name]]="",I5426,"")</f>
        <v>Counter Sale</v>
      </c>
      <c r="K5427" s="67">
        <f>_xlfn.XLOOKUP(Job_Cards[[#This Row],[Part Code Issued]],'Inventory Check'!$A$3:$A$3000,'Inventory Check'!$B$3:$B$3000,"WRONG Code",0)</f>
        <v>0</v>
      </c>
    </row>
    <row r="5428" spans="9:11" x14ac:dyDescent="0.35">
      <c r="I5428" s="65" t="str">
        <f>IF(Job_Cards[[#This Row],[Customer Name]]="",I5427,"")</f>
        <v>Counter Sale</v>
      </c>
      <c r="K5428" s="67">
        <f>_xlfn.XLOOKUP(Job_Cards[[#This Row],[Part Code Issued]],'Inventory Check'!$A$3:$A$3000,'Inventory Check'!$B$3:$B$3000,"WRONG Code",0)</f>
        <v>0</v>
      </c>
    </row>
    <row r="5429" spans="9:11" x14ac:dyDescent="0.35">
      <c r="I5429" s="65" t="str">
        <f>IF(Job_Cards[[#This Row],[Customer Name]]="",I5428,"")</f>
        <v>Counter Sale</v>
      </c>
      <c r="K5429" s="67">
        <f>_xlfn.XLOOKUP(Job_Cards[[#This Row],[Part Code Issued]],'Inventory Check'!$A$3:$A$3000,'Inventory Check'!$B$3:$B$3000,"WRONG Code",0)</f>
        <v>0</v>
      </c>
    </row>
    <row r="5430" spans="9:11" x14ac:dyDescent="0.35">
      <c r="I5430" s="65" t="str">
        <f>IF(Job_Cards[[#This Row],[Customer Name]]="",I5429,"")</f>
        <v>Counter Sale</v>
      </c>
      <c r="K5430" s="67">
        <f>_xlfn.XLOOKUP(Job_Cards[[#This Row],[Part Code Issued]],'Inventory Check'!$A$3:$A$3000,'Inventory Check'!$B$3:$B$3000,"WRONG Code",0)</f>
        <v>0</v>
      </c>
    </row>
    <row r="5431" spans="9:11" x14ac:dyDescent="0.35">
      <c r="I5431" s="65" t="str">
        <f>IF(Job_Cards[[#This Row],[Customer Name]]="",I5430,"")</f>
        <v>Counter Sale</v>
      </c>
      <c r="K5431" s="67">
        <f>_xlfn.XLOOKUP(Job_Cards[[#This Row],[Part Code Issued]],'Inventory Check'!$A$3:$A$3000,'Inventory Check'!$B$3:$B$3000,"WRONG Code",0)</f>
        <v>0</v>
      </c>
    </row>
    <row r="5432" spans="9:11" x14ac:dyDescent="0.35">
      <c r="I5432" s="65" t="str">
        <f>IF(Job_Cards[[#This Row],[Customer Name]]="",I5431,"")</f>
        <v>Counter Sale</v>
      </c>
      <c r="K5432" s="67">
        <f>_xlfn.XLOOKUP(Job_Cards[[#This Row],[Part Code Issued]],'Inventory Check'!$A$3:$A$3000,'Inventory Check'!$B$3:$B$3000,"WRONG Code",0)</f>
        <v>0</v>
      </c>
    </row>
    <row r="5433" spans="9:11" x14ac:dyDescent="0.35">
      <c r="I5433" s="65" t="str">
        <f>IF(Job_Cards[[#This Row],[Customer Name]]="",I5432,"")</f>
        <v>Counter Sale</v>
      </c>
      <c r="K5433" s="67">
        <f>_xlfn.XLOOKUP(Job_Cards[[#This Row],[Part Code Issued]],'Inventory Check'!$A$3:$A$3000,'Inventory Check'!$B$3:$B$3000,"WRONG Code",0)</f>
        <v>0</v>
      </c>
    </row>
    <row r="5434" spans="9:11" x14ac:dyDescent="0.35">
      <c r="I5434" s="65" t="str">
        <f>IF(Job_Cards[[#This Row],[Customer Name]]="",I5433,"")</f>
        <v>Counter Sale</v>
      </c>
      <c r="K5434" s="67">
        <f>_xlfn.XLOOKUP(Job_Cards[[#This Row],[Part Code Issued]],'Inventory Check'!$A$3:$A$3000,'Inventory Check'!$B$3:$B$3000,"WRONG Code",0)</f>
        <v>0</v>
      </c>
    </row>
    <row r="5435" spans="9:11" x14ac:dyDescent="0.35">
      <c r="I5435" s="65" t="str">
        <f>IF(Job_Cards[[#This Row],[Customer Name]]="",I5434,"")</f>
        <v>Counter Sale</v>
      </c>
      <c r="K5435" s="67">
        <f>_xlfn.XLOOKUP(Job_Cards[[#This Row],[Part Code Issued]],'Inventory Check'!$A$3:$A$3000,'Inventory Check'!$B$3:$B$3000,"WRONG Code",0)</f>
        <v>0</v>
      </c>
    </row>
    <row r="5436" spans="9:11" x14ac:dyDescent="0.35">
      <c r="I5436" s="65" t="str">
        <f>IF(Job_Cards[[#This Row],[Customer Name]]="",I5435,"")</f>
        <v>Counter Sale</v>
      </c>
      <c r="K5436" s="67">
        <f>_xlfn.XLOOKUP(Job_Cards[[#This Row],[Part Code Issued]],'Inventory Check'!$A$3:$A$3000,'Inventory Check'!$B$3:$B$3000,"WRONG Code",0)</f>
        <v>0</v>
      </c>
    </row>
    <row r="5437" spans="9:11" x14ac:dyDescent="0.35">
      <c r="I5437" s="65" t="str">
        <f>IF(Job_Cards[[#This Row],[Customer Name]]="",I5436,"")</f>
        <v>Counter Sale</v>
      </c>
      <c r="K5437" s="67">
        <f>_xlfn.XLOOKUP(Job_Cards[[#This Row],[Part Code Issued]],'Inventory Check'!$A$3:$A$3000,'Inventory Check'!$B$3:$B$3000,"WRONG Code",0)</f>
        <v>0</v>
      </c>
    </row>
    <row r="5438" spans="9:11" x14ac:dyDescent="0.35">
      <c r="I5438" s="65" t="str">
        <f>IF(Job_Cards[[#This Row],[Customer Name]]="",I5437,"")</f>
        <v>Counter Sale</v>
      </c>
      <c r="K5438" s="67">
        <f>_xlfn.XLOOKUP(Job_Cards[[#This Row],[Part Code Issued]],'Inventory Check'!$A$3:$A$3000,'Inventory Check'!$B$3:$B$3000,"WRONG Code",0)</f>
        <v>0</v>
      </c>
    </row>
    <row r="5439" spans="9:11" x14ac:dyDescent="0.35">
      <c r="I5439" s="65" t="str">
        <f>IF(Job_Cards[[#This Row],[Customer Name]]="",I5438,"")</f>
        <v>Counter Sale</v>
      </c>
      <c r="K5439" s="67">
        <f>_xlfn.XLOOKUP(Job_Cards[[#This Row],[Part Code Issued]],'Inventory Check'!$A$3:$A$3000,'Inventory Check'!$B$3:$B$3000,"WRONG Code",0)</f>
        <v>0</v>
      </c>
    </row>
    <row r="5440" spans="9:11" x14ac:dyDescent="0.35">
      <c r="I5440" s="65" t="str">
        <f>IF(Job_Cards[[#This Row],[Customer Name]]="",I5439,"")</f>
        <v>Counter Sale</v>
      </c>
      <c r="K5440" s="67">
        <f>_xlfn.XLOOKUP(Job_Cards[[#This Row],[Part Code Issued]],'Inventory Check'!$A$3:$A$3000,'Inventory Check'!$B$3:$B$3000,"WRONG Code",0)</f>
        <v>0</v>
      </c>
    </row>
    <row r="5441" spans="9:11" x14ac:dyDescent="0.35">
      <c r="I5441" s="65" t="str">
        <f>IF(Job_Cards[[#This Row],[Customer Name]]="",I5440,"")</f>
        <v>Counter Sale</v>
      </c>
      <c r="K5441" s="67">
        <f>_xlfn.XLOOKUP(Job_Cards[[#This Row],[Part Code Issued]],'Inventory Check'!$A$3:$A$3000,'Inventory Check'!$B$3:$B$3000,"WRONG Code",0)</f>
        <v>0</v>
      </c>
    </row>
    <row r="5442" spans="9:11" x14ac:dyDescent="0.35">
      <c r="I5442" s="65" t="str">
        <f>IF(Job_Cards[[#This Row],[Customer Name]]="",I5441,"")</f>
        <v>Counter Sale</v>
      </c>
      <c r="K5442" s="67">
        <f>_xlfn.XLOOKUP(Job_Cards[[#This Row],[Part Code Issued]],'Inventory Check'!$A$3:$A$3000,'Inventory Check'!$B$3:$B$3000,"WRONG Code",0)</f>
        <v>0</v>
      </c>
    </row>
    <row r="5443" spans="9:11" x14ac:dyDescent="0.35">
      <c r="I5443" s="65" t="str">
        <f>IF(Job_Cards[[#This Row],[Customer Name]]="",I5442,"")</f>
        <v>Counter Sale</v>
      </c>
      <c r="K5443" s="67">
        <f>_xlfn.XLOOKUP(Job_Cards[[#This Row],[Part Code Issued]],'Inventory Check'!$A$3:$A$3000,'Inventory Check'!$B$3:$B$3000,"WRONG Code",0)</f>
        <v>0</v>
      </c>
    </row>
    <row r="5444" spans="9:11" x14ac:dyDescent="0.35">
      <c r="I5444" s="65" t="str">
        <f>IF(Job_Cards[[#This Row],[Customer Name]]="",I5443,"")</f>
        <v>Counter Sale</v>
      </c>
      <c r="K5444" s="67">
        <f>_xlfn.XLOOKUP(Job_Cards[[#This Row],[Part Code Issued]],'Inventory Check'!$A$3:$A$3000,'Inventory Check'!$B$3:$B$3000,"WRONG Code",0)</f>
        <v>0</v>
      </c>
    </row>
    <row r="5445" spans="9:11" x14ac:dyDescent="0.35">
      <c r="I5445" s="65" t="str">
        <f>IF(Job_Cards[[#This Row],[Customer Name]]="",I5444,"")</f>
        <v>Counter Sale</v>
      </c>
      <c r="K5445" s="67">
        <f>_xlfn.XLOOKUP(Job_Cards[[#This Row],[Part Code Issued]],'Inventory Check'!$A$3:$A$3000,'Inventory Check'!$B$3:$B$3000,"WRONG Code",0)</f>
        <v>0</v>
      </c>
    </row>
    <row r="5446" spans="9:11" x14ac:dyDescent="0.35">
      <c r="I5446" s="65" t="str">
        <f>IF(Job_Cards[[#This Row],[Customer Name]]="",I5445,"")</f>
        <v>Counter Sale</v>
      </c>
      <c r="K5446" s="67">
        <f>_xlfn.XLOOKUP(Job_Cards[[#This Row],[Part Code Issued]],'Inventory Check'!$A$3:$A$3000,'Inventory Check'!$B$3:$B$3000,"WRONG Code",0)</f>
        <v>0</v>
      </c>
    </row>
    <row r="5447" spans="9:11" x14ac:dyDescent="0.35">
      <c r="I5447" s="65" t="str">
        <f>IF(Job_Cards[[#This Row],[Customer Name]]="",I5446,"")</f>
        <v>Counter Sale</v>
      </c>
      <c r="K5447" s="67">
        <f>_xlfn.XLOOKUP(Job_Cards[[#This Row],[Part Code Issued]],'Inventory Check'!$A$3:$A$3000,'Inventory Check'!$B$3:$B$3000,"WRONG Code",0)</f>
        <v>0</v>
      </c>
    </row>
    <row r="5448" spans="9:11" x14ac:dyDescent="0.35">
      <c r="I5448" s="65" t="str">
        <f>IF(Job_Cards[[#This Row],[Customer Name]]="",I5447,"")</f>
        <v>Counter Sale</v>
      </c>
      <c r="K5448" s="67">
        <f>_xlfn.XLOOKUP(Job_Cards[[#This Row],[Part Code Issued]],'Inventory Check'!$A$3:$A$3000,'Inventory Check'!$B$3:$B$3000,"WRONG Code",0)</f>
        <v>0</v>
      </c>
    </row>
    <row r="5449" spans="9:11" x14ac:dyDescent="0.35">
      <c r="I5449" s="65" t="str">
        <f>IF(Job_Cards[[#This Row],[Customer Name]]="",I5448,"")</f>
        <v>Counter Sale</v>
      </c>
      <c r="K5449" s="67">
        <f>_xlfn.XLOOKUP(Job_Cards[[#This Row],[Part Code Issued]],'Inventory Check'!$A$3:$A$3000,'Inventory Check'!$B$3:$B$3000,"WRONG Code",0)</f>
        <v>0</v>
      </c>
    </row>
    <row r="5450" spans="9:11" x14ac:dyDescent="0.35">
      <c r="I5450" s="65" t="str">
        <f>IF(Job_Cards[[#This Row],[Customer Name]]="",I5449,"")</f>
        <v>Counter Sale</v>
      </c>
      <c r="K5450" s="67">
        <f>_xlfn.XLOOKUP(Job_Cards[[#This Row],[Part Code Issued]],'Inventory Check'!$A$3:$A$3000,'Inventory Check'!$B$3:$B$3000,"WRONG Code",0)</f>
        <v>0</v>
      </c>
    </row>
    <row r="5451" spans="9:11" x14ac:dyDescent="0.35">
      <c r="I5451" s="65" t="str">
        <f>IF(Job_Cards[[#This Row],[Customer Name]]="",I5450,"")</f>
        <v>Counter Sale</v>
      </c>
      <c r="K5451" s="67">
        <f>_xlfn.XLOOKUP(Job_Cards[[#This Row],[Part Code Issued]],'Inventory Check'!$A$3:$A$3000,'Inventory Check'!$B$3:$B$3000,"WRONG Code",0)</f>
        <v>0</v>
      </c>
    </row>
    <row r="5452" spans="9:11" x14ac:dyDescent="0.35">
      <c r="I5452" s="65" t="str">
        <f>IF(Job_Cards[[#This Row],[Customer Name]]="",I5451,"")</f>
        <v>Counter Sale</v>
      </c>
      <c r="K5452" s="67">
        <f>_xlfn.XLOOKUP(Job_Cards[[#This Row],[Part Code Issued]],'Inventory Check'!$A$3:$A$3000,'Inventory Check'!$B$3:$B$3000,"WRONG Code",0)</f>
        <v>0</v>
      </c>
    </row>
    <row r="5453" spans="9:11" x14ac:dyDescent="0.35">
      <c r="I5453" s="65" t="str">
        <f>IF(Job_Cards[[#This Row],[Customer Name]]="",I5452,"")</f>
        <v>Counter Sale</v>
      </c>
      <c r="K5453" s="67">
        <f>_xlfn.XLOOKUP(Job_Cards[[#This Row],[Part Code Issued]],'Inventory Check'!$A$3:$A$3000,'Inventory Check'!$B$3:$B$3000,"WRONG Code",0)</f>
        <v>0</v>
      </c>
    </row>
    <row r="5454" spans="9:11" x14ac:dyDescent="0.35">
      <c r="I5454" s="65" t="str">
        <f>IF(Job_Cards[[#This Row],[Customer Name]]="",I5453,"")</f>
        <v>Counter Sale</v>
      </c>
      <c r="K5454" s="67">
        <f>_xlfn.XLOOKUP(Job_Cards[[#This Row],[Part Code Issued]],'Inventory Check'!$A$3:$A$3000,'Inventory Check'!$B$3:$B$3000,"WRONG Code",0)</f>
        <v>0</v>
      </c>
    </row>
    <row r="5455" spans="9:11" x14ac:dyDescent="0.35">
      <c r="I5455" s="65" t="str">
        <f>IF(Job_Cards[[#This Row],[Customer Name]]="",I5454,"")</f>
        <v>Counter Sale</v>
      </c>
      <c r="K5455" s="67">
        <f>_xlfn.XLOOKUP(Job_Cards[[#This Row],[Part Code Issued]],'Inventory Check'!$A$3:$A$3000,'Inventory Check'!$B$3:$B$3000,"WRONG Code",0)</f>
        <v>0</v>
      </c>
    </row>
    <row r="5456" spans="9:11" x14ac:dyDescent="0.35">
      <c r="I5456" s="65" t="str">
        <f>IF(Job_Cards[[#This Row],[Customer Name]]="",I5455,"")</f>
        <v>Counter Sale</v>
      </c>
      <c r="K5456" s="67">
        <f>_xlfn.XLOOKUP(Job_Cards[[#This Row],[Part Code Issued]],'Inventory Check'!$A$3:$A$3000,'Inventory Check'!$B$3:$B$3000,"WRONG Code",0)</f>
        <v>0</v>
      </c>
    </row>
    <row r="5457" spans="9:11" x14ac:dyDescent="0.35">
      <c r="I5457" s="65" t="str">
        <f>IF(Job_Cards[[#This Row],[Customer Name]]="",I5456,"")</f>
        <v>Counter Sale</v>
      </c>
      <c r="K5457" s="67">
        <f>_xlfn.XLOOKUP(Job_Cards[[#This Row],[Part Code Issued]],'Inventory Check'!$A$3:$A$3000,'Inventory Check'!$B$3:$B$3000,"WRONG Code",0)</f>
        <v>0</v>
      </c>
    </row>
    <row r="5458" spans="9:11" x14ac:dyDescent="0.35">
      <c r="I5458" s="65" t="str">
        <f>IF(Job_Cards[[#This Row],[Customer Name]]="",I5457,"")</f>
        <v>Counter Sale</v>
      </c>
      <c r="K5458" s="67">
        <f>_xlfn.XLOOKUP(Job_Cards[[#This Row],[Part Code Issued]],'Inventory Check'!$A$3:$A$3000,'Inventory Check'!$B$3:$B$3000,"WRONG Code",0)</f>
        <v>0</v>
      </c>
    </row>
    <row r="5459" spans="9:11" x14ac:dyDescent="0.35">
      <c r="I5459" s="65" t="str">
        <f>IF(Job_Cards[[#This Row],[Customer Name]]="",I5458,"")</f>
        <v>Counter Sale</v>
      </c>
      <c r="K5459" s="67">
        <f>_xlfn.XLOOKUP(Job_Cards[[#This Row],[Part Code Issued]],'Inventory Check'!$A$3:$A$3000,'Inventory Check'!$B$3:$B$3000,"WRONG Code",0)</f>
        <v>0</v>
      </c>
    </row>
    <row r="5460" spans="9:11" x14ac:dyDescent="0.35">
      <c r="I5460" s="65" t="str">
        <f>IF(Job_Cards[[#This Row],[Customer Name]]="",I5459,"")</f>
        <v>Counter Sale</v>
      </c>
      <c r="K5460" s="67">
        <f>_xlfn.XLOOKUP(Job_Cards[[#This Row],[Part Code Issued]],'Inventory Check'!$A$3:$A$3000,'Inventory Check'!$B$3:$B$3000,"WRONG Code",0)</f>
        <v>0</v>
      </c>
    </row>
    <row r="5461" spans="9:11" x14ac:dyDescent="0.35">
      <c r="I5461" s="65" t="str">
        <f>IF(Job_Cards[[#This Row],[Customer Name]]="",I5460,"")</f>
        <v>Counter Sale</v>
      </c>
      <c r="K5461" s="67">
        <f>_xlfn.XLOOKUP(Job_Cards[[#This Row],[Part Code Issued]],'Inventory Check'!$A$3:$A$3000,'Inventory Check'!$B$3:$B$3000,"WRONG Code",0)</f>
        <v>0</v>
      </c>
    </row>
    <row r="5462" spans="9:11" x14ac:dyDescent="0.35">
      <c r="I5462" s="65" t="str">
        <f>IF(Job_Cards[[#This Row],[Customer Name]]="",I5461,"")</f>
        <v>Counter Sale</v>
      </c>
      <c r="K5462" s="67">
        <f>_xlfn.XLOOKUP(Job_Cards[[#This Row],[Part Code Issued]],'Inventory Check'!$A$3:$A$3000,'Inventory Check'!$B$3:$B$3000,"WRONG Code",0)</f>
        <v>0</v>
      </c>
    </row>
    <row r="5463" spans="9:11" x14ac:dyDescent="0.35">
      <c r="I5463" s="65" t="str">
        <f>IF(Job_Cards[[#This Row],[Customer Name]]="",I5462,"")</f>
        <v>Counter Sale</v>
      </c>
      <c r="K5463" s="67">
        <f>_xlfn.XLOOKUP(Job_Cards[[#This Row],[Part Code Issued]],'Inventory Check'!$A$3:$A$3000,'Inventory Check'!$B$3:$B$3000,"WRONG Code",0)</f>
        <v>0</v>
      </c>
    </row>
    <row r="5464" spans="9:11" x14ac:dyDescent="0.35">
      <c r="I5464" s="65" t="str">
        <f>IF(Job_Cards[[#This Row],[Customer Name]]="",I5463,"")</f>
        <v>Counter Sale</v>
      </c>
      <c r="K5464" s="67">
        <f>_xlfn.XLOOKUP(Job_Cards[[#This Row],[Part Code Issued]],'Inventory Check'!$A$3:$A$3000,'Inventory Check'!$B$3:$B$3000,"WRONG Code",0)</f>
        <v>0</v>
      </c>
    </row>
    <row r="5465" spans="9:11" x14ac:dyDescent="0.35">
      <c r="I5465" s="65" t="str">
        <f>IF(Job_Cards[[#This Row],[Customer Name]]="",I5464,"")</f>
        <v>Counter Sale</v>
      </c>
      <c r="K5465" s="67">
        <f>_xlfn.XLOOKUP(Job_Cards[[#This Row],[Part Code Issued]],'Inventory Check'!$A$3:$A$3000,'Inventory Check'!$B$3:$B$3000,"WRONG Code",0)</f>
        <v>0</v>
      </c>
    </row>
    <row r="5466" spans="9:11" x14ac:dyDescent="0.35">
      <c r="I5466" s="65" t="str">
        <f>IF(Job_Cards[[#This Row],[Customer Name]]="",I5465,"")</f>
        <v>Counter Sale</v>
      </c>
      <c r="K5466" s="67">
        <f>_xlfn.XLOOKUP(Job_Cards[[#This Row],[Part Code Issued]],'Inventory Check'!$A$3:$A$3000,'Inventory Check'!$B$3:$B$3000,"WRONG Code",0)</f>
        <v>0</v>
      </c>
    </row>
    <row r="5467" spans="9:11" x14ac:dyDescent="0.35">
      <c r="I5467" s="65" t="str">
        <f>IF(Job_Cards[[#This Row],[Customer Name]]="",I5466,"")</f>
        <v>Counter Sale</v>
      </c>
      <c r="K5467" s="67">
        <f>_xlfn.XLOOKUP(Job_Cards[[#This Row],[Part Code Issued]],'Inventory Check'!$A$3:$A$3000,'Inventory Check'!$B$3:$B$3000,"WRONG Code",0)</f>
        <v>0</v>
      </c>
    </row>
    <row r="5468" spans="9:11" x14ac:dyDescent="0.35">
      <c r="I5468" s="65" t="str">
        <f>IF(Job_Cards[[#This Row],[Customer Name]]="",I5467,"")</f>
        <v>Counter Sale</v>
      </c>
      <c r="K5468" s="67">
        <f>_xlfn.XLOOKUP(Job_Cards[[#This Row],[Part Code Issued]],'Inventory Check'!$A$3:$A$3000,'Inventory Check'!$B$3:$B$3000,"WRONG Code",0)</f>
        <v>0</v>
      </c>
    </row>
    <row r="5469" spans="9:11" x14ac:dyDescent="0.35">
      <c r="I5469" s="65" t="str">
        <f>IF(Job_Cards[[#This Row],[Customer Name]]="",I5468,"")</f>
        <v>Counter Sale</v>
      </c>
      <c r="K5469" s="67">
        <f>_xlfn.XLOOKUP(Job_Cards[[#This Row],[Part Code Issued]],'Inventory Check'!$A$3:$A$3000,'Inventory Check'!$B$3:$B$3000,"WRONG Code",0)</f>
        <v>0</v>
      </c>
    </row>
    <row r="5470" spans="9:11" x14ac:dyDescent="0.35">
      <c r="I5470" s="65" t="str">
        <f>IF(Job_Cards[[#This Row],[Customer Name]]="",I5469,"")</f>
        <v>Counter Sale</v>
      </c>
      <c r="K5470" s="67">
        <f>_xlfn.XLOOKUP(Job_Cards[[#This Row],[Part Code Issued]],'Inventory Check'!$A$3:$A$3000,'Inventory Check'!$B$3:$B$3000,"WRONG Code",0)</f>
        <v>0</v>
      </c>
    </row>
    <row r="5471" spans="9:11" x14ac:dyDescent="0.35">
      <c r="I5471" s="65" t="str">
        <f>IF(Job_Cards[[#This Row],[Customer Name]]="",I5470,"")</f>
        <v>Counter Sale</v>
      </c>
      <c r="K5471" s="67">
        <f>_xlfn.XLOOKUP(Job_Cards[[#This Row],[Part Code Issued]],'Inventory Check'!$A$3:$A$3000,'Inventory Check'!$B$3:$B$3000,"WRONG Code",0)</f>
        <v>0</v>
      </c>
    </row>
    <row r="5472" spans="9:11" x14ac:dyDescent="0.35">
      <c r="I5472" s="65" t="str">
        <f>IF(Job_Cards[[#This Row],[Customer Name]]="",I5471,"")</f>
        <v>Counter Sale</v>
      </c>
      <c r="K5472" s="67">
        <f>_xlfn.XLOOKUP(Job_Cards[[#This Row],[Part Code Issued]],'Inventory Check'!$A$3:$A$3000,'Inventory Check'!$B$3:$B$3000,"WRONG Code",0)</f>
        <v>0</v>
      </c>
    </row>
    <row r="5473" spans="9:11" x14ac:dyDescent="0.35">
      <c r="I5473" s="65" t="str">
        <f>IF(Job_Cards[[#This Row],[Customer Name]]="",I5472,"")</f>
        <v>Counter Sale</v>
      </c>
      <c r="K5473" s="67">
        <f>_xlfn.XLOOKUP(Job_Cards[[#This Row],[Part Code Issued]],'Inventory Check'!$A$3:$A$3000,'Inventory Check'!$B$3:$B$3000,"WRONG Code",0)</f>
        <v>0</v>
      </c>
    </row>
    <row r="5474" spans="9:11" x14ac:dyDescent="0.35">
      <c r="I5474" s="65" t="str">
        <f>IF(Job_Cards[[#This Row],[Customer Name]]="",I5473,"")</f>
        <v>Counter Sale</v>
      </c>
      <c r="K5474" s="67">
        <f>_xlfn.XLOOKUP(Job_Cards[[#This Row],[Part Code Issued]],'Inventory Check'!$A$3:$A$3000,'Inventory Check'!$B$3:$B$3000,"WRONG Code",0)</f>
        <v>0</v>
      </c>
    </row>
    <row r="5475" spans="9:11" x14ac:dyDescent="0.35">
      <c r="I5475" s="65" t="str">
        <f>IF(Job_Cards[[#This Row],[Customer Name]]="",I5474,"")</f>
        <v>Counter Sale</v>
      </c>
      <c r="K5475" s="67">
        <f>_xlfn.XLOOKUP(Job_Cards[[#This Row],[Part Code Issued]],'Inventory Check'!$A$3:$A$3000,'Inventory Check'!$B$3:$B$3000,"WRONG Code",0)</f>
        <v>0</v>
      </c>
    </row>
    <row r="5476" spans="9:11" x14ac:dyDescent="0.35">
      <c r="I5476" s="65" t="str">
        <f>IF(Job_Cards[[#This Row],[Customer Name]]="",I5475,"")</f>
        <v>Counter Sale</v>
      </c>
      <c r="K5476" s="67">
        <f>_xlfn.XLOOKUP(Job_Cards[[#This Row],[Part Code Issued]],'Inventory Check'!$A$3:$A$3000,'Inventory Check'!$B$3:$B$3000,"WRONG Code",0)</f>
        <v>0</v>
      </c>
    </row>
    <row r="5477" spans="9:11" x14ac:dyDescent="0.35">
      <c r="I5477" s="65" t="str">
        <f>IF(Job_Cards[[#This Row],[Customer Name]]="",I5476,"")</f>
        <v>Counter Sale</v>
      </c>
      <c r="K5477" s="67">
        <f>_xlfn.XLOOKUP(Job_Cards[[#This Row],[Part Code Issued]],'Inventory Check'!$A$3:$A$3000,'Inventory Check'!$B$3:$B$3000,"WRONG Code",0)</f>
        <v>0</v>
      </c>
    </row>
    <row r="5478" spans="9:11" x14ac:dyDescent="0.35">
      <c r="I5478" s="65" t="str">
        <f>IF(Job_Cards[[#This Row],[Customer Name]]="",I5477,"")</f>
        <v>Counter Sale</v>
      </c>
      <c r="K5478" s="67">
        <f>_xlfn.XLOOKUP(Job_Cards[[#This Row],[Part Code Issued]],'Inventory Check'!$A$3:$A$3000,'Inventory Check'!$B$3:$B$3000,"WRONG Code",0)</f>
        <v>0</v>
      </c>
    </row>
    <row r="5479" spans="9:11" x14ac:dyDescent="0.35">
      <c r="I5479" s="65" t="str">
        <f>IF(Job_Cards[[#This Row],[Customer Name]]="",I5478,"")</f>
        <v>Counter Sale</v>
      </c>
      <c r="K5479" s="67">
        <f>_xlfn.XLOOKUP(Job_Cards[[#This Row],[Part Code Issued]],'Inventory Check'!$A$3:$A$3000,'Inventory Check'!$B$3:$B$3000,"WRONG Code",0)</f>
        <v>0</v>
      </c>
    </row>
    <row r="5480" spans="9:11" x14ac:dyDescent="0.35">
      <c r="I5480" s="65" t="str">
        <f>IF(Job_Cards[[#This Row],[Customer Name]]="",I5479,"")</f>
        <v>Counter Sale</v>
      </c>
      <c r="K5480" s="67">
        <f>_xlfn.XLOOKUP(Job_Cards[[#This Row],[Part Code Issued]],'Inventory Check'!$A$3:$A$3000,'Inventory Check'!$B$3:$B$3000,"WRONG Code",0)</f>
        <v>0</v>
      </c>
    </row>
    <row r="5481" spans="9:11" x14ac:dyDescent="0.35">
      <c r="I5481" s="65" t="str">
        <f>IF(Job_Cards[[#This Row],[Customer Name]]="",I5480,"")</f>
        <v>Counter Sale</v>
      </c>
      <c r="K5481" s="67">
        <f>_xlfn.XLOOKUP(Job_Cards[[#This Row],[Part Code Issued]],'Inventory Check'!$A$3:$A$3000,'Inventory Check'!$B$3:$B$3000,"WRONG Code",0)</f>
        <v>0</v>
      </c>
    </row>
    <row r="5482" spans="9:11" x14ac:dyDescent="0.35">
      <c r="I5482" s="65" t="str">
        <f>IF(Job_Cards[[#This Row],[Customer Name]]="",I5481,"")</f>
        <v>Counter Sale</v>
      </c>
      <c r="K5482" s="67">
        <f>_xlfn.XLOOKUP(Job_Cards[[#This Row],[Part Code Issued]],'Inventory Check'!$A$3:$A$3000,'Inventory Check'!$B$3:$B$3000,"WRONG Code",0)</f>
        <v>0</v>
      </c>
    </row>
    <row r="5483" spans="9:11" x14ac:dyDescent="0.35">
      <c r="I5483" s="65" t="str">
        <f>IF(Job_Cards[[#This Row],[Customer Name]]="",I5482,"")</f>
        <v>Counter Sale</v>
      </c>
      <c r="K5483" s="67">
        <f>_xlfn.XLOOKUP(Job_Cards[[#This Row],[Part Code Issued]],'Inventory Check'!$A$3:$A$3000,'Inventory Check'!$B$3:$B$3000,"WRONG Code",0)</f>
        <v>0</v>
      </c>
    </row>
    <row r="5484" spans="9:11" x14ac:dyDescent="0.35">
      <c r="I5484" s="65" t="str">
        <f>IF(Job_Cards[[#This Row],[Customer Name]]="",I5483,"")</f>
        <v>Counter Sale</v>
      </c>
      <c r="K5484" s="67">
        <f>_xlfn.XLOOKUP(Job_Cards[[#This Row],[Part Code Issued]],'Inventory Check'!$A$3:$A$3000,'Inventory Check'!$B$3:$B$3000,"WRONG Code",0)</f>
        <v>0</v>
      </c>
    </row>
    <row r="5485" spans="9:11" x14ac:dyDescent="0.35">
      <c r="I5485" s="65" t="str">
        <f>IF(Job_Cards[[#This Row],[Customer Name]]="",I5484,"")</f>
        <v>Counter Sale</v>
      </c>
      <c r="K5485" s="67">
        <f>_xlfn.XLOOKUP(Job_Cards[[#This Row],[Part Code Issued]],'Inventory Check'!$A$3:$A$3000,'Inventory Check'!$B$3:$B$3000,"WRONG Code",0)</f>
        <v>0</v>
      </c>
    </row>
    <row r="5486" spans="9:11" x14ac:dyDescent="0.35">
      <c r="I5486" s="65" t="str">
        <f>IF(Job_Cards[[#This Row],[Customer Name]]="",I5485,"")</f>
        <v>Counter Sale</v>
      </c>
      <c r="K5486" s="67">
        <f>_xlfn.XLOOKUP(Job_Cards[[#This Row],[Part Code Issued]],'Inventory Check'!$A$3:$A$3000,'Inventory Check'!$B$3:$B$3000,"WRONG Code",0)</f>
        <v>0</v>
      </c>
    </row>
    <row r="5487" spans="9:11" x14ac:dyDescent="0.35">
      <c r="I5487" s="65" t="str">
        <f>IF(Job_Cards[[#This Row],[Customer Name]]="",I5486,"")</f>
        <v>Counter Sale</v>
      </c>
      <c r="K5487" s="67">
        <f>_xlfn.XLOOKUP(Job_Cards[[#This Row],[Part Code Issued]],'Inventory Check'!$A$3:$A$3000,'Inventory Check'!$B$3:$B$3000,"WRONG Code",0)</f>
        <v>0</v>
      </c>
    </row>
    <row r="5488" spans="9:11" x14ac:dyDescent="0.35">
      <c r="I5488" s="65" t="str">
        <f>IF(Job_Cards[[#This Row],[Customer Name]]="",I5487,"")</f>
        <v>Counter Sale</v>
      </c>
      <c r="K5488" s="67">
        <f>_xlfn.XLOOKUP(Job_Cards[[#This Row],[Part Code Issued]],'Inventory Check'!$A$3:$A$3000,'Inventory Check'!$B$3:$B$3000,"WRONG Code",0)</f>
        <v>0</v>
      </c>
    </row>
    <row r="5489" spans="9:11" x14ac:dyDescent="0.35">
      <c r="I5489" s="65" t="str">
        <f>IF(Job_Cards[[#This Row],[Customer Name]]="",I5488,"")</f>
        <v>Counter Sale</v>
      </c>
      <c r="K5489" s="67">
        <f>_xlfn.XLOOKUP(Job_Cards[[#This Row],[Part Code Issued]],'Inventory Check'!$A$3:$A$3000,'Inventory Check'!$B$3:$B$3000,"WRONG Code",0)</f>
        <v>0</v>
      </c>
    </row>
    <row r="5490" spans="9:11" x14ac:dyDescent="0.35">
      <c r="I5490" s="65" t="str">
        <f>IF(Job_Cards[[#This Row],[Customer Name]]="",I5489,"")</f>
        <v>Counter Sale</v>
      </c>
      <c r="K5490" s="67">
        <f>_xlfn.XLOOKUP(Job_Cards[[#This Row],[Part Code Issued]],'Inventory Check'!$A$3:$A$3000,'Inventory Check'!$B$3:$B$3000,"WRONG Code",0)</f>
        <v>0</v>
      </c>
    </row>
    <row r="5491" spans="9:11" x14ac:dyDescent="0.35">
      <c r="I5491" s="65" t="str">
        <f>IF(Job_Cards[[#This Row],[Customer Name]]="",I5490,"")</f>
        <v>Counter Sale</v>
      </c>
      <c r="K5491" s="67">
        <f>_xlfn.XLOOKUP(Job_Cards[[#This Row],[Part Code Issued]],'Inventory Check'!$A$3:$A$3000,'Inventory Check'!$B$3:$B$3000,"WRONG Code",0)</f>
        <v>0</v>
      </c>
    </row>
    <row r="5492" spans="9:11" x14ac:dyDescent="0.35">
      <c r="I5492" s="65" t="str">
        <f>IF(Job_Cards[[#This Row],[Customer Name]]="",I5491,"")</f>
        <v>Counter Sale</v>
      </c>
      <c r="K5492" s="67">
        <f>_xlfn.XLOOKUP(Job_Cards[[#This Row],[Part Code Issued]],'Inventory Check'!$A$3:$A$3000,'Inventory Check'!$B$3:$B$3000,"WRONG Code",0)</f>
        <v>0</v>
      </c>
    </row>
    <row r="5493" spans="9:11" x14ac:dyDescent="0.35">
      <c r="I5493" s="65" t="str">
        <f>IF(Job_Cards[[#This Row],[Customer Name]]="",I5492,"")</f>
        <v>Counter Sale</v>
      </c>
      <c r="K5493" s="67">
        <f>_xlfn.XLOOKUP(Job_Cards[[#This Row],[Part Code Issued]],'Inventory Check'!$A$3:$A$3000,'Inventory Check'!$B$3:$B$3000,"WRONG Code",0)</f>
        <v>0</v>
      </c>
    </row>
    <row r="5494" spans="9:11" x14ac:dyDescent="0.35">
      <c r="I5494" s="65" t="str">
        <f>IF(Job_Cards[[#This Row],[Customer Name]]="",I5493,"")</f>
        <v>Counter Sale</v>
      </c>
      <c r="K5494" s="67">
        <f>_xlfn.XLOOKUP(Job_Cards[[#This Row],[Part Code Issued]],'Inventory Check'!$A$3:$A$3000,'Inventory Check'!$B$3:$B$3000,"WRONG Code",0)</f>
        <v>0</v>
      </c>
    </row>
    <row r="5495" spans="9:11" x14ac:dyDescent="0.35">
      <c r="I5495" s="65" t="str">
        <f>IF(Job_Cards[[#This Row],[Customer Name]]="",I5494,"")</f>
        <v>Counter Sale</v>
      </c>
      <c r="K5495" s="67">
        <f>_xlfn.XLOOKUP(Job_Cards[[#This Row],[Part Code Issued]],'Inventory Check'!$A$3:$A$3000,'Inventory Check'!$B$3:$B$3000,"WRONG Code",0)</f>
        <v>0</v>
      </c>
    </row>
    <row r="5496" spans="9:11" x14ac:dyDescent="0.35">
      <c r="I5496" s="65" t="str">
        <f>IF(Job_Cards[[#This Row],[Customer Name]]="",I5495,"")</f>
        <v>Counter Sale</v>
      </c>
      <c r="K5496" s="67">
        <f>_xlfn.XLOOKUP(Job_Cards[[#This Row],[Part Code Issued]],'Inventory Check'!$A$3:$A$3000,'Inventory Check'!$B$3:$B$3000,"WRONG Code",0)</f>
        <v>0</v>
      </c>
    </row>
    <row r="5497" spans="9:11" x14ac:dyDescent="0.35">
      <c r="I5497" s="65" t="str">
        <f>IF(Job_Cards[[#This Row],[Customer Name]]="",I5496,"")</f>
        <v>Counter Sale</v>
      </c>
      <c r="K5497" s="67">
        <f>_xlfn.XLOOKUP(Job_Cards[[#This Row],[Part Code Issued]],'Inventory Check'!$A$3:$A$3000,'Inventory Check'!$B$3:$B$3000,"WRONG Code",0)</f>
        <v>0</v>
      </c>
    </row>
    <row r="5498" spans="9:11" x14ac:dyDescent="0.35">
      <c r="I5498" s="65" t="str">
        <f>IF(Job_Cards[[#This Row],[Customer Name]]="",I5497,"")</f>
        <v>Counter Sale</v>
      </c>
      <c r="K5498" s="67">
        <f>_xlfn.XLOOKUP(Job_Cards[[#This Row],[Part Code Issued]],'Inventory Check'!$A$3:$A$3000,'Inventory Check'!$B$3:$B$3000,"WRONG Code",0)</f>
        <v>0</v>
      </c>
    </row>
    <row r="5499" spans="9:11" x14ac:dyDescent="0.35">
      <c r="I5499" s="65" t="str">
        <f>IF(Job_Cards[[#This Row],[Customer Name]]="",I5498,"")</f>
        <v>Counter Sale</v>
      </c>
      <c r="K5499" s="67">
        <f>_xlfn.XLOOKUP(Job_Cards[[#This Row],[Part Code Issued]],'Inventory Check'!$A$3:$A$3000,'Inventory Check'!$B$3:$B$3000,"WRONG Code",0)</f>
        <v>0</v>
      </c>
    </row>
    <row r="5500" spans="9:11" x14ac:dyDescent="0.35">
      <c r="I5500" s="65" t="str">
        <f>IF(Job_Cards[[#This Row],[Customer Name]]="",I5499,"")</f>
        <v>Counter Sale</v>
      </c>
      <c r="K5500" s="67">
        <f>_xlfn.XLOOKUP(Job_Cards[[#This Row],[Part Code Issued]],'Inventory Check'!$A$3:$A$3000,'Inventory Check'!$B$3:$B$3000,"WRONG Code",0)</f>
        <v>0</v>
      </c>
    </row>
    <row r="5501" spans="9:11" x14ac:dyDescent="0.35">
      <c r="I5501" s="65" t="str">
        <f>IF(Job_Cards[[#This Row],[Customer Name]]="",I5500,"")</f>
        <v>Counter Sale</v>
      </c>
      <c r="K5501" s="67">
        <f>_xlfn.XLOOKUP(Job_Cards[[#This Row],[Part Code Issued]],'Inventory Check'!$A$3:$A$3000,'Inventory Check'!$B$3:$B$3000,"WRONG Code",0)</f>
        <v>0</v>
      </c>
    </row>
    <row r="5502" spans="9:11" x14ac:dyDescent="0.35">
      <c r="I5502" s="65" t="str">
        <f>IF(Job_Cards[[#This Row],[Customer Name]]="",I5501,"")</f>
        <v>Counter Sale</v>
      </c>
      <c r="K5502" s="67">
        <f>_xlfn.XLOOKUP(Job_Cards[[#This Row],[Part Code Issued]],'Inventory Check'!$A$3:$A$3000,'Inventory Check'!$B$3:$B$3000,"WRONG Code",0)</f>
        <v>0</v>
      </c>
    </row>
    <row r="5503" spans="9:11" x14ac:dyDescent="0.35">
      <c r="I5503" s="65" t="str">
        <f>IF(Job_Cards[[#This Row],[Customer Name]]="",I5502,"")</f>
        <v>Counter Sale</v>
      </c>
      <c r="K5503" s="67">
        <f>_xlfn.XLOOKUP(Job_Cards[[#This Row],[Part Code Issued]],'Inventory Check'!$A$3:$A$3000,'Inventory Check'!$B$3:$B$3000,"WRONG Code",0)</f>
        <v>0</v>
      </c>
    </row>
    <row r="5504" spans="9:11" x14ac:dyDescent="0.35">
      <c r="I5504" s="65" t="str">
        <f>IF(Job_Cards[[#This Row],[Customer Name]]="",I5503,"")</f>
        <v>Counter Sale</v>
      </c>
      <c r="K5504" s="67">
        <f>_xlfn.XLOOKUP(Job_Cards[[#This Row],[Part Code Issued]],'Inventory Check'!$A$3:$A$3000,'Inventory Check'!$B$3:$B$3000,"WRONG Code",0)</f>
        <v>0</v>
      </c>
    </row>
    <row r="5505" spans="9:11" x14ac:dyDescent="0.35">
      <c r="I5505" s="65" t="str">
        <f>IF(Job_Cards[[#This Row],[Customer Name]]="",I5504,"")</f>
        <v>Counter Sale</v>
      </c>
      <c r="K5505" s="67">
        <f>_xlfn.XLOOKUP(Job_Cards[[#This Row],[Part Code Issued]],'Inventory Check'!$A$3:$A$3000,'Inventory Check'!$B$3:$B$3000,"WRONG Code",0)</f>
        <v>0</v>
      </c>
    </row>
    <row r="5506" spans="9:11" x14ac:dyDescent="0.35">
      <c r="I5506" s="65" t="str">
        <f>IF(Job_Cards[[#This Row],[Customer Name]]="",I5505,"")</f>
        <v>Counter Sale</v>
      </c>
      <c r="K5506" s="67">
        <f>_xlfn.XLOOKUP(Job_Cards[[#This Row],[Part Code Issued]],'Inventory Check'!$A$3:$A$3000,'Inventory Check'!$B$3:$B$3000,"WRONG Code",0)</f>
        <v>0</v>
      </c>
    </row>
    <row r="5507" spans="9:11" x14ac:dyDescent="0.35">
      <c r="I5507" s="65" t="str">
        <f>IF(Job_Cards[[#This Row],[Customer Name]]="",I5506,"")</f>
        <v>Counter Sale</v>
      </c>
      <c r="K5507" s="67">
        <f>_xlfn.XLOOKUP(Job_Cards[[#This Row],[Part Code Issued]],'Inventory Check'!$A$3:$A$3000,'Inventory Check'!$B$3:$B$3000,"WRONG Code",0)</f>
        <v>0</v>
      </c>
    </row>
    <row r="5508" spans="9:11" x14ac:dyDescent="0.35">
      <c r="I5508" s="65" t="str">
        <f>IF(Job_Cards[[#This Row],[Customer Name]]="",I5507,"")</f>
        <v>Counter Sale</v>
      </c>
      <c r="K5508" s="67">
        <f>_xlfn.XLOOKUP(Job_Cards[[#This Row],[Part Code Issued]],'Inventory Check'!$A$3:$A$3000,'Inventory Check'!$B$3:$B$3000,"WRONG Code",0)</f>
        <v>0</v>
      </c>
    </row>
    <row r="5509" spans="9:11" x14ac:dyDescent="0.35">
      <c r="I5509" s="65" t="str">
        <f>IF(Job_Cards[[#This Row],[Customer Name]]="",I5508,"")</f>
        <v>Counter Sale</v>
      </c>
      <c r="K5509" s="67">
        <f>_xlfn.XLOOKUP(Job_Cards[[#This Row],[Part Code Issued]],'Inventory Check'!$A$3:$A$3000,'Inventory Check'!$B$3:$B$3000,"WRONG Code",0)</f>
        <v>0</v>
      </c>
    </row>
    <row r="5510" spans="9:11" x14ac:dyDescent="0.35">
      <c r="I5510" s="65" t="str">
        <f>IF(Job_Cards[[#This Row],[Customer Name]]="",I5509,"")</f>
        <v>Counter Sale</v>
      </c>
      <c r="K5510" s="67">
        <f>_xlfn.XLOOKUP(Job_Cards[[#This Row],[Part Code Issued]],'Inventory Check'!$A$3:$A$3000,'Inventory Check'!$B$3:$B$3000,"WRONG Code",0)</f>
        <v>0</v>
      </c>
    </row>
    <row r="5511" spans="9:11" x14ac:dyDescent="0.35">
      <c r="I5511" s="65" t="str">
        <f>IF(Job_Cards[[#This Row],[Customer Name]]="",I5510,"")</f>
        <v>Counter Sale</v>
      </c>
      <c r="K5511" s="67">
        <f>_xlfn.XLOOKUP(Job_Cards[[#This Row],[Part Code Issued]],'Inventory Check'!$A$3:$A$3000,'Inventory Check'!$B$3:$B$3000,"WRONG Code",0)</f>
        <v>0</v>
      </c>
    </row>
    <row r="5512" spans="9:11" x14ac:dyDescent="0.35">
      <c r="I5512" s="65" t="str">
        <f>IF(Job_Cards[[#This Row],[Customer Name]]="",I5511,"")</f>
        <v>Counter Sale</v>
      </c>
      <c r="K5512" s="67">
        <f>_xlfn.XLOOKUP(Job_Cards[[#This Row],[Part Code Issued]],'Inventory Check'!$A$3:$A$3000,'Inventory Check'!$B$3:$B$3000,"WRONG Code",0)</f>
        <v>0</v>
      </c>
    </row>
    <row r="5513" spans="9:11" x14ac:dyDescent="0.35">
      <c r="I5513" s="65" t="str">
        <f>IF(Job_Cards[[#This Row],[Customer Name]]="",I5512,"")</f>
        <v>Counter Sale</v>
      </c>
      <c r="K5513" s="67">
        <f>_xlfn.XLOOKUP(Job_Cards[[#This Row],[Part Code Issued]],'Inventory Check'!$A$3:$A$3000,'Inventory Check'!$B$3:$B$3000,"WRONG Code",0)</f>
        <v>0</v>
      </c>
    </row>
    <row r="5514" spans="9:11" x14ac:dyDescent="0.35">
      <c r="I5514" s="65" t="str">
        <f>IF(Job_Cards[[#This Row],[Customer Name]]="",I5513,"")</f>
        <v>Counter Sale</v>
      </c>
      <c r="K5514" s="67">
        <f>_xlfn.XLOOKUP(Job_Cards[[#This Row],[Part Code Issued]],'Inventory Check'!$A$3:$A$3000,'Inventory Check'!$B$3:$B$3000,"WRONG Code",0)</f>
        <v>0</v>
      </c>
    </row>
    <row r="5515" spans="9:11" x14ac:dyDescent="0.35">
      <c r="I5515" s="65" t="str">
        <f>IF(Job_Cards[[#This Row],[Customer Name]]="",I5514,"")</f>
        <v>Counter Sale</v>
      </c>
      <c r="K5515" s="67">
        <f>_xlfn.XLOOKUP(Job_Cards[[#This Row],[Part Code Issued]],'Inventory Check'!$A$3:$A$3000,'Inventory Check'!$B$3:$B$3000,"WRONG Code",0)</f>
        <v>0</v>
      </c>
    </row>
    <row r="5516" spans="9:11" x14ac:dyDescent="0.35">
      <c r="I5516" s="65" t="str">
        <f>IF(Job_Cards[[#This Row],[Customer Name]]="",I5515,"")</f>
        <v>Counter Sale</v>
      </c>
      <c r="K5516" s="67">
        <f>_xlfn.XLOOKUP(Job_Cards[[#This Row],[Part Code Issued]],'Inventory Check'!$A$3:$A$3000,'Inventory Check'!$B$3:$B$3000,"WRONG Code",0)</f>
        <v>0</v>
      </c>
    </row>
    <row r="5517" spans="9:11" x14ac:dyDescent="0.35">
      <c r="I5517" s="65" t="str">
        <f>IF(Job_Cards[[#This Row],[Customer Name]]="",I5516,"")</f>
        <v>Counter Sale</v>
      </c>
      <c r="K5517" s="67">
        <f>_xlfn.XLOOKUP(Job_Cards[[#This Row],[Part Code Issued]],'Inventory Check'!$A$3:$A$3000,'Inventory Check'!$B$3:$B$3000,"WRONG Code",0)</f>
        <v>0</v>
      </c>
    </row>
    <row r="5518" spans="9:11" x14ac:dyDescent="0.35">
      <c r="I5518" s="65" t="str">
        <f>IF(Job_Cards[[#This Row],[Customer Name]]="",I5517,"")</f>
        <v>Counter Sale</v>
      </c>
      <c r="K5518" s="67">
        <f>_xlfn.XLOOKUP(Job_Cards[[#This Row],[Part Code Issued]],'Inventory Check'!$A$3:$A$3000,'Inventory Check'!$B$3:$B$3000,"WRONG Code",0)</f>
        <v>0</v>
      </c>
    </row>
    <row r="5519" spans="9:11" x14ac:dyDescent="0.35">
      <c r="I5519" s="65" t="str">
        <f>IF(Job_Cards[[#This Row],[Customer Name]]="",I5518,"")</f>
        <v>Counter Sale</v>
      </c>
      <c r="K5519" s="67">
        <f>_xlfn.XLOOKUP(Job_Cards[[#This Row],[Part Code Issued]],'Inventory Check'!$A$3:$A$3000,'Inventory Check'!$B$3:$B$3000,"WRONG Code",0)</f>
        <v>0</v>
      </c>
    </row>
    <row r="5520" spans="9:11" x14ac:dyDescent="0.35">
      <c r="I5520" s="65" t="str">
        <f>IF(Job_Cards[[#This Row],[Customer Name]]="",I5519,"")</f>
        <v>Counter Sale</v>
      </c>
      <c r="K5520" s="67">
        <f>_xlfn.XLOOKUP(Job_Cards[[#This Row],[Part Code Issued]],'Inventory Check'!$A$3:$A$3000,'Inventory Check'!$B$3:$B$3000,"WRONG Code",0)</f>
        <v>0</v>
      </c>
    </row>
    <row r="5521" spans="9:11" x14ac:dyDescent="0.35">
      <c r="I5521" s="65" t="str">
        <f>IF(Job_Cards[[#This Row],[Customer Name]]="",I5520,"")</f>
        <v>Counter Sale</v>
      </c>
      <c r="K5521" s="67">
        <f>_xlfn.XLOOKUP(Job_Cards[[#This Row],[Part Code Issued]],'Inventory Check'!$A$3:$A$3000,'Inventory Check'!$B$3:$B$3000,"WRONG Code",0)</f>
        <v>0</v>
      </c>
    </row>
    <row r="5522" spans="9:11" x14ac:dyDescent="0.35">
      <c r="I5522" s="65" t="str">
        <f>IF(Job_Cards[[#This Row],[Customer Name]]="",I5521,"")</f>
        <v>Counter Sale</v>
      </c>
      <c r="K5522" s="67">
        <f>_xlfn.XLOOKUP(Job_Cards[[#This Row],[Part Code Issued]],'Inventory Check'!$A$3:$A$3000,'Inventory Check'!$B$3:$B$3000,"WRONG Code",0)</f>
        <v>0</v>
      </c>
    </row>
    <row r="5523" spans="9:11" x14ac:dyDescent="0.35">
      <c r="I5523" s="65" t="str">
        <f>IF(Job_Cards[[#This Row],[Customer Name]]="",I5522,"")</f>
        <v>Counter Sale</v>
      </c>
      <c r="K5523" s="67">
        <f>_xlfn.XLOOKUP(Job_Cards[[#This Row],[Part Code Issued]],'Inventory Check'!$A$3:$A$3000,'Inventory Check'!$B$3:$B$3000,"WRONG Code",0)</f>
        <v>0</v>
      </c>
    </row>
    <row r="5524" spans="9:11" x14ac:dyDescent="0.35">
      <c r="I5524" s="65" t="str">
        <f>IF(Job_Cards[[#This Row],[Customer Name]]="",I5523,"")</f>
        <v>Counter Sale</v>
      </c>
      <c r="K5524" s="67">
        <f>_xlfn.XLOOKUP(Job_Cards[[#This Row],[Part Code Issued]],'Inventory Check'!$A$3:$A$3000,'Inventory Check'!$B$3:$B$3000,"WRONG Code",0)</f>
        <v>0</v>
      </c>
    </row>
    <row r="5525" spans="9:11" x14ac:dyDescent="0.35">
      <c r="I5525" s="65" t="str">
        <f>IF(Job_Cards[[#This Row],[Customer Name]]="",I5524,"")</f>
        <v>Counter Sale</v>
      </c>
      <c r="K5525" s="67">
        <f>_xlfn.XLOOKUP(Job_Cards[[#This Row],[Part Code Issued]],'Inventory Check'!$A$3:$A$3000,'Inventory Check'!$B$3:$B$3000,"WRONG Code",0)</f>
        <v>0</v>
      </c>
    </row>
    <row r="5526" spans="9:11" x14ac:dyDescent="0.35">
      <c r="I5526" s="65" t="str">
        <f>IF(Job_Cards[[#This Row],[Customer Name]]="",I5525,"")</f>
        <v>Counter Sale</v>
      </c>
      <c r="K5526" s="67">
        <f>_xlfn.XLOOKUP(Job_Cards[[#This Row],[Part Code Issued]],'Inventory Check'!$A$3:$A$3000,'Inventory Check'!$B$3:$B$3000,"WRONG Code",0)</f>
        <v>0</v>
      </c>
    </row>
    <row r="5527" spans="9:11" x14ac:dyDescent="0.35">
      <c r="I5527" s="65" t="str">
        <f>IF(Job_Cards[[#This Row],[Customer Name]]="",I5526,"")</f>
        <v>Counter Sale</v>
      </c>
      <c r="K5527" s="67">
        <f>_xlfn.XLOOKUP(Job_Cards[[#This Row],[Part Code Issued]],'Inventory Check'!$A$3:$A$3000,'Inventory Check'!$B$3:$B$3000,"WRONG Code",0)</f>
        <v>0</v>
      </c>
    </row>
    <row r="5528" spans="9:11" x14ac:dyDescent="0.35">
      <c r="I5528" s="65" t="str">
        <f>IF(Job_Cards[[#This Row],[Customer Name]]="",I5527,"")</f>
        <v>Counter Sale</v>
      </c>
      <c r="K5528" s="67">
        <f>_xlfn.XLOOKUP(Job_Cards[[#This Row],[Part Code Issued]],'Inventory Check'!$A$3:$A$3000,'Inventory Check'!$B$3:$B$3000,"WRONG Code",0)</f>
        <v>0</v>
      </c>
    </row>
    <row r="5529" spans="9:11" x14ac:dyDescent="0.35">
      <c r="I5529" s="65" t="str">
        <f>IF(Job_Cards[[#This Row],[Customer Name]]="",I5528,"")</f>
        <v>Counter Sale</v>
      </c>
      <c r="K5529" s="67">
        <f>_xlfn.XLOOKUP(Job_Cards[[#This Row],[Part Code Issued]],'Inventory Check'!$A$3:$A$3000,'Inventory Check'!$B$3:$B$3000,"WRONG Code",0)</f>
        <v>0</v>
      </c>
    </row>
    <row r="5530" spans="9:11" x14ac:dyDescent="0.35">
      <c r="I5530" s="65" t="str">
        <f>IF(Job_Cards[[#This Row],[Customer Name]]="",I5529,"")</f>
        <v>Counter Sale</v>
      </c>
      <c r="K5530" s="67">
        <f>_xlfn.XLOOKUP(Job_Cards[[#This Row],[Part Code Issued]],'Inventory Check'!$A$3:$A$3000,'Inventory Check'!$B$3:$B$3000,"WRONG Code",0)</f>
        <v>0</v>
      </c>
    </row>
    <row r="5531" spans="9:11" x14ac:dyDescent="0.35">
      <c r="I5531" s="65" t="str">
        <f>IF(Job_Cards[[#This Row],[Customer Name]]="",I5530,"")</f>
        <v>Counter Sale</v>
      </c>
      <c r="K5531" s="67">
        <f>_xlfn.XLOOKUP(Job_Cards[[#This Row],[Part Code Issued]],'Inventory Check'!$A$3:$A$3000,'Inventory Check'!$B$3:$B$3000,"WRONG Code",0)</f>
        <v>0</v>
      </c>
    </row>
    <row r="5532" spans="9:11" x14ac:dyDescent="0.35">
      <c r="I5532" s="65" t="str">
        <f>IF(Job_Cards[[#This Row],[Customer Name]]="",I5531,"")</f>
        <v>Counter Sale</v>
      </c>
      <c r="K5532" s="67">
        <f>_xlfn.XLOOKUP(Job_Cards[[#This Row],[Part Code Issued]],'Inventory Check'!$A$3:$A$3000,'Inventory Check'!$B$3:$B$3000,"WRONG Code",0)</f>
        <v>0</v>
      </c>
    </row>
    <row r="5533" spans="9:11" x14ac:dyDescent="0.35">
      <c r="I5533" s="65" t="str">
        <f>IF(Job_Cards[[#This Row],[Customer Name]]="",I5532,"")</f>
        <v>Counter Sale</v>
      </c>
      <c r="K5533" s="67">
        <f>_xlfn.XLOOKUP(Job_Cards[[#This Row],[Part Code Issued]],'Inventory Check'!$A$3:$A$3000,'Inventory Check'!$B$3:$B$3000,"WRONG Code",0)</f>
        <v>0</v>
      </c>
    </row>
    <row r="5534" spans="9:11" x14ac:dyDescent="0.35">
      <c r="I5534" s="65" t="str">
        <f>IF(Job_Cards[[#This Row],[Customer Name]]="",I5533,"")</f>
        <v>Counter Sale</v>
      </c>
      <c r="K5534" s="67">
        <f>_xlfn.XLOOKUP(Job_Cards[[#This Row],[Part Code Issued]],'Inventory Check'!$A$3:$A$3000,'Inventory Check'!$B$3:$B$3000,"WRONG Code",0)</f>
        <v>0</v>
      </c>
    </row>
    <row r="5535" spans="9:11" x14ac:dyDescent="0.35">
      <c r="I5535" s="65" t="str">
        <f>IF(Job_Cards[[#This Row],[Customer Name]]="",I5534,"")</f>
        <v>Counter Sale</v>
      </c>
      <c r="K5535" s="67">
        <f>_xlfn.XLOOKUP(Job_Cards[[#This Row],[Part Code Issued]],'Inventory Check'!$A$3:$A$3000,'Inventory Check'!$B$3:$B$3000,"WRONG Code",0)</f>
        <v>0</v>
      </c>
    </row>
    <row r="5536" spans="9:11" x14ac:dyDescent="0.35">
      <c r="I5536" s="65" t="str">
        <f>IF(Job_Cards[[#This Row],[Customer Name]]="",I5535,"")</f>
        <v>Counter Sale</v>
      </c>
      <c r="K5536" s="67">
        <f>_xlfn.XLOOKUP(Job_Cards[[#This Row],[Part Code Issued]],'Inventory Check'!$A$3:$A$3000,'Inventory Check'!$B$3:$B$3000,"WRONG Code",0)</f>
        <v>0</v>
      </c>
    </row>
    <row r="5537" spans="9:11" x14ac:dyDescent="0.35">
      <c r="I5537" s="65" t="str">
        <f>IF(Job_Cards[[#This Row],[Customer Name]]="",I5536,"")</f>
        <v>Counter Sale</v>
      </c>
      <c r="K5537" s="67">
        <f>_xlfn.XLOOKUP(Job_Cards[[#This Row],[Part Code Issued]],'Inventory Check'!$A$3:$A$3000,'Inventory Check'!$B$3:$B$3000,"WRONG Code",0)</f>
        <v>0</v>
      </c>
    </row>
    <row r="5538" spans="9:11" x14ac:dyDescent="0.35">
      <c r="I5538" s="65" t="str">
        <f>IF(Job_Cards[[#This Row],[Customer Name]]="",I5537,"")</f>
        <v>Counter Sale</v>
      </c>
      <c r="K5538" s="67">
        <f>_xlfn.XLOOKUP(Job_Cards[[#This Row],[Part Code Issued]],'Inventory Check'!$A$3:$A$3000,'Inventory Check'!$B$3:$B$3000,"WRONG Code",0)</f>
        <v>0</v>
      </c>
    </row>
    <row r="5539" spans="9:11" x14ac:dyDescent="0.35">
      <c r="I5539" s="65" t="str">
        <f>IF(Job_Cards[[#This Row],[Customer Name]]="",I5538,"")</f>
        <v>Counter Sale</v>
      </c>
      <c r="K5539" s="67">
        <f>_xlfn.XLOOKUP(Job_Cards[[#This Row],[Part Code Issued]],'Inventory Check'!$A$3:$A$3000,'Inventory Check'!$B$3:$B$3000,"WRONG Code",0)</f>
        <v>0</v>
      </c>
    </row>
    <row r="5540" spans="9:11" x14ac:dyDescent="0.35">
      <c r="I5540" s="65" t="str">
        <f>IF(Job_Cards[[#This Row],[Customer Name]]="",I5539,"")</f>
        <v>Counter Sale</v>
      </c>
      <c r="K5540" s="67">
        <f>_xlfn.XLOOKUP(Job_Cards[[#This Row],[Part Code Issued]],'Inventory Check'!$A$3:$A$3000,'Inventory Check'!$B$3:$B$3000,"WRONG Code",0)</f>
        <v>0</v>
      </c>
    </row>
    <row r="5541" spans="9:11" x14ac:dyDescent="0.35">
      <c r="I5541" s="65" t="str">
        <f>IF(Job_Cards[[#This Row],[Customer Name]]="",I5540,"")</f>
        <v>Counter Sale</v>
      </c>
      <c r="K5541" s="67">
        <f>_xlfn.XLOOKUP(Job_Cards[[#This Row],[Part Code Issued]],'Inventory Check'!$A$3:$A$3000,'Inventory Check'!$B$3:$B$3000,"WRONG Code",0)</f>
        <v>0</v>
      </c>
    </row>
    <row r="5542" spans="9:11" x14ac:dyDescent="0.35">
      <c r="I5542" s="65" t="str">
        <f>IF(Job_Cards[[#This Row],[Customer Name]]="",I5541,"")</f>
        <v>Counter Sale</v>
      </c>
      <c r="K5542" s="67">
        <f>_xlfn.XLOOKUP(Job_Cards[[#This Row],[Part Code Issued]],'Inventory Check'!$A$3:$A$3000,'Inventory Check'!$B$3:$B$3000,"WRONG Code",0)</f>
        <v>0</v>
      </c>
    </row>
    <row r="5543" spans="9:11" x14ac:dyDescent="0.35">
      <c r="I5543" s="65" t="str">
        <f>IF(Job_Cards[[#This Row],[Customer Name]]="",I5542,"")</f>
        <v>Counter Sale</v>
      </c>
      <c r="K5543" s="67">
        <f>_xlfn.XLOOKUP(Job_Cards[[#This Row],[Part Code Issued]],'Inventory Check'!$A$3:$A$3000,'Inventory Check'!$B$3:$B$3000,"WRONG Code",0)</f>
        <v>0</v>
      </c>
    </row>
    <row r="5544" spans="9:11" x14ac:dyDescent="0.35">
      <c r="I5544" s="65" t="str">
        <f>IF(Job_Cards[[#This Row],[Customer Name]]="",I5543,"")</f>
        <v>Counter Sale</v>
      </c>
      <c r="K5544" s="67">
        <f>_xlfn.XLOOKUP(Job_Cards[[#This Row],[Part Code Issued]],'Inventory Check'!$A$3:$A$3000,'Inventory Check'!$B$3:$B$3000,"WRONG Code",0)</f>
        <v>0</v>
      </c>
    </row>
    <row r="5545" spans="9:11" x14ac:dyDescent="0.35">
      <c r="I5545" s="65" t="str">
        <f>IF(Job_Cards[[#This Row],[Customer Name]]="",I5544,"")</f>
        <v>Counter Sale</v>
      </c>
      <c r="K5545" s="67">
        <f>_xlfn.XLOOKUP(Job_Cards[[#This Row],[Part Code Issued]],'Inventory Check'!$A$3:$A$3000,'Inventory Check'!$B$3:$B$3000,"WRONG Code",0)</f>
        <v>0</v>
      </c>
    </row>
    <row r="5546" spans="9:11" x14ac:dyDescent="0.35">
      <c r="I5546" s="65" t="str">
        <f>IF(Job_Cards[[#This Row],[Customer Name]]="",I5545,"")</f>
        <v>Counter Sale</v>
      </c>
      <c r="K5546" s="67">
        <f>_xlfn.XLOOKUP(Job_Cards[[#This Row],[Part Code Issued]],'Inventory Check'!$A$3:$A$3000,'Inventory Check'!$B$3:$B$3000,"WRONG Code",0)</f>
        <v>0</v>
      </c>
    </row>
    <row r="5547" spans="9:11" x14ac:dyDescent="0.35">
      <c r="I5547" s="65" t="str">
        <f>IF(Job_Cards[[#This Row],[Customer Name]]="",I5546,"")</f>
        <v>Counter Sale</v>
      </c>
      <c r="K5547" s="67">
        <f>_xlfn.XLOOKUP(Job_Cards[[#This Row],[Part Code Issued]],'Inventory Check'!$A$3:$A$3000,'Inventory Check'!$B$3:$B$3000,"WRONG Code",0)</f>
        <v>0</v>
      </c>
    </row>
    <row r="5548" spans="9:11" x14ac:dyDescent="0.35">
      <c r="I5548" s="65" t="str">
        <f>IF(Job_Cards[[#This Row],[Customer Name]]="",I5547,"")</f>
        <v>Counter Sale</v>
      </c>
      <c r="K5548" s="67">
        <f>_xlfn.XLOOKUP(Job_Cards[[#This Row],[Part Code Issued]],'Inventory Check'!$A$3:$A$3000,'Inventory Check'!$B$3:$B$3000,"WRONG Code",0)</f>
        <v>0</v>
      </c>
    </row>
    <row r="5549" spans="9:11" x14ac:dyDescent="0.35">
      <c r="I5549" s="65" t="str">
        <f>IF(Job_Cards[[#This Row],[Customer Name]]="",I5548,"")</f>
        <v>Counter Sale</v>
      </c>
      <c r="K5549" s="67">
        <f>_xlfn.XLOOKUP(Job_Cards[[#This Row],[Part Code Issued]],'Inventory Check'!$A$3:$A$3000,'Inventory Check'!$B$3:$B$3000,"WRONG Code",0)</f>
        <v>0</v>
      </c>
    </row>
    <row r="5550" spans="9:11" x14ac:dyDescent="0.35">
      <c r="I5550" s="65" t="str">
        <f>IF(Job_Cards[[#This Row],[Customer Name]]="",I5549,"")</f>
        <v>Counter Sale</v>
      </c>
      <c r="K5550" s="67">
        <f>_xlfn.XLOOKUP(Job_Cards[[#This Row],[Part Code Issued]],'Inventory Check'!$A$3:$A$3000,'Inventory Check'!$B$3:$B$3000,"WRONG Code",0)</f>
        <v>0</v>
      </c>
    </row>
    <row r="5551" spans="9:11" x14ac:dyDescent="0.35">
      <c r="I5551" s="65" t="str">
        <f>IF(Job_Cards[[#This Row],[Customer Name]]="",I5550,"")</f>
        <v>Counter Sale</v>
      </c>
      <c r="K5551" s="67">
        <f>_xlfn.XLOOKUP(Job_Cards[[#This Row],[Part Code Issued]],'Inventory Check'!$A$3:$A$3000,'Inventory Check'!$B$3:$B$3000,"WRONG Code",0)</f>
        <v>0</v>
      </c>
    </row>
    <row r="5552" spans="9:11" x14ac:dyDescent="0.35">
      <c r="I5552" s="65" t="str">
        <f>IF(Job_Cards[[#This Row],[Customer Name]]="",I5551,"")</f>
        <v>Counter Sale</v>
      </c>
      <c r="K5552" s="67">
        <f>_xlfn.XLOOKUP(Job_Cards[[#This Row],[Part Code Issued]],'Inventory Check'!$A$3:$A$3000,'Inventory Check'!$B$3:$B$3000,"WRONG Code",0)</f>
        <v>0</v>
      </c>
    </row>
    <row r="5553" spans="9:11" x14ac:dyDescent="0.35">
      <c r="I5553" s="65" t="str">
        <f>IF(Job_Cards[[#This Row],[Customer Name]]="",I5552,"")</f>
        <v>Counter Sale</v>
      </c>
      <c r="K5553" s="67">
        <f>_xlfn.XLOOKUP(Job_Cards[[#This Row],[Part Code Issued]],'Inventory Check'!$A$3:$A$3000,'Inventory Check'!$B$3:$B$3000,"WRONG Code",0)</f>
        <v>0</v>
      </c>
    </row>
    <row r="5554" spans="9:11" x14ac:dyDescent="0.35">
      <c r="I5554" s="65" t="str">
        <f>IF(Job_Cards[[#This Row],[Customer Name]]="",I5553,"")</f>
        <v>Counter Sale</v>
      </c>
      <c r="K5554" s="67">
        <f>_xlfn.XLOOKUP(Job_Cards[[#This Row],[Part Code Issued]],'Inventory Check'!$A$3:$A$3000,'Inventory Check'!$B$3:$B$3000,"WRONG Code",0)</f>
        <v>0</v>
      </c>
    </row>
    <row r="5555" spans="9:11" x14ac:dyDescent="0.35">
      <c r="I5555" s="65" t="str">
        <f>IF(Job_Cards[[#This Row],[Customer Name]]="",I5554,"")</f>
        <v>Counter Sale</v>
      </c>
      <c r="K5555" s="67">
        <f>_xlfn.XLOOKUP(Job_Cards[[#This Row],[Part Code Issued]],'Inventory Check'!$A$3:$A$3000,'Inventory Check'!$B$3:$B$3000,"WRONG Code",0)</f>
        <v>0</v>
      </c>
    </row>
    <row r="5556" spans="9:11" x14ac:dyDescent="0.35">
      <c r="I5556" s="65" t="str">
        <f>IF(Job_Cards[[#This Row],[Customer Name]]="",I5555,"")</f>
        <v>Counter Sale</v>
      </c>
      <c r="K5556" s="67">
        <f>_xlfn.XLOOKUP(Job_Cards[[#This Row],[Part Code Issued]],'Inventory Check'!$A$3:$A$3000,'Inventory Check'!$B$3:$B$3000,"WRONG Code",0)</f>
        <v>0</v>
      </c>
    </row>
    <row r="5557" spans="9:11" x14ac:dyDescent="0.35">
      <c r="I5557" s="65" t="str">
        <f>IF(Job_Cards[[#This Row],[Customer Name]]="",I5556,"")</f>
        <v>Counter Sale</v>
      </c>
      <c r="K5557" s="67">
        <f>_xlfn.XLOOKUP(Job_Cards[[#This Row],[Part Code Issued]],'Inventory Check'!$A$3:$A$3000,'Inventory Check'!$B$3:$B$3000,"WRONG Code",0)</f>
        <v>0</v>
      </c>
    </row>
    <row r="5558" spans="9:11" x14ac:dyDescent="0.35">
      <c r="I5558" s="65" t="str">
        <f>IF(Job_Cards[[#This Row],[Customer Name]]="",I5557,"")</f>
        <v>Counter Sale</v>
      </c>
      <c r="K5558" s="67">
        <f>_xlfn.XLOOKUP(Job_Cards[[#This Row],[Part Code Issued]],'Inventory Check'!$A$3:$A$3000,'Inventory Check'!$B$3:$B$3000,"WRONG Code",0)</f>
        <v>0</v>
      </c>
    </row>
    <row r="5559" spans="9:11" x14ac:dyDescent="0.35">
      <c r="I5559" s="65" t="str">
        <f>IF(Job_Cards[[#This Row],[Customer Name]]="",I5558,"")</f>
        <v>Counter Sale</v>
      </c>
      <c r="K5559" s="67">
        <f>_xlfn.XLOOKUP(Job_Cards[[#This Row],[Part Code Issued]],'Inventory Check'!$A$3:$A$3000,'Inventory Check'!$B$3:$B$3000,"WRONG Code",0)</f>
        <v>0</v>
      </c>
    </row>
    <row r="5560" spans="9:11" x14ac:dyDescent="0.35">
      <c r="I5560" s="65" t="str">
        <f>IF(Job_Cards[[#This Row],[Customer Name]]="",I5559,"")</f>
        <v>Counter Sale</v>
      </c>
      <c r="K5560" s="67">
        <f>_xlfn.XLOOKUP(Job_Cards[[#This Row],[Part Code Issued]],'Inventory Check'!$A$3:$A$3000,'Inventory Check'!$B$3:$B$3000,"WRONG Code",0)</f>
        <v>0</v>
      </c>
    </row>
    <row r="5561" spans="9:11" x14ac:dyDescent="0.35">
      <c r="I5561" s="65" t="str">
        <f>IF(Job_Cards[[#This Row],[Customer Name]]="",I5560,"")</f>
        <v>Counter Sale</v>
      </c>
      <c r="K5561" s="67">
        <f>_xlfn.XLOOKUP(Job_Cards[[#This Row],[Part Code Issued]],'Inventory Check'!$A$3:$A$3000,'Inventory Check'!$B$3:$B$3000,"WRONG Code",0)</f>
        <v>0</v>
      </c>
    </row>
    <row r="5562" spans="9:11" x14ac:dyDescent="0.35">
      <c r="I5562" s="65" t="str">
        <f>IF(Job_Cards[[#This Row],[Customer Name]]="",I5561,"")</f>
        <v>Counter Sale</v>
      </c>
      <c r="K5562" s="67">
        <f>_xlfn.XLOOKUP(Job_Cards[[#This Row],[Part Code Issued]],'Inventory Check'!$A$3:$A$3000,'Inventory Check'!$B$3:$B$3000,"WRONG Code",0)</f>
        <v>0</v>
      </c>
    </row>
    <row r="5563" spans="9:11" x14ac:dyDescent="0.35">
      <c r="I5563" s="65" t="str">
        <f>IF(Job_Cards[[#This Row],[Customer Name]]="",I5562,"")</f>
        <v>Counter Sale</v>
      </c>
      <c r="K5563" s="67">
        <f>_xlfn.XLOOKUP(Job_Cards[[#This Row],[Part Code Issued]],'Inventory Check'!$A$3:$A$3000,'Inventory Check'!$B$3:$B$3000,"WRONG Code",0)</f>
        <v>0</v>
      </c>
    </row>
    <row r="5564" spans="9:11" x14ac:dyDescent="0.35">
      <c r="I5564" s="65" t="str">
        <f>IF(Job_Cards[[#This Row],[Customer Name]]="",I5563,"")</f>
        <v>Counter Sale</v>
      </c>
      <c r="K5564" s="67">
        <f>_xlfn.XLOOKUP(Job_Cards[[#This Row],[Part Code Issued]],'Inventory Check'!$A$3:$A$3000,'Inventory Check'!$B$3:$B$3000,"WRONG Code",0)</f>
        <v>0</v>
      </c>
    </row>
    <row r="5565" spans="9:11" x14ac:dyDescent="0.35">
      <c r="I5565" s="65" t="str">
        <f>IF(Job_Cards[[#This Row],[Customer Name]]="",I5564,"")</f>
        <v>Counter Sale</v>
      </c>
      <c r="K5565" s="67">
        <f>_xlfn.XLOOKUP(Job_Cards[[#This Row],[Part Code Issued]],'Inventory Check'!$A$3:$A$3000,'Inventory Check'!$B$3:$B$3000,"WRONG Code",0)</f>
        <v>0</v>
      </c>
    </row>
    <row r="5566" spans="9:11" x14ac:dyDescent="0.35">
      <c r="I5566" s="65" t="str">
        <f>IF(Job_Cards[[#This Row],[Customer Name]]="",I5565,"")</f>
        <v>Counter Sale</v>
      </c>
      <c r="K5566" s="67">
        <f>_xlfn.XLOOKUP(Job_Cards[[#This Row],[Part Code Issued]],'Inventory Check'!$A$3:$A$3000,'Inventory Check'!$B$3:$B$3000,"WRONG Code",0)</f>
        <v>0</v>
      </c>
    </row>
    <row r="5567" spans="9:11" x14ac:dyDescent="0.35">
      <c r="I5567" s="65" t="str">
        <f>IF(Job_Cards[[#This Row],[Customer Name]]="",I5566,"")</f>
        <v>Counter Sale</v>
      </c>
      <c r="K5567" s="67">
        <f>_xlfn.XLOOKUP(Job_Cards[[#This Row],[Part Code Issued]],'Inventory Check'!$A$3:$A$3000,'Inventory Check'!$B$3:$B$3000,"WRONG Code",0)</f>
        <v>0</v>
      </c>
    </row>
    <row r="5568" spans="9:11" x14ac:dyDescent="0.35">
      <c r="I5568" s="65" t="str">
        <f>IF(Job_Cards[[#This Row],[Customer Name]]="",I5567,"")</f>
        <v>Counter Sale</v>
      </c>
      <c r="K5568" s="67">
        <f>_xlfn.XLOOKUP(Job_Cards[[#This Row],[Part Code Issued]],'Inventory Check'!$A$3:$A$3000,'Inventory Check'!$B$3:$B$3000,"WRONG Code",0)</f>
        <v>0</v>
      </c>
    </row>
    <row r="5569" spans="9:11" x14ac:dyDescent="0.35">
      <c r="I5569" s="65" t="str">
        <f>IF(Job_Cards[[#This Row],[Customer Name]]="",I5568,"")</f>
        <v>Counter Sale</v>
      </c>
      <c r="K5569" s="67">
        <f>_xlfn.XLOOKUP(Job_Cards[[#This Row],[Part Code Issued]],'Inventory Check'!$A$3:$A$3000,'Inventory Check'!$B$3:$B$3000,"WRONG Code",0)</f>
        <v>0</v>
      </c>
    </row>
    <row r="5570" spans="9:11" x14ac:dyDescent="0.35">
      <c r="I5570" s="65" t="str">
        <f>IF(Job_Cards[[#This Row],[Customer Name]]="",I5569,"")</f>
        <v>Counter Sale</v>
      </c>
      <c r="K5570" s="67">
        <f>_xlfn.XLOOKUP(Job_Cards[[#This Row],[Part Code Issued]],'Inventory Check'!$A$3:$A$3000,'Inventory Check'!$B$3:$B$3000,"WRONG Code",0)</f>
        <v>0</v>
      </c>
    </row>
    <row r="5571" spans="9:11" x14ac:dyDescent="0.35">
      <c r="I5571" s="65" t="str">
        <f>IF(Job_Cards[[#This Row],[Customer Name]]="",I5570,"")</f>
        <v>Counter Sale</v>
      </c>
      <c r="K5571" s="67">
        <f>_xlfn.XLOOKUP(Job_Cards[[#This Row],[Part Code Issued]],'Inventory Check'!$A$3:$A$3000,'Inventory Check'!$B$3:$B$3000,"WRONG Code",0)</f>
        <v>0</v>
      </c>
    </row>
    <row r="5572" spans="9:11" x14ac:dyDescent="0.35">
      <c r="I5572" s="65" t="str">
        <f>IF(Job_Cards[[#This Row],[Customer Name]]="",I5571,"")</f>
        <v>Counter Sale</v>
      </c>
      <c r="K5572" s="67">
        <f>_xlfn.XLOOKUP(Job_Cards[[#This Row],[Part Code Issued]],'Inventory Check'!$A$3:$A$3000,'Inventory Check'!$B$3:$B$3000,"WRONG Code",0)</f>
        <v>0</v>
      </c>
    </row>
    <row r="5573" spans="9:11" x14ac:dyDescent="0.35">
      <c r="I5573" s="65" t="str">
        <f>IF(Job_Cards[[#This Row],[Customer Name]]="",I5572,"")</f>
        <v>Counter Sale</v>
      </c>
      <c r="K5573" s="67">
        <f>_xlfn.XLOOKUP(Job_Cards[[#This Row],[Part Code Issued]],'Inventory Check'!$A$3:$A$3000,'Inventory Check'!$B$3:$B$3000,"WRONG Code",0)</f>
        <v>0</v>
      </c>
    </row>
    <row r="5574" spans="9:11" x14ac:dyDescent="0.35">
      <c r="I5574" s="65" t="str">
        <f>IF(Job_Cards[[#This Row],[Customer Name]]="",I5573,"")</f>
        <v>Counter Sale</v>
      </c>
      <c r="K5574" s="67">
        <f>_xlfn.XLOOKUP(Job_Cards[[#This Row],[Part Code Issued]],'Inventory Check'!$A$3:$A$3000,'Inventory Check'!$B$3:$B$3000,"WRONG Code",0)</f>
        <v>0</v>
      </c>
    </row>
    <row r="5575" spans="9:11" x14ac:dyDescent="0.35">
      <c r="I5575" s="65" t="str">
        <f>IF(Job_Cards[[#This Row],[Customer Name]]="",I5574,"")</f>
        <v>Counter Sale</v>
      </c>
      <c r="K5575" s="67">
        <f>_xlfn.XLOOKUP(Job_Cards[[#This Row],[Part Code Issued]],'Inventory Check'!$A$3:$A$3000,'Inventory Check'!$B$3:$B$3000,"WRONG Code",0)</f>
        <v>0</v>
      </c>
    </row>
    <row r="5576" spans="9:11" x14ac:dyDescent="0.35">
      <c r="I5576" s="65" t="str">
        <f>IF(Job_Cards[[#This Row],[Customer Name]]="",I5575,"")</f>
        <v>Counter Sale</v>
      </c>
      <c r="K5576" s="67">
        <f>_xlfn.XLOOKUP(Job_Cards[[#This Row],[Part Code Issued]],'Inventory Check'!$A$3:$A$3000,'Inventory Check'!$B$3:$B$3000,"WRONG Code",0)</f>
        <v>0</v>
      </c>
    </row>
    <row r="5577" spans="9:11" x14ac:dyDescent="0.35">
      <c r="I5577" s="65" t="str">
        <f>IF(Job_Cards[[#This Row],[Customer Name]]="",I5576,"")</f>
        <v>Counter Sale</v>
      </c>
      <c r="K5577" s="67">
        <f>_xlfn.XLOOKUP(Job_Cards[[#This Row],[Part Code Issued]],'Inventory Check'!$A$3:$A$3000,'Inventory Check'!$B$3:$B$3000,"WRONG Code",0)</f>
        <v>0</v>
      </c>
    </row>
    <row r="5578" spans="9:11" x14ac:dyDescent="0.35">
      <c r="I5578" s="65" t="str">
        <f>IF(Job_Cards[[#This Row],[Customer Name]]="",I5577,"")</f>
        <v>Counter Sale</v>
      </c>
      <c r="K5578" s="67">
        <f>_xlfn.XLOOKUP(Job_Cards[[#This Row],[Part Code Issued]],'Inventory Check'!$A$3:$A$3000,'Inventory Check'!$B$3:$B$3000,"WRONG Code",0)</f>
        <v>0</v>
      </c>
    </row>
    <row r="5579" spans="9:11" x14ac:dyDescent="0.35">
      <c r="I5579" s="65" t="str">
        <f>IF(Job_Cards[[#This Row],[Customer Name]]="",I5578,"")</f>
        <v>Counter Sale</v>
      </c>
      <c r="K5579" s="67">
        <f>_xlfn.XLOOKUP(Job_Cards[[#This Row],[Part Code Issued]],'Inventory Check'!$A$3:$A$3000,'Inventory Check'!$B$3:$B$3000,"WRONG Code",0)</f>
        <v>0</v>
      </c>
    </row>
    <row r="5580" spans="9:11" x14ac:dyDescent="0.35">
      <c r="I5580" s="65" t="str">
        <f>IF(Job_Cards[[#This Row],[Customer Name]]="",I5579,"")</f>
        <v>Counter Sale</v>
      </c>
      <c r="K5580" s="67">
        <f>_xlfn.XLOOKUP(Job_Cards[[#This Row],[Part Code Issued]],'Inventory Check'!$A$3:$A$3000,'Inventory Check'!$B$3:$B$3000,"WRONG Code",0)</f>
        <v>0</v>
      </c>
    </row>
    <row r="5581" spans="9:11" x14ac:dyDescent="0.35">
      <c r="I5581" s="65" t="str">
        <f>IF(Job_Cards[[#This Row],[Customer Name]]="",I5580,"")</f>
        <v>Counter Sale</v>
      </c>
      <c r="K5581" s="67">
        <f>_xlfn.XLOOKUP(Job_Cards[[#This Row],[Part Code Issued]],'Inventory Check'!$A$3:$A$3000,'Inventory Check'!$B$3:$B$3000,"WRONG Code",0)</f>
        <v>0</v>
      </c>
    </row>
    <row r="5582" spans="9:11" x14ac:dyDescent="0.35">
      <c r="I5582" s="65" t="str">
        <f>IF(Job_Cards[[#This Row],[Customer Name]]="",I5581,"")</f>
        <v>Counter Sale</v>
      </c>
      <c r="K5582" s="67">
        <f>_xlfn.XLOOKUP(Job_Cards[[#This Row],[Part Code Issued]],'Inventory Check'!$A$3:$A$3000,'Inventory Check'!$B$3:$B$3000,"WRONG Code",0)</f>
        <v>0</v>
      </c>
    </row>
    <row r="5583" spans="9:11" x14ac:dyDescent="0.35">
      <c r="I5583" s="65" t="str">
        <f>IF(Job_Cards[[#This Row],[Customer Name]]="",I5582,"")</f>
        <v>Counter Sale</v>
      </c>
      <c r="K5583" s="67">
        <f>_xlfn.XLOOKUP(Job_Cards[[#This Row],[Part Code Issued]],'Inventory Check'!$A$3:$A$3000,'Inventory Check'!$B$3:$B$3000,"WRONG Code",0)</f>
        <v>0</v>
      </c>
    </row>
    <row r="5584" spans="9:11" x14ac:dyDescent="0.35">
      <c r="I5584" s="65" t="str">
        <f>IF(Job_Cards[[#This Row],[Customer Name]]="",I5583,"")</f>
        <v>Counter Sale</v>
      </c>
      <c r="K5584" s="67">
        <f>_xlfn.XLOOKUP(Job_Cards[[#This Row],[Part Code Issued]],'Inventory Check'!$A$3:$A$3000,'Inventory Check'!$B$3:$B$3000,"WRONG Code",0)</f>
        <v>0</v>
      </c>
    </row>
    <row r="5585" spans="9:11" x14ac:dyDescent="0.35">
      <c r="I5585" s="65" t="str">
        <f>IF(Job_Cards[[#This Row],[Customer Name]]="",I5584,"")</f>
        <v>Counter Sale</v>
      </c>
      <c r="K5585" s="67">
        <f>_xlfn.XLOOKUP(Job_Cards[[#This Row],[Part Code Issued]],'Inventory Check'!$A$3:$A$3000,'Inventory Check'!$B$3:$B$3000,"WRONG Code",0)</f>
        <v>0</v>
      </c>
    </row>
    <row r="5586" spans="9:11" x14ac:dyDescent="0.35">
      <c r="I5586" s="65" t="str">
        <f>IF(Job_Cards[[#This Row],[Customer Name]]="",I5585,"")</f>
        <v>Counter Sale</v>
      </c>
      <c r="K5586" s="67">
        <f>_xlfn.XLOOKUP(Job_Cards[[#This Row],[Part Code Issued]],'Inventory Check'!$A$3:$A$3000,'Inventory Check'!$B$3:$B$3000,"WRONG Code",0)</f>
        <v>0</v>
      </c>
    </row>
    <row r="5587" spans="9:11" x14ac:dyDescent="0.35">
      <c r="I5587" s="65" t="str">
        <f>IF(Job_Cards[[#This Row],[Customer Name]]="",I5586,"")</f>
        <v>Counter Sale</v>
      </c>
      <c r="K5587" s="67">
        <f>_xlfn.XLOOKUP(Job_Cards[[#This Row],[Part Code Issued]],'Inventory Check'!$A$3:$A$3000,'Inventory Check'!$B$3:$B$3000,"WRONG Code",0)</f>
        <v>0</v>
      </c>
    </row>
    <row r="5588" spans="9:11" x14ac:dyDescent="0.35">
      <c r="I5588" s="65" t="str">
        <f>IF(Job_Cards[[#This Row],[Customer Name]]="",I5587,"")</f>
        <v>Counter Sale</v>
      </c>
      <c r="K5588" s="67">
        <f>_xlfn.XLOOKUP(Job_Cards[[#This Row],[Part Code Issued]],'Inventory Check'!$A$3:$A$3000,'Inventory Check'!$B$3:$B$3000,"WRONG Code",0)</f>
        <v>0</v>
      </c>
    </row>
    <row r="5589" spans="9:11" x14ac:dyDescent="0.35">
      <c r="I5589" s="65" t="str">
        <f>IF(Job_Cards[[#This Row],[Customer Name]]="",I5588,"")</f>
        <v>Counter Sale</v>
      </c>
      <c r="K5589" s="67">
        <f>_xlfn.XLOOKUP(Job_Cards[[#This Row],[Part Code Issued]],'Inventory Check'!$A$3:$A$3000,'Inventory Check'!$B$3:$B$3000,"WRONG Code",0)</f>
        <v>0</v>
      </c>
    </row>
    <row r="5590" spans="9:11" x14ac:dyDescent="0.35">
      <c r="I5590" s="65" t="str">
        <f>IF(Job_Cards[[#This Row],[Customer Name]]="",I5589,"")</f>
        <v>Counter Sale</v>
      </c>
      <c r="K5590" s="67">
        <f>_xlfn.XLOOKUP(Job_Cards[[#This Row],[Part Code Issued]],'Inventory Check'!$A$3:$A$3000,'Inventory Check'!$B$3:$B$3000,"WRONG Code",0)</f>
        <v>0</v>
      </c>
    </row>
    <row r="5591" spans="9:11" x14ac:dyDescent="0.35">
      <c r="I5591" s="65" t="str">
        <f>IF(Job_Cards[[#This Row],[Customer Name]]="",I5590,"")</f>
        <v>Counter Sale</v>
      </c>
      <c r="K5591" s="67">
        <f>_xlfn.XLOOKUP(Job_Cards[[#This Row],[Part Code Issued]],'Inventory Check'!$A$3:$A$3000,'Inventory Check'!$B$3:$B$3000,"WRONG Code",0)</f>
        <v>0</v>
      </c>
    </row>
    <row r="5592" spans="9:11" x14ac:dyDescent="0.35">
      <c r="I5592" s="65" t="str">
        <f>IF(Job_Cards[[#This Row],[Customer Name]]="",I5591,"")</f>
        <v>Counter Sale</v>
      </c>
      <c r="K5592" s="67">
        <f>_xlfn.XLOOKUP(Job_Cards[[#This Row],[Part Code Issued]],'Inventory Check'!$A$3:$A$3000,'Inventory Check'!$B$3:$B$3000,"WRONG Code",0)</f>
        <v>0</v>
      </c>
    </row>
    <row r="5593" spans="9:11" x14ac:dyDescent="0.35">
      <c r="I5593" s="65" t="str">
        <f>IF(Job_Cards[[#This Row],[Customer Name]]="",I5592,"")</f>
        <v>Counter Sale</v>
      </c>
      <c r="K5593" s="67">
        <f>_xlfn.XLOOKUP(Job_Cards[[#This Row],[Part Code Issued]],'Inventory Check'!$A$3:$A$3000,'Inventory Check'!$B$3:$B$3000,"WRONG Code",0)</f>
        <v>0</v>
      </c>
    </row>
    <row r="5594" spans="9:11" x14ac:dyDescent="0.35">
      <c r="I5594" s="65" t="str">
        <f>IF(Job_Cards[[#This Row],[Customer Name]]="",I5593,"")</f>
        <v>Counter Sale</v>
      </c>
      <c r="K5594" s="67">
        <f>_xlfn.XLOOKUP(Job_Cards[[#This Row],[Part Code Issued]],'Inventory Check'!$A$3:$A$3000,'Inventory Check'!$B$3:$B$3000,"WRONG Code",0)</f>
        <v>0</v>
      </c>
    </row>
    <row r="5595" spans="9:11" x14ac:dyDescent="0.35">
      <c r="I5595" s="65" t="str">
        <f>IF(Job_Cards[[#This Row],[Customer Name]]="",I5594,"")</f>
        <v>Counter Sale</v>
      </c>
      <c r="K5595" s="67">
        <f>_xlfn.XLOOKUP(Job_Cards[[#This Row],[Part Code Issued]],'Inventory Check'!$A$3:$A$3000,'Inventory Check'!$B$3:$B$3000,"WRONG Code",0)</f>
        <v>0</v>
      </c>
    </row>
    <row r="5596" spans="9:11" x14ac:dyDescent="0.35">
      <c r="I5596" s="65" t="str">
        <f>IF(Job_Cards[[#This Row],[Customer Name]]="",I5595,"")</f>
        <v>Counter Sale</v>
      </c>
      <c r="K5596" s="67">
        <f>_xlfn.XLOOKUP(Job_Cards[[#This Row],[Part Code Issued]],'Inventory Check'!$A$3:$A$3000,'Inventory Check'!$B$3:$B$3000,"WRONG Code",0)</f>
        <v>0</v>
      </c>
    </row>
    <row r="5597" spans="9:11" x14ac:dyDescent="0.35">
      <c r="I5597" s="65" t="str">
        <f>IF(Job_Cards[[#This Row],[Customer Name]]="",I5596,"")</f>
        <v>Counter Sale</v>
      </c>
      <c r="K5597" s="67">
        <f>_xlfn.XLOOKUP(Job_Cards[[#This Row],[Part Code Issued]],'Inventory Check'!$A$3:$A$3000,'Inventory Check'!$B$3:$B$3000,"WRONG Code",0)</f>
        <v>0</v>
      </c>
    </row>
    <row r="5598" spans="9:11" x14ac:dyDescent="0.35">
      <c r="I5598" s="65" t="str">
        <f>IF(Job_Cards[[#This Row],[Customer Name]]="",I5597,"")</f>
        <v>Counter Sale</v>
      </c>
      <c r="K5598" s="67">
        <f>_xlfn.XLOOKUP(Job_Cards[[#This Row],[Part Code Issued]],'Inventory Check'!$A$3:$A$3000,'Inventory Check'!$B$3:$B$3000,"WRONG Code",0)</f>
        <v>0</v>
      </c>
    </row>
    <row r="5599" spans="9:11" x14ac:dyDescent="0.35">
      <c r="I5599" s="65" t="str">
        <f>IF(Job_Cards[[#This Row],[Customer Name]]="",I5598,"")</f>
        <v>Counter Sale</v>
      </c>
      <c r="K5599" s="67">
        <f>_xlfn.XLOOKUP(Job_Cards[[#This Row],[Part Code Issued]],'Inventory Check'!$A$3:$A$3000,'Inventory Check'!$B$3:$B$3000,"WRONG Code",0)</f>
        <v>0</v>
      </c>
    </row>
    <row r="5600" spans="9:11" x14ac:dyDescent="0.35">
      <c r="I5600" s="65" t="str">
        <f>IF(Job_Cards[[#This Row],[Customer Name]]="",I5599,"")</f>
        <v>Counter Sale</v>
      </c>
      <c r="K5600" s="67">
        <f>_xlfn.XLOOKUP(Job_Cards[[#This Row],[Part Code Issued]],'Inventory Check'!$A$3:$A$3000,'Inventory Check'!$B$3:$B$3000,"WRONG Code",0)</f>
        <v>0</v>
      </c>
    </row>
    <row r="5601" spans="9:11" x14ac:dyDescent="0.35">
      <c r="I5601" s="65" t="str">
        <f>IF(Job_Cards[[#This Row],[Customer Name]]="",I5600,"")</f>
        <v>Counter Sale</v>
      </c>
      <c r="K5601" s="67">
        <f>_xlfn.XLOOKUP(Job_Cards[[#This Row],[Part Code Issued]],'Inventory Check'!$A$3:$A$3000,'Inventory Check'!$B$3:$B$3000,"WRONG Code",0)</f>
        <v>0</v>
      </c>
    </row>
    <row r="5602" spans="9:11" x14ac:dyDescent="0.35">
      <c r="I5602" s="65" t="str">
        <f>IF(Job_Cards[[#This Row],[Customer Name]]="",I5601,"")</f>
        <v>Counter Sale</v>
      </c>
      <c r="K5602" s="67">
        <f>_xlfn.XLOOKUP(Job_Cards[[#This Row],[Part Code Issued]],'Inventory Check'!$A$3:$A$3000,'Inventory Check'!$B$3:$B$3000,"WRONG Code",0)</f>
        <v>0</v>
      </c>
    </row>
    <row r="5603" spans="9:11" x14ac:dyDescent="0.35">
      <c r="I5603" s="65" t="str">
        <f>IF(Job_Cards[[#This Row],[Customer Name]]="",I5602,"")</f>
        <v>Counter Sale</v>
      </c>
      <c r="K5603" s="67">
        <f>_xlfn.XLOOKUP(Job_Cards[[#This Row],[Part Code Issued]],'Inventory Check'!$A$3:$A$3000,'Inventory Check'!$B$3:$B$3000,"WRONG Code",0)</f>
        <v>0</v>
      </c>
    </row>
    <row r="5604" spans="9:11" x14ac:dyDescent="0.35">
      <c r="I5604" s="65" t="str">
        <f>IF(Job_Cards[[#This Row],[Customer Name]]="",I5603,"")</f>
        <v>Counter Sale</v>
      </c>
      <c r="K5604" s="67">
        <f>_xlfn.XLOOKUP(Job_Cards[[#This Row],[Part Code Issued]],'Inventory Check'!$A$3:$A$3000,'Inventory Check'!$B$3:$B$3000,"WRONG Code",0)</f>
        <v>0</v>
      </c>
    </row>
    <row r="5605" spans="9:11" x14ac:dyDescent="0.35">
      <c r="I5605" s="65" t="str">
        <f>IF(Job_Cards[[#This Row],[Customer Name]]="",I5604,"")</f>
        <v>Counter Sale</v>
      </c>
      <c r="K5605" s="67">
        <f>_xlfn.XLOOKUP(Job_Cards[[#This Row],[Part Code Issued]],'Inventory Check'!$A$3:$A$3000,'Inventory Check'!$B$3:$B$3000,"WRONG Code",0)</f>
        <v>0</v>
      </c>
    </row>
    <row r="5606" spans="9:11" x14ac:dyDescent="0.35">
      <c r="I5606" s="65" t="str">
        <f>IF(Job_Cards[[#This Row],[Customer Name]]="",I5605,"")</f>
        <v>Counter Sale</v>
      </c>
      <c r="K5606" s="67">
        <f>_xlfn.XLOOKUP(Job_Cards[[#This Row],[Part Code Issued]],'Inventory Check'!$A$3:$A$3000,'Inventory Check'!$B$3:$B$3000,"WRONG Code",0)</f>
        <v>0</v>
      </c>
    </row>
    <row r="5607" spans="9:11" x14ac:dyDescent="0.35">
      <c r="I5607" s="65" t="str">
        <f>IF(Job_Cards[[#This Row],[Customer Name]]="",I5606,"")</f>
        <v>Counter Sale</v>
      </c>
      <c r="K5607" s="67">
        <f>_xlfn.XLOOKUP(Job_Cards[[#This Row],[Part Code Issued]],'Inventory Check'!$A$3:$A$3000,'Inventory Check'!$B$3:$B$3000,"WRONG Code",0)</f>
        <v>0</v>
      </c>
    </row>
    <row r="5608" spans="9:11" x14ac:dyDescent="0.35">
      <c r="I5608" s="65" t="str">
        <f>IF(Job_Cards[[#This Row],[Customer Name]]="",I5607,"")</f>
        <v>Counter Sale</v>
      </c>
      <c r="K5608" s="67">
        <f>_xlfn.XLOOKUP(Job_Cards[[#This Row],[Part Code Issued]],'Inventory Check'!$A$3:$A$3000,'Inventory Check'!$B$3:$B$3000,"WRONG Code",0)</f>
        <v>0</v>
      </c>
    </row>
    <row r="5609" spans="9:11" x14ac:dyDescent="0.35">
      <c r="I5609" s="65" t="str">
        <f>IF(Job_Cards[[#This Row],[Customer Name]]="",I5608,"")</f>
        <v>Counter Sale</v>
      </c>
      <c r="K5609" s="67">
        <f>_xlfn.XLOOKUP(Job_Cards[[#This Row],[Part Code Issued]],'Inventory Check'!$A$3:$A$3000,'Inventory Check'!$B$3:$B$3000,"WRONG Code",0)</f>
        <v>0</v>
      </c>
    </row>
    <row r="5610" spans="9:11" x14ac:dyDescent="0.35">
      <c r="I5610" s="65" t="str">
        <f>IF(Job_Cards[[#This Row],[Customer Name]]="",I5609,"")</f>
        <v>Counter Sale</v>
      </c>
      <c r="K5610" s="67">
        <f>_xlfn.XLOOKUP(Job_Cards[[#This Row],[Part Code Issued]],'Inventory Check'!$A$3:$A$3000,'Inventory Check'!$B$3:$B$3000,"WRONG Code",0)</f>
        <v>0</v>
      </c>
    </row>
    <row r="5611" spans="9:11" x14ac:dyDescent="0.35">
      <c r="I5611" s="65" t="str">
        <f>IF(Job_Cards[[#This Row],[Customer Name]]="",I5610,"")</f>
        <v>Counter Sale</v>
      </c>
      <c r="K5611" s="67">
        <f>_xlfn.XLOOKUP(Job_Cards[[#This Row],[Part Code Issued]],'Inventory Check'!$A$3:$A$3000,'Inventory Check'!$B$3:$B$3000,"WRONG Code",0)</f>
        <v>0</v>
      </c>
    </row>
    <row r="5612" spans="9:11" x14ac:dyDescent="0.35">
      <c r="I5612" s="65" t="str">
        <f>IF(Job_Cards[[#This Row],[Customer Name]]="",I5611,"")</f>
        <v>Counter Sale</v>
      </c>
      <c r="K5612" s="67">
        <f>_xlfn.XLOOKUP(Job_Cards[[#This Row],[Part Code Issued]],'Inventory Check'!$A$3:$A$3000,'Inventory Check'!$B$3:$B$3000,"WRONG Code",0)</f>
        <v>0</v>
      </c>
    </row>
    <row r="5613" spans="9:11" x14ac:dyDescent="0.35">
      <c r="I5613" s="65" t="str">
        <f>IF(Job_Cards[[#This Row],[Customer Name]]="",I5612,"")</f>
        <v>Counter Sale</v>
      </c>
      <c r="K5613" s="67">
        <f>_xlfn.XLOOKUP(Job_Cards[[#This Row],[Part Code Issued]],'Inventory Check'!$A$3:$A$3000,'Inventory Check'!$B$3:$B$3000,"WRONG Code",0)</f>
        <v>0</v>
      </c>
    </row>
    <row r="5614" spans="9:11" x14ac:dyDescent="0.35">
      <c r="I5614" s="65" t="str">
        <f>IF(Job_Cards[[#This Row],[Customer Name]]="",I5613,"")</f>
        <v>Counter Sale</v>
      </c>
      <c r="K5614" s="67">
        <f>_xlfn.XLOOKUP(Job_Cards[[#This Row],[Part Code Issued]],'Inventory Check'!$A$3:$A$3000,'Inventory Check'!$B$3:$B$3000,"WRONG Code",0)</f>
        <v>0</v>
      </c>
    </row>
    <row r="5615" spans="9:11" x14ac:dyDescent="0.35">
      <c r="I5615" s="65" t="str">
        <f>IF(Job_Cards[[#This Row],[Customer Name]]="",I5614,"")</f>
        <v>Counter Sale</v>
      </c>
      <c r="K5615" s="67">
        <f>_xlfn.XLOOKUP(Job_Cards[[#This Row],[Part Code Issued]],'Inventory Check'!$A$3:$A$3000,'Inventory Check'!$B$3:$B$3000,"WRONG Code",0)</f>
        <v>0</v>
      </c>
    </row>
    <row r="5616" spans="9:11" x14ac:dyDescent="0.35">
      <c r="I5616" s="65" t="str">
        <f>IF(Job_Cards[[#This Row],[Customer Name]]="",I5615,"")</f>
        <v>Counter Sale</v>
      </c>
      <c r="K5616" s="67">
        <f>_xlfn.XLOOKUP(Job_Cards[[#This Row],[Part Code Issued]],'Inventory Check'!$A$3:$A$3000,'Inventory Check'!$B$3:$B$3000,"WRONG Code",0)</f>
        <v>0</v>
      </c>
    </row>
    <row r="5617" spans="9:11" x14ac:dyDescent="0.35">
      <c r="I5617" s="65" t="str">
        <f>IF(Job_Cards[[#This Row],[Customer Name]]="",I5616,"")</f>
        <v>Counter Sale</v>
      </c>
      <c r="K5617" s="67">
        <f>_xlfn.XLOOKUP(Job_Cards[[#This Row],[Part Code Issued]],'Inventory Check'!$A$3:$A$3000,'Inventory Check'!$B$3:$B$3000,"WRONG Code",0)</f>
        <v>0</v>
      </c>
    </row>
    <row r="5618" spans="9:11" x14ac:dyDescent="0.35">
      <c r="I5618" s="65" t="str">
        <f>IF(Job_Cards[[#This Row],[Customer Name]]="",I5617,"")</f>
        <v>Counter Sale</v>
      </c>
      <c r="K5618" s="67">
        <f>_xlfn.XLOOKUP(Job_Cards[[#This Row],[Part Code Issued]],'Inventory Check'!$A$3:$A$3000,'Inventory Check'!$B$3:$B$3000,"WRONG Code",0)</f>
        <v>0</v>
      </c>
    </row>
    <row r="5619" spans="9:11" x14ac:dyDescent="0.35">
      <c r="I5619" s="65" t="str">
        <f>IF(Job_Cards[[#This Row],[Customer Name]]="",I5618,"")</f>
        <v>Counter Sale</v>
      </c>
      <c r="K5619" s="67">
        <f>_xlfn.XLOOKUP(Job_Cards[[#This Row],[Part Code Issued]],'Inventory Check'!$A$3:$A$3000,'Inventory Check'!$B$3:$B$3000,"WRONG Code",0)</f>
        <v>0</v>
      </c>
    </row>
    <row r="5620" spans="9:11" x14ac:dyDescent="0.35">
      <c r="I5620" s="65" t="str">
        <f>IF(Job_Cards[[#This Row],[Customer Name]]="",I5619,"")</f>
        <v>Counter Sale</v>
      </c>
      <c r="K5620" s="67">
        <f>_xlfn.XLOOKUP(Job_Cards[[#This Row],[Part Code Issued]],'Inventory Check'!$A$3:$A$3000,'Inventory Check'!$B$3:$B$3000,"WRONG Code",0)</f>
        <v>0</v>
      </c>
    </row>
    <row r="5621" spans="9:11" x14ac:dyDescent="0.35">
      <c r="I5621" s="65" t="str">
        <f>IF(Job_Cards[[#This Row],[Customer Name]]="",I5620,"")</f>
        <v>Counter Sale</v>
      </c>
      <c r="K5621" s="67">
        <f>_xlfn.XLOOKUP(Job_Cards[[#This Row],[Part Code Issued]],'Inventory Check'!$A$3:$A$3000,'Inventory Check'!$B$3:$B$3000,"WRONG Code",0)</f>
        <v>0</v>
      </c>
    </row>
    <row r="5622" spans="9:11" x14ac:dyDescent="0.35">
      <c r="I5622" s="65" t="str">
        <f>IF(Job_Cards[[#This Row],[Customer Name]]="",I5621,"")</f>
        <v>Counter Sale</v>
      </c>
      <c r="K5622" s="67">
        <f>_xlfn.XLOOKUP(Job_Cards[[#This Row],[Part Code Issued]],'Inventory Check'!$A$3:$A$3000,'Inventory Check'!$B$3:$B$3000,"WRONG Code",0)</f>
        <v>0</v>
      </c>
    </row>
    <row r="5623" spans="9:11" x14ac:dyDescent="0.35">
      <c r="I5623" s="65" t="str">
        <f>IF(Job_Cards[[#This Row],[Customer Name]]="",I5622,"")</f>
        <v>Counter Sale</v>
      </c>
      <c r="K5623" s="67">
        <f>_xlfn.XLOOKUP(Job_Cards[[#This Row],[Part Code Issued]],'Inventory Check'!$A$3:$A$3000,'Inventory Check'!$B$3:$B$3000,"WRONG Code",0)</f>
        <v>0</v>
      </c>
    </row>
    <row r="5624" spans="9:11" x14ac:dyDescent="0.35">
      <c r="I5624" s="65" t="str">
        <f>IF(Job_Cards[[#This Row],[Customer Name]]="",I5623,"")</f>
        <v>Counter Sale</v>
      </c>
      <c r="K5624" s="67">
        <f>_xlfn.XLOOKUP(Job_Cards[[#This Row],[Part Code Issued]],'Inventory Check'!$A$3:$A$3000,'Inventory Check'!$B$3:$B$3000,"WRONG Code",0)</f>
        <v>0</v>
      </c>
    </row>
    <row r="5625" spans="9:11" x14ac:dyDescent="0.35">
      <c r="I5625" s="65" t="str">
        <f>IF(Job_Cards[[#This Row],[Customer Name]]="",I5624,"")</f>
        <v>Counter Sale</v>
      </c>
      <c r="K5625" s="67">
        <f>_xlfn.XLOOKUP(Job_Cards[[#This Row],[Part Code Issued]],'Inventory Check'!$A$3:$A$3000,'Inventory Check'!$B$3:$B$3000,"WRONG Code",0)</f>
        <v>0</v>
      </c>
    </row>
    <row r="5626" spans="9:11" x14ac:dyDescent="0.35">
      <c r="I5626" s="65" t="str">
        <f>IF(Job_Cards[[#This Row],[Customer Name]]="",I5625,"")</f>
        <v>Counter Sale</v>
      </c>
      <c r="K5626" s="67">
        <f>_xlfn.XLOOKUP(Job_Cards[[#This Row],[Part Code Issued]],'Inventory Check'!$A$3:$A$3000,'Inventory Check'!$B$3:$B$3000,"WRONG Code",0)</f>
        <v>0</v>
      </c>
    </row>
    <row r="5627" spans="9:11" x14ac:dyDescent="0.35">
      <c r="I5627" s="65" t="str">
        <f>IF(Job_Cards[[#This Row],[Customer Name]]="",I5626,"")</f>
        <v>Counter Sale</v>
      </c>
      <c r="K5627" s="67">
        <f>_xlfn.XLOOKUP(Job_Cards[[#This Row],[Part Code Issued]],'Inventory Check'!$A$3:$A$3000,'Inventory Check'!$B$3:$B$3000,"WRONG Code",0)</f>
        <v>0</v>
      </c>
    </row>
    <row r="5628" spans="9:11" x14ac:dyDescent="0.35">
      <c r="I5628" s="65" t="str">
        <f>IF(Job_Cards[[#This Row],[Customer Name]]="",I5627,"")</f>
        <v>Counter Sale</v>
      </c>
      <c r="K5628" s="67">
        <f>_xlfn.XLOOKUP(Job_Cards[[#This Row],[Part Code Issued]],'Inventory Check'!$A$3:$A$3000,'Inventory Check'!$B$3:$B$3000,"WRONG Code",0)</f>
        <v>0</v>
      </c>
    </row>
    <row r="5629" spans="9:11" x14ac:dyDescent="0.35">
      <c r="I5629" s="65" t="str">
        <f>IF(Job_Cards[[#This Row],[Customer Name]]="",I5628,"")</f>
        <v>Counter Sale</v>
      </c>
      <c r="K5629" s="67">
        <f>_xlfn.XLOOKUP(Job_Cards[[#This Row],[Part Code Issued]],'Inventory Check'!$A$3:$A$3000,'Inventory Check'!$B$3:$B$3000,"WRONG Code",0)</f>
        <v>0</v>
      </c>
    </row>
    <row r="5630" spans="9:11" x14ac:dyDescent="0.35">
      <c r="I5630" s="65" t="str">
        <f>IF(Job_Cards[[#This Row],[Customer Name]]="",I5629,"")</f>
        <v>Counter Sale</v>
      </c>
      <c r="K5630" s="67">
        <f>_xlfn.XLOOKUP(Job_Cards[[#This Row],[Part Code Issued]],'Inventory Check'!$A$3:$A$3000,'Inventory Check'!$B$3:$B$3000,"WRONG Code",0)</f>
        <v>0</v>
      </c>
    </row>
    <row r="5631" spans="9:11" x14ac:dyDescent="0.35">
      <c r="I5631" s="65" t="str">
        <f>IF(Job_Cards[[#This Row],[Customer Name]]="",I5630,"")</f>
        <v>Counter Sale</v>
      </c>
      <c r="K5631" s="67">
        <f>_xlfn.XLOOKUP(Job_Cards[[#This Row],[Part Code Issued]],'Inventory Check'!$A$3:$A$3000,'Inventory Check'!$B$3:$B$3000,"WRONG Code",0)</f>
        <v>0</v>
      </c>
    </row>
    <row r="5632" spans="9:11" x14ac:dyDescent="0.35">
      <c r="I5632" s="65" t="str">
        <f>IF(Job_Cards[[#This Row],[Customer Name]]="",I5631,"")</f>
        <v>Counter Sale</v>
      </c>
      <c r="K5632" s="67">
        <f>_xlfn.XLOOKUP(Job_Cards[[#This Row],[Part Code Issued]],'Inventory Check'!$A$3:$A$3000,'Inventory Check'!$B$3:$B$3000,"WRONG Code",0)</f>
        <v>0</v>
      </c>
    </row>
    <row r="5633" spans="9:11" x14ac:dyDescent="0.35">
      <c r="I5633" s="65" t="str">
        <f>IF(Job_Cards[[#This Row],[Customer Name]]="",I5632,"")</f>
        <v>Counter Sale</v>
      </c>
      <c r="K5633" s="67">
        <f>_xlfn.XLOOKUP(Job_Cards[[#This Row],[Part Code Issued]],'Inventory Check'!$A$3:$A$3000,'Inventory Check'!$B$3:$B$3000,"WRONG Code",0)</f>
        <v>0</v>
      </c>
    </row>
    <row r="5634" spans="9:11" x14ac:dyDescent="0.35">
      <c r="I5634" s="65" t="str">
        <f>IF(Job_Cards[[#This Row],[Customer Name]]="",I5633,"")</f>
        <v>Counter Sale</v>
      </c>
      <c r="K5634" s="67">
        <f>_xlfn.XLOOKUP(Job_Cards[[#This Row],[Part Code Issued]],'Inventory Check'!$A$3:$A$3000,'Inventory Check'!$B$3:$B$3000,"WRONG Code",0)</f>
        <v>0</v>
      </c>
    </row>
    <row r="5635" spans="9:11" x14ac:dyDescent="0.35">
      <c r="I5635" s="65" t="str">
        <f>IF(Job_Cards[[#This Row],[Customer Name]]="",I5634,"")</f>
        <v>Counter Sale</v>
      </c>
      <c r="K5635" s="67">
        <f>_xlfn.XLOOKUP(Job_Cards[[#This Row],[Part Code Issued]],'Inventory Check'!$A$3:$A$3000,'Inventory Check'!$B$3:$B$3000,"WRONG Code",0)</f>
        <v>0</v>
      </c>
    </row>
    <row r="5636" spans="9:11" x14ac:dyDescent="0.35">
      <c r="I5636" s="65" t="str">
        <f>IF(Job_Cards[[#This Row],[Customer Name]]="",I5635,"")</f>
        <v>Counter Sale</v>
      </c>
      <c r="K5636" s="67">
        <f>_xlfn.XLOOKUP(Job_Cards[[#This Row],[Part Code Issued]],'Inventory Check'!$A$3:$A$3000,'Inventory Check'!$B$3:$B$3000,"WRONG Code",0)</f>
        <v>0</v>
      </c>
    </row>
    <row r="5637" spans="9:11" x14ac:dyDescent="0.35">
      <c r="I5637" s="65" t="str">
        <f>IF(Job_Cards[[#This Row],[Customer Name]]="",I5636,"")</f>
        <v>Counter Sale</v>
      </c>
      <c r="K5637" s="67">
        <f>_xlfn.XLOOKUP(Job_Cards[[#This Row],[Part Code Issued]],'Inventory Check'!$A$3:$A$3000,'Inventory Check'!$B$3:$B$3000,"WRONG Code",0)</f>
        <v>0</v>
      </c>
    </row>
    <row r="5638" spans="9:11" x14ac:dyDescent="0.35">
      <c r="I5638" s="65" t="str">
        <f>IF(Job_Cards[[#This Row],[Customer Name]]="",I5637,"")</f>
        <v>Counter Sale</v>
      </c>
      <c r="K5638" s="67">
        <f>_xlfn.XLOOKUP(Job_Cards[[#This Row],[Part Code Issued]],'Inventory Check'!$A$3:$A$3000,'Inventory Check'!$B$3:$B$3000,"WRONG Code",0)</f>
        <v>0</v>
      </c>
    </row>
    <row r="5639" spans="9:11" x14ac:dyDescent="0.35">
      <c r="I5639" s="65" t="str">
        <f>IF(Job_Cards[[#This Row],[Customer Name]]="",I5638,"")</f>
        <v>Counter Sale</v>
      </c>
      <c r="K5639" s="67">
        <f>_xlfn.XLOOKUP(Job_Cards[[#This Row],[Part Code Issued]],'Inventory Check'!$A$3:$A$3000,'Inventory Check'!$B$3:$B$3000,"WRONG Code",0)</f>
        <v>0</v>
      </c>
    </row>
    <row r="5640" spans="9:11" x14ac:dyDescent="0.35">
      <c r="I5640" s="65" t="str">
        <f>IF(Job_Cards[[#This Row],[Customer Name]]="",I5639,"")</f>
        <v>Counter Sale</v>
      </c>
      <c r="K5640" s="67">
        <f>_xlfn.XLOOKUP(Job_Cards[[#This Row],[Part Code Issued]],'Inventory Check'!$A$3:$A$3000,'Inventory Check'!$B$3:$B$3000,"WRONG Code",0)</f>
        <v>0</v>
      </c>
    </row>
    <row r="5641" spans="9:11" x14ac:dyDescent="0.35">
      <c r="I5641" s="65" t="str">
        <f>IF(Job_Cards[[#This Row],[Customer Name]]="",I5640,"")</f>
        <v>Counter Sale</v>
      </c>
      <c r="K5641" s="67">
        <f>_xlfn.XLOOKUP(Job_Cards[[#This Row],[Part Code Issued]],'Inventory Check'!$A$3:$A$3000,'Inventory Check'!$B$3:$B$3000,"WRONG Code",0)</f>
        <v>0</v>
      </c>
    </row>
    <row r="5642" spans="9:11" x14ac:dyDescent="0.35">
      <c r="I5642" s="65" t="str">
        <f>IF(Job_Cards[[#This Row],[Customer Name]]="",I5641,"")</f>
        <v>Counter Sale</v>
      </c>
      <c r="K5642" s="67">
        <f>_xlfn.XLOOKUP(Job_Cards[[#This Row],[Part Code Issued]],'Inventory Check'!$A$3:$A$3000,'Inventory Check'!$B$3:$B$3000,"WRONG Code",0)</f>
        <v>0</v>
      </c>
    </row>
    <row r="5643" spans="9:11" x14ac:dyDescent="0.35">
      <c r="I5643" s="65" t="str">
        <f>IF(Job_Cards[[#This Row],[Customer Name]]="",I5642,"")</f>
        <v>Counter Sale</v>
      </c>
      <c r="K5643" s="67">
        <f>_xlfn.XLOOKUP(Job_Cards[[#This Row],[Part Code Issued]],'Inventory Check'!$A$3:$A$3000,'Inventory Check'!$B$3:$B$3000,"WRONG Code",0)</f>
        <v>0</v>
      </c>
    </row>
    <row r="5644" spans="9:11" x14ac:dyDescent="0.35">
      <c r="I5644" s="65" t="str">
        <f>IF(Job_Cards[[#This Row],[Customer Name]]="",I5643,"")</f>
        <v>Counter Sale</v>
      </c>
      <c r="K5644" s="67">
        <f>_xlfn.XLOOKUP(Job_Cards[[#This Row],[Part Code Issued]],'Inventory Check'!$A$3:$A$3000,'Inventory Check'!$B$3:$B$3000,"WRONG Code",0)</f>
        <v>0</v>
      </c>
    </row>
    <row r="5645" spans="9:11" x14ac:dyDescent="0.35">
      <c r="I5645" s="65" t="str">
        <f>IF(Job_Cards[[#This Row],[Customer Name]]="",I5644,"")</f>
        <v>Counter Sale</v>
      </c>
      <c r="K5645" s="67">
        <f>_xlfn.XLOOKUP(Job_Cards[[#This Row],[Part Code Issued]],'Inventory Check'!$A$3:$A$3000,'Inventory Check'!$B$3:$B$3000,"WRONG Code",0)</f>
        <v>0</v>
      </c>
    </row>
    <row r="5646" spans="9:11" x14ac:dyDescent="0.35">
      <c r="I5646" s="65" t="str">
        <f>IF(Job_Cards[[#This Row],[Customer Name]]="",I5645,"")</f>
        <v>Counter Sale</v>
      </c>
      <c r="K5646" s="67">
        <f>_xlfn.XLOOKUP(Job_Cards[[#This Row],[Part Code Issued]],'Inventory Check'!$A$3:$A$3000,'Inventory Check'!$B$3:$B$3000,"WRONG Code",0)</f>
        <v>0</v>
      </c>
    </row>
    <row r="5647" spans="9:11" x14ac:dyDescent="0.35">
      <c r="I5647" s="65" t="str">
        <f>IF(Job_Cards[[#This Row],[Customer Name]]="",I5646,"")</f>
        <v>Counter Sale</v>
      </c>
      <c r="K5647" s="67">
        <f>_xlfn.XLOOKUP(Job_Cards[[#This Row],[Part Code Issued]],'Inventory Check'!$A$3:$A$3000,'Inventory Check'!$B$3:$B$3000,"WRONG Code",0)</f>
        <v>0</v>
      </c>
    </row>
    <row r="5648" spans="9:11" x14ac:dyDescent="0.35">
      <c r="I5648" s="65" t="str">
        <f>IF(Job_Cards[[#This Row],[Customer Name]]="",I5647,"")</f>
        <v>Counter Sale</v>
      </c>
      <c r="K5648" s="67">
        <f>_xlfn.XLOOKUP(Job_Cards[[#This Row],[Part Code Issued]],'Inventory Check'!$A$3:$A$3000,'Inventory Check'!$B$3:$B$3000,"WRONG Code",0)</f>
        <v>0</v>
      </c>
    </row>
    <row r="5649" spans="9:11" x14ac:dyDescent="0.35">
      <c r="I5649" s="65" t="str">
        <f>IF(Job_Cards[[#This Row],[Customer Name]]="",I5648,"")</f>
        <v>Counter Sale</v>
      </c>
      <c r="K5649" s="67">
        <f>_xlfn.XLOOKUP(Job_Cards[[#This Row],[Part Code Issued]],'Inventory Check'!$A$3:$A$3000,'Inventory Check'!$B$3:$B$3000,"WRONG Code",0)</f>
        <v>0</v>
      </c>
    </row>
    <row r="5650" spans="9:11" x14ac:dyDescent="0.35">
      <c r="I5650" s="65" t="str">
        <f>IF(Job_Cards[[#This Row],[Customer Name]]="",I5649,"")</f>
        <v>Counter Sale</v>
      </c>
      <c r="K5650" s="67">
        <f>_xlfn.XLOOKUP(Job_Cards[[#This Row],[Part Code Issued]],'Inventory Check'!$A$3:$A$3000,'Inventory Check'!$B$3:$B$3000,"WRONG Code",0)</f>
        <v>0</v>
      </c>
    </row>
    <row r="5651" spans="9:11" x14ac:dyDescent="0.35">
      <c r="I5651" s="65" t="str">
        <f>IF(Job_Cards[[#This Row],[Customer Name]]="",I5650,"")</f>
        <v>Counter Sale</v>
      </c>
      <c r="K5651" s="67">
        <f>_xlfn.XLOOKUP(Job_Cards[[#This Row],[Part Code Issued]],'Inventory Check'!$A$3:$A$3000,'Inventory Check'!$B$3:$B$3000,"WRONG Code",0)</f>
        <v>0</v>
      </c>
    </row>
    <row r="5652" spans="9:11" x14ac:dyDescent="0.35">
      <c r="I5652" s="65" t="str">
        <f>IF(Job_Cards[[#This Row],[Customer Name]]="",I5651,"")</f>
        <v>Counter Sale</v>
      </c>
      <c r="K5652" s="67">
        <f>_xlfn.XLOOKUP(Job_Cards[[#This Row],[Part Code Issued]],'Inventory Check'!$A$3:$A$3000,'Inventory Check'!$B$3:$B$3000,"WRONG Code",0)</f>
        <v>0</v>
      </c>
    </row>
    <row r="5653" spans="9:11" x14ac:dyDescent="0.35">
      <c r="I5653" s="65" t="str">
        <f>IF(Job_Cards[[#This Row],[Customer Name]]="",I5652,"")</f>
        <v>Counter Sale</v>
      </c>
      <c r="K5653" s="67">
        <f>_xlfn.XLOOKUP(Job_Cards[[#This Row],[Part Code Issued]],'Inventory Check'!$A$3:$A$3000,'Inventory Check'!$B$3:$B$3000,"WRONG Code",0)</f>
        <v>0</v>
      </c>
    </row>
    <row r="5654" spans="9:11" x14ac:dyDescent="0.35">
      <c r="I5654" s="65" t="str">
        <f>IF(Job_Cards[[#This Row],[Customer Name]]="",I5653,"")</f>
        <v>Counter Sale</v>
      </c>
      <c r="K5654" s="67">
        <f>_xlfn.XLOOKUP(Job_Cards[[#This Row],[Part Code Issued]],'Inventory Check'!$A$3:$A$3000,'Inventory Check'!$B$3:$B$3000,"WRONG Code",0)</f>
        <v>0</v>
      </c>
    </row>
    <row r="5655" spans="9:11" x14ac:dyDescent="0.35">
      <c r="I5655" s="65" t="str">
        <f>IF(Job_Cards[[#This Row],[Customer Name]]="",I5654,"")</f>
        <v>Counter Sale</v>
      </c>
      <c r="K5655" s="67">
        <f>_xlfn.XLOOKUP(Job_Cards[[#This Row],[Part Code Issued]],'Inventory Check'!$A$3:$A$3000,'Inventory Check'!$B$3:$B$3000,"WRONG Code",0)</f>
        <v>0</v>
      </c>
    </row>
    <row r="5656" spans="9:11" x14ac:dyDescent="0.35">
      <c r="I5656" s="65" t="str">
        <f>IF(Job_Cards[[#This Row],[Customer Name]]="",I5655,"")</f>
        <v>Counter Sale</v>
      </c>
      <c r="K5656" s="67">
        <f>_xlfn.XLOOKUP(Job_Cards[[#This Row],[Part Code Issued]],'Inventory Check'!$A$3:$A$3000,'Inventory Check'!$B$3:$B$3000,"WRONG Code",0)</f>
        <v>0</v>
      </c>
    </row>
    <row r="5657" spans="9:11" x14ac:dyDescent="0.35">
      <c r="I5657" s="65" t="str">
        <f>IF(Job_Cards[[#This Row],[Customer Name]]="",I5656,"")</f>
        <v>Counter Sale</v>
      </c>
      <c r="K5657" s="67">
        <f>_xlfn.XLOOKUP(Job_Cards[[#This Row],[Part Code Issued]],'Inventory Check'!$A$3:$A$3000,'Inventory Check'!$B$3:$B$3000,"WRONG Code",0)</f>
        <v>0</v>
      </c>
    </row>
    <row r="5658" spans="9:11" x14ac:dyDescent="0.35">
      <c r="I5658" s="65" t="str">
        <f>IF(Job_Cards[[#This Row],[Customer Name]]="",I5657,"")</f>
        <v>Counter Sale</v>
      </c>
      <c r="K5658" s="67">
        <f>_xlfn.XLOOKUP(Job_Cards[[#This Row],[Part Code Issued]],'Inventory Check'!$A$3:$A$3000,'Inventory Check'!$B$3:$B$3000,"WRONG Code",0)</f>
        <v>0</v>
      </c>
    </row>
    <row r="5659" spans="9:11" x14ac:dyDescent="0.35">
      <c r="I5659" s="65" t="str">
        <f>IF(Job_Cards[[#This Row],[Customer Name]]="",I5658,"")</f>
        <v>Counter Sale</v>
      </c>
      <c r="K5659" s="67">
        <f>_xlfn.XLOOKUP(Job_Cards[[#This Row],[Part Code Issued]],'Inventory Check'!$A$3:$A$3000,'Inventory Check'!$B$3:$B$3000,"WRONG Code",0)</f>
        <v>0</v>
      </c>
    </row>
    <row r="5660" spans="9:11" x14ac:dyDescent="0.35">
      <c r="I5660" s="65" t="str">
        <f>IF(Job_Cards[[#This Row],[Customer Name]]="",I5659,"")</f>
        <v>Counter Sale</v>
      </c>
      <c r="K5660" s="67">
        <f>_xlfn.XLOOKUP(Job_Cards[[#This Row],[Part Code Issued]],'Inventory Check'!$A$3:$A$3000,'Inventory Check'!$B$3:$B$3000,"WRONG Code",0)</f>
        <v>0</v>
      </c>
    </row>
    <row r="5661" spans="9:11" x14ac:dyDescent="0.35">
      <c r="I5661" s="65" t="str">
        <f>IF(Job_Cards[[#This Row],[Customer Name]]="",I5660,"")</f>
        <v>Counter Sale</v>
      </c>
      <c r="K5661" s="67">
        <f>_xlfn.XLOOKUP(Job_Cards[[#This Row],[Part Code Issued]],'Inventory Check'!$A$3:$A$3000,'Inventory Check'!$B$3:$B$3000,"WRONG Code",0)</f>
        <v>0</v>
      </c>
    </row>
    <row r="5662" spans="9:11" x14ac:dyDescent="0.35">
      <c r="I5662" s="65" t="str">
        <f>IF(Job_Cards[[#This Row],[Customer Name]]="",I5661,"")</f>
        <v>Counter Sale</v>
      </c>
      <c r="K5662" s="67">
        <f>_xlfn.XLOOKUP(Job_Cards[[#This Row],[Part Code Issued]],'Inventory Check'!$A$3:$A$3000,'Inventory Check'!$B$3:$B$3000,"WRONG Code",0)</f>
        <v>0</v>
      </c>
    </row>
    <row r="5663" spans="9:11" x14ac:dyDescent="0.35">
      <c r="I5663" s="65" t="str">
        <f>IF(Job_Cards[[#This Row],[Customer Name]]="",I5662,"")</f>
        <v>Counter Sale</v>
      </c>
      <c r="K5663" s="67">
        <f>_xlfn.XLOOKUP(Job_Cards[[#This Row],[Part Code Issued]],'Inventory Check'!$A$3:$A$3000,'Inventory Check'!$B$3:$B$3000,"WRONG Code",0)</f>
        <v>0</v>
      </c>
    </row>
    <row r="5664" spans="9:11" x14ac:dyDescent="0.35">
      <c r="I5664" s="65" t="str">
        <f>IF(Job_Cards[[#This Row],[Customer Name]]="",I5663,"")</f>
        <v>Counter Sale</v>
      </c>
      <c r="K5664" s="67">
        <f>_xlfn.XLOOKUP(Job_Cards[[#This Row],[Part Code Issued]],'Inventory Check'!$A$3:$A$3000,'Inventory Check'!$B$3:$B$3000,"WRONG Code",0)</f>
        <v>0</v>
      </c>
    </row>
    <row r="5665" spans="9:11" x14ac:dyDescent="0.35">
      <c r="I5665" s="65" t="str">
        <f>IF(Job_Cards[[#This Row],[Customer Name]]="",I5664,"")</f>
        <v>Counter Sale</v>
      </c>
      <c r="K5665" s="67">
        <f>_xlfn.XLOOKUP(Job_Cards[[#This Row],[Part Code Issued]],'Inventory Check'!$A$3:$A$3000,'Inventory Check'!$B$3:$B$3000,"WRONG Code",0)</f>
        <v>0</v>
      </c>
    </row>
    <row r="5666" spans="9:11" x14ac:dyDescent="0.35">
      <c r="I5666" s="65" t="str">
        <f>IF(Job_Cards[[#This Row],[Customer Name]]="",I5665,"")</f>
        <v>Counter Sale</v>
      </c>
      <c r="K5666" s="67">
        <f>_xlfn.XLOOKUP(Job_Cards[[#This Row],[Part Code Issued]],'Inventory Check'!$A$3:$A$3000,'Inventory Check'!$B$3:$B$3000,"WRONG Code",0)</f>
        <v>0</v>
      </c>
    </row>
    <row r="5667" spans="9:11" x14ac:dyDescent="0.35">
      <c r="I5667" s="65" t="str">
        <f>IF(Job_Cards[[#This Row],[Customer Name]]="",I5666,"")</f>
        <v>Counter Sale</v>
      </c>
      <c r="K5667" s="67">
        <f>_xlfn.XLOOKUP(Job_Cards[[#This Row],[Part Code Issued]],'Inventory Check'!$A$3:$A$3000,'Inventory Check'!$B$3:$B$3000,"WRONG Code",0)</f>
        <v>0</v>
      </c>
    </row>
    <row r="5668" spans="9:11" x14ac:dyDescent="0.35">
      <c r="I5668" s="65" t="str">
        <f>IF(Job_Cards[[#This Row],[Customer Name]]="",I5667,"")</f>
        <v>Counter Sale</v>
      </c>
      <c r="K5668" s="67">
        <f>_xlfn.XLOOKUP(Job_Cards[[#This Row],[Part Code Issued]],'Inventory Check'!$A$3:$A$3000,'Inventory Check'!$B$3:$B$3000,"WRONG Code",0)</f>
        <v>0</v>
      </c>
    </row>
    <row r="5669" spans="9:11" x14ac:dyDescent="0.35">
      <c r="I5669" s="65" t="str">
        <f>IF(Job_Cards[[#This Row],[Customer Name]]="",I5668,"")</f>
        <v>Counter Sale</v>
      </c>
      <c r="K5669" s="67">
        <f>_xlfn.XLOOKUP(Job_Cards[[#This Row],[Part Code Issued]],'Inventory Check'!$A$3:$A$3000,'Inventory Check'!$B$3:$B$3000,"WRONG Code",0)</f>
        <v>0</v>
      </c>
    </row>
    <row r="5670" spans="9:11" x14ac:dyDescent="0.35">
      <c r="I5670" s="65" t="str">
        <f>IF(Job_Cards[[#This Row],[Customer Name]]="",I5669,"")</f>
        <v>Counter Sale</v>
      </c>
      <c r="K5670" s="67">
        <f>_xlfn.XLOOKUP(Job_Cards[[#This Row],[Part Code Issued]],'Inventory Check'!$A$3:$A$3000,'Inventory Check'!$B$3:$B$3000,"WRONG Code",0)</f>
        <v>0</v>
      </c>
    </row>
    <row r="5671" spans="9:11" x14ac:dyDescent="0.35">
      <c r="I5671" s="65" t="str">
        <f>IF(Job_Cards[[#This Row],[Customer Name]]="",I5670,"")</f>
        <v>Counter Sale</v>
      </c>
      <c r="K5671" s="67">
        <f>_xlfn.XLOOKUP(Job_Cards[[#This Row],[Part Code Issued]],'Inventory Check'!$A$3:$A$3000,'Inventory Check'!$B$3:$B$3000,"WRONG Code",0)</f>
        <v>0</v>
      </c>
    </row>
    <row r="5672" spans="9:11" x14ac:dyDescent="0.35">
      <c r="I5672" s="65" t="str">
        <f>IF(Job_Cards[[#This Row],[Customer Name]]="",I5671,"")</f>
        <v>Counter Sale</v>
      </c>
      <c r="K5672" s="67">
        <f>_xlfn.XLOOKUP(Job_Cards[[#This Row],[Part Code Issued]],'Inventory Check'!$A$3:$A$3000,'Inventory Check'!$B$3:$B$3000,"WRONG Code",0)</f>
        <v>0</v>
      </c>
    </row>
    <row r="5673" spans="9:11" x14ac:dyDescent="0.35">
      <c r="I5673" s="65" t="str">
        <f>IF(Job_Cards[[#This Row],[Customer Name]]="",I5672,"")</f>
        <v>Counter Sale</v>
      </c>
      <c r="K5673" s="67">
        <f>_xlfn.XLOOKUP(Job_Cards[[#This Row],[Part Code Issued]],'Inventory Check'!$A$3:$A$3000,'Inventory Check'!$B$3:$B$3000,"WRONG Code",0)</f>
        <v>0</v>
      </c>
    </row>
    <row r="5674" spans="9:11" x14ac:dyDescent="0.35">
      <c r="I5674" s="65" t="str">
        <f>IF(Job_Cards[[#This Row],[Customer Name]]="",I5673,"")</f>
        <v>Counter Sale</v>
      </c>
      <c r="K5674" s="67">
        <f>_xlfn.XLOOKUP(Job_Cards[[#This Row],[Part Code Issued]],'Inventory Check'!$A$3:$A$3000,'Inventory Check'!$B$3:$B$3000,"WRONG Code",0)</f>
        <v>0</v>
      </c>
    </row>
    <row r="5675" spans="9:11" x14ac:dyDescent="0.35">
      <c r="I5675" s="65" t="str">
        <f>IF(Job_Cards[[#This Row],[Customer Name]]="",I5674,"")</f>
        <v>Counter Sale</v>
      </c>
      <c r="K5675" s="67">
        <f>_xlfn.XLOOKUP(Job_Cards[[#This Row],[Part Code Issued]],'Inventory Check'!$A$3:$A$3000,'Inventory Check'!$B$3:$B$3000,"WRONG Code",0)</f>
        <v>0</v>
      </c>
    </row>
    <row r="5676" spans="9:11" x14ac:dyDescent="0.35">
      <c r="I5676" s="65" t="str">
        <f>IF(Job_Cards[[#This Row],[Customer Name]]="",I5675,"")</f>
        <v>Counter Sale</v>
      </c>
      <c r="K5676" s="67">
        <f>_xlfn.XLOOKUP(Job_Cards[[#This Row],[Part Code Issued]],'Inventory Check'!$A$3:$A$3000,'Inventory Check'!$B$3:$B$3000,"WRONG Code",0)</f>
        <v>0</v>
      </c>
    </row>
    <row r="5677" spans="9:11" x14ac:dyDescent="0.35">
      <c r="I5677" s="65" t="str">
        <f>IF(Job_Cards[[#This Row],[Customer Name]]="",I5676,"")</f>
        <v>Counter Sale</v>
      </c>
      <c r="K5677" s="67">
        <f>_xlfn.XLOOKUP(Job_Cards[[#This Row],[Part Code Issued]],'Inventory Check'!$A$3:$A$3000,'Inventory Check'!$B$3:$B$3000,"WRONG Code",0)</f>
        <v>0</v>
      </c>
    </row>
    <row r="5678" spans="9:11" x14ac:dyDescent="0.35">
      <c r="I5678" s="65" t="str">
        <f>IF(Job_Cards[[#This Row],[Customer Name]]="",I5677,"")</f>
        <v>Counter Sale</v>
      </c>
      <c r="K5678" s="67">
        <f>_xlfn.XLOOKUP(Job_Cards[[#This Row],[Part Code Issued]],'Inventory Check'!$A$3:$A$3000,'Inventory Check'!$B$3:$B$3000,"WRONG Code",0)</f>
        <v>0</v>
      </c>
    </row>
    <row r="5679" spans="9:11" x14ac:dyDescent="0.35">
      <c r="I5679" s="65" t="str">
        <f>IF(Job_Cards[[#This Row],[Customer Name]]="",I5678,"")</f>
        <v>Counter Sale</v>
      </c>
      <c r="K5679" s="67">
        <f>_xlfn.XLOOKUP(Job_Cards[[#This Row],[Part Code Issued]],'Inventory Check'!$A$3:$A$3000,'Inventory Check'!$B$3:$B$3000,"WRONG Code",0)</f>
        <v>0</v>
      </c>
    </row>
    <row r="5680" spans="9:11" x14ac:dyDescent="0.35">
      <c r="I5680" s="65" t="str">
        <f>IF(Job_Cards[[#This Row],[Customer Name]]="",I5679,"")</f>
        <v>Counter Sale</v>
      </c>
      <c r="K5680" s="67">
        <f>_xlfn.XLOOKUP(Job_Cards[[#This Row],[Part Code Issued]],'Inventory Check'!$A$3:$A$3000,'Inventory Check'!$B$3:$B$3000,"WRONG Code",0)</f>
        <v>0</v>
      </c>
    </row>
    <row r="5681" spans="9:11" x14ac:dyDescent="0.35">
      <c r="I5681" s="65" t="str">
        <f>IF(Job_Cards[[#This Row],[Customer Name]]="",I5680,"")</f>
        <v>Counter Sale</v>
      </c>
      <c r="K5681" s="67">
        <f>_xlfn.XLOOKUP(Job_Cards[[#This Row],[Part Code Issued]],'Inventory Check'!$A$3:$A$3000,'Inventory Check'!$B$3:$B$3000,"WRONG Code",0)</f>
        <v>0</v>
      </c>
    </row>
    <row r="5682" spans="9:11" x14ac:dyDescent="0.35">
      <c r="I5682" s="65" t="str">
        <f>IF(Job_Cards[[#This Row],[Customer Name]]="",I5681,"")</f>
        <v>Counter Sale</v>
      </c>
      <c r="K5682" s="67">
        <f>_xlfn.XLOOKUP(Job_Cards[[#This Row],[Part Code Issued]],'Inventory Check'!$A$3:$A$3000,'Inventory Check'!$B$3:$B$3000,"WRONG Code",0)</f>
        <v>0</v>
      </c>
    </row>
    <row r="5683" spans="9:11" x14ac:dyDescent="0.35">
      <c r="I5683" s="65" t="str">
        <f>IF(Job_Cards[[#This Row],[Customer Name]]="",I5682,"")</f>
        <v>Counter Sale</v>
      </c>
      <c r="K5683" s="67">
        <f>_xlfn.XLOOKUP(Job_Cards[[#This Row],[Part Code Issued]],'Inventory Check'!$A$3:$A$3000,'Inventory Check'!$B$3:$B$3000,"WRONG Code",0)</f>
        <v>0</v>
      </c>
    </row>
    <row r="5684" spans="9:11" x14ac:dyDescent="0.35">
      <c r="I5684" s="65" t="str">
        <f>IF(Job_Cards[[#This Row],[Customer Name]]="",I5683,"")</f>
        <v>Counter Sale</v>
      </c>
      <c r="K5684" s="67">
        <f>_xlfn.XLOOKUP(Job_Cards[[#This Row],[Part Code Issued]],'Inventory Check'!$A$3:$A$3000,'Inventory Check'!$B$3:$B$3000,"WRONG Code",0)</f>
        <v>0</v>
      </c>
    </row>
    <row r="5685" spans="9:11" x14ac:dyDescent="0.35">
      <c r="I5685" s="65" t="str">
        <f>IF(Job_Cards[[#This Row],[Customer Name]]="",I5684,"")</f>
        <v>Counter Sale</v>
      </c>
      <c r="K5685" s="67">
        <f>_xlfn.XLOOKUP(Job_Cards[[#This Row],[Part Code Issued]],'Inventory Check'!$A$3:$A$3000,'Inventory Check'!$B$3:$B$3000,"WRONG Code",0)</f>
        <v>0</v>
      </c>
    </row>
    <row r="5686" spans="9:11" x14ac:dyDescent="0.35">
      <c r="I5686" s="65" t="str">
        <f>IF(Job_Cards[[#This Row],[Customer Name]]="",I5685,"")</f>
        <v>Counter Sale</v>
      </c>
      <c r="K5686" s="67">
        <f>_xlfn.XLOOKUP(Job_Cards[[#This Row],[Part Code Issued]],'Inventory Check'!$A$3:$A$3000,'Inventory Check'!$B$3:$B$3000,"WRONG Code",0)</f>
        <v>0</v>
      </c>
    </row>
    <row r="5687" spans="9:11" x14ac:dyDescent="0.35">
      <c r="I5687" s="65" t="str">
        <f>IF(Job_Cards[[#This Row],[Customer Name]]="",I5686,"")</f>
        <v>Counter Sale</v>
      </c>
      <c r="K5687" s="67">
        <f>_xlfn.XLOOKUP(Job_Cards[[#This Row],[Part Code Issued]],'Inventory Check'!$A$3:$A$3000,'Inventory Check'!$B$3:$B$3000,"WRONG Code",0)</f>
        <v>0</v>
      </c>
    </row>
    <row r="5688" spans="9:11" x14ac:dyDescent="0.35">
      <c r="I5688" s="65" t="str">
        <f>IF(Job_Cards[[#This Row],[Customer Name]]="",I5687,"")</f>
        <v>Counter Sale</v>
      </c>
      <c r="K5688" s="67">
        <f>_xlfn.XLOOKUP(Job_Cards[[#This Row],[Part Code Issued]],'Inventory Check'!$A$3:$A$3000,'Inventory Check'!$B$3:$B$3000,"WRONG Code",0)</f>
        <v>0</v>
      </c>
    </row>
    <row r="5689" spans="9:11" x14ac:dyDescent="0.35">
      <c r="I5689" s="65" t="str">
        <f>IF(Job_Cards[[#This Row],[Customer Name]]="",I5688,"")</f>
        <v>Counter Sale</v>
      </c>
      <c r="K5689" s="67">
        <f>_xlfn.XLOOKUP(Job_Cards[[#This Row],[Part Code Issued]],'Inventory Check'!$A$3:$A$3000,'Inventory Check'!$B$3:$B$3000,"WRONG Code",0)</f>
        <v>0</v>
      </c>
    </row>
    <row r="5690" spans="9:11" x14ac:dyDescent="0.35">
      <c r="I5690" s="65" t="str">
        <f>IF(Job_Cards[[#This Row],[Customer Name]]="",I5689,"")</f>
        <v>Counter Sale</v>
      </c>
      <c r="K5690" s="67">
        <f>_xlfn.XLOOKUP(Job_Cards[[#This Row],[Part Code Issued]],'Inventory Check'!$A$3:$A$3000,'Inventory Check'!$B$3:$B$3000,"WRONG Code",0)</f>
        <v>0</v>
      </c>
    </row>
    <row r="5691" spans="9:11" x14ac:dyDescent="0.35">
      <c r="I5691" s="65" t="str">
        <f>IF(Job_Cards[[#This Row],[Customer Name]]="",I5690,"")</f>
        <v>Counter Sale</v>
      </c>
      <c r="K5691" s="67">
        <f>_xlfn.XLOOKUP(Job_Cards[[#This Row],[Part Code Issued]],'Inventory Check'!$A$3:$A$3000,'Inventory Check'!$B$3:$B$3000,"WRONG Code",0)</f>
        <v>0</v>
      </c>
    </row>
    <row r="5692" spans="9:11" x14ac:dyDescent="0.35">
      <c r="I5692" s="65" t="str">
        <f>IF(Job_Cards[[#This Row],[Customer Name]]="",I5691,"")</f>
        <v>Counter Sale</v>
      </c>
      <c r="K5692" s="67">
        <f>_xlfn.XLOOKUP(Job_Cards[[#This Row],[Part Code Issued]],'Inventory Check'!$A$3:$A$3000,'Inventory Check'!$B$3:$B$3000,"WRONG Code",0)</f>
        <v>0</v>
      </c>
    </row>
    <row r="5693" spans="9:11" x14ac:dyDescent="0.35">
      <c r="I5693" s="65" t="str">
        <f>IF(Job_Cards[[#This Row],[Customer Name]]="",I5692,"")</f>
        <v>Counter Sale</v>
      </c>
      <c r="K5693" s="67">
        <f>_xlfn.XLOOKUP(Job_Cards[[#This Row],[Part Code Issued]],'Inventory Check'!$A$3:$A$3000,'Inventory Check'!$B$3:$B$3000,"WRONG Code",0)</f>
        <v>0</v>
      </c>
    </row>
    <row r="5694" spans="9:11" x14ac:dyDescent="0.35">
      <c r="I5694" s="65" t="str">
        <f>IF(Job_Cards[[#This Row],[Customer Name]]="",I5693,"")</f>
        <v>Counter Sale</v>
      </c>
      <c r="K5694" s="67">
        <f>_xlfn.XLOOKUP(Job_Cards[[#This Row],[Part Code Issued]],'Inventory Check'!$A$3:$A$3000,'Inventory Check'!$B$3:$B$3000,"WRONG Code",0)</f>
        <v>0</v>
      </c>
    </row>
    <row r="5695" spans="9:11" x14ac:dyDescent="0.35">
      <c r="I5695" s="65" t="str">
        <f>IF(Job_Cards[[#This Row],[Customer Name]]="",I5694,"")</f>
        <v>Counter Sale</v>
      </c>
      <c r="K5695" s="67">
        <f>_xlfn.XLOOKUP(Job_Cards[[#This Row],[Part Code Issued]],'Inventory Check'!$A$3:$A$3000,'Inventory Check'!$B$3:$B$3000,"WRONG Code",0)</f>
        <v>0</v>
      </c>
    </row>
    <row r="5696" spans="9:11" x14ac:dyDescent="0.35">
      <c r="I5696" s="65" t="str">
        <f>IF(Job_Cards[[#This Row],[Customer Name]]="",I5695,"")</f>
        <v>Counter Sale</v>
      </c>
      <c r="K5696" s="67">
        <f>_xlfn.XLOOKUP(Job_Cards[[#This Row],[Part Code Issued]],'Inventory Check'!$A$3:$A$3000,'Inventory Check'!$B$3:$B$3000,"WRONG Code",0)</f>
        <v>0</v>
      </c>
    </row>
    <row r="5697" spans="9:11" x14ac:dyDescent="0.35">
      <c r="I5697" s="65" t="str">
        <f>IF(Job_Cards[[#This Row],[Customer Name]]="",I5696,"")</f>
        <v>Counter Sale</v>
      </c>
      <c r="K5697" s="67">
        <f>_xlfn.XLOOKUP(Job_Cards[[#This Row],[Part Code Issued]],'Inventory Check'!$A$3:$A$3000,'Inventory Check'!$B$3:$B$3000,"WRONG Code",0)</f>
        <v>0</v>
      </c>
    </row>
    <row r="5698" spans="9:11" x14ac:dyDescent="0.35">
      <c r="I5698" s="65" t="str">
        <f>IF(Job_Cards[[#This Row],[Customer Name]]="",I5697,"")</f>
        <v>Counter Sale</v>
      </c>
      <c r="K5698" s="67">
        <f>_xlfn.XLOOKUP(Job_Cards[[#This Row],[Part Code Issued]],'Inventory Check'!$A$3:$A$3000,'Inventory Check'!$B$3:$B$3000,"WRONG Code",0)</f>
        <v>0</v>
      </c>
    </row>
    <row r="5699" spans="9:11" x14ac:dyDescent="0.35">
      <c r="I5699" s="65" t="str">
        <f>IF(Job_Cards[[#This Row],[Customer Name]]="",I5698,"")</f>
        <v>Counter Sale</v>
      </c>
      <c r="K5699" s="67">
        <f>_xlfn.XLOOKUP(Job_Cards[[#This Row],[Part Code Issued]],'Inventory Check'!$A$3:$A$3000,'Inventory Check'!$B$3:$B$3000,"WRONG Code",0)</f>
        <v>0</v>
      </c>
    </row>
    <row r="5700" spans="9:11" x14ac:dyDescent="0.35">
      <c r="I5700" s="65" t="str">
        <f>IF(Job_Cards[[#This Row],[Customer Name]]="",I5699,"")</f>
        <v>Counter Sale</v>
      </c>
      <c r="K5700" s="67">
        <f>_xlfn.XLOOKUP(Job_Cards[[#This Row],[Part Code Issued]],'Inventory Check'!$A$3:$A$3000,'Inventory Check'!$B$3:$B$3000,"WRONG Code",0)</f>
        <v>0</v>
      </c>
    </row>
    <row r="5701" spans="9:11" x14ac:dyDescent="0.35">
      <c r="I5701" s="65" t="str">
        <f>IF(Job_Cards[[#This Row],[Customer Name]]="",I5700,"")</f>
        <v>Counter Sale</v>
      </c>
      <c r="K5701" s="67">
        <f>_xlfn.XLOOKUP(Job_Cards[[#This Row],[Part Code Issued]],'Inventory Check'!$A$3:$A$3000,'Inventory Check'!$B$3:$B$3000,"WRONG Code",0)</f>
        <v>0</v>
      </c>
    </row>
    <row r="5702" spans="9:11" x14ac:dyDescent="0.35">
      <c r="I5702" s="65" t="str">
        <f>IF(Job_Cards[[#This Row],[Customer Name]]="",I5701,"")</f>
        <v>Counter Sale</v>
      </c>
      <c r="K5702" s="67">
        <f>_xlfn.XLOOKUP(Job_Cards[[#This Row],[Part Code Issued]],'Inventory Check'!$A$3:$A$3000,'Inventory Check'!$B$3:$B$3000,"WRONG Code",0)</f>
        <v>0</v>
      </c>
    </row>
    <row r="5703" spans="9:11" x14ac:dyDescent="0.35">
      <c r="I5703" s="65" t="str">
        <f>IF(Job_Cards[[#This Row],[Customer Name]]="",I5702,"")</f>
        <v>Counter Sale</v>
      </c>
      <c r="K5703" s="67">
        <f>_xlfn.XLOOKUP(Job_Cards[[#This Row],[Part Code Issued]],'Inventory Check'!$A$3:$A$3000,'Inventory Check'!$B$3:$B$3000,"WRONG Code",0)</f>
        <v>0</v>
      </c>
    </row>
    <row r="5704" spans="9:11" x14ac:dyDescent="0.35">
      <c r="I5704" s="65" t="str">
        <f>IF(Job_Cards[[#This Row],[Customer Name]]="",I5703,"")</f>
        <v>Counter Sale</v>
      </c>
      <c r="K5704" s="67">
        <f>_xlfn.XLOOKUP(Job_Cards[[#This Row],[Part Code Issued]],'Inventory Check'!$A$3:$A$3000,'Inventory Check'!$B$3:$B$3000,"WRONG Code",0)</f>
        <v>0</v>
      </c>
    </row>
    <row r="5705" spans="9:11" x14ac:dyDescent="0.35">
      <c r="I5705" s="65" t="str">
        <f>IF(Job_Cards[[#This Row],[Customer Name]]="",I5704,"")</f>
        <v>Counter Sale</v>
      </c>
      <c r="K5705" s="67">
        <f>_xlfn.XLOOKUP(Job_Cards[[#This Row],[Part Code Issued]],'Inventory Check'!$A$3:$A$3000,'Inventory Check'!$B$3:$B$3000,"WRONG Code",0)</f>
        <v>0</v>
      </c>
    </row>
    <row r="5706" spans="9:11" x14ac:dyDescent="0.35">
      <c r="I5706" s="65" t="str">
        <f>IF(Job_Cards[[#This Row],[Customer Name]]="",I5705,"")</f>
        <v>Counter Sale</v>
      </c>
      <c r="K5706" s="67">
        <f>_xlfn.XLOOKUP(Job_Cards[[#This Row],[Part Code Issued]],'Inventory Check'!$A$3:$A$3000,'Inventory Check'!$B$3:$B$3000,"WRONG Code",0)</f>
        <v>0</v>
      </c>
    </row>
    <row r="5707" spans="9:11" x14ac:dyDescent="0.35">
      <c r="I5707" s="65" t="str">
        <f>IF(Job_Cards[[#This Row],[Customer Name]]="",I5706,"")</f>
        <v>Counter Sale</v>
      </c>
      <c r="K5707" s="67">
        <f>_xlfn.XLOOKUP(Job_Cards[[#This Row],[Part Code Issued]],'Inventory Check'!$A$3:$A$3000,'Inventory Check'!$B$3:$B$3000,"WRONG Code",0)</f>
        <v>0</v>
      </c>
    </row>
    <row r="5708" spans="9:11" x14ac:dyDescent="0.35">
      <c r="I5708" s="65" t="str">
        <f>IF(Job_Cards[[#This Row],[Customer Name]]="",I5707,"")</f>
        <v>Counter Sale</v>
      </c>
      <c r="K5708" s="67">
        <f>_xlfn.XLOOKUP(Job_Cards[[#This Row],[Part Code Issued]],'Inventory Check'!$A$3:$A$3000,'Inventory Check'!$B$3:$B$3000,"WRONG Code",0)</f>
        <v>0</v>
      </c>
    </row>
    <row r="5709" spans="9:11" x14ac:dyDescent="0.35">
      <c r="I5709" s="65" t="str">
        <f>IF(Job_Cards[[#This Row],[Customer Name]]="",I5708,"")</f>
        <v>Counter Sale</v>
      </c>
      <c r="K5709" s="67">
        <f>_xlfn.XLOOKUP(Job_Cards[[#This Row],[Part Code Issued]],'Inventory Check'!$A$3:$A$3000,'Inventory Check'!$B$3:$B$3000,"WRONG Code",0)</f>
        <v>0</v>
      </c>
    </row>
    <row r="5710" spans="9:11" x14ac:dyDescent="0.35">
      <c r="I5710" s="65" t="str">
        <f>IF(Job_Cards[[#This Row],[Customer Name]]="",I5709,"")</f>
        <v>Counter Sale</v>
      </c>
      <c r="K5710" s="67">
        <f>_xlfn.XLOOKUP(Job_Cards[[#This Row],[Part Code Issued]],'Inventory Check'!$A$3:$A$3000,'Inventory Check'!$B$3:$B$3000,"WRONG Code",0)</f>
        <v>0</v>
      </c>
    </row>
    <row r="5711" spans="9:11" x14ac:dyDescent="0.35">
      <c r="I5711" s="65" t="str">
        <f>IF(Job_Cards[[#This Row],[Customer Name]]="",I5710,"")</f>
        <v>Counter Sale</v>
      </c>
      <c r="K5711" s="67">
        <f>_xlfn.XLOOKUP(Job_Cards[[#This Row],[Part Code Issued]],'Inventory Check'!$A$3:$A$3000,'Inventory Check'!$B$3:$B$3000,"WRONG Code",0)</f>
        <v>0</v>
      </c>
    </row>
    <row r="5712" spans="9:11" x14ac:dyDescent="0.35">
      <c r="I5712" s="65" t="str">
        <f>IF(Job_Cards[[#This Row],[Customer Name]]="",I5711,"")</f>
        <v>Counter Sale</v>
      </c>
      <c r="K5712" s="67">
        <f>_xlfn.XLOOKUP(Job_Cards[[#This Row],[Part Code Issued]],'Inventory Check'!$A$3:$A$3000,'Inventory Check'!$B$3:$B$3000,"WRONG Code",0)</f>
        <v>0</v>
      </c>
    </row>
    <row r="5713" spans="9:11" x14ac:dyDescent="0.35">
      <c r="I5713" s="65" t="str">
        <f>IF(Job_Cards[[#This Row],[Customer Name]]="",I5712,"")</f>
        <v>Counter Sale</v>
      </c>
      <c r="K5713" s="67">
        <f>_xlfn.XLOOKUP(Job_Cards[[#This Row],[Part Code Issued]],'Inventory Check'!$A$3:$A$3000,'Inventory Check'!$B$3:$B$3000,"WRONG Code",0)</f>
        <v>0</v>
      </c>
    </row>
    <row r="5714" spans="9:11" x14ac:dyDescent="0.35">
      <c r="I5714" s="65" t="str">
        <f>IF(Job_Cards[[#This Row],[Customer Name]]="",I5713,"")</f>
        <v>Counter Sale</v>
      </c>
      <c r="K5714" s="67">
        <f>_xlfn.XLOOKUP(Job_Cards[[#This Row],[Part Code Issued]],'Inventory Check'!$A$3:$A$3000,'Inventory Check'!$B$3:$B$3000,"WRONG Code",0)</f>
        <v>0</v>
      </c>
    </row>
    <row r="5715" spans="9:11" x14ac:dyDescent="0.35">
      <c r="I5715" s="65" t="str">
        <f>IF(Job_Cards[[#This Row],[Customer Name]]="",I5714,"")</f>
        <v>Counter Sale</v>
      </c>
      <c r="K5715" s="67">
        <f>_xlfn.XLOOKUP(Job_Cards[[#This Row],[Part Code Issued]],'Inventory Check'!$A$3:$A$3000,'Inventory Check'!$B$3:$B$3000,"WRONG Code",0)</f>
        <v>0</v>
      </c>
    </row>
    <row r="5716" spans="9:11" x14ac:dyDescent="0.35">
      <c r="I5716" s="65" t="str">
        <f>IF(Job_Cards[[#This Row],[Customer Name]]="",I5715,"")</f>
        <v>Counter Sale</v>
      </c>
      <c r="K5716" s="67">
        <f>_xlfn.XLOOKUP(Job_Cards[[#This Row],[Part Code Issued]],'Inventory Check'!$A$3:$A$3000,'Inventory Check'!$B$3:$B$3000,"WRONG Code",0)</f>
        <v>0</v>
      </c>
    </row>
    <row r="5717" spans="9:11" x14ac:dyDescent="0.35">
      <c r="I5717" s="65" t="str">
        <f>IF(Job_Cards[[#This Row],[Customer Name]]="",I5716,"")</f>
        <v>Counter Sale</v>
      </c>
      <c r="K5717" s="67">
        <f>_xlfn.XLOOKUP(Job_Cards[[#This Row],[Part Code Issued]],'Inventory Check'!$A$3:$A$3000,'Inventory Check'!$B$3:$B$3000,"WRONG Code",0)</f>
        <v>0</v>
      </c>
    </row>
    <row r="5718" spans="9:11" x14ac:dyDescent="0.35">
      <c r="I5718" s="65" t="str">
        <f>IF(Job_Cards[[#This Row],[Customer Name]]="",I5717,"")</f>
        <v>Counter Sale</v>
      </c>
      <c r="K5718" s="67">
        <f>_xlfn.XLOOKUP(Job_Cards[[#This Row],[Part Code Issued]],'Inventory Check'!$A$3:$A$3000,'Inventory Check'!$B$3:$B$3000,"WRONG Code",0)</f>
        <v>0</v>
      </c>
    </row>
    <row r="5719" spans="9:11" x14ac:dyDescent="0.35">
      <c r="I5719" s="65" t="str">
        <f>IF(Job_Cards[[#This Row],[Customer Name]]="",I5718,"")</f>
        <v>Counter Sale</v>
      </c>
      <c r="K5719" s="67">
        <f>_xlfn.XLOOKUP(Job_Cards[[#This Row],[Part Code Issued]],'Inventory Check'!$A$3:$A$3000,'Inventory Check'!$B$3:$B$3000,"WRONG Code",0)</f>
        <v>0</v>
      </c>
    </row>
    <row r="5720" spans="9:11" x14ac:dyDescent="0.35">
      <c r="I5720" s="65" t="str">
        <f>IF(Job_Cards[[#This Row],[Customer Name]]="",I5719,"")</f>
        <v>Counter Sale</v>
      </c>
      <c r="K5720" s="67">
        <f>_xlfn.XLOOKUP(Job_Cards[[#This Row],[Part Code Issued]],'Inventory Check'!$A$3:$A$3000,'Inventory Check'!$B$3:$B$3000,"WRONG Code",0)</f>
        <v>0</v>
      </c>
    </row>
    <row r="5721" spans="9:11" x14ac:dyDescent="0.35">
      <c r="I5721" s="65" t="str">
        <f>IF(Job_Cards[[#This Row],[Customer Name]]="",I5720,"")</f>
        <v>Counter Sale</v>
      </c>
      <c r="K5721" s="67">
        <f>_xlfn.XLOOKUP(Job_Cards[[#This Row],[Part Code Issued]],'Inventory Check'!$A$3:$A$3000,'Inventory Check'!$B$3:$B$3000,"WRONG Code",0)</f>
        <v>0</v>
      </c>
    </row>
    <row r="5722" spans="9:11" x14ac:dyDescent="0.35">
      <c r="I5722" s="65" t="str">
        <f>IF(Job_Cards[[#This Row],[Customer Name]]="",I5721,"")</f>
        <v>Counter Sale</v>
      </c>
      <c r="K5722" s="67">
        <f>_xlfn.XLOOKUP(Job_Cards[[#This Row],[Part Code Issued]],'Inventory Check'!$A$3:$A$3000,'Inventory Check'!$B$3:$B$3000,"WRONG Code",0)</f>
        <v>0</v>
      </c>
    </row>
    <row r="5723" spans="9:11" x14ac:dyDescent="0.35">
      <c r="I5723" s="65" t="str">
        <f>IF(Job_Cards[[#This Row],[Customer Name]]="",I5722,"")</f>
        <v>Counter Sale</v>
      </c>
      <c r="K5723" s="67">
        <f>_xlfn.XLOOKUP(Job_Cards[[#This Row],[Part Code Issued]],'Inventory Check'!$A$3:$A$3000,'Inventory Check'!$B$3:$B$3000,"WRONG Code",0)</f>
        <v>0</v>
      </c>
    </row>
    <row r="5724" spans="9:11" x14ac:dyDescent="0.35">
      <c r="I5724" s="65" t="str">
        <f>IF(Job_Cards[[#This Row],[Customer Name]]="",I5723,"")</f>
        <v>Counter Sale</v>
      </c>
      <c r="K5724" s="67">
        <f>_xlfn.XLOOKUP(Job_Cards[[#This Row],[Part Code Issued]],'Inventory Check'!$A$3:$A$3000,'Inventory Check'!$B$3:$B$3000,"WRONG Code",0)</f>
        <v>0</v>
      </c>
    </row>
    <row r="5725" spans="9:11" x14ac:dyDescent="0.35">
      <c r="I5725" s="65" t="str">
        <f>IF(Job_Cards[[#This Row],[Customer Name]]="",I5724,"")</f>
        <v>Counter Sale</v>
      </c>
      <c r="K5725" s="67">
        <f>_xlfn.XLOOKUP(Job_Cards[[#This Row],[Part Code Issued]],'Inventory Check'!$A$3:$A$3000,'Inventory Check'!$B$3:$B$3000,"WRONG Code",0)</f>
        <v>0</v>
      </c>
    </row>
    <row r="5726" spans="9:11" x14ac:dyDescent="0.35">
      <c r="I5726" s="65" t="str">
        <f>IF(Job_Cards[[#This Row],[Customer Name]]="",I5725,"")</f>
        <v>Counter Sale</v>
      </c>
      <c r="K5726" s="67">
        <f>_xlfn.XLOOKUP(Job_Cards[[#This Row],[Part Code Issued]],'Inventory Check'!$A$3:$A$3000,'Inventory Check'!$B$3:$B$3000,"WRONG Code",0)</f>
        <v>0</v>
      </c>
    </row>
    <row r="5727" spans="9:11" x14ac:dyDescent="0.35">
      <c r="I5727" s="65" t="str">
        <f>IF(Job_Cards[[#This Row],[Customer Name]]="",I5726,"")</f>
        <v>Counter Sale</v>
      </c>
      <c r="K5727" s="67">
        <f>_xlfn.XLOOKUP(Job_Cards[[#This Row],[Part Code Issued]],'Inventory Check'!$A$3:$A$3000,'Inventory Check'!$B$3:$B$3000,"WRONG Code",0)</f>
        <v>0</v>
      </c>
    </row>
    <row r="5728" spans="9:11" x14ac:dyDescent="0.35">
      <c r="I5728" s="65" t="str">
        <f>IF(Job_Cards[[#This Row],[Customer Name]]="",I5727,"")</f>
        <v>Counter Sale</v>
      </c>
      <c r="K5728" s="67">
        <f>_xlfn.XLOOKUP(Job_Cards[[#This Row],[Part Code Issued]],'Inventory Check'!$A$3:$A$3000,'Inventory Check'!$B$3:$B$3000,"WRONG Code",0)</f>
        <v>0</v>
      </c>
    </row>
    <row r="5729" spans="9:11" x14ac:dyDescent="0.35">
      <c r="I5729" s="65" t="str">
        <f>IF(Job_Cards[[#This Row],[Customer Name]]="",I5728,"")</f>
        <v>Counter Sale</v>
      </c>
      <c r="K5729" s="67">
        <f>_xlfn.XLOOKUP(Job_Cards[[#This Row],[Part Code Issued]],'Inventory Check'!$A$3:$A$3000,'Inventory Check'!$B$3:$B$3000,"WRONG Code",0)</f>
        <v>0</v>
      </c>
    </row>
    <row r="5730" spans="9:11" x14ac:dyDescent="0.35">
      <c r="I5730" s="65" t="str">
        <f>IF(Job_Cards[[#This Row],[Customer Name]]="",I5729,"")</f>
        <v>Counter Sale</v>
      </c>
      <c r="K5730" s="67">
        <f>_xlfn.XLOOKUP(Job_Cards[[#This Row],[Part Code Issued]],'Inventory Check'!$A$3:$A$3000,'Inventory Check'!$B$3:$B$3000,"WRONG Code",0)</f>
        <v>0</v>
      </c>
    </row>
    <row r="5731" spans="9:11" x14ac:dyDescent="0.35">
      <c r="I5731" s="65" t="str">
        <f>IF(Job_Cards[[#This Row],[Customer Name]]="",I5730,"")</f>
        <v>Counter Sale</v>
      </c>
      <c r="K5731" s="67">
        <f>_xlfn.XLOOKUP(Job_Cards[[#This Row],[Part Code Issued]],'Inventory Check'!$A$3:$A$3000,'Inventory Check'!$B$3:$B$3000,"WRONG Code",0)</f>
        <v>0</v>
      </c>
    </row>
    <row r="5732" spans="9:11" x14ac:dyDescent="0.35">
      <c r="I5732" s="65" t="str">
        <f>IF(Job_Cards[[#This Row],[Customer Name]]="",I5731,"")</f>
        <v>Counter Sale</v>
      </c>
      <c r="K5732" s="67">
        <f>_xlfn.XLOOKUP(Job_Cards[[#This Row],[Part Code Issued]],'Inventory Check'!$A$3:$A$3000,'Inventory Check'!$B$3:$B$3000,"WRONG Code",0)</f>
        <v>0</v>
      </c>
    </row>
    <row r="5733" spans="9:11" x14ac:dyDescent="0.35">
      <c r="I5733" s="65" t="str">
        <f>IF(Job_Cards[[#This Row],[Customer Name]]="",I5732,"")</f>
        <v>Counter Sale</v>
      </c>
      <c r="K5733" s="67">
        <f>_xlfn.XLOOKUP(Job_Cards[[#This Row],[Part Code Issued]],'Inventory Check'!$A$3:$A$3000,'Inventory Check'!$B$3:$B$3000,"WRONG Code",0)</f>
        <v>0</v>
      </c>
    </row>
    <row r="5734" spans="9:11" x14ac:dyDescent="0.35">
      <c r="I5734" s="65" t="str">
        <f>IF(Job_Cards[[#This Row],[Customer Name]]="",I5733,"")</f>
        <v>Counter Sale</v>
      </c>
      <c r="K5734" s="67">
        <f>_xlfn.XLOOKUP(Job_Cards[[#This Row],[Part Code Issued]],'Inventory Check'!$A$3:$A$3000,'Inventory Check'!$B$3:$B$3000,"WRONG Code",0)</f>
        <v>0</v>
      </c>
    </row>
    <row r="5735" spans="9:11" x14ac:dyDescent="0.35">
      <c r="I5735" s="65" t="str">
        <f>IF(Job_Cards[[#This Row],[Customer Name]]="",I5734,"")</f>
        <v>Counter Sale</v>
      </c>
      <c r="K5735" s="67">
        <f>_xlfn.XLOOKUP(Job_Cards[[#This Row],[Part Code Issued]],'Inventory Check'!$A$3:$A$3000,'Inventory Check'!$B$3:$B$3000,"WRONG Code",0)</f>
        <v>0</v>
      </c>
    </row>
    <row r="5736" spans="9:11" x14ac:dyDescent="0.35">
      <c r="I5736" s="65" t="str">
        <f>IF(Job_Cards[[#This Row],[Customer Name]]="",I5735,"")</f>
        <v>Counter Sale</v>
      </c>
      <c r="K5736" s="67">
        <f>_xlfn.XLOOKUP(Job_Cards[[#This Row],[Part Code Issued]],'Inventory Check'!$A$3:$A$3000,'Inventory Check'!$B$3:$B$3000,"WRONG Code",0)</f>
        <v>0</v>
      </c>
    </row>
    <row r="5737" spans="9:11" x14ac:dyDescent="0.35">
      <c r="I5737" s="65" t="str">
        <f>IF(Job_Cards[[#This Row],[Customer Name]]="",I5736,"")</f>
        <v>Counter Sale</v>
      </c>
      <c r="K5737" s="67">
        <f>_xlfn.XLOOKUP(Job_Cards[[#This Row],[Part Code Issued]],'Inventory Check'!$A$3:$A$3000,'Inventory Check'!$B$3:$B$3000,"WRONG Code",0)</f>
        <v>0</v>
      </c>
    </row>
    <row r="5738" spans="9:11" x14ac:dyDescent="0.35">
      <c r="I5738" s="65" t="str">
        <f>IF(Job_Cards[[#This Row],[Customer Name]]="",I5737,"")</f>
        <v>Counter Sale</v>
      </c>
      <c r="K5738" s="67">
        <f>_xlfn.XLOOKUP(Job_Cards[[#This Row],[Part Code Issued]],'Inventory Check'!$A$3:$A$3000,'Inventory Check'!$B$3:$B$3000,"WRONG Code",0)</f>
        <v>0</v>
      </c>
    </row>
    <row r="5739" spans="9:11" x14ac:dyDescent="0.35">
      <c r="I5739" s="65" t="str">
        <f>IF(Job_Cards[[#This Row],[Customer Name]]="",I5738,"")</f>
        <v>Counter Sale</v>
      </c>
      <c r="K5739" s="67">
        <f>_xlfn.XLOOKUP(Job_Cards[[#This Row],[Part Code Issued]],'Inventory Check'!$A$3:$A$3000,'Inventory Check'!$B$3:$B$3000,"WRONG Code",0)</f>
        <v>0</v>
      </c>
    </row>
    <row r="5740" spans="9:11" x14ac:dyDescent="0.35">
      <c r="I5740" s="65" t="str">
        <f>IF(Job_Cards[[#This Row],[Customer Name]]="",I5739,"")</f>
        <v>Counter Sale</v>
      </c>
      <c r="K5740" s="67">
        <f>_xlfn.XLOOKUP(Job_Cards[[#This Row],[Part Code Issued]],'Inventory Check'!$A$3:$A$3000,'Inventory Check'!$B$3:$B$3000,"WRONG Code",0)</f>
        <v>0</v>
      </c>
    </row>
    <row r="5741" spans="9:11" x14ac:dyDescent="0.35">
      <c r="I5741" s="65" t="str">
        <f>IF(Job_Cards[[#This Row],[Customer Name]]="",I5740,"")</f>
        <v>Counter Sale</v>
      </c>
      <c r="K5741" s="67">
        <f>_xlfn.XLOOKUP(Job_Cards[[#This Row],[Part Code Issued]],'Inventory Check'!$A$3:$A$3000,'Inventory Check'!$B$3:$B$3000,"WRONG Code",0)</f>
        <v>0</v>
      </c>
    </row>
    <row r="5742" spans="9:11" x14ac:dyDescent="0.35">
      <c r="I5742" s="65" t="str">
        <f>IF(Job_Cards[[#This Row],[Customer Name]]="",I5741,"")</f>
        <v>Counter Sale</v>
      </c>
      <c r="K5742" s="67">
        <f>_xlfn.XLOOKUP(Job_Cards[[#This Row],[Part Code Issued]],'Inventory Check'!$A$3:$A$3000,'Inventory Check'!$B$3:$B$3000,"WRONG Code",0)</f>
        <v>0</v>
      </c>
    </row>
    <row r="5743" spans="9:11" x14ac:dyDescent="0.35">
      <c r="I5743" s="65" t="str">
        <f>IF(Job_Cards[[#This Row],[Customer Name]]="",I5742,"")</f>
        <v>Counter Sale</v>
      </c>
      <c r="K5743" s="67">
        <f>_xlfn.XLOOKUP(Job_Cards[[#This Row],[Part Code Issued]],'Inventory Check'!$A$3:$A$3000,'Inventory Check'!$B$3:$B$3000,"WRONG Code",0)</f>
        <v>0</v>
      </c>
    </row>
    <row r="5744" spans="9:11" x14ac:dyDescent="0.35">
      <c r="I5744" s="65" t="str">
        <f>IF(Job_Cards[[#This Row],[Customer Name]]="",I5743,"")</f>
        <v>Counter Sale</v>
      </c>
      <c r="K5744" s="67">
        <f>_xlfn.XLOOKUP(Job_Cards[[#This Row],[Part Code Issued]],'Inventory Check'!$A$3:$A$3000,'Inventory Check'!$B$3:$B$3000,"WRONG Code",0)</f>
        <v>0</v>
      </c>
    </row>
    <row r="5745" spans="9:11" x14ac:dyDescent="0.35">
      <c r="I5745" s="65" t="str">
        <f>IF(Job_Cards[[#This Row],[Customer Name]]="",I5744,"")</f>
        <v>Counter Sale</v>
      </c>
      <c r="K5745" s="67">
        <f>_xlfn.XLOOKUP(Job_Cards[[#This Row],[Part Code Issued]],'Inventory Check'!$A$3:$A$3000,'Inventory Check'!$B$3:$B$3000,"WRONG Code",0)</f>
        <v>0</v>
      </c>
    </row>
    <row r="5746" spans="9:11" x14ac:dyDescent="0.35">
      <c r="I5746" s="65" t="str">
        <f>IF(Job_Cards[[#This Row],[Customer Name]]="",I5745,"")</f>
        <v>Counter Sale</v>
      </c>
      <c r="K5746" s="67">
        <f>_xlfn.XLOOKUP(Job_Cards[[#This Row],[Part Code Issued]],'Inventory Check'!$A$3:$A$3000,'Inventory Check'!$B$3:$B$3000,"WRONG Code",0)</f>
        <v>0</v>
      </c>
    </row>
    <row r="5747" spans="9:11" x14ac:dyDescent="0.35">
      <c r="I5747" s="65" t="str">
        <f>IF(Job_Cards[[#This Row],[Customer Name]]="",I5746,"")</f>
        <v>Counter Sale</v>
      </c>
      <c r="K5747" s="67">
        <f>_xlfn.XLOOKUP(Job_Cards[[#This Row],[Part Code Issued]],'Inventory Check'!$A$3:$A$3000,'Inventory Check'!$B$3:$B$3000,"WRONG Code",0)</f>
        <v>0</v>
      </c>
    </row>
    <row r="5748" spans="9:11" x14ac:dyDescent="0.35">
      <c r="I5748" s="65" t="str">
        <f>IF(Job_Cards[[#This Row],[Customer Name]]="",I5747,"")</f>
        <v>Counter Sale</v>
      </c>
      <c r="K5748" s="67">
        <f>_xlfn.XLOOKUP(Job_Cards[[#This Row],[Part Code Issued]],'Inventory Check'!$A$3:$A$3000,'Inventory Check'!$B$3:$B$3000,"WRONG Code",0)</f>
        <v>0</v>
      </c>
    </row>
    <row r="5749" spans="9:11" x14ac:dyDescent="0.35">
      <c r="I5749" s="65" t="str">
        <f>IF(Job_Cards[[#This Row],[Customer Name]]="",I5748,"")</f>
        <v>Counter Sale</v>
      </c>
      <c r="K5749" s="67">
        <f>_xlfn.XLOOKUP(Job_Cards[[#This Row],[Part Code Issued]],'Inventory Check'!$A$3:$A$3000,'Inventory Check'!$B$3:$B$3000,"WRONG Code",0)</f>
        <v>0</v>
      </c>
    </row>
    <row r="5750" spans="9:11" x14ac:dyDescent="0.35">
      <c r="I5750" s="65" t="str">
        <f>IF(Job_Cards[[#This Row],[Customer Name]]="",I5749,"")</f>
        <v>Counter Sale</v>
      </c>
      <c r="K5750" s="67">
        <f>_xlfn.XLOOKUP(Job_Cards[[#This Row],[Part Code Issued]],'Inventory Check'!$A$3:$A$3000,'Inventory Check'!$B$3:$B$3000,"WRONG Code",0)</f>
        <v>0</v>
      </c>
    </row>
    <row r="5751" spans="9:11" x14ac:dyDescent="0.35">
      <c r="I5751" s="65" t="str">
        <f>IF(Job_Cards[[#This Row],[Customer Name]]="",I5750,"")</f>
        <v>Counter Sale</v>
      </c>
      <c r="K5751" s="67">
        <f>_xlfn.XLOOKUP(Job_Cards[[#This Row],[Part Code Issued]],'Inventory Check'!$A$3:$A$3000,'Inventory Check'!$B$3:$B$3000,"WRONG Code",0)</f>
        <v>0</v>
      </c>
    </row>
    <row r="5752" spans="9:11" x14ac:dyDescent="0.35">
      <c r="I5752" s="65" t="str">
        <f>IF(Job_Cards[[#This Row],[Customer Name]]="",I5751,"")</f>
        <v>Counter Sale</v>
      </c>
      <c r="K5752" s="67">
        <f>_xlfn.XLOOKUP(Job_Cards[[#This Row],[Part Code Issued]],'Inventory Check'!$A$3:$A$3000,'Inventory Check'!$B$3:$B$3000,"WRONG Code",0)</f>
        <v>0</v>
      </c>
    </row>
    <row r="5753" spans="9:11" x14ac:dyDescent="0.35">
      <c r="I5753" s="65" t="str">
        <f>IF(Job_Cards[[#This Row],[Customer Name]]="",I5752,"")</f>
        <v>Counter Sale</v>
      </c>
      <c r="K5753" s="67">
        <f>_xlfn.XLOOKUP(Job_Cards[[#This Row],[Part Code Issued]],'Inventory Check'!$A$3:$A$3000,'Inventory Check'!$B$3:$B$3000,"WRONG Code",0)</f>
        <v>0</v>
      </c>
    </row>
    <row r="5754" spans="9:11" x14ac:dyDescent="0.35">
      <c r="I5754" s="65" t="str">
        <f>IF(Job_Cards[[#This Row],[Customer Name]]="",I5753,"")</f>
        <v>Counter Sale</v>
      </c>
      <c r="K5754" s="67">
        <f>_xlfn.XLOOKUP(Job_Cards[[#This Row],[Part Code Issued]],'Inventory Check'!$A$3:$A$3000,'Inventory Check'!$B$3:$B$3000,"WRONG Code",0)</f>
        <v>0</v>
      </c>
    </row>
    <row r="5755" spans="9:11" x14ac:dyDescent="0.35">
      <c r="I5755" s="65" t="str">
        <f>IF(Job_Cards[[#This Row],[Customer Name]]="",I5754,"")</f>
        <v>Counter Sale</v>
      </c>
      <c r="K5755" s="67">
        <f>_xlfn.XLOOKUP(Job_Cards[[#This Row],[Part Code Issued]],'Inventory Check'!$A$3:$A$3000,'Inventory Check'!$B$3:$B$3000,"WRONG Code",0)</f>
        <v>0</v>
      </c>
    </row>
    <row r="5756" spans="9:11" x14ac:dyDescent="0.35">
      <c r="I5756" s="65" t="str">
        <f>IF(Job_Cards[[#This Row],[Customer Name]]="",I5755,"")</f>
        <v>Counter Sale</v>
      </c>
      <c r="K5756" s="67">
        <f>_xlfn.XLOOKUP(Job_Cards[[#This Row],[Part Code Issued]],'Inventory Check'!$A$3:$A$3000,'Inventory Check'!$B$3:$B$3000,"WRONG Code",0)</f>
        <v>0</v>
      </c>
    </row>
    <row r="5757" spans="9:11" x14ac:dyDescent="0.35">
      <c r="I5757" s="65" t="str">
        <f>IF(Job_Cards[[#This Row],[Customer Name]]="",I5756,"")</f>
        <v>Counter Sale</v>
      </c>
      <c r="K5757" s="67">
        <f>_xlfn.XLOOKUP(Job_Cards[[#This Row],[Part Code Issued]],'Inventory Check'!$A$3:$A$3000,'Inventory Check'!$B$3:$B$3000,"WRONG Code",0)</f>
        <v>0</v>
      </c>
    </row>
    <row r="5758" spans="9:11" x14ac:dyDescent="0.35">
      <c r="I5758" s="65" t="str">
        <f>IF(Job_Cards[[#This Row],[Customer Name]]="",I5757,"")</f>
        <v>Counter Sale</v>
      </c>
      <c r="K5758" s="67">
        <f>_xlfn.XLOOKUP(Job_Cards[[#This Row],[Part Code Issued]],'Inventory Check'!$A$3:$A$3000,'Inventory Check'!$B$3:$B$3000,"WRONG Code",0)</f>
        <v>0</v>
      </c>
    </row>
    <row r="5759" spans="9:11" x14ac:dyDescent="0.35">
      <c r="I5759" s="65" t="str">
        <f>IF(Job_Cards[[#This Row],[Customer Name]]="",I5758,"")</f>
        <v>Counter Sale</v>
      </c>
      <c r="K5759" s="67">
        <f>_xlfn.XLOOKUP(Job_Cards[[#This Row],[Part Code Issued]],'Inventory Check'!$A$3:$A$3000,'Inventory Check'!$B$3:$B$3000,"WRONG Code",0)</f>
        <v>0</v>
      </c>
    </row>
    <row r="5760" spans="9:11" x14ac:dyDescent="0.35">
      <c r="I5760" s="65" t="str">
        <f>IF(Job_Cards[[#This Row],[Customer Name]]="",I5759,"")</f>
        <v>Counter Sale</v>
      </c>
      <c r="K5760" s="67">
        <f>_xlfn.XLOOKUP(Job_Cards[[#This Row],[Part Code Issued]],'Inventory Check'!$A$3:$A$3000,'Inventory Check'!$B$3:$B$3000,"WRONG Code",0)</f>
        <v>0</v>
      </c>
    </row>
    <row r="5761" spans="9:11" x14ac:dyDescent="0.35">
      <c r="I5761" s="65" t="str">
        <f>IF(Job_Cards[[#This Row],[Customer Name]]="",I5760,"")</f>
        <v>Counter Sale</v>
      </c>
      <c r="K5761" s="67">
        <f>_xlfn.XLOOKUP(Job_Cards[[#This Row],[Part Code Issued]],'Inventory Check'!$A$3:$A$3000,'Inventory Check'!$B$3:$B$3000,"WRONG Code",0)</f>
        <v>0</v>
      </c>
    </row>
    <row r="5762" spans="9:11" x14ac:dyDescent="0.35">
      <c r="I5762" s="65" t="str">
        <f>IF(Job_Cards[[#This Row],[Customer Name]]="",I5761,"")</f>
        <v>Counter Sale</v>
      </c>
      <c r="K5762" s="67">
        <f>_xlfn.XLOOKUP(Job_Cards[[#This Row],[Part Code Issued]],'Inventory Check'!$A$3:$A$3000,'Inventory Check'!$B$3:$B$3000,"WRONG Code",0)</f>
        <v>0</v>
      </c>
    </row>
    <row r="5763" spans="9:11" x14ac:dyDescent="0.35">
      <c r="I5763" s="65" t="str">
        <f>IF(Job_Cards[[#This Row],[Customer Name]]="",I5762,"")</f>
        <v>Counter Sale</v>
      </c>
      <c r="K5763" s="67">
        <f>_xlfn.XLOOKUP(Job_Cards[[#This Row],[Part Code Issued]],'Inventory Check'!$A$3:$A$3000,'Inventory Check'!$B$3:$B$3000,"WRONG Code",0)</f>
        <v>0</v>
      </c>
    </row>
    <row r="5764" spans="9:11" x14ac:dyDescent="0.35">
      <c r="I5764" s="65" t="str">
        <f>IF(Job_Cards[[#This Row],[Customer Name]]="",I5763,"")</f>
        <v>Counter Sale</v>
      </c>
      <c r="K5764" s="67">
        <f>_xlfn.XLOOKUP(Job_Cards[[#This Row],[Part Code Issued]],'Inventory Check'!$A$3:$A$3000,'Inventory Check'!$B$3:$B$3000,"WRONG Code",0)</f>
        <v>0</v>
      </c>
    </row>
    <row r="5765" spans="9:11" x14ac:dyDescent="0.35">
      <c r="I5765" s="65" t="str">
        <f>IF(Job_Cards[[#This Row],[Customer Name]]="",I5764,"")</f>
        <v>Counter Sale</v>
      </c>
      <c r="K5765" s="67">
        <f>_xlfn.XLOOKUP(Job_Cards[[#This Row],[Part Code Issued]],'Inventory Check'!$A$3:$A$3000,'Inventory Check'!$B$3:$B$3000,"WRONG Code",0)</f>
        <v>0</v>
      </c>
    </row>
    <row r="5766" spans="9:11" x14ac:dyDescent="0.35">
      <c r="I5766" s="65" t="str">
        <f>IF(Job_Cards[[#This Row],[Customer Name]]="",I5765,"")</f>
        <v>Counter Sale</v>
      </c>
      <c r="K5766" s="67">
        <f>_xlfn.XLOOKUP(Job_Cards[[#This Row],[Part Code Issued]],'Inventory Check'!$A$3:$A$3000,'Inventory Check'!$B$3:$B$3000,"WRONG Code",0)</f>
        <v>0</v>
      </c>
    </row>
    <row r="5767" spans="9:11" x14ac:dyDescent="0.35">
      <c r="I5767" s="65" t="str">
        <f>IF(Job_Cards[[#This Row],[Customer Name]]="",I5766,"")</f>
        <v>Counter Sale</v>
      </c>
      <c r="K5767" s="67">
        <f>_xlfn.XLOOKUP(Job_Cards[[#This Row],[Part Code Issued]],'Inventory Check'!$A$3:$A$3000,'Inventory Check'!$B$3:$B$3000,"WRONG Code",0)</f>
        <v>0</v>
      </c>
    </row>
    <row r="5768" spans="9:11" x14ac:dyDescent="0.35">
      <c r="I5768" s="65" t="str">
        <f>IF(Job_Cards[[#This Row],[Customer Name]]="",I5767,"")</f>
        <v>Counter Sale</v>
      </c>
      <c r="K5768" s="67">
        <f>_xlfn.XLOOKUP(Job_Cards[[#This Row],[Part Code Issued]],'Inventory Check'!$A$3:$A$3000,'Inventory Check'!$B$3:$B$3000,"WRONG Code",0)</f>
        <v>0</v>
      </c>
    </row>
    <row r="5769" spans="9:11" x14ac:dyDescent="0.35">
      <c r="I5769" s="65" t="str">
        <f>IF(Job_Cards[[#This Row],[Customer Name]]="",I5768,"")</f>
        <v>Counter Sale</v>
      </c>
      <c r="K5769" s="67">
        <f>_xlfn.XLOOKUP(Job_Cards[[#This Row],[Part Code Issued]],'Inventory Check'!$A$3:$A$3000,'Inventory Check'!$B$3:$B$3000,"WRONG Code",0)</f>
        <v>0</v>
      </c>
    </row>
    <row r="5770" spans="9:11" x14ac:dyDescent="0.35">
      <c r="I5770" s="65" t="str">
        <f>IF(Job_Cards[[#This Row],[Customer Name]]="",I5769,"")</f>
        <v>Counter Sale</v>
      </c>
      <c r="K5770" s="67">
        <f>_xlfn.XLOOKUP(Job_Cards[[#This Row],[Part Code Issued]],'Inventory Check'!$A$3:$A$3000,'Inventory Check'!$B$3:$B$3000,"WRONG Code",0)</f>
        <v>0</v>
      </c>
    </row>
    <row r="5771" spans="9:11" x14ac:dyDescent="0.35">
      <c r="I5771" s="65" t="str">
        <f>IF(Job_Cards[[#This Row],[Customer Name]]="",I5770,"")</f>
        <v>Counter Sale</v>
      </c>
      <c r="K5771" s="67">
        <f>_xlfn.XLOOKUP(Job_Cards[[#This Row],[Part Code Issued]],'Inventory Check'!$A$3:$A$3000,'Inventory Check'!$B$3:$B$3000,"WRONG Code",0)</f>
        <v>0</v>
      </c>
    </row>
    <row r="5772" spans="9:11" x14ac:dyDescent="0.35">
      <c r="I5772" s="65" t="str">
        <f>IF(Job_Cards[[#This Row],[Customer Name]]="",I5771,"")</f>
        <v>Counter Sale</v>
      </c>
      <c r="K5772" s="67">
        <f>_xlfn.XLOOKUP(Job_Cards[[#This Row],[Part Code Issued]],'Inventory Check'!$A$3:$A$3000,'Inventory Check'!$B$3:$B$3000,"WRONG Code",0)</f>
        <v>0</v>
      </c>
    </row>
    <row r="5773" spans="9:11" x14ac:dyDescent="0.35">
      <c r="I5773" s="65" t="str">
        <f>IF(Job_Cards[[#This Row],[Customer Name]]="",I5772,"")</f>
        <v>Counter Sale</v>
      </c>
      <c r="K5773" s="67">
        <f>_xlfn.XLOOKUP(Job_Cards[[#This Row],[Part Code Issued]],'Inventory Check'!$A$3:$A$3000,'Inventory Check'!$B$3:$B$3000,"WRONG Code",0)</f>
        <v>0</v>
      </c>
    </row>
    <row r="5774" spans="9:11" x14ac:dyDescent="0.35">
      <c r="I5774" s="65" t="str">
        <f>IF(Job_Cards[[#This Row],[Customer Name]]="",I5773,"")</f>
        <v>Counter Sale</v>
      </c>
      <c r="K5774" s="67">
        <f>_xlfn.XLOOKUP(Job_Cards[[#This Row],[Part Code Issued]],'Inventory Check'!$A$3:$A$3000,'Inventory Check'!$B$3:$B$3000,"WRONG Code",0)</f>
        <v>0</v>
      </c>
    </row>
    <row r="5775" spans="9:11" x14ac:dyDescent="0.35">
      <c r="I5775" s="65" t="str">
        <f>IF(Job_Cards[[#This Row],[Customer Name]]="",I5774,"")</f>
        <v>Counter Sale</v>
      </c>
      <c r="K5775" s="67">
        <f>_xlfn.XLOOKUP(Job_Cards[[#This Row],[Part Code Issued]],'Inventory Check'!$A$3:$A$3000,'Inventory Check'!$B$3:$B$3000,"WRONG Code",0)</f>
        <v>0</v>
      </c>
    </row>
    <row r="5776" spans="9:11" x14ac:dyDescent="0.35">
      <c r="I5776" s="65" t="str">
        <f>IF(Job_Cards[[#This Row],[Customer Name]]="",I5775,"")</f>
        <v>Counter Sale</v>
      </c>
      <c r="K5776" s="67">
        <f>_xlfn.XLOOKUP(Job_Cards[[#This Row],[Part Code Issued]],'Inventory Check'!$A$3:$A$3000,'Inventory Check'!$B$3:$B$3000,"WRONG Code",0)</f>
        <v>0</v>
      </c>
    </row>
    <row r="5777" spans="9:11" x14ac:dyDescent="0.35">
      <c r="I5777" s="65" t="str">
        <f>IF(Job_Cards[[#This Row],[Customer Name]]="",I5776,"")</f>
        <v>Counter Sale</v>
      </c>
      <c r="K5777" s="67">
        <f>_xlfn.XLOOKUP(Job_Cards[[#This Row],[Part Code Issued]],'Inventory Check'!$A$3:$A$3000,'Inventory Check'!$B$3:$B$3000,"WRONG Code",0)</f>
        <v>0</v>
      </c>
    </row>
    <row r="5778" spans="9:11" x14ac:dyDescent="0.35">
      <c r="I5778" s="65" t="str">
        <f>IF(Job_Cards[[#This Row],[Customer Name]]="",I5777,"")</f>
        <v>Counter Sale</v>
      </c>
      <c r="K5778" s="67">
        <f>_xlfn.XLOOKUP(Job_Cards[[#This Row],[Part Code Issued]],'Inventory Check'!$A$3:$A$3000,'Inventory Check'!$B$3:$B$3000,"WRONG Code",0)</f>
        <v>0</v>
      </c>
    </row>
    <row r="5779" spans="9:11" x14ac:dyDescent="0.35">
      <c r="I5779" s="65" t="str">
        <f>IF(Job_Cards[[#This Row],[Customer Name]]="",I5778,"")</f>
        <v>Counter Sale</v>
      </c>
      <c r="K5779" s="67">
        <f>_xlfn.XLOOKUP(Job_Cards[[#This Row],[Part Code Issued]],'Inventory Check'!$A$3:$A$3000,'Inventory Check'!$B$3:$B$3000,"WRONG Code",0)</f>
        <v>0</v>
      </c>
    </row>
    <row r="5780" spans="9:11" x14ac:dyDescent="0.35">
      <c r="I5780" s="65" t="str">
        <f>IF(Job_Cards[[#This Row],[Customer Name]]="",I5779,"")</f>
        <v>Counter Sale</v>
      </c>
      <c r="K5780" s="67">
        <f>_xlfn.XLOOKUP(Job_Cards[[#This Row],[Part Code Issued]],'Inventory Check'!$A$3:$A$3000,'Inventory Check'!$B$3:$B$3000,"WRONG Code",0)</f>
        <v>0</v>
      </c>
    </row>
    <row r="5781" spans="9:11" x14ac:dyDescent="0.35">
      <c r="I5781" s="65" t="str">
        <f>IF(Job_Cards[[#This Row],[Customer Name]]="",I5780,"")</f>
        <v>Counter Sale</v>
      </c>
      <c r="K5781" s="67">
        <f>_xlfn.XLOOKUP(Job_Cards[[#This Row],[Part Code Issued]],'Inventory Check'!$A$3:$A$3000,'Inventory Check'!$B$3:$B$3000,"WRONG Code",0)</f>
        <v>0</v>
      </c>
    </row>
    <row r="5782" spans="9:11" x14ac:dyDescent="0.35">
      <c r="I5782" s="65" t="str">
        <f>IF(Job_Cards[[#This Row],[Customer Name]]="",I5781,"")</f>
        <v>Counter Sale</v>
      </c>
      <c r="K5782" s="67">
        <f>_xlfn.XLOOKUP(Job_Cards[[#This Row],[Part Code Issued]],'Inventory Check'!$A$3:$A$3000,'Inventory Check'!$B$3:$B$3000,"WRONG Code",0)</f>
        <v>0</v>
      </c>
    </row>
    <row r="5783" spans="9:11" x14ac:dyDescent="0.35">
      <c r="I5783" s="65" t="str">
        <f>IF(Job_Cards[[#This Row],[Customer Name]]="",I5782,"")</f>
        <v>Counter Sale</v>
      </c>
      <c r="K5783" s="67">
        <f>_xlfn.XLOOKUP(Job_Cards[[#This Row],[Part Code Issued]],'Inventory Check'!$A$3:$A$3000,'Inventory Check'!$B$3:$B$3000,"WRONG Code",0)</f>
        <v>0</v>
      </c>
    </row>
    <row r="5784" spans="9:11" x14ac:dyDescent="0.35">
      <c r="I5784" s="65" t="str">
        <f>IF(Job_Cards[[#This Row],[Customer Name]]="",I5783,"")</f>
        <v>Counter Sale</v>
      </c>
      <c r="K5784" s="67">
        <f>_xlfn.XLOOKUP(Job_Cards[[#This Row],[Part Code Issued]],'Inventory Check'!$A$3:$A$3000,'Inventory Check'!$B$3:$B$3000,"WRONG Code",0)</f>
        <v>0</v>
      </c>
    </row>
    <row r="5785" spans="9:11" x14ac:dyDescent="0.35">
      <c r="I5785" s="65" t="str">
        <f>IF(Job_Cards[[#This Row],[Customer Name]]="",I5784,"")</f>
        <v>Counter Sale</v>
      </c>
      <c r="K5785" s="67">
        <f>_xlfn.XLOOKUP(Job_Cards[[#This Row],[Part Code Issued]],'Inventory Check'!$A$3:$A$3000,'Inventory Check'!$B$3:$B$3000,"WRONG Code",0)</f>
        <v>0</v>
      </c>
    </row>
    <row r="5786" spans="9:11" x14ac:dyDescent="0.35">
      <c r="I5786" s="65" t="str">
        <f>IF(Job_Cards[[#This Row],[Customer Name]]="",I5785,"")</f>
        <v>Counter Sale</v>
      </c>
      <c r="K5786" s="67">
        <f>_xlfn.XLOOKUP(Job_Cards[[#This Row],[Part Code Issued]],'Inventory Check'!$A$3:$A$3000,'Inventory Check'!$B$3:$B$3000,"WRONG Code",0)</f>
        <v>0</v>
      </c>
    </row>
    <row r="5787" spans="9:11" x14ac:dyDescent="0.35">
      <c r="I5787" s="65" t="str">
        <f>IF(Job_Cards[[#This Row],[Customer Name]]="",I5786,"")</f>
        <v>Counter Sale</v>
      </c>
      <c r="K5787" s="67">
        <f>_xlfn.XLOOKUP(Job_Cards[[#This Row],[Part Code Issued]],'Inventory Check'!$A$3:$A$3000,'Inventory Check'!$B$3:$B$3000,"WRONG Code",0)</f>
        <v>0</v>
      </c>
    </row>
    <row r="5788" spans="9:11" x14ac:dyDescent="0.35">
      <c r="I5788" s="65" t="str">
        <f>IF(Job_Cards[[#This Row],[Customer Name]]="",I5787,"")</f>
        <v>Counter Sale</v>
      </c>
      <c r="K5788" s="67">
        <f>_xlfn.XLOOKUP(Job_Cards[[#This Row],[Part Code Issued]],'Inventory Check'!$A$3:$A$3000,'Inventory Check'!$B$3:$B$3000,"WRONG Code",0)</f>
        <v>0</v>
      </c>
    </row>
    <row r="5789" spans="9:11" x14ac:dyDescent="0.35">
      <c r="I5789" s="65" t="str">
        <f>IF(Job_Cards[[#This Row],[Customer Name]]="",I5788,"")</f>
        <v>Counter Sale</v>
      </c>
      <c r="K5789" s="67">
        <f>_xlfn.XLOOKUP(Job_Cards[[#This Row],[Part Code Issued]],'Inventory Check'!$A$3:$A$3000,'Inventory Check'!$B$3:$B$3000,"WRONG Code",0)</f>
        <v>0</v>
      </c>
    </row>
    <row r="5790" spans="9:11" x14ac:dyDescent="0.35">
      <c r="I5790" s="65" t="str">
        <f>IF(Job_Cards[[#This Row],[Customer Name]]="",I5789,"")</f>
        <v>Counter Sale</v>
      </c>
      <c r="K5790" s="67">
        <f>_xlfn.XLOOKUP(Job_Cards[[#This Row],[Part Code Issued]],'Inventory Check'!$A$3:$A$3000,'Inventory Check'!$B$3:$B$3000,"WRONG Code",0)</f>
        <v>0</v>
      </c>
    </row>
    <row r="5791" spans="9:11" x14ac:dyDescent="0.35">
      <c r="I5791" s="65" t="str">
        <f>IF(Job_Cards[[#This Row],[Customer Name]]="",I5790,"")</f>
        <v>Counter Sale</v>
      </c>
      <c r="K5791" s="67">
        <f>_xlfn.XLOOKUP(Job_Cards[[#This Row],[Part Code Issued]],'Inventory Check'!$A$3:$A$3000,'Inventory Check'!$B$3:$B$3000,"WRONG Code",0)</f>
        <v>0</v>
      </c>
    </row>
    <row r="5792" spans="9:11" x14ac:dyDescent="0.35">
      <c r="I5792" s="65" t="str">
        <f>IF(Job_Cards[[#This Row],[Customer Name]]="",I5791,"")</f>
        <v>Counter Sale</v>
      </c>
      <c r="K5792" s="67">
        <f>_xlfn.XLOOKUP(Job_Cards[[#This Row],[Part Code Issued]],'Inventory Check'!$A$3:$A$3000,'Inventory Check'!$B$3:$B$3000,"WRONG Code",0)</f>
        <v>0</v>
      </c>
    </row>
    <row r="5793" spans="9:11" x14ac:dyDescent="0.35">
      <c r="I5793" s="65" t="str">
        <f>IF(Job_Cards[[#This Row],[Customer Name]]="",I5792,"")</f>
        <v>Counter Sale</v>
      </c>
      <c r="K5793" s="67">
        <f>_xlfn.XLOOKUP(Job_Cards[[#This Row],[Part Code Issued]],'Inventory Check'!$A$3:$A$3000,'Inventory Check'!$B$3:$B$3000,"WRONG Code",0)</f>
        <v>0</v>
      </c>
    </row>
    <row r="5794" spans="9:11" x14ac:dyDescent="0.35">
      <c r="I5794" s="65" t="str">
        <f>IF(Job_Cards[[#This Row],[Customer Name]]="",I5793,"")</f>
        <v>Counter Sale</v>
      </c>
      <c r="K5794" s="67">
        <f>_xlfn.XLOOKUP(Job_Cards[[#This Row],[Part Code Issued]],'Inventory Check'!$A$3:$A$3000,'Inventory Check'!$B$3:$B$3000,"WRONG Code",0)</f>
        <v>0</v>
      </c>
    </row>
    <row r="5795" spans="9:11" x14ac:dyDescent="0.35">
      <c r="I5795" s="65" t="str">
        <f>IF(Job_Cards[[#This Row],[Customer Name]]="",I5794,"")</f>
        <v>Counter Sale</v>
      </c>
      <c r="K5795" s="67">
        <f>_xlfn.XLOOKUP(Job_Cards[[#This Row],[Part Code Issued]],'Inventory Check'!$A$3:$A$3000,'Inventory Check'!$B$3:$B$3000,"WRONG Code",0)</f>
        <v>0</v>
      </c>
    </row>
    <row r="5796" spans="9:11" x14ac:dyDescent="0.35">
      <c r="I5796" s="65" t="str">
        <f>IF(Job_Cards[[#This Row],[Customer Name]]="",I5795,"")</f>
        <v>Counter Sale</v>
      </c>
      <c r="K5796" s="67">
        <f>_xlfn.XLOOKUP(Job_Cards[[#This Row],[Part Code Issued]],'Inventory Check'!$A$3:$A$3000,'Inventory Check'!$B$3:$B$3000,"WRONG Code",0)</f>
        <v>0</v>
      </c>
    </row>
    <row r="5797" spans="9:11" x14ac:dyDescent="0.35">
      <c r="I5797" s="65" t="str">
        <f>IF(Job_Cards[[#This Row],[Customer Name]]="",I5796,"")</f>
        <v>Counter Sale</v>
      </c>
      <c r="K5797" s="67">
        <f>_xlfn.XLOOKUP(Job_Cards[[#This Row],[Part Code Issued]],'Inventory Check'!$A$3:$A$3000,'Inventory Check'!$B$3:$B$3000,"WRONG Code",0)</f>
        <v>0</v>
      </c>
    </row>
    <row r="5798" spans="9:11" x14ac:dyDescent="0.35">
      <c r="I5798" s="65" t="str">
        <f>IF(Job_Cards[[#This Row],[Customer Name]]="",I5797,"")</f>
        <v>Counter Sale</v>
      </c>
      <c r="K5798" s="67">
        <f>_xlfn.XLOOKUP(Job_Cards[[#This Row],[Part Code Issued]],'Inventory Check'!$A$3:$A$3000,'Inventory Check'!$B$3:$B$3000,"WRONG Code",0)</f>
        <v>0</v>
      </c>
    </row>
    <row r="5799" spans="9:11" x14ac:dyDescent="0.35">
      <c r="I5799" s="65" t="str">
        <f>IF(Job_Cards[[#This Row],[Customer Name]]="",I5798,"")</f>
        <v>Counter Sale</v>
      </c>
      <c r="K5799" s="67">
        <f>_xlfn.XLOOKUP(Job_Cards[[#This Row],[Part Code Issued]],'Inventory Check'!$A$3:$A$3000,'Inventory Check'!$B$3:$B$3000,"WRONG Code",0)</f>
        <v>0</v>
      </c>
    </row>
    <row r="5800" spans="9:11" x14ac:dyDescent="0.35">
      <c r="I5800" s="65" t="str">
        <f>IF(Job_Cards[[#This Row],[Customer Name]]="",I5799,"")</f>
        <v>Counter Sale</v>
      </c>
      <c r="K5800" s="67">
        <f>_xlfn.XLOOKUP(Job_Cards[[#This Row],[Part Code Issued]],'Inventory Check'!$A$3:$A$3000,'Inventory Check'!$B$3:$B$3000,"WRONG Code",0)</f>
        <v>0</v>
      </c>
    </row>
    <row r="5801" spans="9:11" x14ac:dyDescent="0.35">
      <c r="I5801" s="65" t="str">
        <f>IF(Job_Cards[[#This Row],[Customer Name]]="",I5800,"")</f>
        <v>Counter Sale</v>
      </c>
      <c r="K5801" s="67">
        <f>_xlfn.XLOOKUP(Job_Cards[[#This Row],[Part Code Issued]],'Inventory Check'!$A$3:$A$3000,'Inventory Check'!$B$3:$B$3000,"WRONG Code",0)</f>
        <v>0</v>
      </c>
    </row>
    <row r="5802" spans="9:11" x14ac:dyDescent="0.35">
      <c r="I5802" s="65" t="str">
        <f>IF(Job_Cards[[#This Row],[Customer Name]]="",I5801,"")</f>
        <v>Counter Sale</v>
      </c>
      <c r="K5802" s="67">
        <f>_xlfn.XLOOKUP(Job_Cards[[#This Row],[Part Code Issued]],'Inventory Check'!$A$3:$A$3000,'Inventory Check'!$B$3:$B$3000,"WRONG Code",0)</f>
        <v>0</v>
      </c>
    </row>
    <row r="5803" spans="9:11" x14ac:dyDescent="0.35">
      <c r="I5803" s="65" t="str">
        <f>IF(Job_Cards[[#This Row],[Customer Name]]="",I5802,"")</f>
        <v>Counter Sale</v>
      </c>
      <c r="K5803" s="67">
        <f>_xlfn.XLOOKUP(Job_Cards[[#This Row],[Part Code Issued]],'Inventory Check'!$A$3:$A$3000,'Inventory Check'!$B$3:$B$3000,"WRONG Code",0)</f>
        <v>0</v>
      </c>
    </row>
    <row r="5804" spans="9:11" x14ac:dyDescent="0.35">
      <c r="I5804" s="65" t="str">
        <f>IF(Job_Cards[[#This Row],[Customer Name]]="",I5803,"")</f>
        <v>Counter Sale</v>
      </c>
      <c r="K5804" s="67">
        <f>_xlfn.XLOOKUP(Job_Cards[[#This Row],[Part Code Issued]],'Inventory Check'!$A$3:$A$3000,'Inventory Check'!$B$3:$B$3000,"WRONG Code",0)</f>
        <v>0</v>
      </c>
    </row>
    <row r="5805" spans="9:11" x14ac:dyDescent="0.35">
      <c r="I5805" s="65" t="str">
        <f>IF(Job_Cards[[#This Row],[Customer Name]]="",I5804,"")</f>
        <v>Counter Sale</v>
      </c>
      <c r="K5805" s="67">
        <f>_xlfn.XLOOKUP(Job_Cards[[#This Row],[Part Code Issued]],'Inventory Check'!$A$3:$A$3000,'Inventory Check'!$B$3:$B$3000,"WRONG Code",0)</f>
        <v>0</v>
      </c>
    </row>
    <row r="5806" spans="9:11" x14ac:dyDescent="0.35">
      <c r="I5806" s="65" t="str">
        <f>IF(Job_Cards[[#This Row],[Customer Name]]="",I5805,"")</f>
        <v>Counter Sale</v>
      </c>
      <c r="K5806" s="67">
        <f>_xlfn.XLOOKUP(Job_Cards[[#This Row],[Part Code Issued]],'Inventory Check'!$A$3:$A$3000,'Inventory Check'!$B$3:$B$3000,"WRONG Code",0)</f>
        <v>0</v>
      </c>
    </row>
    <row r="5807" spans="9:11" x14ac:dyDescent="0.35">
      <c r="I5807" s="65" t="str">
        <f>IF(Job_Cards[[#This Row],[Customer Name]]="",I5806,"")</f>
        <v>Counter Sale</v>
      </c>
      <c r="K5807" s="67">
        <f>_xlfn.XLOOKUP(Job_Cards[[#This Row],[Part Code Issued]],'Inventory Check'!$A$3:$A$3000,'Inventory Check'!$B$3:$B$3000,"WRONG Code",0)</f>
        <v>0</v>
      </c>
    </row>
    <row r="5808" spans="9:11" x14ac:dyDescent="0.35">
      <c r="I5808" s="65" t="str">
        <f>IF(Job_Cards[[#This Row],[Customer Name]]="",I5807,"")</f>
        <v>Counter Sale</v>
      </c>
      <c r="K5808" s="67">
        <f>_xlfn.XLOOKUP(Job_Cards[[#This Row],[Part Code Issued]],'Inventory Check'!$A$3:$A$3000,'Inventory Check'!$B$3:$B$3000,"WRONG Code",0)</f>
        <v>0</v>
      </c>
    </row>
    <row r="5809" spans="9:11" x14ac:dyDescent="0.35">
      <c r="I5809" s="65" t="str">
        <f>IF(Job_Cards[[#This Row],[Customer Name]]="",I5808,"")</f>
        <v>Counter Sale</v>
      </c>
      <c r="K5809" s="67">
        <f>_xlfn.XLOOKUP(Job_Cards[[#This Row],[Part Code Issued]],'Inventory Check'!$A$3:$A$3000,'Inventory Check'!$B$3:$B$3000,"WRONG Code",0)</f>
        <v>0</v>
      </c>
    </row>
    <row r="5810" spans="9:11" x14ac:dyDescent="0.35">
      <c r="I5810" s="65" t="str">
        <f>IF(Job_Cards[[#This Row],[Customer Name]]="",I5809,"")</f>
        <v>Counter Sale</v>
      </c>
      <c r="K5810" s="67">
        <f>_xlfn.XLOOKUP(Job_Cards[[#This Row],[Part Code Issued]],'Inventory Check'!$A$3:$A$3000,'Inventory Check'!$B$3:$B$3000,"WRONG Code",0)</f>
        <v>0</v>
      </c>
    </row>
    <row r="5811" spans="9:11" x14ac:dyDescent="0.35">
      <c r="I5811" s="65" t="str">
        <f>IF(Job_Cards[[#This Row],[Customer Name]]="",I5810,"")</f>
        <v>Counter Sale</v>
      </c>
      <c r="K5811" s="67">
        <f>_xlfn.XLOOKUP(Job_Cards[[#This Row],[Part Code Issued]],'Inventory Check'!$A$3:$A$3000,'Inventory Check'!$B$3:$B$3000,"WRONG Code",0)</f>
        <v>0</v>
      </c>
    </row>
    <row r="5812" spans="9:11" x14ac:dyDescent="0.35">
      <c r="I5812" s="65" t="str">
        <f>IF(Job_Cards[[#This Row],[Customer Name]]="",I5811,"")</f>
        <v>Counter Sale</v>
      </c>
      <c r="K5812" s="67">
        <f>_xlfn.XLOOKUP(Job_Cards[[#This Row],[Part Code Issued]],'Inventory Check'!$A$3:$A$3000,'Inventory Check'!$B$3:$B$3000,"WRONG Code",0)</f>
        <v>0</v>
      </c>
    </row>
    <row r="5813" spans="9:11" x14ac:dyDescent="0.35">
      <c r="I5813" s="65" t="str">
        <f>IF(Job_Cards[[#This Row],[Customer Name]]="",I5812,"")</f>
        <v>Counter Sale</v>
      </c>
      <c r="K5813" s="67">
        <f>_xlfn.XLOOKUP(Job_Cards[[#This Row],[Part Code Issued]],'Inventory Check'!$A$3:$A$3000,'Inventory Check'!$B$3:$B$3000,"WRONG Code",0)</f>
        <v>0</v>
      </c>
    </row>
    <row r="5814" spans="9:11" x14ac:dyDescent="0.35">
      <c r="I5814" s="65" t="str">
        <f>IF(Job_Cards[[#This Row],[Customer Name]]="",I5813,"")</f>
        <v>Counter Sale</v>
      </c>
      <c r="K5814" s="67">
        <f>_xlfn.XLOOKUP(Job_Cards[[#This Row],[Part Code Issued]],'Inventory Check'!$A$3:$A$3000,'Inventory Check'!$B$3:$B$3000,"WRONG Code",0)</f>
        <v>0</v>
      </c>
    </row>
    <row r="5815" spans="9:11" x14ac:dyDescent="0.35">
      <c r="I5815" s="65" t="str">
        <f>IF(Job_Cards[[#This Row],[Customer Name]]="",I5814,"")</f>
        <v>Counter Sale</v>
      </c>
      <c r="K5815" s="67">
        <f>_xlfn.XLOOKUP(Job_Cards[[#This Row],[Part Code Issued]],'Inventory Check'!$A$3:$A$3000,'Inventory Check'!$B$3:$B$3000,"WRONG Code",0)</f>
        <v>0</v>
      </c>
    </row>
    <row r="5816" spans="9:11" x14ac:dyDescent="0.35">
      <c r="I5816" s="65" t="str">
        <f>IF(Job_Cards[[#This Row],[Customer Name]]="",I5815,"")</f>
        <v>Counter Sale</v>
      </c>
      <c r="K5816" s="67">
        <f>_xlfn.XLOOKUP(Job_Cards[[#This Row],[Part Code Issued]],'Inventory Check'!$A$3:$A$3000,'Inventory Check'!$B$3:$B$3000,"WRONG Code",0)</f>
        <v>0</v>
      </c>
    </row>
    <row r="5817" spans="9:11" x14ac:dyDescent="0.35">
      <c r="I5817" s="65" t="str">
        <f>IF(Job_Cards[[#This Row],[Customer Name]]="",I5816,"")</f>
        <v>Counter Sale</v>
      </c>
      <c r="K5817" s="67">
        <f>_xlfn.XLOOKUP(Job_Cards[[#This Row],[Part Code Issued]],'Inventory Check'!$A$3:$A$3000,'Inventory Check'!$B$3:$B$3000,"WRONG Code",0)</f>
        <v>0</v>
      </c>
    </row>
    <row r="5818" spans="9:11" x14ac:dyDescent="0.35">
      <c r="I5818" s="65" t="str">
        <f>IF(Job_Cards[[#This Row],[Customer Name]]="",I5817,"")</f>
        <v>Counter Sale</v>
      </c>
      <c r="K5818" s="67">
        <f>_xlfn.XLOOKUP(Job_Cards[[#This Row],[Part Code Issued]],'Inventory Check'!$A$3:$A$3000,'Inventory Check'!$B$3:$B$3000,"WRONG Code",0)</f>
        <v>0</v>
      </c>
    </row>
    <row r="5819" spans="9:11" x14ac:dyDescent="0.35">
      <c r="I5819" s="65" t="str">
        <f>IF(Job_Cards[[#This Row],[Customer Name]]="",I5818,"")</f>
        <v>Counter Sale</v>
      </c>
      <c r="K5819" s="67">
        <f>_xlfn.XLOOKUP(Job_Cards[[#This Row],[Part Code Issued]],'Inventory Check'!$A$3:$A$3000,'Inventory Check'!$B$3:$B$3000,"WRONG Code",0)</f>
        <v>0</v>
      </c>
    </row>
    <row r="5820" spans="9:11" x14ac:dyDescent="0.35">
      <c r="I5820" s="65" t="str">
        <f>IF(Job_Cards[[#This Row],[Customer Name]]="",I5819,"")</f>
        <v>Counter Sale</v>
      </c>
      <c r="K5820" s="67">
        <f>_xlfn.XLOOKUP(Job_Cards[[#This Row],[Part Code Issued]],'Inventory Check'!$A$3:$A$3000,'Inventory Check'!$B$3:$B$3000,"WRONG Code",0)</f>
        <v>0</v>
      </c>
    </row>
    <row r="5821" spans="9:11" x14ac:dyDescent="0.35">
      <c r="I5821" s="65" t="str">
        <f>IF(Job_Cards[[#This Row],[Customer Name]]="",I5820,"")</f>
        <v>Counter Sale</v>
      </c>
      <c r="K5821" s="67">
        <f>_xlfn.XLOOKUP(Job_Cards[[#This Row],[Part Code Issued]],'Inventory Check'!$A$3:$A$3000,'Inventory Check'!$B$3:$B$3000,"WRONG Code",0)</f>
        <v>0</v>
      </c>
    </row>
    <row r="5822" spans="9:11" x14ac:dyDescent="0.35">
      <c r="I5822" s="65" t="str">
        <f>IF(Job_Cards[[#This Row],[Customer Name]]="",I5821,"")</f>
        <v>Counter Sale</v>
      </c>
      <c r="K5822" s="67">
        <f>_xlfn.XLOOKUP(Job_Cards[[#This Row],[Part Code Issued]],'Inventory Check'!$A$3:$A$3000,'Inventory Check'!$B$3:$B$3000,"WRONG Code",0)</f>
        <v>0</v>
      </c>
    </row>
    <row r="5823" spans="9:11" x14ac:dyDescent="0.35">
      <c r="I5823" s="65" t="str">
        <f>IF(Job_Cards[[#This Row],[Customer Name]]="",I5822,"")</f>
        <v>Counter Sale</v>
      </c>
      <c r="K5823" s="67">
        <f>_xlfn.XLOOKUP(Job_Cards[[#This Row],[Part Code Issued]],'Inventory Check'!$A$3:$A$3000,'Inventory Check'!$B$3:$B$3000,"WRONG Code",0)</f>
        <v>0</v>
      </c>
    </row>
    <row r="5824" spans="9:11" x14ac:dyDescent="0.35">
      <c r="I5824" s="65" t="str">
        <f>IF(Job_Cards[[#This Row],[Customer Name]]="",I5823,"")</f>
        <v>Counter Sale</v>
      </c>
      <c r="K5824" s="67">
        <f>_xlfn.XLOOKUP(Job_Cards[[#This Row],[Part Code Issued]],'Inventory Check'!$A$3:$A$3000,'Inventory Check'!$B$3:$B$3000,"WRONG Code",0)</f>
        <v>0</v>
      </c>
    </row>
    <row r="5825" spans="9:11" x14ac:dyDescent="0.35">
      <c r="I5825" s="65" t="str">
        <f>IF(Job_Cards[[#This Row],[Customer Name]]="",I5824,"")</f>
        <v>Counter Sale</v>
      </c>
      <c r="K5825" s="67">
        <f>_xlfn.XLOOKUP(Job_Cards[[#This Row],[Part Code Issued]],'Inventory Check'!$A$3:$A$3000,'Inventory Check'!$B$3:$B$3000,"WRONG Code",0)</f>
        <v>0</v>
      </c>
    </row>
    <row r="5826" spans="9:11" x14ac:dyDescent="0.35">
      <c r="I5826" s="65" t="str">
        <f>IF(Job_Cards[[#This Row],[Customer Name]]="",I5825,"")</f>
        <v>Counter Sale</v>
      </c>
      <c r="K5826" s="67">
        <f>_xlfn.XLOOKUP(Job_Cards[[#This Row],[Part Code Issued]],'Inventory Check'!$A$3:$A$3000,'Inventory Check'!$B$3:$B$3000,"WRONG Code",0)</f>
        <v>0</v>
      </c>
    </row>
    <row r="5827" spans="9:11" x14ac:dyDescent="0.35">
      <c r="I5827" s="65" t="str">
        <f>IF(Job_Cards[[#This Row],[Customer Name]]="",I5826,"")</f>
        <v>Counter Sale</v>
      </c>
      <c r="K5827" s="67">
        <f>_xlfn.XLOOKUP(Job_Cards[[#This Row],[Part Code Issued]],'Inventory Check'!$A$3:$A$3000,'Inventory Check'!$B$3:$B$3000,"WRONG Code",0)</f>
        <v>0</v>
      </c>
    </row>
    <row r="5828" spans="9:11" x14ac:dyDescent="0.35">
      <c r="I5828" s="65" t="str">
        <f>IF(Job_Cards[[#This Row],[Customer Name]]="",I5827,"")</f>
        <v>Counter Sale</v>
      </c>
      <c r="K5828" s="67">
        <f>_xlfn.XLOOKUP(Job_Cards[[#This Row],[Part Code Issued]],'Inventory Check'!$A$3:$A$3000,'Inventory Check'!$B$3:$B$3000,"WRONG Code",0)</f>
        <v>0</v>
      </c>
    </row>
    <row r="5829" spans="9:11" x14ac:dyDescent="0.35">
      <c r="I5829" s="65" t="str">
        <f>IF(Job_Cards[[#This Row],[Customer Name]]="",I5828,"")</f>
        <v>Counter Sale</v>
      </c>
      <c r="K5829" s="67">
        <f>_xlfn.XLOOKUP(Job_Cards[[#This Row],[Part Code Issued]],'Inventory Check'!$A$3:$A$3000,'Inventory Check'!$B$3:$B$3000,"WRONG Code",0)</f>
        <v>0</v>
      </c>
    </row>
    <row r="5830" spans="9:11" x14ac:dyDescent="0.35">
      <c r="I5830" s="65" t="str">
        <f>IF(Job_Cards[[#This Row],[Customer Name]]="",I5829,"")</f>
        <v>Counter Sale</v>
      </c>
      <c r="K5830" s="67">
        <f>_xlfn.XLOOKUP(Job_Cards[[#This Row],[Part Code Issued]],'Inventory Check'!$A$3:$A$3000,'Inventory Check'!$B$3:$B$3000,"WRONG Code",0)</f>
        <v>0</v>
      </c>
    </row>
    <row r="5831" spans="9:11" x14ac:dyDescent="0.35">
      <c r="I5831" s="65" t="str">
        <f>IF(Job_Cards[[#This Row],[Customer Name]]="",I5830,"")</f>
        <v>Counter Sale</v>
      </c>
      <c r="K5831" s="67">
        <f>_xlfn.XLOOKUP(Job_Cards[[#This Row],[Part Code Issued]],'Inventory Check'!$A$3:$A$3000,'Inventory Check'!$B$3:$B$3000,"WRONG Code",0)</f>
        <v>0</v>
      </c>
    </row>
    <row r="5832" spans="9:11" x14ac:dyDescent="0.35">
      <c r="I5832" s="65" t="str">
        <f>IF(Job_Cards[[#This Row],[Customer Name]]="",I5831,"")</f>
        <v>Counter Sale</v>
      </c>
      <c r="K5832" s="67">
        <f>_xlfn.XLOOKUP(Job_Cards[[#This Row],[Part Code Issued]],'Inventory Check'!$A$3:$A$3000,'Inventory Check'!$B$3:$B$3000,"WRONG Code",0)</f>
        <v>0</v>
      </c>
    </row>
    <row r="5833" spans="9:11" x14ac:dyDescent="0.35">
      <c r="I5833" s="65" t="str">
        <f>IF(Job_Cards[[#This Row],[Customer Name]]="",I5832,"")</f>
        <v>Counter Sale</v>
      </c>
      <c r="K5833" s="67">
        <f>_xlfn.XLOOKUP(Job_Cards[[#This Row],[Part Code Issued]],'Inventory Check'!$A$3:$A$3000,'Inventory Check'!$B$3:$B$3000,"WRONG Code",0)</f>
        <v>0</v>
      </c>
    </row>
    <row r="5834" spans="9:11" x14ac:dyDescent="0.35">
      <c r="I5834" s="65" t="str">
        <f>IF(Job_Cards[[#This Row],[Customer Name]]="",I5833,"")</f>
        <v>Counter Sale</v>
      </c>
      <c r="K5834" s="67">
        <f>_xlfn.XLOOKUP(Job_Cards[[#This Row],[Part Code Issued]],'Inventory Check'!$A$3:$A$3000,'Inventory Check'!$B$3:$B$3000,"WRONG Code",0)</f>
        <v>0</v>
      </c>
    </row>
    <row r="5835" spans="9:11" x14ac:dyDescent="0.35">
      <c r="I5835" s="65" t="str">
        <f>IF(Job_Cards[[#This Row],[Customer Name]]="",I5834,"")</f>
        <v>Counter Sale</v>
      </c>
      <c r="K5835" s="67">
        <f>_xlfn.XLOOKUP(Job_Cards[[#This Row],[Part Code Issued]],'Inventory Check'!$A$3:$A$3000,'Inventory Check'!$B$3:$B$3000,"WRONG Code",0)</f>
        <v>0</v>
      </c>
    </row>
    <row r="5836" spans="9:11" x14ac:dyDescent="0.35">
      <c r="I5836" s="65" t="str">
        <f>IF(Job_Cards[[#This Row],[Customer Name]]="",I5835,"")</f>
        <v>Counter Sale</v>
      </c>
      <c r="K5836" s="67">
        <f>_xlfn.XLOOKUP(Job_Cards[[#This Row],[Part Code Issued]],'Inventory Check'!$A$3:$A$3000,'Inventory Check'!$B$3:$B$3000,"WRONG Code",0)</f>
        <v>0</v>
      </c>
    </row>
    <row r="5837" spans="9:11" x14ac:dyDescent="0.35">
      <c r="I5837" s="65" t="str">
        <f>IF(Job_Cards[[#This Row],[Customer Name]]="",I5836,"")</f>
        <v>Counter Sale</v>
      </c>
      <c r="K5837" s="67">
        <f>_xlfn.XLOOKUP(Job_Cards[[#This Row],[Part Code Issued]],'Inventory Check'!$A$3:$A$3000,'Inventory Check'!$B$3:$B$3000,"WRONG Code",0)</f>
        <v>0</v>
      </c>
    </row>
    <row r="5838" spans="9:11" x14ac:dyDescent="0.35">
      <c r="I5838" s="65" t="str">
        <f>IF(Job_Cards[[#This Row],[Customer Name]]="",I5837,"")</f>
        <v>Counter Sale</v>
      </c>
      <c r="K5838" s="67">
        <f>_xlfn.XLOOKUP(Job_Cards[[#This Row],[Part Code Issued]],'Inventory Check'!$A$3:$A$3000,'Inventory Check'!$B$3:$B$3000,"WRONG Code",0)</f>
        <v>0</v>
      </c>
    </row>
    <row r="5839" spans="9:11" x14ac:dyDescent="0.35">
      <c r="I5839" s="65" t="str">
        <f>IF(Job_Cards[[#This Row],[Customer Name]]="",I5838,"")</f>
        <v>Counter Sale</v>
      </c>
      <c r="K5839" s="67">
        <f>_xlfn.XLOOKUP(Job_Cards[[#This Row],[Part Code Issued]],'Inventory Check'!$A$3:$A$3000,'Inventory Check'!$B$3:$B$3000,"WRONG Code",0)</f>
        <v>0</v>
      </c>
    </row>
    <row r="5840" spans="9:11" x14ac:dyDescent="0.35">
      <c r="I5840" s="65" t="str">
        <f>IF(Job_Cards[[#This Row],[Customer Name]]="",I5839,"")</f>
        <v>Counter Sale</v>
      </c>
      <c r="K5840" s="67">
        <f>_xlfn.XLOOKUP(Job_Cards[[#This Row],[Part Code Issued]],'Inventory Check'!$A$3:$A$3000,'Inventory Check'!$B$3:$B$3000,"WRONG Code",0)</f>
        <v>0</v>
      </c>
    </row>
    <row r="5841" spans="9:11" x14ac:dyDescent="0.35">
      <c r="I5841" s="65" t="str">
        <f>IF(Job_Cards[[#This Row],[Customer Name]]="",I5840,"")</f>
        <v>Counter Sale</v>
      </c>
      <c r="K5841" s="67">
        <f>_xlfn.XLOOKUP(Job_Cards[[#This Row],[Part Code Issued]],'Inventory Check'!$A$3:$A$3000,'Inventory Check'!$B$3:$B$3000,"WRONG Code",0)</f>
        <v>0</v>
      </c>
    </row>
    <row r="5842" spans="9:11" x14ac:dyDescent="0.35">
      <c r="I5842" s="65" t="str">
        <f>IF(Job_Cards[[#This Row],[Customer Name]]="",I5841,"")</f>
        <v>Counter Sale</v>
      </c>
      <c r="K5842" s="67">
        <f>_xlfn.XLOOKUP(Job_Cards[[#This Row],[Part Code Issued]],'Inventory Check'!$A$3:$A$3000,'Inventory Check'!$B$3:$B$3000,"WRONG Code",0)</f>
        <v>0</v>
      </c>
    </row>
    <row r="5843" spans="9:11" x14ac:dyDescent="0.35">
      <c r="I5843" s="65" t="str">
        <f>IF(Job_Cards[[#This Row],[Customer Name]]="",I5842,"")</f>
        <v>Counter Sale</v>
      </c>
      <c r="K5843" s="67">
        <f>_xlfn.XLOOKUP(Job_Cards[[#This Row],[Part Code Issued]],'Inventory Check'!$A$3:$A$3000,'Inventory Check'!$B$3:$B$3000,"WRONG Code",0)</f>
        <v>0</v>
      </c>
    </row>
    <row r="5844" spans="9:11" x14ac:dyDescent="0.35">
      <c r="I5844" s="65" t="str">
        <f>IF(Job_Cards[[#This Row],[Customer Name]]="",I5843,"")</f>
        <v>Counter Sale</v>
      </c>
      <c r="K5844" s="67">
        <f>_xlfn.XLOOKUP(Job_Cards[[#This Row],[Part Code Issued]],'Inventory Check'!$A$3:$A$3000,'Inventory Check'!$B$3:$B$3000,"WRONG Code",0)</f>
        <v>0</v>
      </c>
    </row>
    <row r="5845" spans="9:11" x14ac:dyDescent="0.35">
      <c r="I5845" s="65" t="str">
        <f>IF(Job_Cards[[#This Row],[Customer Name]]="",I5844,"")</f>
        <v>Counter Sale</v>
      </c>
      <c r="K5845" s="67">
        <f>_xlfn.XLOOKUP(Job_Cards[[#This Row],[Part Code Issued]],'Inventory Check'!$A$3:$A$3000,'Inventory Check'!$B$3:$B$3000,"WRONG Code",0)</f>
        <v>0</v>
      </c>
    </row>
    <row r="5846" spans="9:11" x14ac:dyDescent="0.35">
      <c r="I5846" s="65" t="str">
        <f>IF(Job_Cards[[#This Row],[Customer Name]]="",I5845,"")</f>
        <v>Counter Sale</v>
      </c>
      <c r="K5846" s="67">
        <f>_xlfn.XLOOKUP(Job_Cards[[#This Row],[Part Code Issued]],'Inventory Check'!$A$3:$A$3000,'Inventory Check'!$B$3:$B$3000,"WRONG Code",0)</f>
        <v>0</v>
      </c>
    </row>
    <row r="5847" spans="9:11" x14ac:dyDescent="0.35">
      <c r="I5847" s="65" t="str">
        <f>IF(Job_Cards[[#This Row],[Customer Name]]="",I5846,"")</f>
        <v>Counter Sale</v>
      </c>
      <c r="K5847" s="67">
        <f>_xlfn.XLOOKUP(Job_Cards[[#This Row],[Part Code Issued]],'Inventory Check'!$A$3:$A$3000,'Inventory Check'!$B$3:$B$3000,"WRONG Code",0)</f>
        <v>0</v>
      </c>
    </row>
    <row r="5848" spans="9:11" x14ac:dyDescent="0.35">
      <c r="I5848" s="65" t="str">
        <f>IF(Job_Cards[[#This Row],[Customer Name]]="",I5847,"")</f>
        <v>Counter Sale</v>
      </c>
      <c r="K5848" s="67">
        <f>_xlfn.XLOOKUP(Job_Cards[[#This Row],[Part Code Issued]],'Inventory Check'!$A$3:$A$3000,'Inventory Check'!$B$3:$B$3000,"WRONG Code",0)</f>
        <v>0</v>
      </c>
    </row>
    <row r="5849" spans="9:11" x14ac:dyDescent="0.35">
      <c r="I5849" s="65" t="str">
        <f>IF(Job_Cards[[#This Row],[Customer Name]]="",I5848,"")</f>
        <v>Counter Sale</v>
      </c>
      <c r="K5849" s="67">
        <f>_xlfn.XLOOKUP(Job_Cards[[#This Row],[Part Code Issued]],'Inventory Check'!$A$3:$A$3000,'Inventory Check'!$B$3:$B$3000,"WRONG Code",0)</f>
        <v>0</v>
      </c>
    </row>
    <row r="5850" spans="9:11" x14ac:dyDescent="0.35">
      <c r="I5850" s="65" t="str">
        <f>IF(Job_Cards[[#This Row],[Customer Name]]="",I5849,"")</f>
        <v>Counter Sale</v>
      </c>
      <c r="K5850" s="67">
        <f>_xlfn.XLOOKUP(Job_Cards[[#This Row],[Part Code Issued]],'Inventory Check'!$A$3:$A$3000,'Inventory Check'!$B$3:$B$3000,"WRONG Code",0)</f>
        <v>0</v>
      </c>
    </row>
    <row r="5851" spans="9:11" x14ac:dyDescent="0.35">
      <c r="I5851" s="65" t="str">
        <f>IF(Job_Cards[[#This Row],[Customer Name]]="",I5850,"")</f>
        <v>Counter Sale</v>
      </c>
      <c r="K5851" s="67">
        <f>_xlfn.XLOOKUP(Job_Cards[[#This Row],[Part Code Issued]],'Inventory Check'!$A$3:$A$3000,'Inventory Check'!$B$3:$B$3000,"WRONG Code",0)</f>
        <v>0</v>
      </c>
    </row>
    <row r="5852" spans="9:11" x14ac:dyDescent="0.35">
      <c r="I5852" s="65" t="str">
        <f>IF(Job_Cards[[#This Row],[Customer Name]]="",I5851,"")</f>
        <v>Counter Sale</v>
      </c>
      <c r="K5852" s="67">
        <f>_xlfn.XLOOKUP(Job_Cards[[#This Row],[Part Code Issued]],'Inventory Check'!$A$3:$A$3000,'Inventory Check'!$B$3:$B$3000,"WRONG Code",0)</f>
        <v>0</v>
      </c>
    </row>
    <row r="5853" spans="9:11" x14ac:dyDescent="0.35">
      <c r="I5853" s="65" t="str">
        <f>IF(Job_Cards[[#This Row],[Customer Name]]="",I5852,"")</f>
        <v>Counter Sale</v>
      </c>
      <c r="K5853" s="67">
        <f>_xlfn.XLOOKUP(Job_Cards[[#This Row],[Part Code Issued]],'Inventory Check'!$A$3:$A$3000,'Inventory Check'!$B$3:$B$3000,"WRONG Code",0)</f>
        <v>0</v>
      </c>
    </row>
    <row r="5854" spans="9:11" x14ac:dyDescent="0.35">
      <c r="I5854" s="65" t="str">
        <f>IF(Job_Cards[[#This Row],[Customer Name]]="",I5853,"")</f>
        <v>Counter Sale</v>
      </c>
      <c r="K5854" s="67">
        <f>_xlfn.XLOOKUP(Job_Cards[[#This Row],[Part Code Issued]],'Inventory Check'!$A$3:$A$3000,'Inventory Check'!$B$3:$B$3000,"WRONG Code",0)</f>
        <v>0</v>
      </c>
    </row>
    <row r="5855" spans="9:11" x14ac:dyDescent="0.35">
      <c r="I5855" s="65" t="str">
        <f>IF(Job_Cards[[#This Row],[Customer Name]]="",I5854,"")</f>
        <v>Counter Sale</v>
      </c>
      <c r="K5855" s="67">
        <f>_xlfn.XLOOKUP(Job_Cards[[#This Row],[Part Code Issued]],'Inventory Check'!$A$3:$A$3000,'Inventory Check'!$B$3:$B$3000,"WRONG Code",0)</f>
        <v>0</v>
      </c>
    </row>
    <row r="5856" spans="9:11" x14ac:dyDescent="0.35">
      <c r="I5856" s="65" t="str">
        <f>IF(Job_Cards[[#This Row],[Customer Name]]="",I5855,"")</f>
        <v>Counter Sale</v>
      </c>
      <c r="K5856" s="67">
        <f>_xlfn.XLOOKUP(Job_Cards[[#This Row],[Part Code Issued]],'Inventory Check'!$A$3:$A$3000,'Inventory Check'!$B$3:$B$3000,"WRONG Code",0)</f>
        <v>0</v>
      </c>
    </row>
    <row r="5857" spans="9:11" x14ac:dyDescent="0.35">
      <c r="I5857" s="65" t="str">
        <f>IF(Job_Cards[[#This Row],[Customer Name]]="",I5856,"")</f>
        <v>Counter Sale</v>
      </c>
      <c r="K5857" s="67">
        <f>_xlfn.XLOOKUP(Job_Cards[[#This Row],[Part Code Issued]],'Inventory Check'!$A$3:$A$3000,'Inventory Check'!$B$3:$B$3000,"WRONG Code",0)</f>
        <v>0</v>
      </c>
    </row>
    <row r="5858" spans="9:11" x14ac:dyDescent="0.35">
      <c r="I5858" s="65" t="str">
        <f>IF(Job_Cards[[#This Row],[Customer Name]]="",I5857,"")</f>
        <v>Counter Sale</v>
      </c>
      <c r="K5858" s="67">
        <f>_xlfn.XLOOKUP(Job_Cards[[#This Row],[Part Code Issued]],'Inventory Check'!$A$3:$A$3000,'Inventory Check'!$B$3:$B$3000,"WRONG Code",0)</f>
        <v>0</v>
      </c>
    </row>
    <row r="5859" spans="9:11" x14ac:dyDescent="0.35">
      <c r="I5859" s="65" t="str">
        <f>IF(Job_Cards[[#This Row],[Customer Name]]="",I5858,"")</f>
        <v>Counter Sale</v>
      </c>
      <c r="K5859" s="67">
        <f>_xlfn.XLOOKUP(Job_Cards[[#This Row],[Part Code Issued]],'Inventory Check'!$A$3:$A$3000,'Inventory Check'!$B$3:$B$3000,"WRONG Code",0)</f>
        <v>0</v>
      </c>
    </row>
    <row r="5860" spans="9:11" x14ac:dyDescent="0.35">
      <c r="I5860" s="65" t="str">
        <f>IF(Job_Cards[[#This Row],[Customer Name]]="",I5859,"")</f>
        <v>Counter Sale</v>
      </c>
      <c r="K5860" s="67">
        <f>_xlfn.XLOOKUP(Job_Cards[[#This Row],[Part Code Issued]],'Inventory Check'!$A$3:$A$3000,'Inventory Check'!$B$3:$B$3000,"WRONG Code",0)</f>
        <v>0</v>
      </c>
    </row>
    <row r="5861" spans="9:11" x14ac:dyDescent="0.35">
      <c r="I5861" s="65" t="str">
        <f>IF(Job_Cards[[#This Row],[Customer Name]]="",I5860,"")</f>
        <v>Counter Sale</v>
      </c>
      <c r="K5861" s="67">
        <f>_xlfn.XLOOKUP(Job_Cards[[#This Row],[Part Code Issued]],'Inventory Check'!$A$3:$A$3000,'Inventory Check'!$B$3:$B$3000,"WRONG Code",0)</f>
        <v>0</v>
      </c>
    </row>
    <row r="5862" spans="9:11" x14ac:dyDescent="0.35">
      <c r="I5862" s="65" t="str">
        <f>IF(Job_Cards[[#This Row],[Customer Name]]="",I5861,"")</f>
        <v>Counter Sale</v>
      </c>
      <c r="K5862" s="67">
        <f>_xlfn.XLOOKUP(Job_Cards[[#This Row],[Part Code Issued]],'Inventory Check'!$A$3:$A$3000,'Inventory Check'!$B$3:$B$3000,"WRONG Code",0)</f>
        <v>0</v>
      </c>
    </row>
    <row r="5863" spans="9:11" x14ac:dyDescent="0.35">
      <c r="I5863" s="65" t="str">
        <f>IF(Job_Cards[[#This Row],[Customer Name]]="",I5862,"")</f>
        <v>Counter Sale</v>
      </c>
      <c r="K5863" s="67">
        <f>_xlfn.XLOOKUP(Job_Cards[[#This Row],[Part Code Issued]],'Inventory Check'!$A$3:$A$3000,'Inventory Check'!$B$3:$B$3000,"WRONG Code",0)</f>
        <v>0</v>
      </c>
    </row>
    <row r="5864" spans="9:11" x14ac:dyDescent="0.35">
      <c r="I5864" s="65" t="str">
        <f>IF(Job_Cards[[#This Row],[Customer Name]]="",I5863,"")</f>
        <v>Counter Sale</v>
      </c>
      <c r="K5864" s="67">
        <f>_xlfn.XLOOKUP(Job_Cards[[#This Row],[Part Code Issued]],'Inventory Check'!$A$3:$A$3000,'Inventory Check'!$B$3:$B$3000,"WRONG Code",0)</f>
        <v>0</v>
      </c>
    </row>
    <row r="5865" spans="9:11" x14ac:dyDescent="0.35">
      <c r="I5865" s="65" t="str">
        <f>IF(Job_Cards[[#This Row],[Customer Name]]="",I5864,"")</f>
        <v>Counter Sale</v>
      </c>
      <c r="K5865" s="67">
        <f>_xlfn.XLOOKUP(Job_Cards[[#This Row],[Part Code Issued]],'Inventory Check'!$A$3:$A$3000,'Inventory Check'!$B$3:$B$3000,"WRONG Code",0)</f>
        <v>0</v>
      </c>
    </row>
    <row r="5866" spans="9:11" x14ac:dyDescent="0.35">
      <c r="I5866" s="65" t="str">
        <f>IF(Job_Cards[[#This Row],[Customer Name]]="",I5865,"")</f>
        <v>Counter Sale</v>
      </c>
      <c r="K5866" s="67">
        <f>_xlfn.XLOOKUP(Job_Cards[[#This Row],[Part Code Issued]],'Inventory Check'!$A$3:$A$3000,'Inventory Check'!$B$3:$B$3000,"WRONG Code",0)</f>
        <v>0</v>
      </c>
    </row>
    <row r="5867" spans="9:11" x14ac:dyDescent="0.35">
      <c r="I5867" s="65" t="str">
        <f>IF(Job_Cards[[#This Row],[Customer Name]]="",I5866,"")</f>
        <v>Counter Sale</v>
      </c>
      <c r="K5867" s="67">
        <f>_xlfn.XLOOKUP(Job_Cards[[#This Row],[Part Code Issued]],'Inventory Check'!$A$3:$A$3000,'Inventory Check'!$B$3:$B$3000,"WRONG Code",0)</f>
        <v>0</v>
      </c>
    </row>
    <row r="5868" spans="9:11" x14ac:dyDescent="0.35">
      <c r="I5868" s="65" t="str">
        <f>IF(Job_Cards[[#This Row],[Customer Name]]="",I5867,"")</f>
        <v>Counter Sale</v>
      </c>
      <c r="K5868" s="67">
        <f>_xlfn.XLOOKUP(Job_Cards[[#This Row],[Part Code Issued]],'Inventory Check'!$A$3:$A$3000,'Inventory Check'!$B$3:$B$3000,"WRONG Code",0)</f>
        <v>0</v>
      </c>
    </row>
    <row r="5869" spans="9:11" x14ac:dyDescent="0.35">
      <c r="I5869" s="65" t="str">
        <f>IF(Job_Cards[[#This Row],[Customer Name]]="",I5868,"")</f>
        <v>Counter Sale</v>
      </c>
      <c r="K5869" s="67">
        <f>_xlfn.XLOOKUP(Job_Cards[[#This Row],[Part Code Issued]],'Inventory Check'!$A$3:$A$3000,'Inventory Check'!$B$3:$B$3000,"WRONG Code",0)</f>
        <v>0</v>
      </c>
    </row>
    <row r="5870" spans="9:11" x14ac:dyDescent="0.35">
      <c r="I5870" s="65" t="str">
        <f>IF(Job_Cards[[#This Row],[Customer Name]]="",I5869,"")</f>
        <v>Counter Sale</v>
      </c>
      <c r="K5870" s="67">
        <f>_xlfn.XLOOKUP(Job_Cards[[#This Row],[Part Code Issued]],'Inventory Check'!$A$3:$A$3000,'Inventory Check'!$B$3:$B$3000,"WRONG Code",0)</f>
        <v>0</v>
      </c>
    </row>
    <row r="5871" spans="9:11" x14ac:dyDescent="0.35">
      <c r="I5871" s="65" t="str">
        <f>IF(Job_Cards[[#This Row],[Customer Name]]="",I5870,"")</f>
        <v>Counter Sale</v>
      </c>
      <c r="K5871" s="67">
        <f>_xlfn.XLOOKUP(Job_Cards[[#This Row],[Part Code Issued]],'Inventory Check'!$A$3:$A$3000,'Inventory Check'!$B$3:$B$3000,"WRONG Code",0)</f>
        <v>0</v>
      </c>
    </row>
    <row r="5872" spans="9:11" x14ac:dyDescent="0.35">
      <c r="I5872" s="65" t="str">
        <f>IF(Job_Cards[[#This Row],[Customer Name]]="",I5871,"")</f>
        <v>Counter Sale</v>
      </c>
      <c r="K5872" s="67">
        <f>_xlfn.XLOOKUP(Job_Cards[[#This Row],[Part Code Issued]],'Inventory Check'!$A$3:$A$3000,'Inventory Check'!$B$3:$B$3000,"WRONG Code",0)</f>
        <v>0</v>
      </c>
    </row>
    <row r="5873" spans="9:11" x14ac:dyDescent="0.35">
      <c r="I5873" s="65" t="str">
        <f>IF(Job_Cards[[#This Row],[Customer Name]]="",I5872,"")</f>
        <v>Counter Sale</v>
      </c>
      <c r="K5873" s="67">
        <f>_xlfn.XLOOKUP(Job_Cards[[#This Row],[Part Code Issued]],'Inventory Check'!$A$3:$A$3000,'Inventory Check'!$B$3:$B$3000,"WRONG Code",0)</f>
        <v>0</v>
      </c>
    </row>
    <row r="5874" spans="9:11" x14ac:dyDescent="0.35">
      <c r="I5874" s="65" t="str">
        <f>IF(Job_Cards[[#This Row],[Customer Name]]="",I5873,"")</f>
        <v>Counter Sale</v>
      </c>
      <c r="K5874" s="67">
        <f>_xlfn.XLOOKUP(Job_Cards[[#This Row],[Part Code Issued]],'Inventory Check'!$A$3:$A$3000,'Inventory Check'!$B$3:$B$3000,"WRONG Code",0)</f>
        <v>0</v>
      </c>
    </row>
    <row r="5875" spans="9:11" x14ac:dyDescent="0.35">
      <c r="I5875" s="65" t="str">
        <f>IF(Job_Cards[[#This Row],[Customer Name]]="",I5874,"")</f>
        <v>Counter Sale</v>
      </c>
      <c r="K5875" s="67">
        <f>_xlfn.XLOOKUP(Job_Cards[[#This Row],[Part Code Issued]],'Inventory Check'!$A$3:$A$3000,'Inventory Check'!$B$3:$B$3000,"WRONG Code",0)</f>
        <v>0</v>
      </c>
    </row>
    <row r="5876" spans="9:11" x14ac:dyDescent="0.35">
      <c r="I5876" s="65" t="str">
        <f>IF(Job_Cards[[#This Row],[Customer Name]]="",I5875,"")</f>
        <v>Counter Sale</v>
      </c>
      <c r="K5876" s="67">
        <f>_xlfn.XLOOKUP(Job_Cards[[#This Row],[Part Code Issued]],'Inventory Check'!$A$3:$A$3000,'Inventory Check'!$B$3:$B$3000,"WRONG Code",0)</f>
        <v>0</v>
      </c>
    </row>
    <row r="5877" spans="9:11" x14ac:dyDescent="0.35">
      <c r="I5877" s="65" t="str">
        <f>IF(Job_Cards[[#This Row],[Customer Name]]="",I5876,"")</f>
        <v>Counter Sale</v>
      </c>
      <c r="K5877" s="67">
        <f>_xlfn.XLOOKUP(Job_Cards[[#This Row],[Part Code Issued]],'Inventory Check'!$A$3:$A$3000,'Inventory Check'!$B$3:$B$3000,"WRONG Code",0)</f>
        <v>0</v>
      </c>
    </row>
    <row r="5878" spans="9:11" x14ac:dyDescent="0.35">
      <c r="I5878" s="65" t="str">
        <f>IF(Job_Cards[[#This Row],[Customer Name]]="",I5877,"")</f>
        <v>Counter Sale</v>
      </c>
      <c r="K5878" s="67">
        <f>_xlfn.XLOOKUP(Job_Cards[[#This Row],[Part Code Issued]],'Inventory Check'!$A$3:$A$3000,'Inventory Check'!$B$3:$B$3000,"WRONG Code",0)</f>
        <v>0</v>
      </c>
    </row>
    <row r="5879" spans="9:11" x14ac:dyDescent="0.35">
      <c r="I5879" s="65" t="str">
        <f>IF(Job_Cards[[#This Row],[Customer Name]]="",I5878,"")</f>
        <v>Counter Sale</v>
      </c>
      <c r="K5879" s="67">
        <f>_xlfn.XLOOKUP(Job_Cards[[#This Row],[Part Code Issued]],'Inventory Check'!$A$3:$A$3000,'Inventory Check'!$B$3:$B$3000,"WRONG Code",0)</f>
        <v>0</v>
      </c>
    </row>
    <row r="5880" spans="9:11" x14ac:dyDescent="0.35">
      <c r="I5880" s="65" t="str">
        <f>IF(Job_Cards[[#This Row],[Customer Name]]="",I5879,"")</f>
        <v>Counter Sale</v>
      </c>
      <c r="K5880" s="67">
        <f>_xlfn.XLOOKUP(Job_Cards[[#This Row],[Part Code Issued]],'Inventory Check'!$A$3:$A$3000,'Inventory Check'!$B$3:$B$3000,"WRONG Code",0)</f>
        <v>0</v>
      </c>
    </row>
    <row r="5881" spans="9:11" x14ac:dyDescent="0.35">
      <c r="I5881" s="65" t="str">
        <f>IF(Job_Cards[[#This Row],[Customer Name]]="",I5880,"")</f>
        <v>Counter Sale</v>
      </c>
      <c r="K5881" s="67">
        <f>_xlfn.XLOOKUP(Job_Cards[[#This Row],[Part Code Issued]],'Inventory Check'!$A$3:$A$3000,'Inventory Check'!$B$3:$B$3000,"WRONG Code",0)</f>
        <v>0</v>
      </c>
    </row>
    <row r="5882" spans="9:11" x14ac:dyDescent="0.35">
      <c r="I5882" s="65" t="str">
        <f>IF(Job_Cards[[#This Row],[Customer Name]]="",I5881,"")</f>
        <v>Counter Sale</v>
      </c>
      <c r="K5882" s="67">
        <f>_xlfn.XLOOKUP(Job_Cards[[#This Row],[Part Code Issued]],'Inventory Check'!$A$3:$A$3000,'Inventory Check'!$B$3:$B$3000,"WRONG Code",0)</f>
        <v>0</v>
      </c>
    </row>
    <row r="5883" spans="9:11" x14ac:dyDescent="0.35">
      <c r="I5883" s="65" t="str">
        <f>IF(Job_Cards[[#This Row],[Customer Name]]="",I5882,"")</f>
        <v>Counter Sale</v>
      </c>
      <c r="K5883" s="67">
        <f>_xlfn.XLOOKUP(Job_Cards[[#This Row],[Part Code Issued]],'Inventory Check'!$A$3:$A$3000,'Inventory Check'!$B$3:$B$3000,"WRONG Code",0)</f>
        <v>0</v>
      </c>
    </row>
    <row r="5884" spans="9:11" x14ac:dyDescent="0.35">
      <c r="I5884" s="65" t="str">
        <f>IF(Job_Cards[[#This Row],[Customer Name]]="",I5883,"")</f>
        <v>Counter Sale</v>
      </c>
      <c r="K5884" s="67">
        <f>_xlfn.XLOOKUP(Job_Cards[[#This Row],[Part Code Issued]],'Inventory Check'!$A$3:$A$3000,'Inventory Check'!$B$3:$B$3000,"WRONG Code",0)</f>
        <v>0</v>
      </c>
    </row>
    <row r="5885" spans="9:11" x14ac:dyDescent="0.35">
      <c r="I5885" s="65" t="str">
        <f>IF(Job_Cards[[#This Row],[Customer Name]]="",I5884,"")</f>
        <v>Counter Sale</v>
      </c>
      <c r="K5885" s="67">
        <f>_xlfn.XLOOKUP(Job_Cards[[#This Row],[Part Code Issued]],'Inventory Check'!$A$3:$A$3000,'Inventory Check'!$B$3:$B$3000,"WRONG Code",0)</f>
        <v>0</v>
      </c>
    </row>
    <row r="5886" spans="9:11" x14ac:dyDescent="0.35">
      <c r="I5886" s="65" t="str">
        <f>IF(Job_Cards[[#This Row],[Customer Name]]="",I5885,"")</f>
        <v>Counter Sale</v>
      </c>
      <c r="K5886" s="67">
        <f>_xlfn.XLOOKUP(Job_Cards[[#This Row],[Part Code Issued]],'Inventory Check'!$A$3:$A$3000,'Inventory Check'!$B$3:$B$3000,"WRONG Code",0)</f>
        <v>0</v>
      </c>
    </row>
    <row r="5887" spans="9:11" x14ac:dyDescent="0.35">
      <c r="I5887" s="65" t="str">
        <f>IF(Job_Cards[[#This Row],[Customer Name]]="",I5886,"")</f>
        <v>Counter Sale</v>
      </c>
      <c r="K5887" s="67">
        <f>_xlfn.XLOOKUP(Job_Cards[[#This Row],[Part Code Issued]],'Inventory Check'!$A$3:$A$3000,'Inventory Check'!$B$3:$B$3000,"WRONG Code",0)</f>
        <v>0</v>
      </c>
    </row>
    <row r="5888" spans="9:11" x14ac:dyDescent="0.35">
      <c r="I5888" s="65" t="str">
        <f>IF(Job_Cards[[#This Row],[Customer Name]]="",I5887,"")</f>
        <v>Counter Sale</v>
      </c>
      <c r="K5888" s="67">
        <f>_xlfn.XLOOKUP(Job_Cards[[#This Row],[Part Code Issued]],'Inventory Check'!$A$3:$A$3000,'Inventory Check'!$B$3:$B$3000,"WRONG Code",0)</f>
        <v>0</v>
      </c>
    </row>
    <row r="5889" spans="9:11" x14ac:dyDescent="0.35">
      <c r="I5889" s="65" t="str">
        <f>IF(Job_Cards[[#This Row],[Customer Name]]="",I5888,"")</f>
        <v>Counter Sale</v>
      </c>
      <c r="K5889" s="67">
        <f>_xlfn.XLOOKUP(Job_Cards[[#This Row],[Part Code Issued]],'Inventory Check'!$A$3:$A$3000,'Inventory Check'!$B$3:$B$3000,"WRONG Code",0)</f>
        <v>0</v>
      </c>
    </row>
    <row r="5890" spans="9:11" x14ac:dyDescent="0.35">
      <c r="I5890" s="65" t="str">
        <f>IF(Job_Cards[[#This Row],[Customer Name]]="",I5889,"")</f>
        <v>Counter Sale</v>
      </c>
      <c r="K5890" s="67">
        <f>_xlfn.XLOOKUP(Job_Cards[[#This Row],[Part Code Issued]],'Inventory Check'!$A$3:$A$3000,'Inventory Check'!$B$3:$B$3000,"WRONG Code",0)</f>
        <v>0</v>
      </c>
    </row>
    <row r="5891" spans="9:11" x14ac:dyDescent="0.35">
      <c r="I5891" s="65" t="str">
        <f>IF(Job_Cards[[#This Row],[Customer Name]]="",I5890,"")</f>
        <v>Counter Sale</v>
      </c>
      <c r="K5891" s="67">
        <f>_xlfn.XLOOKUP(Job_Cards[[#This Row],[Part Code Issued]],'Inventory Check'!$A$3:$A$3000,'Inventory Check'!$B$3:$B$3000,"WRONG Code",0)</f>
        <v>0</v>
      </c>
    </row>
    <row r="5892" spans="9:11" x14ac:dyDescent="0.35">
      <c r="I5892" s="65" t="str">
        <f>IF(Job_Cards[[#This Row],[Customer Name]]="",I5891,"")</f>
        <v>Counter Sale</v>
      </c>
      <c r="K5892" s="67">
        <f>_xlfn.XLOOKUP(Job_Cards[[#This Row],[Part Code Issued]],'Inventory Check'!$A$3:$A$3000,'Inventory Check'!$B$3:$B$3000,"WRONG Code",0)</f>
        <v>0</v>
      </c>
    </row>
    <row r="5893" spans="9:11" x14ac:dyDescent="0.35">
      <c r="I5893" s="65" t="str">
        <f>IF(Job_Cards[[#This Row],[Customer Name]]="",I5892,"")</f>
        <v>Counter Sale</v>
      </c>
      <c r="K5893" s="67">
        <f>_xlfn.XLOOKUP(Job_Cards[[#This Row],[Part Code Issued]],'Inventory Check'!$A$3:$A$3000,'Inventory Check'!$B$3:$B$3000,"WRONG Code",0)</f>
        <v>0</v>
      </c>
    </row>
    <row r="5894" spans="9:11" x14ac:dyDescent="0.35">
      <c r="I5894" s="65" t="str">
        <f>IF(Job_Cards[[#This Row],[Customer Name]]="",I5893,"")</f>
        <v>Counter Sale</v>
      </c>
      <c r="K5894" s="67">
        <f>_xlfn.XLOOKUP(Job_Cards[[#This Row],[Part Code Issued]],'Inventory Check'!$A$3:$A$3000,'Inventory Check'!$B$3:$B$3000,"WRONG Code",0)</f>
        <v>0</v>
      </c>
    </row>
    <row r="5895" spans="9:11" x14ac:dyDescent="0.35">
      <c r="I5895" s="65" t="str">
        <f>IF(Job_Cards[[#This Row],[Customer Name]]="",I5894,"")</f>
        <v>Counter Sale</v>
      </c>
      <c r="K5895" s="67">
        <f>_xlfn.XLOOKUP(Job_Cards[[#This Row],[Part Code Issued]],'Inventory Check'!$A$3:$A$3000,'Inventory Check'!$B$3:$B$3000,"WRONG Code",0)</f>
        <v>0</v>
      </c>
    </row>
    <row r="5896" spans="9:11" x14ac:dyDescent="0.35">
      <c r="I5896" s="65" t="str">
        <f>IF(Job_Cards[[#This Row],[Customer Name]]="",I5895,"")</f>
        <v>Counter Sale</v>
      </c>
      <c r="K5896" s="67">
        <f>_xlfn.XLOOKUP(Job_Cards[[#This Row],[Part Code Issued]],'Inventory Check'!$A$3:$A$3000,'Inventory Check'!$B$3:$B$3000,"WRONG Code",0)</f>
        <v>0</v>
      </c>
    </row>
    <row r="5897" spans="9:11" x14ac:dyDescent="0.35">
      <c r="I5897" s="65" t="str">
        <f>IF(Job_Cards[[#This Row],[Customer Name]]="",I5896,"")</f>
        <v>Counter Sale</v>
      </c>
      <c r="K5897" s="67">
        <f>_xlfn.XLOOKUP(Job_Cards[[#This Row],[Part Code Issued]],'Inventory Check'!$A$3:$A$3000,'Inventory Check'!$B$3:$B$3000,"WRONG Code",0)</f>
        <v>0</v>
      </c>
    </row>
    <row r="5898" spans="9:11" x14ac:dyDescent="0.35">
      <c r="I5898" s="65" t="str">
        <f>IF(Job_Cards[[#This Row],[Customer Name]]="",I5897,"")</f>
        <v>Counter Sale</v>
      </c>
      <c r="K5898" s="67">
        <f>_xlfn.XLOOKUP(Job_Cards[[#This Row],[Part Code Issued]],'Inventory Check'!$A$3:$A$3000,'Inventory Check'!$B$3:$B$3000,"WRONG Code",0)</f>
        <v>0</v>
      </c>
    </row>
    <row r="5899" spans="9:11" x14ac:dyDescent="0.35">
      <c r="I5899" s="65" t="str">
        <f>IF(Job_Cards[[#This Row],[Customer Name]]="",I5898,"")</f>
        <v>Counter Sale</v>
      </c>
      <c r="K5899" s="67">
        <f>_xlfn.XLOOKUP(Job_Cards[[#This Row],[Part Code Issued]],'Inventory Check'!$A$3:$A$3000,'Inventory Check'!$B$3:$B$3000,"WRONG Code",0)</f>
        <v>0</v>
      </c>
    </row>
    <row r="5900" spans="9:11" x14ac:dyDescent="0.35">
      <c r="I5900" s="65" t="str">
        <f>IF(Job_Cards[[#This Row],[Customer Name]]="",I5899,"")</f>
        <v>Counter Sale</v>
      </c>
      <c r="K5900" s="67">
        <f>_xlfn.XLOOKUP(Job_Cards[[#This Row],[Part Code Issued]],'Inventory Check'!$A$3:$A$3000,'Inventory Check'!$B$3:$B$3000,"WRONG Code",0)</f>
        <v>0</v>
      </c>
    </row>
    <row r="5901" spans="9:11" x14ac:dyDescent="0.35">
      <c r="I5901" s="65" t="str">
        <f>IF(Job_Cards[[#This Row],[Customer Name]]="",I5900,"")</f>
        <v>Counter Sale</v>
      </c>
      <c r="K5901" s="67">
        <f>_xlfn.XLOOKUP(Job_Cards[[#This Row],[Part Code Issued]],'Inventory Check'!$A$3:$A$3000,'Inventory Check'!$B$3:$B$3000,"WRONG Code",0)</f>
        <v>0</v>
      </c>
    </row>
    <row r="5902" spans="9:11" x14ac:dyDescent="0.35">
      <c r="I5902" s="65" t="str">
        <f>IF(Job_Cards[[#This Row],[Customer Name]]="",I5901,"")</f>
        <v>Counter Sale</v>
      </c>
      <c r="K5902" s="67">
        <f>_xlfn.XLOOKUP(Job_Cards[[#This Row],[Part Code Issued]],'Inventory Check'!$A$3:$A$3000,'Inventory Check'!$B$3:$B$3000,"WRONG Code",0)</f>
        <v>0</v>
      </c>
    </row>
    <row r="5903" spans="9:11" x14ac:dyDescent="0.35">
      <c r="I5903" s="65" t="str">
        <f>IF(Job_Cards[[#This Row],[Customer Name]]="",I5902,"")</f>
        <v>Counter Sale</v>
      </c>
      <c r="K5903" s="67">
        <f>_xlfn.XLOOKUP(Job_Cards[[#This Row],[Part Code Issued]],'Inventory Check'!$A$3:$A$3000,'Inventory Check'!$B$3:$B$3000,"WRONG Code",0)</f>
        <v>0</v>
      </c>
    </row>
    <row r="5904" spans="9:11" x14ac:dyDescent="0.35">
      <c r="I5904" s="65" t="str">
        <f>IF(Job_Cards[[#This Row],[Customer Name]]="",I5903,"")</f>
        <v>Counter Sale</v>
      </c>
      <c r="K5904" s="67">
        <f>_xlfn.XLOOKUP(Job_Cards[[#This Row],[Part Code Issued]],'Inventory Check'!$A$3:$A$3000,'Inventory Check'!$B$3:$B$3000,"WRONG Code",0)</f>
        <v>0</v>
      </c>
    </row>
    <row r="5905" spans="9:11" x14ac:dyDescent="0.35">
      <c r="I5905" s="65" t="str">
        <f>IF(Job_Cards[[#This Row],[Customer Name]]="",I5904,"")</f>
        <v>Counter Sale</v>
      </c>
      <c r="K5905" s="67">
        <f>_xlfn.XLOOKUP(Job_Cards[[#This Row],[Part Code Issued]],'Inventory Check'!$A$3:$A$3000,'Inventory Check'!$B$3:$B$3000,"WRONG Code",0)</f>
        <v>0</v>
      </c>
    </row>
    <row r="5906" spans="9:11" x14ac:dyDescent="0.35">
      <c r="I5906" s="65" t="str">
        <f>IF(Job_Cards[[#This Row],[Customer Name]]="",I5905,"")</f>
        <v>Counter Sale</v>
      </c>
      <c r="K5906" s="67">
        <f>_xlfn.XLOOKUP(Job_Cards[[#This Row],[Part Code Issued]],'Inventory Check'!$A$3:$A$3000,'Inventory Check'!$B$3:$B$3000,"WRONG Code",0)</f>
        <v>0</v>
      </c>
    </row>
    <row r="5907" spans="9:11" x14ac:dyDescent="0.35">
      <c r="I5907" s="65" t="str">
        <f>IF(Job_Cards[[#This Row],[Customer Name]]="",I5906,"")</f>
        <v>Counter Sale</v>
      </c>
      <c r="K5907" s="67">
        <f>_xlfn.XLOOKUP(Job_Cards[[#This Row],[Part Code Issued]],'Inventory Check'!$A$3:$A$3000,'Inventory Check'!$B$3:$B$3000,"WRONG Code",0)</f>
        <v>0</v>
      </c>
    </row>
    <row r="5908" spans="9:11" x14ac:dyDescent="0.35">
      <c r="I5908" s="65" t="str">
        <f>IF(Job_Cards[[#This Row],[Customer Name]]="",I5907,"")</f>
        <v>Counter Sale</v>
      </c>
      <c r="K5908" s="67">
        <f>_xlfn.XLOOKUP(Job_Cards[[#This Row],[Part Code Issued]],'Inventory Check'!$A$3:$A$3000,'Inventory Check'!$B$3:$B$3000,"WRONG Code",0)</f>
        <v>0</v>
      </c>
    </row>
    <row r="5909" spans="9:11" x14ac:dyDescent="0.35">
      <c r="I5909" s="65" t="str">
        <f>IF(Job_Cards[[#This Row],[Customer Name]]="",I5908,"")</f>
        <v>Counter Sale</v>
      </c>
      <c r="K5909" s="67">
        <f>_xlfn.XLOOKUP(Job_Cards[[#This Row],[Part Code Issued]],'Inventory Check'!$A$3:$A$3000,'Inventory Check'!$B$3:$B$3000,"WRONG Code",0)</f>
        <v>0</v>
      </c>
    </row>
    <row r="5910" spans="9:11" x14ac:dyDescent="0.35">
      <c r="I5910" s="65" t="str">
        <f>IF(Job_Cards[[#This Row],[Customer Name]]="",I5909,"")</f>
        <v>Counter Sale</v>
      </c>
      <c r="K5910" s="67">
        <f>_xlfn.XLOOKUP(Job_Cards[[#This Row],[Part Code Issued]],'Inventory Check'!$A$3:$A$3000,'Inventory Check'!$B$3:$B$3000,"WRONG Code",0)</f>
        <v>0</v>
      </c>
    </row>
    <row r="5911" spans="9:11" x14ac:dyDescent="0.35">
      <c r="I5911" s="65" t="str">
        <f>IF(Job_Cards[[#This Row],[Customer Name]]="",I5910,"")</f>
        <v>Counter Sale</v>
      </c>
      <c r="K5911" s="67">
        <f>_xlfn.XLOOKUP(Job_Cards[[#This Row],[Part Code Issued]],'Inventory Check'!$A$3:$A$3000,'Inventory Check'!$B$3:$B$3000,"WRONG Code",0)</f>
        <v>0</v>
      </c>
    </row>
    <row r="5912" spans="9:11" x14ac:dyDescent="0.35">
      <c r="I5912" s="65" t="str">
        <f>IF(Job_Cards[[#This Row],[Customer Name]]="",I5911,"")</f>
        <v>Counter Sale</v>
      </c>
      <c r="K5912" s="67">
        <f>_xlfn.XLOOKUP(Job_Cards[[#This Row],[Part Code Issued]],'Inventory Check'!$A$3:$A$3000,'Inventory Check'!$B$3:$B$3000,"WRONG Code",0)</f>
        <v>0</v>
      </c>
    </row>
    <row r="5913" spans="9:11" x14ac:dyDescent="0.35">
      <c r="I5913" s="65" t="str">
        <f>IF(Job_Cards[[#This Row],[Customer Name]]="",I5912,"")</f>
        <v>Counter Sale</v>
      </c>
      <c r="K5913" s="67">
        <f>_xlfn.XLOOKUP(Job_Cards[[#This Row],[Part Code Issued]],'Inventory Check'!$A$3:$A$3000,'Inventory Check'!$B$3:$B$3000,"WRONG Code",0)</f>
        <v>0</v>
      </c>
    </row>
    <row r="5914" spans="9:11" x14ac:dyDescent="0.35">
      <c r="I5914" s="65" t="str">
        <f>IF(Job_Cards[[#This Row],[Customer Name]]="",I5913,"")</f>
        <v>Counter Sale</v>
      </c>
      <c r="K5914" s="67">
        <f>_xlfn.XLOOKUP(Job_Cards[[#This Row],[Part Code Issued]],'Inventory Check'!$A$3:$A$3000,'Inventory Check'!$B$3:$B$3000,"WRONG Code",0)</f>
        <v>0</v>
      </c>
    </row>
    <row r="5915" spans="9:11" x14ac:dyDescent="0.35">
      <c r="I5915" s="65" t="str">
        <f>IF(Job_Cards[[#This Row],[Customer Name]]="",I5914,"")</f>
        <v>Counter Sale</v>
      </c>
      <c r="K5915" s="67">
        <f>_xlfn.XLOOKUP(Job_Cards[[#This Row],[Part Code Issued]],'Inventory Check'!$A$3:$A$3000,'Inventory Check'!$B$3:$B$3000,"WRONG Code",0)</f>
        <v>0</v>
      </c>
    </row>
    <row r="5916" spans="9:11" x14ac:dyDescent="0.35">
      <c r="I5916" s="65" t="str">
        <f>IF(Job_Cards[[#This Row],[Customer Name]]="",I5915,"")</f>
        <v>Counter Sale</v>
      </c>
      <c r="K5916" s="67">
        <f>_xlfn.XLOOKUP(Job_Cards[[#This Row],[Part Code Issued]],'Inventory Check'!$A$3:$A$3000,'Inventory Check'!$B$3:$B$3000,"WRONG Code",0)</f>
        <v>0</v>
      </c>
    </row>
    <row r="5917" spans="9:11" x14ac:dyDescent="0.35">
      <c r="I5917" s="65" t="str">
        <f>IF(Job_Cards[[#This Row],[Customer Name]]="",I5916,"")</f>
        <v>Counter Sale</v>
      </c>
      <c r="K5917" s="67">
        <f>_xlfn.XLOOKUP(Job_Cards[[#This Row],[Part Code Issued]],'Inventory Check'!$A$3:$A$3000,'Inventory Check'!$B$3:$B$3000,"WRONG Code",0)</f>
        <v>0</v>
      </c>
    </row>
    <row r="5918" spans="9:11" x14ac:dyDescent="0.35">
      <c r="I5918" s="65" t="str">
        <f>IF(Job_Cards[[#This Row],[Customer Name]]="",I5917,"")</f>
        <v>Counter Sale</v>
      </c>
      <c r="K5918" s="67">
        <f>_xlfn.XLOOKUP(Job_Cards[[#This Row],[Part Code Issued]],'Inventory Check'!$A$3:$A$3000,'Inventory Check'!$B$3:$B$3000,"WRONG Code",0)</f>
        <v>0</v>
      </c>
    </row>
    <row r="5919" spans="9:11" x14ac:dyDescent="0.35">
      <c r="I5919" s="65" t="str">
        <f>IF(Job_Cards[[#This Row],[Customer Name]]="",I5918,"")</f>
        <v>Counter Sale</v>
      </c>
      <c r="K5919" s="67">
        <f>_xlfn.XLOOKUP(Job_Cards[[#This Row],[Part Code Issued]],'Inventory Check'!$A$3:$A$3000,'Inventory Check'!$B$3:$B$3000,"WRONG Code",0)</f>
        <v>0</v>
      </c>
    </row>
    <row r="5920" spans="9:11" x14ac:dyDescent="0.35">
      <c r="I5920" s="65" t="str">
        <f>IF(Job_Cards[[#This Row],[Customer Name]]="",I5919,"")</f>
        <v>Counter Sale</v>
      </c>
      <c r="K5920" s="67">
        <f>_xlfn.XLOOKUP(Job_Cards[[#This Row],[Part Code Issued]],'Inventory Check'!$A$3:$A$3000,'Inventory Check'!$B$3:$B$3000,"WRONG Code",0)</f>
        <v>0</v>
      </c>
    </row>
    <row r="5921" spans="9:11" x14ac:dyDescent="0.35">
      <c r="I5921" s="65" t="str">
        <f>IF(Job_Cards[[#This Row],[Customer Name]]="",I5920,"")</f>
        <v>Counter Sale</v>
      </c>
      <c r="K5921" s="67">
        <f>_xlfn.XLOOKUP(Job_Cards[[#This Row],[Part Code Issued]],'Inventory Check'!$A$3:$A$3000,'Inventory Check'!$B$3:$B$3000,"WRONG Code",0)</f>
        <v>0</v>
      </c>
    </row>
    <row r="5922" spans="9:11" x14ac:dyDescent="0.35">
      <c r="I5922" s="65" t="str">
        <f>IF(Job_Cards[[#This Row],[Customer Name]]="",I5921,"")</f>
        <v>Counter Sale</v>
      </c>
      <c r="K5922" s="67">
        <f>_xlfn.XLOOKUP(Job_Cards[[#This Row],[Part Code Issued]],'Inventory Check'!$A$3:$A$3000,'Inventory Check'!$B$3:$B$3000,"WRONG Code",0)</f>
        <v>0</v>
      </c>
    </row>
    <row r="5923" spans="9:11" x14ac:dyDescent="0.35">
      <c r="I5923" s="65" t="str">
        <f>IF(Job_Cards[[#This Row],[Customer Name]]="",I5922,"")</f>
        <v>Counter Sale</v>
      </c>
      <c r="K5923" s="67">
        <f>_xlfn.XLOOKUP(Job_Cards[[#This Row],[Part Code Issued]],'Inventory Check'!$A$3:$A$3000,'Inventory Check'!$B$3:$B$3000,"WRONG Code",0)</f>
        <v>0</v>
      </c>
    </row>
    <row r="5924" spans="9:11" x14ac:dyDescent="0.35">
      <c r="I5924" s="65" t="str">
        <f>IF(Job_Cards[[#This Row],[Customer Name]]="",I5923,"")</f>
        <v>Counter Sale</v>
      </c>
      <c r="K5924" s="67">
        <f>_xlfn.XLOOKUP(Job_Cards[[#This Row],[Part Code Issued]],'Inventory Check'!$A$3:$A$3000,'Inventory Check'!$B$3:$B$3000,"WRONG Code",0)</f>
        <v>0</v>
      </c>
    </row>
    <row r="5925" spans="9:11" x14ac:dyDescent="0.35">
      <c r="I5925" s="65" t="str">
        <f>IF(Job_Cards[[#This Row],[Customer Name]]="",I5924,"")</f>
        <v>Counter Sale</v>
      </c>
      <c r="K5925" s="67">
        <f>_xlfn.XLOOKUP(Job_Cards[[#This Row],[Part Code Issued]],'Inventory Check'!$A$3:$A$3000,'Inventory Check'!$B$3:$B$3000,"WRONG Code",0)</f>
        <v>0</v>
      </c>
    </row>
    <row r="5926" spans="9:11" x14ac:dyDescent="0.35">
      <c r="I5926" s="65" t="str">
        <f>IF(Job_Cards[[#This Row],[Customer Name]]="",I5925,"")</f>
        <v>Counter Sale</v>
      </c>
      <c r="K5926" s="67">
        <f>_xlfn.XLOOKUP(Job_Cards[[#This Row],[Part Code Issued]],'Inventory Check'!$A$3:$A$3000,'Inventory Check'!$B$3:$B$3000,"WRONG Code",0)</f>
        <v>0</v>
      </c>
    </row>
    <row r="5927" spans="9:11" x14ac:dyDescent="0.35">
      <c r="I5927" s="65" t="str">
        <f>IF(Job_Cards[[#This Row],[Customer Name]]="",I5926,"")</f>
        <v>Counter Sale</v>
      </c>
      <c r="K5927" s="67">
        <f>_xlfn.XLOOKUP(Job_Cards[[#This Row],[Part Code Issued]],'Inventory Check'!$A$3:$A$3000,'Inventory Check'!$B$3:$B$3000,"WRONG Code",0)</f>
        <v>0</v>
      </c>
    </row>
    <row r="5928" spans="9:11" x14ac:dyDescent="0.35">
      <c r="I5928" s="65" t="str">
        <f>IF(Job_Cards[[#This Row],[Customer Name]]="",I5927,"")</f>
        <v>Counter Sale</v>
      </c>
      <c r="K5928" s="67">
        <f>_xlfn.XLOOKUP(Job_Cards[[#This Row],[Part Code Issued]],'Inventory Check'!$A$3:$A$3000,'Inventory Check'!$B$3:$B$3000,"WRONG Code",0)</f>
        <v>0</v>
      </c>
    </row>
    <row r="5929" spans="9:11" x14ac:dyDescent="0.35">
      <c r="I5929" s="65" t="str">
        <f>IF(Job_Cards[[#This Row],[Customer Name]]="",I5928,"")</f>
        <v>Counter Sale</v>
      </c>
      <c r="K5929" s="67">
        <f>_xlfn.XLOOKUP(Job_Cards[[#This Row],[Part Code Issued]],'Inventory Check'!$A$3:$A$3000,'Inventory Check'!$B$3:$B$3000,"WRONG Code",0)</f>
        <v>0</v>
      </c>
    </row>
    <row r="5930" spans="9:11" x14ac:dyDescent="0.35">
      <c r="I5930" s="65" t="str">
        <f>IF(Job_Cards[[#This Row],[Customer Name]]="",I5929,"")</f>
        <v>Counter Sale</v>
      </c>
      <c r="K5930" s="67">
        <f>_xlfn.XLOOKUP(Job_Cards[[#This Row],[Part Code Issued]],'Inventory Check'!$A$3:$A$3000,'Inventory Check'!$B$3:$B$3000,"WRONG Code",0)</f>
        <v>0</v>
      </c>
    </row>
    <row r="5931" spans="9:11" x14ac:dyDescent="0.35">
      <c r="I5931" s="65" t="str">
        <f>IF(Job_Cards[[#This Row],[Customer Name]]="",I5930,"")</f>
        <v>Counter Sale</v>
      </c>
      <c r="K5931" s="67">
        <f>_xlfn.XLOOKUP(Job_Cards[[#This Row],[Part Code Issued]],'Inventory Check'!$A$3:$A$3000,'Inventory Check'!$B$3:$B$3000,"WRONG Code",0)</f>
        <v>0</v>
      </c>
    </row>
    <row r="5932" spans="9:11" x14ac:dyDescent="0.35">
      <c r="I5932" s="65" t="str">
        <f>IF(Job_Cards[[#This Row],[Customer Name]]="",I5931,"")</f>
        <v>Counter Sale</v>
      </c>
      <c r="K5932" s="67">
        <f>_xlfn.XLOOKUP(Job_Cards[[#This Row],[Part Code Issued]],'Inventory Check'!$A$3:$A$3000,'Inventory Check'!$B$3:$B$3000,"WRONG Code",0)</f>
        <v>0</v>
      </c>
    </row>
    <row r="5933" spans="9:11" x14ac:dyDescent="0.35">
      <c r="I5933" s="65" t="str">
        <f>IF(Job_Cards[[#This Row],[Customer Name]]="",I5932,"")</f>
        <v>Counter Sale</v>
      </c>
      <c r="K5933" s="67">
        <f>_xlfn.XLOOKUP(Job_Cards[[#This Row],[Part Code Issued]],'Inventory Check'!$A$3:$A$3000,'Inventory Check'!$B$3:$B$3000,"WRONG Code",0)</f>
        <v>0</v>
      </c>
    </row>
    <row r="5934" spans="9:11" x14ac:dyDescent="0.35">
      <c r="I5934" s="65" t="str">
        <f>IF(Job_Cards[[#This Row],[Customer Name]]="",I5933,"")</f>
        <v>Counter Sale</v>
      </c>
      <c r="K5934" s="67">
        <f>_xlfn.XLOOKUP(Job_Cards[[#This Row],[Part Code Issued]],'Inventory Check'!$A$3:$A$3000,'Inventory Check'!$B$3:$B$3000,"WRONG Code",0)</f>
        <v>0</v>
      </c>
    </row>
    <row r="5935" spans="9:11" x14ac:dyDescent="0.35">
      <c r="I5935" s="65" t="str">
        <f>IF(Job_Cards[[#This Row],[Customer Name]]="",I5934,"")</f>
        <v>Counter Sale</v>
      </c>
      <c r="K5935" s="67">
        <f>_xlfn.XLOOKUP(Job_Cards[[#This Row],[Part Code Issued]],'Inventory Check'!$A$3:$A$3000,'Inventory Check'!$B$3:$B$3000,"WRONG Code",0)</f>
        <v>0</v>
      </c>
    </row>
    <row r="5936" spans="9:11" x14ac:dyDescent="0.35">
      <c r="I5936" s="65" t="str">
        <f>IF(Job_Cards[[#This Row],[Customer Name]]="",I5935,"")</f>
        <v>Counter Sale</v>
      </c>
      <c r="K5936" s="67">
        <f>_xlfn.XLOOKUP(Job_Cards[[#This Row],[Part Code Issued]],'Inventory Check'!$A$3:$A$3000,'Inventory Check'!$B$3:$B$3000,"WRONG Code",0)</f>
        <v>0</v>
      </c>
    </row>
    <row r="5937" spans="9:11" x14ac:dyDescent="0.35">
      <c r="I5937" s="65" t="str">
        <f>IF(Job_Cards[[#This Row],[Customer Name]]="",I5936,"")</f>
        <v>Counter Sale</v>
      </c>
      <c r="K5937" s="67">
        <f>_xlfn.XLOOKUP(Job_Cards[[#This Row],[Part Code Issued]],'Inventory Check'!$A$3:$A$3000,'Inventory Check'!$B$3:$B$3000,"WRONG Code",0)</f>
        <v>0</v>
      </c>
    </row>
    <row r="5938" spans="9:11" x14ac:dyDescent="0.35">
      <c r="I5938" s="65" t="str">
        <f>IF(Job_Cards[[#This Row],[Customer Name]]="",I5937,"")</f>
        <v>Counter Sale</v>
      </c>
      <c r="K5938" s="67">
        <f>_xlfn.XLOOKUP(Job_Cards[[#This Row],[Part Code Issued]],'Inventory Check'!$A$3:$A$3000,'Inventory Check'!$B$3:$B$3000,"WRONG Code",0)</f>
        <v>0</v>
      </c>
    </row>
    <row r="5939" spans="9:11" x14ac:dyDescent="0.35">
      <c r="I5939" s="65" t="str">
        <f>IF(Job_Cards[[#This Row],[Customer Name]]="",I5938,"")</f>
        <v>Counter Sale</v>
      </c>
      <c r="K5939" s="67">
        <f>_xlfn.XLOOKUP(Job_Cards[[#This Row],[Part Code Issued]],'Inventory Check'!$A$3:$A$3000,'Inventory Check'!$B$3:$B$3000,"WRONG Code",0)</f>
        <v>0</v>
      </c>
    </row>
    <row r="5940" spans="9:11" x14ac:dyDescent="0.35">
      <c r="I5940" s="65" t="str">
        <f>IF(Job_Cards[[#This Row],[Customer Name]]="",I5939,"")</f>
        <v>Counter Sale</v>
      </c>
      <c r="K5940" s="67">
        <f>_xlfn.XLOOKUP(Job_Cards[[#This Row],[Part Code Issued]],'Inventory Check'!$A$3:$A$3000,'Inventory Check'!$B$3:$B$3000,"WRONG Code",0)</f>
        <v>0</v>
      </c>
    </row>
    <row r="5941" spans="9:11" x14ac:dyDescent="0.35">
      <c r="I5941" s="65" t="str">
        <f>IF(Job_Cards[[#This Row],[Customer Name]]="",I5940,"")</f>
        <v>Counter Sale</v>
      </c>
      <c r="K5941" s="67">
        <f>_xlfn.XLOOKUP(Job_Cards[[#This Row],[Part Code Issued]],'Inventory Check'!$A$3:$A$3000,'Inventory Check'!$B$3:$B$3000,"WRONG Code",0)</f>
        <v>0</v>
      </c>
    </row>
    <row r="5942" spans="9:11" x14ac:dyDescent="0.35">
      <c r="I5942" s="65" t="str">
        <f>IF(Job_Cards[[#This Row],[Customer Name]]="",I5941,"")</f>
        <v>Counter Sale</v>
      </c>
      <c r="K5942" s="67">
        <f>_xlfn.XLOOKUP(Job_Cards[[#This Row],[Part Code Issued]],'Inventory Check'!$A$3:$A$3000,'Inventory Check'!$B$3:$B$3000,"WRONG Code",0)</f>
        <v>0</v>
      </c>
    </row>
    <row r="5943" spans="9:11" x14ac:dyDescent="0.35">
      <c r="I5943" s="65" t="str">
        <f>IF(Job_Cards[[#This Row],[Customer Name]]="",I5942,"")</f>
        <v>Counter Sale</v>
      </c>
      <c r="K5943" s="67">
        <f>_xlfn.XLOOKUP(Job_Cards[[#This Row],[Part Code Issued]],'Inventory Check'!$A$3:$A$3000,'Inventory Check'!$B$3:$B$3000,"WRONG Code",0)</f>
        <v>0</v>
      </c>
    </row>
    <row r="5944" spans="9:11" x14ac:dyDescent="0.35">
      <c r="I5944" s="65" t="str">
        <f>IF(Job_Cards[[#This Row],[Customer Name]]="",I5943,"")</f>
        <v>Counter Sale</v>
      </c>
      <c r="K5944" s="67">
        <f>_xlfn.XLOOKUP(Job_Cards[[#This Row],[Part Code Issued]],'Inventory Check'!$A$3:$A$3000,'Inventory Check'!$B$3:$B$3000,"WRONG Code",0)</f>
        <v>0</v>
      </c>
    </row>
    <row r="5945" spans="9:11" x14ac:dyDescent="0.35">
      <c r="I5945" s="65" t="str">
        <f>IF(Job_Cards[[#This Row],[Customer Name]]="",I5944,"")</f>
        <v>Counter Sale</v>
      </c>
      <c r="K5945" s="67">
        <f>_xlfn.XLOOKUP(Job_Cards[[#This Row],[Part Code Issued]],'Inventory Check'!$A$3:$A$3000,'Inventory Check'!$B$3:$B$3000,"WRONG Code",0)</f>
        <v>0</v>
      </c>
    </row>
    <row r="5946" spans="9:11" x14ac:dyDescent="0.35">
      <c r="I5946" s="65" t="str">
        <f>IF(Job_Cards[[#This Row],[Customer Name]]="",I5945,"")</f>
        <v>Counter Sale</v>
      </c>
      <c r="K5946" s="67">
        <f>_xlfn.XLOOKUP(Job_Cards[[#This Row],[Part Code Issued]],'Inventory Check'!$A$3:$A$3000,'Inventory Check'!$B$3:$B$3000,"WRONG Code",0)</f>
        <v>0</v>
      </c>
    </row>
    <row r="5947" spans="9:11" x14ac:dyDescent="0.35">
      <c r="I5947" s="65" t="str">
        <f>IF(Job_Cards[[#This Row],[Customer Name]]="",I5946,"")</f>
        <v>Counter Sale</v>
      </c>
      <c r="K5947" s="67">
        <f>_xlfn.XLOOKUP(Job_Cards[[#This Row],[Part Code Issued]],'Inventory Check'!$A$3:$A$3000,'Inventory Check'!$B$3:$B$3000,"WRONG Code",0)</f>
        <v>0</v>
      </c>
    </row>
    <row r="5948" spans="9:11" x14ac:dyDescent="0.35">
      <c r="I5948" s="65" t="str">
        <f>IF(Job_Cards[[#This Row],[Customer Name]]="",I5947,"")</f>
        <v>Counter Sale</v>
      </c>
      <c r="K5948" s="67">
        <f>_xlfn.XLOOKUP(Job_Cards[[#This Row],[Part Code Issued]],'Inventory Check'!$A$3:$A$3000,'Inventory Check'!$B$3:$B$3000,"WRONG Code",0)</f>
        <v>0</v>
      </c>
    </row>
    <row r="5949" spans="9:11" x14ac:dyDescent="0.35">
      <c r="I5949" s="65" t="str">
        <f>IF(Job_Cards[[#This Row],[Customer Name]]="",I5948,"")</f>
        <v>Counter Sale</v>
      </c>
      <c r="K5949" s="67">
        <f>_xlfn.XLOOKUP(Job_Cards[[#This Row],[Part Code Issued]],'Inventory Check'!$A$3:$A$3000,'Inventory Check'!$B$3:$B$3000,"WRONG Code",0)</f>
        <v>0</v>
      </c>
    </row>
    <row r="5950" spans="9:11" x14ac:dyDescent="0.35">
      <c r="I5950" s="65" t="str">
        <f>IF(Job_Cards[[#This Row],[Customer Name]]="",I5949,"")</f>
        <v>Counter Sale</v>
      </c>
      <c r="K5950" s="67">
        <f>_xlfn.XLOOKUP(Job_Cards[[#This Row],[Part Code Issued]],'Inventory Check'!$A$3:$A$3000,'Inventory Check'!$B$3:$B$3000,"WRONG Code",0)</f>
        <v>0</v>
      </c>
    </row>
    <row r="5951" spans="9:11" x14ac:dyDescent="0.35">
      <c r="I5951" s="65" t="str">
        <f>IF(Job_Cards[[#This Row],[Customer Name]]="",I5950,"")</f>
        <v>Counter Sale</v>
      </c>
      <c r="K5951" s="67">
        <f>_xlfn.XLOOKUP(Job_Cards[[#This Row],[Part Code Issued]],'Inventory Check'!$A$3:$A$3000,'Inventory Check'!$B$3:$B$3000,"WRONG Code",0)</f>
        <v>0</v>
      </c>
    </row>
    <row r="5952" spans="9:11" x14ac:dyDescent="0.35">
      <c r="I5952" s="65" t="str">
        <f>IF(Job_Cards[[#This Row],[Customer Name]]="",I5951,"")</f>
        <v>Counter Sale</v>
      </c>
      <c r="K5952" s="67">
        <f>_xlfn.XLOOKUP(Job_Cards[[#This Row],[Part Code Issued]],'Inventory Check'!$A$3:$A$3000,'Inventory Check'!$B$3:$B$3000,"WRONG Code",0)</f>
        <v>0</v>
      </c>
    </row>
    <row r="5953" spans="9:11" x14ac:dyDescent="0.35">
      <c r="I5953" s="65" t="str">
        <f>IF(Job_Cards[[#This Row],[Customer Name]]="",I5952,"")</f>
        <v>Counter Sale</v>
      </c>
      <c r="K5953" s="67">
        <f>_xlfn.XLOOKUP(Job_Cards[[#This Row],[Part Code Issued]],'Inventory Check'!$A$3:$A$3000,'Inventory Check'!$B$3:$B$3000,"WRONG Code",0)</f>
        <v>0</v>
      </c>
    </row>
    <row r="5954" spans="9:11" x14ac:dyDescent="0.35">
      <c r="I5954" s="65" t="str">
        <f>IF(Job_Cards[[#This Row],[Customer Name]]="",I5953,"")</f>
        <v>Counter Sale</v>
      </c>
      <c r="K5954" s="67">
        <f>_xlfn.XLOOKUP(Job_Cards[[#This Row],[Part Code Issued]],'Inventory Check'!$A$3:$A$3000,'Inventory Check'!$B$3:$B$3000,"WRONG Code",0)</f>
        <v>0</v>
      </c>
    </row>
    <row r="5955" spans="9:11" x14ac:dyDescent="0.35">
      <c r="I5955" s="65" t="str">
        <f>IF(Job_Cards[[#This Row],[Customer Name]]="",I5954,"")</f>
        <v>Counter Sale</v>
      </c>
      <c r="K5955" s="67">
        <f>_xlfn.XLOOKUP(Job_Cards[[#This Row],[Part Code Issued]],'Inventory Check'!$A$3:$A$3000,'Inventory Check'!$B$3:$B$3000,"WRONG Code",0)</f>
        <v>0</v>
      </c>
    </row>
    <row r="5956" spans="9:11" x14ac:dyDescent="0.35">
      <c r="I5956" s="65" t="str">
        <f>IF(Job_Cards[[#This Row],[Customer Name]]="",I5955,"")</f>
        <v>Counter Sale</v>
      </c>
      <c r="K5956" s="67">
        <f>_xlfn.XLOOKUP(Job_Cards[[#This Row],[Part Code Issued]],'Inventory Check'!$A$3:$A$3000,'Inventory Check'!$B$3:$B$3000,"WRONG Code",0)</f>
        <v>0</v>
      </c>
    </row>
    <row r="5957" spans="9:11" x14ac:dyDescent="0.35">
      <c r="I5957" s="65" t="str">
        <f>IF(Job_Cards[[#This Row],[Customer Name]]="",I5956,"")</f>
        <v>Counter Sale</v>
      </c>
      <c r="K5957" s="67">
        <f>_xlfn.XLOOKUP(Job_Cards[[#This Row],[Part Code Issued]],'Inventory Check'!$A$3:$A$3000,'Inventory Check'!$B$3:$B$3000,"WRONG Code",0)</f>
        <v>0</v>
      </c>
    </row>
    <row r="5958" spans="9:11" x14ac:dyDescent="0.35">
      <c r="I5958" s="65" t="str">
        <f>IF(Job_Cards[[#This Row],[Customer Name]]="",I5957,"")</f>
        <v>Counter Sale</v>
      </c>
      <c r="K5958" s="67">
        <f>_xlfn.XLOOKUP(Job_Cards[[#This Row],[Part Code Issued]],'Inventory Check'!$A$3:$A$3000,'Inventory Check'!$B$3:$B$3000,"WRONG Code",0)</f>
        <v>0</v>
      </c>
    </row>
    <row r="5959" spans="9:11" x14ac:dyDescent="0.35">
      <c r="I5959" s="65" t="str">
        <f>IF(Job_Cards[[#This Row],[Customer Name]]="",I5958,"")</f>
        <v>Counter Sale</v>
      </c>
      <c r="K5959" s="67">
        <f>_xlfn.XLOOKUP(Job_Cards[[#This Row],[Part Code Issued]],'Inventory Check'!$A$3:$A$3000,'Inventory Check'!$B$3:$B$3000,"WRONG Code",0)</f>
        <v>0</v>
      </c>
    </row>
    <row r="5960" spans="9:11" x14ac:dyDescent="0.35">
      <c r="I5960" s="65" t="str">
        <f>IF(Job_Cards[[#This Row],[Customer Name]]="",I5959,"")</f>
        <v>Counter Sale</v>
      </c>
      <c r="K5960" s="67">
        <f>_xlfn.XLOOKUP(Job_Cards[[#This Row],[Part Code Issued]],'Inventory Check'!$A$3:$A$3000,'Inventory Check'!$B$3:$B$3000,"WRONG Code",0)</f>
        <v>0</v>
      </c>
    </row>
    <row r="5961" spans="9:11" x14ac:dyDescent="0.35">
      <c r="I5961" s="65" t="str">
        <f>IF(Job_Cards[[#This Row],[Customer Name]]="",I5960,"")</f>
        <v>Counter Sale</v>
      </c>
      <c r="K5961" s="67">
        <f>_xlfn.XLOOKUP(Job_Cards[[#This Row],[Part Code Issued]],'Inventory Check'!$A$3:$A$3000,'Inventory Check'!$B$3:$B$3000,"WRONG Code",0)</f>
        <v>0</v>
      </c>
    </row>
    <row r="5962" spans="9:11" x14ac:dyDescent="0.35">
      <c r="I5962" s="65" t="str">
        <f>IF(Job_Cards[[#This Row],[Customer Name]]="",I5961,"")</f>
        <v>Counter Sale</v>
      </c>
      <c r="K5962" s="67">
        <f>_xlfn.XLOOKUP(Job_Cards[[#This Row],[Part Code Issued]],'Inventory Check'!$A$3:$A$3000,'Inventory Check'!$B$3:$B$3000,"WRONG Code",0)</f>
        <v>0</v>
      </c>
    </row>
    <row r="5963" spans="9:11" x14ac:dyDescent="0.35">
      <c r="I5963" s="65" t="str">
        <f>IF(Job_Cards[[#This Row],[Customer Name]]="",I5962,"")</f>
        <v>Counter Sale</v>
      </c>
      <c r="K5963" s="67">
        <f>_xlfn.XLOOKUP(Job_Cards[[#This Row],[Part Code Issued]],'Inventory Check'!$A$3:$A$3000,'Inventory Check'!$B$3:$B$3000,"WRONG Code",0)</f>
        <v>0</v>
      </c>
    </row>
    <row r="5964" spans="9:11" x14ac:dyDescent="0.35">
      <c r="I5964" s="65" t="str">
        <f>IF(Job_Cards[[#This Row],[Customer Name]]="",I5963,"")</f>
        <v>Counter Sale</v>
      </c>
      <c r="K5964" s="67">
        <f>_xlfn.XLOOKUP(Job_Cards[[#This Row],[Part Code Issued]],'Inventory Check'!$A$3:$A$3000,'Inventory Check'!$B$3:$B$3000,"WRONG Code",0)</f>
        <v>0</v>
      </c>
    </row>
    <row r="5965" spans="9:11" x14ac:dyDescent="0.35">
      <c r="I5965" s="65" t="str">
        <f>IF(Job_Cards[[#This Row],[Customer Name]]="",I5964,"")</f>
        <v>Counter Sale</v>
      </c>
      <c r="K5965" s="67">
        <f>_xlfn.XLOOKUP(Job_Cards[[#This Row],[Part Code Issued]],'Inventory Check'!$A$3:$A$3000,'Inventory Check'!$B$3:$B$3000,"WRONG Code",0)</f>
        <v>0</v>
      </c>
    </row>
    <row r="5966" spans="9:11" x14ac:dyDescent="0.35">
      <c r="I5966" s="65" t="str">
        <f>IF(Job_Cards[[#This Row],[Customer Name]]="",I5965,"")</f>
        <v>Counter Sale</v>
      </c>
      <c r="K5966" s="67">
        <f>_xlfn.XLOOKUP(Job_Cards[[#This Row],[Part Code Issued]],'Inventory Check'!$A$3:$A$3000,'Inventory Check'!$B$3:$B$3000,"WRONG Code",0)</f>
        <v>0</v>
      </c>
    </row>
    <row r="5967" spans="9:11" x14ac:dyDescent="0.35">
      <c r="I5967" s="65" t="str">
        <f>IF(Job_Cards[[#This Row],[Customer Name]]="",I5966,"")</f>
        <v>Counter Sale</v>
      </c>
      <c r="K5967" s="67">
        <f>_xlfn.XLOOKUP(Job_Cards[[#This Row],[Part Code Issued]],'Inventory Check'!$A$3:$A$3000,'Inventory Check'!$B$3:$B$3000,"WRONG Code",0)</f>
        <v>0</v>
      </c>
    </row>
    <row r="5968" spans="9:11" x14ac:dyDescent="0.35">
      <c r="I5968" s="65" t="str">
        <f>IF(Job_Cards[[#This Row],[Customer Name]]="",I5967,"")</f>
        <v>Counter Sale</v>
      </c>
      <c r="K5968" s="67">
        <f>_xlfn.XLOOKUP(Job_Cards[[#This Row],[Part Code Issued]],'Inventory Check'!$A$3:$A$3000,'Inventory Check'!$B$3:$B$3000,"WRONG Code",0)</f>
        <v>0</v>
      </c>
    </row>
    <row r="5969" spans="9:11" x14ac:dyDescent="0.35">
      <c r="I5969" s="65" t="str">
        <f>IF(Job_Cards[[#This Row],[Customer Name]]="",I5968,"")</f>
        <v>Counter Sale</v>
      </c>
      <c r="K5969" s="67">
        <f>_xlfn.XLOOKUP(Job_Cards[[#This Row],[Part Code Issued]],'Inventory Check'!$A$3:$A$3000,'Inventory Check'!$B$3:$B$3000,"WRONG Code",0)</f>
        <v>0</v>
      </c>
    </row>
    <row r="5970" spans="9:11" x14ac:dyDescent="0.35">
      <c r="I5970" s="65" t="str">
        <f>IF(Job_Cards[[#This Row],[Customer Name]]="",I5969,"")</f>
        <v>Counter Sale</v>
      </c>
      <c r="K5970" s="67">
        <f>_xlfn.XLOOKUP(Job_Cards[[#This Row],[Part Code Issued]],'Inventory Check'!$A$3:$A$3000,'Inventory Check'!$B$3:$B$3000,"WRONG Code",0)</f>
        <v>0</v>
      </c>
    </row>
    <row r="5971" spans="9:11" x14ac:dyDescent="0.35">
      <c r="I5971" s="65" t="str">
        <f>IF(Job_Cards[[#This Row],[Customer Name]]="",I5970,"")</f>
        <v>Counter Sale</v>
      </c>
      <c r="K5971" s="67">
        <f>_xlfn.XLOOKUP(Job_Cards[[#This Row],[Part Code Issued]],'Inventory Check'!$A$3:$A$3000,'Inventory Check'!$B$3:$B$3000,"WRONG Code",0)</f>
        <v>0</v>
      </c>
    </row>
    <row r="5972" spans="9:11" x14ac:dyDescent="0.35">
      <c r="I5972" s="65" t="str">
        <f>IF(Job_Cards[[#This Row],[Customer Name]]="",I5971,"")</f>
        <v>Counter Sale</v>
      </c>
      <c r="K5972" s="67">
        <f>_xlfn.XLOOKUP(Job_Cards[[#This Row],[Part Code Issued]],'Inventory Check'!$A$3:$A$3000,'Inventory Check'!$B$3:$B$3000,"WRONG Code",0)</f>
        <v>0</v>
      </c>
    </row>
    <row r="5973" spans="9:11" x14ac:dyDescent="0.35">
      <c r="I5973" s="65" t="str">
        <f>IF(Job_Cards[[#This Row],[Customer Name]]="",I5972,"")</f>
        <v>Counter Sale</v>
      </c>
      <c r="K5973" s="67">
        <f>_xlfn.XLOOKUP(Job_Cards[[#This Row],[Part Code Issued]],'Inventory Check'!$A$3:$A$3000,'Inventory Check'!$B$3:$B$3000,"WRONG Code",0)</f>
        <v>0</v>
      </c>
    </row>
    <row r="5974" spans="9:11" x14ac:dyDescent="0.35">
      <c r="I5974" s="65" t="str">
        <f>IF(Job_Cards[[#This Row],[Customer Name]]="",I5973,"")</f>
        <v>Counter Sale</v>
      </c>
      <c r="K5974" s="67">
        <f>_xlfn.XLOOKUP(Job_Cards[[#This Row],[Part Code Issued]],'Inventory Check'!$A$3:$A$3000,'Inventory Check'!$B$3:$B$3000,"WRONG Code",0)</f>
        <v>0</v>
      </c>
    </row>
    <row r="5975" spans="9:11" x14ac:dyDescent="0.35">
      <c r="I5975" s="65" t="str">
        <f>IF(Job_Cards[[#This Row],[Customer Name]]="",I5974,"")</f>
        <v>Counter Sale</v>
      </c>
      <c r="K5975" s="67">
        <f>_xlfn.XLOOKUP(Job_Cards[[#This Row],[Part Code Issued]],'Inventory Check'!$A$3:$A$3000,'Inventory Check'!$B$3:$B$3000,"WRONG Code",0)</f>
        <v>0</v>
      </c>
    </row>
    <row r="5976" spans="9:11" x14ac:dyDescent="0.35">
      <c r="I5976" s="65" t="str">
        <f>IF(Job_Cards[[#This Row],[Customer Name]]="",I5975,"")</f>
        <v>Counter Sale</v>
      </c>
      <c r="K5976" s="67">
        <f>_xlfn.XLOOKUP(Job_Cards[[#This Row],[Part Code Issued]],'Inventory Check'!$A$3:$A$3000,'Inventory Check'!$B$3:$B$3000,"WRONG Code",0)</f>
        <v>0</v>
      </c>
    </row>
    <row r="5977" spans="9:11" x14ac:dyDescent="0.35">
      <c r="I5977" s="65" t="str">
        <f>IF(Job_Cards[[#This Row],[Customer Name]]="",I5976,"")</f>
        <v>Counter Sale</v>
      </c>
      <c r="K5977" s="67">
        <f>_xlfn.XLOOKUP(Job_Cards[[#This Row],[Part Code Issued]],'Inventory Check'!$A$3:$A$3000,'Inventory Check'!$B$3:$B$3000,"WRONG Code",0)</f>
        <v>0</v>
      </c>
    </row>
    <row r="5978" spans="9:11" x14ac:dyDescent="0.35">
      <c r="I5978" s="65" t="str">
        <f>IF(Job_Cards[[#This Row],[Customer Name]]="",I5977,"")</f>
        <v>Counter Sale</v>
      </c>
      <c r="K5978" s="67">
        <f>_xlfn.XLOOKUP(Job_Cards[[#This Row],[Part Code Issued]],'Inventory Check'!$A$3:$A$3000,'Inventory Check'!$B$3:$B$3000,"WRONG Code",0)</f>
        <v>0</v>
      </c>
    </row>
    <row r="5979" spans="9:11" x14ac:dyDescent="0.35">
      <c r="I5979" s="65" t="str">
        <f>IF(Job_Cards[[#This Row],[Customer Name]]="",I5978,"")</f>
        <v>Counter Sale</v>
      </c>
      <c r="K5979" s="67">
        <f>_xlfn.XLOOKUP(Job_Cards[[#This Row],[Part Code Issued]],'Inventory Check'!$A$3:$A$3000,'Inventory Check'!$B$3:$B$3000,"WRONG Code",0)</f>
        <v>0</v>
      </c>
    </row>
    <row r="5980" spans="9:11" x14ac:dyDescent="0.35">
      <c r="I5980" s="65" t="str">
        <f>IF(Job_Cards[[#This Row],[Customer Name]]="",I5979,"")</f>
        <v>Counter Sale</v>
      </c>
      <c r="K5980" s="67">
        <f>_xlfn.XLOOKUP(Job_Cards[[#This Row],[Part Code Issued]],'Inventory Check'!$A$3:$A$3000,'Inventory Check'!$B$3:$B$3000,"WRONG Code",0)</f>
        <v>0</v>
      </c>
    </row>
    <row r="5981" spans="9:11" x14ac:dyDescent="0.35">
      <c r="I5981" s="65" t="str">
        <f>IF(Job_Cards[[#This Row],[Customer Name]]="",I5980,"")</f>
        <v>Counter Sale</v>
      </c>
      <c r="K5981" s="67">
        <f>_xlfn.XLOOKUP(Job_Cards[[#This Row],[Part Code Issued]],'Inventory Check'!$A$3:$A$3000,'Inventory Check'!$B$3:$B$3000,"WRONG Code",0)</f>
        <v>0</v>
      </c>
    </row>
    <row r="5982" spans="9:11" x14ac:dyDescent="0.35">
      <c r="I5982" s="65" t="str">
        <f>IF(Job_Cards[[#This Row],[Customer Name]]="",I5981,"")</f>
        <v>Counter Sale</v>
      </c>
      <c r="K5982" s="67">
        <f>_xlfn.XLOOKUP(Job_Cards[[#This Row],[Part Code Issued]],'Inventory Check'!$A$3:$A$3000,'Inventory Check'!$B$3:$B$3000,"WRONG Code",0)</f>
        <v>0</v>
      </c>
    </row>
    <row r="5983" spans="9:11" x14ac:dyDescent="0.35">
      <c r="I5983" s="65" t="str">
        <f>IF(Job_Cards[[#This Row],[Customer Name]]="",I5982,"")</f>
        <v>Counter Sale</v>
      </c>
      <c r="K5983" s="67">
        <f>_xlfn.XLOOKUP(Job_Cards[[#This Row],[Part Code Issued]],'Inventory Check'!$A$3:$A$3000,'Inventory Check'!$B$3:$B$3000,"WRONG Code",0)</f>
        <v>0</v>
      </c>
    </row>
    <row r="5984" spans="9:11" x14ac:dyDescent="0.35">
      <c r="I5984" s="65" t="str">
        <f>IF(Job_Cards[[#This Row],[Customer Name]]="",I5983,"")</f>
        <v>Counter Sale</v>
      </c>
      <c r="K5984" s="67">
        <f>_xlfn.XLOOKUP(Job_Cards[[#This Row],[Part Code Issued]],'Inventory Check'!$A$3:$A$3000,'Inventory Check'!$B$3:$B$3000,"WRONG Code",0)</f>
        <v>0</v>
      </c>
    </row>
    <row r="5985" spans="9:11" x14ac:dyDescent="0.35">
      <c r="I5985" s="65" t="str">
        <f>IF(Job_Cards[[#This Row],[Customer Name]]="",I5984,"")</f>
        <v>Counter Sale</v>
      </c>
      <c r="K5985" s="67">
        <f>_xlfn.XLOOKUP(Job_Cards[[#This Row],[Part Code Issued]],'Inventory Check'!$A$3:$A$3000,'Inventory Check'!$B$3:$B$3000,"WRONG Code",0)</f>
        <v>0</v>
      </c>
    </row>
    <row r="5986" spans="9:11" x14ac:dyDescent="0.35">
      <c r="I5986" s="65" t="str">
        <f>IF(Job_Cards[[#This Row],[Customer Name]]="",I5985,"")</f>
        <v>Counter Sale</v>
      </c>
      <c r="K5986" s="67">
        <f>_xlfn.XLOOKUP(Job_Cards[[#This Row],[Part Code Issued]],'Inventory Check'!$A$3:$A$3000,'Inventory Check'!$B$3:$B$3000,"WRONG Code",0)</f>
        <v>0</v>
      </c>
    </row>
    <row r="5987" spans="9:11" x14ac:dyDescent="0.35">
      <c r="I5987" s="65" t="str">
        <f>IF(Job_Cards[[#This Row],[Customer Name]]="",I5986,"")</f>
        <v>Counter Sale</v>
      </c>
      <c r="K5987" s="67">
        <f>_xlfn.XLOOKUP(Job_Cards[[#This Row],[Part Code Issued]],'Inventory Check'!$A$3:$A$3000,'Inventory Check'!$B$3:$B$3000,"WRONG Code",0)</f>
        <v>0</v>
      </c>
    </row>
    <row r="5988" spans="9:11" x14ac:dyDescent="0.35">
      <c r="I5988" s="65" t="str">
        <f>IF(Job_Cards[[#This Row],[Customer Name]]="",I5987,"")</f>
        <v>Counter Sale</v>
      </c>
      <c r="K5988" s="67">
        <f>_xlfn.XLOOKUP(Job_Cards[[#This Row],[Part Code Issued]],'Inventory Check'!$A$3:$A$3000,'Inventory Check'!$B$3:$B$3000,"WRONG Code",0)</f>
        <v>0</v>
      </c>
    </row>
    <row r="5989" spans="9:11" x14ac:dyDescent="0.35">
      <c r="I5989" s="65" t="str">
        <f>IF(Job_Cards[[#This Row],[Customer Name]]="",I5988,"")</f>
        <v>Counter Sale</v>
      </c>
      <c r="K5989" s="67">
        <f>_xlfn.XLOOKUP(Job_Cards[[#This Row],[Part Code Issued]],'Inventory Check'!$A$3:$A$3000,'Inventory Check'!$B$3:$B$3000,"WRONG Code",0)</f>
        <v>0</v>
      </c>
    </row>
    <row r="5990" spans="9:11" x14ac:dyDescent="0.35">
      <c r="I5990" s="65" t="str">
        <f>IF(Job_Cards[[#This Row],[Customer Name]]="",I5989,"")</f>
        <v>Counter Sale</v>
      </c>
      <c r="K5990" s="67">
        <f>_xlfn.XLOOKUP(Job_Cards[[#This Row],[Part Code Issued]],'Inventory Check'!$A$3:$A$3000,'Inventory Check'!$B$3:$B$3000,"WRONG Code",0)</f>
        <v>0</v>
      </c>
    </row>
    <row r="5991" spans="9:11" x14ac:dyDescent="0.35">
      <c r="I5991" s="65" t="str">
        <f>IF(Job_Cards[[#This Row],[Customer Name]]="",I5990,"")</f>
        <v>Counter Sale</v>
      </c>
      <c r="K5991" s="67">
        <f>_xlfn.XLOOKUP(Job_Cards[[#This Row],[Part Code Issued]],'Inventory Check'!$A$3:$A$3000,'Inventory Check'!$B$3:$B$3000,"WRONG Code",0)</f>
        <v>0</v>
      </c>
    </row>
    <row r="5992" spans="9:11" x14ac:dyDescent="0.35">
      <c r="I5992" s="65" t="str">
        <f>IF(Job_Cards[[#This Row],[Customer Name]]="",I5991,"")</f>
        <v>Counter Sale</v>
      </c>
      <c r="K5992" s="67">
        <f>_xlfn.XLOOKUP(Job_Cards[[#This Row],[Part Code Issued]],'Inventory Check'!$A$3:$A$3000,'Inventory Check'!$B$3:$B$3000,"WRONG Code",0)</f>
        <v>0</v>
      </c>
    </row>
    <row r="5993" spans="9:11" x14ac:dyDescent="0.35">
      <c r="I5993" s="65" t="str">
        <f>IF(Job_Cards[[#This Row],[Customer Name]]="",I5992,"")</f>
        <v>Counter Sale</v>
      </c>
      <c r="K5993" s="67">
        <f>_xlfn.XLOOKUP(Job_Cards[[#This Row],[Part Code Issued]],'Inventory Check'!$A$3:$A$3000,'Inventory Check'!$B$3:$B$3000,"WRONG Code",0)</f>
        <v>0</v>
      </c>
    </row>
    <row r="5994" spans="9:11" x14ac:dyDescent="0.35">
      <c r="I5994" s="65" t="str">
        <f>IF(Job_Cards[[#This Row],[Customer Name]]="",I5993,"")</f>
        <v>Counter Sale</v>
      </c>
      <c r="K5994" s="67">
        <f>_xlfn.XLOOKUP(Job_Cards[[#This Row],[Part Code Issued]],'Inventory Check'!$A$3:$A$3000,'Inventory Check'!$B$3:$B$3000,"WRONG Code",0)</f>
        <v>0</v>
      </c>
    </row>
    <row r="5995" spans="9:11" x14ac:dyDescent="0.35">
      <c r="I5995" s="65" t="str">
        <f>IF(Job_Cards[[#This Row],[Customer Name]]="",I5994,"")</f>
        <v>Counter Sale</v>
      </c>
      <c r="K5995" s="67">
        <f>_xlfn.XLOOKUP(Job_Cards[[#This Row],[Part Code Issued]],'Inventory Check'!$A$3:$A$3000,'Inventory Check'!$B$3:$B$3000,"WRONG Code",0)</f>
        <v>0</v>
      </c>
    </row>
    <row r="5996" spans="9:11" x14ac:dyDescent="0.35">
      <c r="I5996" s="65" t="str">
        <f>IF(Job_Cards[[#This Row],[Customer Name]]="",I5995,"")</f>
        <v>Counter Sale</v>
      </c>
      <c r="K5996" s="67">
        <f>_xlfn.XLOOKUP(Job_Cards[[#This Row],[Part Code Issued]],'Inventory Check'!$A$3:$A$3000,'Inventory Check'!$B$3:$B$3000,"WRONG Code",0)</f>
        <v>0</v>
      </c>
    </row>
    <row r="5997" spans="9:11" x14ac:dyDescent="0.35">
      <c r="I5997" s="65" t="str">
        <f>IF(Job_Cards[[#This Row],[Customer Name]]="",I5996,"")</f>
        <v>Counter Sale</v>
      </c>
      <c r="K5997" s="67">
        <f>_xlfn.XLOOKUP(Job_Cards[[#This Row],[Part Code Issued]],'Inventory Check'!$A$3:$A$3000,'Inventory Check'!$B$3:$B$3000,"WRONG Code",0)</f>
        <v>0</v>
      </c>
    </row>
    <row r="5998" spans="9:11" x14ac:dyDescent="0.35">
      <c r="I5998" s="65" t="str">
        <f>IF(Job_Cards[[#This Row],[Customer Name]]="",I5997,"")</f>
        <v>Counter Sale</v>
      </c>
      <c r="K5998" s="67">
        <f>_xlfn.XLOOKUP(Job_Cards[[#This Row],[Part Code Issued]],'Inventory Check'!$A$3:$A$3000,'Inventory Check'!$B$3:$B$3000,"WRONG Code",0)</f>
        <v>0</v>
      </c>
    </row>
    <row r="5999" spans="9:11" x14ac:dyDescent="0.35">
      <c r="I5999" s="65" t="str">
        <f>IF(Job_Cards[[#This Row],[Customer Name]]="",I5998,"")</f>
        <v>Counter Sale</v>
      </c>
      <c r="K5999" s="67">
        <f>_xlfn.XLOOKUP(Job_Cards[[#This Row],[Part Code Issued]],'Inventory Check'!$A$3:$A$3000,'Inventory Check'!$B$3:$B$3000,"WRONG Code",0)</f>
        <v>0</v>
      </c>
    </row>
    <row r="6000" spans="9:11" x14ac:dyDescent="0.35">
      <c r="I6000" s="65" t="str">
        <f>IF(Job_Cards[[#This Row],[Customer Name]]="",I5999,"")</f>
        <v>Counter Sale</v>
      </c>
      <c r="K6000" s="67">
        <f>_xlfn.XLOOKUP(Job_Cards[[#This Row],[Part Code Issued]],'Inventory Check'!$A$3:$A$3000,'Inventory Check'!$B$3:$B$3000,"WRONG Code",0)</f>
        <v>0</v>
      </c>
    </row>
    <row r="6001" spans="9:11" x14ac:dyDescent="0.35">
      <c r="I6001" s="65" t="str">
        <f>IF(Job_Cards[[#This Row],[Customer Name]]="",I6000,"")</f>
        <v>Counter Sale</v>
      </c>
      <c r="K6001" s="67">
        <f>_xlfn.XLOOKUP(Job_Cards[[#This Row],[Part Code Issued]],'Inventory Check'!$A$3:$A$3000,'Inventory Check'!$B$3:$B$3000,"WRONG Code",0)</f>
        <v>0</v>
      </c>
    </row>
    <row r="6002" spans="9:11" x14ac:dyDescent="0.35">
      <c r="I6002" s="65" t="str">
        <f>IF(Job_Cards[[#This Row],[Customer Name]]="",I6001,"")</f>
        <v>Counter Sale</v>
      </c>
      <c r="K6002" s="67">
        <f>_xlfn.XLOOKUP(Job_Cards[[#This Row],[Part Code Issued]],'Inventory Check'!$A$3:$A$3000,'Inventory Check'!$B$3:$B$3000,"WRONG Code",0)</f>
        <v>0</v>
      </c>
    </row>
    <row r="6003" spans="9:11" x14ac:dyDescent="0.35">
      <c r="I6003" s="65" t="str">
        <f>IF(Job_Cards[[#This Row],[Customer Name]]="",I6002,"")</f>
        <v>Counter Sale</v>
      </c>
      <c r="K6003" s="67">
        <f>_xlfn.XLOOKUP(Job_Cards[[#This Row],[Part Code Issued]],'Inventory Check'!$A$3:$A$3000,'Inventory Check'!$B$3:$B$3000,"WRONG Code",0)</f>
        <v>0</v>
      </c>
    </row>
    <row r="6004" spans="9:11" x14ac:dyDescent="0.35">
      <c r="I6004" s="65" t="str">
        <f>IF(Job_Cards[[#This Row],[Customer Name]]="",I6003,"")</f>
        <v>Counter Sale</v>
      </c>
      <c r="K6004" s="67">
        <f>_xlfn.XLOOKUP(Job_Cards[[#This Row],[Part Code Issued]],'Inventory Check'!$A$3:$A$3000,'Inventory Check'!$B$3:$B$3000,"WRONG Code",0)</f>
        <v>0</v>
      </c>
    </row>
    <row r="6005" spans="9:11" x14ac:dyDescent="0.35">
      <c r="I6005" s="65" t="str">
        <f>IF(Job_Cards[[#This Row],[Customer Name]]="",I6004,"")</f>
        <v>Counter Sale</v>
      </c>
      <c r="K6005" s="67">
        <f>_xlfn.XLOOKUP(Job_Cards[[#This Row],[Part Code Issued]],'Inventory Check'!$A$3:$A$3000,'Inventory Check'!$B$3:$B$3000,"WRONG Code",0)</f>
        <v>0</v>
      </c>
    </row>
    <row r="6006" spans="9:11" x14ac:dyDescent="0.35">
      <c r="I6006" s="65" t="str">
        <f>IF(Job_Cards[[#This Row],[Customer Name]]="",I6005,"")</f>
        <v>Counter Sale</v>
      </c>
      <c r="K6006" s="67">
        <f>_xlfn.XLOOKUP(Job_Cards[[#This Row],[Part Code Issued]],'Inventory Check'!$A$3:$A$3000,'Inventory Check'!$B$3:$B$3000,"WRONG Code",0)</f>
        <v>0</v>
      </c>
    </row>
    <row r="6007" spans="9:11" x14ac:dyDescent="0.35">
      <c r="I6007" s="65" t="str">
        <f>IF(Job_Cards[[#This Row],[Customer Name]]="",I6006,"")</f>
        <v>Counter Sale</v>
      </c>
      <c r="K6007" s="67">
        <f>_xlfn.XLOOKUP(Job_Cards[[#This Row],[Part Code Issued]],'Inventory Check'!$A$3:$A$3000,'Inventory Check'!$B$3:$B$3000,"WRONG Code",0)</f>
        <v>0</v>
      </c>
    </row>
    <row r="6008" spans="9:11" x14ac:dyDescent="0.35">
      <c r="I6008" s="65" t="str">
        <f>IF(Job_Cards[[#This Row],[Customer Name]]="",I6007,"")</f>
        <v>Counter Sale</v>
      </c>
      <c r="K6008" s="67">
        <f>_xlfn.XLOOKUP(Job_Cards[[#This Row],[Part Code Issued]],'Inventory Check'!$A$3:$A$3000,'Inventory Check'!$B$3:$B$3000,"WRONG Code",0)</f>
        <v>0</v>
      </c>
    </row>
    <row r="6009" spans="9:11" x14ac:dyDescent="0.35">
      <c r="I6009" s="65" t="str">
        <f>IF(Job_Cards[[#This Row],[Customer Name]]="",I6008,"")</f>
        <v>Counter Sale</v>
      </c>
      <c r="K6009" s="67">
        <f>_xlfn.XLOOKUP(Job_Cards[[#This Row],[Part Code Issued]],'Inventory Check'!$A$3:$A$3000,'Inventory Check'!$B$3:$B$3000,"WRONG Code",0)</f>
        <v>0</v>
      </c>
    </row>
    <row r="6010" spans="9:11" x14ac:dyDescent="0.35">
      <c r="I6010" s="65" t="str">
        <f>IF(Job_Cards[[#This Row],[Customer Name]]="",I6009,"")</f>
        <v>Counter Sale</v>
      </c>
      <c r="K6010" s="67">
        <f>_xlfn.XLOOKUP(Job_Cards[[#This Row],[Part Code Issued]],'Inventory Check'!$A$3:$A$3000,'Inventory Check'!$B$3:$B$3000,"WRONG Code",0)</f>
        <v>0</v>
      </c>
    </row>
    <row r="6011" spans="9:11" x14ac:dyDescent="0.35">
      <c r="I6011" s="65" t="str">
        <f>IF(Job_Cards[[#This Row],[Customer Name]]="",I6010,"")</f>
        <v>Counter Sale</v>
      </c>
      <c r="K6011" s="67" t="str">
        <f>_xlfn.XLOOKUP(Job_Cards[[#This Row],[Part Code Issued]],'Inventory Check'!$A$3:$A$3000,'Inventory Check'!$B$3:$B$3000,"WRONG Code",0)</f>
        <v>WRONG Code</v>
      </c>
    </row>
    <row r="6012" spans="9:11" x14ac:dyDescent="0.35">
      <c r="I6012" s="65" t="str">
        <f>IF(Job_Cards[[#This Row],[Customer Name]]="",I6011,"")</f>
        <v>Counter Sale</v>
      </c>
      <c r="K6012" s="67" t="str">
        <f>_xlfn.XLOOKUP(Job_Cards[[#This Row],[Part Code Issued]],'Inventory Check'!$A$3:$A$3000,'Inventory Check'!$B$3:$B$3000,"WRONG Code",0)</f>
        <v>WRONG Code</v>
      </c>
    </row>
    <row r="6013" spans="9:11" x14ac:dyDescent="0.35">
      <c r="I6013" s="65" t="str">
        <f>IF(Job_Cards[[#This Row],[Customer Name]]="",I6012,"")</f>
        <v>Counter Sale</v>
      </c>
      <c r="K6013" s="67" t="str">
        <f>_xlfn.XLOOKUP(Job_Cards[[#This Row],[Part Code Issued]],'Inventory Check'!$A$3:$A$3000,'Inventory Check'!$B$3:$B$3000,"WRONG Code",0)</f>
        <v>WRONG Code</v>
      </c>
    </row>
    <row r="6014" spans="9:11" x14ac:dyDescent="0.35">
      <c r="I6014" s="65" t="str">
        <f>IF(Job_Cards[[#This Row],[Customer Name]]="",I6013,"")</f>
        <v>Counter Sale</v>
      </c>
      <c r="K6014" s="67" t="str">
        <f>_xlfn.XLOOKUP(Job_Cards[[#This Row],[Part Code Issued]],'Inventory Check'!$A$3:$A$3000,'Inventory Check'!$B$3:$B$3000,"WRONG Code",0)</f>
        <v>WRONG Code</v>
      </c>
    </row>
    <row r="6015" spans="9:11" x14ac:dyDescent="0.35">
      <c r="I6015" s="65" t="str">
        <f>IF(Job_Cards[[#This Row],[Customer Name]]="",I6014,"")</f>
        <v>Counter Sale</v>
      </c>
      <c r="K6015" s="67">
        <f>_xlfn.XLOOKUP(Job_Cards[[#This Row],[Part Code Issued]],'Inventory Check'!$A$3:$A$3000,'Inventory Check'!$B$3:$B$3000,"WRONG Code",0)</f>
        <v>0</v>
      </c>
    </row>
    <row r="6016" spans="9:11" x14ac:dyDescent="0.35">
      <c r="I6016" s="65" t="str">
        <f>IF(Job_Cards[[#This Row],[Customer Name]]="",I6015,"")</f>
        <v>Counter Sale</v>
      </c>
      <c r="K6016" s="67" t="str">
        <f>_xlfn.XLOOKUP(Job_Cards[[#This Row],[Part Code Issued]],'Inventory Check'!$A$3:$A$3000,'Inventory Check'!$B$3:$B$3000,"WRONG Code",0)</f>
        <v>WRONG Code</v>
      </c>
    </row>
    <row r="6017" spans="9:11" x14ac:dyDescent="0.35">
      <c r="I6017" s="65" t="str">
        <f>IF(Job_Cards[[#This Row],[Customer Name]]="",I6016,"")</f>
        <v>Counter Sale</v>
      </c>
      <c r="K6017" s="67" t="str">
        <f>_xlfn.XLOOKUP(Job_Cards[[#This Row],[Part Code Issued]],'Inventory Check'!$A$3:$A$3000,'Inventory Check'!$B$3:$B$3000,"WRONG Code",0)</f>
        <v>WRONG Code</v>
      </c>
    </row>
    <row r="6018" spans="9:11" x14ac:dyDescent="0.35">
      <c r="I6018" s="65" t="str">
        <f>IF(Job_Cards[[#This Row],[Customer Name]]="",I6017,"")</f>
        <v>Counter Sale</v>
      </c>
      <c r="K6018" s="67" t="str">
        <f>_xlfn.XLOOKUP(Job_Cards[[#This Row],[Part Code Issued]],'Inventory Check'!$A$3:$A$3000,'Inventory Check'!$B$3:$B$3000,"WRONG Code",0)</f>
        <v>WRONG Code</v>
      </c>
    </row>
    <row r="6019" spans="9:11" x14ac:dyDescent="0.35">
      <c r="I6019" s="65" t="str">
        <f>IF(Job_Cards[[#This Row],[Customer Name]]="",I6018,"")</f>
        <v>Counter Sale</v>
      </c>
      <c r="K6019" s="67" t="str">
        <f>_xlfn.XLOOKUP(Job_Cards[[#This Row],[Part Code Issued]],'Inventory Check'!$A$3:$A$3000,'Inventory Check'!$B$3:$B$3000,"WRONG Code",0)</f>
        <v>WRONG Code</v>
      </c>
    </row>
    <row r="6020" spans="9:11" x14ac:dyDescent="0.35">
      <c r="I6020" s="65" t="str">
        <f>IF(Job_Cards[[#This Row],[Customer Name]]="",I6019,"")</f>
        <v>Counter Sale</v>
      </c>
      <c r="K6020" s="67" t="str">
        <f>_xlfn.XLOOKUP(Job_Cards[[#This Row],[Part Code Issued]],'Inventory Check'!$A$3:$A$3000,'Inventory Check'!$B$3:$B$3000,"WRONG Code",0)</f>
        <v>WRONG Code</v>
      </c>
    </row>
    <row r="6021" spans="9:11" x14ac:dyDescent="0.35">
      <c r="I6021" s="65" t="str">
        <f>IF(Job_Cards[[#This Row],[Customer Name]]="",I6020,"")</f>
        <v>Counter Sale</v>
      </c>
      <c r="K6021" s="67" t="str">
        <f>_xlfn.XLOOKUP(Job_Cards[[#This Row],[Part Code Issued]],'Inventory Check'!$A$3:$A$3000,'Inventory Check'!$B$3:$B$3000,"WRONG Code",0)</f>
        <v>WRONG Code</v>
      </c>
    </row>
    <row r="6022" spans="9:11" x14ac:dyDescent="0.35">
      <c r="I6022" s="65" t="str">
        <f>IF(Job_Cards[[#This Row],[Customer Name]]="",I6021,"")</f>
        <v>Counter Sale</v>
      </c>
      <c r="K6022" s="67" t="str">
        <f>_xlfn.XLOOKUP(Job_Cards[[#This Row],[Part Code Issued]],'Inventory Check'!$A$3:$A$3000,'Inventory Check'!$B$3:$B$3000,"WRONG Code",0)</f>
        <v>WRONG Code</v>
      </c>
    </row>
    <row r="6023" spans="9:11" x14ac:dyDescent="0.35">
      <c r="I6023" s="65" t="str">
        <f>IF(Job_Cards[[#This Row],[Customer Name]]="",I6022,"")</f>
        <v>Counter Sale</v>
      </c>
      <c r="K6023" s="67">
        <f>_xlfn.XLOOKUP(Job_Cards[[#This Row],[Part Code Issued]],'Inventory Check'!$A$3:$A$3000,'Inventory Check'!$B$3:$B$3000,"WRONG Code",0)</f>
        <v>0</v>
      </c>
    </row>
    <row r="6024" spans="9:11" x14ac:dyDescent="0.35">
      <c r="I6024" s="65" t="str">
        <f>IF(Job_Cards[[#This Row],[Customer Name]]="",I6023,"")</f>
        <v>Counter Sale</v>
      </c>
      <c r="K6024" s="67" t="str">
        <f>_xlfn.XLOOKUP(Job_Cards[[#This Row],[Part Code Issued]],'Inventory Check'!$A$3:$A$3000,'Inventory Check'!$B$3:$B$3000,"WRONG Code",0)</f>
        <v>WRONG Code</v>
      </c>
    </row>
    <row r="6025" spans="9:11" x14ac:dyDescent="0.35">
      <c r="I6025" s="65" t="str">
        <f>IF(Job_Cards[[#This Row],[Customer Name]]="",I6024,"")</f>
        <v>Counter Sale</v>
      </c>
      <c r="K6025" s="67" t="str">
        <f>_xlfn.XLOOKUP(Job_Cards[[#This Row],[Part Code Issued]],'Inventory Check'!$A$3:$A$3000,'Inventory Check'!$B$3:$B$3000,"WRONG Code",0)</f>
        <v>WRONG Code</v>
      </c>
    </row>
    <row r="6026" spans="9:11" x14ac:dyDescent="0.35">
      <c r="I6026" s="65" t="str">
        <f>IF(Job_Cards[[#This Row],[Customer Name]]="",I6025,"")</f>
        <v>Counter Sale</v>
      </c>
      <c r="K6026" s="67" t="str">
        <f>_xlfn.XLOOKUP(Job_Cards[[#This Row],[Part Code Issued]],'Inventory Check'!$A$3:$A$3000,'Inventory Check'!$B$3:$B$3000,"WRONG Code",0)</f>
        <v>WRONG Code</v>
      </c>
    </row>
    <row r="6027" spans="9:11" x14ac:dyDescent="0.35">
      <c r="I6027" s="65" t="str">
        <f>IF(Job_Cards[[#This Row],[Customer Name]]="",I6026,"")</f>
        <v>Counter Sale</v>
      </c>
      <c r="K6027" s="67" t="str">
        <f>_xlfn.XLOOKUP(Job_Cards[[#This Row],[Part Code Issued]],'Inventory Check'!$A$3:$A$3000,'Inventory Check'!$B$3:$B$3000,"WRONG Code",0)</f>
        <v>WRONG Code</v>
      </c>
    </row>
    <row r="6028" spans="9:11" x14ac:dyDescent="0.35">
      <c r="I6028" s="65" t="str">
        <f>IF(Job_Cards[[#This Row],[Customer Name]]="",I6027,"")</f>
        <v>Counter Sale</v>
      </c>
      <c r="K6028" s="67" t="str">
        <f>_xlfn.XLOOKUP(Job_Cards[[#This Row],[Part Code Issued]],'Inventory Check'!$A$3:$A$3000,'Inventory Check'!$B$3:$B$3000,"WRONG Code",0)</f>
        <v>WRONG Code</v>
      </c>
    </row>
    <row r="6029" spans="9:11" x14ac:dyDescent="0.35">
      <c r="I6029" s="65" t="str">
        <f>IF(Job_Cards[[#This Row],[Customer Name]]="",I6028,"")</f>
        <v>Counter Sale</v>
      </c>
      <c r="K6029" s="67" t="str">
        <f>_xlfn.XLOOKUP(Job_Cards[[#This Row],[Part Code Issued]],'Inventory Check'!$A$3:$A$3000,'Inventory Check'!$B$3:$B$3000,"WRONG Code",0)</f>
        <v>WRONG Code</v>
      </c>
    </row>
    <row r="6030" spans="9:11" x14ac:dyDescent="0.35">
      <c r="I6030" s="65" t="str">
        <f>IF(Job_Cards[[#This Row],[Customer Name]]="",I6029,"")</f>
        <v>Counter Sale</v>
      </c>
      <c r="K6030" s="67">
        <f>_xlfn.XLOOKUP(Job_Cards[[#This Row],[Part Code Issued]],'Inventory Check'!$A$3:$A$3000,'Inventory Check'!$B$3:$B$3000,"WRONG Code",0)</f>
        <v>0</v>
      </c>
    </row>
    <row r="6031" spans="9:11" x14ac:dyDescent="0.35">
      <c r="I6031" s="65" t="str">
        <f>IF(Job_Cards[[#This Row],[Customer Name]]="",I6030,"")</f>
        <v>Counter Sale</v>
      </c>
      <c r="K6031" s="67" t="str">
        <f>_xlfn.XLOOKUP(Job_Cards[[#This Row],[Part Code Issued]],'Inventory Check'!$A$3:$A$3000,'Inventory Check'!$B$3:$B$3000,"WRONG Code",0)</f>
        <v>WRONG Code</v>
      </c>
    </row>
    <row r="6032" spans="9:11" x14ac:dyDescent="0.35">
      <c r="I6032" s="65" t="str">
        <f>IF(Job_Cards[[#This Row],[Customer Name]]="",I6031,"")</f>
        <v>Counter Sale</v>
      </c>
      <c r="K6032" s="67" t="str">
        <f>_xlfn.XLOOKUP(Job_Cards[[#This Row],[Part Code Issued]],'Inventory Check'!$A$3:$A$3000,'Inventory Check'!$B$3:$B$3000,"WRONG Code",0)</f>
        <v>WRONG Code</v>
      </c>
    </row>
    <row r="6033" spans="9:11" x14ac:dyDescent="0.35">
      <c r="I6033" s="65" t="str">
        <f>IF(Job_Cards[[#This Row],[Customer Name]]="",I6032,"")</f>
        <v>Counter Sale</v>
      </c>
      <c r="K6033" s="67" t="str">
        <f>_xlfn.XLOOKUP(Job_Cards[[#This Row],[Part Code Issued]],'Inventory Check'!$A$3:$A$3000,'Inventory Check'!$B$3:$B$3000,"WRONG Code",0)</f>
        <v>WRONG Code</v>
      </c>
    </row>
    <row r="6034" spans="9:11" x14ac:dyDescent="0.35">
      <c r="I6034" s="65" t="str">
        <f>IF(Job_Cards[[#This Row],[Customer Name]]="",I6033,"")</f>
        <v>Counter Sale</v>
      </c>
      <c r="K6034" s="67" t="str">
        <f>_xlfn.XLOOKUP(Job_Cards[[#This Row],[Part Code Issued]],'Inventory Check'!$A$3:$A$3000,'Inventory Check'!$B$3:$B$3000,"WRONG Code",0)</f>
        <v>WRONG Code</v>
      </c>
    </row>
    <row r="6035" spans="9:11" x14ac:dyDescent="0.35">
      <c r="I6035" s="65" t="str">
        <f>IF(Job_Cards[[#This Row],[Customer Name]]="",I6034,"")</f>
        <v>Counter Sale</v>
      </c>
      <c r="K6035" s="67" t="str">
        <f>_xlfn.XLOOKUP(Job_Cards[[#This Row],[Part Code Issued]],'Inventory Check'!$A$3:$A$3000,'Inventory Check'!$B$3:$B$3000,"WRONG Code",0)</f>
        <v>WRONG Code</v>
      </c>
    </row>
    <row r="6036" spans="9:11" x14ac:dyDescent="0.35">
      <c r="I6036" s="65" t="str">
        <f>IF(Job_Cards[[#This Row],[Customer Name]]="",I6035,"")</f>
        <v>Counter Sale</v>
      </c>
      <c r="K6036" s="67" t="str">
        <f>_xlfn.XLOOKUP(Job_Cards[[#This Row],[Part Code Issued]],'Inventory Check'!$A$3:$A$3000,'Inventory Check'!$B$3:$B$3000,"WRONG Code",0)</f>
        <v>WRONG Code</v>
      </c>
    </row>
    <row r="6037" spans="9:11" x14ac:dyDescent="0.35">
      <c r="I6037" s="65" t="str">
        <f>IF(Job_Cards[[#This Row],[Customer Name]]="",I6036,"")</f>
        <v>Counter Sale</v>
      </c>
      <c r="K6037" s="67">
        <f>_xlfn.XLOOKUP(Job_Cards[[#This Row],[Part Code Issued]],'Inventory Check'!$A$3:$A$3000,'Inventory Check'!$B$3:$B$3000,"WRONG Code",0)</f>
        <v>0</v>
      </c>
    </row>
    <row r="6038" spans="9:11" x14ac:dyDescent="0.35">
      <c r="I6038" s="65" t="str">
        <f>IF(Job_Cards[[#This Row],[Customer Name]]="",I6037,"")</f>
        <v>Counter Sale</v>
      </c>
      <c r="K6038" s="67" t="str">
        <f>_xlfn.XLOOKUP(Job_Cards[[#This Row],[Part Code Issued]],'Inventory Check'!$A$3:$A$3000,'Inventory Check'!$B$3:$B$3000,"WRONG Code",0)</f>
        <v>WRONG Code</v>
      </c>
    </row>
    <row r="6039" spans="9:11" x14ac:dyDescent="0.35">
      <c r="I6039" s="65" t="str">
        <f>IF(Job_Cards[[#This Row],[Customer Name]]="",I6038,"")</f>
        <v>Counter Sale</v>
      </c>
      <c r="K6039" s="67" t="str">
        <f>_xlfn.XLOOKUP(Job_Cards[[#This Row],[Part Code Issued]],'Inventory Check'!$A$3:$A$3000,'Inventory Check'!$B$3:$B$3000,"WRONG Code",0)</f>
        <v>WRONG Code</v>
      </c>
    </row>
    <row r="6040" spans="9:11" x14ac:dyDescent="0.35">
      <c r="I6040" s="65" t="str">
        <f>IF(Job_Cards[[#This Row],[Customer Name]]="",I6039,"")</f>
        <v>Counter Sale</v>
      </c>
      <c r="K6040" s="67" t="str">
        <f>_xlfn.XLOOKUP(Job_Cards[[#This Row],[Part Code Issued]],'Inventory Check'!$A$3:$A$3000,'Inventory Check'!$B$3:$B$3000,"WRONG Code",0)</f>
        <v>WRONG Code</v>
      </c>
    </row>
    <row r="6041" spans="9:11" x14ac:dyDescent="0.35">
      <c r="I6041" s="65" t="str">
        <f>IF(Job_Cards[[#This Row],[Customer Name]]="",I6040,"")</f>
        <v>Counter Sale</v>
      </c>
      <c r="K6041" s="67" t="str">
        <f>_xlfn.XLOOKUP(Job_Cards[[#This Row],[Part Code Issued]],'Inventory Check'!$A$3:$A$3000,'Inventory Check'!$B$3:$B$3000,"WRONG Code",0)</f>
        <v>WRONG Code</v>
      </c>
    </row>
    <row r="6042" spans="9:11" x14ac:dyDescent="0.35">
      <c r="I6042" s="65" t="str">
        <f>IF(Job_Cards[[#This Row],[Customer Name]]="",I6041,"")</f>
        <v>Counter Sale</v>
      </c>
      <c r="K6042" s="67" t="str">
        <f>_xlfn.XLOOKUP(Job_Cards[[#This Row],[Part Code Issued]],'Inventory Check'!$A$3:$A$3000,'Inventory Check'!$B$3:$B$3000,"WRONG Code",0)</f>
        <v>WRONG Code</v>
      </c>
    </row>
    <row r="6043" spans="9:11" x14ac:dyDescent="0.35">
      <c r="I6043" s="65" t="str">
        <f>IF(Job_Cards[[#This Row],[Customer Name]]="",I6042,"")</f>
        <v>Counter Sale</v>
      </c>
      <c r="K6043" s="67" t="str">
        <f>_xlfn.XLOOKUP(Job_Cards[[#This Row],[Part Code Issued]],'Inventory Check'!$A$3:$A$3000,'Inventory Check'!$B$3:$B$3000,"WRONG Code",0)</f>
        <v>WRONG Code</v>
      </c>
    </row>
    <row r="6044" spans="9:11" x14ac:dyDescent="0.35">
      <c r="I6044" s="65" t="str">
        <f>IF(Job_Cards[[#This Row],[Customer Name]]="",I6043,"")</f>
        <v>Counter Sale</v>
      </c>
      <c r="K6044" s="67">
        <f>_xlfn.XLOOKUP(Job_Cards[[#This Row],[Part Code Issued]],'Inventory Check'!$A$3:$A$3000,'Inventory Check'!$B$3:$B$3000,"WRONG Code",0)</f>
        <v>0</v>
      </c>
    </row>
    <row r="6045" spans="9:11" x14ac:dyDescent="0.35">
      <c r="I6045" s="65" t="str">
        <f>IF(Job_Cards[[#This Row],[Customer Name]]="",I6044,"")</f>
        <v>Counter Sale</v>
      </c>
      <c r="K6045" s="67" t="str">
        <f>_xlfn.XLOOKUP(Job_Cards[[#This Row],[Part Code Issued]],'Inventory Check'!$A$3:$A$3000,'Inventory Check'!$B$3:$B$3000,"WRONG Code",0)</f>
        <v>WRONG Code</v>
      </c>
    </row>
    <row r="6046" spans="9:11" x14ac:dyDescent="0.35">
      <c r="I6046" s="65" t="str">
        <f>IF(Job_Cards[[#This Row],[Customer Name]]="",I6045,"")</f>
        <v>Counter Sale</v>
      </c>
      <c r="K6046" s="67" t="str">
        <f>_xlfn.XLOOKUP(Job_Cards[[#This Row],[Part Code Issued]],'Inventory Check'!$A$3:$A$3000,'Inventory Check'!$B$3:$B$3000,"WRONG Code",0)</f>
        <v>WRONG Code</v>
      </c>
    </row>
    <row r="6047" spans="9:11" x14ac:dyDescent="0.35">
      <c r="I6047" s="65" t="str">
        <f>IF(Job_Cards[[#This Row],[Customer Name]]="",I6046,"")</f>
        <v>Counter Sale</v>
      </c>
      <c r="K6047" s="67" t="str">
        <f>_xlfn.XLOOKUP(Job_Cards[[#This Row],[Part Code Issued]],'Inventory Check'!$A$3:$A$3000,'Inventory Check'!$B$3:$B$3000,"WRONG Code",0)</f>
        <v>WRONG Code</v>
      </c>
    </row>
    <row r="6048" spans="9:11" x14ac:dyDescent="0.35">
      <c r="I6048" s="65" t="str">
        <f>IF(Job_Cards[[#This Row],[Customer Name]]="",I6047,"")</f>
        <v>Counter Sale</v>
      </c>
      <c r="K6048" s="67" t="str">
        <f>_xlfn.XLOOKUP(Job_Cards[[#This Row],[Part Code Issued]],'Inventory Check'!$A$3:$A$3000,'Inventory Check'!$B$3:$B$3000,"WRONG Code",0)</f>
        <v>WRONG Code</v>
      </c>
    </row>
    <row r="6049" spans="9:11" x14ac:dyDescent="0.35">
      <c r="I6049" s="65" t="str">
        <f>IF(Job_Cards[[#This Row],[Customer Name]]="",I6048,"")</f>
        <v>Counter Sale</v>
      </c>
      <c r="K6049" s="67" t="str">
        <f>_xlfn.XLOOKUP(Job_Cards[[#This Row],[Part Code Issued]],'Inventory Check'!$A$3:$A$3000,'Inventory Check'!$B$3:$B$3000,"WRONG Code",0)</f>
        <v>WRONG Code</v>
      </c>
    </row>
    <row r="6050" spans="9:11" x14ac:dyDescent="0.35">
      <c r="I6050" s="65" t="str">
        <f>IF(Job_Cards[[#This Row],[Customer Name]]="",I6049,"")</f>
        <v>Counter Sale</v>
      </c>
      <c r="K6050" s="67" t="str">
        <f>_xlfn.XLOOKUP(Job_Cards[[#This Row],[Part Code Issued]],'Inventory Check'!$A$3:$A$3000,'Inventory Check'!$B$3:$B$3000,"WRONG Code",0)</f>
        <v>WRONG Code</v>
      </c>
    </row>
    <row r="6051" spans="9:11" x14ac:dyDescent="0.35">
      <c r="I6051" s="65" t="str">
        <f>IF(Job_Cards[[#This Row],[Customer Name]]="",I6050,"")</f>
        <v>Counter Sale</v>
      </c>
      <c r="K6051" s="67">
        <f>_xlfn.XLOOKUP(Job_Cards[[#This Row],[Part Code Issued]],'Inventory Check'!$A$3:$A$3000,'Inventory Check'!$B$3:$B$3000,"WRONG Code",0)</f>
        <v>0</v>
      </c>
    </row>
    <row r="6052" spans="9:11" x14ac:dyDescent="0.35">
      <c r="I6052" s="65" t="str">
        <f>IF(Job_Cards[[#This Row],[Customer Name]]="",I6051,"")</f>
        <v>Counter Sale</v>
      </c>
      <c r="K6052" s="67" t="str">
        <f>_xlfn.XLOOKUP(Job_Cards[[#This Row],[Part Code Issued]],'Inventory Check'!$A$3:$A$3000,'Inventory Check'!$B$3:$B$3000,"WRONG Code",0)</f>
        <v>WRONG Code</v>
      </c>
    </row>
    <row r="6053" spans="9:11" x14ac:dyDescent="0.35">
      <c r="I6053" s="65" t="str">
        <f>IF(Job_Cards[[#This Row],[Customer Name]]="",I6052,"")</f>
        <v>Counter Sale</v>
      </c>
      <c r="K6053" s="67" t="str">
        <f>_xlfn.XLOOKUP(Job_Cards[[#This Row],[Part Code Issued]],'Inventory Check'!$A$3:$A$3000,'Inventory Check'!$B$3:$B$3000,"WRONG Code",0)</f>
        <v>WRONG Code</v>
      </c>
    </row>
    <row r="6054" spans="9:11" x14ac:dyDescent="0.35">
      <c r="I6054" s="65" t="str">
        <f>IF(Job_Cards[[#This Row],[Customer Name]]="",I6053,"")</f>
        <v>Counter Sale</v>
      </c>
      <c r="K6054" s="67" t="str">
        <f>_xlfn.XLOOKUP(Job_Cards[[#This Row],[Part Code Issued]],'Inventory Check'!$A$3:$A$3000,'Inventory Check'!$B$3:$B$3000,"WRONG Code",0)</f>
        <v>WRONG Code</v>
      </c>
    </row>
    <row r="6055" spans="9:11" x14ac:dyDescent="0.35">
      <c r="I6055" s="65" t="str">
        <f>IF(Job_Cards[[#This Row],[Customer Name]]="",I6054,"")</f>
        <v>Counter Sale</v>
      </c>
      <c r="K6055" s="67" t="str">
        <f>_xlfn.XLOOKUP(Job_Cards[[#This Row],[Part Code Issued]],'Inventory Check'!$A$3:$A$3000,'Inventory Check'!$B$3:$B$3000,"WRONG Code",0)</f>
        <v>WRONG Code</v>
      </c>
    </row>
    <row r="6056" spans="9:11" x14ac:dyDescent="0.35">
      <c r="I6056" s="65" t="str">
        <f>IF(Job_Cards[[#This Row],[Customer Name]]="",I6055,"")</f>
        <v>Counter Sale</v>
      </c>
      <c r="K6056" s="67" t="str">
        <f>_xlfn.XLOOKUP(Job_Cards[[#This Row],[Part Code Issued]],'Inventory Check'!$A$3:$A$3000,'Inventory Check'!$B$3:$B$3000,"WRONG Code",0)</f>
        <v>WRONG Code</v>
      </c>
    </row>
    <row r="6057" spans="9:11" x14ac:dyDescent="0.35">
      <c r="I6057" s="65" t="str">
        <f>IF(Job_Cards[[#This Row],[Customer Name]]="",I6056,"")</f>
        <v>Counter Sale</v>
      </c>
      <c r="K6057" s="67" t="str">
        <f>_xlfn.XLOOKUP(Job_Cards[[#This Row],[Part Code Issued]],'Inventory Check'!$A$3:$A$3000,'Inventory Check'!$B$3:$B$3000,"WRONG Code",0)</f>
        <v>WRONG Code</v>
      </c>
    </row>
    <row r="6058" spans="9:11" x14ac:dyDescent="0.35">
      <c r="I6058" s="65" t="str">
        <f>IF(Job_Cards[[#This Row],[Customer Name]]="",I6057,"")</f>
        <v>Counter Sale</v>
      </c>
      <c r="K6058" s="67" t="str">
        <f>_xlfn.XLOOKUP(Job_Cards[[#This Row],[Part Code Issued]],'Inventory Check'!$A$3:$A$3000,'Inventory Check'!$B$3:$B$3000,"WRONG Code",0)</f>
        <v>WRONG Code</v>
      </c>
    </row>
    <row r="6059" spans="9:11" x14ac:dyDescent="0.35">
      <c r="I6059" s="65" t="str">
        <f>IF(Job_Cards[[#This Row],[Customer Name]]="",I6058,"")</f>
        <v>Counter Sale</v>
      </c>
      <c r="K6059" s="67">
        <f>_xlfn.XLOOKUP(Job_Cards[[#This Row],[Part Code Issued]],'Inventory Check'!$A$3:$A$3000,'Inventory Check'!$B$3:$B$3000,"WRONG Code",0)</f>
        <v>0</v>
      </c>
    </row>
    <row r="6060" spans="9:11" x14ac:dyDescent="0.35">
      <c r="I6060" s="65" t="str">
        <f>IF(Job_Cards[[#This Row],[Customer Name]]="",I6059,"")</f>
        <v>Counter Sale</v>
      </c>
      <c r="K6060" s="67" t="str">
        <f>_xlfn.XLOOKUP(Job_Cards[[#This Row],[Part Code Issued]],'Inventory Check'!$A$3:$A$3000,'Inventory Check'!$B$3:$B$3000,"WRONG Code",0)</f>
        <v>WRONG Code</v>
      </c>
    </row>
    <row r="6061" spans="9:11" x14ac:dyDescent="0.35">
      <c r="I6061" s="65" t="str">
        <f>IF(Job_Cards[[#This Row],[Customer Name]]="",I6060,"")</f>
        <v>Counter Sale</v>
      </c>
      <c r="K6061" s="67" t="str">
        <f>_xlfn.XLOOKUP(Job_Cards[[#This Row],[Part Code Issued]],'Inventory Check'!$A$3:$A$3000,'Inventory Check'!$B$3:$B$3000,"WRONG Code",0)</f>
        <v>WRONG Code</v>
      </c>
    </row>
    <row r="6062" spans="9:11" x14ac:dyDescent="0.35">
      <c r="I6062" s="65" t="str">
        <f>IF(Job_Cards[[#This Row],[Customer Name]]="",I6061,"")</f>
        <v>Counter Sale</v>
      </c>
      <c r="K6062" s="67" t="str">
        <f>_xlfn.XLOOKUP(Job_Cards[[#This Row],[Part Code Issued]],'Inventory Check'!$A$3:$A$3000,'Inventory Check'!$B$3:$B$3000,"WRONG Code",0)</f>
        <v>WRONG Code</v>
      </c>
    </row>
    <row r="6063" spans="9:11" x14ac:dyDescent="0.35">
      <c r="I6063" s="65" t="str">
        <f>IF(Job_Cards[[#This Row],[Customer Name]]="",I6062,"")</f>
        <v>Counter Sale</v>
      </c>
      <c r="K6063" s="67" t="str">
        <f>_xlfn.XLOOKUP(Job_Cards[[#This Row],[Part Code Issued]],'Inventory Check'!$A$3:$A$3000,'Inventory Check'!$B$3:$B$3000,"WRONG Code",0)</f>
        <v>WRONG Code</v>
      </c>
    </row>
    <row r="6064" spans="9:11" x14ac:dyDescent="0.35">
      <c r="I6064" s="65" t="str">
        <f>IF(Job_Cards[[#This Row],[Customer Name]]="",I6063,"")</f>
        <v>Counter Sale</v>
      </c>
      <c r="K6064" s="67" t="str">
        <f>_xlfn.XLOOKUP(Job_Cards[[#This Row],[Part Code Issued]],'Inventory Check'!$A$3:$A$3000,'Inventory Check'!$B$3:$B$3000,"WRONG Code",0)</f>
        <v>WRONG Code</v>
      </c>
    </row>
    <row r="6065" spans="9:11" x14ac:dyDescent="0.35">
      <c r="I6065" s="65" t="str">
        <f>IF(Job_Cards[[#This Row],[Customer Name]]="",I6064,"")</f>
        <v>Counter Sale</v>
      </c>
      <c r="K6065" s="67" t="str">
        <f>_xlfn.XLOOKUP(Job_Cards[[#This Row],[Part Code Issued]],'Inventory Check'!$A$3:$A$3000,'Inventory Check'!$B$3:$B$3000,"WRONG Code",0)</f>
        <v>WRONG Code</v>
      </c>
    </row>
    <row r="6066" spans="9:11" x14ac:dyDescent="0.35">
      <c r="I6066" s="65" t="str">
        <f>IF(Job_Cards[[#This Row],[Customer Name]]="",I6065,"")</f>
        <v>Counter Sale</v>
      </c>
      <c r="K6066" s="67">
        <f>_xlfn.XLOOKUP(Job_Cards[[#This Row],[Part Code Issued]],'Inventory Check'!$A$3:$A$3000,'Inventory Check'!$B$3:$B$3000,"WRONG Code",0)</f>
        <v>0</v>
      </c>
    </row>
    <row r="6067" spans="9:11" x14ac:dyDescent="0.35">
      <c r="I6067" s="65" t="str">
        <f>IF(Job_Cards[[#This Row],[Customer Name]]="",I6066,"")</f>
        <v>Counter Sale</v>
      </c>
      <c r="K6067" s="67" t="str">
        <f>_xlfn.XLOOKUP(Job_Cards[[#This Row],[Part Code Issued]],'Inventory Check'!$A$3:$A$3000,'Inventory Check'!$B$3:$B$3000,"WRONG Code",0)</f>
        <v>WRONG Code</v>
      </c>
    </row>
    <row r="6068" spans="9:11" x14ac:dyDescent="0.35">
      <c r="I6068" s="65" t="str">
        <f>IF(Job_Cards[[#This Row],[Customer Name]]="",I6067,"")</f>
        <v>Counter Sale</v>
      </c>
      <c r="K6068" s="67" t="str">
        <f>_xlfn.XLOOKUP(Job_Cards[[#This Row],[Part Code Issued]],'Inventory Check'!$A$3:$A$3000,'Inventory Check'!$B$3:$B$3000,"WRONG Code",0)</f>
        <v>WRONG Code</v>
      </c>
    </row>
    <row r="6069" spans="9:11" x14ac:dyDescent="0.35">
      <c r="I6069" s="65" t="str">
        <f>IF(Job_Cards[[#This Row],[Customer Name]]="",I6068,"")</f>
        <v>Counter Sale</v>
      </c>
      <c r="K6069" s="67" t="str">
        <f>_xlfn.XLOOKUP(Job_Cards[[#This Row],[Part Code Issued]],'Inventory Check'!$A$3:$A$3000,'Inventory Check'!$B$3:$B$3000,"WRONG Code",0)</f>
        <v>WRONG Code</v>
      </c>
    </row>
    <row r="6070" spans="9:11" x14ac:dyDescent="0.35">
      <c r="I6070" s="65" t="str">
        <f>IF(Job_Cards[[#This Row],[Customer Name]]="",I6069,"")</f>
        <v>Counter Sale</v>
      </c>
      <c r="K6070" s="67" t="str">
        <f>_xlfn.XLOOKUP(Job_Cards[[#This Row],[Part Code Issued]],'Inventory Check'!$A$3:$A$3000,'Inventory Check'!$B$3:$B$3000,"WRONG Code",0)</f>
        <v>WRONG Code</v>
      </c>
    </row>
    <row r="6071" spans="9:11" x14ac:dyDescent="0.35">
      <c r="I6071" s="65" t="str">
        <f>IF(Job_Cards[[#This Row],[Customer Name]]="",I6070,"")</f>
        <v>Counter Sale</v>
      </c>
      <c r="K6071" s="67" t="str">
        <f>_xlfn.XLOOKUP(Job_Cards[[#This Row],[Part Code Issued]],'Inventory Check'!$A$3:$A$3000,'Inventory Check'!$B$3:$B$3000,"WRONG Code",0)</f>
        <v>WRONG Code</v>
      </c>
    </row>
    <row r="6072" spans="9:11" x14ac:dyDescent="0.35">
      <c r="I6072" s="65" t="str">
        <f>IF(Job_Cards[[#This Row],[Customer Name]]="",I6071,"")</f>
        <v>Counter Sale</v>
      </c>
      <c r="K6072" s="67" t="str">
        <f>_xlfn.XLOOKUP(Job_Cards[[#This Row],[Part Code Issued]],'Inventory Check'!$A$3:$A$3000,'Inventory Check'!$B$3:$B$3000,"WRONG Code",0)</f>
        <v>WRONG Code</v>
      </c>
    </row>
    <row r="6073" spans="9:11" x14ac:dyDescent="0.35">
      <c r="I6073" s="65" t="str">
        <f>IF(Job_Cards[[#This Row],[Customer Name]]="",I6072,"")</f>
        <v>Counter Sale</v>
      </c>
      <c r="K6073" s="67">
        <f>_xlfn.XLOOKUP(Job_Cards[[#This Row],[Part Code Issued]],'Inventory Check'!$A$3:$A$3000,'Inventory Check'!$B$3:$B$3000,"WRONG Code",0)</f>
        <v>0</v>
      </c>
    </row>
    <row r="6074" spans="9:11" x14ac:dyDescent="0.35">
      <c r="I6074" s="65" t="str">
        <f>IF(Job_Cards[[#This Row],[Customer Name]]="",I6073,"")</f>
        <v>Counter Sale</v>
      </c>
      <c r="K6074" s="67" t="str">
        <f>_xlfn.XLOOKUP(Job_Cards[[#This Row],[Part Code Issued]],'Inventory Check'!$A$3:$A$3000,'Inventory Check'!$B$3:$B$3000,"WRONG Code",0)</f>
        <v>WRONG Code</v>
      </c>
    </row>
    <row r="6075" spans="9:11" x14ac:dyDescent="0.35">
      <c r="I6075" s="65" t="str">
        <f>IF(Job_Cards[[#This Row],[Customer Name]]="",I6074,"")</f>
        <v>Counter Sale</v>
      </c>
      <c r="K6075" s="67" t="str">
        <f>_xlfn.XLOOKUP(Job_Cards[[#This Row],[Part Code Issued]],'Inventory Check'!$A$3:$A$3000,'Inventory Check'!$B$3:$B$3000,"WRONG Code",0)</f>
        <v>WRONG Code</v>
      </c>
    </row>
    <row r="6076" spans="9:11" x14ac:dyDescent="0.35">
      <c r="I6076" s="65" t="str">
        <f>IF(Job_Cards[[#This Row],[Customer Name]]="",I6075,"")</f>
        <v>Counter Sale</v>
      </c>
      <c r="K6076" s="67" t="str">
        <f>_xlfn.XLOOKUP(Job_Cards[[#This Row],[Part Code Issued]],'Inventory Check'!$A$3:$A$3000,'Inventory Check'!$B$3:$B$3000,"WRONG Code",0)</f>
        <v>WRONG Code</v>
      </c>
    </row>
    <row r="6077" spans="9:11" x14ac:dyDescent="0.35">
      <c r="I6077" s="65" t="str">
        <f>IF(Job_Cards[[#This Row],[Customer Name]]="",I6076,"")</f>
        <v>Counter Sale</v>
      </c>
      <c r="K6077" s="67" t="str">
        <f>_xlfn.XLOOKUP(Job_Cards[[#This Row],[Part Code Issued]],'Inventory Check'!$A$3:$A$3000,'Inventory Check'!$B$3:$B$3000,"WRONG Code",0)</f>
        <v>WRONG Code</v>
      </c>
    </row>
    <row r="6078" spans="9:11" x14ac:dyDescent="0.35">
      <c r="I6078" s="65" t="str">
        <f>IF(Job_Cards[[#This Row],[Customer Name]]="",I6077,"")</f>
        <v>Counter Sale</v>
      </c>
      <c r="K6078" s="67" t="str">
        <f>_xlfn.XLOOKUP(Job_Cards[[#This Row],[Part Code Issued]],'Inventory Check'!$A$3:$A$3000,'Inventory Check'!$B$3:$B$3000,"WRONG Code",0)</f>
        <v>WRONG Code</v>
      </c>
    </row>
    <row r="6079" spans="9:11" x14ac:dyDescent="0.35">
      <c r="I6079" s="65" t="str">
        <f>IF(Job_Cards[[#This Row],[Customer Name]]="",I6078,"")</f>
        <v>Counter Sale</v>
      </c>
      <c r="K6079" s="67" t="str">
        <f>_xlfn.XLOOKUP(Job_Cards[[#This Row],[Part Code Issued]],'Inventory Check'!$A$3:$A$3000,'Inventory Check'!$B$3:$B$3000,"WRONG Code",0)</f>
        <v>WRONG Code</v>
      </c>
    </row>
    <row r="6080" spans="9:11" x14ac:dyDescent="0.35">
      <c r="I6080" s="65" t="str">
        <f>IF(Job_Cards[[#This Row],[Customer Name]]="",I6079,"")</f>
        <v>Counter Sale</v>
      </c>
      <c r="K6080" s="67">
        <f>_xlfn.XLOOKUP(Job_Cards[[#This Row],[Part Code Issued]],'Inventory Check'!$A$3:$A$3000,'Inventory Check'!$B$3:$B$3000,"WRONG Code",0)</f>
        <v>0</v>
      </c>
    </row>
    <row r="6081" spans="9:11" x14ac:dyDescent="0.35">
      <c r="I6081" s="65" t="str">
        <f>IF(Job_Cards[[#This Row],[Customer Name]]="",I6080,"")</f>
        <v>Counter Sale</v>
      </c>
      <c r="K6081" s="67" t="str">
        <f>_xlfn.XLOOKUP(Job_Cards[[#This Row],[Part Code Issued]],'Inventory Check'!$A$3:$A$3000,'Inventory Check'!$B$3:$B$3000,"WRONG Code",0)</f>
        <v>WRONG Code</v>
      </c>
    </row>
    <row r="6082" spans="9:11" x14ac:dyDescent="0.35">
      <c r="I6082" s="65" t="str">
        <f>IF(Job_Cards[[#This Row],[Customer Name]]="",I6081,"")</f>
        <v>Counter Sale</v>
      </c>
      <c r="K6082" s="67" t="str">
        <f>_xlfn.XLOOKUP(Job_Cards[[#This Row],[Part Code Issued]],'Inventory Check'!$A$3:$A$3000,'Inventory Check'!$B$3:$B$3000,"WRONG Code",0)</f>
        <v>WRONG Code</v>
      </c>
    </row>
    <row r="6083" spans="9:11" x14ac:dyDescent="0.35">
      <c r="I6083" s="65" t="str">
        <f>IF(Job_Cards[[#This Row],[Customer Name]]="",I6082,"")</f>
        <v>Counter Sale</v>
      </c>
      <c r="K6083" s="67" t="str">
        <f>_xlfn.XLOOKUP(Job_Cards[[#This Row],[Part Code Issued]],'Inventory Check'!$A$3:$A$3000,'Inventory Check'!$B$3:$B$3000,"WRONG Code",0)</f>
        <v>WRONG Code</v>
      </c>
    </row>
    <row r="6084" spans="9:11" x14ac:dyDescent="0.35">
      <c r="I6084" s="65" t="str">
        <f>IF(Job_Cards[[#This Row],[Customer Name]]="",I6083,"")</f>
        <v>Counter Sale</v>
      </c>
      <c r="K6084" s="67" t="str">
        <f>_xlfn.XLOOKUP(Job_Cards[[#This Row],[Part Code Issued]],'Inventory Check'!$A$3:$A$3000,'Inventory Check'!$B$3:$B$3000,"WRONG Code",0)</f>
        <v>WRONG Code</v>
      </c>
    </row>
    <row r="6085" spans="9:11" x14ac:dyDescent="0.35">
      <c r="I6085" s="65" t="str">
        <f>IF(Job_Cards[[#This Row],[Customer Name]]="",I6084,"")</f>
        <v>Counter Sale</v>
      </c>
      <c r="K6085" s="67" t="str">
        <f>_xlfn.XLOOKUP(Job_Cards[[#This Row],[Part Code Issued]],'Inventory Check'!$A$3:$A$3000,'Inventory Check'!$B$3:$B$3000,"WRONG Code",0)</f>
        <v>WRONG Code</v>
      </c>
    </row>
    <row r="6086" spans="9:11" x14ac:dyDescent="0.35">
      <c r="I6086" s="65" t="str">
        <f>IF(Job_Cards[[#This Row],[Customer Name]]="",I6085,"")</f>
        <v>Counter Sale</v>
      </c>
      <c r="K6086" s="67" t="str">
        <f>_xlfn.XLOOKUP(Job_Cards[[#This Row],[Part Code Issued]],'Inventory Check'!$A$3:$A$3000,'Inventory Check'!$B$3:$B$3000,"WRONG Code",0)</f>
        <v>WRONG Code</v>
      </c>
    </row>
    <row r="6087" spans="9:11" x14ac:dyDescent="0.35">
      <c r="I6087" s="65" t="str">
        <f>IF(Job_Cards[[#This Row],[Customer Name]]="",I6086,"")</f>
        <v>Counter Sale</v>
      </c>
      <c r="K6087" s="67">
        <f>_xlfn.XLOOKUP(Job_Cards[[#This Row],[Part Code Issued]],'Inventory Check'!$A$3:$A$3000,'Inventory Check'!$B$3:$B$3000,"WRONG Code",0)</f>
        <v>0</v>
      </c>
    </row>
    <row r="6088" spans="9:11" x14ac:dyDescent="0.35">
      <c r="I6088" s="65" t="str">
        <f>IF(Job_Cards[[#This Row],[Customer Name]]="",I6087,"")</f>
        <v>Counter Sale</v>
      </c>
      <c r="K6088" s="67" t="str">
        <f>_xlfn.XLOOKUP(Job_Cards[[#This Row],[Part Code Issued]],'Inventory Check'!$A$3:$A$3000,'Inventory Check'!$B$3:$B$3000,"WRONG Code",0)</f>
        <v>WRONG Code</v>
      </c>
    </row>
    <row r="6089" spans="9:11" x14ac:dyDescent="0.35">
      <c r="I6089" s="65" t="str">
        <f>IF(Job_Cards[[#This Row],[Customer Name]]="",I6088,"")</f>
        <v>Counter Sale</v>
      </c>
      <c r="K6089" s="67" t="str">
        <f>_xlfn.XLOOKUP(Job_Cards[[#This Row],[Part Code Issued]],'Inventory Check'!$A$3:$A$3000,'Inventory Check'!$B$3:$B$3000,"WRONG Code",0)</f>
        <v>WRONG Code</v>
      </c>
    </row>
    <row r="6090" spans="9:11" x14ac:dyDescent="0.35">
      <c r="I6090" s="65" t="str">
        <f>IF(Job_Cards[[#This Row],[Customer Name]]="",I6089,"")</f>
        <v>Counter Sale</v>
      </c>
      <c r="K6090" s="67" t="str">
        <f>_xlfn.XLOOKUP(Job_Cards[[#This Row],[Part Code Issued]],'Inventory Check'!$A$3:$A$3000,'Inventory Check'!$B$3:$B$3000,"WRONG Code",0)</f>
        <v>WRONG Code</v>
      </c>
    </row>
    <row r="6091" spans="9:11" x14ac:dyDescent="0.35">
      <c r="I6091" s="65" t="str">
        <f>IF(Job_Cards[[#This Row],[Customer Name]]="",I6090,"")</f>
        <v>Counter Sale</v>
      </c>
      <c r="K6091" s="67" t="str">
        <f>_xlfn.XLOOKUP(Job_Cards[[#This Row],[Part Code Issued]],'Inventory Check'!$A$3:$A$3000,'Inventory Check'!$B$3:$B$3000,"WRONG Code",0)</f>
        <v>WRONG Code</v>
      </c>
    </row>
    <row r="6092" spans="9:11" x14ac:dyDescent="0.35">
      <c r="I6092" s="65" t="str">
        <f>IF(Job_Cards[[#This Row],[Customer Name]]="",I6091,"")</f>
        <v>Counter Sale</v>
      </c>
      <c r="K6092" s="67" t="str">
        <f>_xlfn.XLOOKUP(Job_Cards[[#This Row],[Part Code Issued]],'Inventory Check'!$A$3:$A$3000,'Inventory Check'!$B$3:$B$3000,"WRONG Code",0)</f>
        <v>WRONG Code</v>
      </c>
    </row>
    <row r="6093" spans="9:11" x14ac:dyDescent="0.35">
      <c r="I6093" s="65" t="str">
        <f>IF(Job_Cards[[#This Row],[Customer Name]]="",I6092,"")</f>
        <v>Counter Sale</v>
      </c>
      <c r="K6093" s="67" t="str">
        <f>_xlfn.XLOOKUP(Job_Cards[[#This Row],[Part Code Issued]],'Inventory Check'!$A$3:$A$3000,'Inventory Check'!$B$3:$B$3000,"WRONG Code",0)</f>
        <v>WRONG Code</v>
      </c>
    </row>
    <row r="6094" spans="9:11" x14ac:dyDescent="0.35">
      <c r="I6094" s="65" t="str">
        <f>IF(Job_Cards[[#This Row],[Customer Name]]="",I6093,"")</f>
        <v>Counter Sale</v>
      </c>
      <c r="K6094" s="67">
        <f>_xlfn.XLOOKUP(Job_Cards[[#This Row],[Part Code Issued]],'Inventory Check'!$A$3:$A$3000,'Inventory Check'!$B$3:$B$3000,"WRONG Code",0)</f>
        <v>0</v>
      </c>
    </row>
    <row r="6095" spans="9:11" x14ac:dyDescent="0.35">
      <c r="I6095" s="65" t="str">
        <f>IF(Job_Cards[[#This Row],[Customer Name]]="",I6094,"")</f>
        <v>Counter Sale</v>
      </c>
      <c r="K6095" s="67" t="str">
        <f>_xlfn.XLOOKUP(Job_Cards[[#This Row],[Part Code Issued]],'Inventory Check'!$A$3:$A$3000,'Inventory Check'!$B$3:$B$3000,"WRONG Code",0)</f>
        <v>WRONG Code</v>
      </c>
    </row>
    <row r="6096" spans="9:11" x14ac:dyDescent="0.35">
      <c r="I6096" s="65" t="str">
        <f>IF(Job_Cards[[#This Row],[Customer Name]]="",I6095,"")</f>
        <v>Counter Sale</v>
      </c>
      <c r="K6096" s="67" t="str">
        <f>_xlfn.XLOOKUP(Job_Cards[[#This Row],[Part Code Issued]],'Inventory Check'!$A$3:$A$3000,'Inventory Check'!$B$3:$B$3000,"WRONG Code",0)</f>
        <v>WRONG Code</v>
      </c>
    </row>
    <row r="6097" spans="9:11" x14ac:dyDescent="0.35">
      <c r="I6097" s="65" t="str">
        <f>IF(Job_Cards[[#This Row],[Customer Name]]="",I6096,"")</f>
        <v>Counter Sale</v>
      </c>
      <c r="K6097" s="67" t="str">
        <f>_xlfn.XLOOKUP(Job_Cards[[#This Row],[Part Code Issued]],'Inventory Check'!$A$3:$A$3000,'Inventory Check'!$B$3:$B$3000,"WRONG Code",0)</f>
        <v>WRONG Code</v>
      </c>
    </row>
    <row r="6098" spans="9:11" x14ac:dyDescent="0.35">
      <c r="I6098" s="65" t="str">
        <f>IF(Job_Cards[[#This Row],[Customer Name]]="",I6097,"")</f>
        <v>Counter Sale</v>
      </c>
      <c r="K6098" s="67" t="str">
        <f>_xlfn.XLOOKUP(Job_Cards[[#This Row],[Part Code Issued]],'Inventory Check'!$A$3:$A$3000,'Inventory Check'!$B$3:$B$3000,"WRONG Code",0)</f>
        <v>WRONG Code</v>
      </c>
    </row>
    <row r="6099" spans="9:11" x14ac:dyDescent="0.35">
      <c r="I6099" s="65" t="str">
        <f>IF(Job_Cards[[#This Row],[Customer Name]]="",I6098,"")</f>
        <v>Counter Sale</v>
      </c>
      <c r="K6099" s="67" t="str">
        <f>_xlfn.XLOOKUP(Job_Cards[[#This Row],[Part Code Issued]],'Inventory Check'!$A$3:$A$3000,'Inventory Check'!$B$3:$B$3000,"WRONG Code",0)</f>
        <v>WRONG Code</v>
      </c>
    </row>
    <row r="6100" spans="9:11" x14ac:dyDescent="0.35">
      <c r="I6100" s="65" t="str">
        <f>IF(Job_Cards[[#This Row],[Customer Name]]="",I6099,"")</f>
        <v>Counter Sale</v>
      </c>
      <c r="K6100" s="67" t="str">
        <f>_xlfn.XLOOKUP(Job_Cards[[#This Row],[Part Code Issued]],'Inventory Check'!$A$3:$A$3000,'Inventory Check'!$B$3:$B$3000,"WRONG Code",0)</f>
        <v>WRONG Code</v>
      </c>
    </row>
    <row r="6101" spans="9:11" x14ac:dyDescent="0.35">
      <c r="I6101" s="65" t="str">
        <f>IF(Job_Cards[[#This Row],[Customer Name]]="",I6100,"")</f>
        <v>Counter Sale</v>
      </c>
      <c r="K6101" s="67">
        <f>_xlfn.XLOOKUP(Job_Cards[[#This Row],[Part Code Issued]],'Inventory Check'!$A$3:$A$3000,'Inventory Check'!$B$3:$B$3000,"WRONG Code",0)</f>
        <v>0</v>
      </c>
    </row>
    <row r="6102" spans="9:11" x14ac:dyDescent="0.35">
      <c r="I6102" s="65" t="str">
        <f>IF(Job_Cards[[#This Row],[Customer Name]]="",I6101,"")</f>
        <v>Counter Sale</v>
      </c>
      <c r="K6102" s="67" t="str">
        <f>_xlfn.XLOOKUP(Job_Cards[[#This Row],[Part Code Issued]],'Inventory Check'!$A$3:$A$3000,'Inventory Check'!$B$3:$B$3000,"WRONG Code",0)</f>
        <v>WRONG Code</v>
      </c>
    </row>
    <row r="6103" spans="9:11" x14ac:dyDescent="0.35">
      <c r="I6103" s="65" t="str">
        <f>IF(Job_Cards[[#This Row],[Customer Name]]="",I6102,"")</f>
        <v>Counter Sale</v>
      </c>
      <c r="K6103" s="67" t="str">
        <f>_xlfn.XLOOKUP(Job_Cards[[#This Row],[Part Code Issued]],'Inventory Check'!$A$3:$A$3000,'Inventory Check'!$B$3:$B$3000,"WRONG Code",0)</f>
        <v>WRONG Code</v>
      </c>
    </row>
    <row r="6104" spans="9:11" x14ac:dyDescent="0.35">
      <c r="I6104" s="65" t="str">
        <f>IF(Job_Cards[[#This Row],[Customer Name]]="",I6103,"")</f>
        <v>Counter Sale</v>
      </c>
      <c r="K6104" s="67" t="str">
        <f>_xlfn.XLOOKUP(Job_Cards[[#This Row],[Part Code Issued]],'Inventory Check'!$A$3:$A$3000,'Inventory Check'!$B$3:$B$3000,"WRONG Code",0)</f>
        <v>WRONG Code</v>
      </c>
    </row>
    <row r="6105" spans="9:11" x14ac:dyDescent="0.35">
      <c r="I6105" s="65" t="str">
        <f>IF(Job_Cards[[#This Row],[Customer Name]]="",I6104,"")</f>
        <v>Counter Sale</v>
      </c>
      <c r="K6105" s="67" t="str">
        <f>_xlfn.XLOOKUP(Job_Cards[[#This Row],[Part Code Issued]],'Inventory Check'!$A$3:$A$3000,'Inventory Check'!$B$3:$B$3000,"WRONG Code",0)</f>
        <v>WRONG Code</v>
      </c>
    </row>
    <row r="6106" spans="9:11" x14ac:dyDescent="0.35">
      <c r="I6106" s="65" t="str">
        <f>IF(Job_Cards[[#This Row],[Customer Name]]="",I6105,"")</f>
        <v>Counter Sale</v>
      </c>
      <c r="K6106" s="67" t="str">
        <f>_xlfn.XLOOKUP(Job_Cards[[#This Row],[Part Code Issued]],'Inventory Check'!$A$3:$A$3000,'Inventory Check'!$B$3:$B$3000,"WRONG Code",0)</f>
        <v>WRONG Code</v>
      </c>
    </row>
    <row r="6107" spans="9:11" x14ac:dyDescent="0.35">
      <c r="I6107" s="65" t="str">
        <f>IF(Job_Cards[[#This Row],[Customer Name]]="",I6106,"")</f>
        <v>Counter Sale</v>
      </c>
      <c r="K6107" s="67" t="str">
        <f>_xlfn.XLOOKUP(Job_Cards[[#This Row],[Part Code Issued]],'Inventory Check'!$A$3:$A$3000,'Inventory Check'!$B$3:$B$3000,"WRONG Code",0)</f>
        <v>WRONG Code</v>
      </c>
    </row>
    <row r="6108" spans="9:11" x14ac:dyDescent="0.35">
      <c r="I6108" s="65" t="str">
        <f>IF(Job_Cards[[#This Row],[Customer Name]]="",I6107,"")</f>
        <v>Counter Sale</v>
      </c>
      <c r="K6108" s="67" t="str">
        <f>_xlfn.XLOOKUP(Job_Cards[[#This Row],[Part Code Issued]],'Inventory Check'!$A$3:$A$3000,'Inventory Check'!$B$3:$B$3000,"WRONG Code",0)</f>
        <v>WRONG Code</v>
      </c>
    </row>
    <row r="6109" spans="9:11" x14ac:dyDescent="0.35">
      <c r="I6109" s="65" t="str">
        <f>IF(Job_Cards[[#This Row],[Customer Name]]="",I6108,"")</f>
        <v>Counter Sale</v>
      </c>
      <c r="K6109" s="67">
        <f>_xlfn.XLOOKUP(Job_Cards[[#This Row],[Part Code Issued]],'Inventory Check'!$A$3:$A$3000,'Inventory Check'!$B$3:$B$3000,"WRONG Code",0)</f>
        <v>0</v>
      </c>
    </row>
    <row r="6110" spans="9:11" x14ac:dyDescent="0.35">
      <c r="I6110" s="65" t="str">
        <f>IF(Job_Cards[[#This Row],[Customer Name]]="",I6109,"")</f>
        <v>Counter Sale</v>
      </c>
      <c r="K6110" s="67" t="str">
        <f>_xlfn.XLOOKUP(Job_Cards[[#This Row],[Part Code Issued]],'Inventory Check'!$A$3:$A$3000,'Inventory Check'!$B$3:$B$3000,"WRONG Code",0)</f>
        <v>WRONG Code</v>
      </c>
    </row>
    <row r="6111" spans="9:11" x14ac:dyDescent="0.35">
      <c r="I6111" s="65" t="str">
        <f>IF(Job_Cards[[#This Row],[Customer Name]]="",I6110,"")</f>
        <v>Counter Sale</v>
      </c>
      <c r="K6111" s="67" t="str">
        <f>_xlfn.XLOOKUP(Job_Cards[[#This Row],[Part Code Issued]],'Inventory Check'!$A$3:$A$3000,'Inventory Check'!$B$3:$B$3000,"WRONG Code",0)</f>
        <v>WRONG Code</v>
      </c>
    </row>
    <row r="6112" spans="9:11" x14ac:dyDescent="0.35">
      <c r="I6112" s="65" t="str">
        <f>IF(Job_Cards[[#This Row],[Customer Name]]="",I6111,"")</f>
        <v>Counter Sale</v>
      </c>
      <c r="K6112" s="67" t="str">
        <f>_xlfn.XLOOKUP(Job_Cards[[#This Row],[Part Code Issued]],'Inventory Check'!$A$3:$A$3000,'Inventory Check'!$B$3:$B$3000,"WRONG Code",0)</f>
        <v>WRONG Code</v>
      </c>
    </row>
    <row r="6113" spans="9:11" x14ac:dyDescent="0.35">
      <c r="I6113" s="65" t="str">
        <f>IF(Job_Cards[[#This Row],[Customer Name]]="",I6112,"")</f>
        <v>Counter Sale</v>
      </c>
      <c r="K6113" s="67" t="str">
        <f>_xlfn.XLOOKUP(Job_Cards[[#This Row],[Part Code Issued]],'Inventory Check'!$A$3:$A$3000,'Inventory Check'!$B$3:$B$3000,"WRONG Code",0)</f>
        <v>WRONG Code</v>
      </c>
    </row>
    <row r="6114" spans="9:11" x14ac:dyDescent="0.35">
      <c r="I6114" s="65" t="str">
        <f>IF(Job_Cards[[#This Row],[Customer Name]]="",I6113,"")</f>
        <v>Counter Sale</v>
      </c>
      <c r="K6114" s="67" t="str">
        <f>_xlfn.XLOOKUP(Job_Cards[[#This Row],[Part Code Issued]],'Inventory Check'!$A$3:$A$3000,'Inventory Check'!$B$3:$B$3000,"WRONG Code",0)</f>
        <v>WRONG Code</v>
      </c>
    </row>
    <row r="6115" spans="9:11" x14ac:dyDescent="0.35">
      <c r="I6115" s="65" t="str">
        <f>IF(Job_Cards[[#This Row],[Customer Name]]="",I6114,"")</f>
        <v>Counter Sale</v>
      </c>
      <c r="K6115" s="67" t="str">
        <f>_xlfn.XLOOKUP(Job_Cards[[#This Row],[Part Code Issued]],'Inventory Check'!$A$3:$A$3000,'Inventory Check'!$B$3:$B$3000,"WRONG Code",0)</f>
        <v>WRONG Code</v>
      </c>
    </row>
    <row r="6116" spans="9:11" x14ac:dyDescent="0.35">
      <c r="I6116" s="65" t="str">
        <f>IF(Job_Cards[[#This Row],[Customer Name]]="",I6115,"")</f>
        <v>Counter Sale</v>
      </c>
      <c r="K6116" s="67">
        <f>_xlfn.XLOOKUP(Job_Cards[[#This Row],[Part Code Issued]],'Inventory Check'!$A$3:$A$3000,'Inventory Check'!$B$3:$B$3000,"WRONG Code",0)</f>
        <v>0</v>
      </c>
    </row>
    <row r="6117" spans="9:11" x14ac:dyDescent="0.35">
      <c r="I6117" s="65" t="str">
        <f>IF(Job_Cards[[#This Row],[Customer Name]]="",I6116,"")</f>
        <v>Counter Sale</v>
      </c>
      <c r="K6117" s="67" t="str">
        <f>_xlfn.XLOOKUP(Job_Cards[[#This Row],[Part Code Issued]],'Inventory Check'!$A$3:$A$3000,'Inventory Check'!$B$3:$B$3000,"WRONG Code",0)</f>
        <v>WRONG Code</v>
      </c>
    </row>
    <row r="6118" spans="9:11" x14ac:dyDescent="0.35">
      <c r="I6118" s="65" t="str">
        <f>IF(Job_Cards[[#This Row],[Customer Name]]="",I6117,"")</f>
        <v>Counter Sale</v>
      </c>
      <c r="K6118" s="67" t="str">
        <f>_xlfn.XLOOKUP(Job_Cards[[#This Row],[Part Code Issued]],'Inventory Check'!$A$3:$A$3000,'Inventory Check'!$B$3:$B$3000,"WRONG Code",0)</f>
        <v>WRONG Code</v>
      </c>
    </row>
    <row r="6119" spans="9:11" x14ac:dyDescent="0.35">
      <c r="I6119" s="65" t="str">
        <f>IF(Job_Cards[[#This Row],[Customer Name]]="",I6118,"")</f>
        <v>Counter Sale</v>
      </c>
      <c r="K6119" s="67" t="str">
        <f>_xlfn.XLOOKUP(Job_Cards[[#This Row],[Part Code Issued]],'Inventory Check'!$A$3:$A$3000,'Inventory Check'!$B$3:$B$3000,"WRONG Code",0)</f>
        <v>WRONG Code</v>
      </c>
    </row>
    <row r="6120" spans="9:11" x14ac:dyDescent="0.35">
      <c r="I6120" s="65" t="str">
        <f>IF(Job_Cards[[#This Row],[Customer Name]]="",I6119,"")</f>
        <v>Counter Sale</v>
      </c>
      <c r="K6120" s="67" t="str">
        <f>_xlfn.XLOOKUP(Job_Cards[[#This Row],[Part Code Issued]],'Inventory Check'!$A$3:$A$3000,'Inventory Check'!$B$3:$B$3000,"WRONG Code",0)</f>
        <v>WRONG Code</v>
      </c>
    </row>
    <row r="6121" spans="9:11" x14ac:dyDescent="0.35">
      <c r="I6121" s="65" t="str">
        <f>IF(Job_Cards[[#This Row],[Customer Name]]="",I6120,"")</f>
        <v>Counter Sale</v>
      </c>
      <c r="K6121" s="67" t="str">
        <f>_xlfn.XLOOKUP(Job_Cards[[#This Row],[Part Code Issued]],'Inventory Check'!$A$3:$A$3000,'Inventory Check'!$B$3:$B$3000,"WRONG Code",0)</f>
        <v>WRONG Code</v>
      </c>
    </row>
    <row r="6122" spans="9:11" x14ac:dyDescent="0.35">
      <c r="I6122" s="65" t="str">
        <f>IF(Job_Cards[[#This Row],[Customer Name]]="",I6121,"")</f>
        <v>Counter Sale</v>
      </c>
      <c r="K6122" s="67" t="str">
        <f>_xlfn.XLOOKUP(Job_Cards[[#This Row],[Part Code Issued]],'Inventory Check'!$A$3:$A$3000,'Inventory Check'!$B$3:$B$3000,"WRONG Code",0)</f>
        <v>WRONG Code</v>
      </c>
    </row>
    <row r="6123" spans="9:11" x14ac:dyDescent="0.35">
      <c r="I6123" s="65" t="str">
        <f>IF(Job_Cards[[#This Row],[Customer Name]]="",I6122,"")</f>
        <v>Counter Sale</v>
      </c>
      <c r="K6123" s="67">
        <f>_xlfn.XLOOKUP(Job_Cards[[#This Row],[Part Code Issued]],'Inventory Check'!$A$3:$A$3000,'Inventory Check'!$B$3:$B$3000,"WRONG Code",0)</f>
        <v>0</v>
      </c>
    </row>
    <row r="6124" spans="9:11" x14ac:dyDescent="0.35">
      <c r="I6124" s="65" t="str">
        <f>IF(Job_Cards[[#This Row],[Customer Name]]="",I6123,"")</f>
        <v>Counter Sale</v>
      </c>
      <c r="K6124" s="67" t="str">
        <f>_xlfn.XLOOKUP(Job_Cards[[#This Row],[Part Code Issued]],'Inventory Check'!$A$3:$A$3000,'Inventory Check'!$B$3:$B$3000,"WRONG Code",0)</f>
        <v>WRONG Code</v>
      </c>
    </row>
    <row r="6125" spans="9:11" x14ac:dyDescent="0.35">
      <c r="I6125" s="65" t="str">
        <f>IF(Job_Cards[[#This Row],[Customer Name]]="",I6124,"")</f>
        <v>Counter Sale</v>
      </c>
      <c r="K6125" s="67" t="str">
        <f>_xlfn.XLOOKUP(Job_Cards[[#This Row],[Part Code Issued]],'Inventory Check'!$A$3:$A$3000,'Inventory Check'!$B$3:$B$3000,"WRONG Code",0)</f>
        <v>WRONG Code</v>
      </c>
    </row>
    <row r="6126" spans="9:11" x14ac:dyDescent="0.35">
      <c r="I6126" s="65" t="str">
        <f>IF(Job_Cards[[#This Row],[Customer Name]]="",I6125,"")</f>
        <v>Counter Sale</v>
      </c>
      <c r="K6126" s="67" t="str">
        <f>_xlfn.XLOOKUP(Job_Cards[[#This Row],[Part Code Issued]],'Inventory Check'!$A$3:$A$3000,'Inventory Check'!$B$3:$B$3000,"WRONG Code",0)</f>
        <v>WRONG Code</v>
      </c>
    </row>
    <row r="6127" spans="9:11" x14ac:dyDescent="0.35">
      <c r="I6127" s="65" t="str">
        <f>IF(Job_Cards[[#This Row],[Customer Name]]="",I6126,"")</f>
        <v>Counter Sale</v>
      </c>
      <c r="K6127" s="67" t="str">
        <f>_xlfn.XLOOKUP(Job_Cards[[#This Row],[Part Code Issued]],'Inventory Check'!$A$3:$A$3000,'Inventory Check'!$B$3:$B$3000,"WRONG Code",0)</f>
        <v>WRONG Code</v>
      </c>
    </row>
    <row r="6128" spans="9:11" x14ac:dyDescent="0.35">
      <c r="I6128" s="65" t="str">
        <f>IF(Job_Cards[[#This Row],[Customer Name]]="",I6127,"")</f>
        <v>Counter Sale</v>
      </c>
      <c r="K6128" s="67" t="str">
        <f>_xlfn.XLOOKUP(Job_Cards[[#This Row],[Part Code Issued]],'Inventory Check'!$A$3:$A$3000,'Inventory Check'!$B$3:$B$3000,"WRONG Code",0)</f>
        <v>WRONG Code</v>
      </c>
    </row>
    <row r="6129" spans="9:11" x14ac:dyDescent="0.35">
      <c r="I6129" s="65" t="str">
        <f>IF(Job_Cards[[#This Row],[Customer Name]]="",I6128,"")</f>
        <v>Counter Sale</v>
      </c>
      <c r="K6129" s="67" t="str">
        <f>_xlfn.XLOOKUP(Job_Cards[[#This Row],[Part Code Issued]],'Inventory Check'!$A$3:$A$3000,'Inventory Check'!$B$3:$B$3000,"WRONG Code",0)</f>
        <v>WRONG Code</v>
      </c>
    </row>
    <row r="6130" spans="9:11" x14ac:dyDescent="0.35">
      <c r="I6130" s="65" t="str">
        <f>IF(Job_Cards[[#This Row],[Customer Name]]="",I6129,"")</f>
        <v>Counter Sale</v>
      </c>
      <c r="K6130" s="67">
        <f>_xlfn.XLOOKUP(Job_Cards[[#This Row],[Part Code Issued]],'Inventory Check'!$A$3:$A$3000,'Inventory Check'!$B$3:$B$3000,"WRONG Code",0)</f>
        <v>0</v>
      </c>
    </row>
    <row r="6131" spans="9:11" x14ac:dyDescent="0.35">
      <c r="I6131" s="65" t="str">
        <f>IF(Job_Cards[[#This Row],[Customer Name]]="",I6130,"")</f>
        <v>Counter Sale</v>
      </c>
      <c r="K6131" s="67" t="str">
        <f>_xlfn.XLOOKUP(Job_Cards[[#This Row],[Part Code Issued]],'Inventory Check'!$A$3:$A$3000,'Inventory Check'!$B$3:$B$3000,"WRONG Code",0)</f>
        <v>WRONG Code</v>
      </c>
    </row>
    <row r="6132" spans="9:11" x14ac:dyDescent="0.35">
      <c r="I6132" s="65" t="str">
        <f>IF(Job_Cards[[#This Row],[Customer Name]]="",I6131,"")</f>
        <v>Counter Sale</v>
      </c>
      <c r="K6132" s="67" t="str">
        <f>_xlfn.XLOOKUP(Job_Cards[[#This Row],[Part Code Issued]],'Inventory Check'!$A$3:$A$3000,'Inventory Check'!$B$3:$B$3000,"WRONG Code",0)</f>
        <v>WRONG Code</v>
      </c>
    </row>
    <row r="6133" spans="9:11" x14ac:dyDescent="0.35">
      <c r="I6133" s="65" t="str">
        <f>IF(Job_Cards[[#This Row],[Customer Name]]="",I6132,"")</f>
        <v>Counter Sale</v>
      </c>
      <c r="K6133" s="67" t="str">
        <f>_xlfn.XLOOKUP(Job_Cards[[#This Row],[Part Code Issued]],'Inventory Check'!$A$3:$A$3000,'Inventory Check'!$B$3:$B$3000,"WRONG Code",0)</f>
        <v>WRONG Code</v>
      </c>
    </row>
    <row r="6134" spans="9:11" x14ac:dyDescent="0.35">
      <c r="I6134" s="65" t="str">
        <f>IF(Job_Cards[[#This Row],[Customer Name]]="",I6133,"")</f>
        <v>Counter Sale</v>
      </c>
      <c r="K6134" s="67" t="str">
        <f>_xlfn.XLOOKUP(Job_Cards[[#This Row],[Part Code Issued]],'Inventory Check'!$A$3:$A$3000,'Inventory Check'!$B$3:$B$3000,"WRONG Code",0)</f>
        <v>WRONG Code</v>
      </c>
    </row>
    <row r="6135" spans="9:11" x14ac:dyDescent="0.35">
      <c r="I6135" s="65" t="str">
        <f>IF(Job_Cards[[#This Row],[Customer Name]]="",I6134,"")</f>
        <v>Counter Sale</v>
      </c>
      <c r="K6135" s="67" t="str">
        <f>_xlfn.XLOOKUP(Job_Cards[[#This Row],[Part Code Issued]],'Inventory Check'!$A$3:$A$3000,'Inventory Check'!$B$3:$B$3000,"WRONG Code",0)</f>
        <v>WRONG Code</v>
      </c>
    </row>
    <row r="6136" spans="9:11" x14ac:dyDescent="0.35">
      <c r="I6136" s="65" t="str">
        <f>IF(Job_Cards[[#This Row],[Customer Name]]="",I6135,"")</f>
        <v>Counter Sale</v>
      </c>
      <c r="K6136" s="67" t="str">
        <f>_xlfn.XLOOKUP(Job_Cards[[#This Row],[Part Code Issued]],'Inventory Check'!$A$3:$A$3000,'Inventory Check'!$B$3:$B$3000,"WRONG Code",0)</f>
        <v>WRONG Code</v>
      </c>
    </row>
    <row r="6137" spans="9:11" x14ac:dyDescent="0.35">
      <c r="I6137" s="65" t="str">
        <f>IF(Job_Cards[[#This Row],[Customer Name]]="",I6136,"")</f>
        <v>Counter Sale</v>
      </c>
      <c r="K6137" s="67">
        <f>_xlfn.XLOOKUP(Job_Cards[[#This Row],[Part Code Issued]],'Inventory Check'!$A$3:$A$3000,'Inventory Check'!$B$3:$B$3000,"WRONG Code",0)</f>
        <v>0</v>
      </c>
    </row>
    <row r="6138" spans="9:11" x14ac:dyDescent="0.35">
      <c r="I6138" s="65" t="str">
        <f>IF(Job_Cards[[#This Row],[Customer Name]]="",I6137,"")</f>
        <v>Counter Sale</v>
      </c>
      <c r="K6138" s="67" t="str">
        <f>_xlfn.XLOOKUP(Job_Cards[[#This Row],[Part Code Issued]],'Inventory Check'!$A$3:$A$3000,'Inventory Check'!$B$3:$B$3000,"WRONG Code",0)</f>
        <v>WRONG Code</v>
      </c>
    </row>
    <row r="6139" spans="9:11" x14ac:dyDescent="0.35">
      <c r="I6139" s="65" t="str">
        <f>IF(Job_Cards[[#This Row],[Customer Name]]="",I6138,"")</f>
        <v>Counter Sale</v>
      </c>
      <c r="K6139" s="67" t="str">
        <f>_xlfn.XLOOKUP(Job_Cards[[#This Row],[Part Code Issued]],'Inventory Check'!$A$3:$A$3000,'Inventory Check'!$B$3:$B$3000,"WRONG Code",0)</f>
        <v>WRONG Code</v>
      </c>
    </row>
    <row r="6140" spans="9:11" x14ac:dyDescent="0.35">
      <c r="I6140" s="65" t="str">
        <f>IF(Job_Cards[[#This Row],[Customer Name]]="",I6139,"")</f>
        <v>Counter Sale</v>
      </c>
      <c r="K6140" s="67" t="str">
        <f>_xlfn.XLOOKUP(Job_Cards[[#This Row],[Part Code Issued]],'Inventory Check'!$A$3:$A$3000,'Inventory Check'!$B$3:$B$3000,"WRONG Code",0)</f>
        <v>WRONG Code</v>
      </c>
    </row>
    <row r="6141" spans="9:11" x14ac:dyDescent="0.35">
      <c r="I6141" s="65" t="str">
        <f>IF(Job_Cards[[#This Row],[Customer Name]]="",I6140,"")</f>
        <v>Counter Sale</v>
      </c>
      <c r="K6141" s="67" t="str">
        <f>_xlfn.XLOOKUP(Job_Cards[[#This Row],[Part Code Issued]],'Inventory Check'!$A$3:$A$3000,'Inventory Check'!$B$3:$B$3000,"WRONG Code",0)</f>
        <v>WRONG Code</v>
      </c>
    </row>
    <row r="6142" spans="9:11" x14ac:dyDescent="0.35">
      <c r="I6142" s="65" t="str">
        <f>IF(Job_Cards[[#This Row],[Customer Name]]="",I6141,"")</f>
        <v>Counter Sale</v>
      </c>
      <c r="K6142" s="67" t="str">
        <f>_xlfn.XLOOKUP(Job_Cards[[#This Row],[Part Code Issued]],'Inventory Check'!$A$3:$A$3000,'Inventory Check'!$B$3:$B$3000,"WRONG Code",0)</f>
        <v>WRONG Code</v>
      </c>
    </row>
    <row r="6143" spans="9:11" x14ac:dyDescent="0.35">
      <c r="I6143" s="65" t="str">
        <f>IF(Job_Cards[[#This Row],[Customer Name]]="",I6142,"")</f>
        <v>Counter Sale</v>
      </c>
      <c r="K6143" s="67" t="str">
        <f>_xlfn.XLOOKUP(Job_Cards[[#This Row],[Part Code Issued]],'Inventory Check'!$A$3:$A$3000,'Inventory Check'!$B$3:$B$3000,"WRONG Code",0)</f>
        <v>WRONG Code</v>
      </c>
    </row>
    <row r="6144" spans="9:11" x14ac:dyDescent="0.35">
      <c r="I6144" s="65" t="str">
        <f>IF(Job_Cards[[#This Row],[Customer Name]]="",I6143,"")</f>
        <v>Counter Sale</v>
      </c>
      <c r="K6144" s="67">
        <f>_xlfn.XLOOKUP(Job_Cards[[#This Row],[Part Code Issued]],'Inventory Check'!$A$3:$A$3000,'Inventory Check'!$B$3:$B$3000,"WRONG Code",0)</f>
        <v>0</v>
      </c>
    </row>
    <row r="6145" spans="9:11" x14ac:dyDescent="0.35">
      <c r="I6145" s="65" t="str">
        <f>IF(Job_Cards[[#This Row],[Customer Name]]="",I6144,"")</f>
        <v>Counter Sale</v>
      </c>
      <c r="K6145" s="67" t="str">
        <f>_xlfn.XLOOKUP(Job_Cards[[#This Row],[Part Code Issued]],'Inventory Check'!$A$3:$A$3000,'Inventory Check'!$B$3:$B$3000,"WRONG Code",0)</f>
        <v>WRONG Code</v>
      </c>
    </row>
    <row r="6146" spans="9:11" x14ac:dyDescent="0.35">
      <c r="I6146" s="65" t="str">
        <f>IF(Job_Cards[[#This Row],[Customer Name]]="",I6145,"")</f>
        <v>Counter Sale</v>
      </c>
      <c r="K6146" s="67" t="str">
        <f>_xlfn.XLOOKUP(Job_Cards[[#This Row],[Part Code Issued]],'Inventory Check'!$A$3:$A$3000,'Inventory Check'!$B$3:$B$3000,"WRONG Code",0)</f>
        <v>WRONG Code</v>
      </c>
    </row>
    <row r="6147" spans="9:11" x14ac:dyDescent="0.35">
      <c r="I6147" s="65" t="str">
        <f>IF(Job_Cards[[#This Row],[Customer Name]]="",I6146,"")</f>
        <v>Counter Sale</v>
      </c>
      <c r="K6147" s="67" t="str">
        <f>_xlfn.XLOOKUP(Job_Cards[[#This Row],[Part Code Issued]],'Inventory Check'!$A$3:$A$3000,'Inventory Check'!$B$3:$B$3000,"WRONG Code",0)</f>
        <v>WRONG Code</v>
      </c>
    </row>
    <row r="6148" spans="9:11" x14ac:dyDescent="0.35">
      <c r="I6148" s="65" t="str">
        <f>IF(Job_Cards[[#This Row],[Customer Name]]="",I6147,"")</f>
        <v>Counter Sale</v>
      </c>
      <c r="K6148" s="67" t="str">
        <f>_xlfn.XLOOKUP(Job_Cards[[#This Row],[Part Code Issued]],'Inventory Check'!$A$3:$A$3000,'Inventory Check'!$B$3:$B$3000,"WRONG Code",0)</f>
        <v>WRONG Code</v>
      </c>
    </row>
    <row r="6149" spans="9:11" x14ac:dyDescent="0.35">
      <c r="I6149" s="65" t="str">
        <f>IF(Job_Cards[[#This Row],[Customer Name]]="",I6148,"")</f>
        <v>Counter Sale</v>
      </c>
      <c r="K6149" s="67" t="str">
        <f>_xlfn.XLOOKUP(Job_Cards[[#This Row],[Part Code Issued]],'Inventory Check'!$A$3:$A$3000,'Inventory Check'!$B$3:$B$3000,"WRONG Code",0)</f>
        <v>WRONG Code</v>
      </c>
    </row>
    <row r="6150" spans="9:11" x14ac:dyDescent="0.35">
      <c r="I6150" s="65" t="str">
        <f>IF(Job_Cards[[#This Row],[Customer Name]]="",I6149,"")</f>
        <v>Counter Sale</v>
      </c>
      <c r="K6150" s="67" t="str">
        <f>_xlfn.XLOOKUP(Job_Cards[[#This Row],[Part Code Issued]],'Inventory Check'!$A$3:$A$3000,'Inventory Check'!$B$3:$B$3000,"WRONG Code",0)</f>
        <v>WRONG Code</v>
      </c>
    </row>
    <row r="6151" spans="9:11" x14ac:dyDescent="0.35">
      <c r="I6151" s="65" t="str">
        <f>IF(Job_Cards[[#This Row],[Customer Name]]="",I6150,"")</f>
        <v>Counter Sale</v>
      </c>
      <c r="K6151" s="67" t="str">
        <f>_xlfn.XLOOKUP(Job_Cards[[#This Row],[Part Code Issued]],'Inventory Check'!$A$3:$A$3000,'Inventory Check'!$B$3:$B$3000,"WRONG Code",0)</f>
        <v>WRONG Code</v>
      </c>
    </row>
    <row r="6152" spans="9:11" x14ac:dyDescent="0.35">
      <c r="I6152" s="65" t="str">
        <f>IF(Job_Cards[[#This Row],[Customer Name]]="",I6151,"")</f>
        <v>Counter Sale</v>
      </c>
      <c r="K6152" s="67">
        <f>_xlfn.XLOOKUP(Job_Cards[[#This Row],[Part Code Issued]],'Inventory Check'!$A$3:$A$3000,'Inventory Check'!$B$3:$B$3000,"WRONG Code",0)</f>
        <v>0</v>
      </c>
    </row>
    <row r="6153" spans="9:11" x14ac:dyDescent="0.35">
      <c r="I6153" s="65" t="str">
        <f>IF(Job_Cards[[#This Row],[Customer Name]]="",I6152,"")</f>
        <v>Counter Sale</v>
      </c>
      <c r="K6153" s="67" t="str">
        <f>_xlfn.XLOOKUP(Job_Cards[[#This Row],[Part Code Issued]],'Inventory Check'!$A$3:$A$3000,'Inventory Check'!$B$3:$B$3000,"WRONG Code",0)</f>
        <v>WRONG Code</v>
      </c>
    </row>
    <row r="6154" spans="9:11" x14ac:dyDescent="0.35">
      <c r="I6154" s="65" t="str">
        <f>IF(Job_Cards[[#This Row],[Customer Name]]="",I6153,"")</f>
        <v>Counter Sale</v>
      </c>
      <c r="K6154" s="67" t="str">
        <f>_xlfn.XLOOKUP(Job_Cards[[#This Row],[Part Code Issued]],'Inventory Check'!$A$3:$A$3000,'Inventory Check'!$B$3:$B$3000,"WRONG Code",0)</f>
        <v>WRONG Code</v>
      </c>
    </row>
    <row r="6155" spans="9:11" x14ac:dyDescent="0.35">
      <c r="I6155" s="65" t="str">
        <f>IF(Job_Cards[[#This Row],[Customer Name]]="",I6154,"")</f>
        <v>Counter Sale</v>
      </c>
      <c r="K6155" s="67" t="str">
        <f>_xlfn.XLOOKUP(Job_Cards[[#This Row],[Part Code Issued]],'Inventory Check'!$A$3:$A$3000,'Inventory Check'!$B$3:$B$3000,"WRONG Code",0)</f>
        <v>WRONG Code</v>
      </c>
    </row>
    <row r="6156" spans="9:11" x14ac:dyDescent="0.35">
      <c r="I6156" s="65" t="str">
        <f>IF(Job_Cards[[#This Row],[Customer Name]]="",I6155,"")</f>
        <v>Counter Sale</v>
      </c>
      <c r="K6156" s="67" t="str">
        <f>_xlfn.XLOOKUP(Job_Cards[[#This Row],[Part Code Issued]],'Inventory Check'!$A$3:$A$3000,'Inventory Check'!$B$3:$B$3000,"WRONG Code",0)</f>
        <v>WRONG Code</v>
      </c>
    </row>
    <row r="6157" spans="9:11" x14ac:dyDescent="0.35">
      <c r="I6157" s="65" t="str">
        <f>IF(Job_Cards[[#This Row],[Customer Name]]="",I6156,"")</f>
        <v>Counter Sale</v>
      </c>
      <c r="K6157" s="67" t="str">
        <f>_xlfn.XLOOKUP(Job_Cards[[#This Row],[Part Code Issued]],'Inventory Check'!$A$3:$A$3000,'Inventory Check'!$B$3:$B$3000,"WRONG Code",0)</f>
        <v>WRONG Code</v>
      </c>
    </row>
    <row r="6158" spans="9:11" x14ac:dyDescent="0.35">
      <c r="I6158" s="65" t="str">
        <f>IF(Job_Cards[[#This Row],[Customer Name]]="",I6157,"")</f>
        <v>Counter Sale</v>
      </c>
      <c r="K6158" s="67" t="str">
        <f>_xlfn.XLOOKUP(Job_Cards[[#This Row],[Part Code Issued]],'Inventory Check'!$A$3:$A$3000,'Inventory Check'!$B$3:$B$3000,"WRONG Code",0)</f>
        <v>WRONG Code</v>
      </c>
    </row>
    <row r="6159" spans="9:11" x14ac:dyDescent="0.35">
      <c r="I6159" s="65" t="str">
        <f>IF(Job_Cards[[#This Row],[Customer Name]]="",I6158,"")</f>
        <v>Counter Sale</v>
      </c>
      <c r="K6159" s="67">
        <f>_xlfn.XLOOKUP(Job_Cards[[#This Row],[Part Code Issued]],'Inventory Check'!$A$3:$A$3000,'Inventory Check'!$B$3:$B$3000,"WRONG Code",0)</f>
        <v>0</v>
      </c>
    </row>
    <row r="6160" spans="9:11" x14ac:dyDescent="0.35">
      <c r="I6160" s="65" t="str">
        <f>IF(Job_Cards[[#This Row],[Customer Name]]="",I6159,"")</f>
        <v>Counter Sale</v>
      </c>
      <c r="K6160" s="67" t="str">
        <f>_xlfn.XLOOKUP(Job_Cards[[#This Row],[Part Code Issued]],'Inventory Check'!$A$3:$A$3000,'Inventory Check'!$B$3:$B$3000,"WRONG Code",0)</f>
        <v>WRONG Code</v>
      </c>
    </row>
    <row r="6161" spans="9:11" x14ac:dyDescent="0.35">
      <c r="I6161" s="65" t="str">
        <f>IF(Job_Cards[[#This Row],[Customer Name]]="",I6160,"")</f>
        <v>Counter Sale</v>
      </c>
      <c r="K6161" s="67" t="str">
        <f>_xlfn.XLOOKUP(Job_Cards[[#This Row],[Part Code Issued]],'Inventory Check'!$A$3:$A$3000,'Inventory Check'!$B$3:$B$3000,"WRONG Code",0)</f>
        <v>WRONG Code</v>
      </c>
    </row>
    <row r="6162" spans="9:11" x14ac:dyDescent="0.35">
      <c r="I6162" s="65" t="str">
        <f>IF(Job_Cards[[#This Row],[Customer Name]]="",I6161,"")</f>
        <v>Counter Sale</v>
      </c>
      <c r="K6162" s="67" t="str">
        <f>_xlfn.XLOOKUP(Job_Cards[[#This Row],[Part Code Issued]],'Inventory Check'!$A$3:$A$3000,'Inventory Check'!$B$3:$B$3000,"WRONG Code",0)</f>
        <v>WRONG Code</v>
      </c>
    </row>
    <row r="6163" spans="9:11" x14ac:dyDescent="0.35">
      <c r="I6163" s="65" t="str">
        <f>IF(Job_Cards[[#This Row],[Customer Name]]="",I6162,"")</f>
        <v>Counter Sale</v>
      </c>
      <c r="K6163" s="67" t="str">
        <f>_xlfn.XLOOKUP(Job_Cards[[#This Row],[Part Code Issued]],'Inventory Check'!$A$3:$A$3000,'Inventory Check'!$B$3:$B$3000,"WRONG Code",0)</f>
        <v>WRONG Code</v>
      </c>
    </row>
    <row r="6164" spans="9:11" x14ac:dyDescent="0.35">
      <c r="I6164" s="65" t="str">
        <f>IF(Job_Cards[[#This Row],[Customer Name]]="",I6163,"")</f>
        <v>Counter Sale</v>
      </c>
      <c r="K6164" s="67" t="str">
        <f>_xlfn.XLOOKUP(Job_Cards[[#This Row],[Part Code Issued]],'Inventory Check'!$A$3:$A$3000,'Inventory Check'!$B$3:$B$3000,"WRONG Code",0)</f>
        <v>WRONG Code</v>
      </c>
    </row>
    <row r="6165" spans="9:11" x14ac:dyDescent="0.35">
      <c r="I6165" s="65" t="str">
        <f>IF(Job_Cards[[#This Row],[Customer Name]]="",I6164,"")</f>
        <v>Counter Sale</v>
      </c>
      <c r="K6165" s="67" t="str">
        <f>_xlfn.XLOOKUP(Job_Cards[[#This Row],[Part Code Issued]],'Inventory Check'!$A$3:$A$3000,'Inventory Check'!$B$3:$B$3000,"WRONG Code",0)</f>
        <v>WRONG Code</v>
      </c>
    </row>
    <row r="6166" spans="9:11" x14ac:dyDescent="0.35">
      <c r="I6166" s="65" t="str">
        <f>IF(Job_Cards[[#This Row],[Customer Name]]="",I6165,"")</f>
        <v>Counter Sale</v>
      </c>
      <c r="K6166" s="67">
        <f>_xlfn.XLOOKUP(Job_Cards[[#This Row],[Part Code Issued]],'Inventory Check'!$A$3:$A$3000,'Inventory Check'!$B$3:$B$3000,"WRONG Code",0)</f>
        <v>0</v>
      </c>
    </row>
    <row r="6167" spans="9:11" x14ac:dyDescent="0.35">
      <c r="I6167" s="65" t="str">
        <f>IF(Job_Cards[[#This Row],[Customer Name]]="",I6166,"")</f>
        <v>Counter Sale</v>
      </c>
      <c r="K6167" s="67" t="str">
        <f>_xlfn.XLOOKUP(Job_Cards[[#This Row],[Part Code Issued]],'Inventory Check'!$A$3:$A$3000,'Inventory Check'!$B$3:$B$3000,"WRONG Code",0)</f>
        <v>WRONG Code</v>
      </c>
    </row>
    <row r="6168" spans="9:11" x14ac:dyDescent="0.35">
      <c r="I6168" s="65" t="str">
        <f>IF(Job_Cards[[#This Row],[Customer Name]]="",I6167,"")</f>
        <v>Counter Sale</v>
      </c>
      <c r="K6168" s="67" t="str">
        <f>_xlfn.XLOOKUP(Job_Cards[[#This Row],[Part Code Issued]],'Inventory Check'!$A$3:$A$3000,'Inventory Check'!$B$3:$B$3000,"WRONG Code",0)</f>
        <v>WRONG Code</v>
      </c>
    </row>
    <row r="6169" spans="9:11" x14ac:dyDescent="0.35">
      <c r="I6169" s="65" t="str">
        <f>IF(Job_Cards[[#This Row],[Customer Name]]="",I6168,"")</f>
        <v>Counter Sale</v>
      </c>
      <c r="K6169" s="67" t="str">
        <f>_xlfn.XLOOKUP(Job_Cards[[#This Row],[Part Code Issued]],'Inventory Check'!$A$3:$A$3000,'Inventory Check'!$B$3:$B$3000,"WRONG Code",0)</f>
        <v>WRONG Code</v>
      </c>
    </row>
    <row r="6170" spans="9:11" x14ac:dyDescent="0.35">
      <c r="I6170" s="65" t="str">
        <f>IF(Job_Cards[[#This Row],[Customer Name]]="",I6169,"")</f>
        <v>Counter Sale</v>
      </c>
      <c r="K6170" s="67" t="str">
        <f>_xlfn.XLOOKUP(Job_Cards[[#This Row],[Part Code Issued]],'Inventory Check'!$A$3:$A$3000,'Inventory Check'!$B$3:$B$3000,"WRONG Code",0)</f>
        <v>WRONG Code</v>
      </c>
    </row>
    <row r="6171" spans="9:11" x14ac:dyDescent="0.35">
      <c r="I6171" s="65" t="str">
        <f>IF(Job_Cards[[#This Row],[Customer Name]]="",I6170,"")</f>
        <v>Counter Sale</v>
      </c>
      <c r="K6171" s="67" t="str">
        <f>_xlfn.XLOOKUP(Job_Cards[[#This Row],[Part Code Issued]],'Inventory Check'!$A$3:$A$3000,'Inventory Check'!$B$3:$B$3000,"WRONG Code",0)</f>
        <v>WRONG Code</v>
      </c>
    </row>
    <row r="6172" spans="9:11" x14ac:dyDescent="0.35">
      <c r="I6172" s="65" t="str">
        <f>IF(Job_Cards[[#This Row],[Customer Name]]="",I6171,"")</f>
        <v>Counter Sale</v>
      </c>
      <c r="K6172" s="67" t="str">
        <f>_xlfn.XLOOKUP(Job_Cards[[#This Row],[Part Code Issued]],'Inventory Check'!$A$3:$A$3000,'Inventory Check'!$B$3:$B$3000,"WRONG Code",0)</f>
        <v>WRONG Code</v>
      </c>
    </row>
    <row r="6173" spans="9:11" x14ac:dyDescent="0.35">
      <c r="I6173" s="65" t="str">
        <f>IF(Job_Cards[[#This Row],[Customer Name]]="",I6172,"")</f>
        <v>Counter Sale</v>
      </c>
      <c r="K6173" s="67">
        <f>_xlfn.XLOOKUP(Job_Cards[[#This Row],[Part Code Issued]],'Inventory Check'!$A$3:$A$3000,'Inventory Check'!$B$3:$B$3000,"WRONG Code",0)</f>
        <v>0</v>
      </c>
    </row>
    <row r="6174" spans="9:11" x14ac:dyDescent="0.35">
      <c r="I6174" s="65" t="str">
        <f>IF(Job_Cards[[#This Row],[Customer Name]]="",I6173,"")</f>
        <v>Counter Sale</v>
      </c>
      <c r="K6174" s="67" t="str">
        <f>_xlfn.XLOOKUP(Job_Cards[[#This Row],[Part Code Issued]],'Inventory Check'!$A$3:$A$3000,'Inventory Check'!$B$3:$B$3000,"WRONG Code",0)</f>
        <v>WRONG Code</v>
      </c>
    </row>
    <row r="6175" spans="9:11" x14ac:dyDescent="0.35">
      <c r="I6175" s="65" t="str">
        <f>IF(Job_Cards[[#This Row],[Customer Name]]="",I6174,"")</f>
        <v>Counter Sale</v>
      </c>
      <c r="K6175" s="67" t="str">
        <f>_xlfn.XLOOKUP(Job_Cards[[#This Row],[Part Code Issued]],'Inventory Check'!$A$3:$A$3000,'Inventory Check'!$B$3:$B$3000,"WRONG Code",0)</f>
        <v>WRONG Code</v>
      </c>
    </row>
    <row r="6176" spans="9:11" x14ac:dyDescent="0.35">
      <c r="I6176" s="65" t="str">
        <f>IF(Job_Cards[[#This Row],[Customer Name]]="",I6175,"")</f>
        <v>Counter Sale</v>
      </c>
      <c r="K6176" s="67" t="str">
        <f>_xlfn.XLOOKUP(Job_Cards[[#This Row],[Part Code Issued]],'Inventory Check'!$A$3:$A$3000,'Inventory Check'!$B$3:$B$3000,"WRONG Code",0)</f>
        <v>WRONG Code</v>
      </c>
    </row>
    <row r="6177" spans="9:11" x14ac:dyDescent="0.35">
      <c r="I6177" s="65" t="str">
        <f>IF(Job_Cards[[#This Row],[Customer Name]]="",I6176,"")</f>
        <v>Counter Sale</v>
      </c>
      <c r="K6177" s="67" t="str">
        <f>_xlfn.XLOOKUP(Job_Cards[[#This Row],[Part Code Issued]],'Inventory Check'!$A$3:$A$3000,'Inventory Check'!$B$3:$B$3000,"WRONG Code",0)</f>
        <v>WRONG Code</v>
      </c>
    </row>
    <row r="6178" spans="9:11" x14ac:dyDescent="0.35">
      <c r="I6178" s="65" t="str">
        <f>IF(Job_Cards[[#This Row],[Customer Name]]="",I6177,"")</f>
        <v>Counter Sale</v>
      </c>
      <c r="K6178" s="67" t="str">
        <f>_xlfn.XLOOKUP(Job_Cards[[#This Row],[Part Code Issued]],'Inventory Check'!$A$3:$A$3000,'Inventory Check'!$B$3:$B$3000,"WRONG Code",0)</f>
        <v>WRONG Code</v>
      </c>
    </row>
    <row r="6179" spans="9:11" x14ac:dyDescent="0.35">
      <c r="I6179" s="65" t="str">
        <f>IF(Job_Cards[[#This Row],[Customer Name]]="",I6178,"")</f>
        <v>Counter Sale</v>
      </c>
      <c r="K6179" s="67" t="str">
        <f>_xlfn.XLOOKUP(Job_Cards[[#This Row],[Part Code Issued]],'Inventory Check'!$A$3:$A$3000,'Inventory Check'!$B$3:$B$3000,"WRONG Code",0)</f>
        <v>WRONG Code</v>
      </c>
    </row>
    <row r="6180" spans="9:11" x14ac:dyDescent="0.35">
      <c r="I6180" s="65" t="str">
        <f>IF(Job_Cards[[#This Row],[Customer Name]]="",I6179,"")</f>
        <v>Counter Sale</v>
      </c>
      <c r="K6180" s="67" t="str">
        <f>_xlfn.XLOOKUP(Job_Cards[[#This Row],[Part Code Issued]],'Inventory Check'!$A$3:$A$3000,'Inventory Check'!$B$3:$B$3000,"WRONG Code",0)</f>
        <v>WRONG Code</v>
      </c>
    </row>
    <row r="6181" spans="9:11" x14ac:dyDescent="0.35">
      <c r="I6181" s="65" t="str">
        <f>IF(Job_Cards[[#This Row],[Customer Name]]="",I6180,"")</f>
        <v>Counter Sale</v>
      </c>
      <c r="K6181" s="67">
        <f>_xlfn.XLOOKUP(Job_Cards[[#This Row],[Part Code Issued]],'Inventory Check'!$A$3:$A$3000,'Inventory Check'!$B$3:$B$3000,"WRONG Code",0)</f>
        <v>0</v>
      </c>
    </row>
    <row r="6182" spans="9:11" x14ac:dyDescent="0.35">
      <c r="I6182" s="65" t="str">
        <f>IF(Job_Cards[[#This Row],[Customer Name]]="",I6181,"")</f>
        <v>Counter Sale</v>
      </c>
      <c r="K6182" s="67" t="str">
        <f>_xlfn.XLOOKUP(Job_Cards[[#This Row],[Part Code Issued]],'Inventory Check'!$A$3:$A$3000,'Inventory Check'!$B$3:$B$3000,"WRONG Code",0)</f>
        <v>WRONG Code</v>
      </c>
    </row>
    <row r="6183" spans="9:11" x14ac:dyDescent="0.35">
      <c r="I6183" s="65" t="str">
        <f>IF(Job_Cards[[#This Row],[Customer Name]]="",I6182,"")</f>
        <v>Counter Sale</v>
      </c>
      <c r="K6183" s="67" t="str">
        <f>_xlfn.XLOOKUP(Job_Cards[[#This Row],[Part Code Issued]],'Inventory Check'!$A$3:$A$3000,'Inventory Check'!$B$3:$B$3000,"WRONG Code",0)</f>
        <v>WRONG Code</v>
      </c>
    </row>
    <row r="6184" spans="9:11" x14ac:dyDescent="0.35">
      <c r="I6184" s="65" t="str">
        <f>IF(Job_Cards[[#This Row],[Customer Name]]="",I6183,"")</f>
        <v>Counter Sale</v>
      </c>
      <c r="K6184" s="67" t="str">
        <f>_xlfn.XLOOKUP(Job_Cards[[#This Row],[Part Code Issued]],'Inventory Check'!$A$3:$A$3000,'Inventory Check'!$B$3:$B$3000,"WRONG Code",0)</f>
        <v>WRONG Code</v>
      </c>
    </row>
    <row r="6185" spans="9:11" x14ac:dyDescent="0.35">
      <c r="I6185" s="65" t="str">
        <f>IF(Job_Cards[[#This Row],[Customer Name]]="",I6184,"")</f>
        <v>Counter Sale</v>
      </c>
      <c r="K6185" s="67" t="str">
        <f>_xlfn.XLOOKUP(Job_Cards[[#This Row],[Part Code Issued]],'Inventory Check'!$A$3:$A$3000,'Inventory Check'!$B$3:$B$3000,"WRONG Code",0)</f>
        <v>WRONG Code</v>
      </c>
    </row>
    <row r="6186" spans="9:11" x14ac:dyDescent="0.35">
      <c r="I6186" s="65" t="str">
        <f>IF(Job_Cards[[#This Row],[Customer Name]]="",I6185,"")</f>
        <v>Counter Sale</v>
      </c>
      <c r="K6186" s="67" t="str">
        <f>_xlfn.XLOOKUP(Job_Cards[[#This Row],[Part Code Issued]],'Inventory Check'!$A$3:$A$3000,'Inventory Check'!$B$3:$B$3000,"WRONG Code",0)</f>
        <v>WRONG Code</v>
      </c>
    </row>
    <row r="6187" spans="9:11" x14ac:dyDescent="0.35">
      <c r="I6187" s="65" t="str">
        <f>IF(Job_Cards[[#This Row],[Customer Name]]="",I6186,"")</f>
        <v>Counter Sale</v>
      </c>
      <c r="K6187" s="67" t="str">
        <f>_xlfn.XLOOKUP(Job_Cards[[#This Row],[Part Code Issued]],'Inventory Check'!$A$3:$A$3000,'Inventory Check'!$B$3:$B$3000,"WRONG Code",0)</f>
        <v>WRONG Code</v>
      </c>
    </row>
    <row r="6188" spans="9:11" x14ac:dyDescent="0.35">
      <c r="I6188" s="65" t="str">
        <f>IF(Job_Cards[[#This Row],[Customer Name]]="",I6187,"")</f>
        <v>Counter Sale</v>
      </c>
      <c r="K6188" s="67">
        <f>_xlfn.XLOOKUP(Job_Cards[[#This Row],[Part Code Issued]],'Inventory Check'!$A$3:$A$3000,'Inventory Check'!$B$3:$B$3000,"WRONG Code",0)</f>
        <v>0</v>
      </c>
    </row>
    <row r="6189" spans="9:11" x14ac:dyDescent="0.35">
      <c r="I6189" s="65" t="str">
        <f>IF(Job_Cards[[#This Row],[Customer Name]]="",I6188,"")</f>
        <v>Counter Sale</v>
      </c>
      <c r="K6189" s="67" t="str">
        <f>_xlfn.XLOOKUP(Job_Cards[[#This Row],[Part Code Issued]],'Inventory Check'!$A$3:$A$3000,'Inventory Check'!$B$3:$B$3000,"WRONG Code",0)</f>
        <v>WRONG Code</v>
      </c>
    </row>
    <row r="6190" spans="9:11" x14ac:dyDescent="0.35">
      <c r="I6190" s="65" t="str">
        <f>IF(Job_Cards[[#This Row],[Customer Name]]="",I6189,"")</f>
        <v>Counter Sale</v>
      </c>
      <c r="K6190" s="67" t="str">
        <f>_xlfn.XLOOKUP(Job_Cards[[#This Row],[Part Code Issued]],'Inventory Check'!$A$3:$A$3000,'Inventory Check'!$B$3:$B$3000,"WRONG Code",0)</f>
        <v>WRONG Code</v>
      </c>
    </row>
    <row r="6191" spans="9:11" x14ac:dyDescent="0.35">
      <c r="I6191" s="65" t="str">
        <f>IF(Job_Cards[[#This Row],[Customer Name]]="",I6190,"")</f>
        <v>Counter Sale</v>
      </c>
      <c r="K6191" s="67" t="str">
        <f>_xlfn.XLOOKUP(Job_Cards[[#This Row],[Part Code Issued]],'Inventory Check'!$A$3:$A$3000,'Inventory Check'!$B$3:$B$3000,"WRONG Code",0)</f>
        <v>WRONG Code</v>
      </c>
    </row>
    <row r="6192" spans="9:11" x14ac:dyDescent="0.35">
      <c r="I6192" s="65" t="str">
        <f>IF(Job_Cards[[#This Row],[Customer Name]]="",I6191,"")</f>
        <v>Counter Sale</v>
      </c>
      <c r="K6192" s="67" t="str">
        <f>_xlfn.XLOOKUP(Job_Cards[[#This Row],[Part Code Issued]],'Inventory Check'!$A$3:$A$3000,'Inventory Check'!$B$3:$B$3000,"WRONG Code",0)</f>
        <v>WRONG Code</v>
      </c>
    </row>
    <row r="6193" spans="9:11" x14ac:dyDescent="0.35">
      <c r="I6193" s="65" t="str">
        <f>IF(Job_Cards[[#This Row],[Customer Name]]="",I6192,"")</f>
        <v>Counter Sale</v>
      </c>
      <c r="K6193" s="67" t="str">
        <f>_xlfn.XLOOKUP(Job_Cards[[#This Row],[Part Code Issued]],'Inventory Check'!$A$3:$A$3000,'Inventory Check'!$B$3:$B$3000,"WRONG Code",0)</f>
        <v>WRONG Code</v>
      </c>
    </row>
    <row r="6194" spans="9:11" x14ac:dyDescent="0.35">
      <c r="I6194" s="65" t="str">
        <f>IF(Job_Cards[[#This Row],[Customer Name]]="",I6193,"")</f>
        <v>Counter Sale</v>
      </c>
      <c r="K6194" s="67" t="str">
        <f>_xlfn.XLOOKUP(Job_Cards[[#This Row],[Part Code Issued]],'Inventory Check'!$A$3:$A$3000,'Inventory Check'!$B$3:$B$3000,"WRONG Code",0)</f>
        <v>WRONG Code</v>
      </c>
    </row>
    <row r="6195" spans="9:11" x14ac:dyDescent="0.35">
      <c r="I6195" s="65" t="str">
        <f>IF(Job_Cards[[#This Row],[Customer Name]]="",I6194,"")</f>
        <v>Counter Sale</v>
      </c>
      <c r="K6195" s="67">
        <f>_xlfn.XLOOKUP(Job_Cards[[#This Row],[Part Code Issued]],'Inventory Check'!$A$3:$A$3000,'Inventory Check'!$B$3:$B$3000,"WRONG Code",0)</f>
        <v>0</v>
      </c>
    </row>
    <row r="6196" spans="9:11" x14ac:dyDescent="0.35">
      <c r="I6196" s="65" t="str">
        <f>IF(Job_Cards[[#This Row],[Customer Name]]="",I6195,"")</f>
        <v>Counter Sale</v>
      </c>
      <c r="K6196" s="67" t="str">
        <f>_xlfn.XLOOKUP(Job_Cards[[#This Row],[Part Code Issued]],'Inventory Check'!$A$3:$A$3000,'Inventory Check'!$B$3:$B$3000,"WRONG Code",0)</f>
        <v>WRONG Code</v>
      </c>
    </row>
    <row r="6197" spans="9:11" x14ac:dyDescent="0.35">
      <c r="I6197" s="65" t="str">
        <f>IF(Job_Cards[[#This Row],[Customer Name]]="",I6196,"")</f>
        <v>Counter Sale</v>
      </c>
      <c r="K6197" s="67" t="str">
        <f>_xlfn.XLOOKUP(Job_Cards[[#This Row],[Part Code Issued]],'Inventory Check'!$A$3:$A$3000,'Inventory Check'!$B$3:$B$3000,"WRONG Code",0)</f>
        <v>WRONG Code</v>
      </c>
    </row>
    <row r="6198" spans="9:11" x14ac:dyDescent="0.35">
      <c r="I6198" s="65" t="str">
        <f>IF(Job_Cards[[#This Row],[Customer Name]]="",I6197,"")</f>
        <v>Counter Sale</v>
      </c>
      <c r="K6198" s="67" t="str">
        <f>_xlfn.XLOOKUP(Job_Cards[[#This Row],[Part Code Issued]],'Inventory Check'!$A$3:$A$3000,'Inventory Check'!$B$3:$B$3000,"WRONG Code",0)</f>
        <v>WRONG Code</v>
      </c>
    </row>
    <row r="6199" spans="9:11" x14ac:dyDescent="0.35">
      <c r="I6199" s="65" t="str">
        <f>IF(Job_Cards[[#This Row],[Customer Name]]="",I6198,"")</f>
        <v>Counter Sale</v>
      </c>
      <c r="K6199" s="67" t="str">
        <f>_xlfn.XLOOKUP(Job_Cards[[#This Row],[Part Code Issued]],'Inventory Check'!$A$3:$A$3000,'Inventory Check'!$B$3:$B$3000,"WRONG Code",0)</f>
        <v>WRONG Code</v>
      </c>
    </row>
    <row r="6200" spans="9:11" x14ac:dyDescent="0.35">
      <c r="I6200" s="65" t="str">
        <f>IF(Job_Cards[[#This Row],[Customer Name]]="",I6199,"")</f>
        <v>Counter Sale</v>
      </c>
      <c r="K6200" s="67" t="str">
        <f>_xlfn.XLOOKUP(Job_Cards[[#This Row],[Part Code Issued]],'Inventory Check'!$A$3:$A$3000,'Inventory Check'!$B$3:$B$3000,"WRONG Code",0)</f>
        <v>WRONG Code</v>
      </c>
    </row>
    <row r="6201" spans="9:11" x14ac:dyDescent="0.35">
      <c r="I6201" s="65" t="str">
        <f>IF(Job_Cards[[#This Row],[Customer Name]]="",I6200,"")</f>
        <v>Counter Sale</v>
      </c>
      <c r="K6201" s="67" t="str">
        <f>_xlfn.XLOOKUP(Job_Cards[[#This Row],[Part Code Issued]],'Inventory Check'!$A$3:$A$3000,'Inventory Check'!$B$3:$B$3000,"WRONG Code",0)</f>
        <v>WRONG Code</v>
      </c>
    </row>
    <row r="6202" spans="9:11" x14ac:dyDescent="0.35">
      <c r="I6202" s="65" t="str">
        <f>IF(Job_Cards[[#This Row],[Customer Name]]="",I6201,"")</f>
        <v>Counter Sale</v>
      </c>
      <c r="K6202" s="67">
        <f>_xlfn.XLOOKUP(Job_Cards[[#This Row],[Part Code Issued]],'Inventory Check'!$A$3:$A$3000,'Inventory Check'!$B$3:$B$3000,"WRONG Code",0)</f>
        <v>0</v>
      </c>
    </row>
    <row r="6203" spans="9:11" x14ac:dyDescent="0.35">
      <c r="I6203" s="65" t="str">
        <f>IF(Job_Cards[[#This Row],[Customer Name]]="",I6202,"")</f>
        <v>Counter Sale</v>
      </c>
      <c r="K6203" s="67" t="str">
        <f>_xlfn.XLOOKUP(Job_Cards[[#This Row],[Part Code Issued]],'Inventory Check'!$A$3:$A$3000,'Inventory Check'!$B$3:$B$3000,"WRONG Code",0)</f>
        <v>WRONG Code</v>
      </c>
    </row>
    <row r="6204" spans="9:11" x14ac:dyDescent="0.35">
      <c r="I6204" s="65" t="str">
        <f>IF(Job_Cards[[#This Row],[Customer Name]]="",I6203,"")</f>
        <v>Counter Sale</v>
      </c>
      <c r="K6204" s="67" t="str">
        <f>_xlfn.XLOOKUP(Job_Cards[[#This Row],[Part Code Issued]],'Inventory Check'!$A$3:$A$3000,'Inventory Check'!$B$3:$B$3000,"WRONG Code",0)</f>
        <v>WRONG Code</v>
      </c>
    </row>
    <row r="6205" spans="9:11" x14ac:dyDescent="0.35">
      <c r="I6205" s="65" t="str">
        <f>IF(Job_Cards[[#This Row],[Customer Name]]="",I6204,"")</f>
        <v>Counter Sale</v>
      </c>
      <c r="K6205" s="67" t="str">
        <f>_xlfn.XLOOKUP(Job_Cards[[#This Row],[Part Code Issued]],'Inventory Check'!$A$3:$A$3000,'Inventory Check'!$B$3:$B$3000,"WRONG Code",0)</f>
        <v>WRONG Code</v>
      </c>
    </row>
    <row r="6206" spans="9:11" x14ac:dyDescent="0.35">
      <c r="I6206" s="65" t="str">
        <f>IF(Job_Cards[[#This Row],[Customer Name]]="",I6205,"")</f>
        <v>Counter Sale</v>
      </c>
      <c r="K6206" s="67" t="str">
        <f>_xlfn.XLOOKUP(Job_Cards[[#This Row],[Part Code Issued]],'Inventory Check'!$A$3:$A$3000,'Inventory Check'!$B$3:$B$3000,"WRONG Code",0)</f>
        <v>WRONG Code</v>
      </c>
    </row>
    <row r="6207" spans="9:11" x14ac:dyDescent="0.35">
      <c r="I6207" s="65" t="str">
        <f>IF(Job_Cards[[#This Row],[Customer Name]]="",I6206,"")</f>
        <v>Counter Sale</v>
      </c>
      <c r="K6207" s="67" t="str">
        <f>_xlfn.XLOOKUP(Job_Cards[[#This Row],[Part Code Issued]],'Inventory Check'!$A$3:$A$3000,'Inventory Check'!$B$3:$B$3000,"WRONG Code",0)</f>
        <v>WRONG Code</v>
      </c>
    </row>
    <row r="6208" spans="9:11" x14ac:dyDescent="0.35">
      <c r="I6208" s="65" t="str">
        <f>IF(Job_Cards[[#This Row],[Customer Name]]="",I6207,"")</f>
        <v>Counter Sale</v>
      </c>
      <c r="K6208" s="67" t="str">
        <f>_xlfn.XLOOKUP(Job_Cards[[#This Row],[Part Code Issued]],'Inventory Check'!$A$3:$A$3000,'Inventory Check'!$B$3:$B$3000,"WRONG Code",0)</f>
        <v>WRONG Code</v>
      </c>
    </row>
    <row r="6209" spans="9:11" x14ac:dyDescent="0.35">
      <c r="I6209" s="65" t="str">
        <f>IF(Job_Cards[[#This Row],[Customer Name]]="",I6208,"")</f>
        <v>Counter Sale</v>
      </c>
      <c r="K6209" s="67" t="str">
        <f>_xlfn.XLOOKUP(Job_Cards[[#This Row],[Part Code Issued]],'Inventory Check'!$A$3:$A$3000,'Inventory Check'!$B$3:$B$3000,"WRONG Code",0)</f>
        <v>WRONG Code</v>
      </c>
    </row>
    <row r="6210" spans="9:11" x14ac:dyDescent="0.35">
      <c r="I6210" s="65" t="str">
        <f>IF(Job_Cards[[#This Row],[Customer Name]]="",I6209,"")</f>
        <v>Counter Sale</v>
      </c>
      <c r="K6210" s="67">
        <f>_xlfn.XLOOKUP(Job_Cards[[#This Row],[Part Code Issued]],'Inventory Check'!$A$3:$A$3000,'Inventory Check'!$B$3:$B$3000,"WRONG Code",0)</f>
        <v>0</v>
      </c>
    </row>
    <row r="6211" spans="9:11" x14ac:dyDescent="0.35">
      <c r="I6211" s="65" t="str">
        <f>IF(Job_Cards[[#This Row],[Customer Name]]="",I6210,"")</f>
        <v>Counter Sale</v>
      </c>
      <c r="K6211" s="67" t="str">
        <f>_xlfn.XLOOKUP(Job_Cards[[#This Row],[Part Code Issued]],'Inventory Check'!$A$3:$A$3000,'Inventory Check'!$B$3:$B$3000,"WRONG Code",0)</f>
        <v>WRONG Code</v>
      </c>
    </row>
    <row r="6212" spans="9:11" x14ac:dyDescent="0.35">
      <c r="I6212" s="65" t="str">
        <f>IF(Job_Cards[[#This Row],[Customer Name]]="",I6211,"")</f>
        <v>Counter Sale</v>
      </c>
      <c r="K6212" s="67" t="str">
        <f>_xlfn.XLOOKUP(Job_Cards[[#This Row],[Part Code Issued]],'Inventory Check'!$A$3:$A$3000,'Inventory Check'!$B$3:$B$3000,"WRONG Code",0)</f>
        <v>WRONG Code</v>
      </c>
    </row>
    <row r="6213" spans="9:11" x14ac:dyDescent="0.35">
      <c r="I6213" s="65" t="str">
        <f>IF(Job_Cards[[#This Row],[Customer Name]]="",I6212,"")</f>
        <v>Counter Sale</v>
      </c>
      <c r="K6213" s="67" t="str">
        <f>_xlfn.XLOOKUP(Job_Cards[[#This Row],[Part Code Issued]],'Inventory Check'!$A$3:$A$3000,'Inventory Check'!$B$3:$B$3000,"WRONG Code",0)</f>
        <v>WRONG Code</v>
      </c>
    </row>
    <row r="6214" spans="9:11" x14ac:dyDescent="0.35">
      <c r="I6214" s="65" t="str">
        <f>IF(Job_Cards[[#This Row],[Customer Name]]="",I6213,"")</f>
        <v>Counter Sale</v>
      </c>
      <c r="K6214" s="67" t="str">
        <f>_xlfn.XLOOKUP(Job_Cards[[#This Row],[Part Code Issued]],'Inventory Check'!$A$3:$A$3000,'Inventory Check'!$B$3:$B$3000,"WRONG Code",0)</f>
        <v>WRONG Code</v>
      </c>
    </row>
    <row r="6215" spans="9:11" x14ac:dyDescent="0.35">
      <c r="I6215" s="65" t="str">
        <f>IF(Job_Cards[[#This Row],[Customer Name]]="",I6214,"")</f>
        <v>Counter Sale</v>
      </c>
      <c r="K6215" s="67" t="str">
        <f>_xlfn.XLOOKUP(Job_Cards[[#This Row],[Part Code Issued]],'Inventory Check'!$A$3:$A$3000,'Inventory Check'!$B$3:$B$3000,"WRONG Code",0)</f>
        <v>WRONG Code</v>
      </c>
    </row>
    <row r="6216" spans="9:11" x14ac:dyDescent="0.35">
      <c r="I6216" s="65" t="str">
        <f>IF(Job_Cards[[#This Row],[Customer Name]]="",I6215,"")</f>
        <v>Counter Sale</v>
      </c>
      <c r="K6216" s="67" t="str">
        <f>_xlfn.XLOOKUP(Job_Cards[[#This Row],[Part Code Issued]],'Inventory Check'!$A$3:$A$3000,'Inventory Check'!$B$3:$B$3000,"WRONG Code",0)</f>
        <v>WRONG Code</v>
      </c>
    </row>
    <row r="6217" spans="9:11" x14ac:dyDescent="0.35">
      <c r="I6217" s="65" t="str">
        <f>IF(Job_Cards[[#This Row],[Customer Name]]="",I6216,"")</f>
        <v>Counter Sale</v>
      </c>
      <c r="K6217" s="67">
        <f>_xlfn.XLOOKUP(Job_Cards[[#This Row],[Part Code Issued]],'Inventory Check'!$A$3:$A$3000,'Inventory Check'!$B$3:$B$3000,"WRONG Code",0)</f>
        <v>0</v>
      </c>
    </row>
    <row r="6218" spans="9:11" x14ac:dyDescent="0.35">
      <c r="I6218" s="65" t="str">
        <f>IF(Job_Cards[[#This Row],[Customer Name]]="",I6217,"")</f>
        <v>Counter Sale</v>
      </c>
      <c r="K6218" s="67" t="str">
        <f>_xlfn.XLOOKUP(Job_Cards[[#This Row],[Part Code Issued]],'Inventory Check'!$A$3:$A$3000,'Inventory Check'!$B$3:$B$3000,"WRONG Code",0)</f>
        <v>WRONG Code</v>
      </c>
    </row>
    <row r="6219" spans="9:11" x14ac:dyDescent="0.35">
      <c r="I6219" s="65" t="str">
        <f>IF(Job_Cards[[#This Row],[Customer Name]]="",I6218,"")</f>
        <v>Counter Sale</v>
      </c>
      <c r="K6219" s="67" t="str">
        <f>_xlfn.XLOOKUP(Job_Cards[[#This Row],[Part Code Issued]],'Inventory Check'!$A$3:$A$3000,'Inventory Check'!$B$3:$B$3000,"WRONG Code",0)</f>
        <v>WRONG Code</v>
      </c>
    </row>
    <row r="6220" spans="9:11" x14ac:dyDescent="0.35">
      <c r="I6220" s="65" t="str">
        <f>IF(Job_Cards[[#This Row],[Customer Name]]="",I6219,"")</f>
        <v>Counter Sale</v>
      </c>
      <c r="K6220" s="67" t="str">
        <f>_xlfn.XLOOKUP(Job_Cards[[#This Row],[Part Code Issued]],'Inventory Check'!$A$3:$A$3000,'Inventory Check'!$B$3:$B$3000,"WRONG Code",0)</f>
        <v>WRONG Code</v>
      </c>
    </row>
    <row r="6221" spans="9:11" x14ac:dyDescent="0.35">
      <c r="I6221" s="65" t="str">
        <f>IF(Job_Cards[[#This Row],[Customer Name]]="",I6220,"")</f>
        <v>Counter Sale</v>
      </c>
      <c r="K6221" s="67" t="str">
        <f>_xlfn.XLOOKUP(Job_Cards[[#This Row],[Part Code Issued]],'Inventory Check'!$A$3:$A$3000,'Inventory Check'!$B$3:$B$3000,"WRONG Code",0)</f>
        <v>WRONG Code</v>
      </c>
    </row>
    <row r="6222" spans="9:11" x14ac:dyDescent="0.35">
      <c r="I6222" s="65" t="str">
        <f>IF(Job_Cards[[#This Row],[Customer Name]]="",I6221,"")</f>
        <v>Counter Sale</v>
      </c>
      <c r="K6222" s="67" t="str">
        <f>_xlfn.XLOOKUP(Job_Cards[[#This Row],[Part Code Issued]],'Inventory Check'!$A$3:$A$3000,'Inventory Check'!$B$3:$B$3000,"WRONG Code",0)</f>
        <v>WRONG Code</v>
      </c>
    </row>
    <row r="6223" spans="9:11" x14ac:dyDescent="0.35">
      <c r="I6223" s="65" t="str">
        <f>IF(Job_Cards[[#This Row],[Customer Name]]="",I6222,"")</f>
        <v>Counter Sale</v>
      </c>
      <c r="K6223" s="67" t="str">
        <f>_xlfn.XLOOKUP(Job_Cards[[#This Row],[Part Code Issued]],'Inventory Check'!$A$3:$A$3000,'Inventory Check'!$B$3:$B$3000,"WRONG Code",0)</f>
        <v>WRONG Code</v>
      </c>
    </row>
    <row r="6224" spans="9:11" x14ac:dyDescent="0.35">
      <c r="I6224" s="65" t="str">
        <f>IF(Job_Cards[[#This Row],[Customer Name]]="",I6223,"")</f>
        <v>Counter Sale</v>
      </c>
      <c r="K6224" s="67">
        <f>_xlfn.XLOOKUP(Job_Cards[[#This Row],[Part Code Issued]],'Inventory Check'!$A$3:$A$3000,'Inventory Check'!$B$3:$B$3000,"WRONG Code",0)</f>
        <v>0</v>
      </c>
    </row>
    <row r="6225" spans="9:11" x14ac:dyDescent="0.35">
      <c r="I6225" s="65" t="str">
        <f>IF(Job_Cards[[#This Row],[Customer Name]]="",I6224,"")</f>
        <v>Counter Sale</v>
      </c>
      <c r="K6225" s="67" t="str">
        <f>_xlfn.XLOOKUP(Job_Cards[[#This Row],[Part Code Issued]],'Inventory Check'!$A$3:$A$3000,'Inventory Check'!$B$3:$B$3000,"WRONG Code",0)</f>
        <v>WRONG Code</v>
      </c>
    </row>
    <row r="6226" spans="9:11" x14ac:dyDescent="0.35">
      <c r="I6226" s="65" t="str">
        <f>IF(Job_Cards[[#This Row],[Customer Name]]="",I6225,"")</f>
        <v>Counter Sale</v>
      </c>
      <c r="K6226" s="67" t="str">
        <f>_xlfn.XLOOKUP(Job_Cards[[#This Row],[Part Code Issued]],'Inventory Check'!$A$3:$A$3000,'Inventory Check'!$B$3:$B$3000,"WRONG Code",0)</f>
        <v>WRONG Code</v>
      </c>
    </row>
    <row r="6227" spans="9:11" x14ac:dyDescent="0.35">
      <c r="I6227" s="65" t="str">
        <f>IF(Job_Cards[[#This Row],[Customer Name]]="",I6226,"")</f>
        <v>Counter Sale</v>
      </c>
      <c r="K6227" s="67" t="str">
        <f>_xlfn.XLOOKUP(Job_Cards[[#This Row],[Part Code Issued]],'Inventory Check'!$A$3:$A$3000,'Inventory Check'!$B$3:$B$3000,"WRONG Code",0)</f>
        <v>WRONG Code</v>
      </c>
    </row>
    <row r="6228" spans="9:11" x14ac:dyDescent="0.35">
      <c r="I6228" s="65" t="str">
        <f>IF(Job_Cards[[#This Row],[Customer Name]]="",I6227,"")</f>
        <v>Counter Sale</v>
      </c>
      <c r="K6228" s="67" t="str">
        <f>_xlfn.XLOOKUP(Job_Cards[[#This Row],[Part Code Issued]],'Inventory Check'!$A$3:$A$3000,'Inventory Check'!$B$3:$B$3000,"WRONG Code",0)</f>
        <v>WRONG Code</v>
      </c>
    </row>
    <row r="6229" spans="9:11" x14ac:dyDescent="0.35">
      <c r="I6229" s="65" t="str">
        <f>IF(Job_Cards[[#This Row],[Customer Name]]="",I6228,"")</f>
        <v>Counter Sale</v>
      </c>
      <c r="K6229" s="67" t="str">
        <f>_xlfn.XLOOKUP(Job_Cards[[#This Row],[Part Code Issued]],'Inventory Check'!$A$3:$A$3000,'Inventory Check'!$B$3:$B$3000,"WRONG Code",0)</f>
        <v>WRONG Code</v>
      </c>
    </row>
    <row r="6230" spans="9:11" x14ac:dyDescent="0.35">
      <c r="I6230" s="65" t="str">
        <f>IF(Job_Cards[[#This Row],[Customer Name]]="",I6229,"")</f>
        <v>Counter Sale</v>
      </c>
      <c r="K6230" s="67" t="str">
        <f>_xlfn.XLOOKUP(Job_Cards[[#This Row],[Part Code Issued]],'Inventory Check'!$A$3:$A$3000,'Inventory Check'!$B$3:$B$3000,"WRONG Code",0)</f>
        <v>WRONG Code</v>
      </c>
    </row>
    <row r="6231" spans="9:11" x14ac:dyDescent="0.35">
      <c r="I6231" s="65" t="str">
        <f>IF(Job_Cards[[#This Row],[Customer Name]]="",I6230,"")</f>
        <v>Counter Sale</v>
      </c>
      <c r="K6231" s="67">
        <f>_xlfn.XLOOKUP(Job_Cards[[#This Row],[Part Code Issued]],'Inventory Check'!$A$3:$A$3000,'Inventory Check'!$B$3:$B$3000,"WRONG Code",0)</f>
        <v>0</v>
      </c>
    </row>
    <row r="6232" spans="9:11" x14ac:dyDescent="0.35">
      <c r="I6232" s="65" t="str">
        <f>IF(Job_Cards[[#This Row],[Customer Name]]="",I6231,"")</f>
        <v>Counter Sale</v>
      </c>
      <c r="K6232" s="67" t="str">
        <f>_xlfn.XLOOKUP(Job_Cards[[#This Row],[Part Code Issued]],'Inventory Check'!$A$3:$A$3000,'Inventory Check'!$B$3:$B$3000,"WRONG Code",0)</f>
        <v>WRONG Code</v>
      </c>
    </row>
    <row r="6233" spans="9:11" x14ac:dyDescent="0.35">
      <c r="I6233" s="65" t="str">
        <f>IF(Job_Cards[[#This Row],[Customer Name]]="",I6232,"")</f>
        <v>Counter Sale</v>
      </c>
      <c r="K6233" s="67" t="str">
        <f>_xlfn.XLOOKUP(Job_Cards[[#This Row],[Part Code Issued]],'Inventory Check'!$A$3:$A$3000,'Inventory Check'!$B$3:$B$3000,"WRONG Code",0)</f>
        <v>WRONG Code</v>
      </c>
    </row>
    <row r="6234" spans="9:11" x14ac:dyDescent="0.35">
      <c r="I6234" s="65" t="str">
        <f>IF(Job_Cards[[#This Row],[Customer Name]]="",I6233,"")</f>
        <v>Counter Sale</v>
      </c>
      <c r="K6234" s="67" t="str">
        <f>_xlfn.XLOOKUP(Job_Cards[[#This Row],[Part Code Issued]],'Inventory Check'!$A$3:$A$3000,'Inventory Check'!$B$3:$B$3000,"WRONG Code",0)</f>
        <v>WRONG Code</v>
      </c>
    </row>
    <row r="6235" spans="9:11" x14ac:dyDescent="0.35">
      <c r="I6235" s="65" t="str">
        <f>IF(Job_Cards[[#This Row],[Customer Name]]="",I6234,"")</f>
        <v>Counter Sale</v>
      </c>
      <c r="K6235" s="67" t="str">
        <f>_xlfn.XLOOKUP(Job_Cards[[#This Row],[Part Code Issued]],'Inventory Check'!$A$3:$A$3000,'Inventory Check'!$B$3:$B$3000,"WRONG Code",0)</f>
        <v>WRONG Code</v>
      </c>
    </row>
    <row r="6236" spans="9:11" x14ac:dyDescent="0.35">
      <c r="I6236" s="65" t="str">
        <f>IF(Job_Cards[[#This Row],[Customer Name]]="",I6235,"")</f>
        <v>Counter Sale</v>
      </c>
      <c r="K6236" s="67" t="str">
        <f>_xlfn.XLOOKUP(Job_Cards[[#This Row],[Part Code Issued]],'Inventory Check'!$A$3:$A$3000,'Inventory Check'!$B$3:$B$3000,"WRONG Code",0)</f>
        <v>WRONG Code</v>
      </c>
    </row>
    <row r="6237" spans="9:11" x14ac:dyDescent="0.35">
      <c r="I6237" s="65" t="str">
        <f>IF(Job_Cards[[#This Row],[Customer Name]]="",I6236,"")</f>
        <v>Counter Sale</v>
      </c>
      <c r="K6237" s="67" t="str">
        <f>_xlfn.XLOOKUP(Job_Cards[[#This Row],[Part Code Issued]],'Inventory Check'!$A$3:$A$3000,'Inventory Check'!$B$3:$B$3000,"WRONG Code",0)</f>
        <v>WRONG Code</v>
      </c>
    </row>
    <row r="6238" spans="9:11" x14ac:dyDescent="0.35">
      <c r="I6238" s="65" t="str">
        <f>IF(Job_Cards[[#This Row],[Customer Name]]="",I6237,"")</f>
        <v>Counter Sale</v>
      </c>
      <c r="K6238" s="67">
        <f>_xlfn.XLOOKUP(Job_Cards[[#This Row],[Part Code Issued]],'Inventory Check'!$A$3:$A$3000,'Inventory Check'!$B$3:$B$3000,"WRONG Code",0)</f>
        <v>0</v>
      </c>
    </row>
    <row r="6239" spans="9:11" x14ac:dyDescent="0.35">
      <c r="I6239" s="65" t="str">
        <f>IF(Job_Cards[[#This Row],[Customer Name]]="",I6238,"")</f>
        <v>Counter Sale</v>
      </c>
      <c r="K6239" s="67" t="str">
        <f>_xlfn.XLOOKUP(Job_Cards[[#This Row],[Part Code Issued]],'Inventory Check'!$A$3:$A$3000,'Inventory Check'!$B$3:$B$3000,"WRONG Code",0)</f>
        <v>WRONG Code</v>
      </c>
    </row>
    <row r="6240" spans="9:11" x14ac:dyDescent="0.35">
      <c r="I6240" s="65" t="str">
        <f>IF(Job_Cards[[#This Row],[Customer Name]]="",I6239,"")</f>
        <v>Counter Sale</v>
      </c>
      <c r="K6240" s="67" t="str">
        <f>_xlfn.XLOOKUP(Job_Cards[[#This Row],[Part Code Issued]],'Inventory Check'!$A$3:$A$3000,'Inventory Check'!$B$3:$B$3000,"WRONG Code",0)</f>
        <v>WRONG Code</v>
      </c>
    </row>
    <row r="6241" spans="9:11" x14ac:dyDescent="0.35">
      <c r="I6241" s="65" t="str">
        <f>IF(Job_Cards[[#This Row],[Customer Name]]="",I6240,"")</f>
        <v>Counter Sale</v>
      </c>
      <c r="K6241" s="67" t="str">
        <f>_xlfn.XLOOKUP(Job_Cards[[#This Row],[Part Code Issued]],'Inventory Check'!$A$3:$A$3000,'Inventory Check'!$B$3:$B$3000,"WRONG Code",0)</f>
        <v>WRONG Code</v>
      </c>
    </row>
    <row r="6242" spans="9:11" x14ac:dyDescent="0.35">
      <c r="I6242" s="65" t="str">
        <f>IF(Job_Cards[[#This Row],[Customer Name]]="",I6241,"")</f>
        <v>Counter Sale</v>
      </c>
      <c r="K6242" s="67" t="str">
        <f>_xlfn.XLOOKUP(Job_Cards[[#This Row],[Part Code Issued]],'Inventory Check'!$A$3:$A$3000,'Inventory Check'!$B$3:$B$3000,"WRONG Code",0)</f>
        <v>WRONG Code</v>
      </c>
    </row>
    <row r="6243" spans="9:11" x14ac:dyDescent="0.35">
      <c r="I6243" s="65" t="str">
        <f>IF(Job_Cards[[#This Row],[Customer Name]]="",I6242,"")</f>
        <v>Counter Sale</v>
      </c>
      <c r="K6243" s="67" t="str">
        <f>_xlfn.XLOOKUP(Job_Cards[[#This Row],[Part Code Issued]],'Inventory Check'!$A$3:$A$3000,'Inventory Check'!$B$3:$B$3000,"WRONG Code",0)</f>
        <v>WRONG Code</v>
      </c>
    </row>
    <row r="6244" spans="9:11" x14ac:dyDescent="0.35">
      <c r="I6244" s="65" t="str">
        <f>IF(Job_Cards[[#This Row],[Customer Name]]="",I6243,"")</f>
        <v>Counter Sale</v>
      </c>
      <c r="K6244" s="67" t="str">
        <f>_xlfn.XLOOKUP(Job_Cards[[#This Row],[Part Code Issued]],'Inventory Check'!$A$3:$A$3000,'Inventory Check'!$B$3:$B$3000,"WRONG Code",0)</f>
        <v>WRONG Code</v>
      </c>
    </row>
    <row r="6245" spans="9:11" x14ac:dyDescent="0.35">
      <c r="I6245" s="65" t="str">
        <f>IF(Job_Cards[[#This Row],[Customer Name]]="",I6244,"")</f>
        <v>Counter Sale</v>
      </c>
      <c r="K6245" s="67">
        <f>_xlfn.XLOOKUP(Job_Cards[[#This Row],[Part Code Issued]],'Inventory Check'!$A$3:$A$3000,'Inventory Check'!$B$3:$B$3000,"WRONG Code",0)</f>
        <v>0</v>
      </c>
    </row>
    <row r="6246" spans="9:11" x14ac:dyDescent="0.35">
      <c r="I6246" s="65" t="str">
        <f>IF(Job_Cards[[#This Row],[Customer Name]]="",I6245,"")</f>
        <v>Counter Sale</v>
      </c>
      <c r="K6246" s="67" t="str">
        <f>_xlfn.XLOOKUP(Job_Cards[[#This Row],[Part Code Issued]],'Inventory Check'!$A$3:$A$3000,'Inventory Check'!$B$3:$B$3000,"WRONG Code",0)</f>
        <v>WRONG Code</v>
      </c>
    </row>
    <row r="6247" spans="9:11" x14ac:dyDescent="0.35">
      <c r="I6247" s="65" t="str">
        <f>IF(Job_Cards[[#This Row],[Customer Name]]="",I6246,"")</f>
        <v>Counter Sale</v>
      </c>
      <c r="K6247" s="67" t="str">
        <f>_xlfn.XLOOKUP(Job_Cards[[#This Row],[Part Code Issued]],'Inventory Check'!$A$3:$A$3000,'Inventory Check'!$B$3:$B$3000,"WRONG Code",0)</f>
        <v>WRONG Code</v>
      </c>
    </row>
    <row r="6248" spans="9:11" x14ac:dyDescent="0.35">
      <c r="I6248" s="65" t="str">
        <f>IF(Job_Cards[[#This Row],[Customer Name]]="",I6247,"")</f>
        <v>Counter Sale</v>
      </c>
      <c r="K6248" s="67" t="str">
        <f>_xlfn.XLOOKUP(Job_Cards[[#This Row],[Part Code Issued]],'Inventory Check'!$A$3:$A$3000,'Inventory Check'!$B$3:$B$3000,"WRONG Code",0)</f>
        <v>WRONG Code</v>
      </c>
    </row>
    <row r="6249" spans="9:11" x14ac:dyDescent="0.35">
      <c r="I6249" s="65" t="str">
        <f>IF(Job_Cards[[#This Row],[Customer Name]]="",I6248,"")</f>
        <v>Counter Sale</v>
      </c>
      <c r="K6249" s="67" t="str">
        <f>_xlfn.XLOOKUP(Job_Cards[[#This Row],[Part Code Issued]],'Inventory Check'!$A$3:$A$3000,'Inventory Check'!$B$3:$B$3000,"WRONG Code",0)</f>
        <v>WRONG Code</v>
      </c>
    </row>
    <row r="6250" spans="9:11" x14ac:dyDescent="0.35">
      <c r="I6250" s="65" t="str">
        <f>IF(Job_Cards[[#This Row],[Customer Name]]="",I6249,"")</f>
        <v>Counter Sale</v>
      </c>
      <c r="K6250" s="67" t="str">
        <f>_xlfn.XLOOKUP(Job_Cards[[#This Row],[Part Code Issued]],'Inventory Check'!$A$3:$A$3000,'Inventory Check'!$B$3:$B$3000,"WRONG Code",0)</f>
        <v>WRONG Code</v>
      </c>
    </row>
    <row r="6251" spans="9:11" x14ac:dyDescent="0.35">
      <c r="I6251" s="65" t="str">
        <f>IF(Job_Cards[[#This Row],[Customer Name]]="",I6250,"")</f>
        <v>Counter Sale</v>
      </c>
      <c r="K6251" s="67" t="str">
        <f>_xlfn.XLOOKUP(Job_Cards[[#This Row],[Part Code Issued]],'Inventory Check'!$A$3:$A$3000,'Inventory Check'!$B$3:$B$3000,"WRONG Code",0)</f>
        <v>WRONG Code</v>
      </c>
    </row>
    <row r="6252" spans="9:11" x14ac:dyDescent="0.35">
      <c r="I6252" s="65" t="str">
        <f>IF(Job_Cards[[#This Row],[Customer Name]]="",I6251,"")</f>
        <v>Counter Sale</v>
      </c>
      <c r="K6252" s="67">
        <f>_xlfn.XLOOKUP(Job_Cards[[#This Row],[Part Code Issued]],'Inventory Check'!$A$3:$A$3000,'Inventory Check'!$B$3:$B$3000,"WRONG Code",0)</f>
        <v>0</v>
      </c>
    </row>
    <row r="6253" spans="9:11" x14ac:dyDescent="0.35">
      <c r="I6253" s="65" t="str">
        <f>IF(Job_Cards[[#This Row],[Customer Name]]="",I6252,"")</f>
        <v>Counter Sale</v>
      </c>
      <c r="K6253" s="67" t="str">
        <f>_xlfn.XLOOKUP(Job_Cards[[#This Row],[Part Code Issued]],'Inventory Check'!$A$3:$A$3000,'Inventory Check'!$B$3:$B$3000,"WRONG Code",0)</f>
        <v>WRONG Code</v>
      </c>
    </row>
    <row r="6254" spans="9:11" x14ac:dyDescent="0.35">
      <c r="I6254" s="65" t="str">
        <f>IF(Job_Cards[[#This Row],[Customer Name]]="",I6253,"")</f>
        <v>Counter Sale</v>
      </c>
      <c r="K6254" s="67" t="str">
        <f>_xlfn.XLOOKUP(Job_Cards[[#This Row],[Part Code Issued]],'Inventory Check'!$A$3:$A$3000,'Inventory Check'!$B$3:$B$3000,"WRONG Code",0)</f>
        <v>WRONG Code</v>
      </c>
    </row>
    <row r="6255" spans="9:11" x14ac:dyDescent="0.35">
      <c r="I6255" s="65" t="str">
        <f>IF(Job_Cards[[#This Row],[Customer Name]]="",I6254,"")</f>
        <v>Counter Sale</v>
      </c>
      <c r="K6255" s="67" t="str">
        <f>_xlfn.XLOOKUP(Job_Cards[[#This Row],[Part Code Issued]],'Inventory Check'!$A$3:$A$3000,'Inventory Check'!$B$3:$B$3000,"WRONG Code",0)</f>
        <v>WRONG Code</v>
      </c>
    </row>
    <row r="6256" spans="9:11" x14ac:dyDescent="0.35">
      <c r="I6256" s="65" t="str">
        <f>IF(Job_Cards[[#This Row],[Customer Name]]="",I6255,"")</f>
        <v>Counter Sale</v>
      </c>
      <c r="K6256" s="67" t="str">
        <f>_xlfn.XLOOKUP(Job_Cards[[#This Row],[Part Code Issued]],'Inventory Check'!$A$3:$A$3000,'Inventory Check'!$B$3:$B$3000,"WRONG Code",0)</f>
        <v>WRONG Code</v>
      </c>
    </row>
    <row r="6257" spans="9:11" x14ac:dyDescent="0.35">
      <c r="I6257" s="65" t="str">
        <f>IF(Job_Cards[[#This Row],[Customer Name]]="",I6256,"")</f>
        <v>Counter Sale</v>
      </c>
      <c r="K6257" s="67" t="str">
        <f>_xlfn.XLOOKUP(Job_Cards[[#This Row],[Part Code Issued]],'Inventory Check'!$A$3:$A$3000,'Inventory Check'!$B$3:$B$3000,"WRONG Code",0)</f>
        <v>WRONG Code</v>
      </c>
    </row>
    <row r="6258" spans="9:11" x14ac:dyDescent="0.35">
      <c r="I6258" s="65" t="str">
        <f>IF(Job_Cards[[#This Row],[Customer Name]]="",I6257,"")</f>
        <v>Counter Sale</v>
      </c>
      <c r="K6258" s="67" t="str">
        <f>_xlfn.XLOOKUP(Job_Cards[[#This Row],[Part Code Issued]],'Inventory Check'!$A$3:$A$3000,'Inventory Check'!$B$3:$B$3000,"WRONG Code",0)</f>
        <v>WRONG Code</v>
      </c>
    </row>
    <row r="6259" spans="9:11" x14ac:dyDescent="0.35">
      <c r="I6259" s="65" t="str">
        <f>IF(Job_Cards[[#This Row],[Customer Name]]="",I6258,"")</f>
        <v>Counter Sale</v>
      </c>
      <c r="K6259" s="67">
        <f>_xlfn.XLOOKUP(Job_Cards[[#This Row],[Part Code Issued]],'Inventory Check'!$A$3:$A$3000,'Inventory Check'!$B$3:$B$3000,"WRONG Code",0)</f>
        <v>0</v>
      </c>
    </row>
    <row r="6260" spans="9:11" x14ac:dyDescent="0.35">
      <c r="I6260" s="65" t="str">
        <f>IF(Job_Cards[[#This Row],[Customer Name]]="",I6259,"")</f>
        <v>Counter Sale</v>
      </c>
      <c r="K6260" s="67" t="str">
        <f>_xlfn.XLOOKUP(Job_Cards[[#This Row],[Part Code Issued]],'Inventory Check'!$A$3:$A$3000,'Inventory Check'!$B$3:$B$3000,"WRONG Code",0)</f>
        <v>WRONG Code</v>
      </c>
    </row>
    <row r="6261" spans="9:11" x14ac:dyDescent="0.35">
      <c r="I6261" s="65" t="str">
        <f>IF(Job_Cards[[#This Row],[Customer Name]]="",I6260,"")</f>
        <v>Counter Sale</v>
      </c>
      <c r="K6261" s="67" t="str">
        <f>_xlfn.XLOOKUP(Job_Cards[[#This Row],[Part Code Issued]],'Inventory Check'!$A$3:$A$3000,'Inventory Check'!$B$3:$B$3000,"WRONG Code",0)</f>
        <v>WRONG Code</v>
      </c>
    </row>
    <row r="6262" spans="9:11" x14ac:dyDescent="0.35">
      <c r="I6262" s="65" t="str">
        <f>IF(Job_Cards[[#This Row],[Customer Name]]="",I6261,"")</f>
        <v>Counter Sale</v>
      </c>
      <c r="K6262" s="67" t="str">
        <f>_xlfn.XLOOKUP(Job_Cards[[#This Row],[Part Code Issued]],'Inventory Check'!$A$3:$A$3000,'Inventory Check'!$B$3:$B$3000,"WRONG Code",0)</f>
        <v>WRONG Code</v>
      </c>
    </row>
    <row r="6263" spans="9:11" x14ac:dyDescent="0.35">
      <c r="I6263" s="65" t="str">
        <f>IF(Job_Cards[[#This Row],[Customer Name]]="",I6262,"")</f>
        <v>Counter Sale</v>
      </c>
      <c r="K6263" s="67" t="str">
        <f>_xlfn.XLOOKUP(Job_Cards[[#This Row],[Part Code Issued]],'Inventory Check'!$A$3:$A$3000,'Inventory Check'!$B$3:$B$3000,"WRONG Code",0)</f>
        <v>WRONG Code</v>
      </c>
    </row>
    <row r="6264" spans="9:11" x14ac:dyDescent="0.35">
      <c r="I6264" s="65" t="str">
        <f>IF(Job_Cards[[#This Row],[Customer Name]]="",I6263,"")</f>
        <v>Counter Sale</v>
      </c>
      <c r="K6264" s="67" t="str">
        <f>_xlfn.XLOOKUP(Job_Cards[[#This Row],[Part Code Issued]],'Inventory Check'!$A$3:$A$3000,'Inventory Check'!$B$3:$B$3000,"WRONG Code",0)</f>
        <v>WRONG Code</v>
      </c>
    </row>
    <row r="6265" spans="9:11" x14ac:dyDescent="0.35">
      <c r="I6265" s="65" t="str">
        <f>IF(Job_Cards[[#This Row],[Customer Name]]="",I6264,"")</f>
        <v>Counter Sale</v>
      </c>
      <c r="K6265" s="67" t="str">
        <f>_xlfn.XLOOKUP(Job_Cards[[#This Row],[Part Code Issued]],'Inventory Check'!$A$3:$A$3000,'Inventory Check'!$B$3:$B$3000,"WRONG Code",0)</f>
        <v>WRONG Code</v>
      </c>
    </row>
    <row r="6266" spans="9:11" x14ac:dyDescent="0.35">
      <c r="I6266" s="65" t="str">
        <f>IF(Job_Cards[[#This Row],[Customer Name]]="",I6265,"")</f>
        <v>Counter Sale</v>
      </c>
      <c r="K6266" s="67">
        <f>_xlfn.XLOOKUP(Job_Cards[[#This Row],[Part Code Issued]],'Inventory Check'!$A$3:$A$3000,'Inventory Check'!$B$3:$B$3000,"WRONG Code",0)</f>
        <v>0</v>
      </c>
    </row>
    <row r="6267" spans="9:11" x14ac:dyDescent="0.35">
      <c r="I6267" s="65" t="str">
        <f>IF(Job_Cards[[#This Row],[Customer Name]]="",I6266,"")</f>
        <v>Counter Sale</v>
      </c>
      <c r="K6267" s="67" t="str">
        <f>_xlfn.XLOOKUP(Job_Cards[[#This Row],[Part Code Issued]],'Inventory Check'!$A$3:$A$3000,'Inventory Check'!$B$3:$B$3000,"WRONG Code",0)</f>
        <v>WRONG Code</v>
      </c>
    </row>
    <row r="6268" spans="9:11" x14ac:dyDescent="0.35">
      <c r="I6268" s="65" t="str">
        <f>IF(Job_Cards[[#This Row],[Customer Name]]="",I6267,"")</f>
        <v>Counter Sale</v>
      </c>
      <c r="K6268" s="67" t="str">
        <f>_xlfn.XLOOKUP(Job_Cards[[#This Row],[Part Code Issued]],'Inventory Check'!$A$3:$A$3000,'Inventory Check'!$B$3:$B$3000,"WRONG Code",0)</f>
        <v>WRONG Code</v>
      </c>
    </row>
    <row r="6269" spans="9:11" x14ac:dyDescent="0.35">
      <c r="I6269" s="65" t="str">
        <f>IF(Job_Cards[[#This Row],[Customer Name]]="",I6268,"")</f>
        <v>Counter Sale</v>
      </c>
      <c r="K6269" s="67" t="str">
        <f>_xlfn.XLOOKUP(Job_Cards[[#This Row],[Part Code Issued]],'Inventory Check'!$A$3:$A$3000,'Inventory Check'!$B$3:$B$3000,"WRONG Code",0)</f>
        <v>WRONG Code</v>
      </c>
    </row>
    <row r="6270" spans="9:11" x14ac:dyDescent="0.35">
      <c r="I6270" s="65" t="str">
        <f>IF(Job_Cards[[#This Row],[Customer Name]]="",I6269,"")</f>
        <v>Counter Sale</v>
      </c>
      <c r="K6270" s="67" t="str">
        <f>_xlfn.XLOOKUP(Job_Cards[[#This Row],[Part Code Issued]],'Inventory Check'!$A$3:$A$3000,'Inventory Check'!$B$3:$B$3000,"WRONG Code",0)</f>
        <v>WRONG Code</v>
      </c>
    </row>
    <row r="6271" spans="9:11" x14ac:dyDescent="0.35">
      <c r="I6271" s="65" t="str">
        <f>IF(Job_Cards[[#This Row],[Customer Name]]="",I6270,"")</f>
        <v>Counter Sale</v>
      </c>
      <c r="K6271" s="67" t="str">
        <f>_xlfn.XLOOKUP(Job_Cards[[#This Row],[Part Code Issued]],'Inventory Check'!$A$3:$A$3000,'Inventory Check'!$B$3:$B$3000,"WRONG Code",0)</f>
        <v>WRONG Code</v>
      </c>
    </row>
    <row r="6272" spans="9:11" x14ac:dyDescent="0.35">
      <c r="I6272" s="65" t="str">
        <f>IF(Job_Cards[[#This Row],[Customer Name]]="",I6271,"")</f>
        <v>Counter Sale</v>
      </c>
      <c r="K6272" s="67" t="str">
        <f>_xlfn.XLOOKUP(Job_Cards[[#This Row],[Part Code Issued]],'Inventory Check'!$A$3:$A$3000,'Inventory Check'!$B$3:$B$3000,"WRONG Code",0)</f>
        <v>WRONG Code</v>
      </c>
    </row>
    <row r="6273" spans="9:11" x14ac:dyDescent="0.35">
      <c r="I6273" s="65" t="str">
        <f>IF(Job_Cards[[#This Row],[Customer Name]]="",I6272,"")</f>
        <v>Counter Sale</v>
      </c>
      <c r="K6273" s="67" t="str">
        <f>_xlfn.XLOOKUP(Job_Cards[[#This Row],[Part Code Issued]],'Inventory Check'!$A$3:$A$3000,'Inventory Check'!$B$3:$B$3000,"WRONG Code",0)</f>
        <v>WRONG Code</v>
      </c>
    </row>
    <row r="6274" spans="9:11" x14ac:dyDescent="0.35">
      <c r="I6274" s="65" t="str">
        <f>IF(Job_Cards[[#This Row],[Customer Name]]="",I6273,"")</f>
        <v>Counter Sale</v>
      </c>
      <c r="K6274" s="67">
        <f>_xlfn.XLOOKUP(Job_Cards[[#This Row],[Part Code Issued]],'Inventory Check'!$A$3:$A$3000,'Inventory Check'!$B$3:$B$3000,"WRONG Code",0)</f>
        <v>0</v>
      </c>
    </row>
    <row r="6275" spans="9:11" x14ac:dyDescent="0.35">
      <c r="I6275" s="65" t="str">
        <f>IF(Job_Cards[[#This Row],[Customer Name]]="",I6274,"")</f>
        <v>Counter Sale</v>
      </c>
      <c r="K6275" s="67" t="str">
        <f>_xlfn.XLOOKUP(Job_Cards[[#This Row],[Part Code Issued]],'Inventory Check'!$A$3:$A$3000,'Inventory Check'!$B$3:$B$3000,"WRONG Code",0)</f>
        <v>WRONG Code</v>
      </c>
    </row>
    <row r="6276" spans="9:11" x14ac:dyDescent="0.35">
      <c r="I6276" s="65" t="str">
        <f>IF(Job_Cards[[#This Row],[Customer Name]]="",I6275,"")</f>
        <v>Counter Sale</v>
      </c>
      <c r="K6276" s="67" t="str">
        <f>_xlfn.XLOOKUP(Job_Cards[[#This Row],[Part Code Issued]],'Inventory Check'!$A$3:$A$3000,'Inventory Check'!$B$3:$B$3000,"WRONG Code",0)</f>
        <v>WRONG Code</v>
      </c>
    </row>
    <row r="6277" spans="9:11" x14ac:dyDescent="0.35">
      <c r="I6277" s="65" t="str">
        <f>IF(Job_Cards[[#This Row],[Customer Name]]="",I6276,"")</f>
        <v>Counter Sale</v>
      </c>
      <c r="K6277" s="67" t="str">
        <f>_xlfn.XLOOKUP(Job_Cards[[#This Row],[Part Code Issued]],'Inventory Check'!$A$3:$A$3000,'Inventory Check'!$B$3:$B$3000,"WRONG Code",0)</f>
        <v>WRONG Code</v>
      </c>
    </row>
    <row r="6278" spans="9:11" x14ac:dyDescent="0.35">
      <c r="I6278" s="65" t="str">
        <f>IF(Job_Cards[[#This Row],[Customer Name]]="",I6277,"")</f>
        <v>Counter Sale</v>
      </c>
      <c r="K6278" s="67" t="str">
        <f>_xlfn.XLOOKUP(Job_Cards[[#This Row],[Part Code Issued]],'Inventory Check'!$A$3:$A$3000,'Inventory Check'!$B$3:$B$3000,"WRONG Code",0)</f>
        <v>WRONG Code</v>
      </c>
    </row>
    <row r="6279" spans="9:11" x14ac:dyDescent="0.35">
      <c r="I6279" s="65" t="str">
        <f>IF(Job_Cards[[#This Row],[Customer Name]]="",I6278,"")</f>
        <v>Counter Sale</v>
      </c>
      <c r="K6279" s="67" t="str">
        <f>_xlfn.XLOOKUP(Job_Cards[[#This Row],[Part Code Issued]],'Inventory Check'!$A$3:$A$3000,'Inventory Check'!$B$3:$B$3000,"WRONG Code",0)</f>
        <v>WRONG Code</v>
      </c>
    </row>
    <row r="6280" spans="9:11" x14ac:dyDescent="0.35">
      <c r="I6280" s="65" t="str">
        <f>IF(Job_Cards[[#This Row],[Customer Name]]="",I6279,"")</f>
        <v>Counter Sale</v>
      </c>
      <c r="K6280" s="67" t="str">
        <f>_xlfn.XLOOKUP(Job_Cards[[#This Row],[Part Code Issued]],'Inventory Check'!$A$3:$A$3000,'Inventory Check'!$B$3:$B$3000,"WRONG Code",0)</f>
        <v>WRONG Code</v>
      </c>
    </row>
    <row r="6281" spans="9:11" x14ac:dyDescent="0.35">
      <c r="I6281" s="65" t="str">
        <f>IF(Job_Cards[[#This Row],[Customer Name]]="",I6280,"")</f>
        <v>Counter Sale</v>
      </c>
      <c r="K6281" s="67">
        <f>_xlfn.XLOOKUP(Job_Cards[[#This Row],[Part Code Issued]],'Inventory Check'!$A$3:$A$3000,'Inventory Check'!$B$3:$B$3000,"WRONG Code",0)</f>
        <v>0</v>
      </c>
    </row>
    <row r="6282" spans="9:11" x14ac:dyDescent="0.35">
      <c r="I6282" s="65" t="str">
        <f>IF(Job_Cards[[#This Row],[Customer Name]]="",I6281,"")</f>
        <v>Counter Sale</v>
      </c>
      <c r="K6282" s="67" t="str">
        <f>_xlfn.XLOOKUP(Job_Cards[[#This Row],[Part Code Issued]],'Inventory Check'!$A$3:$A$3000,'Inventory Check'!$B$3:$B$3000,"WRONG Code",0)</f>
        <v>WRONG Code</v>
      </c>
    </row>
    <row r="6283" spans="9:11" x14ac:dyDescent="0.35">
      <c r="I6283" s="65" t="str">
        <f>IF(Job_Cards[[#This Row],[Customer Name]]="",I6282,"")</f>
        <v>Counter Sale</v>
      </c>
      <c r="K6283" s="67" t="str">
        <f>_xlfn.XLOOKUP(Job_Cards[[#This Row],[Part Code Issued]],'Inventory Check'!$A$3:$A$3000,'Inventory Check'!$B$3:$B$3000,"WRONG Code",0)</f>
        <v>WRONG Code</v>
      </c>
    </row>
    <row r="6284" spans="9:11" x14ac:dyDescent="0.35">
      <c r="I6284" s="65" t="str">
        <f>IF(Job_Cards[[#This Row],[Customer Name]]="",I6283,"")</f>
        <v>Counter Sale</v>
      </c>
      <c r="K6284" s="67" t="str">
        <f>_xlfn.XLOOKUP(Job_Cards[[#This Row],[Part Code Issued]],'Inventory Check'!$A$3:$A$3000,'Inventory Check'!$B$3:$B$3000,"WRONG Code",0)</f>
        <v>WRONG Code</v>
      </c>
    </row>
    <row r="6285" spans="9:11" x14ac:dyDescent="0.35">
      <c r="I6285" s="65" t="str">
        <f>IF(Job_Cards[[#This Row],[Customer Name]]="",I6284,"")</f>
        <v>Counter Sale</v>
      </c>
      <c r="K6285" s="67" t="str">
        <f>_xlfn.XLOOKUP(Job_Cards[[#This Row],[Part Code Issued]],'Inventory Check'!$A$3:$A$3000,'Inventory Check'!$B$3:$B$3000,"WRONG Code",0)</f>
        <v>WRONG Code</v>
      </c>
    </row>
    <row r="6286" spans="9:11" x14ac:dyDescent="0.35">
      <c r="I6286" s="65" t="str">
        <f>IF(Job_Cards[[#This Row],[Customer Name]]="",I6285,"")</f>
        <v>Counter Sale</v>
      </c>
      <c r="K6286" s="67" t="str">
        <f>_xlfn.XLOOKUP(Job_Cards[[#This Row],[Part Code Issued]],'Inventory Check'!$A$3:$A$3000,'Inventory Check'!$B$3:$B$3000,"WRONG Code",0)</f>
        <v>WRONG Code</v>
      </c>
    </row>
    <row r="6287" spans="9:11" x14ac:dyDescent="0.35">
      <c r="I6287" s="65" t="str">
        <f>IF(Job_Cards[[#This Row],[Customer Name]]="",I6286,"")</f>
        <v>Counter Sale</v>
      </c>
      <c r="K6287" s="67" t="str">
        <f>_xlfn.XLOOKUP(Job_Cards[[#This Row],[Part Code Issued]],'Inventory Check'!$A$3:$A$3000,'Inventory Check'!$B$3:$B$3000,"WRONG Code",0)</f>
        <v>WRONG Code</v>
      </c>
    </row>
    <row r="6288" spans="9:11" x14ac:dyDescent="0.35">
      <c r="I6288" s="65" t="str">
        <f>IF(Job_Cards[[#This Row],[Customer Name]]="",I6287,"")</f>
        <v>Counter Sale</v>
      </c>
      <c r="K6288" s="67">
        <f>_xlfn.XLOOKUP(Job_Cards[[#This Row],[Part Code Issued]],'Inventory Check'!$A$3:$A$3000,'Inventory Check'!$B$3:$B$3000,"WRONG Code",0)</f>
        <v>0</v>
      </c>
    </row>
    <row r="6289" spans="9:11" x14ac:dyDescent="0.35">
      <c r="I6289" s="65" t="str">
        <f>IF(Job_Cards[[#This Row],[Customer Name]]="",I6288,"")</f>
        <v>Counter Sale</v>
      </c>
      <c r="K6289" s="67" t="str">
        <f>_xlfn.XLOOKUP(Job_Cards[[#This Row],[Part Code Issued]],'Inventory Check'!$A$3:$A$3000,'Inventory Check'!$B$3:$B$3000,"WRONG Code",0)</f>
        <v>WRONG Code</v>
      </c>
    </row>
    <row r="6290" spans="9:11" x14ac:dyDescent="0.35">
      <c r="I6290" s="65" t="str">
        <f>IF(Job_Cards[[#This Row],[Customer Name]]="",I6289,"")</f>
        <v>Counter Sale</v>
      </c>
      <c r="K6290" s="67" t="str">
        <f>_xlfn.XLOOKUP(Job_Cards[[#This Row],[Part Code Issued]],'Inventory Check'!$A$3:$A$3000,'Inventory Check'!$B$3:$B$3000,"WRONG Code",0)</f>
        <v>WRONG Code</v>
      </c>
    </row>
    <row r="6291" spans="9:11" x14ac:dyDescent="0.35">
      <c r="I6291" s="65" t="str">
        <f>IF(Job_Cards[[#This Row],[Customer Name]]="",I6290,"")</f>
        <v>Counter Sale</v>
      </c>
      <c r="K6291" s="67" t="str">
        <f>_xlfn.XLOOKUP(Job_Cards[[#This Row],[Part Code Issued]],'Inventory Check'!$A$3:$A$3000,'Inventory Check'!$B$3:$B$3000,"WRONG Code",0)</f>
        <v>WRONG Code</v>
      </c>
    </row>
    <row r="6292" spans="9:11" x14ac:dyDescent="0.35">
      <c r="I6292" s="65" t="str">
        <f>IF(Job_Cards[[#This Row],[Customer Name]]="",I6291,"")</f>
        <v>Counter Sale</v>
      </c>
      <c r="K6292" s="67" t="str">
        <f>_xlfn.XLOOKUP(Job_Cards[[#This Row],[Part Code Issued]],'Inventory Check'!$A$3:$A$3000,'Inventory Check'!$B$3:$B$3000,"WRONG Code",0)</f>
        <v>WRONG Code</v>
      </c>
    </row>
    <row r="6293" spans="9:11" x14ac:dyDescent="0.35">
      <c r="I6293" s="65" t="str">
        <f>IF(Job_Cards[[#This Row],[Customer Name]]="",I6292,"")</f>
        <v>Counter Sale</v>
      </c>
      <c r="K6293" s="67" t="str">
        <f>_xlfn.XLOOKUP(Job_Cards[[#This Row],[Part Code Issued]],'Inventory Check'!$A$3:$A$3000,'Inventory Check'!$B$3:$B$3000,"WRONG Code",0)</f>
        <v>WRONG Code</v>
      </c>
    </row>
    <row r="6294" spans="9:11" x14ac:dyDescent="0.35">
      <c r="I6294" s="65" t="str">
        <f>IF(Job_Cards[[#This Row],[Customer Name]]="",I6293,"")</f>
        <v>Counter Sale</v>
      </c>
      <c r="K6294" s="67" t="str">
        <f>_xlfn.XLOOKUP(Job_Cards[[#This Row],[Part Code Issued]],'Inventory Check'!$A$3:$A$3000,'Inventory Check'!$B$3:$B$3000,"WRONG Code",0)</f>
        <v>WRONG Code</v>
      </c>
    </row>
    <row r="6295" spans="9:11" x14ac:dyDescent="0.35">
      <c r="I6295" s="65" t="str">
        <f>IF(Job_Cards[[#This Row],[Customer Name]]="",I6294,"")</f>
        <v>Counter Sale</v>
      </c>
      <c r="K6295" s="67">
        <f>_xlfn.XLOOKUP(Job_Cards[[#This Row],[Part Code Issued]],'Inventory Check'!$A$3:$A$3000,'Inventory Check'!$B$3:$B$3000,"WRONG Code",0)</f>
        <v>0</v>
      </c>
    </row>
    <row r="6296" spans="9:11" x14ac:dyDescent="0.35">
      <c r="I6296" s="65" t="str">
        <f>IF(Job_Cards[[#This Row],[Customer Name]]="",I6295,"")</f>
        <v>Counter Sale</v>
      </c>
      <c r="K6296" s="67" t="str">
        <f>_xlfn.XLOOKUP(Job_Cards[[#This Row],[Part Code Issued]],'Inventory Check'!$A$3:$A$3000,'Inventory Check'!$B$3:$B$3000,"WRONG Code",0)</f>
        <v>WRONG Code</v>
      </c>
    </row>
    <row r="6297" spans="9:11" x14ac:dyDescent="0.35">
      <c r="I6297" s="65" t="str">
        <f>IF(Job_Cards[[#This Row],[Customer Name]]="",I6296,"")</f>
        <v>Counter Sale</v>
      </c>
      <c r="K6297" s="67" t="str">
        <f>_xlfn.XLOOKUP(Job_Cards[[#This Row],[Part Code Issued]],'Inventory Check'!$A$3:$A$3000,'Inventory Check'!$B$3:$B$3000,"WRONG Code",0)</f>
        <v>WRONG Code</v>
      </c>
    </row>
    <row r="6298" spans="9:11" x14ac:dyDescent="0.35">
      <c r="I6298" s="65" t="str">
        <f>IF(Job_Cards[[#This Row],[Customer Name]]="",I6297,"")</f>
        <v>Counter Sale</v>
      </c>
      <c r="K6298" s="67" t="str">
        <f>_xlfn.XLOOKUP(Job_Cards[[#This Row],[Part Code Issued]],'Inventory Check'!$A$3:$A$3000,'Inventory Check'!$B$3:$B$3000,"WRONG Code",0)</f>
        <v>WRONG Code</v>
      </c>
    </row>
    <row r="6299" spans="9:11" x14ac:dyDescent="0.35">
      <c r="I6299" s="65" t="str">
        <f>IF(Job_Cards[[#This Row],[Customer Name]]="",I6298,"")</f>
        <v>Counter Sale</v>
      </c>
      <c r="K6299" s="67" t="str">
        <f>_xlfn.XLOOKUP(Job_Cards[[#This Row],[Part Code Issued]],'Inventory Check'!$A$3:$A$3000,'Inventory Check'!$B$3:$B$3000,"WRONG Code",0)</f>
        <v>WRONG Code</v>
      </c>
    </row>
    <row r="6300" spans="9:11" x14ac:dyDescent="0.35">
      <c r="I6300" s="65" t="str">
        <f>IF(Job_Cards[[#This Row],[Customer Name]]="",I6299,"")</f>
        <v>Counter Sale</v>
      </c>
      <c r="K6300" s="67" t="str">
        <f>_xlfn.XLOOKUP(Job_Cards[[#This Row],[Part Code Issued]],'Inventory Check'!$A$3:$A$3000,'Inventory Check'!$B$3:$B$3000,"WRONG Code",0)</f>
        <v>WRONG Code</v>
      </c>
    </row>
    <row r="6301" spans="9:11" x14ac:dyDescent="0.35">
      <c r="I6301" s="65" t="str">
        <f>IF(Job_Cards[[#This Row],[Customer Name]]="",I6300,"")</f>
        <v>Counter Sale</v>
      </c>
      <c r="K6301" s="67" t="str">
        <f>_xlfn.XLOOKUP(Job_Cards[[#This Row],[Part Code Issued]],'Inventory Check'!$A$3:$A$3000,'Inventory Check'!$B$3:$B$3000,"WRONG Code",0)</f>
        <v>WRONG Code</v>
      </c>
    </row>
    <row r="6302" spans="9:11" x14ac:dyDescent="0.35">
      <c r="I6302" s="65" t="str">
        <f>IF(Job_Cards[[#This Row],[Customer Name]]="",I6301,"")</f>
        <v>Counter Sale</v>
      </c>
      <c r="K6302" s="67">
        <f>_xlfn.XLOOKUP(Job_Cards[[#This Row],[Part Code Issued]],'Inventory Check'!$A$3:$A$3000,'Inventory Check'!$B$3:$B$3000,"WRONG Code",0)</f>
        <v>0</v>
      </c>
    </row>
    <row r="6303" spans="9:11" x14ac:dyDescent="0.35">
      <c r="I6303" s="65" t="str">
        <f>IF(Job_Cards[[#This Row],[Customer Name]]="",I6302,"")</f>
        <v>Counter Sale</v>
      </c>
      <c r="K6303" s="67" t="str">
        <f>_xlfn.XLOOKUP(Job_Cards[[#This Row],[Part Code Issued]],'Inventory Check'!$A$3:$A$3000,'Inventory Check'!$B$3:$B$3000,"WRONG Code",0)</f>
        <v>WRONG Code</v>
      </c>
    </row>
    <row r="6304" spans="9:11" x14ac:dyDescent="0.35">
      <c r="I6304" s="65" t="str">
        <f>IF(Job_Cards[[#This Row],[Customer Name]]="",I6303,"")</f>
        <v>Counter Sale</v>
      </c>
      <c r="K6304" s="67" t="str">
        <f>_xlfn.XLOOKUP(Job_Cards[[#This Row],[Part Code Issued]],'Inventory Check'!$A$3:$A$3000,'Inventory Check'!$B$3:$B$3000,"WRONG Code",0)</f>
        <v>WRONG Code</v>
      </c>
    </row>
    <row r="6305" spans="9:11" x14ac:dyDescent="0.35">
      <c r="I6305" s="65" t="str">
        <f>IF(Job_Cards[[#This Row],[Customer Name]]="",I6304,"")</f>
        <v>Counter Sale</v>
      </c>
      <c r="K6305" s="67" t="str">
        <f>_xlfn.XLOOKUP(Job_Cards[[#This Row],[Part Code Issued]],'Inventory Check'!$A$3:$A$3000,'Inventory Check'!$B$3:$B$3000,"WRONG Code",0)</f>
        <v>WRONG Code</v>
      </c>
    </row>
    <row r="6306" spans="9:11" x14ac:dyDescent="0.35">
      <c r="I6306" s="65" t="str">
        <f>IF(Job_Cards[[#This Row],[Customer Name]]="",I6305,"")</f>
        <v>Counter Sale</v>
      </c>
      <c r="K6306" s="67" t="str">
        <f>_xlfn.XLOOKUP(Job_Cards[[#This Row],[Part Code Issued]],'Inventory Check'!$A$3:$A$3000,'Inventory Check'!$B$3:$B$3000,"WRONG Code",0)</f>
        <v>WRONG Code</v>
      </c>
    </row>
    <row r="6307" spans="9:11" x14ac:dyDescent="0.35">
      <c r="I6307" s="65" t="str">
        <f>IF(Job_Cards[[#This Row],[Customer Name]]="",I6306,"")</f>
        <v>Counter Sale</v>
      </c>
      <c r="K6307" s="67" t="str">
        <f>_xlfn.XLOOKUP(Job_Cards[[#This Row],[Part Code Issued]],'Inventory Check'!$A$3:$A$3000,'Inventory Check'!$B$3:$B$3000,"WRONG Code",0)</f>
        <v>WRONG Code</v>
      </c>
    </row>
    <row r="6308" spans="9:11" x14ac:dyDescent="0.35">
      <c r="I6308" s="65" t="str">
        <f>IF(Job_Cards[[#This Row],[Customer Name]]="",I6307,"")</f>
        <v>Counter Sale</v>
      </c>
      <c r="K6308" s="67" t="str">
        <f>_xlfn.XLOOKUP(Job_Cards[[#This Row],[Part Code Issued]],'Inventory Check'!$A$3:$A$3000,'Inventory Check'!$B$3:$B$3000,"WRONG Code",0)</f>
        <v>WRONG Code</v>
      </c>
    </row>
    <row r="6309" spans="9:11" x14ac:dyDescent="0.35">
      <c r="I6309" s="65" t="str">
        <f>IF(Job_Cards[[#This Row],[Customer Name]]="",I6308,"")</f>
        <v>Counter Sale</v>
      </c>
      <c r="K6309" s="67">
        <f>_xlfn.XLOOKUP(Job_Cards[[#This Row],[Part Code Issued]],'Inventory Check'!$A$3:$A$3000,'Inventory Check'!$B$3:$B$3000,"WRONG Code",0)</f>
        <v>0</v>
      </c>
    </row>
    <row r="6310" spans="9:11" x14ac:dyDescent="0.35">
      <c r="I6310" s="65" t="str">
        <f>IF(Job_Cards[[#This Row],[Customer Name]]="",I6309,"")</f>
        <v>Counter Sale</v>
      </c>
      <c r="K6310" s="67" t="str">
        <f>_xlfn.XLOOKUP(Job_Cards[[#This Row],[Part Code Issued]],'Inventory Check'!$A$3:$A$3000,'Inventory Check'!$B$3:$B$3000,"WRONG Code",0)</f>
        <v>WRONG Code</v>
      </c>
    </row>
    <row r="6311" spans="9:11" x14ac:dyDescent="0.35">
      <c r="I6311" s="65" t="str">
        <f>IF(Job_Cards[[#This Row],[Customer Name]]="",I6310,"")</f>
        <v>Counter Sale</v>
      </c>
      <c r="K6311" s="67" t="str">
        <f>_xlfn.XLOOKUP(Job_Cards[[#This Row],[Part Code Issued]],'Inventory Check'!$A$3:$A$3000,'Inventory Check'!$B$3:$B$3000,"WRONG Code",0)</f>
        <v>WRONG Code</v>
      </c>
    </row>
    <row r="6312" spans="9:11" x14ac:dyDescent="0.35">
      <c r="I6312" s="65" t="str">
        <f>IF(Job_Cards[[#This Row],[Customer Name]]="",I6311,"")</f>
        <v>Counter Sale</v>
      </c>
      <c r="K6312" s="67" t="str">
        <f>_xlfn.XLOOKUP(Job_Cards[[#This Row],[Part Code Issued]],'Inventory Check'!$A$3:$A$3000,'Inventory Check'!$B$3:$B$3000,"WRONG Code",0)</f>
        <v>WRONG Code</v>
      </c>
    </row>
    <row r="6313" spans="9:11" x14ac:dyDescent="0.35">
      <c r="I6313" s="65" t="str">
        <f>IF(Job_Cards[[#This Row],[Customer Name]]="",I6312,"")</f>
        <v>Counter Sale</v>
      </c>
      <c r="K6313" s="67" t="str">
        <f>_xlfn.XLOOKUP(Job_Cards[[#This Row],[Part Code Issued]],'Inventory Check'!$A$3:$A$3000,'Inventory Check'!$B$3:$B$3000,"WRONG Code",0)</f>
        <v>WRONG Code</v>
      </c>
    </row>
    <row r="6314" spans="9:11" x14ac:dyDescent="0.35">
      <c r="I6314" s="65" t="str">
        <f>IF(Job_Cards[[#This Row],[Customer Name]]="",I6313,"")</f>
        <v>Counter Sale</v>
      </c>
      <c r="K6314" s="67" t="str">
        <f>_xlfn.XLOOKUP(Job_Cards[[#This Row],[Part Code Issued]],'Inventory Check'!$A$3:$A$3000,'Inventory Check'!$B$3:$B$3000,"WRONG Code",0)</f>
        <v>WRONG Code</v>
      </c>
    </row>
    <row r="6315" spans="9:11" x14ac:dyDescent="0.35">
      <c r="I6315" s="65" t="str">
        <f>IF(Job_Cards[[#This Row],[Customer Name]]="",I6314,"")</f>
        <v>Counter Sale</v>
      </c>
      <c r="K6315" s="67" t="str">
        <f>_xlfn.XLOOKUP(Job_Cards[[#This Row],[Part Code Issued]],'Inventory Check'!$A$3:$A$3000,'Inventory Check'!$B$3:$B$3000,"WRONG Code",0)</f>
        <v>WRONG Code</v>
      </c>
    </row>
    <row r="6316" spans="9:11" x14ac:dyDescent="0.35">
      <c r="I6316" s="65" t="str">
        <f>IF(Job_Cards[[#This Row],[Customer Name]]="",I6315,"")</f>
        <v>Counter Sale</v>
      </c>
      <c r="K6316" s="67">
        <f>_xlfn.XLOOKUP(Job_Cards[[#This Row],[Part Code Issued]],'Inventory Check'!$A$3:$A$3000,'Inventory Check'!$B$3:$B$3000,"WRONG Code",0)</f>
        <v>0</v>
      </c>
    </row>
    <row r="6317" spans="9:11" x14ac:dyDescent="0.35">
      <c r="I6317" s="65" t="str">
        <f>IF(Job_Cards[[#This Row],[Customer Name]]="",I6316,"")</f>
        <v>Counter Sale</v>
      </c>
      <c r="K6317" s="67" t="str">
        <f>_xlfn.XLOOKUP(Job_Cards[[#This Row],[Part Code Issued]],'Inventory Check'!$A$3:$A$3000,'Inventory Check'!$B$3:$B$3000,"WRONG Code",0)</f>
        <v>WRONG Code</v>
      </c>
    </row>
    <row r="6318" spans="9:11" x14ac:dyDescent="0.35">
      <c r="I6318" s="65" t="str">
        <f>IF(Job_Cards[[#This Row],[Customer Name]]="",I6317,"")</f>
        <v>Counter Sale</v>
      </c>
      <c r="K6318" s="67" t="str">
        <f>_xlfn.XLOOKUP(Job_Cards[[#This Row],[Part Code Issued]],'Inventory Check'!$A$3:$A$3000,'Inventory Check'!$B$3:$B$3000,"WRONG Code",0)</f>
        <v>WRONG Code</v>
      </c>
    </row>
    <row r="6319" spans="9:11" x14ac:dyDescent="0.35">
      <c r="I6319" s="65" t="str">
        <f>IF(Job_Cards[[#This Row],[Customer Name]]="",I6318,"")</f>
        <v>Counter Sale</v>
      </c>
      <c r="K6319" s="67" t="str">
        <f>_xlfn.XLOOKUP(Job_Cards[[#This Row],[Part Code Issued]],'Inventory Check'!$A$3:$A$3000,'Inventory Check'!$B$3:$B$3000,"WRONG Code",0)</f>
        <v>WRONG Code</v>
      </c>
    </row>
    <row r="6320" spans="9:11" x14ac:dyDescent="0.35">
      <c r="I6320" s="65" t="str">
        <f>IF(Job_Cards[[#This Row],[Customer Name]]="",I6319,"")</f>
        <v>Counter Sale</v>
      </c>
      <c r="K6320" s="67" t="str">
        <f>_xlfn.XLOOKUP(Job_Cards[[#This Row],[Part Code Issued]],'Inventory Check'!$A$3:$A$3000,'Inventory Check'!$B$3:$B$3000,"WRONG Code",0)</f>
        <v>WRONG Code</v>
      </c>
    </row>
    <row r="6321" spans="9:11" x14ac:dyDescent="0.35">
      <c r="I6321" s="65" t="str">
        <f>IF(Job_Cards[[#This Row],[Customer Name]]="",I6320,"")</f>
        <v>Counter Sale</v>
      </c>
      <c r="K6321" s="67" t="str">
        <f>_xlfn.XLOOKUP(Job_Cards[[#This Row],[Part Code Issued]],'Inventory Check'!$A$3:$A$3000,'Inventory Check'!$B$3:$B$3000,"WRONG Code",0)</f>
        <v>WRONG Code</v>
      </c>
    </row>
    <row r="6322" spans="9:11" x14ac:dyDescent="0.35">
      <c r="I6322" s="65" t="str">
        <f>IF(Job_Cards[[#This Row],[Customer Name]]="",I6321,"")</f>
        <v>Counter Sale</v>
      </c>
      <c r="K6322" s="67" t="str">
        <f>_xlfn.XLOOKUP(Job_Cards[[#This Row],[Part Code Issued]],'Inventory Check'!$A$3:$A$3000,'Inventory Check'!$B$3:$B$3000,"WRONG Code",0)</f>
        <v>WRONG Code</v>
      </c>
    </row>
    <row r="6323" spans="9:11" x14ac:dyDescent="0.35">
      <c r="I6323" s="65" t="str">
        <f>IF(Job_Cards[[#This Row],[Customer Name]]="",I6322,"")</f>
        <v>Counter Sale</v>
      </c>
      <c r="K6323" s="67">
        <f>_xlfn.XLOOKUP(Job_Cards[[#This Row],[Part Code Issued]],'Inventory Check'!$A$3:$A$3000,'Inventory Check'!$B$3:$B$3000,"WRONG Code",0)</f>
        <v>0</v>
      </c>
    </row>
    <row r="6324" spans="9:11" x14ac:dyDescent="0.35">
      <c r="I6324" s="65" t="str">
        <f>IF(Job_Cards[[#This Row],[Customer Name]]="",I6323,"")</f>
        <v>Counter Sale</v>
      </c>
      <c r="K6324" s="67" t="str">
        <f>_xlfn.XLOOKUP(Job_Cards[[#This Row],[Part Code Issued]],'Inventory Check'!$A$3:$A$3000,'Inventory Check'!$B$3:$B$3000,"WRONG Code",0)</f>
        <v>WRONG Code</v>
      </c>
    </row>
    <row r="6325" spans="9:11" x14ac:dyDescent="0.35">
      <c r="I6325" s="65" t="str">
        <f>IF(Job_Cards[[#This Row],[Customer Name]]="",I6324,"")</f>
        <v>Counter Sale</v>
      </c>
      <c r="K6325" s="67" t="str">
        <f>_xlfn.XLOOKUP(Job_Cards[[#This Row],[Part Code Issued]],'Inventory Check'!$A$3:$A$3000,'Inventory Check'!$B$3:$B$3000,"WRONG Code",0)</f>
        <v>WRONG Code</v>
      </c>
    </row>
    <row r="6326" spans="9:11" x14ac:dyDescent="0.35">
      <c r="I6326" s="65" t="str">
        <f>IF(Job_Cards[[#This Row],[Customer Name]]="",I6325,"")</f>
        <v>Counter Sale</v>
      </c>
      <c r="K6326" s="67" t="str">
        <f>_xlfn.XLOOKUP(Job_Cards[[#This Row],[Part Code Issued]],'Inventory Check'!$A$3:$A$3000,'Inventory Check'!$B$3:$B$3000,"WRONG Code",0)</f>
        <v>WRONG Code</v>
      </c>
    </row>
    <row r="6327" spans="9:11" x14ac:dyDescent="0.35">
      <c r="I6327" s="65" t="str">
        <f>IF(Job_Cards[[#This Row],[Customer Name]]="",I6326,"")</f>
        <v>Counter Sale</v>
      </c>
      <c r="K6327" s="67" t="str">
        <f>_xlfn.XLOOKUP(Job_Cards[[#This Row],[Part Code Issued]],'Inventory Check'!$A$3:$A$3000,'Inventory Check'!$B$3:$B$3000,"WRONG Code",0)</f>
        <v>WRONG Code</v>
      </c>
    </row>
    <row r="6328" spans="9:11" x14ac:dyDescent="0.35">
      <c r="I6328" s="65" t="str">
        <f>IF(Job_Cards[[#This Row],[Customer Name]]="",I6327,"")</f>
        <v>Counter Sale</v>
      </c>
      <c r="K6328" s="67" t="str">
        <f>_xlfn.XLOOKUP(Job_Cards[[#This Row],[Part Code Issued]],'Inventory Check'!$A$3:$A$3000,'Inventory Check'!$B$3:$B$3000,"WRONG Code",0)</f>
        <v>WRONG Code</v>
      </c>
    </row>
    <row r="6329" spans="9:11" x14ac:dyDescent="0.35">
      <c r="I6329" s="65" t="str">
        <f>IF(Job_Cards[[#This Row],[Customer Name]]="",I6328,"")</f>
        <v>Counter Sale</v>
      </c>
      <c r="K6329" s="67" t="str">
        <f>_xlfn.XLOOKUP(Job_Cards[[#This Row],[Part Code Issued]],'Inventory Check'!$A$3:$A$3000,'Inventory Check'!$B$3:$B$3000,"WRONG Code",0)</f>
        <v>WRONG Code</v>
      </c>
    </row>
    <row r="6330" spans="9:11" x14ac:dyDescent="0.35">
      <c r="I6330" s="65" t="str">
        <f>IF(Job_Cards[[#This Row],[Customer Name]]="",I6329,"")</f>
        <v>Counter Sale</v>
      </c>
      <c r="K6330" s="67" t="str">
        <f>_xlfn.XLOOKUP(Job_Cards[[#This Row],[Part Code Issued]],'Inventory Check'!$A$3:$A$3000,'Inventory Check'!$B$3:$B$3000,"WRONG Code",0)</f>
        <v>WRONG Code</v>
      </c>
    </row>
    <row r="6331" spans="9:11" x14ac:dyDescent="0.35">
      <c r="I6331" s="65" t="str">
        <f>IF(Job_Cards[[#This Row],[Customer Name]]="",I6330,"")</f>
        <v>Counter Sale</v>
      </c>
      <c r="K6331" s="67">
        <f>_xlfn.XLOOKUP(Job_Cards[[#This Row],[Part Code Issued]],'Inventory Check'!$A$3:$A$3000,'Inventory Check'!$B$3:$B$3000,"WRONG Code",0)</f>
        <v>0</v>
      </c>
    </row>
    <row r="6332" spans="9:11" x14ac:dyDescent="0.35">
      <c r="I6332" s="65" t="str">
        <f>IF(Job_Cards[[#This Row],[Customer Name]]="",I6331,"")</f>
        <v>Counter Sale</v>
      </c>
      <c r="K6332" s="67" t="str">
        <f>_xlfn.XLOOKUP(Job_Cards[[#This Row],[Part Code Issued]],'Inventory Check'!$A$3:$A$3000,'Inventory Check'!$B$3:$B$3000,"WRONG Code",0)</f>
        <v>WRONG Code</v>
      </c>
    </row>
    <row r="6333" spans="9:11" x14ac:dyDescent="0.35">
      <c r="I6333" s="65" t="str">
        <f>IF(Job_Cards[[#This Row],[Customer Name]]="",I6332,"")</f>
        <v>Counter Sale</v>
      </c>
      <c r="K6333" s="67" t="str">
        <f>_xlfn.XLOOKUP(Job_Cards[[#This Row],[Part Code Issued]],'Inventory Check'!$A$3:$A$3000,'Inventory Check'!$B$3:$B$3000,"WRONG Code",0)</f>
        <v>WRONG Code</v>
      </c>
    </row>
    <row r="6334" spans="9:11" x14ac:dyDescent="0.35">
      <c r="I6334" s="65" t="str">
        <f>IF(Job_Cards[[#This Row],[Customer Name]]="",I6333,"")</f>
        <v>Counter Sale</v>
      </c>
      <c r="K6334" s="67" t="str">
        <f>_xlfn.XLOOKUP(Job_Cards[[#This Row],[Part Code Issued]],'Inventory Check'!$A$3:$A$3000,'Inventory Check'!$B$3:$B$3000,"WRONG Code",0)</f>
        <v>WRONG Code</v>
      </c>
    </row>
    <row r="6335" spans="9:11" x14ac:dyDescent="0.35">
      <c r="I6335" s="65" t="str">
        <f>IF(Job_Cards[[#This Row],[Customer Name]]="",I6334,"")</f>
        <v>Counter Sale</v>
      </c>
      <c r="K6335" s="67" t="str">
        <f>_xlfn.XLOOKUP(Job_Cards[[#This Row],[Part Code Issued]],'Inventory Check'!$A$3:$A$3000,'Inventory Check'!$B$3:$B$3000,"WRONG Code",0)</f>
        <v>WRONG Code</v>
      </c>
    </row>
    <row r="6336" spans="9:11" x14ac:dyDescent="0.35">
      <c r="I6336" s="65" t="str">
        <f>IF(Job_Cards[[#This Row],[Customer Name]]="",I6335,"")</f>
        <v>Counter Sale</v>
      </c>
      <c r="K6336" s="67" t="str">
        <f>_xlfn.XLOOKUP(Job_Cards[[#This Row],[Part Code Issued]],'Inventory Check'!$A$3:$A$3000,'Inventory Check'!$B$3:$B$3000,"WRONG Code",0)</f>
        <v>WRONG Code</v>
      </c>
    </row>
    <row r="6337" spans="9:11" x14ac:dyDescent="0.35">
      <c r="I6337" s="65" t="str">
        <f>IF(Job_Cards[[#This Row],[Customer Name]]="",I6336,"")</f>
        <v>Counter Sale</v>
      </c>
      <c r="K6337" s="67" t="str">
        <f>_xlfn.XLOOKUP(Job_Cards[[#This Row],[Part Code Issued]],'Inventory Check'!$A$3:$A$3000,'Inventory Check'!$B$3:$B$3000,"WRONG Code",0)</f>
        <v>WRONG Code</v>
      </c>
    </row>
    <row r="6338" spans="9:11" x14ac:dyDescent="0.35">
      <c r="I6338" s="65" t="str">
        <f>IF(Job_Cards[[#This Row],[Customer Name]]="",I6337,"")</f>
        <v>Counter Sale</v>
      </c>
      <c r="K6338" s="67">
        <f>_xlfn.XLOOKUP(Job_Cards[[#This Row],[Part Code Issued]],'Inventory Check'!$A$3:$A$3000,'Inventory Check'!$B$3:$B$3000,"WRONG Code",0)</f>
        <v>0</v>
      </c>
    </row>
    <row r="6339" spans="9:11" x14ac:dyDescent="0.35">
      <c r="I6339" s="65" t="str">
        <f>IF(Job_Cards[[#This Row],[Customer Name]]="",I6338,"")</f>
        <v>Counter Sale</v>
      </c>
      <c r="K6339" s="67" t="str">
        <f>_xlfn.XLOOKUP(Job_Cards[[#This Row],[Part Code Issued]],'Inventory Check'!$A$3:$A$3000,'Inventory Check'!$B$3:$B$3000,"WRONG Code",0)</f>
        <v>WRONG Code</v>
      </c>
    </row>
    <row r="6340" spans="9:11" x14ac:dyDescent="0.35">
      <c r="I6340" s="65" t="str">
        <f>IF(Job_Cards[[#This Row],[Customer Name]]="",I6339,"")</f>
        <v>Counter Sale</v>
      </c>
      <c r="K6340" s="67" t="str">
        <f>_xlfn.XLOOKUP(Job_Cards[[#This Row],[Part Code Issued]],'Inventory Check'!$A$3:$A$3000,'Inventory Check'!$B$3:$B$3000,"WRONG Code",0)</f>
        <v>WRONG Code</v>
      </c>
    </row>
    <row r="6341" spans="9:11" x14ac:dyDescent="0.35">
      <c r="I6341" s="65" t="str">
        <f>IF(Job_Cards[[#This Row],[Customer Name]]="",I6340,"")</f>
        <v>Counter Sale</v>
      </c>
      <c r="K6341" s="67" t="str">
        <f>_xlfn.XLOOKUP(Job_Cards[[#This Row],[Part Code Issued]],'Inventory Check'!$A$3:$A$3000,'Inventory Check'!$B$3:$B$3000,"WRONG Code",0)</f>
        <v>WRONG Code</v>
      </c>
    </row>
    <row r="6342" spans="9:11" x14ac:dyDescent="0.35">
      <c r="I6342" s="65" t="str">
        <f>IF(Job_Cards[[#This Row],[Customer Name]]="",I6341,"")</f>
        <v>Counter Sale</v>
      </c>
      <c r="K6342" s="67" t="str">
        <f>_xlfn.XLOOKUP(Job_Cards[[#This Row],[Part Code Issued]],'Inventory Check'!$A$3:$A$3000,'Inventory Check'!$B$3:$B$3000,"WRONG Code",0)</f>
        <v>WRONG Code</v>
      </c>
    </row>
    <row r="6343" spans="9:11" x14ac:dyDescent="0.35">
      <c r="I6343" s="65" t="str">
        <f>IF(Job_Cards[[#This Row],[Customer Name]]="",I6342,"")</f>
        <v>Counter Sale</v>
      </c>
      <c r="K6343" s="67" t="str">
        <f>_xlfn.XLOOKUP(Job_Cards[[#This Row],[Part Code Issued]],'Inventory Check'!$A$3:$A$3000,'Inventory Check'!$B$3:$B$3000,"WRONG Code",0)</f>
        <v>WRONG Code</v>
      </c>
    </row>
    <row r="6344" spans="9:11" x14ac:dyDescent="0.35">
      <c r="I6344" s="65" t="str">
        <f>IF(Job_Cards[[#This Row],[Customer Name]]="",I6343,"")</f>
        <v>Counter Sale</v>
      </c>
      <c r="K6344" s="67" t="str">
        <f>_xlfn.XLOOKUP(Job_Cards[[#This Row],[Part Code Issued]],'Inventory Check'!$A$3:$A$3000,'Inventory Check'!$B$3:$B$3000,"WRONG Code",0)</f>
        <v>WRONG Code</v>
      </c>
    </row>
    <row r="6345" spans="9:11" x14ac:dyDescent="0.35">
      <c r="I6345" s="65" t="str">
        <f>IF(Job_Cards[[#This Row],[Customer Name]]="",I6344,"")</f>
        <v>Counter Sale</v>
      </c>
      <c r="K6345" s="67">
        <f>_xlfn.XLOOKUP(Job_Cards[[#This Row],[Part Code Issued]],'Inventory Check'!$A$3:$A$3000,'Inventory Check'!$B$3:$B$3000,"WRONG Code",0)</f>
        <v>0</v>
      </c>
    </row>
    <row r="6346" spans="9:11" x14ac:dyDescent="0.35">
      <c r="I6346" s="65" t="str">
        <f>IF(Job_Cards[[#This Row],[Customer Name]]="",I6345,"")</f>
        <v>Counter Sale</v>
      </c>
      <c r="K6346" s="67" t="str">
        <f>_xlfn.XLOOKUP(Job_Cards[[#This Row],[Part Code Issued]],'Inventory Check'!$A$3:$A$3000,'Inventory Check'!$B$3:$B$3000,"WRONG Code",0)</f>
        <v>WRONG Code</v>
      </c>
    </row>
    <row r="6347" spans="9:11" x14ac:dyDescent="0.35">
      <c r="I6347" s="65" t="str">
        <f>IF(Job_Cards[[#This Row],[Customer Name]]="",I6346,"")</f>
        <v>Counter Sale</v>
      </c>
      <c r="K6347" s="67" t="str">
        <f>_xlfn.XLOOKUP(Job_Cards[[#This Row],[Part Code Issued]],'Inventory Check'!$A$3:$A$3000,'Inventory Check'!$B$3:$B$3000,"WRONG Code",0)</f>
        <v>WRONG Code</v>
      </c>
    </row>
    <row r="6348" spans="9:11" x14ac:dyDescent="0.35">
      <c r="I6348" s="65" t="str">
        <f>IF(Job_Cards[[#This Row],[Customer Name]]="",I6347,"")</f>
        <v>Counter Sale</v>
      </c>
      <c r="K6348" s="67" t="str">
        <f>_xlfn.XLOOKUP(Job_Cards[[#This Row],[Part Code Issued]],'Inventory Check'!$A$3:$A$3000,'Inventory Check'!$B$3:$B$3000,"WRONG Code",0)</f>
        <v>WRONG Code</v>
      </c>
    </row>
    <row r="6349" spans="9:11" x14ac:dyDescent="0.35">
      <c r="I6349" s="65" t="str">
        <f>IF(Job_Cards[[#This Row],[Customer Name]]="",I6348,"")</f>
        <v>Counter Sale</v>
      </c>
      <c r="K6349" s="67" t="str">
        <f>_xlfn.XLOOKUP(Job_Cards[[#This Row],[Part Code Issued]],'Inventory Check'!$A$3:$A$3000,'Inventory Check'!$B$3:$B$3000,"WRONG Code",0)</f>
        <v>WRONG Code</v>
      </c>
    </row>
    <row r="6350" spans="9:11" x14ac:dyDescent="0.35">
      <c r="I6350" s="65" t="str">
        <f>IF(Job_Cards[[#This Row],[Customer Name]]="",I6349,"")</f>
        <v>Counter Sale</v>
      </c>
      <c r="K6350" s="67" t="str">
        <f>_xlfn.XLOOKUP(Job_Cards[[#This Row],[Part Code Issued]],'Inventory Check'!$A$3:$A$3000,'Inventory Check'!$B$3:$B$3000,"WRONG Code",0)</f>
        <v>WRONG Code</v>
      </c>
    </row>
    <row r="6351" spans="9:11" x14ac:dyDescent="0.35">
      <c r="I6351" s="65" t="str">
        <f>IF(Job_Cards[[#This Row],[Customer Name]]="",I6350,"")</f>
        <v>Counter Sale</v>
      </c>
      <c r="K6351" s="67" t="str">
        <f>_xlfn.XLOOKUP(Job_Cards[[#This Row],[Part Code Issued]],'Inventory Check'!$A$3:$A$3000,'Inventory Check'!$B$3:$B$3000,"WRONG Code",0)</f>
        <v>WRONG Code</v>
      </c>
    </row>
    <row r="6352" spans="9:11" x14ac:dyDescent="0.35">
      <c r="I6352" s="65" t="str">
        <f>IF(Job_Cards[[#This Row],[Customer Name]]="",I6351,"")</f>
        <v>Counter Sale</v>
      </c>
      <c r="K6352" s="67">
        <f>_xlfn.XLOOKUP(Job_Cards[[#This Row],[Part Code Issued]],'Inventory Check'!$A$3:$A$3000,'Inventory Check'!$B$3:$B$3000,"WRONG Code",0)</f>
        <v>0</v>
      </c>
    </row>
    <row r="6353" spans="9:11" x14ac:dyDescent="0.35">
      <c r="I6353" s="65" t="str">
        <f>IF(Job_Cards[[#This Row],[Customer Name]]="",I6352,"")</f>
        <v>Counter Sale</v>
      </c>
      <c r="K6353" s="67" t="str">
        <f>_xlfn.XLOOKUP(Job_Cards[[#This Row],[Part Code Issued]],'Inventory Check'!$A$3:$A$3000,'Inventory Check'!$B$3:$B$3000,"WRONG Code",0)</f>
        <v>WRONG Code</v>
      </c>
    </row>
    <row r="6354" spans="9:11" x14ac:dyDescent="0.35">
      <c r="I6354" s="65" t="str">
        <f>IF(Job_Cards[[#This Row],[Customer Name]]="",I6353,"")</f>
        <v>Counter Sale</v>
      </c>
      <c r="K6354" s="67" t="str">
        <f>_xlfn.XLOOKUP(Job_Cards[[#This Row],[Part Code Issued]],'Inventory Check'!$A$3:$A$3000,'Inventory Check'!$B$3:$B$3000,"WRONG Code",0)</f>
        <v>WRONG Code</v>
      </c>
    </row>
    <row r="6355" spans="9:11" x14ac:dyDescent="0.35">
      <c r="I6355" s="65" t="str">
        <f>IF(Job_Cards[[#This Row],[Customer Name]]="",I6354,"")</f>
        <v>Counter Sale</v>
      </c>
      <c r="K6355" s="67" t="str">
        <f>_xlfn.XLOOKUP(Job_Cards[[#This Row],[Part Code Issued]],'Inventory Check'!$A$3:$A$3000,'Inventory Check'!$B$3:$B$3000,"WRONG Code",0)</f>
        <v>WRONG Code</v>
      </c>
    </row>
    <row r="6356" spans="9:11" x14ac:dyDescent="0.35">
      <c r="I6356" s="65" t="str">
        <f>IF(Job_Cards[[#This Row],[Customer Name]]="",I6355,"")</f>
        <v>Counter Sale</v>
      </c>
      <c r="K6356" s="67" t="str">
        <f>_xlfn.XLOOKUP(Job_Cards[[#This Row],[Part Code Issued]],'Inventory Check'!$A$3:$A$3000,'Inventory Check'!$B$3:$B$3000,"WRONG Code",0)</f>
        <v>WRONG Code</v>
      </c>
    </row>
    <row r="6357" spans="9:11" x14ac:dyDescent="0.35">
      <c r="I6357" s="65" t="str">
        <f>IF(Job_Cards[[#This Row],[Customer Name]]="",I6356,"")</f>
        <v>Counter Sale</v>
      </c>
      <c r="K6357" s="67" t="str">
        <f>_xlfn.XLOOKUP(Job_Cards[[#This Row],[Part Code Issued]],'Inventory Check'!$A$3:$A$3000,'Inventory Check'!$B$3:$B$3000,"WRONG Code",0)</f>
        <v>WRONG Code</v>
      </c>
    </row>
    <row r="6358" spans="9:11" x14ac:dyDescent="0.35">
      <c r="I6358" s="65" t="str">
        <f>IF(Job_Cards[[#This Row],[Customer Name]]="",I6357,"")</f>
        <v>Counter Sale</v>
      </c>
      <c r="K6358" s="67" t="str">
        <f>_xlfn.XLOOKUP(Job_Cards[[#This Row],[Part Code Issued]],'Inventory Check'!$A$3:$A$3000,'Inventory Check'!$B$3:$B$3000,"WRONG Code",0)</f>
        <v>WRONG Code</v>
      </c>
    </row>
    <row r="6359" spans="9:11" x14ac:dyDescent="0.35">
      <c r="I6359" s="65" t="str">
        <f>IF(Job_Cards[[#This Row],[Customer Name]]="",I6358,"")</f>
        <v>Counter Sale</v>
      </c>
      <c r="K6359" s="67" t="str">
        <f>_xlfn.XLOOKUP(Job_Cards[[#This Row],[Part Code Issued]],'Inventory Check'!$A$3:$A$3000,'Inventory Check'!$B$3:$B$3000,"WRONG Code",0)</f>
        <v>WRONG Code</v>
      </c>
    </row>
    <row r="6360" spans="9:11" x14ac:dyDescent="0.35">
      <c r="I6360" s="65" t="str">
        <f>IF(Job_Cards[[#This Row],[Customer Name]]="",I6359,"")</f>
        <v>Counter Sale</v>
      </c>
      <c r="K6360" s="67">
        <f>_xlfn.XLOOKUP(Job_Cards[[#This Row],[Part Code Issued]],'Inventory Check'!$A$3:$A$3000,'Inventory Check'!$B$3:$B$3000,"WRONG Code",0)</f>
        <v>0</v>
      </c>
    </row>
    <row r="6361" spans="9:11" x14ac:dyDescent="0.35">
      <c r="I6361" s="65" t="str">
        <f>IF(Job_Cards[[#This Row],[Customer Name]]="",I6360,"")</f>
        <v>Counter Sale</v>
      </c>
      <c r="K6361" s="67" t="str">
        <f>_xlfn.XLOOKUP(Job_Cards[[#This Row],[Part Code Issued]],'Inventory Check'!$A$3:$A$3000,'Inventory Check'!$B$3:$B$3000,"WRONG Code",0)</f>
        <v>WRONG Code</v>
      </c>
    </row>
    <row r="6362" spans="9:11" x14ac:dyDescent="0.35">
      <c r="I6362" s="65" t="str">
        <f>IF(Job_Cards[[#This Row],[Customer Name]]="",I6361,"")</f>
        <v>Counter Sale</v>
      </c>
      <c r="K6362" s="67" t="str">
        <f>_xlfn.XLOOKUP(Job_Cards[[#This Row],[Part Code Issued]],'Inventory Check'!$A$3:$A$3000,'Inventory Check'!$B$3:$B$3000,"WRONG Code",0)</f>
        <v>WRONG Code</v>
      </c>
    </row>
    <row r="6363" spans="9:11" x14ac:dyDescent="0.35">
      <c r="I6363" s="65" t="str">
        <f>IF(Job_Cards[[#This Row],[Customer Name]]="",I6362,"")</f>
        <v>Counter Sale</v>
      </c>
      <c r="K6363" s="67" t="str">
        <f>_xlfn.XLOOKUP(Job_Cards[[#This Row],[Part Code Issued]],'Inventory Check'!$A$3:$A$3000,'Inventory Check'!$B$3:$B$3000,"WRONG Code",0)</f>
        <v>WRONG Code</v>
      </c>
    </row>
    <row r="6364" spans="9:11" x14ac:dyDescent="0.35">
      <c r="I6364" s="65" t="str">
        <f>IF(Job_Cards[[#This Row],[Customer Name]]="",I6363,"")</f>
        <v>Counter Sale</v>
      </c>
      <c r="K6364" s="67" t="str">
        <f>_xlfn.XLOOKUP(Job_Cards[[#This Row],[Part Code Issued]],'Inventory Check'!$A$3:$A$3000,'Inventory Check'!$B$3:$B$3000,"WRONG Code",0)</f>
        <v>WRONG Code</v>
      </c>
    </row>
    <row r="6365" spans="9:11" x14ac:dyDescent="0.35">
      <c r="I6365" s="65" t="str">
        <f>IF(Job_Cards[[#This Row],[Customer Name]]="",I6364,"")</f>
        <v>Counter Sale</v>
      </c>
      <c r="K6365" s="67" t="str">
        <f>_xlfn.XLOOKUP(Job_Cards[[#This Row],[Part Code Issued]],'Inventory Check'!$A$3:$A$3000,'Inventory Check'!$B$3:$B$3000,"WRONG Code",0)</f>
        <v>WRONG Code</v>
      </c>
    </row>
    <row r="6366" spans="9:11" x14ac:dyDescent="0.35">
      <c r="I6366" s="65" t="str">
        <f>IF(Job_Cards[[#This Row],[Customer Name]]="",I6365,"")</f>
        <v>Counter Sale</v>
      </c>
      <c r="K6366" s="67" t="str">
        <f>_xlfn.XLOOKUP(Job_Cards[[#This Row],[Part Code Issued]],'Inventory Check'!$A$3:$A$3000,'Inventory Check'!$B$3:$B$3000,"WRONG Code",0)</f>
        <v>WRONG Code</v>
      </c>
    </row>
    <row r="6367" spans="9:11" x14ac:dyDescent="0.35">
      <c r="I6367" s="65" t="str">
        <f>IF(Job_Cards[[#This Row],[Customer Name]]="",I6366,"")</f>
        <v>Counter Sale</v>
      </c>
      <c r="K6367" s="67">
        <f>_xlfn.XLOOKUP(Job_Cards[[#This Row],[Part Code Issued]],'Inventory Check'!$A$3:$A$3000,'Inventory Check'!$B$3:$B$3000,"WRONG Code",0)</f>
        <v>0</v>
      </c>
    </row>
    <row r="6368" spans="9:11" x14ac:dyDescent="0.35">
      <c r="I6368" s="65" t="str">
        <f>IF(Job_Cards[[#This Row],[Customer Name]]="",I6367,"")</f>
        <v>Counter Sale</v>
      </c>
      <c r="K6368" s="67" t="str">
        <f>_xlfn.XLOOKUP(Job_Cards[[#This Row],[Part Code Issued]],'Inventory Check'!$A$3:$A$3000,'Inventory Check'!$B$3:$B$3000,"WRONG Code",0)</f>
        <v>WRONG Code</v>
      </c>
    </row>
    <row r="6369" spans="9:11" x14ac:dyDescent="0.35">
      <c r="I6369" s="65" t="str">
        <f>IF(Job_Cards[[#This Row],[Customer Name]]="",I6368,"")</f>
        <v>Counter Sale</v>
      </c>
      <c r="K6369" s="67" t="str">
        <f>_xlfn.XLOOKUP(Job_Cards[[#This Row],[Part Code Issued]],'Inventory Check'!$A$3:$A$3000,'Inventory Check'!$B$3:$B$3000,"WRONG Code",0)</f>
        <v>WRONG Code</v>
      </c>
    </row>
    <row r="6370" spans="9:11" x14ac:dyDescent="0.35">
      <c r="I6370" s="65" t="str">
        <f>IF(Job_Cards[[#This Row],[Customer Name]]="",I6369,"")</f>
        <v>Counter Sale</v>
      </c>
      <c r="K6370" s="67" t="str">
        <f>_xlfn.XLOOKUP(Job_Cards[[#This Row],[Part Code Issued]],'Inventory Check'!$A$3:$A$3000,'Inventory Check'!$B$3:$B$3000,"WRONG Code",0)</f>
        <v>WRONG Code</v>
      </c>
    </row>
    <row r="6371" spans="9:11" x14ac:dyDescent="0.35">
      <c r="I6371" s="65" t="str">
        <f>IF(Job_Cards[[#This Row],[Customer Name]]="",I6370,"")</f>
        <v>Counter Sale</v>
      </c>
      <c r="K6371" s="67" t="str">
        <f>_xlfn.XLOOKUP(Job_Cards[[#This Row],[Part Code Issued]],'Inventory Check'!$A$3:$A$3000,'Inventory Check'!$B$3:$B$3000,"WRONG Code",0)</f>
        <v>WRONG Code</v>
      </c>
    </row>
    <row r="6372" spans="9:11" x14ac:dyDescent="0.35">
      <c r="I6372" s="65" t="str">
        <f>IF(Job_Cards[[#This Row],[Customer Name]]="",I6371,"")</f>
        <v>Counter Sale</v>
      </c>
      <c r="K6372" s="67" t="str">
        <f>_xlfn.XLOOKUP(Job_Cards[[#This Row],[Part Code Issued]],'Inventory Check'!$A$3:$A$3000,'Inventory Check'!$B$3:$B$3000,"WRONG Code",0)</f>
        <v>WRONG Code</v>
      </c>
    </row>
    <row r="6373" spans="9:11" x14ac:dyDescent="0.35">
      <c r="I6373" s="65" t="str">
        <f>IF(Job_Cards[[#This Row],[Customer Name]]="",I6372,"")</f>
        <v>Counter Sale</v>
      </c>
      <c r="K6373" s="67" t="str">
        <f>_xlfn.XLOOKUP(Job_Cards[[#This Row],[Part Code Issued]],'Inventory Check'!$A$3:$A$3000,'Inventory Check'!$B$3:$B$3000,"WRONG Code",0)</f>
        <v>WRONG Code</v>
      </c>
    </row>
    <row r="6374" spans="9:11" x14ac:dyDescent="0.35">
      <c r="I6374" s="65" t="str">
        <f>IF(Job_Cards[[#This Row],[Customer Name]]="",I6373,"")</f>
        <v>Counter Sale</v>
      </c>
      <c r="K6374" s="67">
        <f>_xlfn.XLOOKUP(Job_Cards[[#This Row],[Part Code Issued]],'Inventory Check'!$A$3:$A$3000,'Inventory Check'!$B$3:$B$3000,"WRONG Code",0)</f>
        <v>0</v>
      </c>
    </row>
    <row r="6375" spans="9:11" x14ac:dyDescent="0.35">
      <c r="I6375" s="65" t="str">
        <f>IF(Job_Cards[[#This Row],[Customer Name]]="",I6374,"")</f>
        <v>Counter Sale</v>
      </c>
      <c r="K6375" s="67" t="str">
        <f>_xlfn.XLOOKUP(Job_Cards[[#This Row],[Part Code Issued]],'Inventory Check'!$A$3:$A$3000,'Inventory Check'!$B$3:$B$3000,"WRONG Code",0)</f>
        <v>WRONG Code</v>
      </c>
    </row>
    <row r="6376" spans="9:11" x14ac:dyDescent="0.35">
      <c r="I6376" s="65" t="str">
        <f>IF(Job_Cards[[#This Row],[Customer Name]]="",I6375,"")</f>
        <v>Counter Sale</v>
      </c>
      <c r="K6376" s="67" t="str">
        <f>_xlfn.XLOOKUP(Job_Cards[[#This Row],[Part Code Issued]],'Inventory Check'!$A$3:$A$3000,'Inventory Check'!$B$3:$B$3000,"WRONG Code",0)</f>
        <v>WRONG Code</v>
      </c>
    </row>
    <row r="6377" spans="9:11" x14ac:dyDescent="0.35">
      <c r="I6377" s="65" t="str">
        <f>IF(Job_Cards[[#This Row],[Customer Name]]="",I6376,"")</f>
        <v>Counter Sale</v>
      </c>
      <c r="K6377" s="67" t="str">
        <f>_xlfn.XLOOKUP(Job_Cards[[#This Row],[Part Code Issued]],'Inventory Check'!$A$3:$A$3000,'Inventory Check'!$B$3:$B$3000,"WRONG Code",0)</f>
        <v>WRONG Code</v>
      </c>
    </row>
    <row r="6378" spans="9:11" x14ac:dyDescent="0.35">
      <c r="I6378" s="65" t="str">
        <f>IF(Job_Cards[[#This Row],[Customer Name]]="",I6377,"")</f>
        <v>Counter Sale</v>
      </c>
      <c r="K6378" s="67" t="str">
        <f>_xlfn.XLOOKUP(Job_Cards[[#This Row],[Part Code Issued]],'Inventory Check'!$A$3:$A$3000,'Inventory Check'!$B$3:$B$3000,"WRONG Code",0)</f>
        <v>WRONG Code</v>
      </c>
    </row>
    <row r="6379" spans="9:11" x14ac:dyDescent="0.35">
      <c r="I6379" s="65" t="str">
        <f>IF(Job_Cards[[#This Row],[Customer Name]]="",I6378,"")</f>
        <v>Counter Sale</v>
      </c>
      <c r="K6379" s="67" t="str">
        <f>_xlfn.XLOOKUP(Job_Cards[[#This Row],[Part Code Issued]],'Inventory Check'!$A$3:$A$3000,'Inventory Check'!$B$3:$B$3000,"WRONG Code",0)</f>
        <v>WRONG Code</v>
      </c>
    </row>
    <row r="6380" spans="9:11" x14ac:dyDescent="0.35">
      <c r="I6380" s="65" t="str">
        <f>IF(Job_Cards[[#This Row],[Customer Name]]="",I6379,"")</f>
        <v>Counter Sale</v>
      </c>
      <c r="K6380" s="67" t="str">
        <f>_xlfn.XLOOKUP(Job_Cards[[#This Row],[Part Code Issued]],'Inventory Check'!$A$3:$A$3000,'Inventory Check'!$B$3:$B$3000,"WRONG Code",0)</f>
        <v>WRONG Code</v>
      </c>
    </row>
    <row r="6381" spans="9:11" x14ac:dyDescent="0.35">
      <c r="I6381" s="65" t="str">
        <f>IF(Job_Cards[[#This Row],[Customer Name]]="",I6380,"")</f>
        <v>Counter Sale</v>
      </c>
      <c r="K6381" s="67">
        <f>_xlfn.XLOOKUP(Job_Cards[[#This Row],[Part Code Issued]],'Inventory Check'!$A$3:$A$3000,'Inventory Check'!$B$3:$B$3000,"WRONG Code",0)</f>
        <v>0</v>
      </c>
    </row>
    <row r="6382" spans="9:11" x14ac:dyDescent="0.35">
      <c r="I6382" s="65" t="str">
        <f>IF(Job_Cards[[#This Row],[Customer Name]]="",I6381,"")</f>
        <v>Counter Sale</v>
      </c>
      <c r="K6382" s="67" t="str">
        <f>_xlfn.XLOOKUP(Job_Cards[[#This Row],[Part Code Issued]],'Inventory Check'!$A$3:$A$3000,'Inventory Check'!$B$3:$B$3000,"WRONG Code",0)</f>
        <v>WRONG Code</v>
      </c>
    </row>
    <row r="6383" spans="9:11" x14ac:dyDescent="0.35">
      <c r="I6383" s="65" t="str">
        <f>IF(Job_Cards[[#This Row],[Customer Name]]="",I6382,"")</f>
        <v>Counter Sale</v>
      </c>
      <c r="K6383" s="67" t="str">
        <f>_xlfn.XLOOKUP(Job_Cards[[#This Row],[Part Code Issued]],'Inventory Check'!$A$3:$A$3000,'Inventory Check'!$B$3:$B$3000,"WRONG Code",0)</f>
        <v>WRONG Code</v>
      </c>
    </row>
    <row r="6384" spans="9:11" x14ac:dyDescent="0.35">
      <c r="I6384" s="65" t="str">
        <f>IF(Job_Cards[[#This Row],[Customer Name]]="",I6383,"")</f>
        <v>Counter Sale</v>
      </c>
      <c r="K6384" s="67" t="str">
        <f>_xlfn.XLOOKUP(Job_Cards[[#This Row],[Part Code Issued]],'Inventory Check'!$A$3:$A$3000,'Inventory Check'!$B$3:$B$3000,"WRONG Code",0)</f>
        <v>WRONG Code</v>
      </c>
    </row>
    <row r="6385" spans="9:11" x14ac:dyDescent="0.35">
      <c r="I6385" s="65" t="str">
        <f>IF(Job_Cards[[#This Row],[Customer Name]]="",I6384,"")</f>
        <v>Counter Sale</v>
      </c>
      <c r="K6385" s="67" t="str">
        <f>_xlfn.XLOOKUP(Job_Cards[[#This Row],[Part Code Issued]],'Inventory Check'!$A$3:$A$3000,'Inventory Check'!$B$3:$B$3000,"WRONG Code",0)</f>
        <v>WRONG Code</v>
      </c>
    </row>
    <row r="6386" spans="9:11" x14ac:dyDescent="0.35">
      <c r="I6386" s="65" t="str">
        <f>IF(Job_Cards[[#This Row],[Customer Name]]="",I6385,"")</f>
        <v>Counter Sale</v>
      </c>
      <c r="K6386" s="67" t="str">
        <f>_xlfn.XLOOKUP(Job_Cards[[#This Row],[Part Code Issued]],'Inventory Check'!$A$3:$A$3000,'Inventory Check'!$B$3:$B$3000,"WRONG Code",0)</f>
        <v>WRONG Code</v>
      </c>
    </row>
    <row r="6387" spans="9:11" x14ac:dyDescent="0.35">
      <c r="I6387" s="65" t="str">
        <f>IF(Job_Cards[[#This Row],[Customer Name]]="",I6386,"")</f>
        <v>Counter Sale</v>
      </c>
      <c r="K6387" s="67" t="str">
        <f>_xlfn.XLOOKUP(Job_Cards[[#This Row],[Part Code Issued]],'Inventory Check'!$A$3:$A$3000,'Inventory Check'!$B$3:$B$3000,"WRONG Code",0)</f>
        <v>WRONG Code</v>
      </c>
    </row>
    <row r="6388" spans="9:11" x14ac:dyDescent="0.35">
      <c r="I6388" s="65" t="str">
        <f>IF(Job_Cards[[#This Row],[Customer Name]]="",I6387,"")</f>
        <v>Counter Sale</v>
      </c>
      <c r="K6388" s="67">
        <f>_xlfn.XLOOKUP(Job_Cards[[#This Row],[Part Code Issued]],'Inventory Check'!$A$3:$A$3000,'Inventory Check'!$B$3:$B$3000,"WRONG Code",0)</f>
        <v>0</v>
      </c>
    </row>
    <row r="6389" spans="9:11" x14ac:dyDescent="0.35">
      <c r="I6389" s="65" t="str">
        <f>IF(Job_Cards[[#This Row],[Customer Name]]="",I6388,"")</f>
        <v>Counter Sale</v>
      </c>
      <c r="K6389" s="67" t="str">
        <f>_xlfn.XLOOKUP(Job_Cards[[#This Row],[Part Code Issued]],'Inventory Check'!$A$3:$A$3000,'Inventory Check'!$B$3:$B$3000,"WRONG Code",0)</f>
        <v>WRONG Code</v>
      </c>
    </row>
    <row r="6390" spans="9:11" x14ac:dyDescent="0.35">
      <c r="I6390" s="65" t="str">
        <f>IF(Job_Cards[[#This Row],[Customer Name]]="",I6389,"")</f>
        <v>Counter Sale</v>
      </c>
      <c r="K6390" s="67" t="str">
        <f>_xlfn.XLOOKUP(Job_Cards[[#This Row],[Part Code Issued]],'Inventory Check'!$A$3:$A$3000,'Inventory Check'!$B$3:$B$3000,"WRONG Code",0)</f>
        <v>WRONG Code</v>
      </c>
    </row>
    <row r="6391" spans="9:11" x14ac:dyDescent="0.35">
      <c r="I6391" s="65" t="str">
        <f>IF(Job_Cards[[#This Row],[Customer Name]]="",I6390,"")</f>
        <v>Counter Sale</v>
      </c>
      <c r="K6391" s="67" t="str">
        <f>_xlfn.XLOOKUP(Job_Cards[[#This Row],[Part Code Issued]],'Inventory Check'!$A$3:$A$3000,'Inventory Check'!$B$3:$B$3000,"WRONG Code",0)</f>
        <v>WRONG Code</v>
      </c>
    </row>
    <row r="6392" spans="9:11" x14ac:dyDescent="0.35">
      <c r="I6392" s="65" t="str">
        <f>IF(Job_Cards[[#This Row],[Customer Name]]="",I6391,"")</f>
        <v>Counter Sale</v>
      </c>
      <c r="K6392" s="67" t="str">
        <f>_xlfn.XLOOKUP(Job_Cards[[#This Row],[Part Code Issued]],'Inventory Check'!$A$3:$A$3000,'Inventory Check'!$B$3:$B$3000,"WRONG Code",0)</f>
        <v>WRONG Code</v>
      </c>
    </row>
    <row r="6393" spans="9:11" x14ac:dyDescent="0.35">
      <c r="I6393" s="65" t="str">
        <f>IF(Job_Cards[[#This Row],[Customer Name]]="",I6392,"")</f>
        <v>Counter Sale</v>
      </c>
      <c r="K6393" s="67" t="str">
        <f>_xlfn.XLOOKUP(Job_Cards[[#This Row],[Part Code Issued]],'Inventory Check'!$A$3:$A$3000,'Inventory Check'!$B$3:$B$3000,"WRONG Code",0)</f>
        <v>WRONG Code</v>
      </c>
    </row>
    <row r="6394" spans="9:11" x14ac:dyDescent="0.35">
      <c r="I6394" s="65" t="str">
        <f>IF(Job_Cards[[#This Row],[Customer Name]]="",I6393,"")</f>
        <v>Counter Sale</v>
      </c>
      <c r="K6394" s="67" t="str">
        <f>_xlfn.XLOOKUP(Job_Cards[[#This Row],[Part Code Issued]],'Inventory Check'!$A$3:$A$3000,'Inventory Check'!$B$3:$B$3000,"WRONG Code",0)</f>
        <v>WRONG Code</v>
      </c>
    </row>
    <row r="6395" spans="9:11" x14ac:dyDescent="0.35">
      <c r="I6395" s="65" t="str">
        <f>IF(Job_Cards[[#This Row],[Customer Name]]="",I6394,"")</f>
        <v>Counter Sale</v>
      </c>
      <c r="K6395" s="67" t="str">
        <f>_xlfn.XLOOKUP(Job_Cards[[#This Row],[Part Code Issued]],'Inventory Check'!$A$3:$A$3000,'Inventory Check'!$B$3:$B$3000,"WRONG Code",0)</f>
        <v>WRONG Code</v>
      </c>
    </row>
    <row r="6396" spans="9:11" x14ac:dyDescent="0.35">
      <c r="I6396" s="65" t="str">
        <f>IF(Job_Cards[[#This Row],[Customer Name]]="",I6395,"")</f>
        <v>Counter Sale</v>
      </c>
      <c r="K6396" s="67">
        <f>_xlfn.XLOOKUP(Job_Cards[[#This Row],[Part Code Issued]],'Inventory Check'!$A$3:$A$3000,'Inventory Check'!$B$3:$B$3000,"WRONG Code",0)</f>
        <v>0</v>
      </c>
    </row>
    <row r="6397" spans="9:11" x14ac:dyDescent="0.35">
      <c r="I6397" s="65" t="str">
        <f>IF(Job_Cards[[#This Row],[Customer Name]]="",I6396,"")</f>
        <v>Counter Sale</v>
      </c>
      <c r="K6397" s="67" t="str">
        <f>_xlfn.XLOOKUP(Job_Cards[[#This Row],[Part Code Issued]],'Inventory Check'!$A$3:$A$3000,'Inventory Check'!$B$3:$B$3000,"WRONG Code",0)</f>
        <v>WRONG Code</v>
      </c>
    </row>
    <row r="6398" spans="9:11" x14ac:dyDescent="0.35">
      <c r="I6398" s="65" t="str">
        <f>IF(Job_Cards[[#This Row],[Customer Name]]="",I6397,"")</f>
        <v>Counter Sale</v>
      </c>
      <c r="K6398" s="67" t="str">
        <f>_xlfn.XLOOKUP(Job_Cards[[#This Row],[Part Code Issued]],'Inventory Check'!$A$3:$A$3000,'Inventory Check'!$B$3:$B$3000,"WRONG Code",0)</f>
        <v>WRONG Code</v>
      </c>
    </row>
    <row r="6399" spans="9:11" x14ac:dyDescent="0.35">
      <c r="I6399" s="65" t="str">
        <f>IF(Job_Cards[[#This Row],[Customer Name]]="",I6398,"")</f>
        <v>Counter Sale</v>
      </c>
      <c r="K6399" s="67" t="str">
        <f>_xlfn.XLOOKUP(Job_Cards[[#This Row],[Part Code Issued]],'Inventory Check'!$A$3:$A$3000,'Inventory Check'!$B$3:$B$3000,"WRONG Code",0)</f>
        <v>WRONG Code</v>
      </c>
    </row>
    <row r="6400" spans="9:11" x14ac:dyDescent="0.35">
      <c r="I6400" s="65" t="str">
        <f>IF(Job_Cards[[#This Row],[Customer Name]]="",I6399,"")</f>
        <v>Counter Sale</v>
      </c>
      <c r="K6400" s="67" t="str">
        <f>_xlfn.XLOOKUP(Job_Cards[[#This Row],[Part Code Issued]],'Inventory Check'!$A$3:$A$3000,'Inventory Check'!$B$3:$B$3000,"WRONG Code",0)</f>
        <v>WRONG Code</v>
      </c>
    </row>
    <row r="6401" spans="9:11" x14ac:dyDescent="0.35">
      <c r="I6401" s="65" t="str">
        <f>IF(Job_Cards[[#This Row],[Customer Name]]="",I6400,"")</f>
        <v>Counter Sale</v>
      </c>
      <c r="K6401" s="67" t="str">
        <f>_xlfn.XLOOKUP(Job_Cards[[#This Row],[Part Code Issued]],'Inventory Check'!$A$3:$A$3000,'Inventory Check'!$B$3:$B$3000,"WRONG Code",0)</f>
        <v>WRONG Code</v>
      </c>
    </row>
    <row r="6402" spans="9:11" x14ac:dyDescent="0.35">
      <c r="I6402" s="65" t="str">
        <f>IF(Job_Cards[[#This Row],[Customer Name]]="",I6401,"")</f>
        <v>Counter Sale</v>
      </c>
      <c r="K6402" s="67" t="str">
        <f>_xlfn.XLOOKUP(Job_Cards[[#This Row],[Part Code Issued]],'Inventory Check'!$A$3:$A$3000,'Inventory Check'!$B$3:$B$3000,"WRONG Code",0)</f>
        <v>WRONG Code</v>
      </c>
    </row>
    <row r="6403" spans="9:11" x14ac:dyDescent="0.35">
      <c r="I6403" s="65" t="str">
        <f>IF(Job_Cards[[#This Row],[Customer Name]]="",I6402,"")</f>
        <v>Counter Sale</v>
      </c>
      <c r="K6403" s="67">
        <f>_xlfn.XLOOKUP(Job_Cards[[#This Row],[Part Code Issued]],'Inventory Check'!$A$3:$A$3000,'Inventory Check'!$B$3:$B$3000,"WRONG Code",0)</f>
        <v>0</v>
      </c>
    </row>
    <row r="6404" spans="9:11" x14ac:dyDescent="0.35">
      <c r="I6404" s="65" t="str">
        <f>IF(Job_Cards[[#This Row],[Customer Name]]="",I6403,"")</f>
        <v>Counter Sale</v>
      </c>
      <c r="K6404" s="67" t="str">
        <f>_xlfn.XLOOKUP(Job_Cards[[#This Row],[Part Code Issued]],'Inventory Check'!$A$3:$A$3000,'Inventory Check'!$B$3:$B$3000,"WRONG Code",0)</f>
        <v>WRONG Code</v>
      </c>
    </row>
    <row r="6405" spans="9:11" x14ac:dyDescent="0.35">
      <c r="I6405" s="65" t="str">
        <f>IF(Job_Cards[[#This Row],[Customer Name]]="",I6404,"")</f>
        <v>Counter Sale</v>
      </c>
      <c r="K6405" s="67" t="str">
        <f>_xlfn.XLOOKUP(Job_Cards[[#This Row],[Part Code Issued]],'Inventory Check'!$A$3:$A$3000,'Inventory Check'!$B$3:$B$3000,"WRONG Code",0)</f>
        <v>WRONG Code</v>
      </c>
    </row>
    <row r="6406" spans="9:11" x14ac:dyDescent="0.35">
      <c r="I6406" s="65" t="str">
        <f>IF(Job_Cards[[#This Row],[Customer Name]]="",I6405,"")</f>
        <v>Counter Sale</v>
      </c>
      <c r="K6406" s="67" t="str">
        <f>_xlfn.XLOOKUP(Job_Cards[[#This Row],[Part Code Issued]],'Inventory Check'!$A$3:$A$3000,'Inventory Check'!$B$3:$B$3000,"WRONG Code",0)</f>
        <v>WRONG Code</v>
      </c>
    </row>
    <row r="6407" spans="9:11" x14ac:dyDescent="0.35">
      <c r="I6407" s="65" t="str">
        <f>IF(Job_Cards[[#This Row],[Customer Name]]="",I6406,"")</f>
        <v>Counter Sale</v>
      </c>
      <c r="K6407" s="67" t="str">
        <f>_xlfn.XLOOKUP(Job_Cards[[#This Row],[Part Code Issued]],'Inventory Check'!$A$3:$A$3000,'Inventory Check'!$B$3:$B$3000,"WRONG Code",0)</f>
        <v>WRONG Code</v>
      </c>
    </row>
    <row r="6408" spans="9:11" x14ac:dyDescent="0.35">
      <c r="I6408" s="65" t="str">
        <f>IF(Job_Cards[[#This Row],[Customer Name]]="",I6407,"")</f>
        <v>Counter Sale</v>
      </c>
      <c r="K6408" s="67" t="str">
        <f>_xlfn.XLOOKUP(Job_Cards[[#This Row],[Part Code Issued]],'Inventory Check'!$A$3:$A$3000,'Inventory Check'!$B$3:$B$3000,"WRONG Code",0)</f>
        <v>WRONG Code</v>
      </c>
    </row>
    <row r="6409" spans="9:11" x14ac:dyDescent="0.35">
      <c r="I6409" s="65" t="str">
        <f>IF(Job_Cards[[#This Row],[Customer Name]]="",I6408,"")</f>
        <v>Counter Sale</v>
      </c>
      <c r="K6409" s="67" t="str">
        <f>_xlfn.XLOOKUP(Job_Cards[[#This Row],[Part Code Issued]],'Inventory Check'!$A$3:$A$3000,'Inventory Check'!$B$3:$B$3000,"WRONG Code",0)</f>
        <v>WRONG Code</v>
      </c>
    </row>
    <row r="6410" spans="9:11" x14ac:dyDescent="0.35">
      <c r="I6410" s="65" t="str">
        <f>IF(Job_Cards[[#This Row],[Customer Name]]="",I6409,"")</f>
        <v>Counter Sale</v>
      </c>
      <c r="K6410" s="67">
        <f>_xlfn.XLOOKUP(Job_Cards[[#This Row],[Part Code Issued]],'Inventory Check'!$A$3:$A$3000,'Inventory Check'!$B$3:$B$3000,"WRONG Code",0)</f>
        <v>0</v>
      </c>
    </row>
    <row r="6411" spans="9:11" x14ac:dyDescent="0.35">
      <c r="I6411" s="65" t="str">
        <f>IF(Job_Cards[[#This Row],[Customer Name]]="",I6410,"")</f>
        <v>Counter Sale</v>
      </c>
      <c r="K6411" s="67" t="str">
        <f>_xlfn.XLOOKUP(Job_Cards[[#This Row],[Part Code Issued]],'Inventory Check'!$A$3:$A$3000,'Inventory Check'!$B$3:$B$3000,"WRONG Code",0)</f>
        <v>WRONG Code</v>
      </c>
    </row>
    <row r="6412" spans="9:11" x14ac:dyDescent="0.35">
      <c r="I6412" s="65" t="str">
        <f>IF(Job_Cards[[#This Row],[Customer Name]]="",I6411,"")</f>
        <v>Counter Sale</v>
      </c>
      <c r="K6412" s="67" t="str">
        <f>_xlfn.XLOOKUP(Job_Cards[[#This Row],[Part Code Issued]],'Inventory Check'!$A$3:$A$3000,'Inventory Check'!$B$3:$B$3000,"WRONG Code",0)</f>
        <v>WRONG Code</v>
      </c>
    </row>
    <row r="6413" spans="9:11" x14ac:dyDescent="0.35">
      <c r="I6413" s="65" t="str">
        <f>IF(Job_Cards[[#This Row],[Customer Name]]="",I6412,"")</f>
        <v>Counter Sale</v>
      </c>
      <c r="K6413" s="67" t="str">
        <f>_xlfn.XLOOKUP(Job_Cards[[#This Row],[Part Code Issued]],'Inventory Check'!$A$3:$A$3000,'Inventory Check'!$B$3:$B$3000,"WRONG Code",0)</f>
        <v>WRONG Code</v>
      </c>
    </row>
    <row r="6414" spans="9:11" x14ac:dyDescent="0.35">
      <c r="I6414" s="65" t="str">
        <f>IF(Job_Cards[[#This Row],[Customer Name]]="",I6413,"")</f>
        <v>Counter Sale</v>
      </c>
      <c r="K6414" s="67" t="str">
        <f>_xlfn.XLOOKUP(Job_Cards[[#This Row],[Part Code Issued]],'Inventory Check'!$A$3:$A$3000,'Inventory Check'!$B$3:$B$3000,"WRONG Code",0)</f>
        <v>WRONG Code</v>
      </c>
    </row>
    <row r="6415" spans="9:11" x14ac:dyDescent="0.35">
      <c r="I6415" s="65" t="str">
        <f>IF(Job_Cards[[#This Row],[Customer Name]]="",I6414,"")</f>
        <v>Counter Sale</v>
      </c>
      <c r="K6415" s="67" t="str">
        <f>_xlfn.XLOOKUP(Job_Cards[[#This Row],[Part Code Issued]],'Inventory Check'!$A$3:$A$3000,'Inventory Check'!$B$3:$B$3000,"WRONG Code",0)</f>
        <v>WRONG Code</v>
      </c>
    </row>
    <row r="6416" spans="9:11" x14ac:dyDescent="0.35">
      <c r="I6416" s="65" t="str">
        <f>IF(Job_Cards[[#This Row],[Customer Name]]="",I6415,"")</f>
        <v>Counter Sale</v>
      </c>
      <c r="K6416" s="67" t="str">
        <f>_xlfn.XLOOKUP(Job_Cards[[#This Row],[Part Code Issued]],'Inventory Check'!$A$3:$A$3000,'Inventory Check'!$B$3:$B$3000,"WRONG Code",0)</f>
        <v>WRONG Code</v>
      </c>
    </row>
    <row r="6417" spans="9:11" x14ac:dyDescent="0.35">
      <c r="I6417" s="65" t="str">
        <f>IF(Job_Cards[[#This Row],[Customer Name]]="",I6416,"")</f>
        <v>Counter Sale</v>
      </c>
      <c r="K6417" s="67">
        <f>_xlfn.XLOOKUP(Job_Cards[[#This Row],[Part Code Issued]],'Inventory Check'!$A$3:$A$3000,'Inventory Check'!$B$3:$B$3000,"WRONG Code",0)</f>
        <v>0</v>
      </c>
    </row>
    <row r="6418" spans="9:11" x14ac:dyDescent="0.35">
      <c r="I6418" s="65" t="str">
        <f>IF(Job_Cards[[#This Row],[Customer Name]]="",I6417,"")</f>
        <v>Counter Sale</v>
      </c>
      <c r="K6418" s="67" t="str">
        <f>_xlfn.XLOOKUP(Job_Cards[[#This Row],[Part Code Issued]],'Inventory Check'!$A$3:$A$3000,'Inventory Check'!$B$3:$B$3000,"WRONG Code",0)</f>
        <v>WRONG Code</v>
      </c>
    </row>
    <row r="6419" spans="9:11" x14ac:dyDescent="0.35">
      <c r="I6419" s="65" t="str">
        <f>IF(Job_Cards[[#This Row],[Customer Name]]="",I6418,"")</f>
        <v>Counter Sale</v>
      </c>
      <c r="K6419" s="67" t="str">
        <f>_xlfn.XLOOKUP(Job_Cards[[#This Row],[Part Code Issued]],'Inventory Check'!$A$3:$A$3000,'Inventory Check'!$B$3:$B$3000,"WRONG Code",0)</f>
        <v>WRONG Code</v>
      </c>
    </row>
    <row r="6420" spans="9:11" x14ac:dyDescent="0.35">
      <c r="I6420" s="65" t="str">
        <f>IF(Job_Cards[[#This Row],[Customer Name]]="",I6419,"")</f>
        <v>Counter Sale</v>
      </c>
      <c r="K6420" s="67" t="str">
        <f>_xlfn.XLOOKUP(Job_Cards[[#This Row],[Part Code Issued]],'Inventory Check'!$A$3:$A$3000,'Inventory Check'!$B$3:$B$3000,"WRONG Code",0)</f>
        <v>WRONG Code</v>
      </c>
    </row>
    <row r="6421" spans="9:11" x14ac:dyDescent="0.35">
      <c r="I6421" s="65" t="str">
        <f>IF(Job_Cards[[#This Row],[Customer Name]]="",I6420,"")</f>
        <v>Counter Sale</v>
      </c>
      <c r="K6421" s="67" t="str">
        <f>_xlfn.XLOOKUP(Job_Cards[[#This Row],[Part Code Issued]],'Inventory Check'!$A$3:$A$3000,'Inventory Check'!$B$3:$B$3000,"WRONG Code",0)</f>
        <v>WRONG Code</v>
      </c>
    </row>
    <row r="6422" spans="9:11" x14ac:dyDescent="0.35">
      <c r="I6422" s="65" t="str">
        <f>IF(Job_Cards[[#This Row],[Customer Name]]="",I6421,"")</f>
        <v>Counter Sale</v>
      </c>
      <c r="K6422" s="67" t="str">
        <f>_xlfn.XLOOKUP(Job_Cards[[#This Row],[Part Code Issued]],'Inventory Check'!$A$3:$A$3000,'Inventory Check'!$B$3:$B$3000,"WRONG Code",0)</f>
        <v>WRONG Code</v>
      </c>
    </row>
    <row r="6423" spans="9:11" x14ac:dyDescent="0.35">
      <c r="I6423" s="65" t="str">
        <f>IF(Job_Cards[[#This Row],[Customer Name]]="",I6422,"")</f>
        <v>Counter Sale</v>
      </c>
      <c r="K6423" s="67" t="str">
        <f>_xlfn.XLOOKUP(Job_Cards[[#This Row],[Part Code Issued]],'Inventory Check'!$A$3:$A$3000,'Inventory Check'!$B$3:$B$3000,"WRONG Code",0)</f>
        <v>WRONG Code</v>
      </c>
    </row>
    <row r="6424" spans="9:11" x14ac:dyDescent="0.35">
      <c r="I6424" s="65" t="str">
        <f>IF(Job_Cards[[#This Row],[Customer Name]]="",I6423,"")</f>
        <v>Counter Sale</v>
      </c>
      <c r="K6424" s="67">
        <f>_xlfn.XLOOKUP(Job_Cards[[#This Row],[Part Code Issued]],'Inventory Check'!$A$3:$A$3000,'Inventory Check'!$B$3:$B$3000,"WRONG Code",0)</f>
        <v>0</v>
      </c>
    </row>
    <row r="6425" spans="9:11" x14ac:dyDescent="0.35">
      <c r="I6425" s="65" t="str">
        <f>IF(Job_Cards[[#This Row],[Customer Name]]="",I6424,"")</f>
        <v>Counter Sale</v>
      </c>
      <c r="K6425" s="67" t="str">
        <f>_xlfn.XLOOKUP(Job_Cards[[#This Row],[Part Code Issued]],'Inventory Check'!$A$3:$A$3000,'Inventory Check'!$B$3:$B$3000,"WRONG Code",0)</f>
        <v>WRONG Code</v>
      </c>
    </row>
    <row r="6426" spans="9:11" x14ac:dyDescent="0.35">
      <c r="I6426" s="65" t="str">
        <f>IF(Job_Cards[[#This Row],[Customer Name]]="",I6425,"")</f>
        <v>Counter Sale</v>
      </c>
      <c r="K6426" s="67" t="str">
        <f>_xlfn.XLOOKUP(Job_Cards[[#This Row],[Part Code Issued]],'Inventory Check'!$A$3:$A$3000,'Inventory Check'!$B$3:$B$3000,"WRONG Code",0)</f>
        <v>WRONG Code</v>
      </c>
    </row>
    <row r="6427" spans="9:11" x14ac:dyDescent="0.35">
      <c r="I6427" s="65" t="str">
        <f>IF(Job_Cards[[#This Row],[Customer Name]]="",I6426,"")</f>
        <v>Counter Sale</v>
      </c>
      <c r="K6427" s="67" t="str">
        <f>_xlfn.XLOOKUP(Job_Cards[[#This Row],[Part Code Issued]],'Inventory Check'!$A$3:$A$3000,'Inventory Check'!$B$3:$B$3000,"WRONG Code",0)</f>
        <v>WRONG Code</v>
      </c>
    </row>
    <row r="6428" spans="9:11" x14ac:dyDescent="0.35">
      <c r="I6428" s="65" t="str">
        <f>IF(Job_Cards[[#This Row],[Customer Name]]="",I6427,"")</f>
        <v>Counter Sale</v>
      </c>
      <c r="K6428" s="67" t="str">
        <f>_xlfn.XLOOKUP(Job_Cards[[#This Row],[Part Code Issued]],'Inventory Check'!$A$3:$A$3000,'Inventory Check'!$B$3:$B$3000,"WRONG Code",0)</f>
        <v>WRONG Code</v>
      </c>
    </row>
    <row r="6429" spans="9:11" x14ac:dyDescent="0.35">
      <c r="I6429" s="65" t="str">
        <f>IF(Job_Cards[[#This Row],[Customer Name]]="",I6428,"")</f>
        <v>Counter Sale</v>
      </c>
      <c r="K6429" s="67" t="str">
        <f>_xlfn.XLOOKUP(Job_Cards[[#This Row],[Part Code Issued]],'Inventory Check'!$A$3:$A$3000,'Inventory Check'!$B$3:$B$3000,"WRONG Code",0)</f>
        <v>WRONG Code</v>
      </c>
    </row>
    <row r="6430" spans="9:11" x14ac:dyDescent="0.35">
      <c r="I6430" s="65" t="str">
        <f>IF(Job_Cards[[#This Row],[Customer Name]]="",I6429,"")</f>
        <v>Counter Sale</v>
      </c>
      <c r="K6430" s="67" t="str">
        <f>_xlfn.XLOOKUP(Job_Cards[[#This Row],[Part Code Issued]],'Inventory Check'!$A$3:$A$3000,'Inventory Check'!$B$3:$B$3000,"WRONG Code",0)</f>
        <v>WRONG Code</v>
      </c>
    </row>
    <row r="6431" spans="9:11" x14ac:dyDescent="0.35">
      <c r="I6431" s="65" t="str">
        <f>IF(Job_Cards[[#This Row],[Customer Name]]="",I6430,"")</f>
        <v>Counter Sale</v>
      </c>
      <c r="K6431" s="67" t="str">
        <f>_xlfn.XLOOKUP(Job_Cards[[#This Row],[Part Code Issued]],'Inventory Check'!$A$3:$A$3000,'Inventory Check'!$B$3:$B$3000,"WRONG Code",0)</f>
        <v>WRONG Code</v>
      </c>
    </row>
    <row r="6432" spans="9:11" x14ac:dyDescent="0.35">
      <c r="I6432" s="65" t="str">
        <f>IF(Job_Cards[[#This Row],[Customer Name]]="",I6431,"")</f>
        <v>Counter Sale</v>
      </c>
      <c r="K6432" s="67">
        <f>_xlfn.XLOOKUP(Job_Cards[[#This Row],[Part Code Issued]],'Inventory Check'!$A$3:$A$3000,'Inventory Check'!$B$3:$B$3000,"WRONG Code",0)</f>
        <v>0</v>
      </c>
    </row>
    <row r="6433" spans="9:11" x14ac:dyDescent="0.35">
      <c r="I6433" s="65" t="str">
        <f>IF(Job_Cards[[#This Row],[Customer Name]]="",I6432,"")</f>
        <v>Counter Sale</v>
      </c>
      <c r="K6433" s="67" t="str">
        <f>_xlfn.XLOOKUP(Job_Cards[[#This Row],[Part Code Issued]],'Inventory Check'!$A$3:$A$3000,'Inventory Check'!$B$3:$B$3000,"WRONG Code",0)</f>
        <v>WRONG Code</v>
      </c>
    </row>
    <row r="6434" spans="9:11" x14ac:dyDescent="0.35">
      <c r="I6434" s="65" t="str">
        <f>IF(Job_Cards[[#This Row],[Customer Name]]="",I6433,"")</f>
        <v>Counter Sale</v>
      </c>
      <c r="K6434" s="67" t="str">
        <f>_xlfn.XLOOKUP(Job_Cards[[#This Row],[Part Code Issued]],'Inventory Check'!$A$3:$A$3000,'Inventory Check'!$B$3:$B$3000,"WRONG Code",0)</f>
        <v>WRONG Code</v>
      </c>
    </row>
    <row r="6435" spans="9:11" x14ac:dyDescent="0.35">
      <c r="I6435" s="65" t="str">
        <f>IF(Job_Cards[[#This Row],[Customer Name]]="",I6434,"")</f>
        <v>Counter Sale</v>
      </c>
      <c r="K6435" s="67" t="str">
        <f>_xlfn.XLOOKUP(Job_Cards[[#This Row],[Part Code Issued]],'Inventory Check'!$A$3:$A$3000,'Inventory Check'!$B$3:$B$3000,"WRONG Code",0)</f>
        <v>WRONG Code</v>
      </c>
    </row>
    <row r="6436" spans="9:11" x14ac:dyDescent="0.35">
      <c r="I6436" s="65" t="str">
        <f>IF(Job_Cards[[#This Row],[Customer Name]]="",I6435,"")</f>
        <v>Counter Sale</v>
      </c>
      <c r="K6436" s="67" t="str">
        <f>_xlfn.XLOOKUP(Job_Cards[[#This Row],[Part Code Issued]],'Inventory Check'!$A$3:$A$3000,'Inventory Check'!$B$3:$B$3000,"WRONG Code",0)</f>
        <v>WRONG Code</v>
      </c>
    </row>
    <row r="6437" spans="9:11" x14ac:dyDescent="0.35">
      <c r="I6437" s="65" t="str">
        <f>IF(Job_Cards[[#This Row],[Customer Name]]="",I6436,"")</f>
        <v>Counter Sale</v>
      </c>
      <c r="K6437" s="67" t="str">
        <f>_xlfn.XLOOKUP(Job_Cards[[#This Row],[Part Code Issued]],'Inventory Check'!$A$3:$A$3000,'Inventory Check'!$B$3:$B$3000,"WRONG Code",0)</f>
        <v>WRONG Code</v>
      </c>
    </row>
    <row r="6438" spans="9:11" x14ac:dyDescent="0.35">
      <c r="I6438" s="65" t="str">
        <f>IF(Job_Cards[[#This Row],[Customer Name]]="",I6437,"")</f>
        <v>Counter Sale</v>
      </c>
      <c r="K6438" s="67" t="str">
        <f>_xlfn.XLOOKUP(Job_Cards[[#This Row],[Part Code Issued]],'Inventory Check'!$A$3:$A$3000,'Inventory Check'!$B$3:$B$3000,"WRONG Code",0)</f>
        <v>WRONG Code</v>
      </c>
    </row>
    <row r="6439" spans="9:11" x14ac:dyDescent="0.35">
      <c r="I6439" s="65" t="str">
        <f>IF(Job_Cards[[#This Row],[Customer Name]]="",I6438,"")</f>
        <v>Counter Sale</v>
      </c>
      <c r="K6439" s="67">
        <f>_xlfn.XLOOKUP(Job_Cards[[#This Row],[Part Code Issued]],'Inventory Check'!$A$3:$A$3000,'Inventory Check'!$B$3:$B$3000,"WRONG Code",0)</f>
        <v>0</v>
      </c>
    </row>
    <row r="6440" spans="9:11" x14ac:dyDescent="0.35">
      <c r="I6440" s="65" t="str">
        <f>IF(Job_Cards[[#This Row],[Customer Name]]="",I6439,"")</f>
        <v>Counter Sale</v>
      </c>
      <c r="K6440" s="67" t="str">
        <f>_xlfn.XLOOKUP(Job_Cards[[#This Row],[Part Code Issued]],'Inventory Check'!$A$3:$A$3000,'Inventory Check'!$B$3:$B$3000,"WRONG Code",0)</f>
        <v>WRONG Code</v>
      </c>
    </row>
    <row r="6441" spans="9:11" x14ac:dyDescent="0.35">
      <c r="I6441" s="65" t="str">
        <f>IF(Job_Cards[[#This Row],[Customer Name]]="",I6440,"")</f>
        <v>Counter Sale</v>
      </c>
      <c r="K6441" s="67" t="str">
        <f>_xlfn.XLOOKUP(Job_Cards[[#This Row],[Part Code Issued]],'Inventory Check'!$A$3:$A$3000,'Inventory Check'!$B$3:$B$3000,"WRONG Code",0)</f>
        <v>WRONG Code</v>
      </c>
    </row>
    <row r="6442" spans="9:11" x14ac:dyDescent="0.35">
      <c r="I6442" s="65" t="str">
        <f>IF(Job_Cards[[#This Row],[Customer Name]]="",I6441,"")</f>
        <v>Counter Sale</v>
      </c>
      <c r="K6442" s="67" t="str">
        <f>_xlfn.XLOOKUP(Job_Cards[[#This Row],[Part Code Issued]],'Inventory Check'!$A$3:$A$3000,'Inventory Check'!$B$3:$B$3000,"WRONG Code",0)</f>
        <v>WRONG Code</v>
      </c>
    </row>
    <row r="6443" spans="9:11" x14ac:dyDescent="0.35">
      <c r="I6443" s="65" t="str">
        <f>IF(Job_Cards[[#This Row],[Customer Name]]="",I6442,"")</f>
        <v>Counter Sale</v>
      </c>
      <c r="K6443" s="67" t="str">
        <f>_xlfn.XLOOKUP(Job_Cards[[#This Row],[Part Code Issued]],'Inventory Check'!$A$3:$A$3000,'Inventory Check'!$B$3:$B$3000,"WRONG Code",0)</f>
        <v>WRONG Code</v>
      </c>
    </row>
    <row r="6444" spans="9:11" x14ac:dyDescent="0.35">
      <c r="I6444" s="65" t="str">
        <f>IF(Job_Cards[[#This Row],[Customer Name]]="",I6443,"")</f>
        <v>Counter Sale</v>
      </c>
      <c r="K6444" s="67" t="str">
        <f>_xlfn.XLOOKUP(Job_Cards[[#This Row],[Part Code Issued]],'Inventory Check'!$A$3:$A$3000,'Inventory Check'!$B$3:$B$3000,"WRONG Code",0)</f>
        <v>WRONG Code</v>
      </c>
    </row>
    <row r="6445" spans="9:11" x14ac:dyDescent="0.35">
      <c r="I6445" s="65" t="str">
        <f>IF(Job_Cards[[#This Row],[Customer Name]]="",I6444,"")</f>
        <v>Counter Sale</v>
      </c>
      <c r="K6445" s="67" t="str">
        <f>_xlfn.XLOOKUP(Job_Cards[[#This Row],[Part Code Issued]],'Inventory Check'!$A$3:$A$3000,'Inventory Check'!$B$3:$B$3000,"WRONG Code",0)</f>
        <v>WRONG Code</v>
      </c>
    </row>
    <row r="6446" spans="9:11" x14ac:dyDescent="0.35">
      <c r="I6446" s="65" t="str">
        <f>IF(Job_Cards[[#This Row],[Customer Name]]="",I6445,"")</f>
        <v>Counter Sale</v>
      </c>
      <c r="K6446" s="67">
        <f>_xlfn.XLOOKUP(Job_Cards[[#This Row],[Part Code Issued]],'Inventory Check'!$A$3:$A$3000,'Inventory Check'!$B$3:$B$3000,"WRONG Code",0)</f>
        <v>0</v>
      </c>
    </row>
    <row r="6447" spans="9:11" x14ac:dyDescent="0.35">
      <c r="I6447" s="65" t="str">
        <f>IF(Job_Cards[[#This Row],[Customer Name]]="",I6446,"")</f>
        <v>Counter Sale</v>
      </c>
      <c r="K6447" s="67" t="str">
        <f>_xlfn.XLOOKUP(Job_Cards[[#This Row],[Part Code Issued]],'Inventory Check'!$A$3:$A$3000,'Inventory Check'!$B$3:$B$3000,"WRONG Code",0)</f>
        <v>WRONG Code</v>
      </c>
    </row>
    <row r="6448" spans="9:11" x14ac:dyDescent="0.35">
      <c r="I6448" s="65" t="str">
        <f>IF(Job_Cards[[#This Row],[Customer Name]]="",I6447,"")</f>
        <v>Counter Sale</v>
      </c>
      <c r="K6448" s="67" t="str">
        <f>_xlfn.XLOOKUP(Job_Cards[[#This Row],[Part Code Issued]],'Inventory Check'!$A$3:$A$3000,'Inventory Check'!$B$3:$B$3000,"WRONG Code",0)</f>
        <v>WRONG Code</v>
      </c>
    </row>
    <row r="6449" spans="9:11" x14ac:dyDescent="0.35">
      <c r="I6449" s="65" t="str">
        <f>IF(Job_Cards[[#This Row],[Customer Name]]="",I6448,"")</f>
        <v>Counter Sale</v>
      </c>
      <c r="K6449" s="67" t="str">
        <f>_xlfn.XLOOKUP(Job_Cards[[#This Row],[Part Code Issued]],'Inventory Check'!$A$3:$A$3000,'Inventory Check'!$B$3:$B$3000,"WRONG Code",0)</f>
        <v>WRONG Code</v>
      </c>
    </row>
    <row r="6450" spans="9:11" x14ac:dyDescent="0.35">
      <c r="I6450" s="65" t="str">
        <f>IF(Job_Cards[[#This Row],[Customer Name]]="",I6449,"")</f>
        <v>Counter Sale</v>
      </c>
      <c r="K6450" s="67" t="str">
        <f>_xlfn.XLOOKUP(Job_Cards[[#This Row],[Part Code Issued]],'Inventory Check'!$A$3:$A$3000,'Inventory Check'!$B$3:$B$3000,"WRONG Code",0)</f>
        <v>WRONG Code</v>
      </c>
    </row>
    <row r="6451" spans="9:11" x14ac:dyDescent="0.35">
      <c r="I6451" s="65" t="str">
        <f>IF(Job_Cards[[#This Row],[Customer Name]]="",I6450,"")</f>
        <v>Counter Sale</v>
      </c>
      <c r="K6451" s="67" t="str">
        <f>_xlfn.XLOOKUP(Job_Cards[[#This Row],[Part Code Issued]],'Inventory Check'!$A$3:$A$3000,'Inventory Check'!$B$3:$B$3000,"WRONG Code",0)</f>
        <v>WRONG Code</v>
      </c>
    </row>
    <row r="6452" spans="9:11" x14ac:dyDescent="0.35">
      <c r="I6452" s="65" t="str">
        <f>IF(Job_Cards[[#This Row],[Customer Name]]="",I6451,"")</f>
        <v>Counter Sale</v>
      </c>
      <c r="K6452" s="67" t="str">
        <f>_xlfn.XLOOKUP(Job_Cards[[#This Row],[Part Code Issued]],'Inventory Check'!$A$3:$A$3000,'Inventory Check'!$B$3:$B$3000,"WRONG Code",0)</f>
        <v>WRONG Code</v>
      </c>
    </row>
    <row r="6453" spans="9:11" x14ac:dyDescent="0.35">
      <c r="I6453" s="65" t="str">
        <f>IF(Job_Cards[[#This Row],[Customer Name]]="",I6452,"")</f>
        <v>Counter Sale</v>
      </c>
      <c r="K6453" s="67">
        <f>_xlfn.XLOOKUP(Job_Cards[[#This Row],[Part Code Issued]],'Inventory Check'!$A$3:$A$3000,'Inventory Check'!$B$3:$B$3000,"WRONG Code",0)</f>
        <v>0</v>
      </c>
    </row>
    <row r="6454" spans="9:11" x14ac:dyDescent="0.35">
      <c r="I6454" s="65" t="str">
        <f>IF(Job_Cards[[#This Row],[Customer Name]]="",I6453,"")</f>
        <v>Counter Sale</v>
      </c>
      <c r="K6454" s="67" t="str">
        <f>_xlfn.XLOOKUP(Job_Cards[[#This Row],[Part Code Issued]],'Inventory Check'!$A$3:$A$3000,'Inventory Check'!$B$3:$B$3000,"WRONG Code",0)</f>
        <v>WRONG Code</v>
      </c>
    </row>
    <row r="6455" spans="9:11" x14ac:dyDescent="0.35">
      <c r="I6455" s="65" t="str">
        <f>IF(Job_Cards[[#This Row],[Customer Name]]="",I6454,"")</f>
        <v>Counter Sale</v>
      </c>
      <c r="K6455" s="67" t="str">
        <f>_xlfn.XLOOKUP(Job_Cards[[#This Row],[Part Code Issued]],'Inventory Check'!$A$3:$A$3000,'Inventory Check'!$B$3:$B$3000,"WRONG Code",0)</f>
        <v>WRONG Code</v>
      </c>
    </row>
    <row r="6456" spans="9:11" x14ac:dyDescent="0.35">
      <c r="I6456" s="65" t="str">
        <f>IF(Job_Cards[[#This Row],[Customer Name]]="",I6455,"")</f>
        <v>Counter Sale</v>
      </c>
      <c r="K6456" s="67" t="str">
        <f>_xlfn.XLOOKUP(Job_Cards[[#This Row],[Part Code Issued]],'Inventory Check'!$A$3:$A$3000,'Inventory Check'!$B$3:$B$3000,"WRONG Code",0)</f>
        <v>WRONG Code</v>
      </c>
    </row>
    <row r="6457" spans="9:11" x14ac:dyDescent="0.35">
      <c r="I6457" s="65" t="str">
        <f>IF(Job_Cards[[#This Row],[Customer Name]]="",I6456,"")</f>
        <v>Counter Sale</v>
      </c>
      <c r="K6457" s="67" t="str">
        <f>_xlfn.XLOOKUP(Job_Cards[[#This Row],[Part Code Issued]],'Inventory Check'!$A$3:$A$3000,'Inventory Check'!$B$3:$B$3000,"WRONG Code",0)</f>
        <v>WRONG Code</v>
      </c>
    </row>
    <row r="6458" spans="9:11" x14ac:dyDescent="0.35">
      <c r="I6458" s="65" t="str">
        <f>IF(Job_Cards[[#This Row],[Customer Name]]="",I6457,"")</f>
        <v>Counter Sale</v>
      </c>
      <c r="K6458" s="67" t="str">
        <f>_xlfn.XLOOKUP(Job_Cards[[#This Row],[Part Code Issued]],'Inventory Check'!$A$3:$A$3000,'Inventory Check'!$B$3:$B$3000,"WRONG Code",0)</f>
        <v>WRONG Code</v>
      </c>
    </row>
    <row r="6459" spans="9:11" x14ac:dyDescent="0.35">
      <c r="I6459" s="65" t="str">
        <f>IF(Job_Cards[[#This Row],[Customer Name]]="",I6458,"")</f>
        <v>Counter Sale</v>
      </c>
      <c r="K6459" s="67" t="str">
        <f>_xlfn.XLOOKUP(Job_Cards[[#This Row],[Part Code Issued]],'Inventory Check'!$A$3:$A$3000,'Inventory Check'!$B$3:$B$3000,"WRONG Code",0)</f>
        <v>WRONG Code</v>
      </c>
    </row>
    <row r="6460" spans="9:11" x14ac:dyDescent="0.35">
      <c r="I6460" s="65" t="str">
        <f>IF(Job_Cards[[#This Row],[Customer Name]]="",I6459,"")</f>
        <v>Counter Sale</v>
      </c>
      <c r="K6460" s="67">
        <f>_xlfn.XLOOKUP(Job_Cards[[#This Row],[Part Code Issued]],'Inventory Check'!$A$3:$A$3000,'Inventory Check'!$B$3:$B$3000,"WRONG Code",0)</f>
        <v>0</v>
      </c>
    </row>
    <row r="6461" spans="9:11" x14ac:dyDescent="0.35">
      <c r="I6461" s="65" t="str">
        <f>IF(Job_Cards[[#This Row],[Customer Name]]="",I6460,"")</f>
        <v>Counter Sale</v>
      </c>
      <c r="K6461" s="67" t="str">
        <f>_xlfn.XLOOKUP(Job_Cards[[#This Row],[Part Code Issued]],'Inventory Check'!$A$3:$A$3000,'Inventory Check'!$B$3:$B$3000,"WRONG Code",0)</f>
        <v>WRONG Code</v>
      </c>
    </row>
    <row r="6462" spans="9:11" x14ac:dyDescent="0.35">
      <c r="I6462" s="65" t="str">
        <f>IF(Job_Cards[[#This Row],[Customer Name]]="",I6461,"")</f>
        <v>Counter Sale</v>
      </c>
      <c r="K6462" s="67" t="str">
        <f>_xlfn.XLOOKUP(Job_Cards[[#This Row],[Part Code Issued]],'Inventory Check'!$A$3:$A$3000,'Inventory Check'!$B$3:$B$3000,"WRONG Code",0)</f>
        <v>WRONG Code</v>
      </c>
    </row>
    <row r="6463" spans="9:11" x14ac:dyDescent="0.35">
      <c r="I6463" s="65" t="str">
        <f>IF(Job_Cards[[#This Row],[Customer Name]]="",I6462,"")</f>
        <v>Counter Sale</v>
      </c>
      <c r="K6463" s="67" t="str">
        <f>_xlfn.XLOOKUP(Job_Cards[[#This Row],[Part Code Issued]],'Inventory Check'!$A$3:$A$3000,'Inventory Check'!$B$3:$B$3000,"WRONG Code",0)</f>
        <v>WRONG Code</v>
      </c>
    </row>
    <row r="6464" spans="9:11" x14ac:dyDescent="0.35">
      <c r="I6464" s="65" t="str">
        <f>IF(Job_Cards[[#This Row],[Customer Name]]="",I6463,"")</f>
        <v>Counter Sale</v>
      </c>
      <c r="K6464" s="67" t="str">
        <f>_xlfn.XLOOKUP(Job_Cards[[#This Row],[Part Code Issued]],'Inventory Check'!$A$3:$A$3000,'Inventory Check'!$B$3:$B$3000,"WRONG Code",0)</f>
        <v>WRONG Code</v>
      </c>
    </row>
    <row r="6465" spans="9:11" x14ac:dyDescent="0.35">
      <c r="I6465" s="65" t="str">
        <f>IF(Job_Cards[[#This Row],[Customer Name]]="",I6464,"")</f>
        <v>Counter Sale</v>
      </c>
      <c r="K6465" s="67" t="str">
        <f>_xlfn.XLOOKUP(Job_Cards[[#This Row],[Part Code Issued]],'Inventory Check'!$A$3:$A$3000,'Inventory Check'!$B$3:$B$3000,"WRONG Code",0)</f>
        <v>WRONG Code</v>
      </c>
    </row>
    <row r="6466" spans="9:11" x14ac:dyDescent="0.35">
      <c r="I6466" s="65" t="str">
        <f>IF(Job_Cards[[#This Row],[Customer Name]]="",I6465,"")</f>
        <v>Counter Sale</v>
      </c>
      <c r="K6466" s="67" t="str">
        <f>_xlfn.XLOOKUP(Job_Cards[[#This Row],[Part Code Issued]],'Inventory Check'!$A$3:$A$3000,'Inventory Check'!$B$3:$B$3000,"WRONG Code",0)</f>
        <v>WRONG Code</v>
      </c>
    </row>
    <row r="6467" spans="9:11" x14ac:dyDescent="0.35">
      <c r="I6467" s="65" t="str">
        <f>IF(Job_Cards[[#This Row],[Customer Name]]="",I6466,"")</f>
        <v>Counter Sale</v>
      </c>
      <c r="K6467" s="67">
        <f>_xlfn.XLOOKUP(Job_Cards[[#This Row],[Part Code Issued]],'Inventory Check'!$A$3:$A$3000,'Inventory Check'!$B$3:$B$3000,"WRONG Code",0)</f>
        <v>0</v>
      </c>
    </row>
    <row r="6468" spans="9:11" x14ac:dyDescent="0.35">
      <c r="I6468" s="65" t="str">
        <f>IF(Job_Cards[[#This Row],[Customer Name]]="",I6467,"")</f>
        <v>Counter Sale</v>
      </c>
      <c r="K6468" s="67" t="str">
        <f>_xlfn.XLOOKUP(Job_Cards[[#This Row],[Part Code Issued]],'Inventory Check'!$A$3:$A$3000,'Inventory Check'!$B$3:$B$3000,"WRONG Code",0)</f>
        <v>WRONG Code</v>
      </c>
    </row>
    <row r="6469" spans="9:11" x14ac:dyDescent="0.35">
      <c r="I6469" s="65" t="str">
        <f>IF(Job_Cards[[#This Row],[Customer Name]]="",I6468,"")</f>
        <v>Counter Sale</v>
      </c>
      <c r="K6469" s="67" t="str">
        <f>_xlfn.XLOOKUP(Job_Cards[[#This Row],[Part Code Issued]],'Inventory Check'!$A$3:$A$3000,'Inventory Check'!$B$3:$B$3000,"WRONG Code",0)</f>
        <v>WRONG Code</v>
      </c>
    </row>
    <row r="6470" spans="9:11" x14ac:dyDescent="0.35">
      <c r="I6470" s="65" t="str">
        <f>IF(Job_Cards[[#This Row],[Customer Name]]="",I6469,"")</f>
        <v>Counter Sale</v>
      </c>
      <c r="K6470" s="67" t="str">
        <f>_xlfn.XLOOKUP(Job_Cards[[#This Row],[Part Code Issued]],'Inventory Check'!$A$3:$A$3000,'Inventory Check'!$B$3:$B$3000,"WRONG Code",0)</f>
        <v>WRONG Code</v>
      </c>
    </row>
    <row r="6471" spans="9:11" x14ac:dyDescent="0.35">
      <c r="I6471" s="65" t="str">
        <f>IF(Job_Cards[[#This Row],[Customer Name]]="",I6470,"")</f>
        <v>Counter Sale</v>
      </c>
      <c r="K6471" s="67" t="str">
        <f>_xlfn.XLOOKUP(Job_Cards[[#This Row],[Part Code Issued]],'Inventory Check'!$A$3:$A$3000,'Inventory Check'!$B$3:$B$3000,"WRONG Code",0)</f>
        <v>WRONG Code</v>
      </c>
    </row>
    <row r="6472" spans="9:11" x14ac:dyDescent="0.35">
      <c r="I6472" s="65" t="str">
        <f>IF(Job_Cards[[#This Row],[Customer Name]]="",I6471,"")</f>
        <v>Counter Sale</v>
      </c>
      <c r="K6472" s="67" t="str">
        <f>_xlfn.XLOOKUP(Job_Cards[[#This Row],[Part Code Issued]],'Inventory Check'!$A$3:$A$3000,'Inventory Check'!$B$3:$B$3000,"WRONG Code",0)</f>
        <v>WRONG Code</v>
      </c>
    </row>
    <row r="6473" spans="9:11" x14ac:dyDescent="0.35">
      <c r="I6473" s="65" t="str">
        <f>IF(Job_Cards[[#This Row],[Customer Name]]="",I6472,"")</f>
        <v>Counter Sale</v>
      </c>
      <c r="K6473" s="67" t="str">
        <f>_xlfn.XLOOKUP(Job_Cards[[#This Row],[Part Code Issued]],'Inventory Check'!$A$3:$A$3000,'Inventory Check'!$B$3:$B$3000,"WRONG Code",0)</f>
        <v>WRONG Code</v>
      </c>
    </row>
    <row r="6474" spans="9:11" x14ac:dyDescent="0.35">
      <c r="I6474" s="65" t="str">
        <f>IF(Job_Cards[[#This Row],[Customer Name]]="",I6473,"")</f>
        <v>Counter Sale</v>
      </c>
      <c r="K6474" s="67" t="str">
        <f>_xlfn.XLOOKUP(Job_Cards[[#This Row],[Part Code Issued]],'Inventory Check'!$A$3:$A$3000,'Inventory Check'!$B$3:$B$3000,"WRONG Code",0)</f>
        <v>WRONG Code</v>
      </c>
    </row>
    <row r="6475" spans="9:11" x14ac:dyDescent="0.35">
      <c r="I6475" s="65" t="str">
        <f>IF(Job_Cards[[#This Row],[Customer Name]]="",I6474,"")</f>
        <v>Counter Sale</v>
      </c>
      <c r="K6475" s="67">
        <f>_xlfn.XLOOKUP(Job_Cards[[#This Row],[Part Code Issued]],'Inventory Check'!$A$3:$A$3000,'Inventory Check'!$B$3:$B$3000,"WRONG Code",0)</f>
        <v>0</v>
      </c>
    </row>
    <row r="6476" spans="9:11" x14ac:dyDescent="0.35">
      <c r="I6476" s="65" t="str">
        <f>IF(Job_Cards[[#This Row],[Customer Name]]="",I6475,"")</f>
        <v>Counter Sale</v>
      </c>
      <c r="K6476" s="67" t="str">
        <f>_xlfn.XLOOKUP(Job_Cards[[#This Row],[Part Code Issued]],'Inventory Check'!$A$3:$A$3000,'Inventory Check'!$B$3:$B$3000,"WRONG Code",0)</f>
        <v>WRONG Code</v>
      </c>
    </row>
    <row r="6477" spans="9:11" x14ac:dyDescent="0.35">
      <c r="I6477" s="65" t="str">
        <f>IF(Job_Cards[[#This Row],[Customer Name]]="",I6476,"")</f>
        <v>Counter Sale</v>
      </c>
      <c r="K6477" s="67" t="str">
        <f>_xlfn.XLOOKUP(Job_Cards[[#This Row],[Part Code Issued]],'Inventory Check'!$A$3:$A$3000,'Inventory Check'!$B$3:$B$3000,"WRONG Code",0)</f>
        <v>WRONG Code</v>
      </c>
    </row>
    <row r="6478" spans="9:11" x14ac:dyDescent="0.35">
      <c r="I6478" s="65" t="str">
        <f>IF(Job_Cards[[#This Row],[Customer Name]]="",I6477,"")</f>
        <v>Counter Sale</v>
      </c>
      <c r="K6478" s="67" t="str">
        <f>_xlfn.XLOOKUP(Job_Cards[[#This Row],[Part Code Issued]],'Inventory Check'!$A$3:$A$3000,'Inventory Check'!$B$3:$B$3000,"WRONG Code",0)</f>
        <v>WRONG Code</v>
      </c>
    </row>
    <row r="6479" spans="9:11" x14ac:dyDescent="0.35">
      <c r="I6479" s="65" t="str">
        <f>IF(Job_Cards[[#This Row],[Customer Name]]="",I6478,"")</f>
        <v>Counter Sale</v>
      </c>
      <c r="K6479" s="67" t="str">
        <f>_xlfn.XLOOKUP(Job_Cards[[#This Row],[Part Code Issued]],'Inventory Check'!$A$3:$A$3000,'Inventory Check'!$B$3:$B$3000,"WRONG Code",0)</f>
        <v>WRONG Code</v>
      </c>
    </row>
    <row r="6480" spans="9:11" x14ac:dyDescent="0.35">
      <c r="I6480" s="65" t="str">
        <f>IF(Job_Cards[[#This Row],[Customer Name]]="",I6479,"")</f>
        <v>Counter Sale</v>
      </c>
      <c r="K6480" s="67" t="str">
        <f>_xlfn.XLOOKUP(Job_Cards[[#This Row],[Part Code Issued]],'Inventory Check'!$A$3:$A$3000,'Inventory Check'!$B$3:$B$3000,"WRONG Code",0)</f>
        <v>WRONG Code</v>
      </c>
    </row>
    <row r="6481" spans="9:11" x14ac:dyDescent="0.35">
      <c r="I6481" s="65" t="str">
        <f>IF(Job_Cards[[#This Row],[Customer Name]]="",I6480,"")</f>
        <v>Counter Sale</v>
      </c>
      <c r="K6481" s="67" t="str">
        <f>_xlfn.XLOOKUP(Job_Cards[[#This Row],[Part Code Issued]],'Inventory Check'!$A$3:$A$3000,'Inventory Check'!$B$3:$B$3000,"WRONG Code",0)</f>
        <v>WRONG Code</v>
      </c>
    </row>
    <row r="6482" spans="9:11" x14ac:dyDescent="0.35">
      <c r="I6482" s="65" t="str">
        <f>IF(Job_Cards[[#This Row],[Customer Name]]="",I6481,"")</f>
        <v>Counter Sale</v>
      </c>
      <c r="K6482" s="67">
        <f>_xlfn.XLOOKUP(Job_Cards[[#This Row],[Part Code Issued]],'Inventory Check'!$A$3:$A$3000,'Inventory Check'!$B$3:$B$3000,"WRONG Code",0)</f>
        <v>0</v>
      </c>
    </row>
    <row r="6483" spans="9:11" x14ac:dyDescent="0.35">
      <c r="I6483" s="65" t="str">
        <f>IF(Job_Cards[[#This Row],[Customer Name]]="",I6482,"")</f>
        <v>Counter Sale</v>
      </c>
      <c r="K6483" s="67" t="str">
        <f>_xlfn.XLOOKUP(Job_Cards[[#This Row],[Part Code Issued]],'Inventory Check'!$A$3:$A$3000,'Inventory Check'!$B$3:$B$3000,"WRONG Code",0)</f>
        <v>WRONG Code</v>
      </c>
    </row>
    <row r="6484" spans="9:11" x14ac:dyDescent="0.35">
      <c r="I6484" s="65" t="str">
        <f>IF(Job_Cards[[#This Row],[Customer Name]]="",I6483,"")</f>
        <v>Counter Sale</v>
      </c>
      <c r="K6484" s="67" t="str">
        <f>_xlfn.XLOOKUP(Job_Cards[[#This Row],[Part Code Issued]],'Inventory Check'!$A$3:$A$3000,'Inventory Check'!$B$3:$B$3000,"WRONG Code",0)</f>
        <v>WRONG Code</v>
      </c>
    </row>
    <row r="6485" spans="9:11" x14ac:dyDescent="0.35">
      <c r="I6485" s="65" t="str">
        <f>IF(Job_Cards[[#This Row],[Customer Name]]="",I6484,"")</f>
        <v>Counter Sale</v>
      </c>
      <c r="K6485" s="67" t="str">
        <f>_xlfn.XLOOKUP(Job_Cards[[#This Row],[Part Code Issued]],'Inventory Check'!$A$3:$A$3000,'Inventory Check'!$B$3:$B$3000,"WRONG Code",0)</f>
        <v>WRONG Code</v>
      </c>
    </row>
    <row r="6486" spans="9:11" x14ac:dyDescent="0.35">
      <c r="I6486" s="65" t="str">
        <f>IF(Job_Cards[[#This Row],[Customer Name]]="",I6485,"")</f>
        <v>Counter Sale</v>
      </c>
      <c r="K6486" s="67" t="str">
        <f>_xlfn.XLOOKUP(Job_Cards[[#This Row],[Part Code Issued]],'Inventory Check'!$A$3:$A$3000,'Inventory Check'!$B$3:$B$3000,"WRONG Code",0)</f>
        <v>WRONG Code</v>
      </c>
    </row>
    <row r="6487" spans="9:11" x14ac:dyDescent="0.35">
      <c r="I6487" s="65" t="str">
        <f>IF(Job_Cards[[#This Row],[Customer Name]]="",I6486,"")</f>
        <v>Counter Sale</v>
      </c>
      <c r="K6487" s="67" t="str">
        <f>_xlfn.XLOOKUP(Job_Cards[[#This Row],[Part Code Issued]],'Inventory Check'!$A$3:$A$3000,'Inventory Check'!$B$3:$B$3000,"WRONG Code",0)</f>
        <v>WRONG Code</v>
      </c>
    </row>
    <row r="6488" spans="9:11" x14ac:dyDescent="0.35">
      <c r="I6488" s="65" t="str">
        <f>IF(Job_Cards[[#This Row],[Customer Name]]="",I6487,"")</f>
        <v>Counter Sale</v>
      </c>
      <c r="K6488" s="67" t="str">
        <f>_xlfn.XLOOKUP(Job_Cards[[#This Row],[Part Code Issued]],'Inventory Check'!$A$3:$A$3000,'Inventory Check'!$B$3:$B$3000,"WRONG Code",0)</f>
        <v>WRONG Code</v>
      </c>
    </row>
    <row r="6489" spans="9:11" x14ac:dyDescent="0.35">
      <c r="I6489" s="65" t="str">
        <f>IF(Job_Cards[[#This Row],[Customer Name]]="",I6488,"")</f>
        <v>Counter Sale</v>
      </c>
      <c r="K6489" s="67">
        <f>_xlfn.XLOOKUP(Job_Cards[[#This Row],[Part Code Issued]],'Inventory Check'!$A$3:$A$3000,'Inventory Check'!$B$3:$B$3000,"WRONG Code",0)</f>
        <v>0</v>
      </c>
    </row>
    <row r="6490" spans="9:11" x14ac:dyDescent="0.35">
      <c r="I6490" s="65" t="str">
        <f>IF(Job_Cards[[#This Row],[Customer Name]]="",I6489,"")</f>
        <v>Counter Sale</v>
      </c>
      <c r="K6490" s="67" t="str">
        <f>_xlfn.XLOOKUP(Job_Cards[[#This Row],[Part Code Issued]],'Inventory Check'!$A$3:$A$3000,'Inventory Check'!$B$3:$B$3000,"WRONG Code",0)</f>
        <v>WRONG Code</v>
      </c>
    </row>
    <row r="6491" spans="9:11" x14ac:dyDescent="0.35">
      <c r="I6491" s="65" t="str">
        <f>IF(Job_Cards[[#This Row],[Customer Name]]="",I6490,"")</f>
        <v>Counter Sale</v>
      </c>
      <c r="K6491" s="67" t="str">
        <f>_xlfn.XLOOKUP(Job_Cards[[#This Row],[Part Code Issued]],'Inventory Check'!$A$3:$A$3000,'Inventory Check'!$B$3:$B$3000,"WRONG Code",0)</f>
        <v>WRONG Code</v>
      </c>
    </row>
    <row r="6492" spans="9:11" x14ac:dyDescent="0.35">
      <c r="I6492" s="65" t="str">
        <f>IF(Job_Cards[[#This Row],[Customer Name]]="",I6491,"")</f>
        <v>Counter Sale</v>
      </c>
      <c r="K6492" s="67" t="str">
        <f>_xlfn.XLOOKUP(Job_Cards[[#This Row],[Part Code Issued]],'Inventory Check'!$A$3:$A$3000,'Inventory Check'!$B$3:$B$3000,"WRONG Code",0)</f>
        <v>WRONG Code</v>
      </c>
    </row>
    <row r="6493" spans="9:11" x14ac:dyDescent="0.35">
      <c r="I6493" s="65" t="str">
        <f>IF(Job_Cards[[#This Row],[Customer Name]]="",I6492,"")</f>
        <v>Counter Sale</v>
      </c>
      <c r="K6493" s="67" t="str">
        <f>_xlfn.XLOOKUP(Job_Cards[[#This Row],[Part Code Issued]],'Inventory Check'!$A$3:$A$3000,'Inventory Check'!$B$3:$B$3000,"WRONG Code",0)</f>
        <v>WRONG Code</v>
      </c>
    </row>
    <row r="6494" spans="9:11" x14ac:dyDescent="0.35">
      <c r="I6494" s="65" t="str">
        <f>IF(Job_Cards[[#This Row],[Customer Name]]="",I6493,"")</f>
        <v>Counter Sale</v>
      </c>
      <c r="K6494" s="67" t="str">
        <f>_xlfn.XLOOKUP(Job_Cards[[#This Row],[Part Code Issued]],'Inventory Check'!$A$3:$A$3000,'Inventory Check'!$B$3:$B$3000,"WRONG Code",0)</f>
        <v>WRONG Code</v>
      </c>
    </row>
    <row r="6495" spans="9:11" x14ac:dyDescent="0.35">
      <c r="I6495" s="65" t="str">
        <f>IF(Job_Cards[[#This Row],[Customer Name]]="",I6494,"")</f>
        <v>Counter Sale</v>
      </c>
      <c r="K6495" s="67" t="str">
        <f>_xlfn.XLOOKUP(Job_Cards[[#This Row],[Part Code Issued]],'Inventory Check'!$A$3:$A$3000,'Inventory Check'!$B$3:$B$3000,"WRONG Code",0)</f>
        <v>WRONG Code</v>
      </c>
    </row>
    <row r="6496" spans="9:11" x14ac:dyDescent="0.35">
      <c r="I6496" s="65" t="str">
        <f>IF(Job_Cards[[#This Row],[Customer Name]]="",I6495,"")</f>
        <v>Counter Sale</v>
      </c>
      <c r="K6496" s="67">
        <f>_xlfn.XLOOKUP(Job_Cards[[#This Row],[Part Code Issued]],'Inventory Check'!$A$3:$A$3000,'Inventory Check'!$B$3:$B$3000,"WRONG Code",0)</f>
        <v>0</v>
      </c>
    </row>
    <row r="6497" spans="9:11" x14ac:dyDescent="0.35">
      <c r="I6497" s="65" t="str">
        <f>IF(Job_Cards[[#This Row],[Customer Name]]="",I6496,"")</f>
        <v>Counter Sale</v>
      </c>
      <c r="K6497" s="67" t="str">
        <f>_xlfn.XLOOKUP(Job_Cards[[#This Row],[Part Code Issued]],'Inventory Check'!$A$3:$A$3000,'Inventory Check'!$B$3:$B$3000,"WRONG Code",0)</f>
        <v>WRONG Code</v>
      </c>
    </row>
    <row r="6498" spans="9:11" x14ac:dyDescent="0.35">
      <c r="I6498" s="65" t="str">
        <f>IF(Job_Cards[[#This Row],[Customer Name]]="",I6497,"")</f>
        <v>Counter Sale</v>
      </c>
      <c r="K6498" s="67" t="str">
        <f>_xlfn.XLOOKUP(Job_Cards[[#This Row],[Part Code Issued]],'Inventory Check'!$A$3:$A$3000,'Inventory Check'!$B$3:$B$3000,"WRONG Code",0)</f>
        <v>WRONG Code</v>
      </c>
    </row>
    <row r="6499" spans="9:11" x14ac:dyDescent="0.35">
      <c r="I6499" s="65" t="str">
        <f>IF(Job_Cards[[#This Row],[Customer Name]]="",I6498,"")</f>
        <v>Counter Sale</v>
      </c>
      <c r="K6499" s="67" t="str">
        <f>_xlfn.XLOOKUP(Job_Cards[[#This Row],[Part Code Issued]],'Inventory Check'!$A$3:$A$3000,'Inventory Check'!$B$3:$B$3000,"WRONG Code",0)</f>
        <v>WRONG Code</v>
      </c>
    </row>
    <row r="6500" spans="9:11" x14ac:dyDescent="0.35">
      <c r="I6500" s="65" t="str">
        <f>IF(Job_Cards[[#This Row],[Customer Name]]="",I6499,"")</f>
        <v>Counter Sale</v>
      </c>
      <c r="K6500" s="67" t="str">
        <f>_xlfn.XLOOKUP(Job_Cards[[#This Row],[Part Code Issued]],'Inventory Check'!$A$3:$A$3000,'Inventory Check'!$B$3:$B$3000,"WRONG Code",0)</f>
        <v>WRONG Code</v>
      </c>
    </row>
    <row r="6501" spans="9:11" x14ac:dyDescent="0.35">
      <c r="I6501" s="65" t="str">
        <f>IF(Job_Cards[[#This Row],[Customer Name]]="",I6500,"")</f>
        <v>Counter Sale</v>
      </c>
      <c r="K6501" s="67" t="str">
        <f>_xlfn.XLOOKUP(Job_Cards[[#This Row],[Part Code Issued]],'Inventory Check'!$A$3:$A$3000,'Inventory Check'!$B$3:$B$3000,"WRONG Code",0)</f>
        <v>WRONG Code</v>
      </c>
    </row>
    <row r="6502" spans="9:11" x14ac:dyDescent="0.35">
      <c r="I6502" s="65" t="str">
        <f>IF(Job_Cards[[#This Row],[Customer Name]]="",I6501,"")</f>
        <v>Counter Sale</v>
      </c>
      <c r="K6502" s="67" t="str">
        <f>_xlfn.XLOOKUP(Job_Cards[[#This Row],[Part Code Issued]],'Inventory Check'!$A$3:$A$3000,'Inventory Check'!$B$3:$B$3000,"WRONG Code",0)</f>
        <v>WRONG Code</v>
      </c>
    </row>
    <row r="6503" spans="9:11" x14ac:dyDescent="0.35">
      <c r="I6503" s="65" t="str">
        <f>IF(Job_Cards[[#This Row],[Customer Name]]="",I6502,"")</f>
        <v>Counter Sale</v>
      </c>
      <c r="K6503" s="67">
        <f>_xlfn.XLOOKUP(Job_Cards[[#This Row],[Part Code Issued]],'Inventory Check'!$A$3:$A$3000,'Inventory Check'!$B$3:$B$3000,"WRONG Code",0)</f>
        <v>0</v>
      </c>
    </row>
    <row r="6504" spans="9:11" x14ac:dyDescent="0.35">
      <c r="I6504" s="65" t="str">
        <f>IF(Job_Cards[[#This Row],[Customer Name]]="",I6503,"")</f>
        <v>Counter Sale</v>
      </c>
      <c r="K6504" s="67" t="str">
        <f>_xlfn.XLOOKUP(Job_Cards[[#This Row],[Part Code Issued]],'Inventory Check'!$A$3:$A$3000,'Inventory Check'!$B$3:$B$3000,"WRONG Code",0)</f>
        <v>WRONG Code</v>
      </c>
    </row>
    <row r="6505" spans="9:11" x14ac:dyDescent="0.35">
      <c r="I6505" s="65" t="str">
        <f>IF(Job_Cards[[#This Row],[Customer Name]]="",I6504,"")</f>
        <v>Counter Sale</v>
      </c>
      <c r="K6505" s="67" t="str">
        <f>_xlfn.XLOOKUP(Job_Cards[[#This Row],[Part Code Issued]],'Inventory Check'!$A$3:$A$3000,'Inventory Check'!$B$3:$B$3000,"WRONG Code",0)</f>
        <v>WRONG Code</v>
      </c>
    </row>
    <row r="6506" spans="9:11" x14ac:dyDescent="0.35">
      <c r="I6506" s="65" t="str">
        <f>IF(Job_Cards[[#This Row],[Customer Name]]="",I6505,"")</f>
        <v>Counter Sale</v>
      </c>
      <c r="K6506" s="67" t="str">
        <f>_xlfn.XLOOKUP(Job_Cards[[#This Row],[Part Code Issued]],'Inventory Check'!$A$3:$A$3000,'Inventory Check'!$B$3:$B$3000,"WRONG Code",0)</f>
        <v>WRONG Code</v>
      </c>
    </row>
    <row r="6507" spans="9:11" x14ac:dyDescent="0.35">
      <c r="I6507" s="65" t="str">
        <f>IF(Job_Cards[[#This Row],[Customer Name]]="",I6506,"")</f>
        <v>Counter Sale</v>
      </c>
      <c r="K6507" s="67" t="str">
        <f>_xlfn.XLOOKUP(Job_Cards[[#This Row],[Part Code Issued]],'Inventory Check'!$A$3:$A$3000,'Inventory Check'!$B$3:$B$3000,"WRONG Code",0)</f>
        <v>WRONG Code</v>
      </c>
    </row>
    <row r="6508" spans="9:11" x14ac:dyDescent="0.35">
      <c r="I6508" s="65" t="str">
        <f>IF(Job_Cards[[#This Row],[Customer Name]]="",I6507,"")</f>
        <v>Counter Sale</v>
      </c>
      <c r="K6508" s="67" t="str">
        <f>_xlfn.XLOOKUP(Job_Cards[[#This Row],[Part Code Issued]],'Inventory Check'!$A$3:$A$3000,'Inventory Check'!$B$3:$B$3000,"WRONG Code",0)</f>
        <v>WRONG Code</v>
      </c>
    </row>
    <row r="6509" spans="9:11" x14ac:dyDescent="0.35">
      <c r="I6509" s="65" t="str">
        <f>IF(Job_Cards[[#This Row],[Customer Name]]="",I6508,"")</f>
        <v>Counter Sale</v>
      </c>
      <c r="K6509" s="67" t="str">
        <f>_xlfn.XLOOKUP(Job_Cards[[#This Row],[Part Code Issued]],'Inventory Check'!$A$3:$A$3000,'Inventory Check'!$B$3:$B$3000,"WRONG Code",0)</f>
        <v>WRONG Code</v>
      </c>
    </row>
    <row r="6510" spans="9:11" x14ac:dyDescent="0.35">
      <c r="I6510" s="65" t="str">
        <f>IF(Job_Cards[[#This Row],[Customer Name]]="",I6509,"")</f>
        <v>Counter Sale</v>
      </c>
      <c r="K6510" s="67">
        <f>_xlfn.XLOOKUP(Job_Cards[[#This Row],[Part Code Issued]],'Inventory Check'!$A$3:$A$3000,'Inventory Check'!$B$3:$B$3000,"WRONG Code",0)</f>
        <v>0</v>
      </c>
    </row>
    <row r="6511" spans="9:11" x14ac:dyDescent="0.35">
      <c r="I6511" s="65" t="str">
        <f>IF(Job_Cards[[#This Row],[Customer Name]]="",I6510,"")</f>
        <v>Counter Sale</v>
      </c>
      <c r="K6511" s="67" t="str">
        <f>_xlfn.XLOOKUP(Job_Cards[[#This Row],[Part Code Issued]],'Inventory Check'!$A$3:$A$3000,'Inventory Check'!$B$3:$B$3000,"WRONG Code",0)</f>
        <v>WRONG Code</v>
      </c>
    </row>
    <row r="6512" spans="9:11" x14ac:dyDescent="0.35">
      <c r="I6512" s="65" t="str">
        <f>IF(Job_Cards[[#This Row],[Customer Name]]="",I6511,"")</f>
        <v>Counter Sale</v>
      </c>
      <c r="K6512" s="67" t="str">
        <f>_xlfn.XLOOKUP(Job_Cards[[#This Row],[Part Code Issued]],'Inventory Check'!$A$3:$A$3000,'Inventory Check'!$B$3:$B$3000,"WRONG Code",0)</f>
        <v>WRONG Code</v>
      </c>
    </row>
    <row r="6513" spans="9:11" x14ac:dyDescent="0.35">
      <c r="I6513" s="65" t="str">
        <f>IF(Job_Cards[[#This Row],[Customer Name]]="",I6512,"")</f>
        <v>Counter Sale</v>
      </c>
      <c r="K6513" s="67" t="str">
        <f>_xlfn.XLOOKUP(Job_Cards[[#This Row],[Part Code Issued]],'Inventory Check'!$A$3:$A$3000,'Inventory Check'!$B$3:$B$3000,"WRONG Code",0)</f>
        <v>WRONG Code</v>
      </c>
    </row>
    <row r="6514" spans="9:11" x14ac:dyDescent="0.35">
      <c r="I6514" s="65" t="str">
        <f>IF(Job_Cards[[#This Row],[Customer Name]]="",I6513,"")</f>
        <v>Counter Sale</v>
      </c>
      <c r="K6514" s="67" t="str">
        <f>_xlfn.XLOOKUP(Job_Cards[[#This Row],[Part Code Issued]],'Inventory Check'!$A$3:$A$3000,'Inventory Check'!$B$3:$B$3000,"WRONG Code",0)</f>
        <v>WRONG Code</v>
      </c>
    </row>
    <row r="6515" spans="9:11" x14ac:dyDescent="0.35">
      <c r="I6515" s="65" t="str">
        <f>IF(Job_Cards[[#This Row],[Customer Name]]="",I6514,"")</f>
        <v>Counter Sale</v>
      </c>
      <c r="K6515" s="67" t="str">
        <f>_xlfn.XLOOKUP(Job_Cards[[#This Row],[Part Code Issued]],'Inventory Check'!$A$3:$A$3000,'Inventory Check'!$B$3:$B$3000,"WRONG Code",0)</f>
        <v>WRONG Code</v>
      </c>
    </row>
    <row r="6516" spans="9:11" x14ac:dyDescent="0.35">
      <c r="I6516" s="65" t="str">
        <f>IF(Job_Cards[[#This Row],[Customer Name]]="",I6515,"")</f>
        <v>Counter Sale</v>
      </c>
      <c r="K6516" s="67" t="str">
        <f>_xlfn.XLOOKUP(Job_Cards[[#This Row],[Part Code Issued]],'Inventory Check'!$A$3:$A$3000,'Inventory Check'!$B$3:$B$3000,"WRONG Code",0)</f>
        <v>WRONG Code</v>
      </c>
    </row>
    <row r="6517" spans="9:11" x14ac:dyDescent="0.35">
      <c r="I6517" s="65" t="str">
        <f>IF(Job_Cards[[#This Row],[Customer Name]]="",I6516,"")</f>
        <v>Counter Sale</v>
      </c>
      <c r="K6517" s="67">
        <f>_xlfn.XLOOKUP(Job_Cards[[#This Row],[Part Code Issued]],'Inventory Check'!$A$3:$A$3000,'Inventory Check'!$B$3:$B$3000,"WRONG Code",0)</f>
        <v>0</v>
      </c>
    </row>
    <row r="6518" spans="9:11" x14ac:dyDescent="0.35">
      <c r="I6518" s="65" t="str">
        <f>IF(Job_Cards[[#This Row],[Customer Name]]="",I6517,"")</f>
        <v>Counter Sale</v>
      </c>
      <c r="K6518" s="67" t="str">
        <f>_xlfn.XLOOKUP(Job_Cards[[#This Row],[Part Code Issued]],'Inventory Check'!$A$3:$A$3000,'Inventory Check'!$B$3:$B$3000,"WRONG Code",0)</f>
        <v>WRONG Code</v>
      </c>
    </row>
    <row r="6519" spans="9:11" x14ac:dyDescent="0.35">
      <c r="I6519" s="65" t="str">
        <f>IF(Job_Cards[[#This Row],[Customer Name]]="",I6518,"")</f>
        <v>Counter Sale</v>
      </c>
      <c r="K6519" s="67" t="str">
        <f>_xlfn.XLOOKUP(Job_Cards[[#This Row],[Part Code Issued]],'Inventory Check'!$A$3:$A$3000,'Inventory Check'!$B$3:$B$3000,"WRONG Code",0)</f>
        <v>WRONG Code</v>
      </c>
    </row>
    <row r="6520" spans="9:11" x14ac:dyDescent="0.35">
      <c r="I6520" s="65" t="str">
        <f>IF(Job_Cards[[#This Row],[Customer Name]]="",I6519,"")</f>
        <v>Counter Sale</v>
      </c>
      <c r="K6520" s="67" t="str">
        <f>_xlfn.XLOOKUP(Job_Cards[[#This Row],[Part Code Issued]],'Inventory Check'!$A$3:$A$3000,'Inventory Check'!$B$3:$B$3000,"WRONG Code",0)</f>
        <v>WRONG Code</v>
      </c>
    </row>
    <row r="6521" spans="9:11" x14ac:dyDescent="0.35">
      <c r="I6521" s="65" t="str">
        <f>IF(Job_Cards[[#This Row],[Customer Name]]="",I6520,"")</f>
        <v>Counter Sale</v>
      </c>
      <c r="K6521" s="67" t="str">
        <f>_xlfn.XLOOKUP(Job_Cards[[#This Row],[Part Code Issued]],'Inventory Check'!$A$3:$A$3000,'Inventory Check'!$B$3:$B$3000,"WRONG Code",0)</f>
        <v>WRONG Code</v>
      </c>
    </row>
    <row r="6522" spans="9:11" x14ac:dyDescent="0.35">
      <c r="I6522" s="65" t="str">
        <f>IF(Job_Cards[[#This Row],[Customer Name]]="",I6521,"")</f>
        <v>Counter Sale</v>
      </c>
      <c r="K6522" s="67" t="str">
        <f>_xlfn.XLOOKUP(Job_Cards[[#This Row],[Part Code Issued]],'Inventory Check'!$A$3:$A$3000,'Inventory Check'!$B$3:$B$3000,"WRONG Code",0)</f>
        <v>WRONG Code</v>
      </c>
    </row>
    <row r="6523" spans="9:11" x14ac:dyDescent="0.35">
      <c r="I6523" s="65" t="str">
        <f>IF(Job_Cards[[#This Row],[Customer Name]]="",I6522,"")</f>
        <v>Counter Sale</v>
      </c>
      <c r="K6523" s="67" t="str">
        <f>_xlfn.XLOOKUP(Job_Cards[[#This Row],[Part Code Issued]],'Inventory Check'!$A$3:$A$3000,'Inventory Check'!$B$3:$B$3000,"WRONG Code",0)</f>
        <v>WRONG Code</v>
      </c>
    </row>
    <row r="6524" spans="9:11" x14ac:dyDescent="0.35">
      <c r="I6524" s="65" t="str">
        <f>IF(Job_Cards[[#This Row],[Customer Name]]="",I6523,"")</f>
        <v>Counter Sale</v>
      </c>
      <c r="K6524" s="67">
        <f>_xlfn.XLOOKUP(Job_Cards[[#This Row],[Part Code Issued]],'Inventory Check'!$A$3:$A$3000,'Inventory Check'!$B$3:$B$3000,"WRONG Code",0)</f>
        <v>0</v>
      </c>
    </row>
    <row r="6525" spans="9:11" x14ac:dyDescent="0.35">
      <c r="I6525" s="65" t="str">
        <f>IF(Job_Cards[[#This Row],[Customer Name]]="",I6524,"")</f>
        <v>Counter Sale</v>
      </c>
      <c r="K6525" s="67" t="str">
        <f>_xlfn.XLOOKUP(Job_Cards[[#This Row],[Part Code Issued]],'Inventory Check'!$A$3:$A$3000,'Inventory Check'!$B$3:$B$3000,"WRONG Code",0)</f>
        <v>WRONG Code</v>
      </c>
    </row>
    <row r="6526" spans="9:11" x14ac:dyDescent="0.35">
      <c r="I6526" s="65" t="str">
        <f>IF(Job_Cards[[#This Row],[Customer Name]]="",I6525,"")</f>
        <v>Counter Sale</v>
      </c>
      <c r="K6526" s="67" t="str">
        <f>_xlfn.XLOOKUP(Job_Cards[[#This Row],[Part Code Issued]],'Inventory Check'!$A$3:$A$3000,'Inventory Check'!$B$3:$B$3000,"WRONG Code",0)</f>
        <v>WRONG Code</v>
      </c>
    </row>
    <row r="6527" spans="9:11" x14ac:dyDescent="0.35">
      <c r="I6527" s="65" t="str">
        <f>IF(Job_Cards[[#This Row],[Customer Name]]="",I6526,"")</f>
        <v>Counter Sale</v>
      </c>
      <c r="K6527" s="67" t="str">
        <f>_xlfn.XLOOKUP(Job_Cards[[#This Row],[Part Code Issued]],'Inventory Check'!$A$3:$A$3000,'Inventory Check'!$B$3:$B$3000,"WRONG Code",0)</f>
        <v>WRONG Code</v>
      </c>
    </row>
    <row r="6528" spans="9:11" x14ac:dyDescent="0.35">
      <c r="I6528" s="65" t="str">
        <f>IF(Job_Cards[[#This Row],[Customer Name]]="",I6527,"")</f>
        <v>Counter Sale</v>
      </c>
      <c r="K6528" s="67" t="str">
        <f>_xlfn.XLOOKUP(Job_Cards[[#This Row],[Part Code Issued]],'Inventory Check'!$A$3:$A$3000,'Inventory Check'!$B$3:$B$3000,"WRONG Code",0)</f>
        <v>WRONG Code</v>
      </c>
    </row>
    <row r="6529" spans="9:11" x14ac:dyDescent="0.35">
      <c r="I6529" s="65" t="str">
        <f>IF(Job_Cards[[#This Row],[Customer Name]]="",I6528,"")</f>
        <v>Counter Sale</v>
      </c>
      <c r="K6529" s="67" t="str">
        <f>_xlfn.XLOOKUP(Job_Cards[[#This Row],[Part Code Issued]],'Inventory Check'!$A$3:$A$3000,'Inventory Check'!$B$3:$B$3000,"WRONG Code",0)</f>
        <v>WRONG Code</v>
      </c>
    </row>
    <row r="6530" spans="9:11" x14ac:dyDescent="0.35">
      <c r="I6530" s="65" t="str">
        <f>IF(Job_Cards[[#This Row],[Customer Name]]="",I6529,"")</f>
        <v>Counter Sale</v>
      </c>
      <c r="K6530" s="67" t="str">
        <f>_xlfn.XLOOKUP(Job_Cards[[#This Row],[Part Code Issued]],'Inventory Check'!$A$3:$A$3000,'Inventory Check'!$B$3:$B$3000,"WRONG Code",0)</f>
        <v>WRONG Code</v>
      </c>
    </row>
    <row r="6531" spans="9:11" x14ac:dyDescent="0.35">
      <c r="I6531" s="65" t="str">
        <f>IF(Job_Cards[[#This Row],[Customer Name]]="",I6530,"")</f>
        <v>Counter Sale</v>
      </c>
      <c r="K6531" s="67">
        <f>_xlfn.XLOOKUP(Job_Cards[[#This Row],[Part Code Issued]],'Inventory Check'!$A$3:$A$3000,'Inventory Check'!$B$3:$B$3000,"WRONG Code",0)</f>
        <v>0</v>
      </c>
    </row>
    <row r="6532" spans="9:11" x14ac:dyDescent="0.35">
      <c r="I6532" s="65" t="str">
        <f>IF(Job_Cards[[#This Row],[Customer Name]]="",I6531,"")</f>
        <v>Counter Sale</v>
      </c>
      <c r="K6532" s="67" t="str">
        <f>_xlfn.XLOOKUP(Job_Cards[[#This Row],[Part Code Issued]],'Inventory Check'!$A$3:$A$3000,'Inventory Check'!$B$3:$B$3000,"WRONG Code",0)</f>
        <v>WRONG Code</v>
      </c>
    </row>
    <row r="6533" spans="9:11" x14ac:dyDescent="0.35">
      <c r="I6533" s="65" t="str">
        <f>IF(Job_Cards[[#This Row],[Customer Name]]="",I6532,"")</f>
        <v>Counter Sale</v>
      </c>
      <c r="K6533" s="67" t="str">
        <f>_xlfn.XLOOKUP(Job_Cards[[#This Row],[Part Code Issued]],'Inventory Check'!$A$3:$A$3000,'Inventory Check'!$B$3:$B$3000,"WRONG Code",0)</f>
        <v>WRONG Code</v>
      </c>
    </row>
    <row r="6534" spans="9:11" x14ac:dyDescent="0.35">
      <c r="I6534" s="65" t="str">
        <f>IF(Job_Cards[[#This Row],[Customer Name]]="",I6533,"")</f>
        <v>Counter Sale</v>
      </c>
      <c r="K6534" s="67" t="str">
        <f>_xlfn.XLOOKUP(Job_Cards[[#This Row],[Part Code Issued]],'Inventory Check'!$A$3:$A$3000,'Inventory Check'!$B$3:$B$3000,"WRONG Code",0)</f>
        <v>WRONG Code</v>
      </c>
    </row>
    <row r="6535" spans="9:11" x14ac:dyDescent="0.35">
      <c r="I6535" s="65" t="str">
        <f>IF(Job_Cards[[#This Row],[Customer Name]]="",I6534,"")</f>
        <v>Counter Sale</v>
      </c>
      <c r="K6535" s="67" t="str">
        <f>_xlfn.XLOOKUP(Job_Cards[[#This Row],[Part Code Issued]],'Inventory Check'!$A$3:$A$3000,'Inventory Check'!$B$3:$B$3000,"WRONG Code",0)</f>
        <v>WRONG Code</v>
      </c>
    </row>
    <row r="6536" spans="9:11" x14ac:dyDescent="0.35">
      <c r="I6536" s="65" t="str">
        <f>IF(Job_Cards[[#This Row],[Customer Name]]="",I6535,"")</f>
        <v>Counter Sale</v>
      </c>
      <c r="K6536" s="67" t="str">
        <f>_xlfn.XLOOKUP(Job_Cards[[#This Row],[Part Code Issued]],'Inventory Check'!$A$3:$A$3000,'Inventory Check'!$B$3:$B$3000,"WRONG Code",0)</f>
        <v>WRONG Code</v>
      </c>
    </row>
    <row r="6537" spans="9:11" x14ac:dyDescent="0.35">
      <c r="I6537" s="65" t="str">
        <f>IF(Job_Cards[[#This Row],[Customer Name]]="",I6536,"")</f>
        <v>Counter Sale</v>
      </c>
      <c r="K6537" s="67" t="str">
        <f>_xlfn.XLOOKUP(Job_Cards[[#This Row],[Part Code Issued]],'Inventory Check'!$A$3:$A$3000,'Inventory Check'!$B$3:$B$3000,"WRONG Code",0)</f>
        <v>WRONG Code</v>
      </c>
    </row>
    <row r="6538" spans="9:11" x14ac:dyDescent="0.35">
      <c r="I6538" s="65" t="str">
        <f>IF(Job_Cards[[#This Row],[Customer Name]]="",I6537,"")</f>
        <v>Counter Sale</v>
      </c>
      <c r="K6538" s="67">
        <f>_xlfn.XLOOKUP(Job_Cards[[#This Row],[Part Code Issued]],'Inventory Check'!$A$3:$A$3000,'Inventory Check'!$B$3:$B$3000,"WRONG Code",0)</f>
        <v>0</v>
      </c>
    </row>
    <row r="6539" spans="9:11" x14ac:dyDescent="0.35">
      <c r="I6539" s="65" t="str">
        <f>IF(Job_Cards[[#This Row],[Customer Name]]="",I6538,"")</f>
        <v>Counter Sale</v>
      </c>
      <c r="K6539" s="67" t="str">
        <f>_xlfn.XLOOKUP(Job_Cards[[#This Row],[Part Code Issued]],'Inventory Check'!$A$3:$A$3000,'Inventory Check'!$B$3:$B$3000,"WRONG Code",0)</f>
        <v>WRONG Code</v>
      </c>
    </row>
    <row r="6540" spans="9:11" x14ac:dyDescent="0.35">
      <c r="I6540" s="65" t="str">
        <f>IF(Job_Cards[[#This Row],[Customer Name]]="",I6539,"")</f>
        <v>Counter Sale</v>
      </c>
      <c r="K6540" s="67" t="str">
        <f>_xlfn.XLOOKUP(Job_Cards[[#This Row],[Part Code Issued]],'Inventory Check'!$A$3:$A$3000,'Inventory Check'!$B$3:$B$3000,"WRONG Code",0)</f>
        <v>WRONG Code</v>
      </c>
    </row>
    <row r="6541" spans="9:11" x14ac:dyDescent="0.35">
      <c r="I6541" s="65" t="str">
        <f>IF(Job_Cards[[#This Row],[Customer Name]]="",I6540,"")</f>
        <v>Counter Sale</v>
      </c>
      <c r="K6541" s="67" t="str">
        <f>_xlfn.XLOOKUP(Job_Cards[[#This Row],[Part Code Issued]],'Inventory Check'!$A$3:$A$3000,'Inventory Check'!$B$3:$B$3000,"WRONG Code",0)</f>
        <v>WRONG Code</v>
      </c>
    </row>
    <row r="6542" spans="9:11" x14ac:dyDescent="0.35">
      <c r="I6542" s="65" t="str">
        <f>IF(Job_Cards[[#This Row],[Customer Name]]="",I6541,"")</f>
        <v>Counter Sale</v>
      </c>
      <c r="K6542" s="67" t="str">
        <f>_xlfn.XLOOKUP(Job_Cards[[#This Row],[Part Code Issued]],'Inventory Check'!$A$3:$A$3000,'Inventory Check'!$B$3:$B$3000,"WRONG Code",0)</f>
        <v>WRONG Code</v>
      </c>
    </row>
    <row r="6543" spans="9:11" x14ac:dyDescent="0.35">
      <c r="I6543" s="65" t="str">
        <f>IF(Job_Cards[[#This Row],[Customer Name]]="",I6542,"")</f>
        <v>Counter Sale</v>
      </c>
      <c r="K6543" s="67" t="str">
        <f>_xlfn.XLOOKUP(Job_Cards[[#This Row],[Part Code Issued]],'Inventory Check'!$A$3:$A$3000,'Inventory Check'!$B$3:$B$3000,"WRONG Code",0)</f>
        <v>WRONG Code</v>
      </c>
    </row>
    <row r="6544" spans="9:11" x14ac:dyDescent="0.35">
      <c r="I6544" s="65" t="str">
        <f>IF(Job_Cards[[#This Row],[Customer Name]]="",I6543,"")</f>
        <v>Counter Sale</v>
      </c>
      <c r="K6544" s="67" t="str">
        <f>_xlfn.XLOOKUP(Job_Cards[[#This Row],[Part Code Issued]],'Inventory Check'!$A$3:$A$3000,'Inventory Check'!$B$3:$B$3000,"WRONG Code",0)</f>
        <v>WRONG Code</v>
      </c>
    </row>
    <row r="6545" spans="9:11" x14ac:dyDescent="0.35">
      <c r="I6545" s="65" t="str">
        <f>IF(Job_Cards[[#This Row],[Customer Name]]="",I6544,"")</f>
        <v>Counter Sale</v>
      </c>
      <c r="K6545" s="67" t="str">
        <f>_xlfn.XLOOKUP(Job_Cards[[#This Row],[Part Code Issued]],'Inventory Check'!$A$3:$A$3000,'Inventory Check'!$B$3:$B$3000,"WRONG Code",0)</f>
        <v>WRONG Code</v>
      </c>
    </row>
    <row r="6546" spans="9:11" x14ac:dyDescent="0.35">
      <c r="I6546" s="65" t="str">
        <f>IF(Job_Cards[[#This Row],[Customer Name]]="",I6545,"")</f>
        <v>Counter Sale</v>
      </c>
      <c r="K6546" s="67">
        <f>_xlfn.XLOOKUP(Job_Cards[[#This Row],[Part Code Issued]],'Inventory Check'!$A$3:$A$3000,'Inventory Check'!$B$3:$B$3000,"WRONG Code",0)</f>
        <v>0</v>
      </c>
    </row>
    <row r="6547" spans="9:11" x14ac:dyDescent="0.35">
      <c r="I6547" s="65" t="str">
        <f>IF(Job_Cards[[#This Row],[Customer Name]]="",I6546,"")</f>
        <v>Counter Sale</v>
      </c>
      <c r="K6547" s="67" t="str">
        <f>_xlfn.XLOOKUP(Job_Cards[[#This Row],[Part Code Issued]],'Inventory Check'!$A$3:$A$3000,'Inventory Check'!$B$3:$B$3000,"WRONG Code",0)</f>
        <v>WRONG Code</v>
      </c>
    </row>
    <row r="6548" spans="9:11" x14ac:dyDescent="0.35">
      <c r="I6548" s="65" t="str">
        <f>IF(Job_Cards[[#This Row],[Customer Name]]="",I6547,"")</f>
        <v>Counter Sale</v>
      </c>
      <c r="K6548" s="67" t="str">
        <f>_xlfn.XLOOKUP(Job_Cards[[#This Row],[Part Code Issued]],'Inventory Check'!$A$3:$A$3000,'Inventory Check'!$B$3:$B$3000,"WRONG Code",0)</f>
        <v>WRONG Code</v>
      </c>
    </row>
    <row r="6549" spans="9:11" x14ac:dyDescent="0.35">
      <c r="I6549" s="65" t="str">
        <f>IF(Job_Cards[[#This Row],[Customer Name]]="",I6548,"")</f>
        <v>Counter Sale</v>
      </c>
      <c r="K6549" s="67" t="str">
        <f>_xlfn.XLOOKUP(Job_Cards[[#This Row],[Part Code Issued]],'Inventory Check'!$A$3:$A$3000,'Inventory Check'!$B$3:$B$3000,"WRONG Code",0)</f>
        <v>WRONG Code</v>
      </c>
    </row>
    <row r="6550" spans="9:11" x14ac:dyDescent="0.35">
      <c r="I6550" s="65" t="str">
        <f>IF(Job_Cards[[#This Row],[Customer Name]]="",I6549,"")</f>
        <v>Counter Sale</v>
      </c>
      <c r="K6550" s="67" t="str">
        <f>_xlfn.XLOOKUP(Job_Cards[[#This Row],[Part Code Issued]],'Inventory Check'!$A$3:$A$3000,'Inventory Check'!$B$3:$B$3000,"WRONG Code",0)</f>
        <v>WRONG Code</v>
      </c>
    </row>
    <row r="6551" spans="9:11" x14ac:dyDescent="0.35">
      <c r="I6551" s="65" t="str">
        <f>IF(Job_Cards[[#This Row],[Customer Name]]="",I6550,"")</f>
        <v>Counter Sale</v>
      </c>
      <c r="K6551" s="67" t="str">
        <f>_xlfn.XLOOKUP(Job_Cards[[#This Row],[Part Code Issued]],'Inventory Check'!$A$3:$A$3000,'Inventory Check'!$B$3:$B$3000,"WRONG Code",0)</f>
        <v>WRONG Code</v>
      </c>
    </row>
    <row r="6552" spans="9:11" x14ac:dyDescent="0.35">
      <c r="I6552" s="65" t="str">
        <f>IF(Job_Cards[[#This Row],[Customer Name]]="",I6551,"")</f>
        <v>Counter Sale</v>
      </c>
      <c r="K6552" s="67" t="str">
        <f>_xlfn.XLOOKUP(Job_Cards[[#This Row],[Part Code Issued]],'Inventory Check'!$A$3:$A$3000,'Inventory Check'!$B$3:$B$3000,"WRONG Code",0)</f>
        <v>WRONG Code</v>
      </c>
    </row>
    <row r="6553" spans="9:11" x14ac:dyDescent="0.35">
      <c r="I6553" s="65" t="str">
        <f>IF(Job_Cards[[#This Row],[Customer Name]]="",I6552,"")</f>
        <v>Counter Sale</v>
      </c>
      <c r="K6553" s="67">
        <f>_xlfn.XLOOKUP(Job_Cards[[#This Row],[Part Code Issued]],'Inventory Check'!$A$3:$A$3000,'Inventory Check'!$B$3:$B$3000,"WRONG Code",0)</f>
        <v>0</v>
      </c>
    </row>
    <row r="6554" spans="9:11" x14ac:dyDescent="0.35">
      <c r="I6554" s="65" t="str">
        <f>IF(Job_Cards[[#This Row],[Customer Name]]="",I6553,"")</f>
        <v>Counter Sale</v>
      </c>
      <c r="K6554" s="67" t="str">
        <f>_xlfn.XLOOKUP(Job_Cards[[#This Row],[Part Code Issued]],'Inventory Check'!$A$3:$A$3000,'Inventory Check'!$B$3:$B$3000,"WRONG Code",0)</f>
        <v>WRONG Code</v>
      </c>
    </row>
    <row r="6555" spans="9:11" x14ac:dyDescent="0.35">
      <c r="I6555" s="65" t="str">
        <f>IF(Job_Cards[[#This Row],[Customer Name]]="",I6554,"")</f>
        <v>Counter Sale</v>
      </c>
      <c r="K6555" s="67" t="str">
        <f>_xlfn.XLOOKUP(Job_Cards[[#This Row],[Part Code Issued]],'Inventory Check'!$A$3:$A$3000,'Inventory Check'!$B$3:$B$3000,"WRONG Code",0)</f>
        <v>WRONG Code</v>
      </c>
    </row>
    <row r="6556" spans="9:11" x14ac:dyDescent="0.35">
      <c r="I6556" s="65" t="str">
        <f>IF(Job_Cards[[#This Row],[Customer Name]]="",I6555,"")</f>
        <v>Counter Sale</v>
      </c>
      <c r="K6556" s="67" t="str">
        <f>_xlfn.XLOOKUP(Job_Cards[[#This Row],[Part Code Issued]],'Inventory Check'!$A$3:$A$3000,'Inventory Check'!$B$3:$B$3000,"WRONG Code",0)</f>
        <v>WRONG Code</v>
      </c>
    </row>
    <row r="6557" spans="9:11" x14ac:dyDescent="0.35">
      <c r="I6557" s="65" t="str">
        <f>IF(Job_Cards[[#This Row],[Customer Name]]="",I6556,"")</f>
        <v>Counter Sale</v>
      </c>
      <c r="K6557" s="67" t="str">
        <f>_xlfn.XLOOKUP(Job_Cards[[#This Row],[Part Code Issued]],'Inventory Check'!$A$3:$A$3000,'Inventory Check'!$B$3:$B$3000,"WRONG Code",0)</f>
        <v>WRONG Code</v>
      </c>
    </row>
    <row r="6558" spans="9:11" x14ac:dyDescent="0.35">
      <c r="I6558" s="65" t="str">
        <f>IF(Job_Cards[[#This Row],[Customer Name]]="",I6557,"")</f>
        <v>Counter Sale</v>
      </c>
      <c r="K6558" s="67" t="str">
        <f>_xlfn.XLOOKUP(Job_Cards[[#This Row],[Part Code Issued]],'Inventory Check'!$A$3:$A$3000,'Inventory Check'!$B$3:$B$3000,"WRONG Code",0)</f>
        <v>WRONG Code</v>
      </c>
    </row>
    <row r="6559" spans="9:11" x14ac:dyDescent="0.35">
      <c r="I6559" s="65" t="str">
        <f>IF(Job_Cards[[#This Row],[Customer Name]]="",I6558,"")</f>
        <v>Counter Sale</v>
      </c>
      <c r="K6559" s="67" t="str">
        <f>_xlfn.XLOOKUP(Job_Cards[[#This Row],[Part Code Issued]],'Inventory Check'!$A$3:$A$3000,'Inventory Check'!$B$3:$B$3000,"WRONG Code",0)</f>
        <v>WRONG Code</v>
      </c>
    </row>
    <row r="6560" spans="9:11" x14ac:dyDescent="0.35">
      <c r="I6560" s="65" t="str">
        <f>IF(Job_Cards[[#This Row],[Customer Name]]="",I6559,"")</f>
        <v>Counter Sale</v>
      </c>
      <c r="K6560" s="67">
        <f>_xlfn.XLOOKUP(Job_Cards[[#This Row],[Part Code Issued]],'Inventory Check'!$A$3:$A$3000,'Inventory Check'!$B$3:$B$3000,"WRONG Code",0)</f>
        <v>0</v>
      </c>
    </row>
    <row r="6561" spans="9:11" x14ac:dyDescent="0.35">
      <c r="I6561" s="65" t="str">
        <f>IF(Job_Cards[[#This Row],[Customer Name]]="",I6560,"")</f>
        <v>Counter Sale</v>
      </c>
      <c r="K6561" s="67" t="str">
        <f>_xlfn.XLOOKUP(Job_Cards[[#This Row],[Part Code Issued]],'Inventory Check'!$A$3:$A$3000,'Inventory Check'!$B$3:$B$3000,"WRONG Code",0)</f>
        <v>WRONG Code</v>
      </c>
    </row>
    <row r="6562" spans="9:11" x14ac:dyDescent="0.35">
      <c r="I6562" s="65" t="str">
        <f>IF(Job_Cards[[#This Row],[Customer Name]]="",I6561,"")</f>
        <v>Counter Sale</v>
      </c>
      <c r="K6562" s="67" t="str">
        <f>_xlfn.XLOOKUP(Job_Cards[[#This Row],[Part Code Issued]],'Inventory Check'!$A$3:$A$3000,'Inventory Check'!$B$3:$B$3000,"WRONG Code",0)</f>
        <v>WRONG Code</v>
      </c>
    </row>
    <row r="6563" spans="9:11" x14ac:dyDescent="0.35">
      <c r="I6563" s="65" t="str">
        <f>IF(Job_Cards[[#This Row],[Customer Name]]="",I6562,"")</f>
        <v>Counter Sale</v>
      </c>
      <c r="K6563" s="67" t="str">
        <f>_xlfn.XLOOKUP(Job_Cards[[#This Row],[Part Code Issued]],'Inventory Check'!$A$3:$A$3000,'Inventory Check'!$B$3:$B$3000,"WRONG Code",0)</f>
        <v>WRONG Code</v>
      </c>
    </row>
    <row r="6564" spans="9:11" x14ac:dyDescent="0.35">
      <c r="I6564" s="65" t="str">
        <f>IF(Job_Cards[[#This Row],[Customer Name]]="",I6563,"")</f>
        <v>Counter Sale</v>
      </c>
      <c r="K6564" s="67" t="str">
        <f>_xlfn.XLOOKUP(Job_Cards[[#This Row],[Part Code Issued]],'Inventory Check'!$A$3:$A$3000,'Inventory Check'!$B$3:$B$3000,"WRONG Code",0)</f>
        <v>WRONG Code</v>
      </c>
    </row>
    <row r="6565" spans="9:11" x14ac:dyDescent="0.35">
      <c r="I6565" s="65" t="str">
        <f>IF(Job_Cards[[#This Row],[Customer Name]]="",I6564,"")</f>
        <v>Counter Sale</v>
      </c>
      <c r="K6565" s="67" t="str">
        <f>_xlfn.XLOOKUP(Job_Cards[[#This Row],[Part Code Issued]],'Inventory Check'!$A$3:$A$3000,'Inventory Check'!$B$3:$B$3000,"WRONG Code",0)</f>
        <v>WRONG Code</v>
      </c>
    </row>
    <row r="6566" spans="9:11" x14ac:dyDescent="0.35">
      <c r="I6566" s="65" t="str">
        <f>IF(Job_Cards[[#This Row],[Customer Name]]="",I6565,"")</f>
        <v>Counter Sale</v>
      </c>
      <c r="K6566" s="67" t="str">
        <f>_xlfn.XLOOKUP(Job_Cards[[#This Row],[Part Code Issued]],'Inventory Check'!$A$3:$A$3000,'Inventory Check'!$B$3:$B$3000,"WRONG Code",0)</f>
        <v>WRONG Code</v>
      </c>
    </row>
    <row r="6567" spans="9:11" x14ac:dyDescent="0.35">
      <c r="I6567" s="65" t="str">
        <f>IF(Job_Cards[[#This Row],[Customer Name]]="",I6566,"")</f>
        <v>Counter Sale</v>
      </c>
      <c r="K6567" s="67">
        <f>_xlfn.XLOOKUP(Job_Cards[[#This Row],[Part Code Issued]],'Inventory Check'!$A$3:$A$3000,'Inventory Check'!$B$3:$B$3000,"WRONG Code",0)</f>
        <v>0</v>
      </c>
    </row>
    <row r="6568" spans="9:11" x14ac:dyDescent="0.35">
      <c r="I6568" s="65" t="str">
        <f>IF(Job_Cards[[#This Row],[Customer Name]]="",I6567,"")</f>
        <v>Counter Sale</v>
      </c>
      <c r="K6568" s="67" t="str">
        <f>_xlfn.XLOOKUP(Job_Cards[[#This Row],[Part Code Issued]],'Inventory Check'!$A$3:$A$3000,'Inventory Check'!$B$3:$B$3000,"WRONG Code",0)</f>
        <v>WRONG Code</v>
      </c>
    </row>
    <row r="6569" spans="9:11" x14ac:dyDescent="0.35">
      <c r="I6569" s="65" t="str">
        <f>IF(Job_Cards[[#This Row],[Customer Name]]="",I6568,"")</f>
        <v>Counter Sale</v>
      </c>
      <c r="K6569" s="67" t="str">
        <f>_xlfn.XLOOKUP(Job_Cards[[#This Row],[Part Code Issued]],'Inventory Check'!$A$3:$A$3000,'Inventory Check'!$B$3:$B$3000,"WRONG Code",0)</f>
        <v>WRONG Code</v>
      </c>
    </row>
    <row r="6570" spans="9:11" x14ac:dyDescent="0.35">
      <c r="I6570" s="65" t="str">
        <f>IF(Job_Cards[[#This Row],[Customer Name]]="",I6569,"")</f>
        <v>Counter Sale</v>
      </c>
      <c r="K6570" s="67" t="str">
        <f>_xlfn.XLOOKUP(Job_Cards[[#This Row],[Part Code Issued]],'Inventory Check'!$A$3:$A$3000,'Inventory Check'!$B$3:$B$3000,"WRONG Code",0)</f>
        <v>WRONG Code</v>
      </c>
    </row>
    <row r="6571" spans="9:11" x14ac:dyDescent="0.35">
      <c r="I6571" s="65" t="str">
        <f>IF(Job_Cards[[#This Row],[Customer Name]]="",I6570,"")</f>
        <v>Counter Sale</v>
      </c>
      <c r="K6571" s="67" t="str">
        <f>_xlfn.XLOOKUP(Job_Cards[[#This Row],[Part Code Issued]],'Inventory Check'!$A$3:$A$3000,'Inventory Check'!$B$3:$B$3000,"WRONG Code",0)</f>
        <v>WRONG Code</v>
      </c>
    </row>
    <row r="6572" spans="9:11" x14ac:dyDescent="0.35">
      <c r="I6572" s="65" t="str">
        <f>IF(Job_Cards[[#This Row],[Customer Name]]="",I6571,"")</f>
        <v>Counter Sale</v>
      </c>
      <c r="K6572" s="67" t="str">
        <f>_xlfn.XLOOKUP(Job_Cards[[#This Row],[Part Code Issued]],'Inventory Check'!$A$3:$A$3000,'Inventory Check'!$B$3:$B$3000,"WRONG Code",0)</f>
        <v>WRONG Code</v>
      </c>
    </row>
    <row r="6573" spans="9:11" x14ac:dyDescent="0.35">
      <c r="I6573" s="65" t="str">
        <f>IF(Job_Cards[[#This Row],[Customer Name]]="",I6572,"")</f>
        <v>Counter Sale</v>
      </c>
      <c r="K6573" s="67" t="str">
        <f>_xlfn.XLOOKUP(Job_Cards[[#This Row],[Part Code Issued]],'Inventory Check'!$A$3:$A$3000,'Inventory Check'!$B$3:$B$3000,"WRONG Code",0)</f>
        <v>WRONG Code</v>
      </c>
    </row>
    <row r="6574" spans="9:11" x14ac:dyDescent="0.35">
      <c r="I6574" s="65" t="str">
        <f>IF(Job_Cards[[#This Row],[Customer Name]]="",I6573,"")</f>
        <v>Counter Sale</v>
      </c>
      <c r="K6574" s="67">
        <f>_xlfn.XLOOKUP(Job_Cards[[#This Row],[Part Code Issued]],'Inventory Check'!$A$3:$A$3000,'Inventory Check'!$B$3:$B$3000,"WRONG Code",0)</f>
        <v>0</v>
      </c>
    </row>
    <row r="6575" spans="9:11" x14ac:dyDescent="0.35">
      <c r="I6575" s="65" t="str">
        <f>IF(Job_Cards[[#This Row],[Customer Name]]="",I6574,"")</f>
        <v>Counter Sale</v>
      </c>
      <c r="K6575" s="67" t="str">
        <f>_xlfn.XLOOKUP(Job_Cards[[#This Row],[Part Code Issued]],'Inventory Check'!$A$3:$A$3000,'Inventory Check'!$B$3:$B$3000,"WRONG Code",0)</f>
        <v>WRONG Code</v>
      </c>
    </row>
    <row r="6576" spans="9:11" x14ac:dyDescent="0.35">
      <c r="I6576" s="65" t="str">
        <f>IF(Job_Cards[[#This Row],[Customer Name]]="",I6575,"")</f>
        <v>Counter Sale</v>
      </c>
      <c r="K6576" s="67" t="str">
        <f>_xlfn.XLOOKUP(Job_Cards[[#This Row],[Part Code Issued]],'Inventory Check'!$A$3:$A$3000,'Inventory Check'!$B$3:$B$3000,"WRONG Code",0)</f>
        <v>WRONG Code</v>
      </c>
    </row>
    <row r="6577" spans="9:11" x14ac:dyDescent="0.35">
      <c r="I6577" s="65" t="str">
        <f>IF(Job_Cards[[#This Row],[Customer Name]]="",I6576,"")</f>
        <v>Counter Sale</v>
      </c>
      <c r="K6577" s="67" t="str">
        <f>_xlfn.XLOOKUP(Job_Cards[[#This Row],[Part Code Issued]],'Inventory Check'!$A$3:$A$3000,'Inventory Check'!$B$3:$B$3000,"WRONG Code",0)</f>
        <v>WRONG Code</v>
      </c>
    </row>
    <row r="6578" spans="9:11" x14ac:dyDescent="0.35">
      <c r="I6578" s="65" t="str">
        <f>IF(Job_Cards[[#This Row],[Customer Name]]="",I6577,"")</f>
        <v>Counter Sale</v>
      </c>
      <c r="K6578" s="67" t="str">
        <f>_xlfn.XLOOKUP(Job_Cards[[#This Row],[Part Code Issued]],'Inventory Check'!$A$3:$A$3000,'Inventory Check'!$B$3:$B$3000,"WRONG Code",0)</f>
        <v>WRONG Code</v>
      </c>
    </row>
    <row r="6579" spans="9:11" x14ac:dyDescent="0.35">
      <c r="I6579" s="65" t="str">
        <f>IF(Job_Cards[[#This Row],[Customer Name]]="",I6578,"")</f>
        <v>Counter Sale</v>
      </c>
      <c r="K6579" s="67" t="str">
        <f>_xlfn.XLOOKUP(Job_Cards[[#This Row],[Part Code Issued]],'Inventory Check'!$A$3:$A$3000,'Inventory Check'!$B$3:$B$3000,"WRONG Code",0)</f>
        <v>WRONG Code</v>
      </c>
    </row>
    <row r="6580" spans="9:11" x14ac:dyDescent="0.35">
      <c r="I6580" s="65" t="str">
        <f>IF(Job_Cards[[#This Row],[Customer Name]]="",I6579,"")</f>
        <v>Counter Sale</v>
      </c>
      <c r="K6580" s="67" t="str">
        <f>_xlfn.XLOOKUP(Job_Cards[[#This Row],[Part Code Issued]],'Inventory Check'!$A$3:$A$3000,'Inventory Check'!$B$3:$B$3000,"WRONG Code",0)</f>
        <v>WRONG Code</v>
      </c>
    </row>
    <row r="6581" spans="9:11" x14ac:dyDescent="0.35">
      <c r="I6581" s="65" t="str">
        <f>IF(Job_Cards[[#This Row],[Customer Name]]="",I6580,"")</f>
        <v>Counter Sale</v>
      </c>
      <c r="K6581" s="67">
        <f>_xlfn.XLOOKUP(Job_Cards[[#This Row],[Part Code Issued]],'Inventory Check'!$A$3:$A$3000,'Inventory Check'!$B$3:$B$3000,"WRONG Code",0)</f>
        <v>0</v>
      </c>
    </row>
    <row r="6582" spans="9:11" x14ac:dyDescent="0.35">
      <c r="I6582" s="65" t="str">
        <f>IF(Job_Cards[[#This Row],[Customer Name]]="",I6581,"")</f>
        <v>Counter Sale</v>
      </c>
      <c r="K6582" s="67" t="str">
        <f>_xlfn.XLOOKUP(Job_Cards[[#This Row],[Part Code Issued]],'Inventory Check'!$A$3:$A$3000,'Inventory Check'!$B$3:$B$3000,"WRONG Code",0)</f>
        <v>WRONG Code</v>
      </c>
    </row>
    <row r="6583" spans="9:11" x14ac:dyDescent="0.35">
      <c r="I6583" s="65" t="str">
        <f>IF(Job_Cards[[#This Row],[Customer Name]]="",I6582,"")</f>
        <v>Counter Sale</v>
      </c>
      <c r="K6583" s="67" t="str">
        <f>_xlfn.XLOOKUP(Job_Cards[[#This Row],[Part Code Issued]],'Inventory Check'!$A$3:$A$3000,'Inventory Check'!$B$3:$B$3000,"WRONG Code",0)</f>
        <v>WRONG Code</v>
      </c>
    </row>
    <row r="6584" spans="9:11" x14ac:dyDescent="0.35">
      <c r="I6584" s="65" t="str">
        <f>IF(Job_Cards[[#This Row],[Customer Name]]="",I6583,"")</f>
        <v>Counter Sale</v>
      </c>
      <c r="K6584" s="67" t="str">
        <f>_xlfn.XLOOKUP(Job_Cards[[#This Row],[Part Code Issued]],'Inventory Check'!$A$3:$A$3000,'Inventory Check'!$B$3:$B$3000,"WRONG Code",0)</f>
        <v>WRONG Code</v>
      </c>
    </row>
    <row r="6585" spans="9:11" x14ac:dyDescent="0.35">
      <c r="I6585" s="65" t="str">
        <f>IF(Job_Cards[[#This Row],[Customer Name]]="",I6584,"")</f>
        <v>Counter Sale</v>
      </c>
      <c r="K6585" s="67" t="str">
        <f>_xlfn.XLOOKUP(Job_Cards[[#This Row],[Part Code Issued]],'Inventory Check'!$A$3:$A$3000,'Inventory Check'!$B$3:$B$3000,"WRONG Code",0)</f>
        <v>WRONG Code</v>
      </c>
    </row>
    <row r="6586" spans="9:11" x14ac:dyDescent="0.35">
      <c r="I6586" s="65" t="str">
        <f>IF(Job_Cards[[#This Row],[Customer Name]]="",I6585,"")</f>
        <v>Counter Sale</v>
      </c>
      <c r="K6586" s="67" t="str">
        <f>_xlfn.XLOOKUP(Job_Cards[[#This Row],[Part Code Issued]],'Inventory Check'!$A$3:$A$3000,'Inventory Check'!$B$3:$B$3000,"WRONG Code",0)</f>
        <v>WRONG Code</v>
      </c>
    </row>
    <row r="6587" spans="9:11" x14ac:dyDescent="0.35">
      <c r="I6587" s="65" t="str">
        <f>IF(Job_Cards[[#This Row],[Customer Name]]="",I6586,"")</f>
        <v>Counter Sale</v>
      </c>
      <c r="K6587" s="67" t="str">
        <f>_xlfn.XLOOKUP(Job_Cards[[#This Row],[Part Code Issued]],'Inventory Check'!$A$3:$A$3000,'Inventory Check'!$B$3:$B$3000,"WRONG Code",0)</f>
        <v>WRONG Code</v>
      </c>
    </row>
    <row r="6588" spans="9:11" x14ac:dyDescent="0.35">
      <c r="I6588" s="65" t="str">
        <f>IF(Job_Cards[[#This Row],[Customer Name]]="",I6587,"")</f>
        <v>Counter Sale</v>
      </c>
      <c r="K6588" s="67">
        <f>_xlfn.XLOOKUP(Job_Cards[[#This Row],[Part Code Issued]],'Inventory Check'!$A$3:$A$3000,'Inventory Check'!$B$3:$B$3000,"WRONG Code",0)</f>
        <v>0</v>
      </c>
    </row>
    <row r="6589" spans="9:11" x14ac:dyDescent="0.35">
      <c r="I6589" s="65" t="str">
        <f>IF(Job_Cards[[#This Row],[Customer Name]]="",I6588,"")</f>
        <v>Counter Sale</v>
      </c>
      <c r="K6589" s="67" t="str">
        <f>_xlfn.XLOOKUP(Job_Cards[[#This Row],[Part Code Issued]],'Inventory Check'!$A$3:$A$3000,'Inventory Check'!$B$3:$B$3000,"WRONG Code",0)</f>
        <v>WRONG Code</v>
      </c>
    </row>
    <row r="6590" spans="9:11" x14ac:dyDescent="0.35">
      <c r="I6590" s="65" t="str">
        <f>IF(Job_Cards[[#This Row],[Customer Name]]="",I6589,"")</f>
        <v>Counter Sale</v>
      </c>
      <c r="K6590" s="67" t="str">
        <f>_xlfn.XLOOKUP(Job_Cards[[#This Row],[Part Code Issued]],'Inventory Check'!$A$3:$A$3000,'Inventory Check'!$B$3:$B$3000,"WRONG Code",0)</f>
        <v>WRONG Code</v>
      </c>
    </row>
    <row r="6591" spans="9:11" x14ac:dyDescent="0.35">
      <c r="I6591" s="65" t="str">
        <f>IF(Job_Cards[[#This Row],[Customer Name]]="",I6590,"")</f>
        <v>Counter Sale</v>
      </c>
      <c r="K6591" s="67" t="str">
        <f>_xlfn.XLOOKUP(Job_Cards[[#This Row],[Part Code Issued]],'Inventory Check'!$A$3:$A$3000,'Inventory Check'!$B$3:$B$3000,"WRONG Code",0)</f>
        <v>WRONG Code</v>
      </c>
    </row>
    <row r="6592" spans="9:11" x14ac:dyDescent="0.35">
      <c r="I6592" s="65" t="str">
        <f>IF(Job_Cards[[#This Row],[Customer Name]]="",I6591,"")</f>
        <v>Counter Sale</v>
      </c>
      <c r="K6592" s="67" t="str">
        <f>_xlfn.XLOOKUP(Job_Cards[[#This Row],[Part Code Issued]],'Inventory Check'!$A$3:$A$3000,'Inventory Check'!$B$3:$B$3000,"WRONG Code",0)</f>
        <v>WRONG Code</v>
      </c>
    </row>
    <row r="6593" spans="9:11" x14ac:dyDescent="0.35">
      <c r="I6593" s="65" t="str">
        <f>IF(Job_Cards[[#This Row],[Customer Name]]="",I6592,"")</f>
        <v>Counter Sale</v>
      </c>
      <c r="K6593" s="67" t="str">
        <f>_xlfn.XLOOKUP(Job_Cards[[#This Row],[Part Code Issued]],'Inventory Check'!$A$3:$A$3000,'Inventory Check'!$B$3:$B$3000,"WRONG Code",0)</f>
        <v>WRONG Code</v>
      </c>
    </row>
    <row r="6594" spans="9:11" x14ac:dyDescent="0.35">
      <c r="I6594" s="65" t="str">
        <f>IF(Job_Cards[[#This Row],[Customer Name]]="",I6593,"")</f>
        <v>Counter Sale</v>
      </c>
      <c r="K6594" s="67" t="str">
        <f>_xlfn.XLOOKUP(Job_Cards[[#This Row],[Part Code Issued]],'Inventory Check'!$A$3:$A$3000,'Inventory Check'!$B$3:$B$3000,"WRONG Code",0)</f>
        <v>WRONG Code</v>
      </c>
    </row>
    <row r="6595" spans="9:11" x14ac:dyDescent="0.35">
      <c r="I6595" s="65" t="str">
        <f>IF(Job_Cards[[#This Row],[Customer Name]]="",I6594,"")</f>
        <v>Counter Sale</v>
      </c>
      <c r="K6595" s="67" t="str">
        <f>_xlfn.XLOOKUP(Job_Cards[[#This Row],[Part Code Issued]],'Inventory Check'!$A$3:$A$3000,'Inventory Check'!$B$3:$B$3000,"WRONG Code",0)</f>
        <v>WRONG Code</v>
      </c>
    </row>
    <row r="6596" spans="9:11" x14ac:dyDescent="0.35">
      <c r="I6596" s="65" t="str">
        <f>IF(Job_Cards[[#This Row],[Customer Name]]="",I6595,"")</f>
        <v>Counter Sale</v>
      </c>
      <c r="K6596" s="67">
        <f>_xlfn.XLOOKUP(Job_Cards[[#This Row],[Part Code Issued]],'Inventory Check'!$A$3:$A$3000,'Inventory Check'!$B$3:$B$3000,"WRONG Code",0)</f>
        <v>0</v>
      </c>
    </row>
    <row r="6597" spans="9:11" x14ac:dyDescent="0.35">
      <c r="I6597" s="65" t="str">
        <f>IF(Job_Cards[[#This Row],[Customer Name]]="",I6596,"")</f>
        <v>Counter Sale</v>
      </c>
      <c r="K6597" s="67" t="str">
        <f>_xlfn.XLOOKUP(Job_Cards[[#This Row],[Part Code Issued]],'Inventory Check'!$A$3:$A$3000,'Inventory Check'!$B$3:$B$3000,"WRONG Code",0)</f>
        <v>WRONG Code</v>
      </c>
    </row>
    <row r="6598" spans="9:11" x14ac:dyDescent="0.35">
      <c r="I6598" s="65" t="str">
        <f>IF(Job_Cards[[#This Row],[Customer Name]]="",I6597,"")</f>
        <v>Counter Sale</v>
      </c>
      <c r="K6598" s="67" t="str">
        <f>_xlfn.XLOOKUP(Job_Cards[[#This Row],[Part Code Issued]],'Inventory Check'!$A$3:$A$3000,'Inventory Check'!$B$3:$B$3000,"WRONG Code",0)</f>
        <v>WRONG Code</v>
      </c>
    </row>
    <row r="6599" spans="9:11" x14ac:dyDescent="0.35">
      <c r="I6599" s="65" t="str">
        <f>IF(Job_Cards[[#This Row],[Customer Name]]="",I6598,"")</f>
        <v>Counter Sale</v>
      </c>
      <c r="K6599" s="67" t="str">
        <f>_xlfn.XLOOKUP(Job_Cards[[#This Row],[Part Code Issued]],'Inventory Check'!$A$3:$A$3000,'Inventory Check'!$B$3:$B$3000,"WRONG Code",0)</f>
        <v>WRONG Code</v>
      </c>
    </row>
    <row r="6600" spans="9:11" x14ac:dyDescent="0.35">
      <c r="I6600" s="65" t="str">
        <f>IF(Job_Cards[[#This Row],[Customer Name]]="",I6599,"")</f>
        <v>Counter Sale</v>
      </c>
      <c r="K6600" s="67" t="str">
        <f>_xlfn.XLOOKUP(Job_Cards[[#This Row],[Part Code Issued]],'Inventory Check'!$A$3:$A$3000,'Inventory Check'!$B$3:$B$3000,"WRONG Code",0)</f>
        <v>WRONG Code</v>
      </c>
    </row>
    <row r="6601" spans="9:11" x14ac:dyDescent="0.35">
      <c r="I6601" s="65" t="str">
        <f>IF(Job_Cards[[#This Row],[Customer Name]]="",I6600,"")</f>
        <v>Counter Sale</v>
      </c>
      <c r="K6601" s="67" t="str">
        <f>_xlfn.XLOOKUP(Job_Cards[[#This Row],[Part Code Issued]],'Inventory Check'!$A$3:$A$3000,'Inventory Check'!$B$3:$B$3000,"WRONG Code",0)</f>
        <v>WRONG Code</v>
      </c>
    </row>
    <row r="6602" spans="9:11" x14ac:dyDescent="0.35">
      <c r="I6602" s="65" t="str">
        <f>IF(Job_Cards[[#This Row],[Customer Name]]="",I6601,"")</f>
        <v>Counter Sale</v>
      </c>
      <c r="K6602" s="67" t="str">
        <f>_xlfn.XLOOKUP(Job_Cards[[#This Row],[Part Code Issued]],'Inventory Check'!$A$3:$A$3000,'Inventory Check'!$B$3:$B$3000,"WRONG Code",0)</f>
        <v>WRONG Code</v>
      </c>
    </row>
    <row r="6603" spans="9:11" x14ac:dyDescent="0.35">
      <c r="I6603" s="65" t="str">
        <f>IF(Job_Cards[[#This Row],[Customer Name]]="",I6602,"")</f>
        <v>Counter Sale</v>
      </c>
      <c r="K6603" s="67">
        <f>_xlfn.XLOOKUP(Job_Cards[[#This Row],[Part Code Issued]],'Inventory Check'!$A$3:$A$3000,'Inventory Check'!$B$3:$B$3000,"WRONG Code",0)</f>
        <v>0</v>
      </c>
    </row>
    <row r="6604" spans="9:11" x14ac:dyDescent="0.35">
      <c r="I6604" s="65" t="str">
        <f>IF(Job_Cards[[#This Row],[Customer Name]]="",I6603,"")</f>
        <v>Counter Sale</v>
      </c>
      <c r="K6604" s="67" t="str">
        <f>_xlfn.XLOOKUP(Job_Cards[[#This Row],[Part Code Issued]],'Inventory Check'!$A$3:$A$3000,'Inventory Check'!$B$3:$B$3000,"WRONG Code",0)</f>
        <v>WRONG Code</v>
      </c>
    </row>
    <row r="6605" spans="9:11" x14ac:dyDescent="0.35">
      <c r="I6605" s="65" t="str">
        <f>IF(Job_Cards[[#This Row],[Customer Name]]="",I6604,"")</f>
        <v>Counter Sale</v>
      </c>
      <c r="K6605" s="67" t="str">
        <f>_xlfn.XLOOKUP(Job_Cards[[#This Row],[Part Code Issued]],'Inventory Check'!$A$3:$A$3000,'Inventory Check'!$B$3:$B$3000,"WRONG Code",0)</f>
        <v>WRONG Code</v>
      </c>
    </row>
    <row r="6606" spans="9:11" x14ac:dyDescent="0.35">
      <c r="I6606" s="65" t="str">
        <f>IF(Job_Cards[[#This Row],[Customer Name]]="",I6605,"")</f>
        <v>Counter Sale</v>
      </c>
      <c r="K6606" s="67" t="str">
        <f>_xlfn.XLOOKUP(Job_Cards[[#This Row],[Part Code Issued]],'Inventory Check'!$A$3:$A$3000,'Inventory Check'!$B$3:$B$3000,"WRONG Code",0)</f>
        <v>WRONG Code</v>
      </c>
    </row>
    <row r="6607" spans="9:11" x14ac:dyDescent="0.35">
      <c r="I6607" s="65" t="str">
        <f>IF(Job_Cards[[#This Row],[Customer Name]]="",I6606,"")</f>
        <v>Counter Sale</v>
      </c>
      <c r="K6607" s="67" t="str">
        <f>_xlfn.XLOOKUP(Job_Cards[[#This Row],[Part Code Issued]],'Inventory Check'!$A$3:$A$3000,'Inventory Check'!$B$3:$B$3000,"WRONG Code",0)</f>
        <v>WRONG Code</v>
      </c>
    </row>
    <row r="6608" spans="9:11" x14ac:dyDescent="0.35">
      <c r="I6608" s="65" t="str">
        <f>IF(Job_Cards[[#This Row],[Customer Name]]="",I6607,"")</f>
        <v>Counter Sale</v>
      </c>
      <c r="K6608" s="67" t="str">
        <f>_xlfn.XLOOKUP(Job_Cards[[#This Row],[Part Code Issued]],'Inventory Check'!$A$3:$A$3000,'Inventory Check'!$B$3:$B$3000,"WRONG Code",0)</f>
        <v>WRONG Code</v>
      </c>
    </row>
    <row r="6609" spans="9:11" x14ac:dyDescent="0.35">
      <c r="I6609" s="65" t="str">
        <f>IF(Job_Cards[[#This Row],[Customer Name]]="",I6608,"")</f>
        <v>Counter Sale</v>
      </c>
      <c r="K6609" s="67" t="str">
        <f>_xlfn.XLOOKUP(Job_Cards[[#This Row],[Part Code Issued]],'Inventory Check'!$A$3:$A$3000,'Inventory Check'!$B$3:$B$3000,"WRONG Code",0)</f>
        <v>WRONG Code</v>
      </c>
    </row>
    <row r="6610" spans="9:11" x14ac:dyDescent="0.35">
      <c r="I6610" s="65" t="str">
        <f>IF(Job_Cards[[#This Row],[Customer Name]]="",I6609,"")</f>
        <v>Counter Sale</v>
      </c>
      <c r="K6610" s="67">
        <f>_xlfn.XLOOKUP(Job_Cards[[#This Row],[Part Code Issued]],'Inventory Check'!$A$3:$A$3000,'Inventory Check'!$B$3:$B$3000,"WRONG Code",0)</f>
        <v>0</v>
      </c>
    </row>
    <row r="6611" spans="9:11" x14ac:dyDescent="0.35">
      <c r="I6611" s="65" t="str">
        <f>IF(Job_Cards[[#This Row],[Customer Name]]="",I6610,"")</f>
        <v>Counter Sale</v>
      </c>
      <c r="K6611" s="67" t="str">
        <f>_xlfn.XLOOKUP(Job_Cards[[#This Row],[Part Code Issued]],'Inventory Check'!$A$3:$A$3000,'Inventory Check'!$B$3:$B$3000,"WRONG Code",0)</f>
        <v>WRONG Code</v>
      </c>
    </row>
    <row r="6612" spans="9:11" x14ac:dyDescent="0.35">
      <c r="I6612" s="65" t="str">
        <f>IF(Job_Cards[[#This Row],[Customer Name]]="",I6611,"")</f>
        <v>Counter Sale</v>
      </c>
      <c r="K6612" s="67" t="str">
        <f>_xlfn.XLOOKUP(Job_Cards[[#This Row],[Part Code Issued]],'Inventory Check'!$A$3:$A$3000,'Inventory Check'!$B$3:$B$3000,"WRONG Code",0)</f>
        <v>WRONG Code</v>
      </c>
    </row>
    <row r="6613" spans="9:11" x14ac:dyDescent="0.35">
      <c r="I6613" s="65" t="str">
        <f>IF(Job_Cards[[#This Row],[Customer Name]]="",I6612,"")</f>
        <v>Counter Sale</v>
      </c>
      <c r="K6613" s="67" t="str">
        <f>_xlfn.XLOOKUP(Job_Cards[[#This Row],[Part Code Issued]],'Inventory Check'!$A$3:$A$3000,'Inventory Check'!$B$3:$B$3000,"WRONG Code",0)</f>
        <v>WRONG Code</v>
      </c>
    </row>
    <row r="6614" spans="9:11" x14ac:dyDescent="0.35">
      <c r="I6614" s="65" t="str">
        <f>IF(Job_Cards[[#This Row],[Customer Name]]="",I6613,"")</f>
        <v>Counter Sale</v>
      </c>
      <c r="K6614" s="67" t="str">
        <f>_xlfn.XLOOKUP(Job_Cards[[#This Row],[Part Code Issued]],'Inventory Check'!$A$3:$A$3000,'Inventory Check'!$B$3:$B$3000,"WRONG Code",0)</f>
        <v>WRONG Code</v>
      </c>
    </row>
    <row r="6615" spans="9:11" x14ac:dyDescent="0.35">
      <c r="I6615" s="65" t="str">
        <f>IF(Job_Cards[[#This Row],[Customer Name]]="",I6614,"")</f>
        <v>Counter Sale</v>
      </c>
      <c r="K6615" s="67" t="str">
        <f>_xlfn.XLOOKUP(Job_Cards[[#This Row],[Part Code Issued]],'Inventory Check'!$A$3:$A$3000,'Inventory Check'!$B$3:$B$3000,"WRONG Code",0)</f>
        <v>WRONG Code</v>
      </c>
    </row>
    <row r="6616" spans="9:11" x14ac:dyDescent="0.35">
      <c r="I6616" s="65" t="str">
        <f>IF(Job_Cards[[#This Row],[Customer Name]]="",I6615,"")</f>
        <v>Counter Sale</v>
      </c>
      <c r="K6616" s="67" t="str">
        <f>_xlfn.XLOOKUP(Job_Cards[[#This Row],[Part Code Issued]],'Inventory Check'!$A$3:$A$3000,'Inventory Check'!$B$3:$B$3000,"WRONG Code",0)</f>
        <v>WRONG Code</v>
      </c>
    </row>
    <row r="6617" spans="9:11" x14ac:dyDescent="0.35">
      <c r="I6617" s="65" t="str">
        <f>IF(Job_Cards[[#This Row],[Customer Name]]="",I6616,"")</f>
        <v>Counter Sale</v>
      </c>
      <c r="K6617" s="67">
        <f>_xlfn.XLOOKUP(Job_Cards[[#This Row],[Part Code Issued]],'Inventory Check'!$A$3:$A$3000,'Inventory Check'!$B$3:$B$3000,"WRONG Code",0)</f>
        <v>0</v>
      </c>
    </row>
    <row r="6618" spans="9:11" x14ac:dyDescent="0.35">
      <c r="I6618" s="65" t="str">
        <f>IF(Job_Cards[[#This Row],[Customer Name]]="",I6617,"")</f>
        <v>Counter Sale</v>
      </c>
      <c r="K6618" s="67" t="str">
        <f>_xlfn.XLOOKUP(Job_Cards[[#This Row],[Part Code Issued]],'Inventory Check'!$A$3:$A$3000,'Inventory Check'!$B$3:$B$3000,"WRONG Code",0)</f>
        <v>WRONG Code</v>
      </c>
    </row>
    <row r="6619" spans="9:11" x14ac:dyDescent="0.35">
      <c r="I6619" s="65" t="str">
        <f>IF(Job_Cards[[#This Row],[Customer Name]]="",I6618,"")</f>
        <v>Counter Sale</v>
      </c>
      <c r="K6619" s="67" t="str">
        <f>_xlfn.XLOOKUP(Job_Cards[[#This Row],[Part Code Issued]],'Inventory Check'!$A$3:$A$3000,'Inventory Check'!$B$3:$B$3000,"WRONG Code",0)</f>
        <v>WRONG Code</v>
      </c>
    </row>
    <row r="6620" spans="9:11" x14ac:dyDescent="0.35">
      <c r="I6620" s="65" t="str">
        <f>IF(Job_Cards[[#This Row],[Customer Name]]="",I6619,"")</f>
        <v>Counter Sale</v>
      </c>
      <c r="K6620" s="67" t="str">
        <f>_xlfn.XLOOKUP(Job_Cards[[#This Row],[Part Code Issued]],'Inventory Check'!$A$3:$A$3000,'Inventory Check'!$B$3:$B$3000,"WRONG Code",0)</f>
        <v>WRONG Code</v>
      </c>
    </row>
    <row r="6621" spans="9:11" x14ac:dyDescent="0.35">
      <c r="I6621" s="65" t="str">
        <f>IF(Job_Cards[[#This Row],[Customer Name]]="",I6620,"")</f>
        <v>Counter Sale</v>
      </c>
      <c r="K6621" s="67" t="str">
        <f>_xlfn.XLOOKUP(Job_Cards[[#This Row],[Part Code Issued]],'Inventory Check'!$A$3:$A$3000,'Inventory Check'!$B$3:$B$3000,"WRONG Code",0)</f>
        <v>WRONG Code</v>
      </c>
    </row>
    <row r="6622" spans="9:11" x14ac:dyDescent="0.35">
      <c r="I6622" s="65" t="str">
        <f>IF(Job_Cards[[#This Row],[Customer Name]]="",I6621,"")</f>
        <v>Counter Sale</v>
      </c>
      <c r="K6622" s="67" t="str">
        <f>_xlfn.XLOOKUP(Job_Cards[[#This Row],[Part Code Issued]],'Inventory Check'!$A$3:$A$3000,'Inventory Check'!$B$3:$B$3000,"WRONG Code",0)</f>
        <v>WRONG Code</v>
      </c>
    </row>
    <row r="6623" spans="9:11" x14ac:dyDescent="0.35">
      <c r="I6623" s="65" t="str">
        <f>IF(Job_Cards[[#This Row],[Customer Name]]="",I6622,"")</f>
        <v>Counter Sale</v>
      </c>
      <c r="K6623" s="67" t="str">
        <f>_xlfn.XLOOKUP(Job_Cards[[#This Row],[Part Code Issued]],'Inventory Check'!$A$3:$A$3000,'Inventory Check'!$B$3:$B$3000,"WRONG Code",0)</f>
        <v>WRONG Code</v>
      </c>
    </row>
    <row r="6624" spans="9:11" x14ac:dyDescent="0.35">
      <c r="I6624" s="65" t="str">
        <f>IF(Job_Cards[[#This Row],[Customer Name]]="",I6623,"")</f>
        <v>Counter Sale</v>
      </c>
      <c r="K6624" s="67">
        <f>_xlfn.XLOOKUP(Job_Cards[[#This Row],[Part Code Issued]],'Inventory Check'!$A$3:$A$3000,'Inventory Check'!$B$3:$B$3000,"WRONG Code",0)</f>
        <v>0</v>
      </c>
    </row>
    <row r="6625" spans="9:11" x14ac:dyDescent="0.35">
      <c r="I6625" s="65" t="str">
        <f>IF(Job_Cards[[#This Row],[Customer Name]]="",I6624,"")</f>
        <v>Counter Sale</v>
      </c>
      <c r="K6625" s="67" t="str">
        <f>_xlfn.XLOOKUP(Job_Cards[[#This Row],[Part Code Issued]],'Inventory Check'!$A$3:$A$3000,'Inventory Check'!$B$3:$B$3000,"WRONG Code",0)</f>
        <v>WRONG Code</v>
      </c>
    </row>
    <row r="6626" spans="9:11" x14ac:dyDescent="0.35">
      <c r="I6626" s="65" t="str">
        <f>IF(Job_Cards[[#This Row],[Customer Name]]="",I6625,"")</f>
        <v>Counter Sale</v>
      </c>
      <c r="K6626" s="67" t="str">
        <f>_xlfn.XLOOKUP(Job_Cards[[#This Row],[Part Code Issued]],'Inventory Check'!$A$3:$A$3000,'Inventory Check'!$B$3:$B$3000,"WRONG Code",0)</f>
        <v>WRONG Code</v>
      </c>
    </row>
    <row r="6627" spans="9:11" x14ac:dyDescent="0.35">
      <c r="I6627" s="65" t="str">
        <f>IF(Job_Cards[[#This Row],[Customer Name]]="",I6626,"")</f>
        <v>Counter Sale</v>
      </c>
      <c r="K6627" s="67" t="str">
        <f>_xlfn.XLOOKUP(Job_Cards[[#This Row],[Part Code Issued]],'Inventory Check'!$A$3:$A$3000,'Inventory Check'!$B$3:$B$3000,"WRONG Code",0)</f>
        <v>WRONG Code</v>
      </c>
    </row>
    <row r="6628" spans="9:11" x14ac:dyDescent="0.35">
      <c r="I6628" s="65" t="str">
        <f>IF(Job_Cards[[#This Row],[Customer Name]]="",I6627,"")</f>
        <v>Counter Sale</v>
      </c>
      <c r="K6628" s="67" t="str">
        <f>_xlfn.XLOOKUP(Job_Cards[[#This Row],[Part Code Issued]],'Inventory Check'!$A$3:$A$3000,'Inventory Check'!$B$3:$B$3000,"WRONG Code",0)</f>
        <v>WRONG Code</v>
      </c>
    </row>
    <row r="6629" spans="9:11" x14ac:dyDescent="0.35">
      <c r="I6629" s="65" t="str">
        <f>IF(Job_Cards[[#This Row],[Customer Name]]="",I6628,"")</f>
        <v>Counter Sale</v>
      </c>
      <c r="K6629" s="67" t="str">
        <f>_xlfn.XLOOKUP(Job_Cards[[#This Row],[Part Code Issued]],'Inventory Check'!$A$3:$A$3000,'Inventory Check'!$B$3:$B$3000,"WRONG Code",0)</f>
        <v>WRONG Code</v>
      </c>
    </row>
    <row r="6630" spans="9:11" x14ac:dyDescent="0.35">
      <c r="I6630" s="65" t="str">
        <f>IF(Job_Cards[[#This Row],[Customer Name]]="",I6629,"")</f>
        <v>Counter Sale</v>
      </c>
      <c r="K6630" s="67" t="str">
        <f>_xlfn.XLOOKUP(Job_Cards[[#This Row],[Part Code Issued]],'Inventory Check'!$A$3:$A$3000,'Inventory Check'!$B$3:$B$3000,"WRONG Code",0)</f>
        <v>WRONG Code</v>
      </c>
    </row>
    <row r="6631" spans="9:11" x14ac:dyDescent="0.35">
      <c r="I6631" s="65" t="str">
        <f>IF(Job_Cards[[#This Row],[Customer Name]]="",I6630,"")</f>
        <v>Counter Sale</v>
      </c>
      <c r="K6631" s="67">
        <f>_xlfn.XLOOKUP(Job_Cards[[#This Row],[Part Code Issued]],'Inventory Check'!$A$3:$A$3000,'Inventory Check'!$B$3:$B$3000,"WRONG Code",0)</f>
        <v>0</v>
      </c>
    </row>
    <row r="6632" spans="9:11" x14ac:dyDescent="0.35">
      <c r="I6632" s="65" t="str">
        <f>IF(Job_Cards[[#This Row],[Customer Name]]="",I6631,"")</f>
        <v>Counter Sale</v>
      </c>
      <c r="K6632" s="67" t="str">
        <f>_xlfn.XLOOKUP(Job_Cards[[#This Row],[Part Code Issued]],'Inventory Check'!$A$3:$A$3000,'Inventory Check'!$B$3:$B$3000,"WRONG Code",0)</f>
        <v>WRONG Code</v>
      </c>
    </row>
    <row r="6633" spans="9:11" x14ac:dyDescent="0.35">
      <c r="I6633" s="65" t="str">
        <f>IF(Job_Cards[[#This Row],[Customer Name]]="",I6632,"")</f>
        <v>Counter Sale</v>
      </c>
      <c r="K6633" s="67" t="str">
        <f>_xlfn.XLOOKUP(Job_Cards[[#This Row],[Part Code Issued]],'Inventory Check'!$A$3:$A$3000,'Inventory Check'!$B$3:$B$3000,"WRONG Code",0)</f>
        <v>WRONG Code</v>
      </c>
    </row>
    <row r="6634" spans="9:11" x14ac:dyDescent="0.35">
      <c r="I6634" s="65" t="str">
        <f>IF(Job_Cards[[#This Row],[Customer Name]]="",I6633,"")</f>
        <v>Counter Sale</v>
      </c>
      <c r="K6634" s="67" t="str">
        <f>_xlfn.XLOOKUP(Job_Cards[[#This Row],[Part Code Issued]],'Inventory Check'!$A$3:$A$3000,'Inventory Check'!$B$3:$B$3000,"WRONG Code",0)</f>
        <v>WRONG Code</v>
      </c>
    </row>
    <row r="6635" spans="9:11" x14ac:dyDescent="0.35">
      <c r="I6635" s="65" t="str">
        <f>IF(Job_Cards[[#This Row],[Customer Name]]="",I6634,"")</f>
        <v>Counter Sale</v>
      </c>
      <c r="K6635" s="67" t="str">
        <f>_xlfn.XLOOKUP(Job_Cards[[#This Row],[Part Code Issued]],'Inventory Check'!$A$3:$A$3000,'Inventory Check'!$B$3:$B$3000,"WRONG Code",0)</f>
        <v>WRONG Code</v>
      </c>
    </row>
    <row r="6636" spans="9:11" x14ac:dyDescent="0.35">
      <c r="I6636" s="65" t="str">
        <f>IF(Job_Cards[[#This Row],[Customer Name]]="",I6635,"")</f>
        <v>Counter Sale</v>
      </c>
      <c r="K6636" s="67" t="str">
        <f>_xlfn.XLOOKUP(Job_Cards[[#This Row],[Part Code Issued]],'Inventory Check'!$A$3:$A$3000,'Inventory Check'!$B$3:$B$3000,"WRONG Code",0)</f>
        <v>WRONG Code</v>
      </c>
    </row>
    <row r="6637" spans="9:11" x14ac:dyDescent="0.35">
      <c r="I6637" s="65" t="str">
        <f>IF(Job_Cards[[#This Row],[Customer Name]]="",I6636,"")</f>
        <v>Counter Sale</v>
      </c>
      <c r="K6637" s="67" t="str">
        <f>_xlfn.XLOOKUP(Job_Cards[[#This Row],[Part Code Issued]],'Inventory Check'!$A$3:$A$3000,'Inventory Check'!$B$3:$B$3000,"WRONG Code",0)</f>
        <v>WRONG Code</v>
      </c>
    </row>
    <row r="6638" spans="9:11" x14ac:dyDescent="0.35">
      <c r="I6638" s="65" t="str">
        <f>IF(Job_Cards[[#This Row],[Customer Name]]="",I6637,"")</f>
        <v>Counter Sale</v>
      </c>
      <c r="K6638" s="67" t="str">
        <f>_xlfn.XLOOKUP(Job_Cards[[#This Row],[Part Code Issued]],'Inventory Check'!$A$3:$A$3000,'Inventory Check'!$B$3:$B$3000,"WRONG Code",0)</f>
        <v>WRONG Code</v>
      </c>
    </row>
    <row r="6639" spans="9:11" x14ac:dyDescent="0.35">
      <c r="I6639" s="65" t="str">
        <f>IF(Job_Cards[[#This Row],[Customer Name]]="",I6638,"")</f>
        <v>Counter Sale</v>
      </c>
      <c r="K6639" s="67">
        <f>_xlfn.XLOOKUP(Job_Cards[[#This Row],[Part Code Issued]],'Inventory Check'!$A$3:$A$3000,'Inventory Check'!$B$3:$B$3000,"WRONG Code",0)</f>
        <v>0</v>
      </c>
    </row>
    <row r="6640" spans="9:11" x14ac:dyDescent="0.35">
      <c r="I6640" s="65" t="str">
        <f>IF(Job_Cards[[#This Row],[Customer Name]]="",I6639,"")</f>
        <v>Counter Sale</v>
      </c>
      <c r="K6640" s="67" t="str">
        <f>_xlfn.XLOOKUP(Job_Cards[[#This Row],[Part Code Issued]],'Inventory Check'!$A$3:$A$3000,'Inventory Check'!$B$3:$B$3000,"WRONG Code",0)</f>
        <v>WRONG Code</v>
      </c>
    </row>
    <row r="6641" spans="9:11" x14ac:dyDescent="0.35">
      <c r="I6641" s="65" t="str">
        <f>IF(Job_Cards[[#This Row],[Customer Name]]="",I6640,"")</f>
        <v>Counter Sale</v>
      </c>
      <c r="K6641" s="67" t="str">
        <f>_xlfn.XLOOKUP(Job_Cards[[#This Row],[Part Code Issued]],'Inventory Check'!$A$3:$A$3000,'Inventory Check'!$B$3:$B$3000,"WRONG Code",0)</f>
        <v>WRONG Code</v>
      </c>
    </row>
    <row r="6642" spans="9:11" x14ac:dyDescent="0.35">
      <c r="I6642" s="65" t="str">
        <f>IF(Job_Cards[[#This Row],[Customer Name]]="",I6641,"")</f>
        <v>Counter Sale</v>
      </c>
      <c r="K6642" s="67" t="str">
        <f>_xlfn.XLOOKUP(Job_Cards[[#This Row],[Part Code Issued]],'Inventory Check'!$A$3:$A$3000,'Inventory Check'!$B$3:$B$3000,"WRONG Code",0)</f>
        <v>WRONG Code</v>
      </c>
    </row>
    <row r="6643" spans="9:11" x14ac:dyDescent="0.35">
      <c r="I6643" s="65" t="str">
        <f>IF(Job_Cards[[#This Row],[Customer Name]]="",I6642,"")</f>
        <v>Counter Sale</v>
      </c>
      <c r="K6643" s="67" t="str">
        <f>_xlfn.XLOOKUP(Job_Cards[[#This Row],[Part Code Issued]],'Inventory Check'!$A$3:$A$3000,'Inventory Check'!$B$3:$B$3000,"WRONG Code",0)</f>
        <v>WRONG Code</v>
      </c>
    </row>
    <row r="6644" spans="9:11" x14ac:dyDescent="0.35">
      <c r="I6644" s="65" t="str">
        <f>IF(Job_Cards[[#This Row],[Customer Name]]="",I6643,"")</f>
        <v>Counter Sale</v>
      </c>
      <c r="K6644" s="67" t="str">
        <f>_xlfn.XLOOKUP(Job_Cards[[#This Row],[Part Code Issued]],'Inventory Check'!$A$3:$A$3000,'Inventory Check'!$B$3:$B$3000,"WRONG Code",0)</f>
        <v>WRONG Code</v>
      </c>
    </row>
    <row r="6645" spans="9:11" x14ac:dyDescent="0.35">
      <c r="I6645" s="65" t="str">
        <f>IF(Job_Cards[[#This Row],[Customer Name]]="",I6644,"")</f>
        <v>Counter Sale</v>
      </c>
      <c r="K6645" s="67" t="str">
        <f>_xlfn.XLOOKUP(Job_Cards[[#This Row],[Part Code Issued]],'Inventory Check'!$A$3:$A$3000,'Inventory Check'!$B$3:$B$3000,"WRONG Code",0)</f>
        <v>WRONG Code</v>
      </c>
    </row>
    <row r="6646" spans="9:11" x14ac:dyDescent="0.35">
      <c r="I6646" s="65" t="str">
        <f>IF(Job_Cards[[#This Row],[Customer Name]]="",I6645,"")</f>
        <v>Counter Sale</v>
      </c>
      <c r="K6646" s="67">
        <f>_xlfn.XLOOKUP(Job_Cards[[#This Row],[Part Code Issued]],'Inventory Check'!$A$3:$A$3000,'Inventory Check'!$B$3:$B$3000,"WRONG Code",0)</f>
        <v>0</v>
      </c>
    </row>
    <row r="6647" spans="9:11" x14ac:dyDescent="0.35">
      <c r="I6647" s="65" t="str">
        <f>IF(Job_Cards[[#This Row],[Customer Name]]="",I6646,"")</f>
        <v>Counter Sale</v>
      </c>
      <c r="K6647" s="67" t="str">
        <f>_xlfn.XLOOKUP(Job_Cards[[#This Row],[Part Code Issued]],'Inventory Check'!$A$3:$A$3000,'Inventory Check'!$B$3:$B$3000,"WRONG Code",0)</f>
        <v>WRONG Code</v>
      </c>
    </row>
    <row r="6648" spans="9:11" x14ac:dyDescent="0.35">
      <c r="I6648" s="65" t="str">
        <f>IF(Job_Cards[[#This Row],[Customer Name]]="",I6647,"")</f>
        <v>Counter Sale</v>
      </c>
      <c r="K6648" s="67" t="str">
        <f>_xlfn.XLOOKUP(Job_Cards[[#This Row],[Part Code Issued]],'Inventory Check'!$A$3:$A$3000,'Inventory Check'!$B$3:$B$3000,"WRONG Code",0)</f>
        <v>WRONG Code</v>
      </c>
    </row>
    <row r="6649" spans="9:11" x14ac:dyDescent="0.35">
      <c r="I6649" s="65" t="str">
        <f>IF(Job_Cards[[#This Row],[Customer Name]]="",I6648,"")</f>
        <v>Counter Sale</v>
      </c>
      <c r="K6649" s="67" t="str">
        <f>_xlfn.XLOOKUP(Job_Cards[[#This Row],[Part Code Issued]],'Inventory Check'!$A$3:$A$3000,'Inventory Check'!$B$3:$B$3000,"WRONG Code",0)</f>
        <v>WRONG Code</v>
      </c>
    </row>
    <row r="6650" spans="9:11" x14ac:dyDescent="0.35">
      <c r="I6650" s="65" t="str">
        <f>IF(Job_Cards[[#This Row],[Customer Name]]="",I6649,"")</f>
        <v>Counter Sale</v>
      </c>
      <c r="K6650" s="67" t="str">
        <f>_xlfn.XLOOKUP(Job_Cards[[#This Row],[Part Code Issued]],'Inventory Check'!$A$3:$A$3000,'Inventory Check'!$B$3:$B$3000,"WRONG Code",0)</f>
        <v>WRONG Code</v>
      </c>
    </row>
    <row r="6651" spans="9:11" x14ac:dyDescent="0.35">
      <c r="I6651" s="65" t="str">
        <f>IF(Job_Cards[[#This Row],[Customer Name]]="",I6650,"")</f>
        <v>Counter Sale</v>
      </c>
      <c r="K6651" s="67" t="str">
        <f>_xlfn.XLOOKUP(Job_Cards[[#This Row],[Part Code Issued]],'Inventory Check'!$A$3:$A$3000,'Inventory Check'!$B$3:$B$3000,"WRONG Code",0)</f>
        <v>WRONG Code</v>
      </c>
    </row>
    <row r="6652" spans="9:11" x14ac:dyDescent="0.35">
      <c r="I6652" s="65" t="str">
        <f>IF(Job_Cards[[#This Row],[Customer Name]]="",I6651,"")</f>
        <v>Counter Sale</v>
      </c>
      <c r="K6652" s="67" t="str">
        <f>_xlfn.XLOOKUP(Job_Cards[[#This Row],[Part Code Issued]],'Inventory Check'!$A$3:$A$3000,'Inventory Check'!$B$3:$B$3000,"WRONG Code",0)</f>
        <v>WRONG Code</v>
      </c>
    </row>
    <row r="6653" spans="9:11" x14ac:dyDescent="0.35">
      <c r="I6653" s="65" t="str">
        <f>IF(Job_Cards[[#This Row],[Customer Name]]="",I6652,"")</f>
        <v>Counter Sale</v>
      </c>
      <c r="K6653" s="67">
        <f>_xlfn.XLOOKUP(Job_Cards[[#This Row],[Part Code Issued]],'Inventory Check'!$A$3:$A$3000,'Inventory Check'!$B$3:$B$3000,"WRONG Code",0)</f>
        <v>0</v>
      </c>
    </row>
    <row r="6654" spans="9:11" x14ac:dyDescent="0.35">
      <c r="I6654" s="65" t="str">
        <f>IF(Job_Cards[[#This Row],[Customer Name]]="",I6653,"")</f>
        <v>Counter Sale</v>
      </c>
      <c r="K6654" s="67" t="str">
        <f>_xlfn.XLOOKUP(Job_Cards[[#This Row],[Part Code Issued]],'Inventory Check'!$A$3:$A$3000,'Inventory Check'!$B$3:$B$3000,"WRONG Code",0)</f>
        <v>WRONG Code</v>
      </c>
    </row>
    <row r="6655" spans="9:11" x14ac:dyDescent="0.35">
      <c r="I6655" s="65" t="str">
        <f>IF(Job_Cards[[#This Row],[Customer Name]]="",I6654,"")</f>
        <v>Counter Sale</v>
      </c>
      <c r="K6655" s="67" t="str">
        <f>_xlfn.XLOOKUP(Job_Cards[[#This Row],[Part Code Issued]],'Inventory Check'!$A$3:$A$3000,'Inventory Check'!$B$3:$B$3000,"WRONG Code",0)</f>
        <v>WRONG Code</v>
      </c>
    </row>
    <row r="6656" spans="9:11" x14ac:dyDescent="0.35">
      <c r="I6656" s="65" t="str">
        <f>IF(Job_Cards[[#This Row],[Customer Name]]="",I6655,"")</f>
        <v>Counter Sale</v>
      </c>
      <c r="K6656" s="67" t="str">
        <f>_xlfn.XLOOKUP(Job_Cards[[#This Row],[Part Code Issued]],'Inventory Check'!$A$3:$A$3000,'Inventory Check'!$B$3:$B$3000,"WRONG Code",0)</f>
        <v>WRONG Code</v>
      </c>
    </row>
    <row r="6657" spans="9:11" x14ac:dyDescent="0.35">
      <c r="I6657" s="65" t="str">
        <f>IF(Job_Cards[[#This Row],[Customer Name]]="",I6656,"")</f>
        <v>Counter Sale</v>
      </c>
      <c r="K6657" s="67" t="str">
        <f>_xlfn.XLOOKUP(Job_Cards[[#This Row],[Part Code Issued]],'Inventory Check'!$A$3:$A$3000,'Inventory Check'!$B$3:$B$3000,"WRONG Code",0)</f>
        <v>WRONG Code</v>
      </c>
    </row>
    <row r="6658" spans="9:11" x14ac:dyDescent="0.35">
      <c r="I6658" s="65" t="str">
        <f>IF(Job_Cards[[#This Row],[Customer Name]]="",I6657,"")</f>
        <v>Counter Sale</v>
      </c>
      <c r="K6658" s="67" t="str">
        <f>_xlfn.XLOOKUP(Job_Cards[[#This Row],[Part Code Issued]],'Inventory Check'!$A$3:$A$3000,'Inventory Check'!$B$3:$B$3000,"WRONG Code",0)</f>
        <v>WRONG Code</v>
      </c>
    </row>
    <row r="6659" spans="9:11" x14ac:dyDescent="0.35">
      <c r="I6659" s="65" t="str">
        <f>IF(Job_Cards[[#This Row],[Customer Name]]="",I6658,"")</f>
        <v>Counter Sale</v>
      </c>
      <c r="K6659" s="67" t="str">
        <f>_xlfn.XLOOKUP(Job_Cards[[#This Row],[Part Code Issued]],'Inventory Check'!$A$3:$A$3000,'Inventory Check'!$B$3:$B$3000,"WRONG Code",0)</f>
        <v>WRONG Code</v>
      </c>
    </row>
    <row r="6660" spans="9:11" x14ac:dyDescent="0.35">
      <c r="I6660" s="65" t="str">
        <f>IF(Job_Cards[[#This Row],[Customer Name]]="",I6659,"")</f>
        <v>Counter Sale</v>
      </c>
      <c r="K6660" s="67">
        <f>_xlfn.XLOOKUP(Job_Cards[[#This Row],[Part Code Issued]],'Inventory Check'!$A$3:$A$3000,'Inventory Check'!$B$3:$B$3000,"WRONG Code",0)</f>
        <v>0</v>
      </c>
    </row>
    <row r="6661" spans="9:11" x14ac:dyDescent="0.35">
      <c r="I6661" s="65" t="str">
        <f>IF(Job_Cards[[#This Row],[Customer Name]]="",I6660,"")</f>
        <v>Counter Sale</v>
      </c>
      <c r="K6661" s="67" t="str">
        <f>_xlfn.XLOOKUP(Job_Cards[[#This Row],[Part Code Issued]],'Inventory Check'!$A$3:$A$3000,'Inventory Check'!$B$3:$B$3000,"WRONG Code",0)</f>
        <v>WRONG Code</v>
      </c>
    </row>
    <row r="6662" spans="9:11" x14ac:dyDescent="0.35">
      <c r="I6662" s="65" t="str">
        <f>IF(Job_Cards[[#This Row],[Customer Name]]="",I6661,"")</f>
        <v>Counter Sale</v>
      </c>
      <c r="K6662" s="67" t="str">
        <f>_xlfn.XLOOKUP(Job_Cards[[#This Row],[Part Code Issued]],'Inventory Check'!$A$3:$A$3000,'Inventory Check'!$B$3:$B$3000,"WRONG Code",0)</f>
        <v>WRONG Code</v>
      </c>
    </row>
    <row r="6663" spans="9:11" x14ac:dyDescent="0.35">
      <c r="I6663" s="65" t="str">
        <f>IF(Job_Cards[[#This Row],[Customer Name]]="",I6662,"")</f>
        <v>Counter Sale</v>
      </c>
      <c r="K6663" s="67" t="str">
        <f>_xlfn.XLOOKUP(Job_Cards[[#This Row],[Part Code Issued]],'Inventory Check'!$A$3:$A$3000,'Inventory Check'!$B$3:$B$3000,"WRONG Code",0)</f>
        <v>WRONG Code</v>
      </c>
    </row>
    <row r="6664" spans="9:11" x14ac:dyDescent="0.35">
      <c r="I6664" s="65" t="str">
        <f>IF(Job_Cards[[#This Row],[Customer Name]]="",I6663,"")</f>
        <v>Counter Sale</v>
      </c>
      <c r="K6664" s="67" t="str">
        <f>_xlfn.XLOOKUP(Job_Cards[[#This Row],[Part Code Issued]],'Inventory Check'!$A$3:$A$3000,'Inventory Check'!$B$3:$B$3000,"WRONG Code",0)</f>
        <v>WRONG Code</v>
      </c>
    </row>
    <row r="6665" spans="9:11" x14ac:dyDescent="0.35">
      <c r="I6665" s="65" t="str">
        <f>IF(Job_Cards[[#This Row],[Customer Name]]="",I6664,"")</f>
        <v>Counter Sale</v>
      </c>
      <c r="K6665" s="67" t="str">
        <f>_xlfn.XLOOKUP(Job_Cards[[#This Row],[Part Code Issued]],'Inventory Check'!$A$3:$A$3000,'Inventory Check'!$B$3:$B$3000,"WRONG Code",0)</f>
        <v>WRONG Code</v>
      </c>
    </row>
    <row r="6666" spans="9:11" x14ac:dyDescent="0.35">
      <c r="I6666" s="65" t="str">
        <f>IF(Job_Cards[[#This Row],[Customer Name]]="",I6665,"")</f>
        <v>Counter Sale</v>
      </c>
      <c r="K6666" s="67" t="str">
        <f>_xlfn.XLOOKUP(Job_Cards[[#This Row],[Part Code Issued]],'Inventory Check'!$A$3:$A$3000,'Inventory Check'!$B$3:$B$3000,"WRONG Code",0)</f>
        <v>WRONG Code</v>
      </c>
    </row>
    <row r="6667" spans="9:11" x14ac:dyDescent="0.35">
      <c r="I6667" s="65" t="str">
        <f>IF(Job_Cards[[#This Row],[Customer Name]]="",I6666,"")</f>
        <v>Counter Sale</v>
      </c>
      <c r="K6667" s="67">
        <f>_xlfn.XLOOKUP(Job_Cards[[#This Row],[Part Code Issued]],'Inventory Check'!$A$3:$A$3000,'Inventory Check'!$B$3:$B$3000,"WRONG Code",0)</f>
        <v>0</v>
      </c>
    </row>
    <row r="6668" spans="9:11" x14ac:dyDescent="0.35">
      <c r="I6668" s="65" t="str">
        <f>IF(Job_Cards[[#This Row],[Customer Name]]="",I6667,"")</f>
        <v>Counter Sale</v>
      </c>
      <c r="K6668" s="67" t="str">
        <f>_xlfn.XLOOKUP(Job_Cards[[#This Row],[Part Code Issued]],'Inventory Check'!$A$3:$A$3000,'Inventory Check'!$B$3:$B$3000,"WRONG Code",0)</f>
        <v>WRONG Code</v>
      </c>
    </row>
    <row r="6669" spans="9:11" x14ac:dyDescent="0.35">
      <c r="I6669" s="65" t="str">
        <f>IF(Job_Cards[[#This Row],[Customer Name]]="",I6668,"")</f>
        <v>Counter Sale</v>
      </c>
      <c r="K6669" s="67" t="str">
        <f>_xlfn.XLOOKUP(Job_Cards[[#This Row],[Part Code Issued]],'Inventory Check'!$A$3:$A$3000,'Inventory Check'!$B$3:$B$3000,"WRONG Code",0)</f>
        <v>WRONG Code</v>
      </c>
    </row>
    <row r="6670" spans="9:11" x14ac:dyDescent="0.35">
      <c r="I6670" s="65" t="str">
        <f>IF(Job_Cards[[#This Row],[Customer Name]]="",I6669,"")</f>
        <v>Counter Sale</v>
      </c>
      <c r="K6670" s="67" t="str">
        <f>_xlfn.XLOOKUP(Job_Cards[[#This Row],[Part Code Issued]],'Inventory Check'!$A$3:$A$3000,'Inventory Check'!$B$3:$B$3000,"WRONG Code",0)</f>
        <v>WRONG Code</v>
      </c>
    </row>
    <row r="6671" spans="9:11" x14ac:dyDescent="0.35">
      <c r="I6671" s="65" t="str">
        <f>IF(Job_Cards[[#This Row],[Customer Name]]="",I6670,"")</f>
        <v>Counter Sale</v>
      </c>
      <c r="K6671" s="67" t="str">
        <f>_xlfn.XLOOKUP(Job_Cards[[#This Row],[Part Code Issued]],'Inventory Check'!$A$3:$A$3000,'Inventory Check'!$B$3:$B$3000,"WRONG Code",0)</f>
        <v>WRONG Code</v>
      </c>
    </row>
    <row r="6672" spans="9:11" x14ac:dyDescent="0.35">
      <c r="I6672" s="65" t="str">
        <f>IF(Job_Cards[[#This Row],[Customer Name]]="",I6671,"")</f>
        <v>Counter Sale</v>
      </c>
      <c r="K6672" s="67" t="str">
        <f>_xlfn.XLOOKUP(Job_Cards[[#This Row],[Part Code Issued]],'Inventory Check'!$A$3:$A$3000,'Inventory Check'!$B$3:$B$3000,"WRONG Code",0)</f>
        <v>WRONG Code</v>
      </c>
    </row>
    <row r="6673" spans="9:11" x14ac:dyDescent="0.35">
      <c r="I6673" s="65" t="str">
        <f>IF(Job_Cards[[#This Row],[Customer Name]]="",I6672,"")</f>
        <v>Counter Sale</v>
      </c>
      <c r="K6673" s="67" t="str">
        <f>_xlfn.XLOOKUP(Job_Cards[[#This Row],[Part Code Issued]],'Inventory Check'!$A$3:$A$3000,'Inventory Check'!$B$3:$B$3000,"WRONG Code",0)</f>
        <v>WRONG Code</v>
      </c>
    </row>
    <row r="6674" spans="9:11" x14ac:dyDescent="0.35">
      <c r="I6674" s="65" t="str">
        <f>IF(Job_Cards[[#This Row],[Customer Name]]="",I6673,"")</f>
        <v>Counter Sale</v>
      </c>
      <c r="K6674" s="67">
        <f>_xlfn.XLOOKUP(Job_Cards[[#This Row],[Part Code Issued]],'Inventory Check'!$A$3:$A$3000,'Inventory Check'!$B$3:$B$3000,"WRONG Code",0)</f>
        <v>0</v>
      </c>
    </row>
    <row r="6675" spans="9:11" x14ac:dyDescent="0.35">
      <c r="I6675" s="65" t="str">
        <f>IF(Job_Cards[[#This Row],[Customer Name]]="",I6674,"")</f>
        <v>Counter Sale</v>
      </c>
      <c r="K6675" s="67" t="str">
        <f>_xlfn.XLOOKUP(Job_Cards[[#This Row],[Part Code Issued]],'Inventory Check'!$A$3:$A$3000,'Inventory Check'!$B$3:$B$3000,"WRONG Code",0)</f>
        <v>WRONG Code</v>
      </c>
    </row>
    <row r="6676" spans="9:11" x14ac:dyDescent="0.35">
      <c r="I6676" s="65" t="str">
        <f>IF(Job_Cards[[#This Row],[Customer Name]]="",I6675,"")</f>
        <v>Counter Sale</v>
      </c>
      <c r="K6676" s="67" t="str">
        <f>_xlfn.XLOOKUP(Job_Cards[[#This Row],[Part Code Issued]],'Inventory Check'!$A$3:$A$3000,'Inventory Check'!$B$3:$B$3000,"WRONG Code",0)</f>
        <v>WRONG Code</v>
      </c>
    </row>
    <row r="6677" spans="9:11" x14ac:dyDescent="0.35">
      <c r="I6677" s="65" t="str">
        <f>IF(Job_Cards[[#This Row],[Customer Name]]="",I6676,"")</f>
        <v>Counter Sale</v>
      </c>
      <c r="K6677" s="67" t="str">
        <f>_xlfn.XLOOKUP(Job_Cards[[#This Row],[Part Code Issued]],'Inventory Check'!$A$3:$A$3000,'Inventory Check'!$B$3:$B$3000,"WRONG Code",0)</f>
        <v>WRONG Code</v>
      </c>
    </row>
    <row r="6678" spans="9:11" x14ac:dyDescent="0.35">
      <c r="I6678" s="65" t="str">
        <f>IF(Job_Cards[[#This Row],[Customer Name]]="",I6677,"")</f>
        <v>Counter Sale</v>
      </c>
      <c r="K6678" s="67" t="str">
        <f>_xlfn.XLOOKUP(Job_Cards[[#This Row],[Part Code Issued]],'Inventory Check'!$A$3:$A$3000,'Inventory Check'!$B$3:$B$3000,"WRONG Code",0)</f>
        <v>WRONG Code</v>
      </c>
    </row>
    <row r="6679" spans="9:11" x14ac:dyDescent="0.35">
      <c r="I6679" s="65" t="str">
        <f>IF(Job_Cards[[#This Row],[Customer Name]]="",I6678,"")</f>
        <v>Counter Sale</v>
      </c>
      <c r="K6679" s="67" t="str">
        <f>_xlfn.XLOOKUP(Job_Cards[[#This Row],[Part Code Issued]],'Inventory Check'!$A$3:$A$3000,'Inventory Check'!$B$3:$B$3000,"WRONG Code",0)</f>
        <v>WRONG Code</v>
      </c>
    </row>
    <row r="6680" spans="9:11" x14ac:dyDescent="0.35">
      <c r="I6680" s="65" t="str">
        <f>IF(Job_Cards[[#This Row],[Customer Name]]="",I6679,"")</f>
        <v>Counter Sale</v>
      </c>
      <c r="K6680" s="67" t="str">
        <f>_xlfn.XLOOKUP(Job_Cards[[#This Row],[Part Code Issued]],'Inventory Check'!$A$3:$A$3000,'Inventory Check'!$B$3:$B$3000,"WRONG Code",0)</f>
        <v>WRONG Code</v>
      </c>
    </row>
    <row r="6681" spans="9:11" x14ac:dyDescent="0.35">
      <c r="I6681" s="65" t="str">
        <f>IF(Job_Cards[[#This Row],[Customer Name]]="",I6680,"")</f>
        <v>Counter Sale</v>
      </c>
      <c r="K6681" s="67">
        <f>_xlfn.XLOOKUP(Job_Cards[[#This Row],[Part Code Issued]],'Inventory Check'!$A$3:$A$3000,'Inventory Check'!$B$3:$B$3000,"WRONG Code",0)</f>
        <v>0</v>
      </c>
    </row>
    <row r="6682" spans="9:11" x14ac:dyDescent="0.35">
      <c r="I6682" s="65" t="str">
        <f>IF(Job_Cards[[#This Row],[Customer Name]]="",I6681,"")</f>
        <v>Counter Sale</v>
      </c>
      <c r="K6682" s="67" t="str">
        <f>_xlfn.XLOOKUP(Job_Cards[[#This Row],[Part Code Issued]],'Inventory Check'!$A$3:$A$3000,'Inventory Check'!$B$3:$B$3000,"WRONG Code",0)</f>
        <v>WRONG Code</v>
      </c>
    </row>
    <row r="6683" spans="9:11" x14ac:dyDescent="0.35">
      <c r="I6683" s="65" t="str">
        <f>IF(Job_Cards[[#This Row],[Customer Name]]="",I6682,"")</f>
        <v>Counter Sale</v>
      </c>
      <c r="K6683" s="67" t="str">
        <f>_xlfn.XLOOKUP(Job_Cards[[#This Row],[Part Code Issued]],'Inventory Check'!$A$3:$A$3000,'Inventory Check'!$B$3:$B$3000,"WRONG Code",0)</f>
        <v>WRONG Code</v>
      </c>
    </row>
    <row r="6684" spans="9:11" x14ac:dyDescent="0.35">
      <c r="I6684" s="65" t="str">
        <f>IF(Job_Cards[[#This Row],[Customer Name]]="",I6683,"")</f>
        <v>Counter Sale</v>
      </c>
      <c r="K6684" s="67" t="str">
        <f>_xlfn.XLOOKUP(Job_Cards[[#This Row],[Part Code Issued]],'Inventory Check'!$A$3:$A$3000,'Inventory Check'!$B$3:$B$3000,"WRONG Code",0)</f>
        <v>WRONG Code</v>
      </c>
    </row>
    <row r="6685" spans="9:11" x14ac:dyDescent="0.35">
      <c r="I6685" s="65" t="str">
        <f>IF(Job_Cards[[#This Row],[Customer Name]]="",I6684,"")</f>
        <v>Counter Sale</v>
      </c>
      <c r="K6685" s="67" t="str">
        <f>_xlfn.XLOOKUP(Job_Cards[[#This Row],[Part Code Issued]],'Inventory Check'!$A$3:$A$3000,'Inventory Check'!$B$3:$B$3000,"WRONG Code",0)</f>
        <v>WRONG Code</v>
      </c>
    </row>
    <row r="6686" spans="9:11" x14ac:dyDescent="0.35">
      <c r="I6686" s="65" t="str">
        <f>IF(Job_Cards[[#This Row],[Customer Name]]="",I6685,"")</f>
        <v>Counter Sale</v>
      </c>
      <c r="K6686" s="67" t="str">
        <f>_xlfn.XLOOKUP(Job_Cards[[#This Row],[Part Code Issued]],'Inventory Check'!$A$3:$A$3000,'Inventory Check'!$B$3:$B$3000,"WRONG Code",0)</f>
        <v>WRONG Code</v>
      </c>
    </row>
    <row r="6687" spans="9:11" x14ac:dyDescent="0.35">
      <c r="I6687" s="65" t="str">
        <f>IF(Job_Cards[[#This Row],[Customer Name]]="",I6686,"")</f>
        <v>Counter Sale</v>
      </c>
      <c r="K6687" s="67" t="str">
        <f>_xlfn.XLOOKUP(Job_Cards[[#This Row],[Part Code Issued]],'Inventory Check'!$A$3:$A$3000,'Inventory Check'!$B$3:$B$3000,"WRONG Code",0)</f>
        <v>WRONG Code</v>
      </c>
    </row>
    <row r="6688" spans="9:11" x14ac:dyDescent="0.35">
      <c r="I6688" s="65" t="str">
        <f>IF(Job_Cards[[#This Row],[Customer Name]]="",I6687,"")</f>
        <v>Counter Sale</v>
      </c>
      <c r="K6688" s="67" t="str">
        <f>_xlfn.XLOOKUP(Job_Cards[[#This Row],[Part Code Issued]],'Inventory Check'!$A$3:$A$3000,'Inventory Check'!$B$3:$B$3000,"WRONG Code",0)</f>
        <v>WRONG Code</v>
      </c>
    </row>
    <row r="6689" spans="9:11" x14ac:dyDescent="0.35">
      <c r="I6689" s="65" t="str">
        <f>IF(Job_Cards[[#This Row],[Customer Name]]="",I6688,"")</f>
        <v>Counter Sale</v>
      </c>
      <c r="K6689" s="67">
        <f>_xlfn.XLOOKUP(Job_Cards[[#This Row],[Part Code Issued]],'Inventory Check'!$A$3:$A$3000,'Inventory Check'!$B$3:$B$3000,"WRONG Code",0)</f>
        <v>0</v>
      </c>
    </row>
    <row r="6690" spans="9:11" x14ac:dyDescent="0.35">
      <c r="I6690" s="65" t="str">
        <f>IF(Job_Cards[[#This Row],[Customer Name]]="",I6689,"")</f>
        <v>Counter Sale</v>
      </c>
      <c r="K6690" s="67" t="str">
        <f>_xlfn.XLOOKUP(Job_Cards[[#This Row],[Part Code Issued]],'Inventory Check'!$A$3:$A$3000,'Inventory Check'!$B$3:$B$3000,"WRONG Code",0)</f>
        <v>WRONG Code</v>
      </c>
    </row>
    <row r="6691" spans="9:11" x14ac:dyDescent="0.35">
      <c r="I6691" s="65" t="str">
        <f>IF(Job_Cards[[#This Row],[Customer Name]]="",I6690,"")</f>
        <v>Counter Sale</v>
      </c>
      <c r="K6691" s="67" t="str">
        <f>_xlfn.XLOOKUP(Job_Cards[[#This Row],[Part Code Issued]],'Inventory Check'!$A$3:$A$3000,'Inventory Check'!$B$3:$B$3000,"WRONG Code",0)</f>
        <v>WRONG Code</v>
      </c>
    </row>
    <row r="6692" spans="9:11" x14ac:dyDescent="0.35">
      <c r="I6692" s="65" t="str">
        <f>IF(Job_Cards[[#This Row],[Customer Name]]="",I6691,"")</f>
        <v>Counter Sale</v>
      </c>
      <c r="K6692" s="67" t="str">
        <f>_xlfn.XLOOKUP(Job_Cards[[#This Row],[Part Code Issued]],'Inventory Check'!$A$3:$A$3000,'Inventory Check'!$B$3:$B$3000,"WRONG Code",0)</f>
        <v>WRONG Code</v>
      </c>
    </row>
    <row r="6693" spans="9:11" x14ac:dyDescent="0.35">
      <c r="I6693" s="65" t="str">
        <f>IF(Job_Cards[[#This Row],[Customer Name]]="",I6692,"")</f>
        <v>Counter Sale</v>
      </c>
      <c r="K6693" s="67" t="str">
        <f>_xlfn.XLOOKUP(Job_Cards[[#This Row],[Part Code Issued]],'Inventory Check'!$A$3:$A$3000,'Inventory Check'!$B$3:$B$3000,"WRONG Code",0)</f>
        <v>WRONG Code</v>
      </c>
    </row>
    <row r="6694" spans="9:11" x14ac:dyDescent="0.35">
      <c r="I6694" s="65" t="str">
        <f>IF(Job_Cards[[#This Row],[Customer Name]]="",I6693,"")</f>
        <v>Counter Sale</v>
      </c>
      <c r="K6694" s="67" t="str">
        <f>_xlfn.XLOOKUP(Job_Cards[[#This Row],[Part Code Issued]],'Inventory Check'!$A$3:$A$3000,'Inventory Check'!$B$3:$B$3000,"WRONG Code",0)</f>
        <v>WRONG Code</v>
      </c>
    </row>
    <row r="6695" spans="9:11" x14ac:dyDescent="0.35">
      <c r="I6695" s="65" t="str">
        <f>IF(Job_Cards[[#This Row],[Customer Name]]="",I6694,"")</f>
        <v>Counter Sale</v>
      </c>
      <c r="K6695" s="67" t="str">
        <f>_xlfn.XLOOKUP(Job_Cards[[#This Row],[Part Code Issued]],'Inventory Check'!$A$3:$A$3000,'Inventory Check'!$B$3:$B$3000,"WRONG Code",0)</f>
        <v>WRONG Code</v>
      </c>
    </row>
    <row r="6696" spans="9:11" x14ac:dyDescent="0.35">
      <c r="I6696" s="65" t="str">
        <f>IF(Job_Cards[[#This Row],[Customer Name]]="",I6695,"")</f>
        <v>Counter Sale</v>
      </c>
      <c r="K6696" s="67">
        <f>_xlfn.XLOOKUP(Job_Cards[[#This Row],[Part Code Issued]],'Inventory Check'!$A$3:$A$3000,'Inventory Check'!$B$3:$B$3000,"WRONG Code",0)</f>
        <v>0</v>
      </c>
    </row>
    <row r="6697" spans="9:11" x14ac:dyDescent="0.35">
      <c r="I6697" s="65" t="str">
        <f>IF(Job_Cards[[#This Row],[Customer Name]]="",I6696,"")</f>
        <v>Counter Sale</v>
      </c>
      <c r="K6697" s="67" t="str">
        <f>_xlfn.XLOOKUP(Job_Cards[[#This Row],[Part Code Issued]],'Inventory Check'!$A$3:$A$3000,'Inventory Check'!$B$3:$B$3000,"WRONG Code",0)</f>
        <v>WRONG Code</v>
      </c>
    </row>
    <row r="6698" spans="9:11" x14ac:dyDescent="0.35">
      <c r="I6698" s="65" t="str">
        <f>IF(Job_Cards[[#This Row],[Customer Name]]="",I6697,"")</f>
        <v>Counter Sale</v>
      </c>
      <c r="K6698" s="67" t="str">
        <f>_xlfn.XLOOKUP(Job_Cards[[#This Row],[Part Code Issued]],'Inventory Check'!$A$3:$A$3000,'Inventory Check'!$B$3:$B$3000,"WRONG Code",0)</f>
        <v>WRONG Code</v>
      </c>
    </row>
    <row r="6699" spans="9:11" x14ac:dyDescent="0.35">
      <c r="I6699" s="65" t="str">
        <f>IF(Job_Cards[[#This Row],[Customer Name]]="",I6698,"")</f>
        <v>Counter Sale</v>
      </c>
      <c r="K6699" s="67" t="str">
        <f>_xlfn.XLOOKUP(Job_Cards[[#This Row],[Part Code Issued]],'Inventory Check'!$A$3:$A$3000,'Inventory Check'!$B$3:$B$3000,"WRONG Code",0)</f>
        <v>WRONG Code</v>
      </c>
    </row>
    <row r="6700" spans="9:11" x14ac:dyDescent="0.35">
      <c r="I6700" s="65" t="str">
        <f>IF(Job_Cards[[#This Row],[Customer Name]]="",I6699,"")</f>
        <v>Counter Sale</v>
      </c>
      <c r="K6700" s="67" t="str">
        <f>_xlfn.XLOOKUP(Job_Cards[[#This Row],[Part Code Issued]],'Inventory Check'!$A$3:$A$3000,'Inventory Check'!$B$3:$B$3000,"WRONG Code",0)</f>
        <v>WRONG Code</v>
      </c>
    </row>
    <row r="6701" spans="9:11" x14ac:dyDescent="0.35">
      <c r="I6701" s="65" t="str">
        <f>IF(Job_Cards[[#This Row],[Customer Name]]="",I6700,"")</f>
        <v>Counter Sale</v>
      </c>
      <c r="K6701" s="67" t="str">
        <f>_xlfn.XLOOKUP(Job_Cards[[#This Row],[Part Code Issued]],'Inventory Check'!$A$3:$A$3000,'Inventory Check'!$B$3:$B$3000,"WRONG Code",0)</f>
        <v>WRONG Code</v>
      </c>
    </row>
    <row r="6702" spans="9:11" x14ac:dyDescent="0.35">
      <c r="I6702" s="65" t="str">
        <f>IF(Job_Cards[[#This Row],[Customer Name]]="",I6701,"")</f>
        <v>Counter Sale</v>
      </c>
      <c r="K6702" s="67" t="str">
        <f>_xlfn.XLOOKUP(Job_Cards[[#This Row],[Part Code Issued]],'Inventory Check'!$A$3:$A$3000,'Inventory Check'!$B$3:$B$3000,"WRONG Code",0)</f>
        <v>WRONG Code</v>
      </c>
    </row>
    <row r="6703" spans="9:11" x14ac:dyDescent="0.35">
      <c r="I6703" s="65" t="str">
        <f>IF(Job_Cards[[#This Row],[Customer Name]]="",I6702,"")</f>
        <v>Counter Sale</v>
      </c>
      <c r="K6703" s="67">
        <f>_xlfn.XLOOKUP(Job_Cards[[#This Row],[Part Code Issued]],'Inventory Check'!$A$3:$A$3000,'Inventory Check'!$B$3:$B$3000,"WRONG Code",0)</f>
        <v>0</v>
      </c>
    </row>
    <row r="6704" spans="9:11" x14ac:dyDescent="0.35">
      <c r="I6704" s="65" t="str">
        <f>IF(Job_Cards[[#This Row],[Customer Name]]="",I6703,"")</f>
        <v>Counter Sale</v>
      </c>
      <c r="K6704" s="67" t="str">
        <f>_xlfn.XLOOKUP(Job_Cards[[#This Row],[Part Code Issued]],'Inventory Check'!$A$3:$A$3000,'Inventory Check'!$B$3:$B$3000,"WRONG Code",0)</f>
        <v>WRONG Code</v>
      </c>
    </row>
    <row r="6705" spans="9:11" x14ac:dyDescent="0.35">
      <c r="I6705" s="65" t="str">
        <f>IF(Job_Cards[[#This Row],[Customer Name]]="",I6704,"")</f>
        <v>Counter Sale</v>
      </c>
      <c r="K6705" s="67" t="str">
        <f>_xlfn.XLOOKUP(Job_Cards[[#This Row],[Part Code Issued]],'Inventory Check'!$A$3:$A$3000,'Inventory Check'!$B$3:$B$3000,"WRONG Code",0)</f>
        <v>WRONG Code</v>
      </c>
    </row>
    <row r="6706" spans="9:11" x14ac:dyDescent="0.35">
      <c r="I6706" s="65" t="str">
        <f>IF(Job_Cards[[#This Row],[Customer Name]]="",I6705,"")</f>
        <v>Counter Sale</v>
      </c>
      <c r="K6706" s="67" t="str">
        <f>_xlfn.XLOOKUP(Job_Cards[[#This Row],[Part Code Issued]],'Inventory Check'!$A$3:$A$3000,'Inventory Check'!$B$3:$B$3000,"WRONG Code",0)</f>
        <v>WRONG Code</v>
      </c>
    </row>
    <row r="6707" spans="9:11" x14ac:dyDescent="0.35">
      <c r="I6707" s="65" t="str">
        <f>IF(Job_Cards[[#This Row],[Customer Name]]="",I6706,"")</f>
        <v>Counter Sale</v>
      </c>
      <c r="K6707" s="67" t="str">
        <f>_xlfn.XLOOKUP(Job_Cards[[#This Row],[Part Code Issued]],'Inventory Check'!$A$3:$A$3000,'Inventory Check'!$B$3:$B$3000,"WRONG Code",0)</f>
        <v>WRONG Code</v>
      </c>
    </row>
    <row r="6708" spans="9:11" x14ac:dyDescent="0.35">
      <c r="I6708" s="65" t="str">
        <f>IF(Job_Cards[[#This Row],[Customer Name]]="",I6707,"")</f>
        <v>Counter Sale</v>
      </c>
      <c r="K6708" s="67" t="str">
        <f>_xlfn.XLOOKUP(Job_Cards[[#This Row],[Part Code Issued]],'Inventory Check'!$A$3:$A$3000,'Inventory Check'!$B$3:$B$3000,"WRONG Code",0)</f>
        <v>WRONG Code</v>
      </c>
    </row>
    <row r="6709" spans="9:11" x14ac:dyDescent="0.35">
      <c r="I6709" s="65" t="str">
        <f>IF(Job_Cards[[#This Row],[Customer Name]]="",I6708,"")</f>
        <v>Counter Sale</v>
      </c>
      <c r="K6709" s="67" t="str">
        <f>_xlfn.XLOOKUP(Job_Cards[[#This Row],[Part Code Issued]],'Inventory Check'!$A$3:$A$3000,'Inventory Check'!$B$3:$B$3000,"WRONG Code",0)</f>
        <v>WRONG Code</v>
      </c>
    </row>
    <row r="6710" spans="9:11" x14ac:dyDescent="0.35">
      <c r="I6710" s="65" t="str">
        <f>IF(Job_Cards[[#This Row],[Customer Name]]="",I6709,"")</f>
        <v>Counter Sale</v>
      </c>
      <c r="K6710" s="67">
        <f>_xlfn.XLOOKUP(Job_Cards[[#This Row],[Part Code Issued]],'Inventory Check'!$A$3:$A$3000,'Inventory Check'!$B$3:$B$3000,"WRONG Code",0)</f>
        <v>0</v>
      </c>
    </row>
    <row r="6711" spans="9:11" x14ac:dyDescent="0.35">
      <c r="I6711" s="65" t="str">
        <f>IF(Job_Cards[[#This Row],[Customer Name]]="",I6710,"")</f>
        <v>Counter Sale</v>
      </c>
      <c r="K6711" s="67" t="str">
        <f>_xlfn.XLOOKUP(Job_Cards[[#This Row],[Part Code Issued]],'Inventory Check'!$A$3:$A$3000,'Inventory Check'!$B$3:$B$3000,"WRONG Code",0)</f>
        <v>WRONG Code</v>
      </c>
    </row>
    <row r="6712" spans="9:11" x14ac:dyDescent="0.35">
      <c r="I6712" s="65" t="str">
        <f>IF(Job_Cards[[#This Row],[Customer Name]]="",I6711,"")</f>
        <v>Counter Sale</v>
      </c>
      <c r="K6712" s="67" t="str">
        <f>_xlfn.XLOOKUP(Job_Cards[[#This Row],[Part Code Issued]],'Inventory Check'!$A$3:$A$3000,'Inventory Check'!$B$3:$B$3000,"WRONG Code",0)</f>
        <v>WRONG Code</v>
      </c>
    </row>
    <row r="6713" spans="9:11" x14ac:dyDescent="0.35">
      <c r="I6713" s="65" t="str">
        <f>IF(Job_Cards[[#This Row],[Customer Name]]="",I6712,"")</f>
        <v>Counter Sale</v>
      </c>
      <c r="K6713" s="67" t="str">
        <f>_xlfn.XLOOKUP(Job_Cards[[#This Row],[Part Code Issued]],'Inventory Check'!$A$3:$A$3000,'Inventory Check'!$B$3:$B$3000,"WRONG Code",0)</f>
        <v>WRONG Code</v>
      </c>
    </row>
    <row r="6714" spans="9:11" x14ac:dyDescent="0.35">
      <c r="I6714" s="65" t="str">
        <f>IF(Job_Cards[[#This Row],[Customer Name]]="",I6713,"")</f>
        <v>Counter Sale</v>
      </c>
      <c r="K6714" s="67" t="str">
        <f>_xlfn.XLOOKUP(Job_Cards[[#This Row],[Part Code Issued]],'Inventory Check'!$A$3:$A$3000,'Inventory Check'!$B$3:$B$3000,"WRONG Code",0)</f>
        <v>WRONG Code</v>
      </c>
    </row>
    <row r="6715" spans="9:11" x14ac:dyDescent="0.35">
      <c r="I6715" s="65" t="str">
        <f>IF(Job_Cards[[#This Row],[Customer Name]]="",I6714,"")</f>
        <v>Counter Sale</v>
      </c>
      <c r="K6715" s="67" t="str">
        <f>_xlfn.XLOOKUP(Job_Cards[[#This Row],[Part Code Issued]],'Inventory Check'!$A$3:$A$3000,'Inventory Check'!$B$3:$B$3000,"WRONG Code",0)</f>
        <v>WRONG Code</v>
      </c>
    </row>
    <row r="6716" spans="9:11" x14ac:dyDescent="0.35">
      <c r="I6716" s="65" t="str">
        <f>IF(Job_Cards[[#This Row],[Customer Name]]="",I6715,"")</f>
        <v>Counter Sale</v>
      </c>
      <c r="K6716" s="67" t="str">
        <f>_xlfn.XLOOKUP(Job_Cards[[#This Row],[Part Code Issued]],'Inventory Check'!$A$3:$A$3000,'Inventory Check'!$B$3:$B$3000,"WRONG Code",0)</f>
        <v>WRONG Code</v>
      </c>
    </row>
    <row r="6717" spans="9:11" x14ac:dyDescent="0.35">
      <c r="I6717" s="65" t="str">
        <f>IF(Job_Cards[[#This Row],[Customer Name]]="",I6716,"")</f>
        <v>Counter Sale</v>
      </c>
      <c r="K6717" s="67">
        <f>_xlfn.XLOOKUP(Job_Cards[[#This Row],[Part Code Issued]],'Inventory Check'!$A$3:$A$3000,'Inventory Check'!$B$3:$B$3000,"WRONG Code",0)</f>
        <v>0</v>
      </c>
    </row>
    <row r="6718" spans="9:11" x14ac:dyDescent="0.35">
      <c r="I6718" s="65" t="str">
        <f>IF(Job_Cards[[#This Row],[Customer Name]]="",I6717,"")</f>
        <v>Counter Sale</v>
      </c>
      <c r="K6718" s="67" t="str">
        <f>_xlfn.XLOOKUP(Job_Cards[[#This Row],[Part Code Issued]],'Inventory Check'!$A$3:$A$3000,'Inventory Check'!$B$3:$B$3000,"WRONG Code",0)</f>
        <v>WRONG Code</v>
      </c>
    </row>
    <row r="6719" spans="9:11" x14ac:dyDescent="0.35">
      <c r="I6719" s="65" t="str">
        <f>IF(Job_Cards[[#This Row],[Customer Name]]="",I6718,"")</f>
        <v>Counter Sale</v>
      </c>
      <c r="K6719" s="67" t="str">
        <f>_xlfn.XLOOKUP(Job_Cards[[#This Row],[Part Code Issued]],'Inventory Check'!$A$3:$A$3000,'Inventory Check'!$B$3:$B$3000,"WRONG Code",0)</f>
        <v>WRONG Code</v>
      </c>
    </row>
    <row r="6720" spans="9:11" x14ac:dyDescent="0.35">
      <c r="I6720" s="65" t="str">
        <f>IF(Job_Cards[[#This Row],[Customer Name]]="",I6719,"")</f>
        <v>Counter Sale</v>
      </c>
      <c r="K6720" s="67" t="str">
        <f>_xlfn.XLOOKUP(Job_Cards[[#This Row],[Part Code Issued]],'Inventory Check'!$A$3:$A$3000,'Inventory Check'!$B$3:$B$3000,"WRONG Code",0)</f>
        <v>WRONG Code</v>
      </c>
    </row>
    <row r="6721" spans="9:11" x14ac:dyDescent="0.35">
      <c r="I6721" s="65" t="str">
        <f>IF(Job_Cards[[#This Row],[Customer Name]]="",I6720,"")</f>
        <v>Counter Sale</v>
      </c>
      <c r="K6721" s="67" t="str">
        <f>_xlfn.XLOOKUP(Job_Cards[[#This Row],[Part Code Issued]],'Inventory Check'!$A$3:$A$3000,'Inventory Check'!$B$3:$B$3000,"WRONG Code",0)</f>
        <v>WRONG Code</v>
      </c>
    </row>
    <row r="6722" spans="9:11" x14ac:dyDescent="0.35">
      <c r="I6722" s="65" t="str">
        <f>IF(Job_Cards[[#This Row],[Customer Name]]="",I6721,"")</f>
        <v>Counter Sale</v>
      </c>
      <c r="K6722" s="67" t="str">
        <f>_xlfn.XLOOKUP(Job_Cards[[#This Row],[Part Code Issued]],'Inventory Check'!$A$3:$A$3000,'Inventory Check'!$B$3:$B$3000,"WRONG Code",0)</f>
        <v>WRONG Code</v>
      </c>
    </row>
    <row r="6723" spans="9:11" x14ac:dyDescent="0.35">
      <c r="I6723" s="65" t="str">
        <f>IF(Job_Cards[[#This Row],[Customer Name]]="",I6722,"")</f>
        <v>Counter Sale</v>
      </c>
      <c r="K6723" s="67" t="str">
        <f>_xlfn.XLOOKUP(Job_Cards[[#This Row],[Part Code Issued]],'Inventory Check'!$A$3:$A$3000,'Inventory Check'!$B$3:$B$3000,"WRONG Code",0)</f>
        <v>WRONG Code</v>
      </c>
    </row>
    <row r="6724" spans="9:11" x14ac:dyDescent="0.35">
      <c r="I6724" s="65" t="str">
        <f>IF(Job_Cards[[#This Row],[Customer Name]]="",I6723,"")</f>
        <v>Counter Sale</v>
      </c>
      <c r="K6724" s="67">
        <f>_xlfn.XLOOKUP(Job_Cards[[#This Row],[Part Code Issued]],'Inventory Check'!$A$3:$A$3000,'Inventory Check'!$B$3:$B$3000,"WRONG Code",0)</f>
        <v>0</v>
      </c>
    </row>
    <row r="6725" spans="9:11" x14ac:dyDescent="0.35">
      <c r="I6725" s="65" t="str">
        <f>IF(Job_Cards[[#This Row],[Customer Name]]="",I6724,"")</f>
        <v>Counter Sale</v>
      </c>
      <c r="K6725" s="67" t="str">
        <f>_xlfn.XLOOKUP(Job_Cards[[#This Row],[Part Code Issued]],'Inventory Check'!$A$3:$A$3000,'Inventory Check'!$B$3:$B$3000,"WRONG Code",0)</f>
        <v>WRONG Code</v>
      </c>
    </row>
    <row r="6726" spans="9:11" x14ac:dyDescent="0.35">
      <c r="I6726" s="65" t="str">
        <f>IF(Job_Cards[[#This Row],[Customer Name]]="",I6725,"")</f>
        <v>Counter Sale</v>
      </c>
      <c r="K6726" s="67" t="str">
        <f>_xlfn.XLOOKUP(Job_Cards[[#This Row],[Part Code Issued]],'Inventory Check'!$A$3:$A$3000,'Inventory Check'!$B$3:$B$3000,"WRONG Code",0)</f>
        <v>WRONG Code</v>
      </c>
    </row>
    <row r="6727" spans="9:11" x14ac:dyDescent="0.35">
      <c r="I6727" s="65" t="str">
        <f>IF(Job_Cards[[#This Row],[Customer Name]]="",I6726,"")</f>
        <v>Counter Sale</v>
      </c>
      <c r="K6727" s="67" t="str">
        <f>_xlfn.XLOOKUP(Job_Cards[[#This Row],[Part Code Issued]],'Inventory Check'!$A$3:$A$3000,'Inventory Check'!$B$3:$B$3000,"WRONG Code",0)</f>
        <v>WRONG Code</v>
      </c>
    </row>
    <row r="6728" spans="9:11" x14ac:dyDescent="0.35">
      <c r="I6728" s="65" t="str">
        <f>IF(Job_Cards[[#This Row],[Customer Name]]="",I6727,"")</f>
        <v>Counter Sale</v>
      </c>
      <c r="K6728" s="67" t="str">
        <f>_xlfn.XLOOKUP(Job_Cards[[#This Row],[Part Code Issued]],'Inventory Check'!$A$3:$A$3000,'Inventory Check'!$B$3:$B$3000,"WRONG Code",0)</f>
        <v>WRONG Code</v>
      </c>
    </row>
    <row r="6729" spans="9:11" x14ac:dyDescent="0.35">
      <c r="I6729" s="65" t="str">
        <f>IF(Job_Cards[[#This Row],[Customer Name]]="",I6728,"")</f>
        <v>Counter Sale</v>
      </c>
      <c r="K6729" s="67" t="str">
        <f>_xlfn.XLOOKUP(Job_Cards[[#This Row],[Part Code Issued]],'Inventory Check'!$A$3:$A$3000,'Inventory Check'!$B$3:$B$3000,"WRONG Code",0)</f>
        <v>WRONG Code</v>
      </c>
    </row>
    <row r="6730" spans="9:11" x14ac:dyDescent="0.35">
      <c r="I6730" s="65" t="str">
        <f>IF(Job_Cards[[#This Row],[Customer Name]]="",I6729,"")</f>
        <v>Counter Sale</v>
      </c>
      <c r="K6730" s="67" t="str">
        <f>_xlfn.XLOOKUP(Job_Cards[[#This Row],[Part Code Issued]],'Inventory Check'!$A$3:$A$3000,'Inventory Check'!$B$3:$B$3000,"WRONG Code",0)</f>
        <v>WRONG Code</v>
      </c>
    </row>
    <row r="6731" spans="9:11" x14ac:dyDescent="0.35">
      <c r="I6731" s="65" t="str">
        <f>IF(Job_Cards[[#This Row],[Customer Name]]="",I6730,"")</f>
        <v>Counter Sale</v>
      </c>
      <c r="K6731" s="67" t="str">
        <f>_xlfn.XLOOKUP(Job_Cards[[#This Row],[Part Code Issued]],'Inventory Check'!$A$3:$A$3000,'Inventory Check'!$B$3:$B$3000,"WRONG Code",0)</f>
        <v>WRONG Code</v>
      </c>
    </row>
    <row r="6732" spans="9:11" x14ac:dyDescent="0.35">
      <c r="I6732" s="65" t="str">
        <f>IF(Job_Cards[[#This Row],[Customer Name]]="",I6731,"")</f>
        <v>Counter Sale</v>
      </c>
      <c r="K6732" s="67">
        <f>_xlfn.XLOOKUP(Job_Cards[[#This Row],[Part Code Issued]],'Inventory Check'!$A$3:$A$3000,'Inventory Check'!$B$3:$B$3000,"WRONG Code",0)</f>
        <v>0</v>
      </c>
    </row>
    <row r="6733" spans="9:11" x14ac:dyDescent="0.35">
      <c r="I6733" s="65" t="str">
        <f>IF(Job_Cards[[#This Row],[Customer Name]]="",I6732,"")</f>
        <v>Counter Sale</v>
      </c>
      <c r="K6733" s="67" t="str">
        <f>_xlfn.XLOOKUP(Job_Cards[[#This Row],[Part Code Issued]],'Inventory Check'!$A$3:$A$3000,'Inventory Check'!$B$3:$B$3000,"WRONG Code",0)</f>
        <v>WRONG Code</v>
      </c>
    </row>
    <row r="6734" spans="9:11" x14ac:dyDescent="0.35">
      <c r="I6734" s="65" t="str">
        <f>IF(Job_Cards[[#This Row],[Customer Name]]="",I6733,"")</f>
        <v>Counter Sale</v>
      </c>
      <c r="K6734" s="67" t="str">
        <f>_xlfn.XLOOKUP(Job_Cards[[#This Row],[Part Code Issued]],'Inventory Check'!$A$3:$A$3000,'Inventory Check'!$B$3:$B$3000,"WRONG Code",0)</f>
        <v>WRONG Code</v>
      </c>
    </row>
    <row r="6735" spans="9:11" x14ac:dyDescent="0.35">
      <c r="I6735" s="65" t="str">
        <f>IF(Job_Cards[[#This Row],[Customer Name]]="",I6734,"")</f>
        <v>Counter Sale</v>
      </c>
      <c r="K6735" s="67" t="str">
        <f>_xlfn.XLOOKUP(Job_Cards[[#This Row],[Part Code Issued]],'Inventory Check'!$A$3:$A$3000,'Inventory Check'!$B$3:$B$3000,"WRONG Code",0)</f>
        <v>WRONG Code</v>
      </c>
    </row>
    <row r="6736" spans="9:11" x14ac:dyDescent="0.35">
      <c r="I6736" s="65" t="str">
        <f>IF(Job_Cards[[#This Row],[Customer Name]]="",I6735,"")</f>
        <v>Counter Sale</v>
      </c>
      <c r="K6736" s="67" t="str">
        <f>_xlfn.XLOOKUP(Job_Cards[[#This Row],[Part Code Issued]],'Inventory Check'!$A$3:$A$3000,'Inventory Check'!$B$3:$B$3000,"WRONG Code",0)</f>
        <v>WRONG Code</v>
      </c>
    </row>
    <row r="6737" spans="9:11" x14ac:dyDescent="0.35">
      <c r="I6737" s="65" t="str">
        <f>IF(Job_Cards[[#This Row],[Customer Name]]="",I6736,"")</f>
        <v>Counter Sale</v>
      </c>
      <c r="K6737" s="67" t="str">
        <f>_xlfn.XLOOKUP(Job_Cards[[#This Row],[Part Code Issued]],'Inventory Check'!$A$3:$A$3000,'Inventory Check'!$B$3:$B$3000,"WRONG Code",0)</f>
        <v>WRONG Code</v>
      </c>
    </row>
    <row r="6738" spans="9:11" x14ac:dyDescent="0.35">
      <c r="I6738" s="65" t="str">
        <f>IF(Job_Cards[[#This Row],[Customer Name]]="",I6737,"")</f>
        <v>Counter Sale</v>
      </c>
      <c r="K6738" s="67" t="str">
        <f>_xlfn.XLOOKUP(Job_Cards[[#This Row],[Part Code Issued]],'Inventory Check'!$A$3:$A$3000,'Inventory Check'!$B$3:$B$3000,"WRONG Code",0)</f>
        <v>WRONG Code</v>
      </c>
    </row>
    <row r="6739" spans="9:11" x14ac:dyDescent="0.35">
      <c r="I6739" s="65" t="str">
        <f>IF(Job_Cards[[#This Row],[Customer Name]]="",I6738,"")</f>
        <v>Counter Sale</v>
      </c>
      <c r="K6739" s="67">
        <f>_xlfn.XLOOKUP(Job_Cards[[#This Row],[Part Code Issued]],'Inventory Check'!$A$3:$A$3000,'Inventory Check'!$B$3:$B$3000,"WRONG Code",0)</f>
        <v>0</v>
      </c>
    </row>
    <row r="6740" spans="9:11" x14ac:dyDescent="0.35">
      <c r="I6740" s="65" t="str">
        <f>IF(Job_Cards[[#This Row],[Customer Name]]="",I6739,"")</f>
        <v>Counter Sale</v>
      </c>
      <c r="K6740" s="67" t="str">
        <f>_xlfn.XLOOKUP(Job_Cards[[#This Row],[Part Code Issued]],'Inventory Check'!$A$3:$A$3000,'Inventory Check'!$B$3:$B$3000,"WRONG Code",0)</f>
        <v>WRONG Code</v>
      </c>
    </row>
    <row r="6741" spans="9:11" x14ac:dyDescent="0.35">
      <c r="I6741" s="65" t="str">
        <f>IF(Job_Cards[[#This Row],[Customer Name]]="",I6740,"")</f>
        <v>Counter Sale</v>
      </c>
      <c r="K6741" s="67" t="str">
        <f>_xlfn.XLOOKUP(Job_Cards[[#This Row],[Part Code Issued]],'Inventory Check'!$A$3:$A$3000,'Inventory Check'!$B$3:$B$3000,"WRONG Code",0)</f>
        <v>WRONG Code</v>
      </c>
    </row>
    <row r="6742" spans="9:11" x14ac:dyDescent="0.35">
      <c r="I6742" s="65" t="str">
        <f>IF(Job_Cards[[#This Row],[Customer Name]]="",I6741,"")</f>
        <v>Counter Sale</v>
      </c>
      <c r="K6742" s="67" t="str">
        <f>_xlfn.XLOOKUP(Job_Cards[[#This Row],[Part Code Issued]],'Inventory Check'!$A$3:$A$3000,'Inventory Check'!$B$3:$B$3000,"WRONG Code",0)</f>
        <v>WRONG Code</v>
      </c>
    </row>
    <row r="6743" spans="9:11" x14ac:dyDescent="0.35">
      <c r="I6743" s="65" t="str">
        <f>IF(Job_Cards[[#This Row],[Customer Name]]="",I6742,"")</f>
        <v>Counter Sale</v>
      </c>
      <c r="K6743" s="67" t="str">
        <f>_xlfn.XLOOKUP(Job_Cards[[#This Row],[Part Code Issued]],'Inventory Check'!$A$3:$A$3000,'Inventory Check'!$B$3:$B$3000,"WRONG Code",0)</f>
        <v>WRONG Code</v>
      </c>
    </row>
    <row r="6744" spans="9:11" x14ac:dyDescent="0.35">
      <c r="I6744" s="65" t="str">
        <f>IF(Job_Cards[[#This Row],[Customer Name]]="",I6743,"")</f>
        <v>Counter Sale</v>
      </c>
      <c r="K6744" s="67" t="str">
        <f>_xlfn.XLOOKUP(Job_Cards[[#This Row],[Part Code Issued]],'Inventory Check'!$A$3:$A$3000,'Inventory Check'!$B$3:$B$3000,"WRONG Code",0)</f>
        <v>WRONG Code</v>
      </c>
    </row>
    <row r="6745" spans="9:11" x14ac:dyDescent="0.35">
      <c r="I6745" s="65" t="str">
        <f>IF(Job_Cards[[#This Row],[Customer Name]]="",I6744,"")</f>
        <v>Counter Sale</v>
      </c>
      <c r="K6745" s="67" t="str">
        <f>_xlfn.XLOOKUP(Job_Cards[[#This Row],[Part Code Issued]],'Inventory Check'!$A$3:$A$3000,'Inventory Check'!$B$3:$B$3000,"WRONG Code",0)</f>
        <v>WRONG Code</v>
      </c>
    </row>
    <row r="6746" spans="9:11" x14ac:dyDescent="0.35">
      <c r="I6746" s="65" t="str">
        <f>IF(Job_Cards[[#This Row],[Customer Name]]="",I6745,"")</f>
        <v>Counter Sale</v>
      </c>
      <c r="K6746" s="67">
        <f>_xlfn.XLOOKUP(Job_Cards[[#This Row],[Part Code Issued]],'Inventory Check'!$A$3:$A$3000,'Inventory Check'!$B$3:$B$3000,"WRONG Code",0)</f>
        <v>0</v>
      </c>
    </row>
    <row r="6747" spans="9:11" x14ac:dyDescent="0.35">
      <c r="I6747" s="65" t="str">
        <f>IF(Job_Cards[[#This Row],[Customer Name]]="",I6746,"")</f>
        <v>Counter Sale</v>
      </c>
      <c r="K6747" s="67" t="str">
        <f>_xlfn.XLOOKUP(Job_Cards[[#This Row],[Part Code Issued]],'Inventory Check'!$A$3:$A$3000,'Inventory Check'!$B$3:$B$3000,"WRONG Code",0)</f>
        <v>WRONG Code</v>
      </c>
    </row>
    <row r="6748" spans="9:11" x14ac:dyDescent="0.35">
      <c r="I6748" s="65" t="str">
        <f>IF(Job_Cards[[#This Row],[Customer Name]]="",I6747,"")</f>
        <v>Counter Sale</v>
      </c>
      <c r="K6748" s="67" t="str">
        <f>_xlfn.XLOOKUP(Job_Cards[[#This Row],[Part Code Issued]],'Inventory Check'!$A$3:$A$3000,'Inventory Check'!$B$3:$B$3000,"WRONG Code",0)</f>
        <v>WRONG Code</v>
      </c>
    </row>
    <row r="6749" spans="9:11" x14ac:dyDescent="0.35">
      <c r="I6749" s="65" t="str">
        <f>IF(Job_Cards[[#This Row],[Customer Name]]="",I6748,"")</f>
        <v>Counter Sale</v>
      </c>
      <c r="K6749" s="67" t="str">
        <f>_xlfn.XLOOKUP(Job_Cards[[#This Row],[Part Code Issued]],'Inventory Check'!$A$3:$A$3000,'Inventory Check'!$B$3:$B$3000,"WRONG Code",0)</f>
        <v>WRONG Code</v>
      </c>
    </row>
    <row r="6750" spans="9:11" x14ac:dyDescent="0.35">
      <c r="I6750" s="65" t="str">
        <f>IF(Job_Cards[[#This Row],[Customer Name]]="",I6749,"")</f>
        <v>Counter Sale</v>
      </c>
      <c r="K6750" s="67" t="str">
        <f>_xlfn.XLOOKUP(Job_Cards[[#This Row],[Part Code Issued]],'Inventory Check'!$A$3:$A$3000,'Inventory Check'!$B$3:$B$3000,"WRONG Code",0)</f>
        <v>WRONG Code</v>
      </c>
    </row>
    <row r="6751" spans="9:11" x14ac:dyDescent="0.35">
      <c r="I6751" s="65" t="str">
        <f>IF(Job_Cards[[#This Row],[Customer Name]]="",I6750,"")</f>
        <v>Counter Sale</v>
      </c>
      <c r="K6751" s="67" t="str">
        <f>_xlfn.XLOOKUP(Job_Cards[[#This Row],[Part Code Issued]],'Inventory Check'!$A$3:$A$3000,'Inventory Check'!$B$3:$B$3000,"WRONG Code",0)</f>
        <v>WRONG Code</v>
      </c>
    </row>
    <row r="6752" spans="9:11" x14ac:dyDescent="0.35">
      <c r="I6752" s="65" t="str">
        <f>IF(Job_Cards[[#This Row],[Customer Name]]="",I6751,"")</f>
        <v>Counter Sale</v>
      </c>
      <c r="K6752" s="67" t="str">
        <f>_xlfn.XLOOKUP(Job_Cards[[#This Row],[Part Code Issued]],'Inventory Check'!$A$3:$A$3000,'Inventory Check'!$B$3:$B$3000,"WRONG Code",0)</f>
        <v>WRONG Code</v>
      </c>
    </row>
    <row r="6753" spans="9:11" x14ac:dyDescent="0.35">
      <c r="I6753" s="65" t="str">
        <f>IF(Job_Cards[[#This Row],[Customer Name]]="",I6752,"")</f>
        <v>Counter Sale</v>
      </c>
      <c r="K6753" s="67">
        <f>_xlfn.XLOOKUP(Job_Cards[[#This Row],[Part Code Issued]],'Inventory Check'!$A$3:$A$3000,'Inventory Check'!$B$3:$B$3000,"WRONG Code",0)</f>
        <v>0</v>
      </c>
    </row>
    <row r="6754" spans="9:11" x14ac:dyDescent="0.35">
      <c r="I6754" s="65" t="str">
        <f>IF(Job_Cards[[#This Row],[Customer Name]]="",I6753,"")</f>
        <v>Counter Sale</v>
      </c>
      <c r="K6754" s="67" t="str">
        <f>_xlfn.XLOOKUP(Job_Cards[[#This Row],[Part Code Issued]],'Inventory Check'!$A$3:$A$3000,'Inventory Check'!$B$3:$B$3000,"WRONG Code",0)</f>
        <v>WRONG Code</v>
      </c>
    </row>
    <row r="6755" spans="9:11" x14ac:dyDescent="0.35">
      <c r="I6755" s="65" t="str">
        <f>IF(Job_Cards[[#This Row],[Customer Name]]="",I6754,"")</f>
        <v>Counter Sale</v>
      </c>
      <c r="K6755" s="67" t="str">
        <f>_xlfn.XLOOKUP(Job_Cards[[#This Row],[Part Code Issued]],'Inventory Check'!$A$3:$A$3000,'Inventory Check'!$B$3:$B$3000,"WRONG Code",0)</f>
        <v>WRONG Code</v>
      </c>
    </row>
    <row r="6756" spans="9:11" x14ac:dyDescent="0.35">
      <c r="I6756" s="65" t="str">
        <f>IF(Job_Cards[[#This Row],[Customer Name]]="",I6755,"")</f>
        <v>Counter Sale</v>
      </c>
      <c r="K6756" s="67" t="str">
        <f>_xlfn.XLOOKUP(Job_Cards[[#This Row],[Part Code Issued]],'Inventory Check'!$A$3:$A$3000,'Inventory Check'!$B$3:$B$3000,"WRONG Code",0)</f>
        <v>WRONG Code</v>
      </c>
    </row>
    <row r="6757" spans="9:11" x14ac:dyDescent="0.35">
      <c r="I6757" s="65" t="str">
        <f>IF(Job_Cards[[#This Row],[Customer Name]]="",I6756,"")</f>
        <v>Counter Sale</v>
      </c>
      <c r="K6757" s="67" t="str">
        <f>_xlfn.XLOOKUP(Job_Cards[[#This Row],[Part Code Issued]],'Inventory Check'!$A$3:$A$3000,'Inventory Check'!$B$3:$B$3000,"WRONG Code",0)</f>
        <v>WRONG Code</v>
      </c>
    </row>
    <row r="6758" spans="9:11" x14ac:dyDescent="0.35">
      <c r="I6758" s="65" t="str">
        <f>IF(Job_Cards[[#This Row],[Customer Name]]="",I6757,"")</f>
        <v>Counter Sale</v>
      </c>
      <c r="K6758" s="67" t="str">
        <f>_xlfn.XLOOKUP(Job_Cards[[#This Row],[Part Code Issued]],'Inventory Check'!$A$3:$A$3000,'Inventory Check'!$B$3:$B$3000,"WRONG Code",0)</f>
        <v>WRONG Code</v>
      </c>
    </row>
    <row r="6759" spans="9:11" x14ac:dyDescent="0.35">
      <c r="I6759" s="65" t="str">
        <f>IF(Job_Cards[[#This Row],[Customer Name]]="",I6758,"")</f>
        <v>Counter Sale</v>
      </c>
      <c r="K6759" s="67" t="str">
        <f>_xlfn.XLOOKUP(Job_Cards[[#This Row],[Part Code Issued]],'Inventory Check'!$A$3:$A$3000,'Inventory Check'!$B$3:$B$3000,"WRONG Code",0)</f>
        <v>WRONG Code</v>
      </c>
    </row>
    <row r="6760" spans="9:11" x14ac:dyDescent="0.35">
      <c r="I6760" s="65" t="str">
        <f>IF(Job_Cards[[#This Row],[Customer Name]]="",I6759,"")</f>
        <v>Counter Sale</v>
      </c>
      <c r="K6760" s="67">
        <f>_xlfn.XLOOKUP(Job_Cards[[#This Row],[Part Code Issued]],'Inventory Check'!$A$3:$A$3000,'Inventory Check'!$B$3:$B$3000,"WRONG Code",0)</f>
        <v>0</v>
      </c>
    </row>
    <row r="6761" spans="9:11" x14ac:dyDescent="0.35">
      <c r="I6761" s="65" t="str">
        <f>IF(Job_Cards[[#This Row],[Customer Name]]="",I6760,"")</f>
        <v>Counter Sale</v>
      </c>
      <c r="K6761" s="67" t="str">
        <f>_xlfn.XLOOKUP(Job_Cards[[#This Row],[Part Code Issued]],'Inventory Check'!$A$3:$A$3000,'Inventory Check'!$B$3:$B$3000,"WRONG Code",0)</f>
        <v>WRONG Code</v>
      </c>
    </row>
    <row r="6762" spans="9:11" x14ac:dyDescent="0.35">
      <c r="I6762" s="65" t="str">
        <f>IF(Job_Cards[[#This Row],[Customer Name]]="",I6761,"")</f>
        <v>Counter Sale</v>
      </c>
      <c r="K6762" s="67" t="str">
        <f>_xlfn.XLOOKUP(Job_Cards[[#This Row],[Part Code Issued]],'Inventory Check'!$A$3:$A$3000,'Inventory Check'!$B$3:$B$3000,"WRONG Code",0)</f>
        <v>WRONG Code</v>
      </c>
    </row>
    <row r="6763" spans="9:11" x14ac:dyDescent="0.35">
      <c r="I6763" s="65" t="str">
        <f>IF(Job_Cards[[#This Row],[Customer Name]]="",I6762,"")</f>
        <v>Counter Sale</v>
      </c>
      <c r="K6763" s="67" t="str">
        <f>_xlfn.XLOOKUP(Job_Cards[[#This Row],[Part Code Issued]],'Inventory Check'!$A$3:$A$3000,'Inventory Check'!$B$3:$B$3000,"WRONG Code",0)</f>
        <v>WRONG Code</v>
      </c>
    </row>
    <row r="6764" spans="9:11" x14ac:dyDescent="0.35">
      <c r="I6764" s="65" t="str">
        <f>IF(Job_Cards[[#This Row],[Customer Name]]="",I6763,"")</f>
        <v>Counter Sale</v>
      </c>
      <c r="K6764" s="67" t="str">
        <f>_xlfn.XLOOKUP(Job_Cards[[#This Row],[Part Code Issued]],'Inventory Check'!$A$3:$A$3000,'Inventory Check'!$B$3:$B$3000,"WRONG Code",0)</f>
        <v>WRONG Code</v>
      </c>
    </row>
    <row r="6765" spans="9:11" x14ac:dyDescent="0.35">
      <c r="I6765" s="65" t="str">
        <f>IF(Job_Cards[[#This Row],[Customer Name]]="",I6764,"")</f>
        <v>Counter Sale</v>
      </c>
      <c r="K6765" s="67" t="str">
        <f>_xlfn.XLOOKUP(Job_Cards[[#This Row],[Part Code Issued]],'Inventory Check'!$A$3:$A$3000,'Inventory Check'!$B$3:$B$3000,"WRONG Code",0)</f>
        <v>WRONG Code</v>
      </c>
    </row>
    <row r="6766" spans="9:11" x14ac:dyDescent="0.35">
      <c r="I6766" s="65" t="str">
        <f>IF(Job_Cards[[#This Row],[Customer Name]]="",I6765,"")</f>
        <v>Counter Sale</v>
      </c>
      <c r="K6766" s="67" t="str">
        <f>_xlfn.XLOOKUP(Job_Cards[[#This Row],[Part Code Issued]],'Inventory Check'!$A$3:$A$3000,'Inventory Check'!$B$3:$B$3000,"WRONG Code",0)</f>
        <v>WRONG Code</v>
      </c>
    </row>
    <row r="6767" spans="9:11" x14ac:dyDescent="0.35">
      <c r="I6767" s="65" t="str">
        <f>IF(Job_Cards[[#This Row],[Customer Name]]="",I6766,"")</f>
        <v>Counter Sale</v>
      </c>
      <c r="K6767" s="67" t="str">
        <f>_xlfn.XLOOKUP(Job_Cards[[#This Row],[Part Code Issued]],'Inventory Check'!$A$3:$A$3000,'Inventory Check'!$B$3:$B$3000,"WRONG Code",0)</f>
        <v>WRONG Code</v>
      </c>
    </row>
    <row r="6768" spans="9:11" x14ac:dyDescent="0.35">
      <c r="I6768" s="65" t="str">
        <f>IF(Job_Cards[[#This Row],[Customer Name]]="",I6767,"")</f>
        <v>Counter Sale</v>
      </c>
      <c r="K6768" s="67">
        <f>_xlfn.XLOOKUP(Job_Cards[[#This Row],[Part Code Issued]],'Inventory Check'!$A$3:$A$3000,'Inventory Check'!$B$3:$B$3000,"WRONG Code",0)</f>
        <v>0</v>
      </c>
    </row>
    <row r="6769" spans="9:11" x14ac:dyDescent="0.35">
      <c r="I6769" s="65" t="str">
        <f>IF(Job_Cards[[#This Row],[Customer Name]]="",I6768,"")</f>
        <v>Counter Sale</v>
      </c>
      <c r="K6769" s="67" t="str">
        <f>_xlfn.XLOOKUP(Job_Cards[[#This Row],[Part Code Issued]],'Inventory Check'!$A$3:$A$3000,'Inventory Check'!$B$3:$B$3000,"WRONG Code",0)</f>
        <v>WRONG Code</v>
      </c>
    </row>
    <row r="6770" spans="9:11" x14ac:dyDescent="0.35">
      <c r="I6770" s="65" t="str">
        <f>IF(Job_Cards[[#This Row],[Customer Name]]="",I6769,"")</f>
        <v>Counter Sale</v>
      </c>
      <c r="K6770" s="67" t="str">
        <f>_xlfn.XLOOKUP(Job_Cards[[#This Row],[Part Code Issued]],'Inventory Check'!$A$3:$A$3000,'Inventory Check'!$B$3:$B$3000,"WRONG Code",0)</f>
        <v>WRONG Code</v>
      </c>
    </row>
    <row r="6771" spans="9:11" x14ac:dyDescent="0.35">
      <c r="I6771" s="65" t="str">
        <f>IF(Job_Cards[[#This Row],[Customer Name]]="",I6770,"")</f>
        <v>Counter Sale</v>
      </c>
      <c r="K6771" s="67" t="str">
        <f>_xlfn.XLOOKUP(Job_Cards[[#This Row],[Part Code Issued]],'Inventory Check'!$A$3:$A$3000,'Inventory Check'!$B$3:$B$3000,"WRONG Code",0)</f>
        <v>WRONG Code</v>
      </c>
    </row>
    <row r="6772" spans="9:11" x14ac:dyDescent="0.35">
      <c r="I6772" s="65" t="str">
        <f>IF(Job_Cards[[#This Row],[Customer Name]]="",I6771,"")</f>
        <v>Counter Sale</v>
      </c>
      <c r="K6772" s="67" t="str">
        <f>_xlfn.XLOOKUP(Job_Cards[[#This Row],[Part Code Issued]],'Inventory Check'!$A$3:$A$3000,'Inventory Check'!$B$3:$B$3000,"WRONG Code",0)</f>
        <v>WRONG Code</v>
      </c>
    </row>
    <row r="6773" spans="9:11" x14ac:dyDescent="0.35">
      <c r="I6773" s="65" t="str">
        <f>IF(Job_Cards[[#This Row],[Customer Name]]="",I6772,"")</f>
        <v>Counter Sale</v>
      </c>
      <c r="K6773" s="67" t="str">
        <f>_xlfn.XLOOKUP(Job_Cards[[#This Row],[Part Code Issued]],'Inventory Check'!$A$3:$A$3000,'Inventory Check'!$B$3:$B$3000,"WRONG Code",0)</f>
        <v>WRONG Code</v>
      </c>
    </row>
    <row r="6774" spans="9:11" x14ac:dyDescent="0.35">
      <c r="I6774" s="65" t="str">
        <f>IF(Job_Cards[[#This Row],[Customer Name]]="",I6773,"")</f>
        <v>Counter Sale</v>
      </c>
      <c r="K6774" s="67" t="str">
        <f>_xlfn.XLOOKUP(Job_Cards[[#This Row],[Part Code Issued]],'Inventory Check'!$A$3:$A$3000,'Inventory Check'!$B$3:$B$3000,"WRONG Code",0)</f>
        <v>WRONG Code</v>
      </c>
    </row>
    <row r="6775" spans="9:11" x14ac:dyDescent="0.35">
      <c r="I6775" s="65" t="str">
        <f>IF(Job_Cards[[#This Row],[Customer Name]]="",I6774,"")</f>
        <v>Counter Sale</v>
      </c>
      <c r="K6775" s="67">
        <f>_xlfn.XLOOKUP(Job_Cards[[#This Row],[Part Code Issued]],'Inventory Check'!$A$3:$A$3000,'Inventory Check'!$B$3:$B$3000,"WRONG Code",0)</f>
        <v>0</v>
      </c>
    </row>
    <row r="6776" spans="9:11" x14ac:dyDescent="0.35">
      <c r="I6776" s="65" t="str">
        <f>IF(Job_Cards[[#This Row],[Customer Name]]="",I6775,"")</f>
        <v>Counter Sale</v>
      </c>
      <c r="K6776" s="67" t="str">
        <f>_xlfn.XLOOKUP(Job_Cards[[#This Row],[Part Code Issued]],'Inventory Check'!$A$3:$A$3000,'Inventory Check'!$B$3:$B$3000,"WRONG Code",0)</f>
        <v>WRONG Code</v>
      </c>
    </row>
    <row r="6777" spans="9:11" x14ac:dyDescent="0.35">
      <c r="I6777" s="65" t="str">
        <f>IF(Job_Cards[[#This Row],[Customer Name]]="",I6776,"")</f>
        <v>Counter Sale</v>
      </c>
      <c r="K6777" s="67" t="str">
        <f>_xlfn.XLOOKUP(Job_Cards[[#This Row],[Part Code Issued]],'Inventory Check'!$A$3:$A$3000,'Inventory Check'!$B$3:$B$3000,"WRONG Code",0)</f>
        <v>WRONG Code</v>
      </c>
    </row>
    <row r="6778" spans="9:11" x14ac:dyDescent="0.35">
      <c r="I6778" s="65" t="str">
        <f>IF(Job_Cards[[#This Row],[Customer Name]]="",I6777,"")</f>
        <v>Counter Sale</v>
      </c>
      <c r="K6778" s="67" t="str">
        <f>_xlfn.XLOOKUP(Job_Cards[[#This Row],[Part Code Issued]],'Inventory Check'!$A$3:$A$3000,'Inventory Check'!$B$3:$B$3000,"WRONG Code",0)</f>
        <v>WRONG Code</v>
      </c>
    </row>
    <row r="6779" spans="9:11" x14ac:dyDescent="0.35">
      <c r="I6779" s="65" t="str">
        <f>IF(Job_Cards[[#This Row],[Customer Name]]="",I6778,"")</f>
        <v>Counter Sale</v>
      </c>
      <c r="K6779" s="67" t="str">
        <f>_xlfn.XLOOKUP(Job_Cards[[#This Row],[Part Code Issued]],'Inventory Check'!$A$3:$A$3000,'Inventory Check'!$B$3:$B$3000,"WRONG Code",0)</f>
        <v>WRONG Code</v>
      </c>
    </row>
    <row r="6780" spans="9:11" x14ac:dyDescent="0.35">
      <c r="I6780" s="65" t="str">
        <f>IF(Job_Cards[[#This Row],[Customer Name]]="",I6779,"")</f>
        <v>Counter Sale</v>
      </c>
      <c r="K6780" s="67" t="str">
        <f>_xlfn.XLOOKUP(Job_Cards[[#This Row],[Part Code Issued]],'Inventory Check'!$A$3:$A$3000,'Inventory Check'!$B$3:$B$3000,"WRONG Code",0)</f>
        <v>WRONG Code</v>
      </c>
    </row>
    <row r="6781" spans="9:11" x14ac:dyDescent="0.35">
      <c r="I6781" s="65" t="str">
        <f>IF(Job_Cards[[#This Row],[Customer Name]]="",I6780,"")</f>
        <v>Counter Sale</v>
      </c>
      <c r="K6781" s="67" t="str">
        <f>_xlfn.XLOOKUP(Job_Cards[[#This Row],[Part Code Issued]],'Inventory Check'!$A$3:$A$3000,'Inventory Check'!$B$3:$B$3000,"WRONG Code",0)</f>
        <v>WRONG Code</v>
      </c>
    </row>
    <row r="6782" spans="9:11" x14ac:dyDescent="0.35">
      <c r="I6782" s="65" t="str">
        <f>IF(Job_Cards[[#This Row],[Customer Name]]="",I6781,"")</f>
        <v>Counter Sale</v>
      </c>
      <c r="K6782" s="67">
        <f>_xlfn.XLOOKUP(Job_Cards[[#This Row],[Part Code Issued]],'Inventory Check'!$A$3:$A$3000,'Inventory Check'!$B$3:$B$3000,"WRONG Code",0)</f>
        <v>0</v>
      </c>
    </row>
    <row r="6783" spans="9:11" x14ac:dyDescent="0.35">
      <c r="I6783" s="65" t="str">
        <f>IF(Job_Cards[[#This Row],[Customer Name]]="",I6782,"")</f>
        <v>Counter Sale</v>
      </c>
      <c r="K6783" s="67" t="str">
        <f>_xlfn.XLOOKUP(Job_Cards[[#This Row],[Part Code Issued]],'Inventory Check'!$A$3:$A$3000,'Inventory Check'!$B$3:$B$3000,"WRONG Code",0)</f>
        <v>WRONG Code</v>
      </c>
    </row>
    <row r="6784" spans="9:11" x14ac:dyDescent="0.35">
      <c r="I6784" s="65" t="str">
        <f>IF(Job_Cards[[#This Row],[Customer Name]]="",I6783,"")</f>
        <v>Counter Sale</v>
      </c>
      <c r="K6784" s="67" t="str">
        <f>_xlfn.XLOOKUP(Job_Cards[[#This Row],[Part Code Issued]],'Inventory Check'!$A$3:$A$3000,'Inventory Check'!$B$3:$B$3000,"WRONG Code",0)</f>
        <v>WRONG Code</v>
      </c>
    </row>
    <row r="6785" spans="9:11" x14ac:dyDescent="0.35">
      <c r="I6785" s="65" t="str">
        <f>IF(Job_Cards[[#This Row],[Customer Name]]="",I6784,"")</f>
        <v>Counter Sale</v>
      </c>
      <c r="K6785" s="67" t="str">
        <f>_xlfn.XLOOKUP(Job_Cards[[#This Row],[Part Code Issued]],'Inventory Check'!$A$3:$A$3000,'Inventory Check'!$B$3:$B$3000,"WRONG Code",0)</f>
        <v>WRONG Code</v>
      </c>
    </row>
    <row r="6786" spans="9:11" x14ac:dyDescent="0.35">
      <c r="I6786" s="65" t="str">
        <f>IF(Job_Cards[[#This Row],[Customer Name]]="",I6785,"")</f>
        <v>Counter Sale</v>
      </c>
      <c r="K6786" s="67" t="str">
        <f>_xlfn.XLOOKUP(Job_Cards[[#This Row],[Part Code Issued]],'Inventory Check'!$A$3:$A$3000,'Inventory Check'!$B$3:$B$3000,"WRONG Code",0)</f>
        <v>WRONG Code</v>
      </c>
    </row>
    <row r="6787" spans="9:11" x14ac:dyDescent="0.35">
      <c r="I6787" s="65" t="str">
        <f>IF(Job_Cards[[#This Row],[Customer Name]]="",I6786,"")</f>
        <v>Counter Sale</v>
      </c>
      <c r="K6787" s="67" t="str">
        <f>_xlfn.XLOOKUP(Job_Cards[[#This Row],[Part Code Issued]],'Inventory Check'!$A$3:$A$3000,'Inventory Check'!$B$3:$B$3000,"WRONG Code",0)</f>
        <v>WRONG Code</v>
      </c>
    </row>
    <row r="6788" spans="9:11" x14ac:dyDescent="0.35">
      <c r="I6788" s="65" t="str">
        <f>IF(Job_Cards[[#This Row],[Customer Name]]="",I6787,"")</f>
        <v>Counter Sale</v>
      </c>
      <c r="K6788" s="67" t="str">
        <f>_xlfn.XLOOKUP(Job_Cards[[#This Row],[Part Code Issued]],'Inventory Check'!$A$3:$A$3000,'Inventory Check'!$B$3:$B$3000,"WRONG Code",0)</f>
        <v>WRONG Code</v>
      </c>
    </row>
    <row r="6789" spans="9:11" x14ac:dyDescent="0.35">
      <c r="I6789" s="65" t="str">
        <f>IF(Job_Cards[[#This Row],[Customer Name]]="",I6788,"")</f>
        <v>Counter Sale</v>
      </c>
      <c r="K6789" s="67">
        <f>_xlfn.XLOOKUP(Job_Cards[[#This Row],[Part Code Issued]],'Inventory Check'!$A$3:$A$3000,'Inventory Check'!$B$3:$B$3000,"WRONG Code",0)</f>
        <v>0</v>
      </c>
    </row>
    <row r="6790" spans="9:11" x14ac:dyDescent="0.35">
      <c r="I6790" s="65" t="str">
        <f>IF(Job_Cards[[#This Row],[Customer Name]]="",I6789,"")</f>
        <v>Counter Sale</v>
      </c>
      <c r="K6790" s="67" t="str">
        <f>_xlfn.XLOOKUP(Job_Cards[[#This Row],[Part Code Issued]],'Inventory Check'!$A$3:$A$3000,'Inventory Check'!$B$3:$B$3000,"WRONG Code",0)</f>
        <v>WRONG Code</v>
      </c>
    </row>
    <row r="6791" spans="9:11" x14ac:dyDescent="0.35">
      <c r="I6791" s="65" t="str">
        <f>IF(Job_Cards[[#This Row],[Customer Name]]="",I6790,"")</f>
        <v>Counter Sale</v>
      </c>
      <c r="K6791" s="67" t="str">
        <f>_xlfn.XLOOKUP(Job_Cards[[#This Row],[Part Code Issued]],'Inventory Check'!$A$3:$A$3000,'Inventory Check'!$B$3:$B$3000,"WRONG Code",0)</f>
        <v>WRONG Code</v>
      </c>
    </row>
    <row r="6792" spans="9:11" x14ac:dyDescent="0.35">
      <c r="I6792" s="65" t="str">
        <f>IF(Job_Cards[[#This Row],[Customer Name]]="",I6791,"")</f>
        <v>Counter Sale</v>
      </c>
      <c r="K6792" s="67" t="str">
        <f>_xlfn.XLOOKUP(Job_Cards[[#This Row],[Part Code Issued]],'Inventory Check'!$A$3:$A$3000,'Inventory Check'!$B$3:$B$3000,"WRONG Code",0)</f>
        <v>WRONG Code</v>
      </c>
    </row>
    <row r="6793" spans="9:11" x14ac:dyDescent="0.35">
      <c r="I6793" s="65" t="str">
        <f>IF(Job_Cards[[#This Row],[Customer Name]]="",I6792,"")</f>
        <v>Counter Sale</v>
      </c>
      <c r="K6793" s="67" t="str">
        <f>_xlfn.XLOOKUP(Job_Cards[[#This Row],[Part Code Issued]],'Inventory Check'!$A$3:$A$3000,'Inventory Check'!$B$3:$B$3000,"WRONG Code",0)</f>
        <v>WRONG Code</v>
      </c>
    </row>
    <row r="6794" spans="9:11" x14ac:dyDescent="0.35">
      <c r="I6794" s="65" t="str">
        <f>IF(Job_Cards[[#This Row],[Customer Name]]="",I6793,"")</f>
        <v>Counter Sale</v>
      </c>
      <c r="K6794" s="67" t="str">
        <f>_xlfn.XLOOKUP(Job_Cards[[#This Row],[Part Code Issued]],'Inventory Check'!$A$3:$A$3000,'Inventory Check'!$B$3:$B$3000,"WRONG Code",0)</f>
        <v>WRONG Code</v>
      </c>
    </row>
    <row r="6795" spans="9:11" x14ac:dyDescent="0.35">
      <c r="I6795" s="65" t="str">
        <f>IF(Job_Cards[[#This Row],[Customer Name]]="",I6794,"")</f>
        <v>Counter Sale</v>
      </c>
      <c r="K6795" s="67" t="str">
        <f>_xlfn.XLOOKUP(Job_Cards[[#This Row],[Part Code Issued]],'Inventory Check'!$A$3:$A$3000,'Inventory Check'!$B$3:$B$3000,"WRONG Code",0)</f>
        <v>WRONG Code</v>
      </c>
    </row>
    <row r="6796" spans="9:11" x14ac:dyDescent="0.35">
      <c r="I6796" s="65" t="str">
        <f>IF(Job_Cards[[#This Row],[Customer Name]]="",I6795,"")</f>
        <v>Counter Sale</v>
      </c>
      <c r="K6796" s="67">
        <f>_xlfn.XLOOKUP(Job_Cards[[#This Row],[Part Code Issued]],'Inventory Check'!$A$3:$A$3000,'Inventory Check'!$B$3:$B$3000,"WRONG Code",0)</f>
        <v>0</v>
      </c>
    </row>
    <row r="6797" spans="9:11" x14ac:dyDescent="0.35">
      <c r="I6797" s="65" t="str">
        <f>IF(Job_Cards[[#This Row],[Customer Name]]="",I6796,"")</f>
        <v>Counter Sale</v>
      </c>
      <c r="K6797" s="67" t="str">
        <f>_xlfn.XLOOKUP(Job_Cards[[#This Row],[Part Code Issued]],'Inventory Check'!$A$3:$A$3000,'Inventory Check'!$B$3:$B$3000,"WRONG Code",0)</f>
        <v>WRONG Code</v>
      </c>
    </row>
    <row r="6798" spans="9:11" x14ac:dyDescent="0.35">
      <c r="I6798" s="65" t="str">
        <f>IF(Job_Cards[[#This Row],[Customer Name]]="",I6797,"")</f>
        <v>Counter Sale</v>
      </c>
      <c r="K6798" s="67" t="str">
        <f>_xlfn.XLOOKUP(Job_Cards[[#This Row],[Part Code Issued]],'Inventory Check'!$A$3:$A$3000,'Inventory Check'!$B$3:$B$3000,"WRONG Code",0)</f>
        <v>WRONG Code</v>
      </c>
    </row>
    <row r="6799" spans="9:11" x14ac:dyDescent="0.35">
      <c r="I6799" s="65" t="str">
        <f>IF(Job_Cards[[#This Row],[Customer Name]]="",I6798,"")</f>
        <v>Counter Sale</v>
      </c>
      <c r="K6799" s="67" t="str">
        <f>_xlfn.XLOOKUP(Job_Cards[[#This Row],[Part Code Issued]],'Inventory Check'!$A$3:$A$3000,'Inventory Check'!$B$3:$B$3000,"WRONG Code",0)</f>
        <v>WRONG Code</v>
      </c>
    </row>
    <row r="6800" spans="9:11" x14ac:dyDescent="0.35">
      <c r="I6800" s="65" t="str">
        <f>IF(Job_Cards[[#This Row],[Customer Name]]="",I6799,"")</f>
        <v>Counter Sale</v>
      </c>
      <c r="K6800" s="67" t="str">
        <f>_xlfn.XLOOKUP(Job_Cards[[#This Row],[Part Code Issued]],'Inventory Check'!$A$3:$A$3000,'Inventory Check'!$B$3:$B$3000,"WRONG Code",0)</f>
        <v>WRONG Code</v>
      </c>
    </row>
    <row r="6801" spans="9:11" x14ac:dyDescent="0.35">
      <c r="I6801" s="65" t="str">
        <f>IF(Job_Cards[[#This Row],[Customer Name]]="",I6800,"")</f>
        <v>Counter Sale</v>
      </c>
      <c r="K6801" s="67" t="str">
        <f>_xlfn.XLOOKUP(Job_Cards[[#This Row],[Part Code Issued]],'Inventory Check'!$A$3:$A$3000,'Inventory Check'!$B$3:$B$3000,"WRONG Code",0)</f>
        <v>WRONG Code</v>
      </c>
    </row>
    <row r="6802" spans="9:11" x14ac:dyDescent="0.35">
      <c r="I6802" s="65" t="str">
        <f>IF(Job_Cards[[#This Row],[Customer Name]]="",I6801,"")</f>
        <v>Counter Sale</v>
      </c>
      <c r="K6802" s="67" t="str">
        <f>_xlfn.XLOOKUP(Job_Cards[[#This Row],[Part Code Issued]],'Inventory Check'!$A$3:$A$3000,'Inventory Check'!$B$3:$B$3000,"WRONG Code",0)</f>
        <v>WRONG Code</v>
      </c>
    </row>
    <row r="6803" spans="9:11" x14ac:dyDescent="0.35">
      <c r="I6803" s="65" t="str">
        <f>IF(Job_Cards[[#This Row],[Customer Name]]="",I6802,"")</f>
        <v>Counter Sale</v>
      </c>
      <c r="K6803" s="67">
        <f>_xlfn.XLOOKUP(Job_Cards[[#This Row],[Part Code Issued]],'Inventory Check'!$A$3:$A$3000,'Inventory Check'!$B$3:$B$3000,"WRONG Code",0)</f>
        <v>0</v>
      </c>
    </row>
    <row r="6804" spans="9:11" x14ac:dyDescent="0.35">
      <c r="I6804" s="65" t="str">
        <f>IF(Job_Cards[[#This Row],[Customer Name]]="",I6803,"")</f>
        <v>Counter Sale</v>
      </c>
      <c r="K6804" s="67" t="str">
        <f>_xlfn.XLOOKUP(Job_Cards[[#This Row],[Part Code Issued]],'Inventory Check'!$A$3:$A$3000,'Inventory Check'!$B$3:$B$3000,"WRONG Code",0)</f>
        <v>WRONG Code</v>
      </c>
    </row>
    <row r="6805" spans="9:11" x14ac:dyDescent="0.35">
      <c r="I6805" s="65" t="str">
        <f>IF(Job_Cards[[#This Row],[Customer Name]]="",I6804,"")</f>
        <v>Counter Sale</v>
      </c>
      <c r="K6805" s="67" t="str">
        <f>_xlfn.XLOOKUP(Job_Cards[[#This Row],[Part Code Issued]],'Inventory Check'!$A$3:$A$3000,'Inventory Check'!$B$3:$B$3000,"WRONG Code",0)</f>
        <v>WRONG Code</v>
      </c>
    </row>
    <row r="6806" spans="9:11" x14ac:dyDescent="0.35">
      <c r="I6806" s="65" t="str">
        <f>IF(Job_Cards[[#This Row],[Customer Name]]="",I6805,"")</f>
        <v>Counter Sale</v>
      </c>
      <c r="K6806" s="67" t="str">
        <f>_xlfn.XLOOKUP(Job_Cards[[#This Row],[Part Code Issued]],'Inventory Check'!$A$3:$A$3000,'Inventory Check'!$B$3:$B$3000,"WRONG Code",0)</f>
        <v>WRONG Code</v>
      </c>
    </row>
    <row r="6807" spans="9:11" x14ac:dyDescent="0.35">
      <c r="I6807" s="65" t="str">
        <f>IF(Job_Cards[[#This Row],[Customer Name]]="",I6806,"")</f>
        <v>Counter Sale</v>
      </c>
      <c r="K6807" s="67" t="str">
        <f>_xlfn.XLOOKUP(Job_Cards[[#This Row],[Part Code Issued]],'Inventory Check'!$A$3:$A$3000,'Inventory Check'!$B$3:$B$3000,"WRONG Code",0)</f>
        <v>WRONG Code</v>
      </c>
    </row>
    <row r="6808" spans="9:11" x14ac:dyDescent="0.35">
      <c r="I6808" s="65" t="str">
        <f>IF(Job_Cards[[#This Row],[Customer Name]]="",I6807,"")</f>
        <v>Counter Sale</v>
      </c>
      <c r="K6808" s="67" t="str">
        <f>_xlfn.XLOOKUP(Job_Cards[[#This Row],[Part Code Issued]],'Inventory Check'!$A$3:$A$3000,'Inventory Check'!$B$3:$B$3000,"WRONG Code",0)</f>
        <v>WRONG Code</v>
      </c>
    </row>
    <row r="6809" spans="9:11" x14ac:dyDescent="0.35">
      <c r="I6809" s="65" t="str">
        <f>IF(Job_Cards[[#This Row],[Customer Name]]="",I6808,"")</f>
        <v>Counter Sale</v>
      </c>
      <c r="K6809" s="67" t="str">
        <f>_xlfn.XLOOKUP(Job_Cards[[#This Row],[Part Code Issued]],'Inventory Check'!$A$3:$A$3000,'Inventory Check'!$B$3:$B$3000,"WRONG Code",0)</f>
        <v>WRONG Code</v>
      </c>
    </row>
    <row r="6810" spans="9:11" x14ac:dyDescent="0.35">
      <c r="I6810" s="65" t="str">
        <f>IF(Job_Cards[[#This Row],[Customer Name]]="",I6809,"")</f>
        <v>Counter Sale</v>
      </c>
      <c r="K6810" s="67" t="str">
        <f>_xlfn.XLOOKUP(Job_Cards[[#This Row],[Part Code Issued]],'Inventory Check'!$A$3:$A$3000,'Inventory Check'!$B$3:$B$3000,"WRONG Code",0)</f>
        <v>WRONG Code</v>
      </c>
    </row>
    <row r="6811" spans="9:11" x14ac:dyDescent="0.35">
      <c r="I6811" s="65" t="str">
        <f>IF(Job_Cards[[#This Row],[Customer Name]]="",I6810,"")</f>
        <v>Counter Sale</v>
      </c>
      <c r="K6811" s="67">
        <f>_xlfn.XLOOKUP(Job_Cards[[#This Row],[Part Code Issued]],'Inventory Check'!$A$3:$A$3000,'Inventory Check'!$B$3:$B$3000,"WRONG Code",0)</f>
        <v>0</v>
      </c>
    </row>
    <row r="6812" spans="9:11" x14ac:dyDescent="0.35">
      <c r="I6812" s="65" t="str">
        <f>IF(Job_Cards[[#This Row],[Customer Name]]="",I6811,"")</f>
        <v>Counter Sale</v>
      </c>
      <c r="K6812" s="67" t="str">
        <f>_xlfn.XLOOKUP(Job_Cards[[#This Row],[Part Code Issued]],'Inventory Check'!$A$3:$A$3000,'Inventory Check'!$B$3:$B$3000,"WRONG Code",0)</f>
        <v>WRONG Code</v>
      </c>
    </row>
    <row r="6813" spans="9:11" x14ac:dyDescent="0.35">
      <c r="I6813" s="65" t="str">
        <f>IF(Job_Cards[[#This Row],[Customer Name]]="",I6812,"")</f>
        <v>Counter Sale</v>
      </c>
      <c r="K6813" s="67" t="str">
        <f>_xlfn.XLOOKUP(Job_Cards[[#This Row],[Part Code Issued]],'Inventory Check'!$A$3:$A$3000,'Inventory Check'!$B$3:$B$3000,"WRONG Code",0)</f>
        <v>WRONG Code</v>
      </c>
    </row>
    <row r="6814" spans="9:11" x14ac:dyDescent="0.35">
      <c r="I6814" s="65" t="str">
        <f>IF(Job_Cards[[#This Row],[Customer Name]]="",I6813,"")</f>
        <v>Counter Sale</v>
      </c>
      <c r="K6814" s="67" t="str">
        <f>_xlfn.XLOOKUP(Job_Cards[[#This Row],[Part Code Issued]],'Inventory Check'!$A$3:$A$3000,'Inventory Check'!$B$3:$B$3000,"WRONG Code",0)</f>
        <v>WRONG Code</v>
      </c>
    </row>
    <row r="6815" spans="9:11" x14ac:dyDescent="0.35">
      <c r="I6815" s="65" t="str">
        <f>IF(Job_Cards[[#This Row],[Customer Name]]="",I6814,"")</f>
        <v>Counter Sale</v>
      </c>
      <c r="K6815" s="67" t="str">
        <f>_xlfn.XLOOKUP(Job_Cards[[#This Row],[Part Code Issued]],'Inventory Check'!$A$3:$A$3000,'Inventory Check'!$B$3:$B$3000,"WRONG Code",0)</f>
        <v>WRONG Code</v>
      </c>
    </row>
    <row r="6816" spans="9:11" x14ac:dyDescent="0.35">
      <c r="I6816" s="65" t="str">
        <f>IF(Job_Cards[[#This Row],[Customer Name]]="",I6815,"")</f>
        <v>Counter Sale</v>
      </c>
      <c r="K6816" s="67" t="str">
        <f>_xlfn.XLOOKUP(Job_Cards[[#This Row],[Part Code Issued]],'Inventory Check'!$A$3:$A$3000,'Inventory Check'!$B$3:$B$3000,"WRONG Code",0)</f>
        <v>WRONG Code</v>
      </c>
    </row>
    <row r="6817" spans="9:11" x14ac:dyDescent="0.35">
      <c r="I6817" s="65" t="str">
        <f>IF(Job_Cards[[#This Row],[Customer Name]]="",I6816,"")</f>
        <v>Counter Sale</v>
      </c>
      <c r="K6817" s="67" t="str">
        <f>_xlfn.XLOOKUP(Job_Cards[[#This Row],[Part Code Issued]],'Inventory Check'!$A$3:$A$3000,'Inventory Check'!$B$3:$B$3000,"WRONG Code",0)</f>
        <v>WRONG Code</v>
      </c>
    </row>
    <row r="6818" spans="9:11" x14ac:dyDescent="0.35">
      <c r="I6818" s="65" t="str">
        <f>IF(Job_Cards[[#This Row],[Customer Name]]="",I6817,"")</f>
        <v>Counter Sale</v>
      </c>
      <c r="K6818" s="67">
        <f>_xlfn.XLOOKUP(Job_Cards[[#This Row],[Part Code Issued]],'Inventory Check'!$A$3:$A$3000,'Inventory Check'!$B$3:$B$3000,"WRONG Code",0)</f>
        <v>0</v>
      </c>
    </row>
    <row r="6819" spans="9:11" x14ac:dyDescent="0.35">
      <c r="I6819" s="65" t="str">
        <f>IF(Job_Cards[[#This Row],[Customer Name]]="",I6818,"")</f>
        <v>Counter Sale</v>
      </c>
      <c r="K6819" s="67" t="str">
        <f>_xlfn.XLOOKUP(Job_Cards[[#This Row],[Part Code Issued]],'Inventory Check'!$A$3:$A$3000,'Inventory Check'!$B$3:$B$3000,"WRONG Code",0)</f>
        <v>WRONG Code</v>
      </c>
    </row>
    <row r="6820" spans="9:11" x14ac:dyDescent="0.35">
      <c r="I6820" s="65" t="str">
        <f>IF(Job_Cards[[#This Row],[Customer Name]]="",I6819,"")</f>
        <v>Counter Sale</v>
      </c>
      <c r="K6820" s="67" t="str">
        <f>_xlfn.XLOOKUP(Job_Cards[[#This Row],[Part Code Issued]],'Inventory Check'!$A$3:$A$3000,'Inventory Check'!$B$3:$B$3000,"WRONG Code",0)</f>
        <v>WRONG Code</v>
      </c>
    </row>
    <row r="6821" spans="9:11" x14ac:dyDescent="0.35">
      <c r="I6821" s="65" t="str">
        <f>IF(Job_Cards[[#This Row],[Customer Name]]="",I6820,"")</f>
        <v>Counter Sale</v>
      </c>
      <c r="K6821" s="67" t="str">
        <f>_xlfn.XLOOKUP(Job_Cards[[#This Row],[Part Code Issued]],'Inventory Check'!$A$3:$A$3000,'Inventory Check'!$B$3:$B$3000,"WRONG Code",0)</f>
        <v>WRONG Code</v>
      </c>
    </row>
    <row r="6822" spans="9:11" x14ac:dyDescent="0.35">
      <c r="I6822" s="65" t="str">
        <f>IF(Job_Cards[[#This Row],[Customer Name]]="",I6821,"")</f>
        <v>Counter Sale</v>
      </c>
      <c r="K6822" s="67" t="str">
        <f>_xlfn.XLOOKUP(Job_Cards[[#This Row],[Part Code Issued]],'Inventory Check'!$A$3:$A$3000,'Inventory Check'!$B$3:$B$3000,"WRONG Code",0)</f>
        <v>WRONG Code</v>
      </c>
    </row>
    <row r="6823" spans="9:11" x14ac:dyDescent="0.35">
      <c r="I6823" s="65" t="str">
        <f>IF(Job_Cards[[#This Row],[Customer Name]]="",I6822,"")</f>
        <v>Counter Sale</v>
      </c>
      <c r="K6823" s="67" t="str">
        <f>_xlfn.XLOOKUP(Job_Cards[[#This Row],[Part Code Issued]],'Inventory Check'!$A$3:$A$3000,'Inventory Check'!$B$3:$B$3000,"WRONG Code",0)</f>
        <v>WRONG Code</v>
      </c>
    </row>
    <row r="6824" spans="9:11" x14ac:dyDescent="0.35">
      <c r="I6824" s="65" t="str">
        <f>IF(Job_Cards[[#This Row],[Customer Name]]="",I6823,"")</f>
        <v>Counter Sale</v>
      </c>
      <c r="K6824" s="67" t="str">
        <f>_xlfn.XLOOKUP(Job_Cards[[#This Row],[Part Code Issued]],'Inventory Check'!$A$3:$A$3000,'Inventory Check'!$B$3:$B$3000,"WRONG Code",0)</f>
        <v>WRONG Code</v>
      </c>
    </row>
    <row r="6825" spans="9:11" x14ac:dyDescent="0.35">
      <c r="I6825" s="65" t="str">
        <f>IF(Job_Cards[[#This Row],[Customer Name]]="",I6824,"")</f>
        <v>Counter Sale</v>
      </c>
      <c r="K6825" s="67">
        <f>_xlfn.XLOOKUP(Job_Cards[[#This Row],[Part Code Issued]],'Inventory Check'!$A$3:$A$3000,'Inventory Check'!$B$3:$B$3000,"WRONG Code",0)</f>
        <v>0</v>
      </c>
    </row>
    <row r="6826" spans="9:11" x14ac:dyDescent="0.35">
      <c r="I6826" s="65" t="str">
        <f>IF(Job_Cards[[#This Row],[Customer Name]]="",I6825,"")</f>
        <v>Counter Sale</v>
      </c>
      <c r="K6826" s="67" t="str">
        <f>_xlfn.XLOOKUP(Job_Cards[[#This Row],[Part Code Issued]],'Inventory Check'!$A$3:$A$3000,'Inventory Check'!$B$3:$B$3000,"WRONG Code",0)</f>
        <v>WRONG Code</v>
      </c>
    </row>
    <row r="6827" spans="9:11" x14ac:dyDescent="0.35">
      <c r="I6827" s="65" t="str">
        <f>IF(Job_Cards[[#This Row],[Customer Name]]="",I6826,"")</f>
        <v>Counter Sale</v>
      </c>
      <c r="K6827" s="67" t="str">
        <f>_xlfn.XLOOKUP(Job_Cards[[#This Row],[Part Code Issued]],'Inventory Check'!$A$3:$A$3000,'Inventory Check'!$B$3:$B$3000,"WRONG Code",0)</f>
        <v>WRONG Code</v>
      </c>
    </row>
    <row r="6828" spans="9:11" x14ac:dyDescent="0.35">
      <c r="I6828" s="65" t="str">
        <f>IF(Job_Cards[[#This Row],[Customer Name]]="",I6827,"")</f>
        <v>Counter Sale</v>
      </c>
      <c r="K6828" s="67" t="str">
        <f>_xlfn.XLOOKUP(Job_Cards[[#This Row],[Part Code Issued]],'Inventory Check'!$A$3:$A$3000,'Inventory Check'!$B$3:$B$3000,"WRONG Code",0)</f>
        <v>WRONG Code</v>
      </c>
    </row>
    <row r="6829" spans="9:11" x14ac:dyDescent="0.35">
      <c r="I6829" s="65" t="str">
        <f>IF(Job_Cards[[#This Row],[Customer Name]]="",I6828,"")</f>
        <v>Counter Sale</v>
      </c>
      <c r="K6829" s="67" t="str">
        <f>_xlfn.XLOOKUP(Job_Cards[[#This Row],[Part Code Issued]],'Inventory Check'!$A$3:$A$3000,'Inventory Check'!$B$3:$B$3000,"WRONG Code",0)</f>
        <v>WRONG Code</v>
      </c>
    </row>
    <row r="6830" spans="9:11" x14ac:dyDescent="0.35">
      <c r="I6830" s="65" t="str">
        <f>IF(Job_Cards[[#This Row],[Customer Name]]="",I6829,"")</f>
        <v>Counter Sale</v>
      </c>
      <c r="K6830" s="67" t="str">
        <f>_xlfn.XLOOKUP(Job_Cards[[#This Row],[Part Code Issued]],'Inventory Check'!$A$3:$A$3000,'Inventory Check'!$B$3:$B$3000,"WRONG Code",0)</f>
        <v>WRONG Code</v>
      </c>
    </row>
    <row r="6831" spans="9:11" x14ac:dyDescent="0.35">
      <c r="I6831" s="65" t="str">
        <f>IF(Job_Cards[[#This Row],[Customer Name]]="",I6830,"")</f>
        <v>Counter Sale</v>
      </c>
      <c r="K6831" s="67" t="str">
        <f>_xlfn.XLOOKUP(Job_Cards[[#This Row],[Part Code Issued]],'Inventory Check'!$A$3:$A$3000,'Inventory Check'!$B$3:$B$3000,"WRONG Code",0)</f>
        <v>WRONG Code</v>
      </c>
    </row>
    <row r="6832" spans="9:11" x14ac:dyDescent="0.35">
      <c r="I6832" s="65" t="str">
        <f>IF(Job_Cards[[#This Row],[Customer Name]]="",I6831,"")</f>
        <v>Counter Sale</v>
      </c>
      <c r="K6832" s="67">
        <f>_xlfn.XLOOKUP(Job_Cards[[#This Row],[Part Code Issued]],'Inventory Check'!$A$3:$A$3000,'Inventory Check'!$B$3:$B$3000,"WRONG Code",0)</f>
        <v>0</v>
      </c>
    </row>
    <row r="6833" spans="9:11" x14ac:dyDescent="0.35">
      <c r="I6833" s="65" t="str">
        <f>IF(Job_Cards[[#This Row],[Customer Name]]="",I6832,"")</f>
        <v>Counter Sale</v>
      </c>
      <c r="K6833" s="67" t="str">
        <f>_xlfn.XLOOKUP(Job_Cards[[#This Row],[Part Code Issued]],'Inventory Check'!$A$3:$A$3000,'Inventory Check'!$B$3:$B$3000,"WRONG Code",0)</f>
        <v>WRONG Code</v>
      </c>
    </row>
    <row r="6834" spans="9:11" x14ac:dyDescent="0.35">
      <c r="I6834" s="65" t="str">
        <f>IF(Job_Cards[[#This Row],[Customer Name]]="",I6833,"")</f>
        <v>Counter Sale</v>
      </c>
      <c r="K6834" s="67" t="str">
        <f>_xlfn.XLOOKUP(Job_Cards[[#This Row],[Part Code Issued]],'Inventory Check'!$A$3:$A$3000,'Inventory Check'!$B$3:$B$3000,"WRONG Code",0)</f>
        <v>WRONG Code</v>
      </c>
    </row>
    <row r="6835" spans="9:11" x14ac:dyDescent="0.35">
      <c r="I6835" s="65" t="str">
        <f>IF(Job_Cards[[#This Row],[Customer Name]]="",I6834,"")</f>
        <v>Counter Sale</v>
      </c>
      <c r="K6835" s="67" t="str">
        <f>_xlfn.XLOOKUP(Job_Cards[[#This Row],[Part Code Issued]],'Inventory Check'!$A$3:$A$3000,'Inventory Check'!$B$3:$B$3000,"WRONG Code",0)</f>
        <v>WRONG Code</v>
      </c>
    </row>
    <row r="6836" spans="9:11" x14ac:dyDescent="0.35">
      <c r="I6836" s="65" t="str">
        <f>IF(Job_Cards[[#This Row],[Customer Name]]="",I6835,"")</f>
        <v>Counter Sale</v>
      </c>
      <c r="K6836" s="67" t="str">
        <f>_xlfn.XLOOKUP(Job_Cards[[#This Row],[Part Code Issued]],'Inventory Check'!$A$3:$A$3000,'Inventory Check'!$B$3:$B$3000,"WRONG Code",0)</f>
        <v>WRONG Code</v>
      </c>
    </row>
    <row r="6837" spans="9:11" x14ac:dyDescent="0.35">
      <c r="I6837" s="65" t="str">
        <f>IF(Job_Cards[[#This Row],[Customer Name]]="",I6836,"")</f>
        <v>Counter Sale</v>
      </c>
      <c r="K6837" s="67" t="str">
        <f>_xlfn.XLOOKUP(Job_Cards[[#This Row],[Part Code Issued]],'Inventory Check'!$A$3:$A$3000,'Inventory Check'!$B$3:$B$3000,"WRONG Code",0)</f>
        <v>WRONG Code</v>
      </c>
    </row>
    <row r="6838" spans="9:11" x14ac:dyDescent="0.35">
      <c r="I6838" s="65" t="str">
        <f>IF(Job_Cards[[#This Row],[Customer Name]]="",I6837,"")</f>
        <v>Counter Sale</v>
      </c>
      <c r="K6838" s="67" t="str">
        <f>_xlfn.XLOOKUP(Job_Cards[[#This Row],[Part Code Issued]],'Inventory Check'!$A$3:$A$3000,'Inventory Check'!$B$3:$B$3000,"WRONG Code",0)</f>
        <v>WRONG Code</v>
      </c>
    </row>
    <row r="6839" spans="9:11" x14ac:dyDescent="0.35">
      <c r="I6839" s="65" t="str">
        <f>IF(Job_Cards[[#This Row],[Customer Name]]="",I6838,"")</f>
        <v>Counter Sale</v>
      </c>
      <c r="K6839" s="67">
        <f>_xlfn.XLOOKUP(Job_Cards[[#This Row],[Part Code Issued]],'Inventory Check'!$A$3:$A$3000,'Inventory Check'!$B$3:$B$3000,"WRONG Code",0)</f>
        <v>0</v>
      </c>
    </row>
    <row r="6840" spans="9:11" x14ac:dyDescent="0.35">
      <c r="I6840" s="65" t="str">
        <f>IF(Job_Cards[[#This Row],[Customer Name]]="",I6839,"")</f>
        <v>Counter Sale</v>
      </c>
      <c r="K6840" s="67" t="str">
        <f>_xlfn.XLOOKUP(Job_Cards[[#This Row],[Part Code Issued]],'Inventory Check'!$A$3:$A$3000,'Inventory Check'!$B$3:$B$3000,"WRONG Code",0)</f>
        <v>WRONG Code</v>
      </c>
    </row>
    <row r="6841" spans="9:11" x14ac:dyDescent="0.35">
      <c r="I6841" s="65" t="str">
        <f>IF(Job_Cards[[#This Row],[Customer Name]]="",I6840,"")</f>
        <v>Counter Sale</v>
      </c>
      <c r="K6841" s="67" t="str">
        <f>_xlfn.XLOOKUP(Job_Cards[[#This Row],[Part Code Issued]],'Inventory Check'!$A$3:$A$3000,'Inventory Check'!$B$3:$B$3000,"WRONG Code",0)</f>
        <v>WRONG Code</v>
      </c>
    </row>
    <row r="6842" spans="9:11" x14ac:dyDescent="0.35">
      <c r="I6842" s="65" t="str">
        <f>IF(Job_Cards[[#This Row],[Customer Name]]="",I6841,"")</f>
        <v>Counter Sale</v>
      </c>
      <c r="K6842" s="67" t="str">
        <f>_xlfn.XLOOKUP(Job_Cards[[#This Row],[Part Code Issued]],'Inventory Check'!$A$3:$A$3000,'Inventory Check'!$B$3:$B$3000,"WRONG Code",0)</f>
        <v>WRONG Code</v>
      </c>
    </row>
    <row r="6843" spans="9:11" x14ac:dyDescent="0.35">
      <c r="I6843" s="65" t="str">
        <f>IF(Job_Cards[[#This Row],[Customer Name]]="",I6842,"")</f>
        <v>Counter Sale</v>
      </c>
      <c r="K6843" s="67" t="str">
        <f>_xlfn.XLOOKUP(Job_Cards[[#This Row],[Part Code Issued]],'Inventory Check'!$A$3:$A$3000,'Inventory Check'!$B$3:$B$3000,"WRONG Code",0)</f>
        <v>WRONG Code</v>
      </c>
    </row>
    <row r="6844" spans="9:11" x14ac:dyDescent="0.35">
      <c r="I6844" s="65" t="str">
        <f>IF(Job_Cards[[#This Row],[Customer Name]]="",I6843,"")</f>
        <v>Counter Sale</v>
      </c>
      <c r="K6844" s="67" t="str">
        <f>_xlfn.XLOOKUP(Job_Cards[[#This Row],[Part Code Issued]],'Inventory Check'!$A$3:$A$3000,'Inventory Check'!$B$3:$B$3000,"WRONG Code",0)</f>
        <v>WRONG Code</v>
      </c>
    </row>
    <row r="6845" spans="9:11" x14ac:dyDescent="0.35">
      <c r="I6845" s="65" t="str">
        <f>IF(Job_Cards[[#This Row],[Customer Name]]="",I6844,"")</f>
        <v>Counter Sale</v>
      </c>
      <c r="K6845" s="67" t="str">
        <f>_xlfn.XLOOKUP(Job_Cards[[#This Row],[Part Code Issued]],'Inventory Check'!$A$3:$A$3000,'Inventory Check'!$B$3:$B$3000,"WRONG Code",0)</f>
        <v>WRONG Code</v>
      </c>
    </row>
    <row r="6846" spans="9:11" x14ac:dyDescent="0.35">
      <c r="I6846" s="65" t="str">
        <f>IF(Job_Cards[[#This Row],[Customer Name]]="",I6845,"")</f>
        <v>Counter Sale</v>
      </c>
      <c r="K6846" s="67">
        <f>_xlfn.XLOOKUP(Job_Cards[[#This Row],[Part Code Issued]],'Inventory Check'!$A$3:$A$3000,'Inventory Check'!$B$3:$B$3000,"WRONG Code",0)</f>
        <v>0</v>
      </c>
    </row>
    <row r="6847" spans="9:11" x14ac:dyDescent="0.35">
      <c r="I6847" s="65" t="str">
        <f>IF(Job_Cards[[#This Row],[Customer Name]]="",I6846,"")</f>
        <v>Counter Sale</v>
      </c>
      <c r="K6847" s="67" t="str">
        <f>_xlfn.XLOOKUP(Job_Cards[[#This Row],[Part Code Issued]],'Inventory Check'!$A$3:$A$3000,'Inventory Check'!$B$3:$B$3000,"WRONG Code",0)</f>
        <v>WRONG Code</v>
      </c>
    </row>
    <row r="6848" spans="9:11" x14ac:dyDescent="0.35">
      <c r="I6848" s="65" t="str">
        <f>IF(Job_Cards[[#This Row],[Customer Name]]="",I6847,"")</f>
        <v>Counter Sale</v>
      </c>
      <c r="K6848" s="67" t="str">
        <f>_xlfn.XLOOKUP(Job_Cards[[#This Row],[Part Code Issued]],'Inventory Check'!$A$3:$A$3000,'Inventory Check'!$B$3:$B$3000,"WRONG Code",0)</f>
        <v>WRONG Code</v>
      </c>
    </row>
    <row r="6849" spans="9:11" x14ac:dyDescent="0.35">
      <c r="I6849" s="65" t="str">
        <f>IF(Job_Cards[[#This Row],[Customer Name]]="",I6848,"")</f>
        <v>Counter Sale</v>
      </c>
      <c r="K6849" s="67" t="str">
        <f>_xlfn.XLOOKUP(Job_Cards[[#This Row],[Part Code Issued]],'Inventory Check'!$A$3:$A$3000,'Inventory Check'!$B$3:$B$3000,"WRONG Code",0)</f>
        <v>WRONG Code</v>
      </c>
    </row>
    <row r="6850" spans="9:11" x14ac:dyDescent="0.35">
      <c r="I6850" s="65" t="str">
        <f>IF(Job_Cards[[#This Row],[Customer Name]]="",I6849,"")</f>
        <v>Counter Sale</v>
      </c>
      <c r="K6850" s="67" t="str">
        <f>_xlfn.XLOOKUP(Job_Cards[[#This Row],[Part Code Issued]],'Inventory Check'!$A$3:$A$3000,'Inventory Check'!$B$3:$B$3000,"WRONG Code",0)</f>
        <v>WRONG Code</v>
      </c>
    </row>
    <row r="6851" spans="9:11" x14ac:dyDescent="0.35">
      <c r="I6851" s="65" t="str">
        <f>IF(Job_Cards[[#This Row],[Customer Name]]="",I6850,"")</f>
        <v>Counter Sale</v>
      </c>
      <c r="K6851" s="67" t="str">
        <f>_xlfn.XLOOKUP(Job_Cards[[#This Row],[Part Code Issued]],'Inventory Check'!$A$3:$A$3000,'Inventory Check'!$B$3:$B$3000,"WRONG Code",0)</f>
        <v>WRONG Code</v>
      </c>
    </row>
    <row r="6852" spans="9:11" x14ac:dyDescent="0.35">
      <c r="I6852" s="65" t="str">
        <f>IF(Job_Cards[[#This Row],[Customer Name]]="",I6851,"")</f>
        <v>Counter Sale</v>
      </c>
      <c r="K6852" s="67" t="str">
        <f>_xlfn.XLOOKUP(Job_Cards[[#This Row],[Part Code Issued]],'Inventory Check'!$A$3:$A$3000,'Inventory Check'!$B$3:$B$3000,"WRONG Code",0)</f>
        <v>WRONG Code</v>
      </c>
    </row>
    <row r="6853" spans="9:11" x14ac:dyDescent="0.35">
      <c r="I6853" s="65" t="str">
        <f>IF(Job_Cards[[#This Row],[Customer Name]]="",I6852,"")</f>
        <v>Counter Sale</v>
      </c>
      <c r="K6853" s="67">
        <f>_xlfn.XLOOKUP(Job_Cards[[#This Row],[Part Code Issued]],'Inventory Check'!$A$3:$A$3000,'Inventory Check'!$B$3:$B$3000,"WRONG Code",0)</f>
        <v>0</v>
      </c>
    </row>
    <row r="6854" spans="9:11" x14ac:dyDescent="0.35">
      <c r="I6854" s="65" t="str">
        <f>IF(Job_Cards[[#This Row],[Customer Name]]="",I6853,"")</f>
        <v>Counter Sale</v>
      </c>
      <c r="K6854" s="67" t="str">
        <f>_xlfn.XLOOKUP(Job_Cards[[#This Row],[Part Code Issued]],'Inventory Check'!$A$3:$A$3000,'Inventory Check'!$B$3:$B$3000,"WRONG Code",0)</f>
        <v>WRONG Code</v>
      </c>
    </row>
    <row r="6855" spans="9:11" x14ac:dyDescent="0.35">
      <c r="I6855" s="65" t="str">
        <f>IF(Job_Cards[[#This Row],[Customer Name]]="",I6854,"")</f>
        <v>Counter Sale</v>
      </c>
      <c r="K6855" s="67" t="str">
        <f>_xlfn.XLOOKUP(Job_Cards[[#This Row],[Part Code Issued]],'Inventory Check'!$A$3:$A$3000,'Inventory Check'!$B$3:$B$3000,"WRONG Code",0)</f>
        <v>WRONG Code</v>
      </c>
    </row>
    <row r="6856" spans="9:11" x14ac:dyDescent="0.35">
      <c r="I6856" s="65" t="str">
        <f>IF(Job_Cards[[#This Row],[Customer Name]]="",I6855,"")</f>
        <v>Counter Sale</v>
      </c>
      <c r="K6856" s="67" t="str">
        <f>_xlfn.XLOOKUP(Job_Cards[[#This Row],[Part Code Issued]],'Inventory Check'!$A$3:$A$3000,'Inventory Check'!$B$3:$B$3000,"WRONG Code",0)</f>
        <v>WRONG Code</v>
      </c>
    </row>
    <row r="6857" spans="9:11" x14ac:dyDescent="0.35">
      <c r="I6857" s="65" t="str">
        <f>IF(Job_Cards[[#This Row],[Customer Name]]="",I6856,"")</f>
        <v>Counter Sale</v>
      </c>
      <c r="K6857" s="67" t="str">
        <f>_xlfn.XLOOKUP(Job_Cards[[#This Row],[Part Code Issued]],'Inventory Check'!$A$3:$A$3000,'Inventory Check'!$B$3:$B$3000,"WRONG Code",0)</f>
        <v>WRONG Code</v>
      </c>
    </row>
    <row r="6858" spans="9:11" x14ac:dyDescent="0.35">
      <c r="I6858" s="65" t="str">
        <f>IF(Job_Cards[[#This Row],[Customer Name]]="",I6857,"")</f>
        <v>Counter Sale</v>
      </c>
      <c r="K6858" s="67" t="str">
        <f>_xlfn.XLOOKUP(Job_Cards[[#This Row],[Part Code Issued]],'Inventory Check'!$A$3:$A$3000,'Inventory Check'!$B$3:$B$3000,"WRONG Code",0)</f>
        <v>WRONG Code</v>
      </c>
    </row>
    <row r="6859" spans="9:11" x14ac:dyDescent="0.35">
      <c r="I6859" s="65" t="str">
        <f>IF(Job_Cards[[#This Row],[Customer Name]]="",I6858,"")</f>
        <v>Counter Sale</v>
      </c>
      <c r="K6859" s="67" t="str">
        <f>_xlfn.XLOOKUP(Job_Cards[[#This Row],[Part Code Issued]],'Inventory Check'!$A$3:$A$3000,'Inventory Check'!$B$3:$B$3000,"WRONG Code",0)</f>
        <v>WRONG Code</v>
      </c>
    </row>
    <row r="6860" spans="9:11" x14ac:dyDescent="0.35">
      <c r="I6860" s="65" t="str">
        <f>IF(Job_Cards[[#This Row],[Customer Name]]="",I6859,"")</f>
        <v>Counter Sale</v>
      </c>
      <c r="K6860" s="67">
        <f>_xlfn.XLOOKUP(Job_Cards[[#This Row],[Part Code Issued]],'Inventory Check'!$A$3:$A$3000,'Inventory Check'!$B$3:$B$3000,"WRONG Code",0)</f>
        <v>0</v>
      </c>
    </row>
    <row r="6861" spans="9:11" x14ac:dyDescent="0.35">
      <c r="I6861" s="65" t="str">
        <f>IF(Job_Cards[[#This Row],[Customer Name]]="",I6860,"")</f>
        <v>Counter Sale</v>
      </c>
      <c r="K6861" s="67" t="str">
        <f>_xlfn.XLOOKUP(Job_Cards[[#This Row],[Part Code Issued]],'Inventory Check'!$A$3:$A$3000,'Inventory Check'!$B$3:$B$3000,"WRONG Code",0)</f>
        <v>WRONG Code</v>
      </c>
    </row>
    <row r="6862" spans="9:11" x14ac:dyDescent="0.35">
      <c r="I6862" s="65" t="str">
        <f>IF(Job_Cards[[#This Row],[Customer Name]]="",I6861,"")</f>
        <v>Counter Sale</v>
      </c>
      <c r="K6862" s="67" t="str">
        <f>_xlfn.XLOOKUP(Job_Cards[[#This Row],[Part Code Issued]],'Inventory Check'!$A$3:$A$3000,'Inventory Check'!$B$3:$B$3000,"WRONG Code",0)</f>
        <v>WRONG Code</v>
      </c>
    </row>
    <row r="6863" spans="9:11" x14ac:dyDescent="0.35">
      <c r="I6863" s="65" t="str">
        <f>IF(Job_Cards[[#This Row],[Customer Name]]="",I6862,"")</f>
        <v>Counter Sale</v>
      </c>
      <c r="K6863" s="67" t="str">
        <f>_xlfn.XLOOKUP(Job_Cards[[#This Row],[Part Code Issued]],'Inventory Check'!$A$3:$A$3000,'Inventory Check'!$B$3:$B$3000,"WRONG Code",0)</f>
        <v>WRONG Code</v>
      </c>
    </row>
    <row r="6864" spans="9:11" x14ac:dyDescent="0.35">
      <c r="I6864" s="65" t="str">
        <f>IF(Job_Cards[[#This Row],[Customer Name]]="",I6863,"")</f>
        <v>Counter Sale</v>
      </c>
      <c r="K6864" s="67" t="str">
        <f>_xlfn.XLOOKUP(Job_Cards[[#This Row],[Part Code Issued]],'Inventory Check'!$A$3:$A$3000,'Inventory Check'!$B$3:$B$3000,"WRONG Code",0)</f>
        <v>WRONG Code</v>
      </c>
    </row>
    <row r="6865" spans="9:11" x14ac:dyDescent="0.35">
      <c r="I6865" s="65" t="str">
        <f>IF(Job_Cards[[#This Row],[Customer Name]]="",I6864,"")</f>
        <v>Counter Sale</v>
      </c>
      <c r="K6865" s="67" t="str">
        <f>_xlfn.XLOOKUP(Job_Cards[[#This Row],[Part Code Issued]],'Inventory Check'!$A$3:$A$3000,'Inventory Check'!$B$3:$B$3000,"WRONG Code",0)</f>
        <v>WRONG Code</v>
      </c>
    </row>
    <row r="6866" spans="9:11" x14ac:dyDescent="0.35">
      <c r="I6866" s="65" t="str">
        <f>IF(Job_Cards[[#This Row],[Customer Name]]="",I6865,"")</f>
        <v>Counter Sale</v>
      </c>
      <c r="K6866" s="67" t="str">
        <f>_xlfn.XLOOKUP(Job_Cards[[#This Row],[Part Code Issued]],'Inventory Check'!$A$3:$A$3000,'Inventory Check'!$B$3:$B$3000,"WRONG Code",0)</f>
        <v>WRONG Code</v>
      </c>
    </row>
    <row r="6867" spans="9:11" x14ac:dyDescent="0.35">
      <c r="I6867" s="65" t="str">
        <f>IF(Job_Cards[[#This Row],[Customer Name]]="",I6866,"")</f>
        <v>Counter Sale</v>
      </c>
      <c r="K6867" s="67">
        <f>_xlfn.XLOOKUP(Job_Cards[[#This Row],[Part Code Issued]],'Inventory Check'!$A$3:$A$3000,'Inventory Check'!$B$3:$B$3000,"WRONG Code",0)</f>
        <v>0</v>
      </c>
    </row>
    <row r="6868" spans="9:11" x14ac:dyDescent="0.35">
      <c r="I6868" s="65" t="str">
        <f>IF(Job_Cards[[#This Row],[Customer Name]]="",I6867,"")</f>
        <v>Counter Sale</v>
      </c>
      <c r="K6868" s="67" t="str">
        <f>_xlfn.XLOOKUP(Job_Cards[[#This Row],[Part Code Issued]],'Inventory Check'!$A$3:$A$3000,'Inventory Check'!$B$3:$B$3000,"WRONG Code",0)</f>
        <v>WRONG Code</v>
      </c>
    </row>
    <row r="6869" spans="9:11" x14ac:dyDescent="0.35">
      <c r="I6869" s="65" t="str">
        <f>IF(Job_Cards[[#This Row],[Customer Name]]="",I6868,"")</f>
        <v>Counter Sale</v>
      </c>
      <c r="K6869" s="67" t="str">
        <f>_xlfn.XLOOKUP(Job_Cards[[#This Row],[Part Code Issued]],'Inventory Check'!$A$3:$A$3000,'Inventory Check'!$B$3:$B$3000,"WRONG Code",0)</f>
        <v>WRONG Code</v>
      </c>
    </row>
  </sheetData>
  <sheetProtection deleteRows="0" autoFilter="0" pivotTables="0"/>
  <dataConsolidate/>
  <phoneticPr fontId="5" type="noConversion"/>
  <conditionalFormatting sqref="K2:K6869">
    <cfRule type="cellIs" dxfId="3" priority="3" operator="equal">
      <formula>"WRONG Code"</formula>
    </cfRule>
    <cfRule type="cellIs" dxfId="2" priority="4" operator="equal">
      <formula>"""WRONG Code"""</formula>
    </cfRule>
  </conditionalFormatting>
  <dataValidations count="4">
    <dataValidation type="list" allowBlank="1" showInputMessage="1" showErrorMessage="1" sqref="I36:I39 I41 I43 I46:I56 I58:I74 I78 I80 I83:I85 I88 I90 I92:I96 I98:I101 I103 I105:I106 I108 I110:I112 I114 I119:I123 I125 I127 I129 I131 I134:I137 I139:I140 I142:I143 I145:I146 I148:I149 I151:I152 I154:I155 I157:I158 I160:I161 I163:I164 I166:I167 I169:I170 I172:I173 I175:I176 I178:I179 I181:I182 I184:I185 I187:I189 I191:I193 I195:I197 I199:I201 I203:I205 I207:I209 I211:I213 I215:I217 I219:I222 I224:I225 I227:I231 I233:I234 I240:I246 I248:I250 I252:I253 I255:I257 I259:I260 I262:I265 I267:I270 I300:I310 I312:I314 I323:I326 I328 I330:I332 I334 I336:I338 I340:I343 I345:I346 I356:I365 I367:I368 I370:I371 I373:I374 I376:I377 I386:I389 I391:I395 I397:I398 I400:I401 I403:I404 I406:I407 I409:I410 I412:I413 I415:I416 I418:I419 I421:I422 I424:I425 I427:I428 I438:I440 I442:I444 I446:I447 I449:I450 I236:I238 I273:I280 I282:I287 I289:I295 I297:I298 I316:I321 I348:I351 I353 I379:I384 I430:I434 I2:I34 I452:I6869" xr:uid="{3C8B6C6C-30E8-4EC1-9186-2B206F4996A2}">
      <formula1>$AQ$2:$AQ$7</formula1>
    </dataValidation>
    <dataValidation type="list" allowBlank="1" showInputMessage="1" showErrorMessage="1" sqref="I35 I40 I42 I44:I45 I57 I75:I77 I79 I81:I82 I86:I87 I89 I91 I97 I102 I104 I107 I109 I113 I115:I118 I124 I126 I128 I130 I132:I133 I138 I141 I144 I147 I150 I153 I156 I159 I162 I165 I168 I171 I174 I177 I180 I183 I186 I190 I194 I198 I202 I206 I210 I214 I218 I223 I226 I232 I235 I239 I247 I251 I254 I258 I261 I266 I271:I272 I281 I288 I296 I299 I311 I315 I322 I327 I329 I333 I335 I339 I344 I347 I352 I451 I354:I355 I366 I369 I372 I375 I378 I385 I390 I396 I399 I402 I405 I408 I411 I414 I417 I420 I423 I426 I429 I435:I437 I441 I445 I448" xr:uid="{A1E04899-19E6-443B-AC39-C005CD67DBD2}">
      <formula1>$AS$2:$AS$7</formula1>
    </dataValidation>
    <dataValidation type="list" allowBlank="1" showInputMessage="1" showErrorMessage="1" sqref="H2:H5154" xr:uid="{D6F80838-515A-4558-874E-D8A4C01114F2}">
      <formula1>"School, Taxi, Ambulance, Others"</formula1>
    </dataValidation>
    <dataValidation type="list" allowBlank="1" showInputMessage="1" showErrorMessage="1" sqref="G2:G5154" xr:uid="{0A904173-9769-4F87-861A-7BDCDCA827F9}">
      <formula1>$AT$2:$AT$6</formula1>
    </dataValidation>
  </dataValidations>
  <pageMargins left="0.7" right="0.7" top="0.75" bottom="0.75" header="0.3" footer="0.3"/>
  <pageSetup scale="32" orientation="landscape" r:id="rId1"/>
  <colBreaks count="1" manualBreakCount="1">
    <brk id="29" max="1048575" man="1"/>
  </colBreaks>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7652D-7195-48B7-B851-66FC8880CC94}">
  <sheetPr>
    <tabColor rgb="FF00B0F0"/>
  </sheetPr>
  <dimension ref="A3:I42"/>
  <sheetViews>
    <sheetView tabSelected="1" workbookViewId="0">
      <selection activeCell="H40" sqref="H40"/>
    </sheetView>
  </sheetViews>
  <sheetFormatPr defaultColWidth="12.1796875" defaultRowHeight="14.5" x14ac:dyDescent="0.35"/>
  <cols>
    <col min="1" max="1" width="22.36328125" bestFit="1" customWidth="1"/>
    <col min="2" max="4" width="11.08984375" bestFit="1" customWidth="1"/>
    <col min="5" max="7" width="10.7265625" bestFit="1" customWidth="1"/>
    <col min="8" max="8" width="10.26953125" customWidth="1"/>
    <col min="9" max="9" width="17.81640625" bestFit="1" customWidth="1"/>
  </cols>
  <sheetData>
    <row r="3" spans="1:8" x14ac:dyDescent="0.35">
      <c r="A3" s="4" t="s">
        <v>23</v>
      </c>
      <c r="B3" s="5"/>
    </row>
    <row r="4" spans="1:8" ht="6.65" customHeight="1" x14ac:dyDescent="0.35"/>
    <row r="5" spans="1:8" x14ac:dyDescent="0.35">
      <c r="A5" s="3" t="s">
        <v>18</v>
      </c>
      <c r="B5" s="57">
        <v>2026</v>
      </c>
    </row>
    <row r="7" spans="1:8" x14ac:dyDescent="0.35">
      <c r="A7" s="3" t="s">
        <v>24</v>
      </c>
      <c r="B7" s="3" t="s">
        <v>19</v>
      </c>
      <c r="C7" s="1"/>
      <c r="D7" s="1"/>
      <c r="E7" s="1"/>
      <c r="F7" s="1"/>
      <c r="G7" s="1"/>
      <c r="H7" s="1"/>
    </row>
    <row r="8" spans="1:8" x14ac:dyDescent="0.35">
      <c r="A8" s="3" t="s">
        <v>12</v>
      </c>
      <c r="B8" s="1">
        <v>1</v>
      </c>
      <c r="C8" s="1">
        <v>2</v>
      </c>
      <c r="D8" s="1">
        <v>3</v>
      </c>
      <c r="E8" s="1">
        <v>4</v>
      </c>
      <c r="F8" s="1">
        <v>5</v>
      </c>
      <c r="G8" s="1">
        <v>6</v>
      </c>
      <c r="H8" s="1">
        <v>7</v>
      </c>
    </row>
    <row r="9" spans="1:8" x14ac:dyDescent="0.35">
      <c r="A9" s="1" t="s">
        <v>99</v>
      </c>
      <c r="B9" s="56">
        <v>40182</v>
      </c>
      <c r="C9" s="56">
        <v>77364</v>
      </c>
      <c r="D9" s="56">
        <v>157695</v>
      </c>
      <c r="E9" s="56">
        <v>340208</v>
      </c>
      <c r="F9" s="56">
        <v>43321</v>
      </c>
      <c r="G9" s="56">
        <v>72808</v>
      </c>
      <c r="H9" s="56">
        <v>52759</v>
      </c>
    </row>
    <row r="10" spans="1:8" x14ac:dyDescent="0.35">
      <c r="A10" s="1" t="s">
        <v>476</v>
      </c>
      <c r="B10" s="56">
        <v>28376</v>
      </c>
      <c r="C10" s="56"/>
      <c r="D10" s="56"/>
      <c r="E10" s="56"/>
      <c r="F10" s="56"/>
      <c r="G10" s="56"/>
      <c r="H10" s="56"/>
    </row>
    <row r="11" spans="1:8" ht="13.5" customHeight="1" x14ac:dyDescent="0.35">
      <c r="A11" s="1" t="s">
        <v>479</v>
      </c>
      <c r="B11" s="56">
        <v>65</v>
      </c>
      <c r="C11" s="56"/>
      <c r="D11" s="56">
        <v>100</v>
      </c>
      <c r="E11" s="56"/>
      <c r="F11" s="56">
        <v>95</v>
      </c>
      <c r="G11" s="56">
        <v>360</v>
      </c>
      <c r="H11" s="56">
        <v>330</v>
      </c>
    </row>
    <row r="12" spans="1:8" x14ac:dyDescent="0.35">
      <c r="A12" s="1" t="s">
        <v>1512</v>
      </c>
      <c r="B12" s="56"/>
      <c r="C12" s="56"/>
      <c r="D12" s="56"/>
      <c r="E12" s="56"/>
      <c r="F12" s="56">
        <v>580</v>
      </c>
      <c r="G12" s="56">
        <v>65</v>
      </c>
      <c r="H12" s="56">
        <v>1475</v>
      </c>
    </row>
    <row r="13" spans="1:8" x14ac:dyDescent="0.35">
      <c r="A13" s="1" t="s">
        <v>21</v>
      </c>
      <c r="B13" s="56">
        <v>68623</v>
      </c>
      <c r="C13" s="56">
        <v>77364</v>
      </c>
      <c r="D13" s="56">
        <v>157795</v>
      </c>
      <c r="E13" s="56">
        <v>340208</v>
      </c>
      <c r="F13" s="56">
        <v>43996</v>
      </c>
      <c r="G13" s="56">
        <v>73233</v>
      </c>
      <c r="H13" s="56">
        <v>54564</v>
      </c>
    </row>
    <row r="14" spans="1:8" ht="0.65" customHeight="1" x14ac:dyDescent="0.35">
      <c r="A14" s="2"/>
    </row>
    <row r="15" spans="1:8" hidden="1" x14ac:dyDescent="0.35">
      <c r="A15" s="2"/>
    </row>
    <row r="16" spans="1:8" hidden="1" x14ac:dyDescent="0.35">
      <c r="A16" s="2"/>
    </row>
    <row r="17" spans="1:9" x14ac:dyDescent="0.35">
      <c r="A17" s="4" t="s">
        <v>750</v>
      </c>
      <c r="B17" s="5"/>
    </row>
    <row r="18" spans="1:9" ht="3.65" customHeight="1" x14ac:dyDescent="0.35"/>
    <row r="19" spans="1:9" hidden="1" x14ac:dyDescent="0.35"/>
    <row r="20" spans="1:9" x14ac:dyDescent="0.35">
      <c r="A20" s="20" t="s">
        <v>18</v>
      </c>
      <c r="B20" s="21" t="s">
        <v>825</v>
      </c>
    </row>
    <row r="21" spans="1:9" x14ac:dyDescent="0.35">
      <c r="A21" s="57"/>
    </row>
    <row r="22" spans="1:9" x14ac:dyDescent="0.35">
      <c r="A22" s="34" t="s">
        <v>52</v>
      </c>
      <c r="B22" s="34" t="s">
        <v>19</v>
      </c>
      <c r="C22" s="6"/>
      <c r="D22" s="6"/>
      <c r="E22" s="6"/>
      <c r="F22" s="6"/>
      <c r="G22" s="6"/>
      <c r="H22" s="6"/>
      <c r="I22" s="6"/>
    </row>
    <row r="23" spans="1:9" x14ac:dyDescent="0.35">
      <c r="A23" s="34" t="s">
        <v>25</v>
      </c>
      <c r="B23" s="6">
        <v>1</v>
      </c>
      <c r="C23" s="6">
        <v>12</v>
      </c>
      <c r="D23" s="6">
        <v>2</v>
      </c>
      <c r="E23" s="6">
        <v>6</v>
      </c>
      <c r="F23" s="6">
        <v>4</v>
      </c>
      <c r="G23" s="6">
        <v>7</v>
      </c>
      <c r="H23" s="6">
        <v>3</v>
      </c>
      <c r="I23" s="6">
        <v>5</v>
      </c>
    </row>
    <row r="24" spans="1:9" x14ac:dyDescent="0.35">
      <c r="A24" s="6" t="s">
        <v>48</v>
      </c>
      <c r="B24" s="29">
        <v>55753</v>
      </c>
      <c r="C24" s="29">
        <v>63346</v>
      </c>
      <c r="D24" s="29">
        <v>89603</v>
      </c>
      <c r="E24" s="29">
        <v>72013</v>
      </c>
      <c r="F24" s="29">
        <v>88245</v>
      </c>
      <c r="G24" s="29">
        <v>22977</v>
      </c>
      <c r="H24" s="29">
        <v>138820</v>
      </c>
      <c r="I24" s="29">
        <v>38451</v>
      </c>
    </row>
    <row r="25" spans="1:9" x14ac:dyDescent="0.35">
      <c r="A25" s="6" t="s">
        <v>27</v>
      </c>
      <c r="B25" s="29">
        <v>70002</v>
      </c>
      <c r="C25" s="29">
        <v>38305</v>
      </c>
      <c r="D25" s="29">
        <v>109639.5</v>
      </c>
      <c r="E25" s="29">
        <v>286380</v>
      </c>
      <c r="F25" s="29">
        <v>105091</v>
      </c>
      <c r="G25" s="29">
        <v>94023</v>
      </c>
      <c r="H25" s="29">
        <v>121786</v>
      </c>
      <c r="I25" s="29">
        <v>125242</v>
      </c>
    </row>
    <row r="26" spans="1:9" x14ac:dyDescent="0.35">
      <c r="A26" s="6" t="s">
        <v>751</v>
      </c>
      <c r="B26" s="29">
        <v>40062</v>
      </c>
      <c r="C26" s="29">
        <v>2409</v>
      </c>
      <c r="D26" s="29">
        <v>18088</v>
      </c>
      <c r="E26" s="29">
        <v>28732</v>
      </c>
      <c r="F26" s="29">
        <v>37856</v>
      </c>
      <c r="G26" s="29">
        <v>30532</v>
      </c>
      <c r="H26" s="29">
        <v>37780</v>
      </c>
      <c r="I26" s="29">
        <v>11160</v>
      </c>
    </row>
    <row r="27" spans="1:9" x14ac:dyDescent="0.35">
      <c r="A27" s="6" t="s">
        <v>28</v>
      </c>
      <c r="B27" s="29"/>
      <c r="C27" s="29"/>
      <c r="D27" s="29"/>
      <c r="E27" s="29"/>
      <c r="F27" s="29">
        <v>3876</v>
      </c>
      <c r="G27" s="29"/>
      <c r="H27" s="29"/>
      <c r="I27" s="29"/>
    </row>
    <row r="28" spans="1:9" x14ac:dyDescent="0.35">
      <c r="A28" s="6" t="s">
        <v>21</v>
      </c>
      <c r="B28" s="29">
        <v>165817</v>
      </c>
      <c r="C28" s="29">
        <v>104060</v>
      </c>
      <c r="D28" s="29">
        <v>217330.5</v>
      </c>
      <c r="E28" s="29">
        <v>387125</v>
      </c>
      <c r="F28" s="29">
        <v>235068</v>
      </c>
      <c r="G28" s="29">
        <v>147532</v>
      </c>
      <c r="H28" s="29">
        <v>298386</v>
      </c>
      <c r="I28" s="29">
        <v>174853</v>
      </c>
    </row>
    <row r="31" spans="1:9" x14ac:dyDescent="0.35">
      <c r="A31" s="2"/>
    </row>
    <row r="32" spans="1:9" x14ac:dyDescent="0.35">
      <c r="A32" s="4" t="s">
        <v>43</v>
      </c>
      <c r="B32" s="5"/>
    </row>
    <row r="34" spans="1:5" x14ac:dyDescent="0.35">
      <c r="A34" s="20" t="s">
        <v>18</v>
      </c>
      <c r="B34" s="21">
        <v>2026</v>
      </c>
    </row>
    <row r="35" spans="1:5" x14ac:dyDescent="0.35">
      <c r="A35" s="2"/>
    </row>
    <row r="36" spans="1:5" ht="40.5" customHeight="1" x14ac:dyDescent="0.35">
      <c r="A36" s="34" t="s">
        <v>53</v>
      </c>
      <c r="B36" s="34" t="s">
        <v>19</v>
      </c>
      <c r="C36" s="6"/>
      <c r="D36" s="6"/>
      <c r="E36" s="6"/>
    </row>
    <row r="37" spans="1:5" x14ac:dyDescent="0.35">
      <c r="A37" s="34" t="s">
        <v>25</v>
      </c>
      <c r="B37" s="6">
        <v>4</v>
      </c>
      <c r="C37" s="6">
        <v>5</v>
      </c>
      <c r="D37" s="6">
        <v>6</v>
      </c>
      <c r="E37" s="6" t="s">
        <v>21</v>
      </c>
    </row>
    <row r="38" spans="1:5" x14ac:dyDescent="0.35">
      <c r="A38" s="6" t="s">
        <v>48</v>
      </c>
      <c r="B38" s="143">
        <v>19</v>
      </c>
      <c r="C38" s="143">
        <v>13</v>
      </c>
      <c r="D38" s="143">
        <v>18</v>
      </c>
      <c r="E38" s="143">
        <v>50</v>
      </c>
    </row>
    <row r="39" spans="1:5" x14ac:dyDescent="0.35">
      <c r="A39" s="6" t="s">
        <v>27</v>
      </c>
      <c r="B39" s="143">
        <v>25</v>
      </c>
      <c r="C39" s="143">
        <v>30</v>
      </c>
      <c r="D39" s="143">
        <v>39</v>
      </c>
      <c r="E39" s="143">
        <v>94</v>
      </c>
    </row>
    <row r="40" spans="1:5" x14ac:dyDescent="0.35">
      <c r="A40" s="6" t="s">
        <v>751</v>
      </c>
      <c r="B40" s="143">
        <v>15</v>
      </c>
      <c r="C40" s="143">
        <v>10</v>
      </c>
      <c r="D40" s="143">
        <v>18</v>
      </c>
      <c r="E40" s="143">
        <v>43</v>
      </c>
    </row>
    <row r="41" spans="1:5" x14ac:dyDescent="0.35">
      <c r="A41" s="6" t="s">
        <v>28</v>
      </c>
      <c r="B41" s="143">
        <v>3</v>
      </c>
      <c r="C41" s="143"/>
      <c r="D41" s="143"/>
      <c r="E41" s="143">
        <v>3</v>
      </c>
    </row>
    <row r="42" spans="1:5" x14ac:dyDescent="0.35">
      <c r="A42" s="6" t="s">
        <v>21</v>
      </c>
      <c r="B42" s="143">
        <v>62</v>
      </c>
      <c r="C42" s="143">
        <v>53</v>
      </c>
      <c r="D42" s="143">
        <v>75</v>
      </c>
      <c r="E42" s="143">
        <v>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49C00-567C-4429-AFB8-4C079CE41737}">
  <sheetPr>
    <tabColor rgb="FF00B050"/>
  </sheetPr>
  <dimension ref="A1:O3909"/>
  <sheetViews>
    <sheetView zoomScaleNormal="100" workbookViewId="0">
      <pane xSplit="7" ySplit="1" topLeftCell="H749" activePane="bottomRight" state="frozen"/>
      <selection activeCell="M2" sqref="M2:M3"/>
      <selection pane="topRight" activeCell="M2" sqref="M2:M3"/>
      <selection pane="bottomLeft" activeCell="M2" sqref="M2:M3"/>
      <selection pane="bottomRight" activeCell="H762" sqref="H762"/>
    </sheetView>
  </sheetViews>
  <sheetFormatPr defaultColWidth="8.7265625" defaultRowHeight="14.5" x14ac:dyDescent="0.35"/>
  <cols>
    <col min="1" max="1" width="15.7265625" style="101" customWidth="1"/>
    <col min="2" max="2" width="11.26953125" style="102" customWidth="1"/>
    <col min="3" max="3" width="17.453125" style="101" customWidth="1"/>
    <col min="4" max="4" width="37" style="101" customWidth="1"/>
    <col min="5" max="5" width="38.26953125" style="101" customWidth="1"/>
    <col min="6" max="6" width="8.7265625" style="101"/>
    <col min="7" max="7" width="9.54296875" style="101" customWidth="1"/>
    <col min="8" max="9" width="8.7265625" style="101"/>
    <col min="10" max="11" width="9.1796875" customWidth="1"/>
    <col min="12" max="12" width="13" style="7" customWidth="1"/>
    <col min="13" max="16384" width="8.7265625" style="7"/>
  </cols>
  <sheetData>
    <row r="1" spans="1:15" s="13" customFormat="1" ht="29" x14ac:dyDescent="0.35">
      <c r="A1" s="88" t="s">
        <v>12</v>
      </c>
      <c r="B1" s="89" t="s">
        <v>0</v>
      </c>
      <c r="C1" s="89" t="s">
        <v>1</v>
      </c>
      <c r="D1" s="89" t="s">
        <v>2</v>
      </c>
      <c r="E1" s="89" t="s">
        <v>3</v>
      </c>
      <c r="F1" s="89" t="s">
        <v>4</v>
      </c>
      <c r="G1" s="89" t="s">
        <v>5</v>
      </c>
      <c r="H1" s="89" t="s">
        <v>11</v>
      </c>
      <c r="I1" s="89" t="s">
        <v>49</v>
      </c>
      <c r="J1" s="38" t="s">
        <v>19</v>
      </c>
      <c r="K1" s="39" t="s">
        <v>18</v>
      </c>
      <c r="L1" s="18"/>
      <c r="M1" s="18"/>
      <c r="N1" s="18"/>
      <c r="O1" s="18"/>
    </row>
    <row r="2" spans="1:15" x14ac:dyDescent="0.35">
      <c r="A2" s="90"/>
      <c r="B2" s="91"/>
      <c r="C2" s="91"/>
      <c r="D2" s="92"/>
      <c r="E2" s="92"/>
      <c r="F2" s="91"/>
      <c r="G2" s="91"/>
      <c r="H2" s="91"/>
      <c r="I2" s="91">
        <f>Parts_Purchase[[#This Row],[Qty In]]*Parts_Purchase[[#This Row],[MRP]]</f>
        <v>0</v>
      </c>
      <c r="J2" s="44"/>
      <c r="K2" s="45"/>
    </row>
    <row r="3" spans="1:15" x14ac:dyDescent="0.35">
      <c r="A3" s="93" t="s">
        <v>99</v>
      </c>
      <c r="B3" s="94">
        <v>46000</v>
      </c>
      <c r="C3" s="95"/>
      <c r="D3" s="95" t="s">
        <v>428</v>
      </c>
      <c r="E3" s="108" t="s">
        <v>895</v>
      </c>
      <c r="F3" s="95">
        <v>1</v>
      </c>
      <c r="G3" s="95">
        <v>46</v>
      </c>
      <c r="H3" s="95">
        <v>2936</v>
      </c>
      <c r="I3" s="95">
        <f>Parts_Purchase[[#This Row],[Qty In]]*Parts_Purchase[[#This Row],[MRP]]</f>
        <v>2936</v>
      </c>
      <c r="J3" s="14">
        <f>MONTH(B3)</f>
        <v>12</v>
      </c>
      <c r="K3" s="37">
        <f>YEAR(B3)</f>
        <v>2025</v>
      </c>
    </row>
    <row r="4" spans="1:15" x14ac:dyDescent="0.35">
      <c r="A4" s="93" t="s">
        <v>99</v>
      </c>
      <c r="B4" s="94">
        <v>46000</v>
      </c>
      <c r="C4" s="95"/>
      <c r="D4" s="95" t="s">
        <v>300</v>
      </c>
      <c r="E4" s="95" t="s">
        <v>304</v>
      </c>
      <c r="F4" s="95">
        <v>1</v>
      </c>
      <c r="G4" s="95">
        <v>39</v>
      </c>
      <c r="H4" s="95">
        <v>8339</v>
      </c>
      <c r="I4" s="95">
        <f>Parts_Purchase[[#This Row],[Qty In]]*Parts_Purchase[[#This Row],[MRP]]</f>
        <v>8339</v>
      </c>
      <c r="J4" s="14">
        <f t="shared" ref="J4:J45" si="0">MONTH(B4)</f>
        <v>12</v>
      </c>
      <c r="K4" s="37">
        <f t="shared" ref="K4:K45" si="1">YEAR(B4)</f>
        <v>2025</v>
      </c>
    </row>
    <row r="5" spans="1:15" x14ac:dyDescent="0.35">
      <c r="A5" s="93" t="s">
        <v>99</v>
      </c>
      <c r="B5" s="94">
        <v>46000</v>
      </c>
      <c r="C5" s="95"/>
      <c r="D5" s="95" t="s">
        <v>301</v>
      </c>
      <c r="E5" s="95" t="s">
        <v>305</v>
      </c>
      <c r="F5" s="95">
        <v>2</v>
      </c>
      <c r="G5" s="95">
        <v>63</v>
      </c>
      <c r="H5" s="95">
        <v>17</v>
      </c>
      <c r="I5" s="95">
        <f>Parts_Purchase[[#This Row],[Qty In]]*Parts_Purchase[[#This Row],[MRP]]</f>
        <v>34</v>
      </c>
      <c r="J5" s="14">
        <f t="shared" si="0"/>
        <v>12</v>
      </c>
      <c r="K5" s="37">
        <f t="shared" si="1"/>
        <v>2025</v>
      </c>
    </row>
    <row r="6" spans="1:15" x14ac:dyDescent="0.35">
      <c r="A6" s="93" t="s">
        <v>99</v>
      </c>
      <c r="B6" s="94">
        <v>46000</v>
      </c>
      <c r="C6" s="95"/>
      <c r="D6" s="95" t="s">
        <v>302</v>
      </c>
      <c r="E6" s="95" t="s">
        <v>306</v>
      </c>
      <c r="F6" s="95">
        <v>1</v>
      </c>
      <c r="G6" s="95" t="s">
        <v>1070</v>
      </c>
      <c r="H6" s="95">
        <v>643</v>
      </c>
      <c r="I6" s="95">
        <f>Parts_Purchase[[#This Row],[Qty In]]*Parts_Purchase[[#This Row],[MRP]]</f>
        <v>643</v>
      </c>
      <c r="J6" s="14">
        <f t="shared" si="0"/>
        <v>12</v>
      </c>
      <c r="K6" s="37">
        <f t="shared" si="1"/>
        <v>2025</v>
      </c>
    </row>
    <row r="7" spans="1:15" x14ac:dyDescent="0.35">
      <c r="A7" s="93" t="s">
        <v>99</v>
      </c>
      <c r="B7" s="94">
        <v>46000</v>
      </c>
      <c r="C7" s="95"/>
      <c r="D7" s="95" t="s">
        <v>141</v>
      </c>
      <c r="E7" s="95" t="s">
        <v>354</v>
      </c>
      <c r="F7" s="95">
        <v>2</v>
      </c>
      <c r="G7" s="95" t="s">
        <v>1070</v>
      </c>
      <c r="H7" s="95">
        <v>592</v>
      </c>
      <c r="I7" s="95">
        <f>Parts_Purchase[[#This Row],[Qty In]]*Parts_Purchase[[#This Row],[MRP]]</f>
        <v>1184</v>
      </c>
      <c r="J7" s="14">
        <f t="shared" si="0"/>
        <v>12</v>
      </c>
      <c r="K7" s="37">
        <f t="shared" si="1"/>
        <v>2025</v>
      </c>
      <c r="L7" s="7" t="s">
        <v>1014</v>
      </c>
    </row>
    <row r="8" spans="1:15" x14ac:dyDescent="0.35">
      <c r="A8" s="93" t="s">
        <v>99</v>
      </c>
      <c r="B8" s="94">
        <v>46000</v>
      </c>
      <c r="C8" s="95"/>
      <c r="D8" s="95" t="s">
        <v>303</v>
      </c>
      <c r="E8" s="95" t="s">
        <v>307</v>
      </c>
      <c r="F8" s="95">
        <v>1</v>
      </c>
      <c r="G8" s="95" t="s">
        <v>1070</v>
      </c>
      <c r="H8" s="95">
        <v>268</v>
      </c>
      <c r="I8" s="95">
        <f>Parts_Purchase[[#This Row],[Qty In]]*Parts_Purchase[[#This Row],[MRP]]</f>
        <v>268</v>
      </c>
      <c r="J8" s="14">
        <f t="shared" si="0"/>
        <v>12</v>
      </c>
      <c r="K8" s="37">
        <f t="shared" si="1"/>
        <v>2025</v>
      </c>
    </row>
    <row r="9" spans="1:15" x14ac:dyDescent="0.35">
      <c r="A9" s="93" t="s">
        <v>99</v>
      </c>
      <c r="B9" s="94">
        <v>46000</v>
      </c>
      <c r="C9" s="95"/>
      <c r="D9" s="95" t="s">
        <v>90</v>
      </c>
      <c r="E9" s="95" t="s">
        <v>176</v>
      </c>
      <c r="F9" s="95">
        <v>26</v>
      </c>
      <c r="G9" s="95">
        <v>18</v>
      </c>
      <c r="H9" s="95">
        <v>359</v>
      </c>
      <c r="I9" s="95">
        <f>Parts_Purchase[[#This Row],[Qty In]]*Parts_Purchase[[#This Row],[MRP]]</f>
        <v>9334</v>
      </c>
      <c r="J9" s="14">
        <f t="shared" si="0"/>
        <v>12</v>
      </c>
      <c r="K9" s="37">
        <f t="shared" si="1"/>
        <v>2025</v>
      </c>
    </row>
    <row r="10" spans="1:15" x14ac:dyDescent="0.35">
      <c r="A10" s="93" t="s">
        <v>99</v>
      </c>
      <c r="B10" s="94">
        <v>46000</v>
      </c>
      <c r="C10" s="95"/>
      <c r="D10" s="95" t="s">
        <v>238</v>
      </c>
      <c r="E10" s="95" t="s">
        <v>427</v>
      </c>
      <c r="F10" s="95">
        <v>30</v>
      </c>
      <c r="G10" s="95">
        <v>13</v>
      </c>
      <c r="H10" s="95">
        <v>655</v>
      </c>
      <c r="I10" s="95">
        <f>Parts_Purchase[[#This Row],[Qty In]]*Parts_Purchase[[#This Row],[MRP]]</f>
        <v>19650</v>
      </c>
      <c r="J10" s="14">
        <f t="shared" si="0"/>
        <v>12</v>
      </c>
      <c r="K10" s="37">
        <f t="shared" si="1"/>
        <v>2025</v>
      </c>
    </row>
    <row r="11" spans="1:15" x14ac:dyDescent="0.35">
      <c r="A11" s="93" t="s">
        <v>99</v>
      </c>
      <c r="B11" s="94">
        <v>46000</v>
      </c>
      <c r="C11" s="95"/>
      <c r="D11" s="95" t="s">
        <v>366</v>
      </c>
      <c r="E11" s="95" t="s">
        <v>366</v>
      </c>
      <c r="F11" s="95">
        <v>18</v>
      </c>
      <c r="G11" s="95">
        <v>1</v>
      </c>
      <c r="H11" s="95">
        <v>2080</v>
      </c>
      <c r="I11" s="95">
        <f>Parts_Purchase[[#This Row],[Qty In]]*Parts_Purchase[[#This Row],[MRP]]</f>
        <v>37440</v>
      </c>
      <c r="J11" s="14">
        <f t="shared" si="0"/>
        <v>12</v>
      </c>
      <c r="K11" s="37">
        <f t="shared" si="1"/>
        <v>2025</v>
      </c>
      <c r="L11" s="7" t="s">
        <v>1014</v>
      </c>
    </row>
    <row r="12" spans="1:15" x14ac:dyDescent="0.35">
      <c r="A12" s="93" t="s">
        <v>99</v>
      </c>
      <c r="B12" s="94">
        <v>46000</v>
      </c>
      <c r="C12" s="95"/>
      <c r="D12" s="95" t="s">
        <v>542</v>
      </c>
      <c r="E12" s="95" t="s">
        <v>542</v>
      </c>
      <c r="F12" s="95">
        <v>2</v>
      </c>
      <c r="G12" s="95">
        <v>28</v>
      </c>
      <c r="H12" s="95">
        <v>25</v>
      </c>
      <c r="I12" s="95">
        <f>Parts_Purchase[[#This Row],[Qty In]]*Parts_Purchase[[#This Row],[MRP]]</f>
        <v>50</v>
      </c>
      <c r="J12" s="14">
        <f t="shared" si="0"/>
        <v>12</v>
      </c>
      <c r="K12" s="37">
        <f t="shared" si="1"/>
        <v>2025</v>
      </c>
    </row>
    <row r="13" spans="1:15" x14ac:dyDescent="0.35">
      <c r="A13" s="93" t="s">
        <v>99</v>
      </c>
      <c r="B13" s="94">
        <v>46000</v>
      </c>
      <c r="C13" s="95"/>
      <c r="D13" s="96" t="s">
        <v>831</v>
      </c>
      <c r="E13" s="96" t="s">
        <v>831</v>
      </c>
      <c r="F13" s="95">
        <v>4</v>
      </c>
      <c r="G13" s="95" t="s">
        <v>1125</v>
      </c>
      <c r="H13" s="95">
        <v>50</v>
      </c>
      <c r="I13" s="95">
        <f>Parts_Purchase[[#This Row],[Qty In]]*Parts_Purchase[[#This Row],[MRP]]</f>
        <v>200</v>
      </c>
      <c r="J13" s="14">
        <f t="shared" si="0"/>
        <v>12</v>
      </c>
      <c r="K13" s="37">
        <f t="shared" si="1"/>
        <v>2025</v>
      </c>
    </row>
    <row r="14" spans="1:15" x14ac:dyDescent="0.35">
      <c r="A14" s="93" t="s">
        <v>99</v>
      </c>
      <c r="B14" s="94">
        <v>46000</v>
      </c>
      <c r="C14" s="95"/>
      <c r="D14" s="96" t="s">
        <v>832</v>
      </c>
      <c r="E14" s="96" t="s">
        <v>832</v>
      </c>
      <c r="F14" s="95">
        <v>4</v>
      </c>
      <c r="G14" s="95" t="s">
        <v>1024</v>
      </c>
      <c r="H14" s="95">
        <v>50</v>
      </c>
      <c r="I14" s="95">
        <f>Parts_Purchase[[#This Row],[Qty In]]*Parts_Purchase[[#This Row],[MRP]]</f>
        <v>200</v>
      </c>
      <c r="J14" s="14">
        <f t="shared" si="0"/>
        <v>12</v>
      </c>
      <c r="K14" s="37">
        <f t="shared" si="1"/>
        <v>2025</v>
      </c>
    </row>
    <row r="15" spans="1:15" x14ac:dyDescent="0.35">
      <c r="A15" s="93" t="s">
        <v>99</v>
      </c>
      <c r="B15" s="94">
        <v>46000</v>
      </c>
      <c r="C15" s="95"/>
      <c r="D15" s="96" t="s">
        <v>833</v>
      </c>
      <c r="E15" s="96" t="s">
        <v>833</v>
      </c>
      <c r="F15" s="95">
        <v>4</v>
      </c>
      <c r="G15" s="95" t="s">
        <v>1023</v>
      </c>
      <c r="H15" s="95">
        <v>50</v>
      </c>
      <c r="I15" s="95">
        <f>Parts_Purchase[[#This Row],[Qty In]]*Parts_Purchase[[#This Row],[MRP]]</f>
        <v>200</v>
      </c>
      <c r="J15" s="14">
        <f t="shared" si="0"/>
        <v>12</v>
      </c>
      <c r="K15" s="37">
        <f t="shared" si="1"/>
        <v>2025</v>
      </c>
    </row>
    <row r="16" spans="1:15" x14ac:dyDescent="0.35">
      <c r="A16" s="93" t="s">
        <v>99</v>
      </c>
      <c r="B16" s="94">
        <v>46000</v>
      </c>
      <c r="C16" s="95"/>
      <c r="D16" s="96" t="s">
        <v>834</v>
      </c>
      <c r="E16" s="96" t="s">
        <v>834</v>
      </c>
      <c r="F16" s="95">
        <v>2</v>
      </c>
      <c r="G16" s="95" t="s">
        <v>1024</v>
      </c>
      <c r="H16" s="95">
        <v>50</v>
      </c>
      <c r="I16" s="95">
        <f>Parts_Purchase[[#This Row],[Qty In]]*Parts_Purchase[[#This Row],[MRP]]</f>
        <v>100</v>
      </c>
      <c r="J16" s="14">
        <f t="shared" si="0"/>
        <v>12</v>
      </c>
      <c r="K16" s="37">
        <f t="shared" si="1"/>
        <v>2025</v>
      </c>
      <c r="L16" s="7" t="s">
        <v>1014</v>
      </c>
    </row>
    <row r="17" spans="1:12" x14ac:dyDescent="0.35">
      <c r="A17" s="93" t="s">
        <v>99</v>
      </c>
      <c r="B17" s="94">
        <v>46006</v>
      </c>
      <c r="C17" s="95"/>
      <c r="D17" s="95" t="s">
        <v>90</v>
      </c>
      <c r="E17" s="95" t="s">
        <v>176</v>
      </c>
      <c r="F17" s="95">
        <v>5</v>
      </c>
      <c r="G17" s="95">
        <v>18</v>
      </c>
      <c r="H17" s="95">
        <v>359</v>
      </c>
      <c r="I17" s="95">
        <f>Parts_Purchase[[#This Row],[Qty In]]*Parts_Purchase[[#This Row],[MRP]]</f>
        <v>1795</v>
      </c>
      <c r="J17" s="14">
        <f t="shared" si="0"/>
        <v>12</v>
      </c>
      <c r="K17" s="37">
        <f t="shared" si="1"/>
        <v>2025</v>
      </c>
    </row>
    <row r="18" spans="1:12" x14ac:dyDescent="0.35">
      <c r="A18" s="93" t="s">
        <v>99</v>
      </c>
      <c r="B18" s="94">
        <v>46006</v>
      </c>
      <c r="C18" s="95"/>
      <c r="D18" s="95" t="s">
        <v>91</v>
      </c>
      <c r="E18" s="95" t="s">
        <v>319</v>
      </c>
      <c r="F18" s="95">
        <v>5</v>
      </c>
      <c r="G18" s="95">
        <v>12</v>
      </c>
      <c r="H18" s="95">
        <v>1575</v>
      </c>
      <c r="I18" s="95">
        <f>Parts_Purchase[[#This Row],[Qty In]]*Parts_Purchase[[#This Row],[MRP]]</f>
        <v>7875</v>
      </c>
      <c r="J18" s="14">
        <f t="shared" si="0"/>
        <v>12</v>
      </c>
      <c r="K18" s="37">
        <f t="shared" si="1"/>
        <v>2025</v>
      </c>
    </row>
    <row r="19" spans="1:12" x14ac:dyDescent="0.35">
      <c r="A19" s="93" t="s">
        <v>99</v>
      </c>
      <c r="B19" s="94">
        <v>46006</v>
      </c>
      <c r="C19" s="95"/>
      <c r="D19" s="95" t="s">
        <v>97</v>
      </c>
      <c r="E19" s="95" t="s">
        <v>319</v>
      </c>
      <c r="F19" s="95">
        <v>6</v>
      </c>
      <c r="G19" s="95">
        <v>14</v>
      </c>
      <c r="H19" s="95">
        <v>1060</v>
      </c>
      <c r="I19" s="95">
        <f>Parts_Purchase[[#This Row],[Qty In]]*Parts_Purchase[[#This Row],[MRP]]</f>
        <v>6360</v>
      </c>
      <c r="J19" s="14">
        <f t="shared" si="0"/>
        <v>12</v>
      </c>
      <c r="K19" s="37">
        <f t="shared" si="1"/>
        <v>2025</v>
      </c>
    </row>
    <row r="20" spans="1:12" x14ac:dyDescent="0.35">
      <c r="A20" s="93" t="s">
        <v>99</v>
      </c>
      <c r="B20" s="94">
        <v>46006</v>
      </c>
      <c r="C20" s="95"/>
      <c r="D20" s="95" t="s">
        <v>98</v>
      </c>
      <c r="E20" s="95" t="s">
        <v>319</v>
      </c>
      <c r="F20" s="95">
        <v>5</v>
      </c>
      <c r="G20" s="95">
        <v>14</v>
      </c>
      <c r="H20" s="95">
        <v>711</v>
      </c>
      <c r="I20" s="95">
        <f>Parts_Purchase[[#This Row],[Qty In]]*Parts_Purchase[[#This Row],[MRP]]</f>
        <v>3555</v>
      </c>
      <c r="J20" s="14">
        <f t="shared" si="0"/>
        <v>12</v>
      </c>
      <c r="K20" s="37">
        <f t="shared" si="1"/>
        <v>2025</v>
      </c>
      <c r="L20" s="7" t="s">
        <v>1014</v>
      </c>
    </row>
    <row r="21" spans="1:12" x14ac:dyDescent="0.35">
      <c r="A21" s="93" t="s">
        <v>99</v>
      </c>
      <c r="B21" s="94">
        <v>46006</v>
      </c>
      <c r="C21" s="95"/>
      <c r="D21" s="95" t="s">
        <v>92</v>
      </c>
      <c r="E21" s="95" t="s">
        <v>320</v>
      </c>
      <c r="F21" s="95">
        <v>4</v>
      </c>
      <c r="G21" s="95">
        <v>6</v>
      </c>
      <c r="H21" s="95">
        <v>1388</v>
      </c>
      <c r="I21" s="95">
        <f>Parts_Purchase[[#This Row],[Qty In]]*Parts_Purchase[[#This Row],[MRP]]</f>
        <v>5552</v>
      </c>
      <c r="J21" s="14">
        <f t="shared" si="0"/>
        <v>12</v>
      </c>
      <c r="K21" s="37">
        <f t="shared" si="1"/>
        <v>2025</v>
      </c>
    </row>
    <row r="22" spans="1:12" x14ac:dyDescent="0.35">
      <c r="A22" s="93" t="s">
        <v>99</v>
      </c>
      <c r="B22" s="94">
        <v>46006</v>
      </c>
      <c r="C22" s="95"/>
      <c r="D22" s="95" t="s">
        <v>189</v>
      </c>
      <c r="E22" s="95" t="s">
        <v>320</v>
      </c>
      <c r="F22" s="95">
        <v>5</v>
      </c>
      <c r="G22" s="95">
        <v>11</v>
      </c>
      <c r="H22" s="95">
        <v>693</v>
      </c>
      <c r="I22" s="95">
        <f>Parts_Purchase[[#This Row],[Qty In]]*Parts_Purchase[[#This Row],[MRP]]</f>
        <v>3465</v>
      </c>
      <c r="J22" s="14">
        <f t="shared" si="0"/>
        <v>12</v>
      </c>
      <c r="K22" s="37">
        <f t="shared" si="1"/>
        <v>2025</v>
      </c>
    </row>
    <row r="23" spans="1:12" x14ac:dyDescent="0.35">
      <c r="A23" s="93" t="s">
        <v>99</v>
      </c>
      <c r="B23" s="94">
        <v>46006</v>
      </c>
      <c r="C23" s="95"/>
      <c r="D23" s="95" t="s">
        <v>223</v>
      </c>
      <c r="E23" s="95" t="s">
        <v>320</v>
      </c>
      <c r="F23" s="95">
        <v>8</v>
      </c>
      <c r="G23" s="95">
        <v>21</v>
      </c>
      <c r="H23" s="95">
        <v>994</v>
      </c>
      <c r="I23" s="95">
        <f>Parts_Purchase[[#This Row],[Qty In]]*Parts_Purchase[[#This Row],[MRP]]</f>
        <v>7952</v>
      </c>
      <c r="J23" s="14">
        <f t="shared" si="0"/>
        <v>12</v>
      </c>
      <c r="K23" s="37">
        <f t="shared" si="1"/>
        <v>2025</v>
      </c>
      <c r="L23" s="7" t="s">
        <v>1014</v>
      </c>
    </row>
    <row r="24" spans="1:12" x14ac:dyDescent="0.35">
      <c r="A24" s="93" t="s">
        <v>99</v>
      </c>
      <c r="B24" s="94">
        <v>46006</v>
      </c>
      <c r="C24" s="95"/>
      <c r="D24" s="95" t="s">
        <v>309</v>
      </c>
      <c r="E24" s="95" t="s">
        <v>320</v>
      </c>
      <c r="F24" s="95">
        <v>2</v>
      </c>
      <c r="G24" s="95">
        <v>6</v>
      </c>
      <c r="H24" s="95">
        <v>1138</v>
      </c>
      <c r="I24" s="95">
        <f>Parts_Purchase[[#This Row],[Qty In]]*Parts_Purchase[[#This Row],[MRP]]</f>
        <v>2276</v>
      </c>
      <c r="J24" s="14">
        <f t="shared" si="0"/>
        <v>12</v>
      </c>
      <c r="K24" s="37">
        <f t="shared" si="1"/>
        <v>2025</v>
      </c>
    </row>
    <row r="25" spans="1:12" x14ac:dyDescent="0.35">
      <c r="A25" s="93" t="s">
        <v>99</v>
      </c>
      <c r="B25" s="94">
        <v>46006</v>
      </c>
      <c r="C25" s="95"/>
      <c r="D25" s="95" t="s">
        <v>116</v>
      </c>
      <c r="E25" s="95" t="s">
        <v>321</v>
      </c>
      <c r="F25" s="95">
        <v>1</v>
      </c>
      <c r="G25" s="95">
        <v>43</v>
      </c>
      <c r="H25" s="95">
        <v>1413</v>
      </c>
      <c r="I25" s="95">
        <f>Parts_Purchase[[#This Row],[Qty In]]*Parts_Purchase[[#This Row],[MRP]]</f>
        <v>1413</v>
      </c>
      <c r="J25" s="14">
        <f t="shared" si="0"/>
        <v>12</v>
      </c>
      <c r="K25" s="37">
        <f t="shared" si="1"/>
        <v>2025</v>
      </c>
    </row>
    <row r="26" spans="1:12" x14ac:dyDescent="0.35">
      <c r="A26" s="93" t="s">
        <v>99</v>
      </c>
      <c r="B26" s="94">
        <v>46006</v>
      </c>
      <c r="C26" s="95"/>
      <c r="D26" s="95" t="s">
        <v>119</v>
      </c>
      <c r="E26" s="95" t="s">
        <v>322</v>
      </c>
      <c r="F26" s="95">
        <v>3</v>
      </c>
      <c r="G26" s="95" t="s">
        <v>1019</v>
      </c>
      <c r="H26" s="95">
        <v>623</v>
      </c>
      <c r="I26" s="95">
        <f>Parts_Purchase[[#This Row],[Qty In]]*Parts_Purchase[[#This Row],[MRP]]</f>
        <v>1869</v>
      </c>
      <c r="J26" s="14">
        <f t="shared" si="0"/>
        <v>12</v>
      </c>
      <c r="K26" s="37">
        <f t="shared" si="1"/>
        <v>2025</v>
      </c>
      <c r="L26" s="7" t="s">
        <v>1014</v>
      </c>
    </row>
    <row r="27" spans="1:12" x14ac:dyDescent="0.35">
      <c r="A27" s="93" t="s">
        <v>99</v>
      </c>
      <c r="B27" s="94">
        <v>46006</v>
      </c>
      <c r="C27" s="95"/>
      <c r="D27" s="95" t="s">
        <v>154</v>
      </c>
      <c r="E27" s="95" t="s">
        <v>323</v>
      </c>
      <c r="F27" s="95">
        <v>1</v>
      </c>
      <c r="G27" s="95">
        <v>49</v>
      </c>
      <c r="H27" s="95">
        <v>1215</v>
      </c>
      <c r="I27" s="95">
        <f>Parts_Purchase[[#This Row],[Qty In]]*Parts_Purchase[[#This Row],[MRP]]</f>
        <v>1215</v>
      </c>
      <c r="J27" s="14">
        <f t="shared" si="0"/>
        <v>12</v>
      </c>
      <c r="K27" s="37">
        <f t="shared" si="1"/>
        <v>2025</v>
      </c>
      <c r="L27" s="7" t="s">
        <v>1014</v>
      </c>
    </row>
    <row r="28" spans="1:12" x14ac:dyDescent="0.35">
      <c r="A28" s="93" t="s">
        <v>99</v>
      </c>
      <c r="B28" s="94">
        <v>46006</v>
      </c>
      <c r="C28" s="95"/>
      <c r="D28" s="95" t="s">
        <v>100</v>
      </c>
      <c r="E28" s="95" t="s">
        <v>324</v>
      </c>
      <c r="F28" s="95">
        <v>2</v>
      </c>
      <c r="G28" s="95">
        <v>38</v>
      </c>
      <c r="H28" s="95">
        <v>2824</v>
      </c>
      <c r="I28" s="95">
        <f>Parts_Purchase[[#This Row],[Qty In]]*Parts_Purchase[[#This Row],[MRP]]</f>
        <v>5648</v>
      </c>
      <c r="J28" s="14">
        <f t="shared" si="0"/>
        <v>12</v>
      </c>
      <c r="K28" s="37">
        <f t="shared" si="1"/>
        <v>2025</v>
      </c>
    </row>
    <row r="29" spans="1:12" x14ac:dyDescent="0.35">
      <c r="A29" s="93" t="s">
        <v>99</v>
      </c>
      <c r="B29" s="94">
        <v>46006</v>
      </c>
      <c r="C29" s="95"/>
      <c r="D29" s="95" t="s">
        <v>310</v>
      </c>
      <c r="E29" s="95" t="s">
        <v>325</v>
      </c>
      <c r="F29" s="95">
        <v>1</v>
      </c>
      <c r="G29" s="95" t="s">
        <v>1040</v>
      </c>
      <c r="H29" s="95">
        <v>3398</v>
      </c>
      <c r="I29" s="95">
        <f>Parts_Purchase[[#This Row],[Qty In]]*Parts_Purchase[[#This Row],[MRP]]</f>
        <v>3398</v>
      </c>
      <c r="J29" s="14">
        <f t="shared" si="0"/>
        <v>12</v>
      </c>
      <c r="K29" s="37">
        <f t="shared" si="1"/>
        <v>2025</v>
      </c>
    </row>
    <row r="30" spans="1:12" x14ac:dyDescent="0.35">
      <c r="A30" s="93" t="s">
        <v>99</v>
      </c>
      <c r="B30" s="94">
        <v>46006</v>
      </c>
      <c r="C30" s="95"/>
      <c r="D30" s="95" t="s">
        <v>172</v>
      </c>
      <c r="E30" s="95" t="s">
        <v>326</v>
      </c>
      <c r="F30" s="95">
        <v>5</v>
      </c>
      <c r="G30" s="95">
        <v>44</v>
      </c>
      <c r="H30" s="95">
        <v>2296</v>
      </c>
      <c r="I30" s="95">
        <f>Parts_Purchase[[#This Row],[Qty In]]*Parts_Purchase[[#This Row],[MRP]]</f>
        <v>11480</v>
      </c>
      <c r="J30" s="14">
        <f t="shared" si="0"/>
        <v>12</v>
      </c>
      <c r="K30" s="37">
        <f t="shared" si="1"/>
        <v>2025</v>
      </c>
    </row>
    <row r="31" spans="1:12" x14ac:dyDescent="0.35">
      <c r="A31" s="93" t="s">
        <v>99</v>
      </c>
      <c r="B31" s="94">
        <v>46006</v>
      </c>
      <c r="C31" s="95"/>
      <c r="D31" s="95" t="s">
        <v>143</v>
      </c>
      <c r="E31" s="95" t="s">
        <v>328</v>
      </c>
      <c r="F31" s="95">
        <v>1</v>
      </c>
      <c r="G31" s="95">
        <v>58</v>
      </c>
      <c r="H31" s="95">
        <v>1000</v>
      </c>
      <c r="I31" s="95">
        <f>Parts_Purchase[[#This Row],[Qty In]]*Parts_Purchase[[#This Row],[MRP]]</f>
        <v>1000</v>
      </c>
      <c r="J31" s="14">
        <f t="shared" si="0"/>
        <v>12</v>
      </c>
      <c r="K31" s="37">
        <f t="shared" si="1"/>
        <v>2025</v>
      </c>
    </row>
    <row r="32" spans="1:12" x14ac:dyDescent="0.35">
      <c r="A32" s="93" t="s">
        <v>99</v>
      </c>
      <c r="B32" s="94">
        <v>46006</v>
      </c>
      <c r="C32" s="95"/>
      <c r="D32" s="95" t="s">
        <v>96</v>
      </c>
      <c r="E32" s="95" t="s">
        <v>330</v>
      </c>
      <c r="F32" s="95">
        <v>4</v>
      </c>
      <c r="G32" s="95">
        <v>50</v>
      </c>
      <c r="H32" s="95">
        <v>405</v>
      </c>
      <c r="I32" s="95">
        <f>Parts_Purchase[[#This Row],[Qty In]]*Parts_Purchase[[#This Row],[MRP]]</f>
        <v>1620</v>
      </c>
      <c r="J32" s="14">
        <f t="shared" si="0"/>
        <v>12</v>
      </c>
      <c r="K32" s="37">
        <f t="shared" si="1"/>
        <v>2025</v>
      </c>
    </row>
    <row r="33" spans="1:12" x14ac:dyDescent="0.35">
      <c r="A33" s="93" t="s">
        <v>99</v>
      </c>
      <c r="B33" s="94">
        <v>46006</v>
      </c>
      <c r="C33" s="95"/>
      <c r="D33" s="95" t="s">
        <v>115</v>
      </c>
      <c r="E33" s="95" t="s">
        <v>331</v>
      </c>
      <c r="F33" s="95">
        <v>4</v>
      </c>
      <c r="G33" s="95">
        <v>43</v>
      </c>
      <c r="H33" s="95">
        <v>295</v>
      </c>
      <c r="I33" s="95">
        <f>Parts_Purchase[[#This Row],[Qty In]]*Parts_Purchase[[#This Row],[MRP]]</f>
        <v>1180</v>
      </c>
      <c r="J33" s="14">
        <f t="shared" si="0"/>
        <v>12</v>
      </c>
      <c r="K33" s="37">
        <f t="shared" si="1"/>
        <v>2025</v>
      </c>
      <c r="L33" s="7" t="s">
        <v>1014</v>
      </c>
    </row>
    <row r="34" spans="1:12" x14ac:dyDescent="0.35">
      <c r="A34" s="93" t="s">
        <v>99</v>
      </c>
      <c r="B34" s="94">
        <v>46006</v>
      </c>
      <c r="C34" s="95"/>
      <c r="D34" s="95" t="s">
        <v>101</v>
      </c>
      <c r="E34" s="95" t="s">
        <v>333</v>
      </c>
      <c r="F34" s="95">
        <v>4</v>
      </c>
      <c r="G34" s="95">
        <v>38</v>
      </c>
      <c r="H34" s="95">
        <v>641</v>
      </c>
      <c r="I34" s="95">
        <f>Parts_Purchase[[#This Row],[Qty In]]*Parts_Purchase[[#This Row],[MRP]]</f>
        <v>2564</v>
      </c>
      <c r="J34" s="14">
        <f t="shared" si="0"/>
        <v>12</v>
      </c>
      <c r="K34" s="37">
        <f t="shared" si="1"/>
        <v>2025</v>
      </c>
      <c r="L34" s="7" t="s">
        <v>1014</v>
      </c>
    </row>
    <row r="35" spans="1:12" x14ac:dyDescent="0.35">
      <c r="A35" s="93" t="s">
        <v>99</v>
      </c>
      <c r="B35" s="94">
        <v>46006</v>
      </c>
      <c r="C35" s="95"/>
      <c r="D35" s="95" t="s">
        <v>103</v>
      </c>
      <c r="E35" s="95" t="s">
        <v>334</v>
      </c>
      <c r="F35" s="95">
        <v>4</v>
      </c>
      <c r="G35" s="95" t="s">
        <v>1056</v>
      </c>
      <c r="H35" s="95">
        <v>113</v>
      </c>
      <c r="I35" s="95">
        <f>Parts_Purchase[[#This Row],[Qty In]]*Parts_Purchase[[#This Row],[MRP]]</f>
        <v>452</v>
      </c>
      <c r="J35" s="14">
        <f t="shared" si="0"/>
        <v>12</v>
      </c>
      <c r="K35" s="37">
        <f t="shared" si="1"/>
        <v>2025</v>
      </c>
    </row>
    <row r="36" spans="1:12" ht="16.5" customHeight="1" x14ac:dyDescent="0.35">
      <c r="A36" s="93" t="s">
        <v>99</v>
      </c>
      <c r="B36" s="94">
        <v>46006</v>
      </c>
      <c r="C36" s="95"/>
      <c r="D36" s="95" t="s">
        <v>121</v>
      </c>
      <c r="E36" s="95" t="s">
        <v>335</v>
      </c>
      <c r="F36" s="95">
        <v>2</v>
      </c>
      <c r="G36" s="95" t="s">
        <v>1034</v>
      </c>
      <c r="H36" s="95">
        <v>1203</v>
      </c>
      <c r="I36" s="95">
        <f>Parts_Purchase[[#This Row],[Qty In]]*Parts_Purchase[[#This Row],[MRP]]</f>
        <v>2406</v>
      </c>
      <c r="J36" s="14">
        <f t="shared" si="0"/>
        <v>12</v>
      </c>
      <c r="K36" s="37">
        <f t="shared" si="1"/>
        <v>2025</v>
      </c>
    </row>
    <row r="37" spans="1:12" x14ac:dyDescent="0.35">
      <c r="A37" s="93" t="s">
        <v>99</v>
      </c>
      <c r="B37" s="94">
        <v>46006</v>
      </c>
      <c r="C37" s="95"/>
      <c r="D37" s="95" t="s">
        <v>120</v>
      </c>
      <c r="E37" s="95" t="s">
        <v>336</v>
      </c>
      <c r="F37" s="95">
        <v>2</v>
      </c>
      <c r="G37" s="95" t="s">
        <v>1034</v>
      </c>
      <c r="H37" s="95">
        <v>1211</v>
      </c>
      <c r="I37" s="95">
        <f>Parts_Purchase[[#This Row],[Qty In]]*Parts_Purchase[[#This Row],[MRP]]</f>
        <v>2422</v>
      </c>
      <c r="J37" s="14">
        <f t="shared" si="0"/>
        <v>12</v>
      </c>
      <c r="K37" s="37">
        <f t="shared" si="1"/>
        <v>2025</v>
      </c>
    </row>
    <row r="38" spans="1:12" x14ac:dyDescent="0.35">
      <c r="A38" s="93" t="s">
        <v>99</v>
      </c>
      <c r="B38" s="94">
        <v>46006</v>
      </c>
      <c r="C38" s="95"/>
      <c r="D38" s="95" t="s">
        <v>312</v>
      </c>
      <c r="E38" s="95" t="s">
        <v>337</v>
      </c>
      <c r="F38" s="95">
        <v>1</v>
      </c>
      <c r="G38" s="95">
        <v>29</v>
      </c>
      <c r="H38" s="95">
        <v>1259</v>
      </c>
      <c r="I38" s="95">
        <f>Parts_Purchase[[#This Row],[Qty In]]*Parts_Purchase[[#This Row],[MRP]]</f>
        <v>1259</v>
      </c>
      <c r="J38" s="14">
        <f t="shared" si="0"/>
        <v>12</v>
      </c>
      <c r="K38" s="37">
        <f t="shared" si="1"/>
        <v>2025</v>
      </c>
      <c r="L38" s="7" t="s">
        <v>1014</v>
      </c>
    </row>
    <row r="39" spans="1:12" x14ac:dyDescent="0.35">
      <c r="A39" s="93" t="s">
        <v>99</v>
      </c>
      <c r="B39" s="94">
        <v>46006</v>
      </c>
      <c r="C39" s="95"/>
      <c r="D39" s="95" t="s">
        <v>313</v>
      </c>
      <c r="E39" s="95" t="s">
        <v>338</v>
      </c>
      <c r="F39" s="95">
        <v>2</v>
      </c>
      <c r="G39" s="95" t="s">
        <v>1024</v>
      </c>
      <c r="H39" s="95">
        <v>368</v>
      </c>
      <c r="I39" s="95">
        <f>Parts_Purchase[[#This Row],[Qty In]]*Parts_Purchase[[#This Row],[MRP]]</f>
        <v>736</v>
      </c>
      <c r="J39" s="14">
        <f t="shared" si="0"/>
        <v>12</v>
      </c>
      <c r="K39" s="37">
        <f t="shared" si="1"/>
        <v>2025</v>
      </c>
    </row>
    <row r="40" spans="1:12" x14ac:dyDescent="0.35">
      <c r="A40" s="93" t="s">
        <v>99</v>
      </c>
      <c r="B40" s="94">
        <v>46006</v>
      </c>
      <c r="C40" s="95"/>
      <c r="D40" s="95" t="s">
        <v>106</v>
      </c>
      <c r="E40" s="95" t="s">
        <v>339</v>
      </c>
      <c r="F40" s="95">
        <v>17</v>
      </c>
      <c r="G40" s="95" t="s">
        <v>1053</v>
      </c>
      <c r="H40" s="95">
        <v>9</v>
      </c>
      <c r="I40" s="95">
        <f>Parts_Purchase[[#This Row],[Qty In]]*Parts_Purchase[[#This Row],[MRP]]</f>
        <v>153</v>
      </c>
      <c r="J40" s="14">
        <f t="shared" si="0"/>
        <v>12</v>
      </c>
      <c r="K40" s="37">
        <f t="shared" si="1"/>
        <v>2025</v>
      </c>
      <c r="L40" s="7" t="s">
        <v>1014</v>
      </c>
    </row>
    <row r="41" spans="1:12" x14ac:dyDescent="0.35">
      <c r="A41" s="93" t="s">
        <v>99</v>
      </c>
      <c r="B41" s="94">
        <v>46006</v>
      </c>
      <c r="C41" s="95"/>
      <c r="D41" s="95" t="s">
        <v>298</v>
      </c>
      <c r="E41" s="95" t="s">
        <v>435</v>
      </c>
      <c r="F41" s="95">
        <v>1</v>
      </c>
      <c r="G41" s="95">
        <v>38</v>
      </c>
      <c r="H41" s="95">
        <v>2134</v>
      </c>
      <c r="I41" s="95">
        <f>Parts_Purchase[[#This Row],[Qty In]]*Parts_Purchase[[#This Row],[MRP]]</f>
        <v>2134</v>
      </c>
      <c r="J41" s="14">
        <f t="shared" si="0"/>
        <v>12</v>
      </c>
      <c r="K41" s="37">
        <f t="shared" si="1"/>
        <v>2025</v>
      </c>
    </row>
    <row r="42" spans="1:12" x14ac:dyDescent="0.35">
      <c r="A42" s="93" t="s">
        <v>99</v>
      </c>
      <c r="B42" s="94">
        <v>46006</v>
      </c>
      <c r="C42" s="95"/>
      <c r="D42" s="95" t="s">
        <v>134</v>
      </c>
      <c r="E42" s="95" t="s">
        <v>340</v>
      </c>
      <c r="F42" s="95">
        <v>8</v>
      </c>
      <c r="G42" s="95" t="s">
        <v>1021</v>
      </c>
      <c r="H42" s="95">
        <v>176</v>
      </c>
      <c r="I42" s="95">
        <f>Parts_Purchase[[#This Row],[Qty In]]*Parts_Purchase[[#This Row],[MRP]]</f>
        <v>1408</v>
      </c>
      <c r="J42" s="14">
        <f t="shared" si="0"/>
        <v>12</v>
      </c>
      <c r="K42" s="37">
        <f t="shared" si="1"/>
        <v>2025</v>
      </c>
      <c r="L42" s="7" t="s">
        <v>1014</v>
      </c>
    </row>
    <row r="43" spans="1:12" ht="16.5" customHeight="1" x14ac:dyDescent="0.35">
      <c r="A43" s="93" t="s">
        <v>99</v>
      </c>
      <c r="B43" s="94">
        <v>46006</v>
      </c>
      <c r="C43" s="95"/>
      <c r="D43" s="95" t="s">
        <v>314</v>
      </c>
      <c r="E43" s="95" t="s">
        <v>1097</v>
      </c>
      <c r="F43" s="95">
        <v>2</v>
      </c>
      <c r="G43" s="95" t="s">
        <v>1124</v>
      </c>
      <c r="H43" s="95">
        <v>436</v>
      </c>
      <c r="I43" s="95">
        <f>Parts_Purchase[[#This Row],[Qty In]]*Parts_Purchase[[#This Row],[MRP]]</f>
        <v>872</v>
      </c>
      <c r="J43" s="14">
        <f t="shared" si="0"/>
        <v>12</v>
      </c>
      <c r="K43" s="37">
        <f t="shared" si="1"/>
        <v>2025</v>
      </c>
    </row>
    <row r="44" spans="1:12" x14ac:dyDescent="0.35">
      <c r="A44" s="93" t="s">
        <v>99</v>
      </c>
      <c r="B44" s="94">
        <v>46006</v>
      </c>
      <c r="C44" s="95"/>
      <c r="D44" s="95" t="s">
        <v>109</v>
      </c>
      <c r="E44" s="95" t="s">
        <v>344</v>
      </c>
      <c r="F44" s="95">
        <v>1</v>
      </c>
      <c r="G44" s="95">
        <v>42</v>
      </c>
      <c r="H44" s="95">
        <v>268</v>
      </c>
      <c r="I44" s="95">
        <f>Parts_Purchase[[#This Row],[Qty In]]*Parts_Purchase[[#This Row],[MRP]]</f>
        <v>268</v>
      </c>
      <c r="J44" s="14">
        <f t="shared" si="0"/>
        <v>12</v>
      </c>
      <c r="K44" s="37">
        <f t="shared" si="1"/>
        <v>2025</v>
      </c>
      <c r="L44" s="7" t="s">
        <v>1014</v>
      </c>
    </row>
    <row r="45" spans="1:12" x14ac:dyDescent="0.35">
      <c r="A45" s="93" t="s">
        <v>99</v>
      </c>
      <c r="B45" s="94">
        <v>46006</v>
      </c>
      <c r="C45" s="95"/>
      <c r="D45" s="95" t="s">
        <v>139</v>
      </c>
      <c r="E45" s="95" t="s">
        <v>346</v>
      </c>
      <c r="F45" s="95">
        <v>1</v>
      </c>
      <c r="G45" s="95" t="s">
        <v>1068</v>
      </c>
      <c r="H45" s="95">
        <v>309</v>
      </c>
      <c r="I45" s="95">
        <f>Parts_Purchase[[#This Row],[Qty In]]*Parts_Purchase[[#This Row],[MRP]]</f>
        <v>309</v>
      </c>
      <c r="J45" s="14">
        <f t="shared" si="0"/>
        <v>12</v>
      </c>
      <c r="K45" s="37">
        <f t="shared" si="1"/>
        <v>2025</v>
      </c>
    </row>
    <row r="46" spans="1:12" x14ac:dyDescent="0.35">
      <c r="A46" s="93" t="s">
        <v>99</v>
      </c>
      <c r="B46" s="94">
        <v>46006</v>
      </c>
      <c r="C46" s="95"/>
      <c r="D46" s="95" t="s">
        <v>140</v>
      </c>
      <c r="E46" s="95" t="s">
        <v>347</v>
      </c>
      <c r="F46" s="95">
        <v>1</v>
      </c>
      <c r="G46" s="95" t="s">
        <v>1068</v>
      </c>
      <c r="H46" s="95">
        <v>309</v>
      </c>
      <c r="I46" s="95">
        <f>Parts_Purchase[[#This Row],[Qty In]]*Parts_Purchase[[#This Row],[MRP]]</f>
        <v>309</v>
      </c>
      <c r="J46" s="14">
        <f t="shared" ref="J46:J91" si="2">MONTH(B46)</f>
        <v>12</v>
      </c>
      <c r="K46" s="37">
        <f t="shared" ref="K46:K91" si="3">YEAR(B46)</f>
        <v>2025</v>
      </c>
    </row>
    <row r="47" spans="1:12" x14ac:dyDescent="0.35">
      <c r="A47" s="93" t="s">
        <v>99</v>
      </c>
      <c r="B47" s="94">
        <v>46006</v>
      </c>
      <c r="C47" s="95"/>
      <c r="D47" s="95" t="s">
        <v>155</v>
      </c>
      <c r="E47" s="95" t="s">
        <v>348</v>
      </c>
      <c r="F47" s="95">
        <v>2</v>
      </c>
      <c r="G47" s="95">
        <v>48</v>
      </c>
      <c r="H47" s="95">
        <v>388</v>
      </c>
      <c r="I47" s="95">
        <f>Parts_Purchase[[#This Row],[Qty In]]*Parts_Purchase[[#This Row],[MRP]]</f>
        <v>776</v>
      </c>
      <c r="J47" s="14">
        <f t="shared" si="2"/>
        <v>12</v>
      </c>
      <c r="K47" s="37">
        <f t="shared" si="3"/>
        <v>2025</v>
      </c>
    </row>
    <row r="48" spans="1:12" x14ac:dyDescent="0.35">
      <c r="A48" s="93" t="s">
        <v>99</v>
      </c>
      <c r="B48" s="94">
        <v>46006</v>
      </c>
      <c r="C48" s="95"/>
      <c r="D48" s="95" t="s">
        <v>156</v>
      </c>
      <c r="E48" s="95" t="s">
        <v>349</v>
      </c>
      <c r="F48" s="95">
        <v>2</v>
      </c>
      <c r="G48" s="95">
        <v>48</v>
      </c>
      <c r="H48" s="95">
        <v>388</v>
      </c>
      <c r="I48" s="95">
        <f>Parts_Purchase[[#This Row],[Qty In]]*Parts_Purchase[[#This Row],[MRP]]</f>
        <v>776</v>
      </c>
      <c r="J48" s="14">
        <f t="shared" si="2"/>
        <v>12</v>
      </c>
      <c r="K48" s="37">
        <f t="shared" si="3"/>
        <v>2025</v>
      </c>
    </row>
    <row r="49" spans="1:12" x14ac:dyDescent="0.35">
      <c r="A49" s="93" t="s">
        <v>99</v>
      </c>
      <c r="B49" s="94">
        <v>46006</v>
      </c>
      <c r="C49" s="95"/>
      <c r="D49" s="95" t="s">
        <v>122</v>
      </c>
      <c r="E49" s="95" t="s">
        <v>350</v>
      </c>
      <c r="F49" s="95">
        <v>4</v>
      </c>
      <c r="G49" s="95" t="s">
        <v>1034</v>
      </c>
      <c r="H49" s="95">
        <v>334</v>
      </c>
      <c r="I49" s="95">
        <f>Parts_Purchase[[#This Row],[Qty In]]*Parts_Purchase[[#This Row],[MRP]]</f>
        <v>1336</v>
      </c>
      <c r="J49" s="14">
        <f t="shared" si="2"/>
        <v>12</v>
      </c>
      <c r="K49" s="37">
        <f t="shared" si="3"/>
        <v>2025</v>
      </c>
      <c r="L49" s="7" t="s">
        <v>1014</v>
      </c>
    </row>
    <row r="50" spans="1:12" x14ac:dyDescent="0.35">
      <c r="A50" s="93" t="s">
        <v>99</v>
      </c>
      <c r="B50" s="94">
        <v>46006</v>
      </c>
      <c r="C50" s="95"/>
      <c r="D50" s="95" t="s">
        <v>101</v>
      </c>
      <c r="E50" s="95" t="s">
        <v>333</v>
      </c>
      <c r="F50" s="95">
        <v>4</v>
      </c>
      <c r="G50" s="95">
        <v>38</v>
      </c>
      <c r="H50" s="95">
        <v>641</v>
      </c>
      <c r="I50" s="95">
        <f>Parts_Purchase[[#This Row],[Qty In]]*Parts_Purchase[[#This Row],[MRP]]</f>
        <v>2564</v>
      </c>
      <c r="J50" s="14">
        <f t="shared" si="2"/>
        <v>12</v>
      </c>
      <c r="K50" s="37">
        <f t="shared" si="3"/>
        <v>2025</v>
      </c>
      <c r="L50" s="7" t="s">
        <v>1014</v>
      </c>
    </row>
    <row r="51" spans="1:12" x14ac:dyDescent="0.35">
      <c r="A51" s="93" t="s">
        <v>99</v>
      </c>
      <c r="B51" s="94">
        <v>46006</v>
      </c>
      <c r="C51" s="95"/>
      <c r="D51" s="95" t="s">
        <v>107</v>
      </c>
      <c r="E51" s="95" t="s">
        <v>351</v>
      </c>
      <c r="F51" s="95">
        <v>2</v>
      </c>
      <c r="G51" s="95" t="s">
        <v>1056</v>
      </c>
      <c r="H51" s="95">
        <v>11</v>
      </c>
      <c r="I51" s="95">
        <f>Parts_Purchase[[#This Row],[Qty In]]*Parts_Purchase[[#This Row],[MRP]]</f>
        <v>22</v>
      </c>
      <c r="J51" s="14">
        <f t="shared" si="2"/>
        <v>12</v>
      </c>
      <c r="K51" s="37">
        <f t="shared" si="3"/>
        <v>2025</v>
      </c>
    </row>
    <row r="52" spans="1:12" x14ac:dyDescent="0.35">
      <c r="A52" s="93" t="s">
        <v>99</v>
      </c>
      <c r="B52" s="94">
        <v>46006</v>
      </c>
      <c r="C52" s="95"/>
      <c r="D52" s="95" t="s">
        <v>142</v>
      </c>
      <c r="E52" s="95" t="s">
        <v>329</v>
      </c>
      <c r="F52" s="95">
        <v>2</v>
      </c>
      <c r="G52" s="95">
        <v>58</v>
      </c>
      <c r="H52" s="95">
        <v>1194</v>
      </c>
      <c r="I52" s="95">
        <f>Parts_Purchase[[#This Row],[Qty In]]*Parts_Purchase[[#This Row],[MRP]]</f>
        <v>2388</v>
      </c>
      <c r="J52" s="14">
        <f t="shared" si="2"/>
        <v>12</v>
      </c>
      <c r="K52" s="37">
        <f t="shared" si="3"/>
        <v>2025</v>
      </c>
    </row>
    <row r="53" spans="1:12" x14ac:dyDescent="0.35">
      <c r="A53" s="93" t="s">
        <v>99</v>
      </c>
      <c r="B53" s="94">
        <v>46006</v>
      </c>
      <c r="C53" s="95"/>
      <c r="D53" s="95" t="s">
        <v>118</v>
      </c>
      <c r="E53" s="95" t="s">
        <v>352</v>
      </c>
      <c r="F53" s="95">
        <v>1</v>
      </c>
      <c r="G53" s="95">
        <v>44</v>
      </c>
      <c r="H53" s="95">
        <v>1286</v>
      </c>
      <c r="I53" s="95">
        <f>Parts_Purchase[[#This Row],[Qty In]]*Parts_Purchase[[#This Row],[MRP]]</f>
        <v>1286</v>
      </c>
      <c r="J53" s="14">
        <f t="shared" si="2"/>
        <v>12</v>
      </c>
      <c r="K53" s="37">
        <f t="shared" si="3"/>
        <v>2025</v>
      </c>
    </row>
    <row r="54" spans="1:12" x14ac:dyDescent="0.35">
      <c r="A54" s="93" t="s">
        <v>99</v>
      </c>
      <c r="B54" s="94">
        <v>46006</v>
      </c>
      <c r="C54" s="95"/>
      <c r="D54" s="95" t="s">
        <v>132</v>
      </c>
      <c r="E54" s="95" t="s">
        <v>353</v>
      </c>
      <c r="F54" s="95">
        <v>1</v>
      </c>
      <c r="G54" s="95">
        <v>53</v>
      </c>
      <c r="H54" s="95">
        <v>1272</v>
      </c>
      <c r="I54" s="95">
        <f>Parts_Purchase[[#This Row],[Qty In]]*Parts_Purchase[[#This Row],[MRP]]</f>
        <v>1272</v>
      </c>
      <c r="J54" s="14">
        <f t="shared" si="2"/>
        <v>12</v>
      </c>
      <c r="K54" s="37">
        <f t="shared" si="3"/>
        <v>2025</v>
      </c>
      <c r="L54" s="7" t="s">
        <v>1014</v>
      </c>
    </row>
    <row r="55" spans="1:12" x14ac:dyDescent="0.35">
      <c r="A55" s="93" t="s">
        <v>99</v>
      </c>
      <c r="B55" s="94">
        <v>46006</v>
      </c>
      <c r="C55" s="95"/>
      <c r="D55" s="95" t="s">
        <v>131</v>
      </c>
      <c r="E55" s="95" t="s">
        <v>354</v>
      </c>
      <c r="F55" s="95">
        <v>1</v>
      </c>
      <c r="G55" s="95">
        <v>37</v>
      </c>
      <c r="H55" s="95">
        <v>1417</v>
      </c>
      <c r="I55" s="95">
        <f>Parts_Purchase[[#This Row],[Qty In]]*Parts_Purchase[[#This Row],[MRP]]</f>
        <v>1417</v>
      </c>
      <c r="J55" s="14">
        <f t="shared" si="2"/>
        <v>12</v>
      </c>
      <c r="K55" s="37">
        <f t="shared" si="3"/>
        <v>2025</v>
      </c>
    </row>
    <row r="56" spans="1:12" x14ac:dyDescent="0.35">
      <c r="A56" s="93" t="s">
        <v>99</v>
      </c>
      <c r="B56" s="94">
        <v>46006</v>
      </c>
      <c r="C56" s="95"/>
      <c r="D56" s="95" t="s">
        <v>133</v>
      </c>
      <c r="E56" s="95" t="s">
        <v>345</v>
      </c>
      <c r="F56" s="95">
        <v>3</v>
      </c>
      <c r="G56" s="95">
        <v>37</v>
      </c>
      <c r="H56" s="95">
        <v>250</v>
      </c>
      <c r="I56" s="95">
        <f>Parts_Purchase[[#This Row],[Qty In]]*Parts_Purchase[[#This Row],[MRP]]</f>
        <v>750</v>
      </c>
      <c r="J56" s="14">
        <f t="shared" si="2"/>
        <v>12</v>
      </c>
      <c r="K56" s="37">
        <f t="shared" si="3"/>
        <v>2025</v>
      </c>
      <c r="L56" s="7" t="s">
        <v>1014</v>
      </c>
    </row>
    <row r="57" spans="1:12" x14ac:dyDescent="0.35">
      <c r="A57" s="93" t="s">
        <v>99</v>
      </c>
      <c r="B57" s="94">
        <v>46006</v>
      </c>
      <c r="C57" s="95"/>
      <c r="D57" s="95" t="s">
        <v>138</v>
      </c>
      <c r="E57" s="95" t="s">
        <v>355</v>
      </c>
      <c r="F57" s="95">
        <v>2</v>
      </c>
      <c r="G57" s="95" t="s">
        <v>1069</v>
      </c>
      <c r="H57" s="95">
        <v>291</v>
      </c>
      <c r="I57" s="95">
        <f>Parts_Purchase[[#This Row],[Qty In]]*Parts_Purchase[[#This Row],[MRP]]</f>
        <v>582</v>
      </c>
      <c r="J57" s="14">
        <f t="shared" si="2"/>
        <v>12</v>
      </c>
      <c r="K57" s="37">
        <f t="shared" si="3"/>
        <v>2025</v>
      </c>
      <c r="L57" s="7" t="s">
        <v>1014</v>
      </c>
    </row>
    <row r="58" spans="1:12" x14ac:dyDescent="0.35">
      <c r="A58" s="93" t="s">
        <v>99</v>
      </c>
      <c r="B58" s="94">
        <v>46006</v>
      </c>
      <c r="C58" s="95"/>
      <c r="D58" s="95" t="s">
        <v>135</v>
      </c>
      <c r="E58" s="95" t="s">
        <v>356</v>
      </c>
      <c r="F58" s="95">
        <v>4</v>
      </c>
      <c r="G58" s="95" t="s">
        <v>1069</v>
      </c>
      <c r="H58" s="95">
        <v>268</v>
      </c>
      <c r="I58" s="95">
        <f>Parts_Purchase[[#This Row],[Qty In]]*Parts_Purchase[[#This Row],[MRP]]</f>
        <v>1072</v>
      </c>
      <c r="J58" s="14">
        <f t="shared" si="2"/>
        <v>12</v>
      </c>
      <c r="K58" s="37">
        <f t="shared" si="3"/>
        <v>2025</v>
      </c>
      <c r="L58" s="7" t="s">
        <v>1014</v>
      </c>
    </row>
    <row r="59" spans="1:12" x14ac:dyDescent="0.35">
      <c r="A59" s="93" t="s">
        <v>99</v>
      </c>
      <c r="B59" s="94">
        <v>46006</v>
      </c>
      <c r="C59" s="95"/>
      <c r="D59" s="95" t="s">
        <v>130</v>
      </c>
      <c r="E59" s="95" t="s">
        <v>357</v>
      </c>
      <c r="F59" s="95">
        <v>3</v>
      </c>
      <c r="G59" s="95">
        <v>52</v>
      </c>
      <c r="H59" s="95">
        <v>1060</v>
      </c>
      <c r="I59" s="95">
        <f>Parts_Purchase[[#This Row],[Qty In]]*Parts_Purchase[[#This Row],[MRP]]</f>
        <v>3180</v>
      </c>
      <c r="J59" s="14">
        <f t="shared" si="2"/>
        <v>12</v>
      </c>
      <c r="K59" s="37">
        <f t="shared" si="3"/>
        <v>2025</v>
      </c>
      <c r="L59" s="7" t="s">
        <v>1014</v>
      </c>
    </row>
    <row r="60" spans="1:12" x14ac:dyDescent="0.35">
      <c r="A60" s="93" t="s">
        <v>99</v>
      </c>
      <c r="B60" s="94">
        <v>46006</v>
      </c>
      <c r="C60" s="95"/>
      <c r="D60" s="95" t="s">
        <v>317</v>
      </c>
      <c r="E60" s="95" t="s">
        <v>358</v>
      </c>
      <c r="F60" s="95">
        <v>3</v>
      </c>
      <c r="G60" s="95">
        <v>51</v>
      </c>
      <c r="H60" s="95">
        <v>3498</v>
      </c>
      <c r="I60" s="95">
        <f>Parts_Purchase[[#This Row],[Qty In]]*Parts_Purchase[[#This Row],[MRP]]</f>
        <v>10494</v>
      </c>
      <c r="J60" s="14">
        <f t="shared" si="2"/>
        <v>12</v>
      </c>
      <c r="K60" s="37">
        <f t="shared" si="3"/>
        <v>2025</v>
      </c>
      <c r="L60" s="7" t="s">
        <v>1014</v>
      </c>
    </row>
    <row r="61" spans="1:12" x14ac:dyDescent="0.35">
      <c r="A61" s="93" t="s">
        <v>99</v>
      </c>
      <c r="B61" s="94">
        <v>46006</v>
      </c>
      <c r="C61" s="95"/>
      <c r="D61" s="95" t="s">
        <v>123</v>
      </c>
      <c r="E61" s="95" t="s">
        <v>359</v>
      </c>
      <c r="F61" s="95">
        <v>3</v>
      </c>
      <c r="G61" s="95">
        <v>51</v>
      </c>
      <c r="H61" s="95">
        <v>3498</v>
      </c>
      <c r="I61" s="95">
        <f>Parts_Purchase[[#This Row],[Qty In]]*Parts_Purchase[[#This Row],[MRP]]</f>
        <v>10494</v>
      </c>
      <c r="J61" s="14">
        <f t="shared" si="2"/>
        <v>12</v>
      </c>
      <c r="K61" s="37">
        <f t="shared" si="3"/>
        <v>2025</v>
      </c>
      <c r="L61" s="7" t="s">
        <v>1014</v>
      </c>
    </row>
    <row r="62" spans="1:12" x14ac:dyDescent="0.35">
      <c r="A62" s="93" t="s">
        <v>99</v>
      </c>
      <c r="B62" s="94">
        <v>46006</v>
      </c>
      <c r="C62" s="95"/>
      <c r="D62" s="95" t="s">
        <v>129</v>
      </c>
      <c r="E62" s="95" t="s">
        <v>360</v>
      </c>
      <c r="F62" s="95">
        <v>2</v>
      </c>
      <c r="G62" s="95">
        <v>52</v>
      </c>
      <c r="H62" s="95">
        <v>1126</v>
      </c>
      <c r="I62" s="95">
        <f>Parts_Purchase[[#This Row],[Qty In]]*Parts_Purchase[[#This Row],[MRP]]</f>
        <v>2252</v>
      </c>
      <c r="J62" s="14">
        <f t="shared" si="2"/>
        <v>12</v>
      </c>
      <c r="K62" s="37">
        <f t="shared" si="3"/>
        <v>2025</v>
      </c>
      <c r="L62" s="7" t="s">
        <v>1014</v>
      </c>
    </row>
    <row r="63" spans="1:12" x14ac:dyDescent="0.35">
      <c r="A63" s="93" t="s">
        <v>99</v>
      </c>
      <c r="B63" s="94">
        <v>46006</v>
      </c>
      <c r="C63" s="95"/>
      <c r="D63" s="95" t="s">
        <v>318</v>
      </c>
      <c r="E63" s="95" t="s">
        <v>361</v>
      </c>
      <c r="F63" s="95">
        <v>2</v>
      </c>
      <c r="G63" s="95" t="s">
        <v>1021</v>
      </c>
      <c r="H63" s="95">
        <v>204</v>
      </c>
      <c r="I63" s="95">
        <f>Parts_Purchase[[#This Row],[Qty In]]*Parts_Purchase[[#This Row],[MRP]]</f>
        <v>408</v>
      </c>
      <c r="J63" s="14">
        <f t="shared" si="2"/>
        <v>12</v>
      </c>
      <c r="K63" s="37">
        <f t="shared" si="3"/>
        <v>2025</v>
      </c>
      <c r="L63" s="7" t="s">
        <v>1014</v>
      </c>
    </row>
    <row r="64" spans="1:12" x14ac:dyDescent="0.35">
      <c r="A64" s="93" t="s">
        <v>99</v>
      </c>
      <c r="B64" s="94">
        <v>46006</v>
      </c>
      <c r="C64" s="95"/>
      <c r="D64" s="95" t="s">
        <v>125</v>
      </c>
      <c r="E64" s="95" t="s">
        <v>362</v>
      </c>
      <c r="F64" s="95">
        <v>3</v>
      </c>
      <c r="G64" s="95" t="s">
        <v>1019</v>
      </c>
      <c r="H64" s="95">
        <v>574</v>
      </c>
      <c r="I64" s="95">
        <f>Parts_Purchase[[#This Row],[Qty In]]*Parts_Purchase[[#This Row],[MRP]]</f>
        <v>1722</v>
      </c>
      <c r="J64" s="14">
        <f t="shared" si="2"/>
        <v>12</v>
      </c>
      <c r="K64" s="37">
        <f t="shared" si="3"/>
        <v>2025</v>
      </c>
      <c r="L64" s="7" t="s">
        <v>1014</v>
      </c>
    </row>
    <row r="65" spans="1:12" x14ac:dyDescent="0.35">
      <c r="A65" s="93" t="s">
        <v>99</v>
      </c>
      <c r="B65" s="94">
        <v>46006</v>
      </c>
      <c r="C65" s="95"/>
      <c r="D65" s="95" t="s">
        <v>126</v>
      </c>
      <c r="E65" s="95" t="s">
        <v>363</v>
      </c>
      <c r="F65" s="95">
        <v>1</v>
      </c>
      <c r="G65" s="95" t="s">
        <v>1019</v>
      </c>
      <c r="H65" s="95">
        <v>517</v>
      </c>
      <c r="I65" s="95">
        <f>Parts_Purchase[[#This Row],[Qty In]]*Parts_Purchase[[#This Row],[MRP]]</f>
        <v>517</v>
      </c>
      <c r="J65" s="14">
        <f t="shared" si="2"/>
        <v>12</v>
      </c>
      <c r="K65" s="37">
        <f t="shared" si="3"/>
        <v>2025</v>
      </c>
    </row>
    <row r="66" spans="1:12" x14ac:dyDescent="0.35">
      <c r="A66" s="93" t="s">
        <v>99</v>
      </c>
      <c r="B66" s="94">
        <v>46010</v>
      </c>
      <c r="C66" s="95"/>
      <c r="D66" s="95" t="s">
        <v>308</v>
      </c>
      <c r="E66" s="95" t="s">
        <v>308</v>
      </c>
      <c r="F66" s="95">
        <v>33</v>
      </c>
      <c r="G66" s="95">
        <v>1</v>
      </c>
      <c r="H66" s="95">
        <v>1480</v>
      </c>
      <c r="I66" s="95">
        <f>Parts_Purchase[[#This Row],[Qty In]]*Parts_Purchase[[#This Row],[MRP]]</f>
        <v>48840</v>
      </c>
      <c r="J66" s="14">
        <f t="shared" si="2"/>
        <v>12</v>
      </c>
      <c r="K66" s="37">
        <f t="shared" si="3"/>
        <v>2025</v>
      </c>
      <c r="L66" s="7" t="s">
        <v>1014</v>
      </c>
    </row>
    <row r="67" spans="1:12" x14ac:dyDescent="0.35">
      <c r="A67" s="93" t="s">
        <v>99</v>
      </c>
      <c r="B67" s="94">
        <v>46011</v>
      </c>
      <c r="C67" s="95"/>
      <c r="D67" s="95" t="s">
        <v>365</v>
      </c>
      <c r="E67" s="95" t="s">
        <v>365</v>
      </c>
      <c r="F67" s="95">
        <v>33</v>
      </c>
      <c r="G67" s="95">
        <v>1</v>
      </c>
      <c r="H67" s="95">
        <v>770</v>
      </c>
      <c r="I67" s="95">
        <f>Parts_Purchase[[#This Row],[Qty In]]*Parts_Purchase[[#This Row],[MRP]]</f>
        <v>25410</v>
      </c>
      <c r="J67" s="14">
        <f t="shared" si="2"/>
        <v>12</v>
      </c>
      <c r="K67" s="37">
        <f t="shared" si="3"/>
        <v>2025</v>
      </c>
      <c r="L67" s="7" t="s">
        <v>1014</v>
      </c>
    </row>
    <row r="68" spans="1:12" x14ac:dyDescent="0.35">
      <c r="A68" s="93" t="s">
        <v>99</v>
      </c>
      <c r="B68" s="94">
        <v>46011</v>
      </c>
      <c r="C68" s="95"/>
      <c r="D68" s="95" t="s">
        <v>366</v>
      </c>
      <c r="E68" s="95" t="s">
        <v>366</v>
      </c>
      <c r="F68" s="95">
        <v>50</v>
      </c>
      <c r="G68" s="95">
        <v>1</v>
      </c>
      <c r="H68" s="95">
        <v>2080</v>
      </c>
      <c r="I68" s="95">
        <f>Parts_Purchase[[#This Row],[Qty In]]*Parts_Purchase[[#This Row],[MRP]]</f>
        <v>104000</v>
      </c>
      <c r="J68" s="14">
        <f t="shared" si="2"/>
        <v>12</v>
      </c>
      <c r="K68" s="37">
        <f t="shared" si="3"/>
        <v>2025</v>
      </c>
    </row>
    <row r="69" spans="1:12" x14ac:dyDescent="0.35">
      <c r="A69" s="93" t="s">
        <v>99</v>
      </c>
      <c r="B69" s="94">
        <v>46014</v>
      </c>
      <c r="C69" s="95"/>
      <c r="D69" s="95" t="s">
        <v>367</v>
      </c>
      <c r="E69" s="95" t="s">
        <v>367</v>
      </c>
      <c r="F69" s="95">
        <v>70</v>
      </c>
      <c r="G69" s="95">
        <v>7</v>
      </c>
      <c r="H69" s="95">
        <v>325</v>
      </c>
      <c r="I69" s="95">
        <f>Parts_Purchase[[#This Row],[Qty In]]*Parts_Purchase[[#This Row],[MRP]]</f>
        <v>22750</v>
      </c>
      <c r="J69" s="14">
        <f t="shared" si="2"/>
        <v>12</v>
      </c>
      <c r="K69" s="37">
        <f t="shared" si="3"/>
        <v>2025</v>
      </c>
    </row>
    <row r="70" spans="1:12" x14ac:dyDescent="0.35">
      <c r="A70" s="93" t="s">
        <v>99</v>
      </c>
      <c r="B70" s="94">
        <v>46014</v>
      </c>
      <c r="C70" s="95"/>
      <c r="D70" s="95" t="s">
        <v>368</v>
      </c>
      <c r="E70" s="95" t="s">
        <v>368</v>
      </c>
      <c r="F70" s="95">
        <v>28</v>
      </c>
      <c r="G70" s="95">
        <v>10</v>
      </c>
      <c r="H70" s="95">
        <v>1425</v>
      </c>
      <c r="I70" s="95">
        <f>Parts_Purchase[[#This Row],[Qty In]]*Parts_Purchase[[#This Row],[MRP]]</f>
        <v>39900</v>
      </c>
      <c r="J70" s="14">
        <f t="shared" si="2"/>
        <v>12</v>
      </c>
      <c r="K70" s="37">
        <f t="shared" si="3"/>
        <v>2025</v>
      </c>
    </row>
    <row r="71" spans="1:12" x14ac:dyDescent="0.35">
      <c r="A71" s="93" t="s">
        <v>99</v>
      </c>
      <c r="B71" s="94">
        <v>46019</v>
      </c>
      <c r="C71" s="95"/>
      <c r="D71" s="95" t="s">
        <v>189</v>
      </c>
      <c r="E71" s="95" t="s">
        <v>320</v>
      </c>
      <c r="F71" s="95">
        <v>4</v>
      </c>
      <c r="G71" s="95">
        <v>11</v>
      </c>
      <c r="H71" s="95">
        <v>693</v>
      </c>
      <c r="I71" s="95">
        <f>Parts_Purchase[[#This Row],[Qty In]]*Parts_Purchase[[#This Row],[MRP]]</f>
        <v>2772</v>
      </c>
      <c r="J71" s="14">
        <f t="shared" si="2"/>
        <v>12</v>
      </c>
      <c r="K71" s="37">
        <f t="shared" si="3"/>
        <v>2025</v>
      </c>
    </row>
    <row r="72" spans="1:12" x14ac:dyDescent="0.35">
      <c r="A72" s="93" t="s">
        <v>99</v>
      </c>
      <c r="B72" s="94">
        <v>46019</v>
      </c>
      <c r="C72" s="95"/>
      <c r="D72" s="95" t="s">
        <v>119</v>
      </c>
      <c r="E72" s="95" t="s">
        <v>322</v>
      </c>
      <c r="F72" s="95">
        <v>4</v>
      </c>
      <c r="G72" s="95" t="s">
        <v>1019</v>
      </c>
      <c r="H72" s="95">
        <v>623</v>
      </c>
      <c r="I72" s="95">
        <f>Parts_Purchase[[#This Row],[Qty In]]*Parts_Purchase[[#This Row],[MRP]]</f>
        <v>2492</v>
      </c>
      <c r="J72" s="14">
        <f t="shared" si="2"/>
        <v>12</v>
      </c>
      <c r="K72" s="37">
        <f t="shared" si="3"/>
        <v>2025</v>
      </c>
      <c r="L72" s="7" t="s">
        <v>1014</v>
      </c>
    </row>
    <row r="73" spans="1:12" x14ac:dyDescent="0.35">
      <c r="A73" s="93" t="s">
        <v>99</v>
      </c>
      <c r="B73" s="94">
        <v>46019</v>
      </c>
      <c r="C73" s="95"/>
      <c r="D73" s="95" t="s">
        <v>143</v>
      </c>
      <c r="E73" s="95" t="s">
        <v>328</v>
      </c>
      <c r="F73" s="95">
        <v>1</v>
      </c>
      <c r="G73" s="95">
        <v>58</v>
      </c>
      <c r="H73" s="95">
        <v>1000</v>
      </c>
      <c r="I73" s="95">
        <f>Parts_Purchase[[#This Row],[Qty In]]*Parts_Purchase[[#This Row],[MRP]]</f>
        <v>1000</v>
      </c>
      <c r="J73" s="14">
        <f t="shared" si="2"/>
        <v>12</v>
      </c>
      <c r="K73" s="37">
        <f t="shared" si="3"/>
        <v>2025</v>
      </c>
    </row>
    <row r="74" spans="1:12" x14ac:dyDescent="0.35">
      <c r="A74" s="93" t="s">
        <v>99</v>
      </c>
      <c r="B74" s="94">
        <v>46019</v>
      </c>
      <c r="C74" s="95"/>
      <c r="D74" s="95" t="s">
        <v>312</v>
      </c>
      <c r="E74" s="95" t="s">
        <v>337</v>
      </c>
      <c r="F74" s="95">
        <v>1</v>
      </c>
      <c r="G74" s="95">
        <v>29</v>
      </c>
      <c r="H74" s="95">
        <v>1259</v>
      </c>
      <c r="I74" s="95">
        <f>Parts_Purchase[[#This Row],[Qty In]]*Parts_Purchase[[#This Row],[MRP]]</f>
        <v>1259</v>
      </c>
      <c r="J74" s="14">
        <f t="shared" si="2"/>
        <v>12</v>
      </c>
      <c r="K74" s="37">
        <f t="shared" si="3"/>
        <v>2025</v>
      </c>
    </row>
    <row r="75" spans="1:12" ht="14.25" customHeight="1" x14ac:dyDescent="0.35">
      <c r="A75" s="93" t="s">
        <v>99</v>
      </c>
      <c r="B75" s="94">
        <v>46019</v>
      </c>
      <c r="C75" s="95"/>
      <c r="D75" s="95" t="s">
        <v>314</v>
      </c>
      <c r="E75" s="95" t="s">
        <v>1097</v>
      </c>
      <c r="F75" s="95">
        <v>2</v>
      </c>
      <c r="G75" s="95" t="s">
        <v>1124</v>
      </c>
      <c r="H75" s="95">
        <v>436</v>
      </c>
      <c r="I75" s="95">
        <f>Parts_Purchase[[#This Row],[Qty In]]*Parts_Purchase[[#This Row],[MRP]]</f>
        <v>872</v>
      </c>
      <c r="J75" s="14">
        <f t="shared" si="2"/>
        <v>12</v>
      </c>
      <c r="K75" s="37">
        <f t="shared" si="3"/>
        <v>2025</v>
      </c>
    </row>
    <row r="76" spans="1:12" x14ac:dyDescent="0.35">
      <c r="A76" s="93" t="s">
        <v>99</v>
      </c>
      <c r="B76" s="94">
        <v>46019</v>
      </c>
      <c r="C76" s="95"/>
      <c r="D76" s="95" t="s">
        <v>136</v>
      </c>
      <c r="E76" s="95" t="s">
        <v>342</v>
      </c>
      <c r="F76" s="95">
        <v>4</v>
      </c>
      <c r="G76" s="95" t="s">
        <v>1069</v>
      </c>
      <c r="H76" s="95">
        <v>306</v>
      </c>
      <c r="I76" s="95">
        <f>Parts_Purchase[[#This Row],[Qty In]]*Parts_Purchase[[#This Row],[MRP]]</f>
        <v>1224</v>
      </c>
      <c r="J76" s="14">
        <f t="shared" si="2"/>
        <v>12</v>
      </c>
      <c r="K76" s="37">
        <f t="shared" si="3"/>
        <v>2025</v>
      </c>
      <c r="L76" s="7" t="s">
        <v>1014</v>
      </c>
    </row>
    <row r="77" spans="1:12" x14ac:dyDescent="0.35">
      <c r="A77" s="93" t="s">
        <v>99</v>
      </c>
      <c r="B77" s="94">
        <v>46019</v>
      </c>
      <c r="C77" s="95"/>
      <c r="D77" s="95" t="s">
        <v>137</v>
      </c>
      <c r="E77" s="95" t="s">
        <v>343</v>
      </c>
      <c r="F77" s="95">
        <v>4</v>
      </c>
      <c r="G77" s="95" t="s">
        <v>1069</v>
      </c>
      <c r="H77" s="95">
        <v>306</v>
      </c>
      <c r="I77" s="95">
        <f>Parts_Purchase[[#This Row],[Qty In]]*Parts_Purchase[[#This Row],[MRP]]</f>
        <v>1224</v>
      </c>
      <c r="J77" s="14">
        <f t="shared" si="2"/>
        <v>12</v>
      </c>
      <c r="K77" s="37">
        <f t="shared" si="3"/>
        <v>2025</v>
      </c>
      <c r="L77" s="7" t="s">
        <v>1014</v>
      </c>
    </row>
    <row r="78" spans="1:12" x14ac:dyDescent="0.35">
      <c r="A78" s="93" t="s">
        <v>99</v>
      </c>
      <c r="B78" s="94">
        <v>46019</v>
      </c>
      <c r="C78" s="95"/>
      <c r="D78" s="95" t="s">
        <v>122</v>
      </c>
      <c r="E78" s="95" t="s">
        <v>350</v>
      </c>
      <c r="F78" s="95">
        <v>2</v>
      </c>
      <c r="G78" s="95" t="s">
        <v>1034</v>
      </c>
      <c r="H78" s="95">
        <v>334</v>
      </c>
      <c r="I78" s="95">
        <f>Parts_Purchase[[#This Row],[Qty In]]*Parts_Purchase[[#This Row],[MRP]]</f>
        <v>668</v>
      </c>
      <c r="J78" s="14">
        <f t="shared" si="2"/>
        <v>12</v>
      </c>
      <c r="K78" s="37">
        <f t="shared" si="3"/>
        <v>2025</v>
      </c>
    </row>
    <row r="79" spans="1:12" x14ac:dyDescent="0.35">
      <c r="A79" s="93" t="s">
        <v>99</v>
      </c>
      <c r="B79" s="94">
        <v>46019</v>
      </c>
      <c r="C79" s="95"/>
      <c r="D79" s="95" t="s">
        <v>142</v>
      </c>
      <c r="E79" s="95" t="s">
        <v>329</v>
      </c>
      <c r="F79" s="95">
        <v>2</v>
      </c>
      <c r="G79" s="95">
        <v>58</v>
      </c>
      <c r="H79" s="95">
        <v>1194</v>
      </c>
      <c r="I79" s="95">
        <f>Parts_Purchase[[#This Row],[Qty In]]*Parts_Purchase[[#This Row],[MRP]]</f>
        <v>2388</v>
      </c>
      <c r="J79" s="14">
        <f t="shared" si="2"/>
        <v>12</v>
      </c>
      <c r="K79" s="37">
        <f t="shared" si="3"/>
        <v>2025</v>
      </c>
    </row>
    <row r="80" spans="1:12" x14ac:dyDescent="0.35">
      <c r="A80" s="93" t="s">
        <v>99</v>
      </c>
      <c r="B80" s="94">
        <v>46019</v>
      </c>
      <c r="C80" s="95"/>
      <c r="D80" s="95" t="s">
        <v>131</v>
      </c>
      <c r="E80" s="95" t="s">
        <v>354</v>
      </c>
      <c r="F80" s="95">
        <v>1</v>
      </c>
      <c r="G80" s="95">
        <v>37</v>
      </c>
      <c r="H80" s="95">
        <v>1417</v>
      </c>
      <c r="I80" s="95">
        <f>Parts_Purchase[[#This Row],[Qty In]]*Parts_Purchase[[#This Row],[MRP]]</f>
        <v>1417</v>
      </c>
      <c r="J80" s="14">
        <f t="shared" si="2"/>
        <v>12</v>
      </c>
      <c r="K80" s="37">
        <f t="shared" si="3"/>
        <v>2025</v>
      </c>
      <c r="L80" s="7" t="s">
        <v>1014</v>
      </c>
    </row>
    <row r="81" spans="1:12" x14ac:dyDescent="0.35">
      <c r="A81" s="93" t="s">
        <v>99</v>
      </c>
      <c r="B81" s="94">
        <v>46019</v>
      </c>
      <c r="C81" s="95"/>
      <c r="D81" s="95" t="s">
        <v>135</v>
      </c>
      <c r="E81" s="95" t="s">
        <v>356</v>
      </c>
      <c r="F81" s="95">
        <v>4</v>
      </c>
      <c r="G81" s="95" t="s">
        <v>1069</v>
      </c>
      <c r="H81" s="95">
        <v>268</v>
      </c>
      <c r="I81" s="95">
        <f>Parts_Purchase[[#This Row],[Qty In]]*Parts_Purchase[[#This Row],[MRP]]</f>
        <v>1072</v>
      </c>
      <c r="J81" s="14">
        <f t="shared" si="2"/>
        <v>12</v>
      </c>
      <c r="K81" s="37">
        <f t="shared" si="3"/>
        <v>2025</v>
      </c>
    </row>
    <row r="82" spans="1:12" x14ac:dyDescent="0.35">
      <c r="A82" s="93" t="s">
        <v>99</v>
      </c>
      <c r="B82" s="94">
        <v>46019</v>
      </c>
      <c r="C82" s="95"/>
      <c r="D82" s="95" t="s">
        <v>318</v>
      </c>
      <c r="E82" s="95" t="s">
        <v>361</v>
      </c>
      <c r="F82" s="95">
        <v>4</v>
      </c>
      <c r="G82" s="95" t="s">
        <v>1021</v>
      </c>
      <c r="H82" s="95">
        <v>204</v>
      </c>
      <c r="I82" s="95">
        <f>Parts_Purchase[[#This Row],[Qty In]]*Parts_Purchase[[#This Row],[MRP]]</f>
        <v>816</v>
      </c>
      <c r="J82" s="14">
        <f t="shared" si="2"/>
        <v>12</v>
      </c>
      <c r="K82" s="37">
        <f t="shared" si="3"/>
        <v>2025</v>
      </c>
    </row>
    <row r="83" spans="1:12" x14ac:dyDescent="0.35">
      <c r="A83" s="93" t="s">
        <v>99</v>
      </c>
      <c r="B83" s="94">
        <v>46019</v>
      </c>
      <c r="C83" s="95"/>
      <c r="D83" s="95" t="s">
        <v>125</v>
      </c>
      <c r="E83" s="95" t="s">
        <v>362</v>
      </c>
      <c r="F83" s="95">
        <v>2</v>
      </c>
      <c r="G83" s="95" t="s">
        <v>1019</v>
      </c>
      <c r="H83" s="95">
        <v>574</v>
      </c>
      <c r="I83" s="95">
        <f>Parts_Purchase[[#This Row],[Qty In]]*Parts_Purchase[[#This Row],[MRP]]</f>
        <v>1148</v>
      </c>
      <c r="J83" s="14">
        <f t="shared" si="2"/>
        <v>12</v>
      </c>
      <c r="K83" s="37">
        <f t="shared" si="3"/>
        <v>2025</v>
      </c>
    </row>
    <row r="84" spans="1:12" x14ac:dyDescent="0.35">
      <c r="A84" s="93" t="s">
        <v>99</v>
      </c>
      <c r="B84" s="94">
        <v>46019</v>
      </c>
      <c r="C84" s="95"/>
      <c r="D84" s="95" t="s">
        <v>113</v>
      </c>
      <c r="E84" s="95" t="s">
        <v>377</v>
      </c>
      <c r="F84" s="95">
        <v>2</v>
      </c>
      <c r="G84" s="95">
        <v>43</v>
      </c>
      <c r="H84" s="95">
        <v>2913</v>
      </c>
      <c r="I84" s="95">
        <f>Parts_Purchase[[#This Row],[Qty In]]*Parts_Purchase[[#This Row],[MRP]]</f>
        <v>5826</v>
      </c>
      <c r="J84" s="14">
        <f t="shared" si="2"/>
        <v>12</v>
      </c>
      <c r="K84" s="37">
        <f t="shared" si="3"/>
        <v>2025</v>
      </c>
    </row>
    <row r="85" spans="1:12" x14ac:dyDescent="0.35">
      <c r="A85" s="93" t="s">
        <v>99</v>
      </c>
      <c r="B85" s="94">
        <v>46019</v>
      </c>
      <c r="C85" s="95"/>
      <c r="D85" s="95" t="s">
        <v>127</v>
      </c>
      <c r="E85" s="95" t="s">
        <v>364</v>
      </c>
      <c r="F85" s="95">
        <v>3</v>
      </c>
      <c r="G85" s="95" t="s">
        <v>1063</v>
      </c>
      <c r="H85" s="95">
        <v>527</v>
      </c>
      <c r="I85" s="95">
        <f>Parts_Purchase[[#This Row],[Qty In]]*Parts_Purchase[[#This Row],[MRP]]</f>
        <v>1581</v>
      </c>
      <c r="J85" s="14">
        <f t="shared" si="2"/>
        <v>12</v>
      </c>
      <c r="K85" s="37">
        <f t="shared" si="3"/>
        <v>2025</v>
      </c>
      <c r="L85" s="7" t="s">
        <v>1014</v>
      </c>
    </row>
    <row r="86" spans="1:12" x14ac:dyDescent="0.35">
      <c r="A86" s="93" t="s">
        <v>99</v>
      </c>
      <c r="B86" s="94">
        <v>46019</v>
      </c>
      <c r="C86" s="95"/>
      <c r="D86" s="95" t="s">
        <v>128</v>
      </c>
      <c r="E86" s="95" t="s">
        <v>364</v>
      </c>
      <c r="F86" s="95">
        <v>5</v>
      </c>
      <c r="G86" s="95" t="s">
        <v>1063</v>
      </c>
      <c r="H86" s="95">
        <v>369</v>
      </c>
      <c r="I86" s="95">
        <f>Parts_Purchase[[#This Row],[Qty In]]*Parts_Purchase[[#This Row],[MRP]]</f>
        <v>1845</v>
      </c>
      <c r="J86" s="14">
        <f t="shared" si="2"/>
        <v>12</v>
      </c>
      <c r="K86" s="37">
        <f t="shared" si="3"/>
        <v>2025</v>
      </c>
      <c r="L86" s="7" t="s">
        <v>1014</v>
      </c>
    </row>
    <row r="87" spans="1:12" x14ac:dyDescent="0.35">
      <c r="A87" s="93" t="s">
        <v>99</v>
      </c>
      <c r="B87" s="94">
        <v>46019</v>
      </c>
      <c r="C87" s="95"/>
      <c r="D87" s="95" t="s">
        <v>369</v>
      </c>
      <c r="E87" s="95" t="s">
        <v>378</v>
      </c>
      <c r="F87" s="95">
        <v>10</v>
      </c>
      <c r="G87" s="95" t="s">
        <v>1021</v>
      </c>
      <c r="H87" s="95">
        <v>155</v>
      </c>
      <c r="I87" s="95">
        <f>Parts_Purchase[[#This Row],[Qty In]]*Parts_Purchase[[#This Row],[MRP]]</f>
        <v>1550</v>
      </c>
      <c r="J87" s="14">
        <f t="shared" si="2"/>
        <v>12</v>
      </c>
      <c r="K87" s="37">
        <f t="shared" si="3"/>
        <v>2025</v>
      </c>
      <c r="L87" s="7" t="s">
        <v>1014</v>
      </c>
    </row>
    <row r="88" spans="1:12" x14ac:dyDescent="0.35">
      <c r="A88" s="93" t="s">
        <v>99</v>
      </c>
      <c r="B88" s="94">
        <v>46019</v>
      </c>
      <c r="C88" s="95"/>
      <c r="D88" s="95" t="s">
        <v>370</v>
      </c>
      <c r="E88" s="95" t="s">
        <v>1057</v>
      </c>
      <c r="F88" s="95">
        <v>4</v>
      </c>
      <c r="G88" s="95">
        <v>36</v>
      </c>
      <c r="H88" s="95">
        <v>1093</v>
      </c>
      <c r="I88" s="95">
        <f>Parts_Purchase[[#This Row],[Qty In]]*Parts_Purchase[[#This Row],[MRP]]</f>
        <v>4372</v>
      </c>
      <c r="J88" s="14">
        <f t="shared" si="2"/>
        <v>12</v>
      </c>
      <c r="K88" s="37">
        <f t="shared" si="3"/>
        <v>2025</v>
      </c>
    </row>
    <row r="89" spans="1:12" x14ac:dyDescent="0.35">
      <c r="A89" s="93" t="s">
        <v>99</v>
      </c>
      <c r="B89" s="94">
        <v>46019</v>
      </c>
      <c r="C89" s="95"/>
      <c r="D89" s="95" t="s">
        <v>371</v>
      </c>
      <c r="E89" s="95" t="s">
        <v>379</v>
      </c>
      <c r="F89" s="95">
        <v>4</v>
      </c>
      <c r="G89" s="95">
        <v>36</v>
      </c>
      <c r="H89" s="95">
        <v>1093</v>
      </c>
      <c r="I89" s="95">
        <f>Parts_Purchase[[#This Row],[Qty In]]*Parts_Purchase[[#This Row],[MRP]]</f>
        <v>4372</v>
      </c>
      <c r="J89" s="14">
        <f t="shared" si="2"/>
        <v>12</v>
      </c>
      <c r="K89" s="37">
        <f t="shared" si="3"/>
        <v>2025</v>
      </c>
    </row>
    <row r="90" spans="1:12" x14ac:dyDescent="0.35">
      <c r="A90" s="93" t="s">
        <v>99</v>
      </c>
      <c r="B90" s="94">
        <v>46019</v>
      </c>
      <c r="C90" s="95"/>
      <c r="D90" s="95" t="s">
        <v>153</v>
      </c>
      <c r="E90" s="95" t="s">
        <v>380</v>
      </c>
      <c r="F90" s="95">
        <v>2</v>
      </c>
      <c r="G90" s="95">
        <v>42</v>
      </c>
      <c r="H90" s="95">
        <v>2102</v>
      </c>
      <c r="I90" s="95">
        <f>Parts_Purchase[[#This Row],[Qty In]]*Parts_Purchase[[#This Row],[MRP]]</f>
        <v>4204</v>
      </c>
      <c r="J90" s="14">
        <f t="shared" si="2"/>
        <v>12</v>
      </c>
      <c r="K90" s="37">
        <f t="shared" si="3"/>
        <v>2025</v>
      </c>
      <c r="L90" s="7" t="s">
        <v>1014</v>
      </c>
    </row>
    <row r="91" spans="1:12" x14ac:dyDescent="0.35">
      <c r="A91" s="93" t="s">
        <v>99</v>
      </c>
      <c r="B91" s="94">
        <v>46019</v>
      </c>
      <c r="C91" s="95"/>
      <c r="D91" s="95" t="s">
        <v>104</v>
      </c>
      <c r="E91" s="95" t="s">
        <v>381</v>
      </c>
      <c r="F91" s="95">
        <v>7</v>
      </c>
      <c r="G91" s="95" t="s">
        <v>1053</v>
      </c>
      <c r="H91" s="95">
        <v>110</v>
      </c>
      <c r="I91" s="95">
        <f>Parts_Purchase[[#This Row],[Qty In]]*Parts_Purchase[[#This Row],[MRP]]</f>
        <v>770</v>
      </c>
      <c r="J91" s="14">
        <f t="shared" si="2"/>
        <v>12</v>
      </c>
      <c r="K91" s="37">
        <f t="shared" si="3"/>
        <v>2025</v>
      </c>
      <c r="L91" s="7" t="s">
        <v>1014</v>
      </c>
    </row>
    <row r="92" spans="1:12" x14ac:dyDescent="0.35">
      <c r="A92" s="93" t="s">
        <v>99</v>
      </c>
      <c r="B92" s="94">
        <v>46019</v>
      </c>
      <c r="C92" s="95"/>
      <c r="D92" s="95" t="s">
        <v>105</v>
      </c>
      <c r="E92" s="95" t="s">
        <v>382</v>
      </c>
      <c r="F92" s="95">
        <v>3</v>
      </c>
      <c r="G92" s="95" t="s">
        <v>1038</v>
      </c>
      <c r="H92" s="95">
        <v>717</v>
      </c>
      <c r="I92" s="95">
        <f>Parts_Purchase[[#This Row],[Qty In]]*Parts_Purchase[[#This Row],[MRP]]</f>
        <v>2151</v>
      </c>
      <c r="J92" s="14">
        <f t="shared" ref="J92:J153" si="4">MONTH(B92)</f>
        <v>12</v>
      </c>
      <c r="K92" s="37">
        <f t="shared" ref="K92:K153" si="5">YEAR(B92)</f>
        <v>2025</v>
      </c>
      <c r="L92" s="7" t="s">
        <v>1014</v>
      </c>
    </row>
    <row r="93" spans="1:12" x14ac:dyDescent="0.35">
      <c r="A93" s="93" t="s">
        <v>99</v>
      </c>
      <c r="B93" s="94">
        <v>46019</v>
      </c>
      <c r="C93" s="95"/>
      <c r="D93" s="95" t="s">
        <v>108</v>
      </c>
      <c r="E93" s="95" t="s">
        <v>383</v>
      </c>
      <c r="F93" s="95">
        <v>3</v>
      </c>
      <c r="G93" s="95" t="s">
        <v>1038</v>
      </c>
      <c r="H93" s="95">
        <v>310</v>
      </c>
      <c r="I93" s="95">
        <f>Parts_Purchase[[#This Row],[Qty In]]*Parts_Purchase[[#This Row],[MRP]]</f>
        <v>930</v>
      </c>
      <c r="J93" s="14">
        <f t="shared" si="4"/>
        <v>12</v>
      </c>
      <c r="K93" s="37">
        <f t="shared" si="5"/>
        <v>2025</v>
      </c>
      <c r="L93" s="7" t="s">
        <v>1014</v>
      </c>
    </row>
    <row r="94" spans="1:12" x14ac:dyDescent="0.35">
      <c r="A94" s="93" t="s">
        <v>99</v>
      </c>
      <c r="B94" s="94">
        <v>46019</v>
      </c>
      <c r="C94" s="95"/>
      <c r="D94" s="95" t="s">
        <v>372</v>
      </c>
      <c r="E94" s="95" t="s">
        <v>384</v>
      </c>
      <c r="F94" s="95">
        <v>3</v>
      </c>
      <c r="G94" s="95" t="s">
        <v>1067</v>
      </c>
      <c r="H94" s="95">
        <v>1045</v>
      </c>
      <c r="I94" s="95">
        <f>Parts_Purchase[[#This Row],[Qty In]]*Parts_Purchase[[#This Row],[MRP]]</f>
        <v>3135</v>
      </c>
      <c r="J94" s="14">
        <f t="shared" si="4"/>
        <v>12</v>
      </c>
      <c r="K94" s="37">
        <f t="shared" si="5"/>
        <v>2025</v>
      </c>
      <c r="L94" s="7" t="s">
        <v>1014</v>
      </c>
    </row>
    <row r="95" spans="1:12" x14ac:dyDescent="0.35">
      <c r="A95" s="93" t="s">
        <v>99</v>
      </c>
      <c r="B95" s="94">
        <v>46019</v>
      </c>
      <c r="C95" s="95"/>
      <c r="D95" s="95" t="s">
        <v>373</v>
      </c>
      <c r="E95" s="95" t="s">
        <v>385</v>
      </c>
      <c r="F95" s="95">
        <v>2</v>
      </c>
      <c r="G95" s="95" t="s">
        <v>1022</v>
      </c>
      <c r="H95" s="95">
        <v>1036</v>
      </c>
      <c r="I95" s="95">
        <f>Parts_Purchase[[#This Row],[Qty In]]*Parts_Purchase[[#This Row],[MRP]]</f>
        <v>2072</v>
      </c>
      <c r="J95" s="14">
        <f t="shared" si="4"/>
        <v>12</v>
      </c>
      <c r="K95" s="37">
        <f t="shared" si="5"/>
        <v>2025</v>
      </c>
      <c r="L95" s="7" t="s">
        <v>1014</v>
      </c>
    </row>
    <row r="96" spans="1:12" x14ac:dyDescent="0.35">
      <c r="A96" s="93" t="s">
        <v>99</v>
      </c>
      <c r="B96" s="94">
        <v>46019</v>
      </c>
      <c r="C96" s="95"/>
      <c r="D96" s="95" t="s">
        <v>124</v>
      </c>
      <c r="E96" s="95" t="s">
        <v>386</v>
      </c>
      <c r="F96" s="95">
        <v>2</v>
      </c>
      <c r="G96" s="95" t="s">
        <v>1022</v>
      </c>
      <c r="H96" s="95">
        <v>972</v>
      </c>
      <c r="I96" s="95">
        <f>Parts_Purchase[[#This Row],[Qty In]]*Parts_Purchase[[#This Row],[MRP]]</f>
        <v>1944</v>
      </c>
      <c r="J96" s="14">
        <f t="shared" si="4"/>
        <v>12</v>
      </c>
      <c r="K96" s="37">
        <f t="shared" si="5"/>
        <v>2025</v>
      </c>
      <c r="L96" s="7" t="s">
        <v>1014</v>
      </c>
    </row>
    <row r="97" spans="1:12" x14ac:dyDescent="0.35">
      <c r="A97" s="93" t="s">
        <v>99</v>
      </c>
      <c r="B97" s="94">
        <v>46019</v>
      </c>
      <c r="C97" s="95"/>
      <c r="D97" s="95" t="s">
        <v>141</v>
      </c>
      <c r="E97" s="95" t="s">
        <v>354</v>
      </c>
      <c r="F97" s="95">
        <v>3</v>
      </c>
      <c r="G97" s="95" t="s">
        <v>1070</v>
      </c>
      <c r="H97" s="95">
        <v>592</v>
      </c>
      <c r="I97" s="95">
        <f>Parts_Purchase[[#This Row],[Qty In]]*Parts_Purchase[[#This Row],[MRP]]</f>
        <v>1776</v>
      </c>
      <c r="J97" s="14">
        <f t="shared" si="4"/>
        <v>12</v>
      </c>
      <c r="K97" s="37">
        <f t="shared" si="5"/>
        <v>2025</v>
      </c>
    </row>
    <row r="98" spans="1:12" x14ac:dyDescent="0.35">
      <c r="A98" s="93" t="s">
        <v>99</v>
      </c>
      <c r="B98" s="94">
        <v>46019</v>
      </c>
      <c r="C98" s="95"/>
      <c r="D98" s="95" t="s">
        <v>106</v>
      </c>
      <c r="E98" s="95" t="s">
        <v>339</v>
      </c>
      <c r="F98" s="95">
        <v>12</v>
      </c>
      <c r="G98" s="95" t="s">
        <v>1053</v>
      </c>
      <c r="H98" s="95">
        <v>9</v>
      </c>
      <c r="I98" s="95">
        <f>Parts_Purchase[[#This Row],[Qty In]]*Parts_Purchase[[#This Row],[MRP]]</f>
        <v>108</v>
      </c>
      <c r="J98" s="14">
        <f t="shared" si="4"/>
        <v>12</v>
      </c>
      <c r="K98" s="37">
        <f t="shared" si="5"/>
        <v>2025</v>
      </c>
      <c r="L98" s="7" t="s">
        <v>1014</v>
      </c>
    </row>
    <row r="99" spans="1:12" x14ac:dyDescent="0.35">
      <c r="A99" s="93" t="s">
        <v>99</v>
      </c>
      <c r="B99" s="94">
        <v>46019</v>
      </c>
      <c r="C99" s="95"/>
      <c r="D99" s="95" t="s">
        <v>90</v>
      </c>
      <c r="E99" s="95" t="s">
        <v>176</v>
      </c>
      <c r="F99" s="95">
        <v>5</v>
      </c>
      <c r="G99" s="95">
        <v>18</v>
      </c>
      <c r="H99" s="95">
        <v>359</v>
      </c>
      <c r="I99" s="95">
        <f>Parts_Purchase[[#This Row],[Qty In]]*Parts_Purchase[[#This Row],[MRP]]</f>
        <v>1795</v>
      </c>
      <c r="J99" s="14">
        <f t="shared" si="4"/>
        <v>12</v>
      </c>
      <c r="K99" s="37">
        <f t="shared" si="5"/>
        <v>2025</v>
      </c>
    </row>
    <row r="100" spans="1:12" x14ac:dyDescent="0.35">
      <c r="A100" s="93" t="s">
        <v>99</v>
      </c>
      <c r="B100" s="94">
        <v>46019</v>
      </c>
      <c r="C100" s="95"/>
      <c r="D100" s="95" t="s">
        <v>91</v>
      </c>
      <c r="E100" s="95" t="s">
        <v>319</v>
      </c>
      <c r="F100" s="95">
        <v>5</v>
      </c>
      <c r="G100" s="95">
        <v>12</v>
      </c>
      <c r="H100" s="95">
        <v>1575</v>
      </c>
      <c r="I100" s="95">
        <f>Parts_Purchase[[#This Row],[Qty In]]*Parts_Purchase[[#This Row],[MRP]]</f>
        <v>7875</v>
      </c>
      <c r="J100" s="14">
        <f t="shared" si="4"/>
        <v>12</v>
      </c>
      <c r="K100" s="37">
        <f t="shared" si="5"/>
        <v>2025</v>
      </c>
    </row>
    <row r="101" spans="1:12" x14ac:dyDescent="0.35">
      <c r="A101" s="93" t="s">
        <v>99</v>
      </c>
      <c r="B101" s="94">
        <v>46019</v>
      </c>
      <c r="C101" s="95"/>
      <c r="D101" s="95" t="s">
        <v>154</v>
      </c>
      <c r="E101" s="95" t="s">
        <v>323</v>
      </c>
      <c r="F101" s="95">
        <v>2</v>
      </c>
      <c r="G101" s="95">
        <v>49</v>
      </c>
      <c r="H101" s="95">
        <v>1215</v>
      </c>
      <c r="I101" s="95">
        <f>Parts_Purchase[[#This Row],[Qty In]]*Parts_Purchase[[#This Row],[MRP]]</f>
        <v>2430</v>
      </c>
      <c r="J101" s="14">
        <f t="shared" si="4"/>
        <v>12</v>
      </c>
      <c r="K101" s="37">
        <f t="shared" si="5"/>
        <v>2025</v>
      </c>
    </row>
    <row r="102" spans="1:12" x14ac:dyDescent="0.35">
      <c r="A102" s="93" t="s">
        <v>99</v>
      </c>
      <c r="B102" s="94">
        <v>46019</v>
      </c>
      <c r="C102" s="95"/>
      <c r="D102" s="95" t="s">
        <v>100</v>
      </c>
      <c r="E102" s="95" t="s">
        <v>324</v>
      </c>
      <c r="F102" s="95">
        <v>1</v>
      </c>
      <c r="G102" s="95">
        <v>38</v>
      </c>
      <c r="H102" s="95">
        <v>2824</v>
      </c>
      <c r="I102" s="95">
        <f>Parts_Purchase[[#This Row],[Qty In]]*Parts_Purchase[[#This Row],[MRP]]</f>
        <v>2824</v>
      </c>
      <c r="J102" s="14">
        <f t="shared" si="4"/>
        <v>12</v>
      </c>
      <c r="K102" s="37">
        <f t="shared" si="5"/>
        <v>2025</v>
      </c>
      <c r="L102" s="7" t="s">
        <v>1014</v>
      </c>
    </row>
    <row r="103" spans="1:12" x14ac:dyDescent="0.35">
      <c r="A103" s="93" t="s">
        <v>99</v>
      </c>
      <c r="B103" s="94">
        <v>46019</v>
      </c>
      <c r="C103" s="95"/>
      <c r="D103" s="95" t="s">
        <v>310</v>
      </c>
      <c r="E103" s="95" t="s">
        <v>325</v>
      </c>
      <c r="F103" s="95">
        <v>1</v>
      </c>
      <c r="G103" s="95" t="s">
        <v>1040</v>
      </c>
      <c r="H103" s="95">
        <v>3398</v>
      </c>
      <c r="I103" s="95">
        <f>Parts_Purchase[[#This Row],[Qty In]]*Parts_Purchase[[#This Row],[MRP]]</f>
        <v>3398</v>
      </c>
      <c r="J103" s="14">
        <f t="shared" si="4"/>
        <v>12</v>
      </c>
      <c r="K103" s="37">
        <f t="shared" si="5"/>
        <v>2025</v>
      </c>
      <c r="L103" s="7" t="s">
        <v>1014</v>
      </c>
    </row>
    <row r="104" spans="1:12" x14ac:dyDescent="0.35">
      <c r="A104" s="93" t="s">
        <v>99</v>
      </c>
      <c r="B104" s="94">
        <v>46019</v>
      </c>
      <c r="C104" s="95"/>
      <c r="D104" s="95" t="s">
        <v>172</v>
      </c>
      <c r="E104" s="95" t="s">
        <v>326</v>
      </c>
      <c r="F104" s="95">
        <v>4</v>
      </c>
      <c r="G104" s="95">
        <v>44</v>
      </c>
      <c r="H104" s="95">
        <v>2296</v>
      </c>
      <c r="I104" s="95">
        <f>Parts_Purchase[[#This Row],[Qty In]]*Parts_Purchase[[#This Row],[MRP]]</f>
        <v>9184</v>
      </c>
      <c r="J104" s="14">
        <f t="shared" si="4"/>
        <v>12</v>
      </c>
      <c r="K104" s="37">
        <f t="shared" si="5"/>
        <v>2025</v>
      </c>
    </row>
    <row r="105" spans="1:12" x14ac:dyDescent="0.35">
      <c r="A105" s="93" t="s">
        <v>99</v>
      </c>
      <c r="B105" s="94">
        <v>46019</v>
      </c>
      <c r="C105" s="95"/>
      <c r="D105" s="95" t="s">
        <v>110</v>
      </c>
      <c r="E105" s="95" t="s">
        <v>327</v>
      </c>
      <c r="F105" s="95">
        <v>1</v>
      </c>
      <c r="G105" s="95">
        <v>47</v>
      </c>
      <c r="H105" s="95">
        <v>871</v>
      </c>
      <c r="I105" s="95">
        <f>Parts_Purchase[[#This Row],[Qty In]]*Parts_Purchase[[#This Row],[MRP]]</f>
        <v>871</v>
      </c>
      <c r="J105" s="14">
        <f t="shared" si="4"/>
        <v>12</v>
      </c>
      <c r="K105" s="37">
        <f t="shared" si="5"/>
        <v>2025</v>
      </c>
    </row>
    <row r="106" spans="1:12" x14ac:dyDescent="0.35">
      <c r="A106" s="93" t="s">
        <v>99</v>
      </c>
      <c r="B106" s="94">
        <v>46019</v>
      </c>
      <c r="C106" s="95"/>
      <c r="D106" s="95" t="s">
        <v>115</v>
      </c>
      <c r="E106" s="95" t="s">
        <v>331</v>
      </c>
      <c r="F106" s="95">
        <v>2</v>
      </c>
      <c r="G106" s="95">
        <v>43</v>
      </c>
      <c r="H106" s="95">
        <v>295</v>
      </c>
      <c r="I106" s="95">
        <f>Parts_Purchase[[#This Row],[Qty In]]*Parts_Purchase[[#This Row],[MRP]]</f>
        <v>590</v>
      </c>
      <c r="J106" s="14">
        <f t="shared" si="4"/>
        <v>12</v>
      </c>
      <c r="K106" s="37">
        <f t="shared" si="5"/>
        <v>2025</v>
      </c>
    </row>
    <row r="107" spans="1:12" ht="17.25" customHeight="1" x14ac:dyDescent="0.35">
      <c r="A107" s="93" t="s">
        <v>99</v>
      </c>
      <c r="B107" s="94">
        <v>46019</v>
      </c>
      <c r="C107" s="95"/>
      <c r="D107" s="95" t="s">
        <v>1035</v>
      </c>
      <c r="E107" s="95" t="s">
        <v>335</v>
      </c>
      <c r="F107" s="95">
        <v>2</v>
      </c>
      <c r="G107" s="95" t="s">
        <v>1034</v>
      </c>
      <c r="H107" s="95">
        <v>1306</v>
      </c>
      <c r="I107" s="95">
        <f>Parts_Purchase[[#This Row],[Qty In]]*Parts_Purchase[[#This Row],[MRP]]</f>
        <v>2612</v>
      </c>
      <c r="J107" s="14">
        <f t="shared" si="4"/>
        <v>12</v>
      </c>
      <c r="K107" s="37">
        <f t="shared" si="5"/>
        <v>2025</v>
      </c>
    </row>
    <row r="108" spans="1:12" x14ac:dyDescent="0.35">
      <c r="A108" s="93" t="s">
        <v>99</v>
      </c>
      <c r="B108" s="94">
        <v>46019</v>
      </c>
      <c r="C108" s="95"/>
      <c r="D108" s="95" t="s">
        <v>120</v>
      </c>
      <c r="E108" s="95" t="s">
        <v>336</v>
      </c>
      <c r="F108" s="95">
        <v>2</v>
      </c>
      <c r="G108" s="95" t="s">
        <v>1034</v>
      </c>
      <c r="H108" s="95">
        <v>1211</v>
      </c>
      <c r="I108" s="95">
        <f>Parts_Purchase[[#This Row],[Qty In]]*Parts_Purchase[[#This Row],[MRP]]</f>
        <v>2422</v>
      </c>
      <c r="J108" s="14">
        <f t="shared" si="4"/>
        <v>12</v>
      </c>
      <c r="K108" s="37">
        <f t="shared" si="5"/>
        <v>2025</v>
      </c>
    </row>
    <row r="109" spans="1:12" x14ac:dyDescent="0.35">
      <c r="A109" s="93" t="s">
        <v>99</v>
      </c>
      <c r="B109" s="94">
        <v>46019</v>
      </c>
      <c r="C109" s="95"/>
      <c r="D109" s="95" t="s">
        <v>139</v>
      </c>
      <c r="E109" s="95" t="s">
        <v>346</v>
      </c>
      <c r="F109" s="95">
        <v>2</v>
      </c>
      <c r="G109" s="95" t="s">
        <v>1068</v>
      </c>
      <c r="H109" s="95">
        <v>309</v>
      </c>
      <c r="I109" s="95">
        <f>Parts_Purchase[[#This Row],[Qty In]]*Parts_Purchase[[#This Row],[MRP]]</f>
        <v>618</v>
      </c>
      <c r="J109" s="14">
        <f t="shared" si="4"/>
        <v>12</v>
      </c>
      <c r="K109" s="37">
        <f t="shared" si="5"/>
        <v>2025</v>
      </c>
      <c r="L109" s="7" t="s">
        <v>1014</v>
      </c>
    </row>
    <row r="110" spans="1:12" x14ac:dyDescent="0.35">
      <c r="A110" s="93" t="s">
        <v>99</v>
      </c>
      <c r="B110" s="94">
        <v>46019</v>
      </c>
      <c r="C110" s="95"/>
      <c r="D110" s="95" t="s">
        <v>140</v>
      </c>
      <c r="E110" s="95" t="s">
        <v>347</v>
      </c>
      <c r="F110" s="95">
        <v>1</v>
      </c>
      <c r="G110" s="95" t="s">
        <v>1068</v>
      </c>
      <c r="H110" s="95">
        <v>309</v>
      </c>
      <c r="I110" s="95">
        <f>Parts_Purchase[[#This Row],[Qty In]]*Parts_Purchase[[#This Row],[MRP]]</f>
        <v>309</v>
      </c>
      <c r="J110" s="14">
        <f t="shared" si="4"/>
        <v>12</v>
      </c>
      <c r="K110" s="37">
        <f t="shared" si="5"/>
        <v>2025</v>
      </c>
    </row>
    <row r="111" spans="1:12" x14ac:dyDescent="0.35">
      <c r="A111" s="93" t="s">
        <v>99</v>
      </c>
      <c r="B111" s="94">
        <v>46019</v>
      </c>
      <c r="C111" s="95"/>
      <c r="D111" s="95" t="s">
        <v>101</v>
      </c>
      <c r="E111" s="95" t="s">
        <v>333</v>
      </c>
      <c r="F111" s="95">
        <v>4</v>
      </c>
      <c r="G111" s="95">
        <v>38</v>
      </c>
      <c r="H111" s="95">
        <v>641</v>
      </c>
      <c r="I111" s="95">
        <f>Parts_Purchase[[#This Row],[Qty In]]*Parts_Purchase[[#This Row],[MRP]]</f>
        <v>2564</v>
      </c>
      <c r="J111" s="14">
        <f t="shared" si="4"/>
        <v>12</v>
      </c>
      <c r="K111" s="37">
        <f t="shared" si="5"/>
        <v>2025</v>
      </c>
      <c r="L111" s="7" t="s">
        <v>1014</v>
      </c>
    </row>
    <row r="112" spans="1:12" x14ac:dyDescent="0.35">
      <c r="A112" s="93" t="s">
        <v>99</v>
      </c>
      <c r="B112" s="94">
        <v>46019</v>
      </c>
      <c r="C112" s="95"/>
      <c r="D112" s="95" t="s">
        <v>231</v>
      </c>
      <c r="E112" s="95" t="s">
        <v>387</v>
      </c>
      <c r="F112" s="95">
        <v>4</v>
      </c>
      <c r="G112" s="95">
        <v>70</v>
      </c>
      <c r="H112" s="95">
        <v>6733</v>
      </c>
      <c r="I112" s="95">
        <f>Parts_Purchase[[#This Row],[Qty In]]*Parts_Purchase[[#This Row],[MRP]]</f>
        <v>26932</v>
      </c>
      <c r="J112" s="14">
        <f t="shared" si="4"/>
        <v>12</v>
      </c>
      <c r="K112" s="37">
        <f t="shared" si="5"/>
        <v>2025</v>
      </c>
      <c r="L112" s="7" t="s">
        <v>1014</v>
      </c>
    </row>
    <row r="113" spans="1:12" x14ac:dyDescent="0.35">
      <c r="A113" s="93" t="s">
        <v>99</v>
      </c>
      <c r="B113" s="94">
        <v>46019</v>
      </c>
      <c r="C113" s="95"/>
      <c r="D113" s="95" t="s">
        <v>144</v>
      </c>
      <c r="E113" s="95" t="s">
        <v>388</v>
      </c>
      <c r="F113" s="95">
        <v>6</v>
      </c>
      <c r="G113" s="95">
        <v>65</v>
      </c>
      <c r="H113" s="95">
        <v>4100</v>
      </c>
      <c r="I113" s="95">
        <f>Parts_Purchase[[#This Row],[Qty In]]*Parts_Purchase[[#This Row],[MRP]]</f>
        <v>24600</v>
      </c>
      <c r="J113" s="14">
        <f t="shared" si="4"/>
        <v>12</v>
      </c>
      <c r="K113" s="37">
        <f t="shared" si="5"/>
        <v>2025</v>
      </c>
      <c r="L113" s="7" t="s">
        <v>1014</v>
      </c>
    </row>
    <row r="114" spans="1:12" ht="15.75" customHeight="1" x14ac:dyDescent="0.35">
      <c r="A114" s="93" t="s">
        <v>99</v>
      </c>
      <c r="B114" s="94">
        <v>46019</v>
      </c>
      <c r="C114" s="95"/>
      <c r="D114" s="95" t="s">
        <v>111</v>
      </c>
      <c r="E114" s="95" t="s">
        <v>1089</v>
      </c>
      <c r="F114" s="95">
        <v>3</v>
      </c>
      <c r="G114" s="95">
        <v>42</v>
      </c>
      <c r="H114" s="95">
        <v>8578</v>
      </c>
      <c r="I114" s="95">
        <f>Parts_Purchase[[#This Row],[Qty In]]*Parts_Purchase[[#This Row],[MRP]]</f>
        <v>25734</v>
      </c>
      <c r="J114" s="14">
        <f t="shared" si="4"/>
        <v>12</v>
      </c>
      <c r="K114" s="37">
        <f t="shared" si="5"/>
        <v>2025</v>
      </c>
      <c r="L114" s="7" t="s">
        <v>1014</v>
      </c>
    </row>
    <row r="115" spans="1:12" x14ac:dyDescent="0.35">
      <c r="A115" s="93" t="s">
        <v>99</v>
      </c>
      <c r="B115" s="94">
        <v>46019</v>
      </c>
      <c r="C115" s="95"/>
      <c r="D115" s="95" t="s">
        <v>117</v>
      </c>
      <c r="E115" s="95" t="s">
        <v>389</v>
      </c>
      <c r="F115" s="95">
        <v>5</v>
      </c>
      <c r="G115" s="95">
        <v>44</v>
      </c>
      <c r="H115" s="95">
        <v>2247</v>
      </c>
      <c r="I115" s="95">
        <f>Parts_Purchase[[#This Row],[Qty In]]*Parts_Purchase[[#This Row],[MRP]]</f>
        <v>11235</v>
      </c>
      <c r="J115" s="14">
        <f t="shared" si="4"/>
        <v>12</v>
      </c>
      <c r="K115" s="37">
        <f t="shared" si="5"/>
        <v>2025</v>
      </c>
    </row>
    <row r="116" spans="1:12" x14ac:dyDescent="0.35">
      <c r="A116" s="93" t="s">
        <v>99</v>
      </c>
      <c r="B116" s="94">
        <v>46019</v>
      </c>
      <c r="C116" s="95"/>
      <c r="D116" s="95" t="s">
        <v>102</v>
      </c>
      <c r="E116" s="95" t="s">
        <v>390</v>
      </c>
      <c r="F116" s="95">
        <v>8</v>
      </c>
      <c r="G116" s="95">
        <v>49</v>
      </c>
      <c r="H116" s="95">
        <v>301</v>
      </c>
      <c r="I116" s="95">
        <f>Parts_Purchase[[#This Row],[Qty In]]*Parts_Purchase[[#This Row],[MRP]]</f>
        <v>2408</v>
      </c>
      <c r="J116" s="14">
        <f t="shared" si="4"/>
        <v>12</v>
      </c>
      <c r="K116" s="37">
        <f t="shared" si="5"/>
        <v>2025</v>
      </c>
      <c r="L116" s="7" t="s">
        <v>1014</v>
      </c>
    </row>
    <row r="117" spans="1:12" ht="15.75" customHeight="1" x14ac:dyDescent="0.35">
      <c r="A117" s="93" t="s">
        <v>99</v>
      </c>
      <c r="B117" s="94">
        <v>46019</v>
      </c>
      <c r="C117" s="95"/>
      <c r="D117" s="95" t="s">
        <v>157</v>
      </c>
      <c r="E117" s="95" t="s">
        <v>1088</v>
      </c>
      <c r="F117" s="95">
        <v>2</v>
      </c>
      <c r="G117" s="95">
        <v>70</v>
      </c>
      <c r="H117" s="95">
        <v>8700</v>
      </c>
      <c r="I117" s="95">
        <f>Parts_Purchase[[#This Row],[Qty In]]*Parts_Purchase[[#This Row],[MRP]]</f>
        <v>17400</v>
      </c>
      <c r="J117" s="14">
        <f t="shared" si="4"/>
        <v>12</v>
      </c>
      <c r="K117" s="37">
        <f t="shared" si="5"/>
        <v>2025</v>
      </c>
    </row>
    <row r="118" spans="1:12" x14ac:dyDescent="0.35">
      <c r="A118" s="93" t="s">
        <v>99</v>
      </c>
      <c r="B118" s="94">
        <v>46019</v>
      </c>
      <c r="C118" s="95"/>
      <c r="D118" s="95" t="s">
        <v>145</v>
      </c>
      <c r="E118" s="95" t="s">
        <v>391</v>
      </c>
      <c r="F118" s="95">
        <v>2</v>
      </c>
      <c r="G118" s="95">
        <v>65</v>
      </c>
      <c r="H118" s="95">
        <v>7267</v>
      </c>
      <c r="I118" s="95">
        <f>Parts_Purchase[[#This Row],[Qty In]]*Parts_Purchase[[#This Row],[MRP]]</f>
        <v>14534</v>
      </c>
      <c r="J118" s="14">
        <f t="shared" si="4"/>
        <v>12</v>
      </c>
      <c r="K118" s="37">
        <f t="shared" si="5"/>
        <v>2025</v>
      </c>
      <c r="L118" s="7" t="s">
        <v>1014</v>
      </c>
    </row>
    <row r="119" spans="1:12" x14ac:dyDescent="0.35">
      <c r="A119" s="93" t="s">
        <v>99</v>
      </c>
      <c r="B119" s="94">
        <v>46019</v>
      </c>
      <c r="C119" s="95"/>
      <c r="D119" s="95" t="s">
        <v>112</v>
      </c>
      <c r="E119" s="95" t="s">
        <v>392</v>
      </c>
      <c r="F119" s="95">
        <v>3</v>
      </c>
      <c r="G119" s="95">
        <v>42</v>
      </c>
      <c r="H119" s="95">
        <v>1073</v>
      </c>
      <c r="I119" s="95">
        <f>Parts_Purchase[[#This Row],[Qty In]]*Parts_Purchase[[#This Row],[MRP]]</f>
        <v>3219</v>
      </c>
      <c r="J119" s="14">
        <f t="shared" si="4"/>
        <v>12</v>
      </c>
      <c r="K119" s="37">
        <f t="shared" si="5"/>
        <v>2025</v>
      </c>
      <c r="L119" s="7" t="s">
        <v>1014</v>
      </c>
    </row>
    <row r="120" spans="1:12" x14ac:dyDescent="0.35">
      <c r="A120" s="93" t="s">
        <v>99</v>
      </c>
      <c r="B120" s="94">
        <v>46019</v>
      </c>
      <c r="C120" s="95"/>
      <c r="D120" s="95" t="s">
        <v>97</v>
      </c>
      <c r="E120" s="95" t="s">
        <v>319</v>
      </c>
      <c r="F120" s="95">
        <v>6</v>
      </c>
      <c r="G120" s="95">
        <v>14</v>
      </c>
      <c r="H120" s="95">
        <v>1060</v>
      </c>
      <c r="I120" s="95">
        <f>Parts_Purchase[[#This Row],[Qty In]]*Parts_Purchase[[#This Row],[MRP]]</f>
        <v>6360</v>
      </c>
      <c r="J120" s="14">
        <f t="shared" si="4"/>
        <v>12</v>
      </c>
      <c r="K120" s="37">
        <f t="shared" si="5"/>
        <v>2025</v>
      </c>
    </row>
    <row r="121" spans="1:12" x14ac:dyDescent="0.35">
      <c r="A121" s="93" t="s">
        <v>99</v>
      </c>
      <c r="B121" s="94">
        <v>46019</v>
      </c>
      <c r="C121" s="95"/>
      <c r="D121" s="95" t="s">
        <v>98</v>
      </c>
      <c r="E121" s="95" t="s">
        <v>319</v>
      </c>
      <c r="F121" s="95">
        <v>6</v>
      </c>
      <c r="G121" s="95">
        <v>14</v>
      </c>
      <c r="H121" s="95">
        <v>711</v>
      </c>
      <c r="I121" s="95">
        <f>Parts_Purchase[[#This Row],[Qty In]]*Parts_Purchase[[#This Row],[MRP]]</f>
        <v>4266</v>
      </c>
      <c r="J121" s="14">
        <f t="shared" si="4"/>
        <v>12</v>
      </c>
      <c r="K121" s="37">
        <f t="shared" si="5"/>
        <v>2025</v>
      </c>
    </row>
    <row r="122" spans="1:12" x14ac:dyDescent="0.35">
      <c r="A122" s="93" t="s">
        <v>99</v>
      </c>
      <c r="B122" s="94">
        <v>46019</v>
      </c>
      <c r="C122" s="95"/>
      <c r="D122" s="95" t="s">
        <v>109</v>
      </c>
      <c r="E122" s="95" t="s">
        <v>344</v>
      </c>
      <c r="F122" s="95">
        <v>1</v>
      </c>
      <c r="G122" s="95">
        <v>42</v>
      </c>
      <c r="H122" s="95">
        <v>268</v>
      </c>
      <c r="I122" s="95">
        <f>Parts_Purchase[[#This Row],[Qty In]]*Parts_Purchase[[#This Row],[MRP]]</f>
        <v>268</v>
      </c>
      <c r="J122" s="14">
        <f t="shared" si="4"/>
        <v>12</v>
      </c>
      <c r="K122" s="37">
        <f t="shared" si="5"/>
        <v>2025</v>
      </c>
      <c r="L122" s="7" t="s">
        <v>1014</v>
      </c>
    </row>
    <row r="123" spans="1:12" x14ac:dyDescent="0.35">
      <c r="A123" s="93" t="s">
        <v>99</v>
      </c>
      <c r="B123" s="94">
        <v>46019</v>
      </c>
      <c r="C123" s="95"/>
      <c r="D123" s="95" t="s">
        <v>155</v>
      </c>
      <c r="E123" s="95" t="s">
        <v>348</v>
      </c>
      <c r="F123" s="95">
        <v>2</v>
      </c>
      <c r="G123" s="95">
        <v>48</v>
      </c>
      <c r="H123" s="95">
        <v>388</v>
      </c>
      <c r="I123" s="95">
        <f>Parts_Purchase[[#This Row],[Qty In]]*Parts_Purchase[[#This Row],[MRP]]</f>
        <v>776</v>
      </c>
      <c r="J123" s="14">
        <f t="shared" si="4"/>
        <v>12</v>
      </c>
      <c r="K123" s="37">
        <f t="shared" si="5"/>
        <v>2025</v>
      </c>
    </row>
    <row r="124" spans="1:12" x14ac:dyDescent="0.35">
      <c r="A124" s="93" t="s">
        <v>99</v>
      </c>
      <c r="B124" s="94">
        <v>46019</v>
      </c>
      <c r="C124" s="95"/>
      <c r="D124" s="95" t="s">
        <v>156</v>
      </c>
      <c r="E124" s="95" t="s">
        <v>349</v>
      </c>
      <c r="F124" s="95">
        <v>2</v>
      </c>
      <c r="G124" s="95">
        <v>48</v>
      </c>
      <c r="H124" s="95">
        <v>388</v>
      </c>
      <c r="I124" s="95">
        <f>Parts_Purchase[[#This Row],[Qty In]]*Parts_Purchase[[#This Row],[MRP]]</f>
        <v>776</v>
      </c>
      <c r="J124" s="14">
        <f t="shared" si="4"/>
        <v>12</v>
      </c>
      <c r="K124" s="37">
        <f t="shared" si="5"/>
        <v>2025</v>
      </c>
    </row>
    <row r="125" spans="1:12" x14ac:dyDescent="0.35">
      <c r="A125" s="93" t="s">
        <v>99</v>
      </c>
      <c r="B125" s="94">
        <v>46019</v>
      </c>
      <c r="C125" s="95"/>
      <c r="D125" s="95" t="s">
        <v>152</v>
      </c>
      <c r="E125" s="95" t="s">
        <v>393</v>
      </c>
      <c r="F125" s="95">
        <v>2</v>
      </c>
      <c r="G125" s="95">
        <v>68</v>
      </c>
      <c r="H125" s="95">
        <v>19599</v>
      </c>
      <c r="I125" s="95">
        <f>Parts_Purchase[[#This Row],[Qty In]]*Parts_Purchase[[#This Row],[MRP]]</f>
        <v>39198</v>
      </c>
      <c r="J125" s="14">
        <f t="shared" si="4"/>
        <v>12</v>
      </c>
      <c r="K125" s="37">
        <f t="shared" si="5"/>
        <v>2025</v>
      </c>
      <c r="L125" s="7" t="s">
        <v>1014</v>
      </c>
    </row>
    <row r="126" spans="1:12" x14ac:dyDescent="0.35">
      <c r="A126" s="93" t="s">
        <v>99</v>
      </c>
      <c r="B126" s="94">
        <v>46019</v>
      </c>
      <c r="C126" s="95"/>
      <c r="D126" s="95" t="s">
        <v>374</v>
      </c>
      <c r="E126" s="95" t="s">
        <v>394</v>
      </c>
      <c r="F126" s="95">
        <v>3</v>
      </c>
      <c r="G126" s="95">
        <v>42</v>
      </c>
      <c r="H126" s="95">
        <v>4188</v>
      </c>
      <c r="I126" s="95">
        <f>Parts_Purchase[[#This Row],[Qty In]]*Parts_Purchase[[#This Row],[MRP]]</f>
        <v>12564</v>
      </c>
      <c r="J126" s="14">
        <f t="shared" si="4"/>
        <v>12</v>
      </c>
      <c r="K126" s="37">
        <f t="shared" si="5"/>
        <v>2025</v>
      </c>
      <c r="L126" s="7" t="s">
        <v>1014</v>
      </c>
    </row>
    <row r="127" spans="1:12" x14ac:dyDescent="0.35">
      <c r="A127" s="93" t="s">
        <v>99</v>
      </c>
      <c r="B127" s="94">
        <v>46019</v>
      </c>
      <c r="C127" s="95"/>
      <c r="D127" s="95" t="s">
        <v>114</v>
      </c>
      <c r="E127" s="95" t="s">
        <v>394</v>
      </c>
      <c r="F127" s="95">
        <v>3</v>
      </c>
      <c r="G127" s="95">
        <v>42</v>
      </c>
      <c r="H127" s="95">
        <v>10694</v>
      </c>
      <c r="I127" s="95">
        <f>Parts_Purchase[[#This Row],[Qty In]]*Parts_Purchase[[#This Row],[MRP]]</f>
        <v>32082</v>
      </c>
      <c r="J127" s="14">
        <f t="shared" si="4"/>
        <v>12</v>
      </c>
      <c r="K127" s="37">
        <f t="shared" si="5"/>
        <v>2025</v>
      </c>
      <c r="L127" s="7" t="s">
        <v>1014</v>
      </c>
    </row>
    <row r="128" spans="1:12" x14ac:dyDescent="0.35">
      <c r="A128" s="93" t="s">
        <v>99</v>
      </c>
      <c r="B128" s="94">
        <v>46019</v>
      </c>
      <c r="C128" s="95"/>
      <c r="D128" s="95" t="s">
        <v>151</v>
      </c>
      <c r="E128" s="95" t="s">
        <v>395</v>
      </c>
      <c r="F128" s="95">
        <v>2</v>
      </c>
      <c r="G128" s="95">
        <v>68</v>
      </c>
      <c r="H128" s="95">
        <v>1085</v>
      </c>
      <c r="I128" s="95">
        <f>Parts_Purchase[[#This Row],[Qty In]]*Parts_Purchase[[#This Row],[MRP]]</f>
        <v>2170</v>
      </c>
      <c r="J128" s="14">
        <f t="shared" si="4"/>
        <v>12</v>
      </c>
      <c r="K128" s="37">
        <f t="shared" si="5"/>
        <v>2025</v>
      </c>
      <c r="L128" s="7" t="s">
        <v>1014</v>
      </c>
    </row>
    <row r="129" spans="1:12" x14ac:dyDescent="0.35">
      <c r="A129" s="93" t="s">
        <v>99</v>
      </c>
      <c r="B129" s="94">
        <v>46019</v>
      </c>
      <c r="C129" s="95"/>
      <c r="D129" s="95" t="s">
        <v>148</v>
      </c>
      <c r="E129" s="95" t="s">
        <v>396</v>
      </c>
      <c r="F129" s="95">
        <v>2</v>
      </c>
      <c r="G129" s="95">
        <v>42</v>
      </c>
      <c r="H129" s="95">
        <v>2193</v>
      </c>
      <c r="I129" s="95">
        <f>Parts_Purchase[[#This Row],[Qty In]]*Parts_Purchase[[#This Row],[MRP]]</f>
        <v>4386</v>
      </c>
      <c r="J129" s="14">
        <f t="shared" si="4"/>
        <v>12</v>
      </c>
      <c r="K129" s="37">
        <f t="shared" si="5"/>
        <v>2025</v>
      </c>
      <c r="L129" s="7" t="s">
        <v>1014</v>
      </c>
    </row>
    <row r="130" spans="1:12" x14ac:dyDescent="0.35">
      <c r="A130" s="93" t="s">
        <v>99</v>
      </c>
      <c r="B130" s="94">
        <v>46019</v>
      </c>
      <c r="C130" s="95"/>
      <c r="D130" s="95" t="s">
        <v>149</v>
      </c>
      <c r="E130" s="95" t="s">
        <v>397</v>
      </c>
      <c r="F130" s="95">
        <v>1</v>
      </c>
      <c r="G130" s="95">
        <v>42</v>
      </c>
      <c r="H130" s="95">
        <v>14921</v>
      </c>
      <c r="I130" s="95">
        <f>Parts_Purchase[[#This Row],[Qty In]]*Parts_Purchase[[#This Row],[MRP]]</f>
        <v>14921</v>
      </c>
      <c r="J130" s="14">
        <f t="shared" si="4"/>
        <v>12</v>
      </c>
      <c r="K130" s="37">
        <f t="shared" si="5"/>
        <v>2025</v>
      </c>
    </row>
    <row r="131" spans="1:12" x14ac:dyDescent="0.35">
      <c r="A131" s="93" t="s">
        <v>99</v>
      </c>
      <c r="B131" s="94">
        <v>46019</v>
      </c>
      <c r="C131" s="95"/>
      <c r="D131" s="95" t="s">
        <v>150</v>
      </c>
      <c r="E131" s="95" t="s">
        <v>398</v>
      </c>
      <c r="F131" s="95">
        <v>1</v>
      </c>
      <c r="G131" s="95">
        <v>42</v>
      </c>
      <c r="H131" s="95">
        <v>18419</v>
      </c>
      <c r="I131" s="95">
        <f>Parts_Purchase[[#This Row],[Qty In]]*Parts_Purchase[[#This Row],[MRP]]</f>
        <v>18419</v>
      </c>
      <c r="J131" s="14">
        <f t="shared" si="4"/>
        <v>12</v>
      </c>
      <c r="K131" s="37">
        <f t="shared" si="5"/>
        <v>2025</v>
      </c>
    </row>
    <row r="132" spans="1:12" x14ac:dyDescent="0.35">
      <c r="A132" s="93" t="s">
        <v>99</v>
      </c>
      <c r="B132" s="94">
        <v>46019</v>
      </c>
      <c r="C132" s="95"/>
      <c r="D132" s="95" t="s">
        <v>147</v>
      </c>
      <c r="E132" s="95" t="s">
        <v>393</v>
      </c>
      <c r="F132" s="95">
        <v>2</v>
      </c>
      <c r="G132" s="95">
        <v>42</v>
      </c>
      <c r="H132" s="95">
        <v>11042</v>
      </c>
      <c r="I132" s="95">
        <f>Parts_Purchase[[#This Row],[Qty In]]*Parts_Purchase[[#This Row],[MRP]]</f>
        <v>22084</v>
      </c>
      <c r="J132" s="14">
        <f t="shared" si="4"/>
        <v>12</v>
      </c>
      <c r="K132" s="37">
        <f t="shared" si="5"/>
        <v>2025</v>
      </c>
      <c r="L132" s="7" t="s">
        <v>1014</v>
      </c>
    </row>
    <row r="133" spans="1:12" ht="17.25" customHeight="1" x14ac:dyDescent="0.35">
      <c r="A133" s="93" t="s">
        <v>99</v>
      </c>
      <c r="B133" s="94">
        <v>46019</v>
      </c>
      <c r="C133" s="95"/>
      <c r="D133" s="95" t="s">
        <v>146</v>
      </c>
      <c r="E133" s="95" t="s">
        <v>567</v>
      </c>
      <c r="F133" s="95">
        <v>2</v>
      </c>
      <c r="G133" s="95">
        <v>42</v>
      </c>
      <c r="H133" s="95">
        <v>423</v>
      </c>
      <c r="I133" s="95">
        <f>Parts_Purchase[[#This Row],[Qty In]]*Parts_Purchase[[#This Row],[MRP]]</f>
        <v>846</v>
      </c>
      <c r="J133" s="14">
        <f t="shared" si="4"/>
        <v>12</v>
      </c>
      <c r="K133" s="37">
        <f t="shared" si="5"/>
        <v>2025</v>
      </c>
    </row>
    <row r="134" spans="1:12" x14ac:dyDescent="0.35">
      <c r="A134" s="93" t="s">
        <v>99</v>
      </c>
      <c r="B134" s="94">
        <v>46019</v>
      </c>
      <c r="C134" s="95"/>
      <c r="D134" s="95" t="s">
        <v>375</v>
      </c>
      <c r="E134" s="95" t="s">
        <v>399</v>
      </c>
      <c r="F134" s="95">
        <v>5</v>
      </c>
      <c r="G134" s="95" t="s">
        <v>1033</v>
      </c>
      <c r="H134" s="95">
        <v>190</v>
      </c>
      <c r="I134" s="95">
        <f>Parts_Purchase[[#This Row],[Qty In]]*Parts_Purchase[[#This Row],[MRP]]</f>
        <v>950</v>
      </c>
      <c r="J134" s="14">
        <f t="shared" si="4"/>
        <v>12</v>
      </c>
      <c r="K134" s="37">
        <f t="shared" si="5"/>
        <v>2025</v>
      </c>
    </row>
    <row r="135" spans="1:12" x14ac:dyDescent="0.35">
      <c r="A135" s="93" t="s">
        <v>99</v>
      </c>
      <c r="B135" s="94">
        <v>46019</v>
      </c>
      <c r="C135" s="95"/>
      <c r="D135" s="95" t="s">
        <v>376</v>
      </c>
      <c r="E135" s="95" t="s">
        <v>400</v>
      </c>
      <c r="F135" s="95">
        <v>5</v>
      </c>
      <c r="G135" s="95" t="s">
        <v>1032</v>
      </c>
      <c r="H135" s="95">
        <v>160</v>
      </c>
      <c r="I135" s="95">
        <f>Parts_Purchase[[#This Row],[Qty In]]*Parts_Purchase[[#This Row],[MRP]]</f>
        <v>800</v>
      </c>
      <c r="J135" s="14">
        <f t="shared" si="4"/>
        <v>12</v>
      </c>
      <c r="K135" s="37">
        <f t="shared" si="5"/>
        <v>2025</v>
      </c>
    </row>
    <row r="136" spans="1:12" x14ac:dyDescent="0.35">
      <c r="A136" s="93" t="s">
        <v>99</v>
      </c>
      <c r="B136" s="94">
        <v>46020</v>
      </c>
      <c r="C136" s="95"/>
      <c r="D136" s="95" t="s">
        <v>90</v>
      </c>
      <c r="E136" s="95" t="s">
        <v>176</v>
      </c>
      <c r="F136" s="95">
        <v>15</v>
      </c>
      <c r="G136" s="95">
        <v>18</v>
      </c>
      <c r="H136" s="95">
        <v>359</v>
      </c>
      <c r="I136" s="95">
        <f>Parts_Purchase[[#This Row],[Qty In]]*Parts_Purchase[[#This Row],[MRP]]</f>
        <v>5385</v>
      </c>
      <c r="J136" s="14">
        <f t="shared" si="4"/>
        <v>12</v>
      </c>
      <c r="K136" s="37">
        <f t="shared" si="5"/>
        <v>2025</v>
      </c>
    </row>
    <row r="137" spans="1:12" x14ac:dyDescent="0.35">
      <c r="A137" s="93" t="s">
        <v>99</v>
      </c>
      <c r="B137" s="94">
        <v>46020</v>
      </c>
      <c r="C137" s="95"/>
      <c r="D137" s="95" t="s">
        <v>238</v>
      </c>
      <c r="E137" s="95" t="s">
        <v>427</v>
      </c>
      <c r="F137" s="95">
        <v>11</v>
      </c>
      <c r="G137" s="95">
        <v>13</v>
      </c>
      <c r="H137" s="95">
        <v>655</v>
      </c>
      <c r="I137" s="95">
        <f>Parts_Purchase[[#This Row],[Qty In]]*Parts_Purchase[[#This Row],[MRP]]</f>
        <v>7205</v>
      </c>
      <c r="J137" s="14">
        <f t="shared" si="4"/>
        <v>12</v>
      </c>
      <c r="K137" s="37">
        <f t="shared" si="5"/>
        <v>2025</v>
      </c>
      <c r="L137" s="7" t="s">
        <v>1014</v>
      </c>
    </row>
    <row r="138" spans="1:12" x14ac:dyDescent="0.35">
      <c r="A138" s="93" t="s">
        <v>99</v>
      </c>
      <c r="B138" s="94">
        <v>46020</v>
      </c>
      <c r="C138" s="95"/>
      <c r="D138" s="95" t="s">
        <v>92</v>
      </c>
      <c r="E138" s="95" t="s">
        <v>93</v>
      </c>
      <c r="F138" s="95">
        <v>4</v>
      </c>
      <c r="G138" s="95">
        <v>6</v>
      </c>
      <c r="H138" s="95">
        <v>1388</v>
      </c>
      <c r="I138" s="95">
        <f>Parts_Purchase[[#This Row],[Qty In]]*Parts_Purchase[[#This Row],[MRP]]</f>
        <v>5552</v>
      </c>
      <c r="J138" s="14">
        <f t="shared" si="4"/>
        <v>12</v>
      </c>
      <c r="K138" s="37">
        <f t="shared" si="5"/>
        <v>2025</v>
      </c>
    </row>
    <row r="139" spans="1:12" x14ac:dyDescent="0.35">
      <c r="A139" s="93" t="s">
        <v>99</v>
      </c>
      <c r="B139" s="94">
        <v>46027</v>
      </c>
      <c r="C139" s="95"/>
      <c r="D139" s="95" t="s">
        <v>401</v>
      </c>
      <c r="E139" s="95" t="s">
        <v>402</v>
      </c>
      <c r="F139" s="95">
        <v>1</v>
      </c>
      <c r="G139" s="95">
        <v>47</v>
      </c>
      <c r="H139" s="95">
        <v>5977</v>
      </c>
      <c r="I139" s="95">
        <f>Parts_Purchase[[#This Row],[Qty In]]*Parts_Purchase[[#This Row],[MRP]]</f>
        <v>5977</v>
      </c>
      <c r="J139" s="14">
        <f t="shared" si="4"/>
        <v>1</v>
      </c>
      <c r="K139" s="37">
        <f t="shared" si="5"/>
        <v>2026</v>
      </c>
    </row>
    <row r="140" spans="1:12" x14ac:dyDescent="0.35">
      <c r="A140" s="93" t="s">
        <v>99</v>
      </c>
      <c r="B140" s="94">
        <v>46027</v>
      </c>
      <c r="C140" s="95"/>
      <c r="D140" s="95" t="s">
        <v>403</v>
      </c>
      <c r="E140" s="95" t="s">
        <v>404</v>
      </c>
      <c r="F140" s="95">
        <v>3</v>
      </c>
      <c r="G140" s="95" t="s">
        <v>1062</v>
      </c>
      <c r="H140" s="95">
        <v>63</v>
      </c>
      <c r="I140" s="95">
        <f>Parts_Purchase[[#This Row],[Qty In]]*Parts_Purchase[[#This Row],[MRP]]</f>
        <v>189</v>
      </c>
      <c r="J140" s="14">
        <f t="shared" si="4"/>
        <v>1</v>
      </c>
      <c r="K140" s="37">
        <f t="shared" si="5"/>
        <v>2026</v>
      </c>
      <c r="L140" s="7" t="s">
        <v>1014</v>
      </c>
    </row>
    <row r="141" spans="1:12" x14ac:dyDescent="0.35">
      <c r="A141" s="93" t="s">
        <v>99</v>
      </c>
      <c r="B141" s="94">
        <v>46027</v>
      </c>
      <c r="C141" s="95"/>
      <c r="D141" s="95" t="s">
        <v>406</v>
      </c>
      <c r="E141" s="95" t="s">
        <v>407</v>
      </c>
      <c r="F141" s="95">
        <v>4</v>
      </c>
      <c r="G141" s="95" t="s">
        <v>1055</v>
      </c>
      <c r="H141" s="95">
        <v>43</v>
      </c>
      <c r="I141" s="95">
        <f>Parts_Purchase[[#This Row],[Qty In]]*Parts_Purchase[[#This Row],[MRP]]</f>
        <v>172</v>
      </c>
      <c r="J141" s="14">
        <f t="shared" si="4"/>
        <v>1</v>
      </c>
      <c r="K141" s="37">
        <f t="shared" si="5"/>
        <v>2026</v>
      </c>
    </row>
    <row r="142" spans="1:12" x14ac:dyDescent="0.35">
      <c r="A142" s="93" t="s">
        <v>99</v>
      </c>
      <c r="B142" s="94">
        <v>46027</v>
      </c>
      <c r="C142" s="95"/>
      <c r="D142" s="95" t="s">
        <v>408</v>
      </c>
      <c r="E142" s="95" t="s">
        <v>409</v>
      </c>
      <c r="F142" s="95">
        <v>4</v>
      </c>
      <c r="G142" s="95" t="s">
        <v>1054</v>
      </c>
      <c r="H142" s="95">
        <v>40</v>
      </c>
      <c r="I142" s="95">
        <f>Parts_Purchase[[#This Row],[Qty In]]*Parts_Purchase[[#This Row],[MRP]]</f>
        <v>160</v>
      </c>
      <c r="J142" s="14">
        <f t="shared" si="4"/>
        <v>1</v>
      </c>
      <c r="K142" s="37">
        <f t="shared" si="5"/>
        <v>2026</v>
      </c>
    </row>
    <row r="143" spans="1:12" x14ac:dyDescent="0.35">
      <c r="A143" s="93" t="s">
        <v>99</v>
      </c>
      <c r="B143" s="94">
        <v>46027</v>
      </c>
      <c r="C143" s="118"/>
      <c r="D143" s="112" t="s">
        <v>992</v>
      </c>
      <c r="E143" s="112" t="s">
        <v>993</v>
      </c>
      <c r="F143" s="112">
        <v>4</v>
      </c>
      <c r="G143" s="118" t="s">
        <v>1055</v>
      </c>
      <c r="H143" s="118">
        <v>47</v>
      </c>
      <c r="I143" s="91">
        <f>Parts_Purchase[[#This Row],[Qty In]]*Parts_Purchase[[#This Row],[MRP]]</f>
        <v>188</v>
      </c>
      <c r="J143" s="14">
        <f t="shared" si="4"/>
        <v>1</v>
      </c>
      <c r="K143" s="37">
        <f t="shared" si="5"/>
        <v>2026</v>
      </c>
    </row>
    <row r="144" spans="1:12" x14ac:dyDescent="0.35">
      <c r="A144" s="93" t="s">
        <v>99</v>
      </c>
      <c r="B144" s="94">
        <v>46027</v>
      </c>
      <c r="C144" s="95"/>
      <c r="D144" s="95" t="s">
        <v>1442</v>
      </c>
      <c r="E144" s="95" t="s">
        <v>533</v>
      </c>
      <c r="F144" s="95">
        <v>7</v>
      </c>
      <c r="G144" s="95" t="s">
        <v>1047</v>
      </c>
      <c r="H144" s="95">
        <v>8</v>
      </c>
      <c r="I144" s="95">
        <f>Parts_Purchase[[#This Row],[Qty In]]*Parts_Purchase[[#This Row],[MRP]]</f>
        <v>56</v>
      </c>
      <c r="J144" s="14">
        <f t="shared" si="4"/>
        <v>1</v>
      </c>
      <c r="K144" s="37">
        <f t="shared" si="5"/>
        <v>2026</v>
      </c>
    </row>
    <row r="145" spans="1:12" x14ac:dyDescent="0.35">
      <c r="A145" s="93" t="s">
        <v>99</v>
      </c>
      <c r="B145" s="94">
        <v>46027</v>
      </c>
      <c r="C145" s="95"/>
      <c r="D145" s="95" t="s">
        <v>829</v>
      </c>
      <c r="E145" s="95" t="s">
        <v>411</v>
      </c>
      <c r="F145" s="95">
        <v>10</v>
      </c>
      <c r="G145" s="95">
        <v>63</v>
      </c>
      <c r="H145" s="95">
        <v>3</v>
      </c>
      <c r="I145" s="95">
        <f>Parts_Purchase[[#This Row],[Qty In]]*Parts_Purchase[[#This Row],[MRP]]</f>
        <v>30</v>
      </c>
      <c r="J145" s="14">
        <f t="shared" si="4"/>
        <v>1</v>
      </c>
      <c r="K145" s="37">
        <f t="shared" si="5"/>
        <v>2026</v>
      </c>
    </row>
    <row r="146" spans="1:12" x14ac:dyDescent="0.35">
      <c r="A146" s="93" t="s">
        <v>99</v>
      </c>
      <c r="B146" s="94">
        <v>46027</v>
      </c>
      <c r="C146" s="95"/>
      <c r="D146" s="95" t="s">
        <v>830</v>
      </c>
      <c r="E146" s="95" t="s">
        <v>412</v>
      </c>
      <c r="F146" s="95">
        <v>10</v>
      </c>
      <c r="G146" s="95">
        <v>63</v>
      </c>
      <c r="H146" s="95">
        <v>4</v>
      </c>
      <c r="I146" s="95">
        <f>Parts_Purchase[[#This Row],[Qty In]]*Parts_Purchase[[#This Row],[MRP]]</f>
        <v>40</v>
      </c>
      <c r="J146" s="14">
        <f t="shared" si="4"/>
        <v>1</v>
      </c>
      <c r="K146" s="37">
        <f t="shared" si="5"/>
        <v>2026</v>
      </c>
    </row>
    <row r="147" spans="1:12" x14ac:dyDescent="0.35">
      <c r="A147" s="93" t="s">
        <v>99</v>
      </c>
      <c r="B147" s="94">
        <v>46027</v>
      </c>
      <c r="C147" s="95"/>
      <c r="D147" s="95" t="s">
        <v>413</v>
      </c>
      <c r="E147" s="95" t="s">
        <v>414</v>
      </c>
      <c r="F147" s="95">
        <v>1</v>
      </c>
      <c r="G147" s="95" t="s">
        <v>1056</v>
      </c>
      <c r="H147" s="95">
        <v>238</v>
      </c>
      <c r="I147" s="95">
        <f>Parts_Purchase[[#This Row],[Qty In]]*Parts_Purchase[[#This Row],[MRP]]</f>
        <v>238</v>
      </c>
      <c r="J147" s="14">
        <f t="shared" si="4"/>
        <v>1</v>
      </c>
      <c r="K147" s="37">
        <f t="shared" si="5"/>
        <v>2026</v>
      </c>
    </row>
    <row r="148" spans="1:12" x14ac:dyDescent="0.35">
      <c r="A148" s="93" t="s">
        <v>99</v>
      </c>
      <c r="B148" s="94">
        <v>46027</v>
      </c>
      <c r="C148" s="95"/>
      <c r="D148" s="96" t="s">
        <v>831</v>
      </c>
      <c r="E148" s="96" t="s">
        <v>831</v>
      </c>
      <c r="F148" s="95">
        <v>8</v>
      </c>
      <c r="G148" s="95" t="s">
        <v>1125</v>
      </c>
      <c r="H148" s="95">
        <v>50</v>
      </c>
      <c r="I148" s="95">
        <f>Parts_Purchase[[#This Row],[Qty In]]*Parts_Purchase[[#This Row],[MRP]]</f>
        <v>400</v>
      </c>
      <c r="J148" s="14">
        <f t="shared" si="4"/>
        <v>1</v>
      </c>
      <c r="K148" s="37">
        <f t="shared" si="5"/>
        <v>2026</v>
      </c>
    </row>
    <row r="149" spans="1:12" x14ac:dyDescent="0.35">
      <c r="A149" s="93" t="s">
        <v>99</v>
      </c>
      <c r="B149" s="94">
        <v>46027</v>
      </c>
      <c r="C149" s="95"/>
      <c r="D149" s="96" t="s">
        <v>832</v>
      </c>
      <c r="E149" s="96" t="s">
        <v>832</v>
      </c>
      <c r="F149" s="95">
        <v>8</v>
      </c>
      <c r="G149" s="95" t="s">
        <v>1024</v>
      </c>
      <c r="H149" s="95">
        <v>50</v>
      </c>
      <c r="I149" s="95">
        <f>Parts_Purchase[[#This Row],[Qty In]]*Parts_Purchase[[#This Row],[MRP]]</f>
        <v>400</v>
      </c>
      <c r="J149" s="14">
        <f t="shared" si="4"/>
        <v>1</v>
      </c>
      <c r="K149" s="37">
        <f t="shared" si="5"/>
        <v>2026</v>
      </c>
    </row>
    <row r="150" spans="1:12" x14ac:dyDescent="0.35">
      <c r="A150" s="93" t="s">
        <v>99</v>
      </c>
      <c r="B150" s="94">
        <v>46027</v>
      </c>
      <c r="C150" s="95"/>
      <c r="D150" s="96" t="s">
        <v>833</v>
      </c>
      <c r="E150" s="96" t="s">
        <v>833</v>
      </c>
      <c r="F150" s="95">
        <v>6</v>
      </c>
      <c r="G150" s="95" t="s">
        <v>1023</v>
      </c>
      <c r="H150" s="95">
        <v>50</v>
      </c>
      <c r="I150" s="95">
        <f>Parts_Purchase[[#This Row],[Qty In]]*Parts_Purchase[[#This Row],[MRP]]</f>
        <v>300</v>
      </c>
      <c r="J150" s="14">
        <f t="shared" si="4"/>
        <v>1</v>
      </c>
      <c r="K150" s="37">
        <f t="shared" si="5"/>
        <v>2026</v>
      </c>
    </row>
    <row r="151" spans="1:12" x14ac:dyDescent="0.35">
      <c r="A151" s="93" t="s">
        <v>99</v>
      </c>
      <c r="B151" s="94">
        <v>46027</v>
      </c>
      <c r="C151" s="95"/>
      <c r="D151" s="96" t="s">
        <v>834</v>
      </c>
      <c r="E151" s="96" t="s">
        <v>834</v>
      </c>
      <c r="F151" s="95">
        <v>2</v>
      </c>
      <c r="G151" s="95" t="s">
        <v>1024</v>
      </c>
      <c r="H151" s="95">
        <v>50</v>
      </c>
      <c r="I151" s="95">
        <f>Parts_Purchase[[#This Row],[Qty In]]*Parts_Purchase[[#This Row],[MRP]]</f>
        <v>100</v>
      </c>
      <c r="J151" s="14">
        <f t="shared" si="4"/>
        <v>1</v>
      </c>
      <c r="K151" s="37">
        <f t="shared" si="5"/>
        <v>2026</v>
      </c>
      <c r="L151" s="7" t="s">
        <v>1014</v>
      </c>
    </row>
    <row r="152" spans="1:12" x14ac:dyDescent="0.35">
      <c r="A152" s="93" t="s">
        <v>99</v>
      </c>
      <c r="B152" s="94">
        <v>46027</v>
      </c>
      <c r="C152" s="95"/>
      <c r="D152" s="95" t="s">
        <v>415</v>
      </c>
      <c r="E152" s="95" t="s">
        <v>405</v>
      </c>
      <c r="F152" s="95">
        <v>4</v>
      </c>
      <c r="G152" s="95" t="s">
        <v>1066</v>
      </c>
      <c r="H152" s="95">
        <v>968</v>
      </c>
      <c r="I152" s="95">
        <f>Parts_Purchase[[#This Row],[Qty In]]*Parts_Purchase[[#This Row],[MRP]]</f>
        <v>3872</v>
      </c>
      <c r="J152" s="14">
        <f t="shared" si="4"/>
        <v>1</v>
      </c>
      <c r="K152" s="37">
        <f t="shared" si="5"/>
        <v>2026</v>
      </c>
    </row>
    <row r="153" spans="1:12" x14ac:dyDescent="0.35">
      <c r="A153" s="93" t="s">
        <v>99</v>
      </c>
      <c r="B153" s="94">
        <v>46027</v>
      </c>
      <c r="C153" s="95"/>
      <c r="D153" s="95" t="s">
        <v>416</v>
      </c>
      <c r="E153" s="95" t="s">
        <v>417</v>
      </c>
      <c r="F153" s="95">
        <v>10</v>
      </c>
      <c r="G153" s="95" t="s">
        <v>1050</v>
      </c>
      <c r="H153" s="95">
        <v>14</v>
      </c>
      <c r="I153" s="95">
        <f>Parts_Purchase[[#This Row],[Qty In]]*Parts_Purchase[[#This Row],[MRP]]</f>
        <v>140</v>
      </c>
      <c r="J153" s="14">
        <f t="shared" si="4"/>
        <v>1</v>
      </c>
      <c r="K153" s="37">
        <f t="shared" si="5"/>
        <v>2026</v>
      </c>
    </row>
    <row r="154" spans="1:12" x14ac:dyDescent="0.35">
      <c r="A154" s="93" t="s">
        <v>99</v>
      </c>
      <c r="B154" s="94">
        <v>46027</v>
      </c>
      <c r="C154" s="95"/>
      <c r="D154" s="95" t="s">
        <v>418</v>
      </c>
      <c r="E154" s="95" t="s">
        <v>419</v>
      </c>
      <c r="F154" s="95">
        <v>2</v>
      </c>
      <c r="G154" s="95">
        <v>14</v>
      </c>
      <c r="H154" s="95">
        <v>1631</v>
      </c>
      <c r="I154" s="95">
        <f>Parts_Purchase[[#This Row],[Qty In]]*Parts_Purchase[[#This Row],[MRP]]</f>
        <v>3262</v>
      </c>
      <c r="J154" s="14">
        <f t="shared" ref="J154:J215" si="6">MONTH(B154)</f>
        <v>1</v>
      </c>
      <c r="K154" s="37">
        <f t="shared" ref="K154:K215" si="7">YEAR(B154)</f>
        <v>2026</v>
      </c>
    </row>
    <row r="155" spans="1:12" x14ac:dyDescent="0.35">
      <c r="A155" s="93" t="s">
        <v>99</v>
      </c>
      <c r="B155" s="94">
        <v>46027</v>
      </c>
      <c r="C155" s="95"/>
      <c r="D155" s="95" t="s">
        <v>420</v>
      </c>
      <c r="E155" s="95" t="s">
        <v>663</v>
      </c>
      <c r="F155" s="95">
        <v>2</v>
      </c>
      <c r="G155" s="95">
        <v>19</v>
      </c>
      <c r="H155" s="95">
        <v>156</v>
      </c>
      <c r="I155" s="95">
        <f>Parts_Purchase[[#This Row],[Qty In]]*Parts_Purchase[[#This Row],[MRP]]</f>
        <v>312</v>
      </c>
      <c r="J155" s="14">
        <f t="shared" si="6"/>
        <v>1</v>
      </c>
      <c r="K155" s="37">
        <f t="shared" si="7"/>
        <v>2026</v>
      </c>
    </row>
    <row r="156" spans="1:12" x14ac:dyDescent="0.35">
      <c r="A156" s="93" t="s">
        <v>99</v>
      </c>
      <c r="B156" s="94">
        <v>46051</v>
      </c>
      <c r="C156" s="95">
        <v>1</v>
      </c>
      <c r="D156" s="95" t="s">
        <v>189</v>
      </c>
      <c r="E156" s="95" t="s">
        <v>320</v>
      </c>
      <c r="F156" s="95">
        <v>4</v>
      </c>
      <c r="G156" s="95">
        <v>11</v>
      </c>
      <c r="H156" s="95">
        <v>693</v>
      </c>
      <c r="I156" s="95">
        <f>Parts_Purchase[[#This Row],[Qty In]]*Parts_Purchase[[#This Row],[MRP]]</f>
        <v>2772</v>
      </c>
      <c r="J156" s="14">
        <f t="shared" si="6"/>
        <v>1</v>
      </c>
      <c r="K156" s="37">
        <f t="shared" si="7"/>
        <v>2026</v>
      </c>
    </row>
    <row r="157" spans="1:12" ht="16.5" customHeight="1" x14ac:dyDescent="0.35">
      <c r="A157" s="93" t="s">
        <v>99</v>
      </c>
      <c r="B157" s="94">
        <v>46051</v>
      </c>
      <c r="C157" s="95">
        <v>1</v>
      </c>
      <c r="D157" s="95" t="s">
        <v>421</v>
      </c>
      <c r="E157" s="95" t="s">
        <v>827</v>
      </c>
      <c r="F157" s="95">
        <v>4</v>
      </c>
      <c r="G157" s="95">
        <v>11</v>
      </c>
      <c r="H157" s="95">
        <v>489</v>
      </c>
      <c r="I157" s="95">
        <f>Parts_Purchase[[#This Row],[Qty In]]*Parts_Purchase[[#This Row],[MRP]]</f>
        <v>1956</v>
      </c>
      <c r="J157" s="14">
        <f t="shared" si="6"/>
        <v>1</v>
      </c>
      <c r="K157" s="37">
        <f t="shared" si="7"/>
        <v>2026</v>
      </c>
    </row>
    <row r="158" spans="1:12" ht="15" customHeight="1" x14ac:dyDescent="0.35">
      <c r="A158" s="93" t="s">
        <v>99</v>
      </c>
      <c r="B158" s="94">
        <v>46051</v>
      </c>
      <c r="C158" s="95">
        <v>1</v>
      </c>
      <c r="D158" s="95" t="s">
        <v>92</v>
      </c>
      <c r="E158" s="95" t="s">
        <v>93</v>
      </c>
      <c r="F158" s="95">
        <v>4</v>
      </c>
      <c r="G158" s="95">
        <v>6</v>
      </c>
      <c r="H158" s="95">
        <v>1388</v>
      </c>
      <c r="I158" s="95">
        <f>Parts_Purchase[[#This Row],[Qty In]]*Parts_Purchase[[#This Row],[MRP]]</f>
        <v>5552</v>
      </c>
      <c r="J158" s="14">
        <f t="shared" si="6"/>
        <v>1</v>
      </c>
      <c r="K158" s="37">
        <f t="shared" si="7"/>
        <v>2026</v>
      </c>
    </row>
    <row r="159" spans="1:12" x14ac:dyDescent="0.35">
      <c r="A159" s="93" t="s">
        <v>99</v>
      </c>
      <c r="B159" s="94">
        <v>46051</v>
      </c>
      <c r="C159" s="95">
        <v>1</v>
      </c>
      <c r="D159" s="95" t="s">
        <v>422</v>
      </c>
      <c r="E159" s="95" t="s">
        <v>423</v>
      </c>
      <c r="F159" s="95">
        <v>3</v>
      </c>
      <c r="G159" s="95">
        <v>13</v>
      </c>
      <c r="H159" s="95">
        <v>308</v>
      </c>
      <c r="I159" s="95">
        <f>Parts_Purchase[[#This Row],[Qty In]]*Parts_Purchase[[#This Row],[MRP]]</f>
        <v>924</v>
      </c>
      <c r="J159" s="14">
        <f t="shared" si="6"/>
        <v>1</v>
      </c>
      <c r="K159" s="37">
        <f t="shared" si="7"/>
        <v>2026</v>
      </c>
    </row>
    <row r="160" spans="1:12" x14ac:dyDescent="0.35">
      <c r="A160" s="93" t="s">
        <v>99</v>
      </c>
      <c r="B160" s="94">
        <v>46051</v>
      </c>
      <c r="C160" s="95">
        <v>1</v>
      </c>
      <c r="D160" s="95" t="s">
        <v>424</v>
      </c>
      <c r="E160" s="95" t="s">
        <v>475</v>
      </c>
      <c r="F160" s="95">
        <v>5</v>
      </c>
      <c r="G160" s="95">
        <v>13</v>
      </c>
      <c r="H160" s="95">
        <v>1411</v>
      </c>
      <c r="I160" s="95">
        <f>Parts_Purchase[[#This Row],[Qty In]]*Parts_Purchase[[#This Row],[MRP]]</f>
        <v>7055</v>
      </c>
      <c r="J160" s="14">
        <f t="shared" si="6"/>
        <v>1</v>
      </c>
      <c r="K160" s="37">
        <f t="shared" si="7"/>
        <v>2026</v>
      </c>
    </row>
    <row r="161" spans="1:12" x14ac:dyDescent="0.35">
      <c r="A161" s="93" t="s">
        <v>99</v>
      </c>
      <c r="B161" s="94">
        <v>46051</v>
      </c>
      <c r="C161" s="95">
        <v>1</v>
      </c>
      <c r="D161" s="95" t="s">
        <v>425</v>
      </c>
      <c r="E161" s="95" t="s">
        <v>426</v>
      </c>
      <c r="F161" s="95">
        <v>5</v>
      </c>
      <c r="G161" s="95">
        <v>14</v>
      </c>
      <c r="H161" s="95">
        <v>428</v>
      </c>
      <c r="I161" s="95">
        <f>Parts_Purchase[[#This Row],[Qty In]]*Parts_Purchase[[#This Row],[MRP]]</f>
        <v>2140</v>
      </c>
      <c r="J161" s="14">
        <f t="shared" si="6"/>
        <v>1</v>
      </c>
      <c r="K161" s="37">
        <f t="shared" si="7"/>
        <v>2026</v>
      </c>
    </row>
    <row r="162" spans="1:12" x14ac:dyDescent="0.35">
      <c r="A162" s="93" t="s">
        <v>99</v>
      </c>
      <c r="B162" s="94">
        <v>46051</v>
      </c>
      <c r="C162" s="95">
        <v>1</v>
      </c>
      <c r="D162" s="95" t="s">
        <v>90</v>
      </c>
      <c r="E162" s="95" t="s">
        <v>176</v>
      </c>
      <c r="F162" s="95">
        <v>5</v>
      </c>
      <c r="G162" s="95">
        <v>18</v>
      </c>
      <c r="H162" s="95">
        <v>359</v>
      </c>
      <c r="I162" s="95">
        <f>Parts_Purchase[[#This Row],[Qty In]]*Parts_Purchase[[#This Row],[MRP]]</f>
        <v>1795</v>
      </c>
      <c r="J162" s="14">
        <f t="shared" si="6"/>
        <v>1</v>
      </c>
      <c r="K162" s="37">
        <f t="shared" si="7"/>
        <v>2026</v>
      </c>
    </row>
    <row r="163" spans="1:12" ht="15.75" customHeight="1" x14ac:dyDescent="0.35">
      <c r="A163" s="93" t="s">
        <v>99</v>
      </c>
      <c r="B163" s="94">
        <v>46051</v>
      </c>
      <c r="C163" s="95">
        <v>1</v>
      </c>
      <c r="D163" s="95" t="s">
        <v>91</v>
      </c>
      <c r="E163" s="95" t="s">
        <v>319</v>
      </c>
      <c r="F163" s="95">
        <v>10</v>
      </c>
      <c r="G163" s="95">
        <v>12</v>
      </c>
      <c r="H163" s="95">
        <v>1575</v>
      </c>
      <c r="I163" s="95">
        <f>Parts_Purchase[[#This Row],[Qty In]]*Parts_Purchase[[#This Row],[MRP]]</f>
        <v>15750</v>
      </c>
      <c r="J163" s="14">
        <f t="shared" si="6"/>
        <v>1</v>
      </c>
      <c r="K163" s="37">
        <f t="shared" si="7"/>
        <v>2026</v>
      </c>
    </row>
    <row r="164" spans="1:12" ht="15.75" customHeight="1" x14ac:dyDescent="0.35">
      <c r="A164" s="93" t="s">
        <v>99</v>
      </c>
      <c r="B164" s="94">
        <v>46051</v>
      </c>
      <c r="C164" s="95">
        <v>1</v>
      </c>
      <c r="D164" s="95" t="s">
        <v>97</v>
      </c>
      <c r="E164" s="95" t="s">
        <v>319</v>
      </c>
      <c r="F164" s="95">
        <v>6</v>
      </c>
      <c r="G164" s="95">
        <v>14</v>
      </c>
      <c r="H164" s="95">
        <v>1060</v>
      </c>
      <c r="I164" s="95">
        <f>Parts_Purchase[[#This Row],[Qty In]]*Parts_Purchase[[#This Row],[MRP]]</f>
        <v>6360</v>
      </c>
      <c r="J164" s="14">
        <f t="shared" si="6"/>
        <v>1</v>
      </c>
      <c r="K164" s="37">
        <f t="shared" si="7"/>
        <v>2026</v>
      </c>
    </row>
    <row r="165" spans="1:12" x14ac:dyDescent="0.35">
      <c r="A165" s="93" t="s">
        <v>99</v>
      </c>
      <c r="B165" s="94">
        <v>46051</v>
      </c>
      <c r="C165" s="95">
        <v>1</v>
      </c>
      <c r="D165" s="95" t="s">
        <v>238</v>
      </c>
      <c r="E165" s="95" t="s">
        <v>427</v>
      </c>
      <c r="F165" s="95">
        <v>2</v>
      </c>
      <c r="G165" s="95">
        <v>13</v>
      </c>
      <c r="H165" s="95">
        <v>655</v>
      </c>
      <c r="I165" s="95">
        <f>Parts_Purchase[[#This Row],[Qty In]]*Parts_Purchase[[#This Row],[MRP]]</f>
        <v>1310</v>
      </c>
      <c r="J165" s="14">
        <f t="shared" si="6"/>
        <v>1</v>
      </c>
      <c r="K165" s="37">
        <f t="shared" si="7"/>
        <v>2026</v>
      </c>
    </row>
    <row r="166" spans="1:12" ht="14.25" customHeight="1" x14ac:dyDescent="0.35">
      <c r="A166" s="93" t="s">
        <v>99</v>
      </c>
      <c r="B166" s="94">
        <v>46051</v>
      </c>
      <c r="C166" s="95">
        <v>1</v>
      </c>
      <c r="D166" s="95" t="s">
        <v>98</v>
      </c>
      <c r="E166" s="95" t="s">
        <v>319</v>
      </c>
      <c r="F166" s="95">
        <v>2</v>
      </c>
      <c r="G166" s="95">
        <v>14</v>
      </c>
      <c r="H166" s="95">
        <v>711</v>
      </c>
      <c r="I166" s="95">
        <f>Parts_Purchase[[#This Row],[Qty In]]*Parts_Purchase[[#This Row],[MRP]]</f>
        <v>1422</v>
      </c>
      <c r="J166" s="14">
        <f t="shared" si="6"/>
        <v>1</v>
      </c>
      <c r="K166" s="37">
        <f t="shared" si="7"/>
        <v>2026</v>
      </c>
    </row>
    <row r="167" spans="1:12" x14ac:dyDescent="0.35">
      <c r="A167" s="93" t="s">
        <v>99</v>
      </c>
      <c r="B167" s="94">
        <v>46051</v>
      </c>
      <c r="C167" s="95">
        <v>1</v>
      </c>
      <c r="D167" s="95" t="s">
        <v>223</v>
      </c>
      <c r="E167" s="95" t="s">
        <v>320</v>
      </c>
      <c r="F167" s="95">
        <v>4</v>
      </c>
      <c r="G167" s="95">
        <v>21</v>
      </c>
      <c r="H167" s="95">
        <v>994</v>
      </c>
      <c r="I167" s="95">
        <f>Parts_Purchase[[#This Row],[Qty In]]*Parts_Purchase[[#This Row],[MRP]]</f>
        <v>3976</v>
      </c>
      <c r="J167" s="14">
        <f t="shared" si="6"/>
        <v>1</v>
      </c>
      <c r="K167" s="37">
        <f t="shared" si="7"/>
        <v>2026</v>
      </c>
    </row>
    <row r="168" spans="1:12" x14ac:dyDescent="0.35">
      <c r="A168" s="93" t="s">
        <v>99</v>
      </c>
      <c r="B168" s="94">
        <v>46051</v>
      </c>
      <c r="C168" s="95">
        <v>1</v>
      </c>
      <c r="D168" s="95" t="s">
        <v>428</v>
      </c>
      <c r="E168" s="108" t="s">
        <v>895</v>
      </c>
      <c r="F168" s="95">
        <v>3</v>
      </c>
      <c r="G168" s="95">
        <v>46</v>
      </c>
      <c r="H168" s="95">
        <v>2936</v>
      </c>
      <c r="I168" s="95">
        <f>Parts_Purchase[[#This Row],[Qty In]]*Parts_Purchase[[#This Row],[MRP]]</f>
        <v>8808</v>
      </c>
      <c r="J168" s="14">
        <f t="shared" si="6"/>
        <v>1</v>
      </c>
      <c r="K168" s="37">
        <f t="shared" si="7"/>
        <v>2026</v>
      </c>
      <c r="L168" s="7" t="s">
        <v>1014</v>
      </c>
    </row>
    <row r="169" spans="1:12" x14ac:dyDescent="0.35">
      <c r="A169" s="93" t="s">
        <v>99</v>
      </c>
      <c r="B169" s="94">
        <v>46051</v>
      </c>
      <c r="C169" s="95">
        <v>1</v>
      </c>
      <c r="D169" s="95" t="s">
        <v>429</v>
      </c>
      <c r="E169" s="95" t="s">
        <v>430</v>
      </c>
      <c r="F169" s="95">
        <v>1</v>
      </c>
      <c r="G169" s="95" t="s">
        <v>1020</v>
      </c>
      <c r="H169" s="95">
        <v>164</v>
      </c>
      <c r="I169" s="95">
        <f>Parts_Purchase[[#This Row],[Qty In]]*Parts_Purchase[[#This Row],[MRP]]</f>
        <v>164</v>
      </c>
      <c r="J169" s="14">
        <f t="shared" si="6"/>
        <v>1</v>
      </c>
      <c r="K169" s="37">
        <f t="shared" si="7"/>
        <v>2026</v>
      </c>
    </row>
    <row r="170" spans="1:12" x14ac:dyDescent="0.35">
      <c r="A170" s="93" t="s">
        <v>99</v>
      </c>
      <c r="B170" s="94">
        <v>46051</v>
      </c>
      <c r="C170" s="95">
        <v>1</v>
      </c>
      <c r="D170" s="95" t="s">
        <v>139</v>
      </c>
      <c r="E170" s="95" t="s">
        <v>346</v>
      </c>
      <c r="F170" s="95">
        <v>1</v>
      </c>
      <c r="G170" s="95" t="s">
        <v>1068</v>
      </c>
      <c r="H170" s="95">
        <v>309</v>
      </c>
      <c r="I170" s="95">
        <f>Parts_Purchase[[#This Row],[Qty In]]*Parts_Purchase[[#This Row],[MRP]]</f>
        <v>309</v>
      </c>
      <c r="J170" s="14">
        <f t="shared" si="6"/>
        <v>1</v>
      </c>
      <c r="K170" s="37">
        <f t="shared" si="7"/>
        <v>2026</v>
      </c>
    </row>
    <row r="171" spans="1:12" x14ac:dyDescent="0.35">
      <c r="A171" s="93" t="s">
        <v>99</v>
      </c>
      <c r="B171" s="94">
        <v>46051</v>
      </c>
      <c r="C171" s="95">
        <v>1</v>
      </c>
      <c r="D171" s="95" t="s">
        <v>140</v>
      </c>
      <c r="E171" s="95" t="s">
        <v>347</v>
      </c>
      <c r="F171" s="95">
        <v>1</v>
      </c>
      <c r="G171" s="95" t="s">
        <v>1068</v>
      </c>
      <c r="H171" s="95">
        <v>309</v>
      </c>
      <c r="I171" s="95">
        <f>Parts_Purchase[[#This Row],[Qty In]]*Parts_Purchase[[#This Row],[MRP]]</f>
        <v>309</v>
      </c>
      <c r="J171" s="14">
        <f t="shared" si="6"/>
        <v>1</v>
      </c>
      <c r="K171" s="37">
        <f t="shared" si="7"/>
        <v>2026</v>
      </c>
    </row>
    <row r="172" spans="1:12" x14ac:dyDescent="0.35">
      <c r="A172" s="93" t="s">
        <v>99</v>
      </c>
      <c r="B172" s="94">
        <v>46051</v>
      </c>
      <c r="C172" s="95">
        <v>1</v>
      </c>
      <c r="D172" s="95" t="s">
        <v>141</v>
      </c>
      <c r="E172" s="95" t="s">
        <v>354</v>
      </c>
      <c r="F172" s="95">
        <v>1</v>
      </c>
      <c r="G172" s="95" t="s">
        <v>1070</v>
      </c>
      <c r="H172" s="95">
        <v>592</v>
      </c>
      <c r="I172" s="95">
        <f>Parts_Purchase[[#This Row],[Qty In]]*Parts_Purchase[[#This Row],[MRP]]</f>
        <v>592</v>
      </c>
      <c r="J172" s="14">
        <f t="shared" si="6"/>
        <v>1</v>
      </c>
      <c r="K172" s="37">
        <f t="shared" si="7"/>
        <v>2026</v>
      </c>
    </row>
    <row r="173" spans="1:12" x14ac:dyDescent="0.35">
      <c r="A173" s="93" t="s">
        <v>99</v>
      </c>
      <c r="B173" s="94">
        <v>46051</v>
      </c>
      <c r="C173" s="95">
        <v>1</v>
      </c>
      <c r="D173" s="95" t="s">
        <v>431</v>
      </c>
      <c r="E173" s="95" t="s">
        <v>432</v>
      </c>
      <c r="F173" s="95">
        <v>10</v>
      </c>
      <c r="G173" s="95" t="s">
        <v>1026</v>
      </c>
      <c r="H173" s="95">
        <v>19</v>
      </c>
      <c r="I173" s="95">
        <f>Parts_Purchase[[#This Row],[Qty In]]*Parts_Purchase[[#This Row],[MRP]]</f>
        <v>190</v>
      </c>
      <c r="J173" s="14">
        <f t="shared" si="6"/>
        <v>1</v>
      </c>
      <c r="K173" s="37">
        <f t="shared" si="7"/>
        <v>2026</v>
      </c>
    </row>
    <row r="174" spans="1:12" x14ac:dyDescent="0.35">
      <c r="A174" s="93" t="s">
        <v>99</v>
      </c>
      <c r="B174" s="94">
        <v>46051</v>
      </c>
      <c r="C174" s="95">
        <v>1</v>
      </c>
      <c r="D174" s="95" t="s">
        <v>433</v>
      </c>
      <c r="E174" s="95" t="s">
        <v>434</v>
      </c>
      <c r="F174" s="95">
        <v>1</v>
      </c>
      <c r="G174" s="95">
        <v>59</v>
      </c>
      <c r="H174" s="95">
        <v>390</v>
      </c>
      <c r="I174" s="95">
        <f>Parts_Purchase[[#This Row],[Qty In]]*Parts_Purchase[[#This Row],[MRP]]</f>
        <v>390</v>
      </c>
      <c r="J174" s="14">
        <f t="shared" si="6"/>
        <v>1</v>
      </c>
      <c r="K174" s="37">
        <f t="shared" si="7"/>
        <v>2026</v>
      </c>
    </row>
    <row r="175" spans="1:12" x14ac:dyDescent="0.35">
      <c r="A175" s="93" t="s">
        <v>99</v>
      </c>
      <c r="B175" s="94">
        <v>46051</v>
      </c>
      <c r="C175" s="95">
        <v>1</v>
      </c>
      <c r="D175" s="95" t="s">
        <v>298</v>
      </c>
      <c r="E175" s="95" t="s">
        <v>435</v>
      </c>
      <c r="F175" s="95">
        <v>1</v>
      </c>
      <c r="G175" s="95">
        <v>38</v>
      </c>
      <c r="H175" s="95">
        <v>2134</v>
      </c>
      <c r="I175" s="95">
        <f>Parts_Purchase[[#This Row],[Qty In]]*Parts_Purchase[[#This Row],[MRP]]</f>
        <v>2134</v>
      </c>
      <c r="J175" s="14">
        <f t="shared" si="6"/>
        <v>1</v>
      </c>
      <c r="K175" s="37">
        <f t="shared" si="7"/>
        <v>2026</v>
      </c>
    </row>
    <row r="176" spans="1:12" x14ac:dyDescent="0.35">
      <c r="A176" s="93" t="s">
        <v>99</v>
      </c>
      <c r="B176" s="94">
        <v>46051</v>
      </c>
      <c r="C176" s="95">
        <v>1</v>
      </c>
      <c r="D176" s="95" t="s">
        <v>436</v>
      </c>
      <c r="E176" s="95" t="s">
        <v>437</v>
      </c>
      <c r="F176" s="95">
        <v>2</v>
      </c>
      <c r="G176" s="95" t="s">
        <v>1016</v>
      </c>
      <c r="H176" s="95">
        <v>36</v>
      </c>
      <c r="I176" s="95">
        <f>Parts_Purchase[[#This Row],[Qty In]]*Parts_Purchase[[#This Row],[MRP]]</f>
        <v>72</v>
      </c>
      <c r="J176" s="14">
        <f t="shared" si="6"/>
        <v>1</v>
      </c>
      <c r="K176" s="37">
        <f t="shared" si="7"/>
        <v>2026</v>
      </c>
    </row>
    <row r="177" spans="1:12" x14ac:dyDescent="0.35">
      <c r="A177" s="93" t="s">
        <v>99</v>
      </c>
      <c r="B177" s="94">
        <v>46051</v>
      </c>
      <c r="C177" s="95">
        <v>1</v>
      </c>
      <c r="D177" s="96" t="s">
        <v>833</v>
      </c>
      <c r="E177" s="96" t="s">
        <v>833</v>
      </c>
      <c r="F177" s="95">
        <v>6</v>
      </c>
      <c r="G177" s="95" t="s">
        <v>1023</v>
      </c>
      <c r="H177" s="95">
        <v>50</v>
      </c>
      <c r="I177" s="95">
        <f>Parts_Purchase[[#This Row],[Qty In]]*Parts_Purchase[[#This Row],[MRP]]</f>
        <v>300</v>
      </c>
      <c r="J177" s="14">
        <f t="shared" si="6"/>
        <v>1</v>
      </c>
      <c r="K177" s="37">
        <f t="shared" si="7"/>
        <v>2026</v>
      </c>
    </row>
    <row r="178" spans="1:12" x14ac:dyDescent="0.35">
      <c r="A178" s="93" t="s">
        <v>99</v>
      </c>
      <c r="B178" s="94">
        <v>46051</v>
      </c>
      <c r="C178" s="95">
        <v>1</v>
      </c>
      <c r="D178" s="96" t="s">
        <v>834</v>
      </c>
      <c r="E178" s="96" t="s">
        <v>834</v>
      </c>
      <c r="F178" s="95">
        <v>6</v>
      </c>
      <c r="G178" s="95" t="s">
        <v>1024</v>
      </c>
      <c r="H178" s="95">
        <v>50</v>
      </c>
      <c r="I178" s="95">
        <f>Parts_Purchase[[#This Row],[Qty In]]*Parts_Purchase[[#This Row],[MRP]]</f>
        <v>300</v>
      </c>
      <c r="J178" s="14">
        <f t="shared" si="6"/>
        <v>1</v>
      </c>
      <c r="K178" s="37">
        <f t="shared" si="7"/>
        <v>2026</v>
      </c>
    </row>
    <row r="179" spans="1:12" x14ac:dyDescent="0.35">
      <c r="A179" s="93" t="s">
        <v>99</v>
      </c>
      <c r="B179" s="94">
        <v>46051</v>
      </c>
      <c r="C179" s="95">
        <v>1</v>
      </c>
      <c r="D179" s="95" t="s">
        <v>438</v>
      </c>
      <c r="E179" s="95" t="s">
        <v>439</v>
      </c>
      <c r="F179" s="95">
        <v>1</v>
      </c>
      <c r="G179" s="95">
        <v>44</v>
      </c>
      <c r="H179" s="95">
        <v>402</v>
      </c>
      <c r="I179" s="95">
        <f>Parts_Purchase[[#This Row],[Qty In]]*Parts_Purchase[[#This Row],[MRP]]</f>
        <v>402</v>
      </c>
      <c r="J179" s="14">
        <f t="shared" si="6"/>
        <v>1</v>
      </c>
      <c r="K179" s="37">
        <f t="shared" si="7"/>
        <v>2026</v>
      </c>
    </row>
    <row r="180" spans="1:12" x14ac:dyDescent="0.35">
      <c r="A180" s="93" t="s">
        <v>99</v>
      </c>
      <c r="B180" s="94">
        <v>46047</v>
      </c>
      <c r="C180" s="95"/>
      <c r="D180" s="95" t="s">
        <v>204</v>
      </c>
      <c r="E180" s="95" t="s">
        <v>205</v>
      </c>
      <c r="F180" s="95">
        <v>1</v>
      </c>
      <c r="G180" s="95">
        <v>53</v>
      </c>
      <c r="H180" s="95">
        <v>3783</v>
      </c>
      <c r="I180" s="95">
        <f>Parts_Purchase[[#This Row],[Qty In]]*Parts_Purchase[[#This Row],[MRP]]</f>
        <v>3783</v>
      </c>
      <c r="J180" s="14">
        <f t="shared" si="6"/>
        <v>1</v>
      </c>
      <c r="K180" s="37">
        <f t="shared" si="7"/>
        <v>2026</v>
      </c>
    </row>
    <row r="181" spans="1:12" x14ac:dyDescent="0.35">
      <c r="A181" s="93" t="s">
        <v>99</v>
      </c>
      <c r="B181" s="94">
        <v>46049</v>
      </c>
      <c r="C181" s="95"/>
      <c r="D181" s="95" t="s">
        <v>206</v>
      </c>
      <c r="E181" s="95" t="s">
        <v>207</v>
      </c>
      <c r="F181" s="95">
        <v>1</v>
      </c>
      <c r="G181" s="95">
        <v>52</v>
      </c>
      <c r="H181" s="95">
        <v>4818</v>
      </c>
      <c r="I181" s="95">
        <f>Parts_Purchase[[#This Row],[Qty In]]*Parts_Purchase[[#This Row],[MRP]]</f>
        <v>4818</v>
      </c>
      <c r="J181" s="14">
        <f t="shared" si="6"/>
        <v>1</v>
      </c>
      <c r="K181" s="37">
        <f t="shared" si="7"/>
        <v>2026</v>
      </c>
    </row>
    <row r="182" spans="1:12" x14ac:dyDescent="0.35">
      <c r="A182" s="93" t="s">
        <v>99</v>
      </c>
      <c r="B182" s="94">
        <v>46054</v>
      </c>
      <c r="C182" s="95"/>
      <c r="D182" s="95" t="s">
        <v>440</v>
      </c>
      <c r="E182" s="95" t="s">
        <v>579</v>
      </c>
      <c r="F182" s="95">
        <v>1</v>
      </c>
      <c r="G182" s="95">
        <v>42</v>
      </c>
      <c r="H182" s="95">
        <v>2456</v>
      </c>
      <c r="I182" s="95">
        <f>Parts_Purchase[[#This Row],[Qty In]]*Parts_Purchase[[#This Row],[MRP]]</f>
        <v>2456</v>
      </c>
      <c r="J182" s="14">
        <f t="shared" si="6"/>
        <v>2</v>
      </c>
      <c r="K182" s="37">
        <f t="shared" si="7"/>
        <v>2026</v>
      </c>
    </row>
    <row r="183" spans="1:12" x14ac:dyDescent="0.35">
      <c r="A183" s="93" t="s">
        <v>99</v>
      </c>
      <c r="B183" s="94">
        <v>46054</v>
      </c>
      <c r="C183" s="95"/>
      <c r="D183" s="95" t="s">
        <v>300</v>
      </c>
      <c r="E183" s="95" t="s">
        <v>304</v>
      </c>
      <c r="F183" s="95">
        <v>1</v>
      </c>
      <c r="G183" s="95">
        <v>39</v>
      </c>
      <c r="H183" s="95">
        <v>8339</v>
      </c>
      <c r="I183" s="95">
        <f>Parts_Purchase[[#This Row],[Qty In]]*Parts_Purchase[[#This Row],[MRP]]</f>
        <v>8339</v>
      </c>
      <c r="J183" s="14">
        <f t="shared" si="6"/>
        <v>2</v>
      </c>
      <c r="K183" s="37">
        <f t="shared" si="7"/>
        <v>2026</v>
      </c>
    </row>
    <row r="184" spans="1:12" x14ac:dyDescent="0.35">
      <c r="A184" s="93" t="s">
        <v>99</v>
      </c>
      <c r="B184" s="94">
        <v>46054</v>
      </c>
      <c r="C184" s="95"/>
      <c r="D184" s="95" t="s">
        <v>445</v>
      </c>
      <c r="E184" s="95" t="s">
        <v>461</v>
      </c>
      <c r="F184" s="95">
        <v>1</v>
      </c>
      <c r="G184" s="95">
        <v>36</v>
      </c>
      <c r="H184" s="95">
        <v>259</v>
      </c>
      <c r="I184" s="95">
        <f>Parts_Purchase[[#This Row],[Qty In]]*Parts_Purchase[[#This Row],[MRP]]</f>
        <v>259</v>
      </c>
      <c r="J184" s="14">
        <f t="shared" si="6"/>
        <v>2</v>
      </c>
      <c r="K184" s="37">
        <f t="shared" si="7"/>
        <v>2026</v>
      </c>
    </row>
    <row r="185" spans="1:12" x14ac:dyDescent="0.35">
      <c r="A185" s="93" t="s">
        <v>99</v>
      </c>
      <c r="B185" s="94">
        <v>46054</v>
      </c>
      <c r="C185" s="95"/>
      <c r="D185" s="95" t="s">
        <v>462</v>
      </c>
      <c r="E185" s="95" t="s">
        <v>463</v>
      </c>
      <c r="F185" s="95">
        <v>1</v>
      </c>
      <c r="G185" s="95">
        <v>36</v>
      </c>
      <c r="H185" s="95">
        <v>230</v>
      </c>
      <c r="I185" s="95">
        <f>Parts_Purchase[[#This Row],[Qty In]]*Parts_Purchase[[#This Row],[MRP]]</f>
        <v>230</v>
      </c>
      <c r="J185" s="14">
        <f t="shared" si="6"/>
        <v>2</v>
      </c>
      <c r="K185" s="37">
        <f t="shared" si="7"/>
        <v>2026</v>
      </c>
    </row>
    <row r="186" spans="1:12" x14ac:dyDescent="0.35">
      <c r="A186" s="93" t="s">
        <v>476</v>
      </c>
      <c r="B186" s="94">
        <v>46023</v>
      </c>
      <c r="C186" s="95" t="s">
        <v>477</v>
      </c>
      <c r="D186" s="95" t="s">
        <v>308</v>
      </c>
      <c r="E186" s="95" t="s">
        <v>308</v>
      </c>
      <c r="F186" s="95">
        <v>6</v>
      </c>
      <c r="G186" s="95">
        <v>1</v>
      </c>
      <c r="H186" s="95">
        <v>1480</v>
      </c>
      <c r="I186" s="95">
        <f>Parts_Purchase[[#This Row],[Qty In]]*Parts_Purchase[[#This Row],[MRP]]</f>
        <v>8880</v>
      </c>
      <c r="J186" s="14">
        <f t="shared" si="6"/>
        <v>1</v>
      </c>
      <c r="K186" s="37">
        <f t="shared" si="7"/>
        <v>2026</v>
      </c>
    </row>
    <row r="187" spans="1:12" x14ac:dyDescent="0.35">
      <c r="A187" s="93" t="s">
        <v>476</v>
      </c>
      <c r="B187" s="94">
        <v>46023</v>
      </c>
      <c r="C187" s="95" t="s">
        <v>477</v>
      </c>
      <c r="D187" s="95" t="s">
        <v>366</v>
      </c>
      <c r="E187" s="95" t="s">
        <v>366</v>
      </c>
      <c r="F187" s="95">
        <v>10</v>
      </c>
      <c r="G187" s="95">
        <v>1</v>
      </c>
      <c r="H187" s="95">
        <v>2080</v>
      </c>
      <c r="I187" s="95">
        <f>Parts_Purchase[[#This Row],[Qty In]]*Parts_Purchase[[#This Row],[MRP]]</f>
        <v>20800</v>
      </c>
      <c r="J187" s="14">
        <f t="shared" si="6"/>
        <v>1</v>
      </c>
      <c r="K187" s="37">
        <f t="shared" si="7"/>
        <v>2026</v>
      </c>
    </row>
    <row r="188" spans="1:12" x14ac:dyDescent="0.35">
      <c r="A188" s="93" t="s">
        <v>476</v>
      </c>
      <c r="B188" s="94">
        <v>46023</v>
      </c>
      <c r="C188" s="95" t="s">
        <v>477</v>
      </c>
      <c r="D188" s="95" t="s">
        <v>694</v>
      </c>
      <c r="E188" s="95" t="s">
        <v>192</v>
      </c>
      <c r="F188" s="95">
        <v>2</v>
      </c>
      <c r="G188" s="95">
        <v>1</v>
      </c>
      <c r="H188" s="95">
        <v>2288</v>
      </c>
      <c r="I188" s="95">
        <f>Parts_Purchase[[#This Row],[Qty In]]*Parts_Purchase[[#This Row],[MRP]]</f>
        <v>4576</v>
      </c>
      <c r="J188" s="14">
        <f t="shared" si="6"/>
        <v>1</v>
      </c>
      <c r="K188" s="37">
        <f t="shared" si="7"/>
        <v>2026</v>
      </c>
    </row>
    <row r="189" spans="1:12" x14ac:dyDescent="0.35">
      <c r="A189" s="93" t="s">
        <v>476</v>
      </c>
      <c r="B189" s="94">
        <v>46023</v>
      </c>
      <c r="C189" s="95" t="s">
        <v>477</v>
      </c>
      <c r="D189" s="95" t="s">
        <v>466</v>
      </c>
      <c r="E189" s="95" t="s">
        <v>467</v>
      </c>
      <c r="F189" s="95">
        <v>1</v>
      </c>
      <c r="G189" s="95">
        <v>66</v>
      </c>
      <c r="H189" s="95">
        <v>3496</v>
      </c>
      <c r="I189" s="95">
        <f>Parts_Purchase[[#This Row],[Qty In]]*Parts_Purchase[[#This Row],[MRP]]</f>
        <v>3496</v>
      </c>
      <c r="J189" s="14">
        <f t="shared" si="6"/>
        <v>1</v>
      </c>
      <c r="K189" s="37">
        <f t="shared" si="7"/>
        <v>2026</v>
      </c>
    </row>
    <row r="190" spans="1:12" x14ac:dyDescent="0.35">
      <c r="A190" s="93" t="s">
        <v>476</v>
      </c>
      <c r="B190" s="94">
        <v>46023</v>
      </c>
      <c r="C190" s="95" t="s">
        <v>477</v>
      </c>
      <c r="D190" s="95" t="s">
        <v>90</v>
      </c>
      <c r="E190" s="95" t="s">
        <v>176</v>
      </c>
      <c r="F190" s="95">
        <v>7</v>
      </c>
      <c r="G190" s="95">
        <v>18</v>
      </c>
      <c r="H190" s="95">
        <v>359</v>
      </c>
      <c r="I190" s="95">
        <f>Parts_Purchase[[#This Row],[Qty In]]*Parts_Purchase[[#This Row],[MRP]]</f>
        <v>2513</v>
      </c>
      <c r="J190" s="14">
        <f t="shared" si="6"/>
        <v>1</v>
      </c>
      <c r="K190" s="37">
        <f t="shared" si="7"/>
        <v>2026</v>
      </c>
    </row>
    <row r="191" spans="1:12" x14ac:dyDescent="0.35">
      <c r="A191" s="93" t="s">
        <v>476</v>
      </c>
      <c r="B191" s="94">
        <v>46023</v>
      </c>
      <c r="C191" s="95" t="s">
        <v>477</v>
      </c>
      <c r="D191" s="95" t="s">
        <v>468</v>
      </c>
      <c r="E191" s="95" t="s">
        <v>469</v>
      </c>
      <c r="F191" s="95">
        <v>1</v>
      </c>
      <c r="G191" s="95">
        <v>40</v>
      </c>
      <c r="H191" s="95">
        <v>5500</v>
      </c>
      <c r="I191" s="95">
        <f>Parts_Purchase[[#This Row],[Qty In]]*Parts_Purchase[[#This Row],[MRP]]</f>
        <v>5500</v>
      </c>
      <c r="J191" s="14">
        <f t="shared" si="6"/>
        <v>1</v>
      </c>
      <c r="K191" s="37">
        <f t="shared" si="7"/>
        <v>2026</v>
      </c>
      <c r="L191" s="7" t="s">
        <v>1014</v>
      </c>
    </row>
    <row r="192" spans="1:12" x14ac:dyDescent="0.35">
      <c r="A192" s="93" t="s">
        <v>476</v>
      </c>
      <c r="B192" s="94">
        <v>46023</v>
      </c>
      <c r="C192" s="95" t="s">
        <v>477</v>
      </c>
      <c r="D192" s="95" t="s">
        <v>470</v>
      </c>
      <c r="E192" s="95" t="s">
        <v>471</v>
      </c>
      <c r="F192" s="95">
        <v>1</v>
      </c>
      <c r="G192" s="95">
        <v>36</v>
      </c>
      <c r="H192" s="95">
        <v>232</v>
      </c>
      <c r="I192" s="95">
        <f>Parts_Purchase[[#This Row],[Qty In]]*Parts_Purchase[[#This Row],[MRP]]</f>
        <v>232</v>
      </c>
      <c r="J192" s="14">
        <f t="shared" si="6"/>
        <v>1</v>
      </c>
      <c r="K192" s="37">
        <f t="shared" si="7"/>
        <v>2026</v>
      </c>
    </row>
    <row r="193" spans="1:12" x14ac:dyDescent="0.35">
      <c r="A193" s="93" t="s">
        <v>476</v>
      </c>
      <c r="B193" s="94">
        <v>46023</v>
      </c>
      <c r="C193" s="95" t="s">
        <v>477</v>
      </c>
      <c r="D193" s="95" t="s">
        <v>472</v>
      </c>
      <c r="E193" s="95" t="s">
        <v>653</v>
      </c>
      <c r="F193" s="95">
        <v>1</v>
      </c>
      <c r="G193" s="95">
        <v>46</v>
      </c>
      <c r="H193" s="95">
        <v>1880</v>
      </c>
      <c r="I193" s="95">
        <f>Parts_Purchase[[#This Row],[Qty In]]*Parts_Purchase[[#This Row],[MRP]]</f>
        <v>1880</v>
      </c>
      <c r="J193" s="14">
        <f t="shared" si="6"/>
        <v>1</v>
      </c>
      <c r="K193" s="37">
        <f t="shared" si="7"/>
        <v>2026</v>
      </c>
    </row>
    <row r="194" spans="1:12" x14ac:dyDescent="0.35">
      <c r="A194" s="93" t="s">
        <v>476</v>
      </c>
      <c r="B194" s="94">
        <v>46023</v>
      </c>
      <c r="C194" s="95" t="s">
        <v>477</v>
      </c>
      <c r="D194" s="95" t="s">
        <v>473</v>
      </c>
      <c r="E194" s="95" t="s">
        <v>474</v>
      </c>
      <c r="F194" s="95">
        <v>1</v>
      </c>
      <c r="G194" s="95">
        <v>61</v>
      </c>
      <c r="H194" s="95">
        <v>4413</v>
      </c>
      <c r="I194" s="95">
        <f>Parts_Purchase[[#This Row],[Qty In]]*Parts_Purchase[[#This Row],[MRP]]</f>
        <v>4413</v>
      </c>
      <c r="J194" s="14">
        <f t="shared" si="6"/>
        <v>1</v>
      </c>
      <c r="K194" s="37">
        <f t="shared" si="7"/>
        <v>2026</v>
      </c>
    </row>
    <row r="195" spans="1:12" x14ac:dyDescent="0.35">
      <c r="A195" s="93" t="s">
        <v>476</v>
      </c>
      <c r="B195" s="94">
        <v>46023</v>
      </c>
      <c r="C195" s="95" t="s">
        <v>477</v>
      </c>
      <c r="D195" s="95" t="s">
        <v>91</v>
      </c>
      <c r="E195" s="95" t="s">
        <v>319</v>
      </c>
      <c r="F195" s="95">
        <v>3</v>
      </c>
      <c r="G195" s="95">
        <v>12</v>
      </c>
      <c r="H195" s="95">
        <v>1575</v>
      </c>
      <c r="I195" s="95">
        <f>Parts_Purchase[[#This Row],[Qty In]]*Parts_Purchase[[#This Row],[MRP]]</f>
        <v>4725</v>
      </c>
      <c r="J195" s="14">
        <f t="shared" si="6"/>
        <v>1</v>
      </c>
      <c r="K195" s="37">
        <f t="shared" si="7"/>
        <v>2026</v>
      </c>
    </row>
    <row r="196" spans="1:12" x14ac:dyDescent="0.35">
      <c r="A196" s="93" t="s">
        <v>476</v>
      </c>
      <c r="B196" s="94">
        <v>46023</v>
      </c>
      <c r="C196" s="95" t="s">
        <v>477</v>
      </c>
      <c r="D196" s="95" t="s">
        <v>238</v>
      </c>
      <c r="E196" s="95" t="s">
        <v>427</v>
      </c>
      <c r="F196" s="95">
        <v>5</v>
      </c>
      <c r="G196" s="95">
        <v>13</v>
      </c>
      <c r="H196" s="95">
        <v>655</v>
      </c>
      <c r="I196" s="95">
        <f>Parts_Purchase[[#This Row],[Qty In]]*Parts_Purchase[[#This Row],[MRP]]</f>
        <v>3275</v>
      </c>
      <c r="J196" s="14">
        <f t="shared" si="6"/>
        <v>1</v>
      </c>
      <c r="K196" s="37">
        <f t="shared" si="7"/>
        <v>2026</v>
      </c>
    </row>
    <row r="197" spans="1:12" x14ac:dyDescent="0.35">
      <c r="A197" s="93" t="s">
        <v>476</v>
      </c>
      <c r="B197" s="94">
        <v>46023</v>
      </c>
      <c r="C197" s="95" t="s">
        <v>477</v>
      </c>
      <c r="D197" s="95" t="s">
        <v>424</v>
      </c>
      <c r="E197" s="95" t="s">
        <v>475</v>
      </c>
      <c r="F197" s="95">
        <v>1</v>
      </c>
      <c r="G197" s="95">
        <v>13</v>
      </c>
      <c r="H197" s="95">
        <v>1411</v>
      </c>
      <c r="I197" s="95">
        <f>Parts_Purchase[[#This Row],[Qty In]]*Parts_Purchase[[#This Row],[MRP]]</f>
        <v>1411</v>
      </c>
      <c r="J197" s="14">
        <f t="shared" si="6"/>
        <v>1</v>
      </c>
      <c r="K197" s="37">
        <f t="shared" si="7"/>
        <v>2026</v>
      </c>
    </row>
    <row r="198" spans="1:12" x14ac:dyDescent="0.35">
      <c r="A198" s="93" t="s">
        <v>476</v>
      </c>
      <c r="B198" s="94">
        <v>46023</v>
      </c>
      <c r="C198" s="95" t="s">
        <v>477</v>
      </c>
      <c r="D198" s="95" t="s">
        <v>98</v>
      </c>
      <c r="E198" s="95" t="s">
        <v>319</v>
      </c>
      <c r="F198" s="95">
        <v>5</v>
      </c>
      <c r="G198" s="95">
        <v>14</v>
      </c>
      <c r="H198" s="95">
        <v>711</v>
      </c>
      <c r="I198" s="95">
        <f>Parts_Purchase[[#This Row],[Qty In]]*Parts_Purchase[[#This Row],[MRP]]</f>
        <v>3555</v>
      </c>
      <c r="J198" s="14">
        <f t="shared" si="6"/>
        <v>1</v>
      </c>
      <c r="K198" s="37">
        <f t="shared" si="7"/>
        <v>2026</v>
      </c>
    </row>
    <row r="199" spans="1:12" x14ac:dyDescent="0.35">
      <c r="A199" s="93" t="s">
        <v>476</v>
      </c>
      <c r="B199" s="94">
        <v>46023</v>
      </c>
      <c r="C199" s="95" t="s">
        <v>477</v>
      </c>
      <c r="D199" s="95" t="s">
        <v>172</v>
      </c>
      <c r="E199" s="95" t="s">
        <v>326</v>
      </c>
      <c r="F199" s="95">
        <v>1</v>
      </c>
      <c r="G199" s="95">
        <v>44</v>
      </c>
      <c r="H199" s="95">
        <v>2296</v>
      </c>
      <c r="I199" s="95">
        <f>Parts_Purchase[[#This Row],[Qty In]]*Parts_Purchase[[#This Row],[MRP]]</f>
        <v>2296</v>
      </c>
      <c r="J199" s="14">
        <f t="shared" si="6"/>
        <v>1</v>
      </c>
      <c r="K199" s="37">
        <f t="shared" si="7"/>
        <v>2026</v>
      </c>
    </row>
    <row r="200" spans="1:12" x14ac:dyDescent="0.35">
      <c r="A200" s="93" t="s">
        <v>479</v>
      </c>
      <c r="B200" s="94">
        <v>46024</v>
      </c>
      <c r="C200" s="95" t="s">
        <v>480</v>
      </c>
      <c r="D200" s="95" t="s">
        <v>460</v>
      </c>
      <c r="E200" s="95" t="s">
        <v>478</v>
      </c>
      <c r="F200" s="95">
        <v>8</v>
      </c>
      <c r="G200" s="95">
        <v>28</v>
      </c>
      <c r="H200" s="95">
        <v>10</v>
      </c>
      <c r="I200" s="95">
        <f>Parts_Purchase[[#This Row],[Qty In]]*Parts_Purchase[[#This Row],[MRP]]</f>
        <v>80</v>
      </c>
      <c r="J200" s="14">
        <f t="shared" si="6"/>
        <v>1</v>
      </c>
      <c r="K200" s="37">
        <f t="shared" si="7"/>
        <v>2026</v>
      </c>
    </row>
    <row r="201" spans="1:12" x14ac:dyDescent="0.35">
      <c r="A201" s="93" t="s">
        <v>479</v>
      </c>
      <c r="B201" s="94">
        <v>46024</v>
      </c>
      <c r="C201" s="95" t="s">
        <v>480</v>
      </c>
      <c r="D201" s="95" t="s">
        <v>458</v>
      </c>
      <c r="E201" s="95" t="s">
        <v>458</v>
      </c>
      <c r="F201" s="95">
        <v>1</v>
      </c>
      <c r="G201" s="95">
        <v>28</v>
      </c>
      <c r="H201" s="95">
        <v>20</v>
      </c>
      <c r="I201" s="95">
        <f>Parts_Purchase[[#This Row],[Qty In]]*Parts_Purchase[[#This Row],[MRP]]</f>
        <v>20</v>
      </c>
      <c r="J201" s="14">
        <f t="shared" si="6"/>
        <v>1</v>
      </c>
      <c r="K201" s="37">
        <f t="shared" si="7"/>
        <v>2026</v>
      </c>
    </row>
    <row r="202" spans="1:12" x14ac:dyDescent="0.35">
      <c r="A202" s="93" t="s">
        <v>479</v>
      </c>
      <c r="B202" s="94">
        <v>46023</v>
      </c>
      <c r="C202" s="95" t="s">
        <v>480</v>
      </c>
      <c r="D202" s="95" t="s">
        <v>446</v>
      </c>
      <c r="E202" s="95" t="s">
        <v>446</v>
      </c>
      <c r="F202" s="95">
        <v>2</v>
      </c>
      <c r="G202" s="95">
        <v>28</v>
      </c>
      <c r="H202" s="95">
        <v>35</v>
      </c>
      <c r="I202" s="95">
        <f>Parts_Purchase[[#This Row],[Qty In]]*Parts_Purchase[[#This Row],[MRP]]</f>
        <v>70</v>
      </c>
      <c r="J202" s="14">
        <f>MONTH(B202)</f>
        <v>1</v>
      </c>
      <c r="K202" s="37">
        <f>YEAR(B202)</f>
        <v>2026</v>
      </c>
    </row>
    <row r="203" spans="1:12" x14ac:dyDescent="0.35">
      <c r="A203" s="93" t="s">
        <v>99</v>
      </c>
      <c r="B203" s="94">
        <v>46057</v>
      </c>
      <c r="C203" s="95"/>
      <c r="D203" s="95" t="s">
        <v>486</v>
      </c>
      <c r="E203" s="95" t="s">
        <v>490</v>
      </c>
      <c r="F203" s="95">
        <v>2</v>
      </c>
      <c r="G203" s="95" t="s">
        <v>1516</v>
      </c>
      <c r="H203" s="95">
        <v>44</v>
      </c>
      <c r="I203" s="95">
        <f>Parts_Purchase[[#This Row],[Qty In]]*Parts_Purchase[[#This Row],[MRP]]</f>
        <v>88</v>
      </c>
      <c r="J203" s="14">
        <f>MONTH(B203)</f>
        <v>2</v>
      </c>
      <c r="K203" s="37">
        <f>YEAR(B203)</f>
        <v>2026</v>
      </c>
    </row>
    <row r="204" spans="1:12" x14ac:dyDescent="0.35">
      <c r="A204" s="93" t="s">
        <v>99</v>
      </c>
      <c r="B204" s="94">
        <v>46057</v>
      </c>
      <c r="C204" s="95"/>
      <c r="D204" s="95" t="s">
        <v>491</v>
      </c>
      <c r="E204" s="95" t="s">
        <v>492</v>
      </c>
      <c r="F204" s="95">
        <v>2</v>
      </c>
      <c r="G204" s="95" t="s">
        <v>1516</v>
      </c>
      <c r="H204" s="95">
        <v>11</v>
      </c>
      <c r="I204" s="95">
        <f>Parts_Purchase[[#This Row],[Qty In]]*Parts_Purchase[[#This Row],[MRP]]</f>
        <v>22</v>
      </c>
      <c r="J204" s="14">
        <f t="shared" si="6"/>
        <v>2</v>
      </c>
      <c r="K204" s="37">
        <f t="shared" si="7"/>
        <v>2026</v>
      </c>
      <c r="L204" s="7" t="s">
        <v>1014</v>
      </c>
    </row>
    <row r="205" spans="1:12" x14ac:dyDescent="0.35">
      <c r="A205" s="93" t="s">
        <v>99</v>
      </c>
      <c r="B205" s="94">
        <v>46057</v>
      </c>
      <c r="C205" s="95"/>
      <c r="D205" s="95" t="s">
        <v>493</v>
      </c>
      <c r="E205" s="95" t="s">
        <v>494</v>
      </c>
      <c r="F205" s="95">
        <v>6</v>
      </c>
      <c r="G205" s="95">
        <v>35</v>
      </c>
      <c r="H205" s="95">
        <v>6</v>
      </c>
      <c r="I205" s="95">
        <f>Parts_Purchase[[#This Row],[Qty In]]*Parts_Purchase[[#This Row],[MRP]]</f>
        <v>36</v>
      </c>
      <c r="J205" s="14">
        <f t="shared" si="6"/>
        <v>2</v>
      </c>
      <c r="K205" s="37">
        <f t="shared" si="7"/>
        <v>2026</v>
      </c>
      <c r="L205" s="7" t="s">
        <v>1014</v>
      </c>
    </row>
    <row r="206" spans="1:12" x14ac:dyDescent="0.35">
      <c r="A206" s="93" t="s">
        <v>99</v>
      </c>
      <c r="B206" s="94">
        <v>46057</v>
      </c>
      <c r="C206" s="95"/>
      <c r="D206" s="95" t="s">
        <v>495</v>
      </c>
      <c r="E206" s="95" t="s">
        <v>496</v>
      </c>
      <c r="F206" s="95">
        <v>6</v>
      </c>
      <c r="G206" s="95" t="s">
        <v>1200</v>
      </c>
      <c r="H206" s="95">
        <v>5</v>
      </c>
      <c r="I206" s="95">
        <f>Parts_Purchase[[#This Row],[Qty In]]*Parts_Purchase[[#This Row],[MRP]]</f>
        <v>30</v>
      </c>
      <c r="J206" s="14">
        <f t="shared" si="6"/>
        <v>2</v>
      </c>
      <c r="K206" s="37">
        <f t="shared" si="7"/>
        <v>2026</v>
      </c>
    </row>
    <row r="207" spans="1:12" x14ac:dyDescent="0.35">
      <c r="A207" s="93" t="s">
        <v>99</v>
      </c>
      <c r="B207" s="94">
        <v>46057</v>
      </c>
      <c r="C207" s="95"/>
      <c r="D207" s="95" t="s">
        <v>92</v>
      </c>
      <c r="E207" s="95" t="s">
        <v>320</v>
      </c>
      <c r="F207" s="95">
        <v>10</v>
      </c>
      <c r="G207" s="95">
        <v>6</v>
      </c>
      <c r="H207" s="95">
        <v>1388</v>
      </c>
      <c r="I207" s="95">
        <f>Parts_Purchase[[#This Row],[Qty In]]*Parts_Purchase[[#This Row],[MRP]]</f>
        <v>13880</v>
      </c>
      <c r="J207" s="14">
        <f t="shared" si="6"/>
        <v>2</v>
      </c>
      <c r="K207" s="37">
        <f t="shared" si="7"/>
        <v>2026</v>
      </c>
    </row>
    <row r="208" spans="1:12" x14ac:dyDescent="0.35">
      <c r="A208" s="93" t="s">
        <v>99</v>
      </c>
      <c r="B208" s="94">
        <v>46057</v>
      </c>
      <c r="C208" s="95"/>
      <c r="D208" s="95" t="s">
        <v>366</v>
      </c>
      <c r="E208" s="95" t="s">
        <v>366</v>
      </c>
      <c r="F208" s="95">
        <v>10</v>
      </c>
      <c r="G208" s="95">
        <v>1</v>
      </c>
      <c r="H208" s="95">
        <v>2080</v>
      </c>
      <c r="I208" s="95">
        <f>Parts_Purchase[[#This Row],[Qty In]]*Parts_Purchase[[#This Row],[MRP]]</f>
        <v>20800</v>
      </c>
      <c r="J208" s="14">
        <f t="shared" si="6"/>
        <v>2</v>
      </c>
      <c r="K208" s="37">
        <f t="shared" si="7"/>
        <v>2026</v>
      </c>
    </row>
    <row r="209" spans="1:11" x14ac:dyDescent="0.35">
      <c r="A209" s="93" t="s">
        <v>99</v>
      </c>
      <c r="B209" s="94">
        <v>46057</v>
      </c>
      <c r="C209" s="95"/>
      <c r="D209" s="95" t="s">
        <v>625</v>
      </c>
      <c r="E209" s="95" t="s">
        <v>656</v>
      </c>
      <c r="F209" s="95">
        <v>10</v>
      </c>
      <c r="G209" s="95">
        <v>64</v>
      </c>
      <c r="H209" s="95">
        <v>204</v>
      </c>
      <c r="I209" s="95">
        <f>Parts_Purchase[[#This Row],[Qty In]]*Parts_Purchase[[#This Row],[MRP]]</f>
        <v>2040</v>
      </c>
      <c r="J209" s="14">
        <f t="shared" si="6"/>
        <v>2</v>
      </c>
      <c r="K209" s="37">
        <f t="shared" si="7"/>
        <v>2026</v>
      </c>
    </row>
    <row r="210" spans="1:11" x14ac:dyDescent="0.35">
      <c r="A210" s="93" t="s">
        <v>99</v>
      </c>
      <c r="B210" s="94">
        <v>46057</v>
      </c>
      <c r="C210" s="95"/>
      <c r="D210" s="95" t="s">
        <v>497</v>
      </c>
      <c r="E210" s="95" t="s">
        <v>498</v>
      </c>
      <c r="F210" s="95">
        <v>4</v>
      </c>
      <c r="G210" s="95">
        <v>63</v>
      </c>
      <c r="H210" s="95">
        <v>107</v>
      </c>
      <c r="I210" s="95">
        <f>Parts_Purchase[[#This Row],[Qty In]]*Parts_Purchase[[#This Row],[MRP]]</f>
        <v>428</v>
      </c>
      <c r="J210" s="14">
        <f t="shared" si="6"/>
        <v>2</v>
      </c>
      <c r="K210" s="37">
        <f t="shared" si="7"/>
        <v>2026</v>
      </c>
    </row>
    <row r="211" spans="1:11" x14ac:dyDescent="0.35">
      <c r="A211" s="93" t="s">
        <v>99</v>
      </c>
      <c r="B211" s="94">
        <v>46057</v>
      </c>
      <c r="C211" s="95"/>
      <c r="D211" s="95" t="s">
        <v>499</v>
      </c>
      <c r="E211" s="95" t="s">
        <v>500</v>
      </c>
      <c r="F211" s="95">
        <v>4</v>
      </c>
      <c r="G211" s="95">
        <v>63</v>
      </c>
      <c r="H211" s="95">
        <v>495</v>
      </c>
      <c r="I211" s="95">
        <f>Parts_Purchase[[#This Row],[Qty In]]*Parts_Purchase[[#This Row],[MRP]]</f>
        <v>1980</v>
      </c>
      <c r="J211" s="14">
        <f t="shared" si="6"/>
        <v>2</v>
      </c>
      <c r="K211" s="37">
        <f t="shared" si="7"/>
        <v>2026</v>
      </c>
    </row>
    <row r="212" spans="1:11" x14ac:dyDescent="0.35">
      <c r="A212" s="93" t="s">
        <v>99</v>
      </c>
      <c r="B212" s="94">
        <v>46057</v>
      </c>
      <c r="C212" s="95"/>
      <c r="D212" s="95" t="s">
        <v>852</v>
      </c>
      <c r="E212" s="95" t="s">
        <v>501</v>
      </c>
      <c r="F212" s="95">
        <v>10</v>
      </c>
      <c r="G212" s="95">
        <v>9</v>
      </c>
      <c r="H212" s="95">
        <v>470</v>
      </c>
      <c r="I212" s="95">
        <f>Parts_Purchase[[#This Row],[Qty In]]*Parts_Purchase[[#This Row],[MRP]]</f>
        <v>4700</v>
      </c>
      <c r="J212" s="14">
        <f t="shared" si="6"/>
        <v>2</v>
      </c>
      <c r="K212" s="37">
        <f t="shared" si="7"/>
        <v>2026</v>
      </c>
    </row>
    <row r="213" spans="1:11" x14ac:dyDescent="0.35">
      <c r="A213" s="93" t="s">
        <v>99</v>
      </c>
      <c r="B213" s="94">
        <v>46057</v>
      </c>
      <c r="C213" s="95"/>
      <c r="D213" s="95" t="s">
        <v>853</v>
      </c>
      <c r="E213" s="95" t="s">
        <v>502</v>
      </c>
      <c r="F213" s="95">
        <v>10</v>
      </c>
      <c r="G213" s="95">
        <v>9</v>
      </c>
      <c r="H213" s="95">
        <v>475</v>
      </c>
      <c r="I213" s="95">
        <f>Parts_Purchase[[#This Row],[Qty In]]*Parts_Purchase[[#This Row],[MRP]]</f>
        <v>4750</v>
      </c>
      <c r="J213" s="14">
        <f t="shared" si="6"/>
        <v>2</v>
      </c>
      <c r="K213" s="37">
        <f t="shared" si="7"/>
        <v>2026</v>
      </c>
    </row>
    <row r="214" spans="1:11" x14ac:dyDescent="0.35">
      <c r="A214" s="93" t="s">
        <v>99</v>
      </c>
      <c r="B214" s="94">
        <v>46057</v>
      </c>
      <c r="C214" s="95"/>
      <c r="D214" s="95" t="s">
        <v>367</v>
      </c>
      <c r="E214" s="95" t="s">
        <v>367</v>
      </c>
      <c r="F214" s="95">
        <v>10</v>
      </c>
      <c r="G214" s="95">
        <v>7</v>
      </c>
      <c r="H214" s="95">
        <v>325</v>
      </c>
      <c r="I214" s="95">
        <f>Parts_Purchase[[#This Row],[Qty In]]*Parts_Purchase[[#This Row],[MRP]]</f>
        <v>3250</v>
      </c>
      <c r="J214" s="14">
        <f t="shared" si="6"/>
        <v>2</v>
      </c>
      <c r="K214" s="37">
        <f t="shared" si="7"/>
        <v>2026</v>
      </c>
    </row>
    <row r="215" spans="1:11" x14ac:dyDescent="0.35">
      <c r="A215" s="93" t="s">
        <v>99</v>
      </c>
      <c r="B215" s="94">
        <v>46057</v>
      </c>
      <c r="C215" s="95"/>
      <c r="D215" s="95" t="s">
        <v>376</v>
      </c>
      <c r="E215" s="95" t="s">
        <v>400</v>
      </c>
      <c r="F215" s="95">
        <v>50</v>
      </c>
      <c r="G215" s="95" t="s">
        <v>1032</v>
      </c>
      <c r="H215" s="95">
        <v>160</v>
      </c>
      <c r="I215" s="95">
        <f>Parts_Purchase[[#This Row],[Qty In]]*Parts_Purchase[[#This Row],[MRP]]</f>
        <v>8000</v>
      </c>
      <c r="J215" s="14">
        <f t="shared" si="6"/>
        <v>2</v>
      </c>
      <c r="K215" s="37">
        <f t="shared" si="7"/>
        <v>2026</v>
      </c>
    </row>
    <row r="216" spans="1:11" x14ac:dyDescent="0.35">
      <c r="A216" s="93" t="s">
        <v>99</v>
      </c>
      <c r="B216" s="94">
        <v>46057</v>
      </c>
      <c r="C216" s="95"/>
      <c r="D216" s="95" t="s">
        <v>503</v>
      </c>
      <c r="E216" s="95" t="s">
        <v>504</v>
      </c>
      <c r="F216" s="95">
        <v>5</v>
      </c>
      <c r="G216" s="95">
        <v>54</v>
      </c>
      <c r="H216" s="95">
        <v>257</v>
      </c>
      <c r="I216" s="95">
        <f>Parts_Purchase[[#This Row],[Qty In]]*Parts_Purchase[[#This Row],[MRP]]</f>
        <v>1285</v>
      </c>
      <c r="J216" s="14">
        <f t="shared" ref="J216:J276" si="8">MONTH(B216)</f>
        <v>2</v>
      </c>
      <c r="K216" s="37">
        <f t="shared" ref="K216:K276" si="9">YEAR(B216)</f>
        <v>2026</v>
      </c>
    </row>
    <row r="217" spans="1:11" x14ac:dyDescent="0.35">
      <c r="A217" s="93" t="s">
        <v>99</v>
      </c>
      <c r="B217" s="94">
        <v>46057</v>
      </c>
      <c r="C217" s="95"/>
      <c r="D217" s="95" t="s">
        <v>505</v>
      </c>
      <c r="E217" s="95" t="s">
        <v>506</v>
      </c>
      <c r="F217" s="95">
        <v>2</v>
      </c>
      <c r="G217" s="95">
        <v>54</v>
      </c>
      <c r="H217" s="95">
        <v>257</v>
      </c>
      <c r="I217" s="95">
        <f>Parts_Purchase[[#This Row],[Qty In]]*Parts_Purchase[[#This Row],[MRP]]</f>
        <v>514</v>
      </c>
      <c r="J217" s="14">
        <f t="shared" si="8"/>
        <v>2</v>
      </c>
      <c r="K217" s="37">
        <f t="shared" si="9"/>
        <v>2026</v>
      </c>
    </row>
    <row r="218" spans="1:11" x14ac:dyDescent="0.35">
      <c r="A218" s="93" t="s">
        <v>99</v>
      </c>
      <c r="B218" s="94">
        <v>46057</v>
      </c>
      <c r="C218" s="95"/>
      <c r="D218" s="95" t="s">
        <v>507</v>
      </c>
      <c r="E218" s="95" t="s">
        <v>508</v>
      </c>
      <c r="F218" s="95">
        <v>5</v>
      </c>
      <c r="G218" s="95" t="s">
        <v>1031</v>
      </c>
      <c r="H218" s="95">
        <v>96</v>
      </c>
      <c r="I218" s="95">
        <f>Parts_Purchase[[#This Row],[Qty In]]*Parts_Purchase[[#This Row],[MRP]]</f>
        <v>480</v>
      </c>
      <c r="J218" s="14">
        <f t="shared" si="8"/>
        <v>2</v>
      </c>
      <c r="K218" s="37">
        <f t="shared" si="9"/>
        <v>2026</v>
      </c>
    </row>
    <row r="219" spans="1:11" x14ac:dyDescent="0.35">
      <c r="A219" s="93" t="s">
        <v>99</v>
      </c>
      <c r="B219" s="94">
        <v>46057</v>
      </c>
      <c r="C219" s="95"/>
      <c r="D219" s="95" t="s">
        <v>464</v>
      </c>
      <c r="E219" s="95" t="s">
        <v>465</v>
      </c>
      <c r="F219" s="95">
        <v>10</v>
      </c>
      <c r="G219" s="95" t="s">
        <v>1027</v>
      </c>
      <c r="H219" s="95">
        <v>120</v>
      </c>
      <c r="I219" s="95">
        <f>Parts_Purchase[[#This Row],[Qty In]]*Parts_Purchase[[#This Row],[MRP]]</f>
        <v>1200</v>
      </c>
      <c r="J219" s="14">
        <f t="shared" si="8"/>
        <v>2</v>
      </c>
      <c r="K219" s="37">
        <f t="shared" si="9"/>
        <v>2026</v>
      </c>
    </row>
    <row r="220" spans="1:11" x14ac:dyDescent="0.35">
      <c r="A220" s="93" t="s">
        <v>99</v>
      </c>
      <c r="B220" s="94">
        <v>46057</v>
      </c>
      <c r="C220" s="95"/>
      <c r="D220" s="95" t="s">
        <v>509</v>
      </c>
      <c r="E220" s="95" t="s">
        <v>510</v>
      </c>
      <c r="F220" s="95">
        <v>1</v>
      </c>
      <c r="G220" s="95">
        <v>53</v>
      </c>
      <c r="H220" s="95">
        <v>1202</v>
      </c>
      <c r="I220" s="95">
        <f>Parts_Purchase[[#This Row],[Qty In]]*Parts_Purchase[[#This Row],[MRP]]</f>
        <v>1202</v>
      </c>
      <c r="J220" s="14">
        <f t="shared" si="8"/>
        <v>2</v>
      </c>
      <c r="K220" s="37">
        <f t="shared" si="9"/>
        <v>2026</v>
      </c>
    </row>
    <row r="221" spans="1:11" x14ac:dyDescent="0.35">
      <c r="A221" s="93" t="s">
        <v>99</v>
      </c>
      <c r="B221" s="94">
        <v>46057</v>
      </c>
      <c r="C221" s="95"/>
      <c r="D221" s="95" t="s">
        <v>511</v>
      </c>
      <c r="E221" s="95" t="s">
        <v>512</v>
      </c>
      <c r="F221" s="95">
        <v>1</v>
      </c>
      <c r="G221" s="95">
        <v>53</v>
      </c>
      <c r="H221" s="95">
        <v>1202</v>
      </c>
      <c r="I221" s="95">
        <f>Parts_Purchase[[#This Row],[Qty In]]*Parts_Purchase[[#This Row],[MRP]]</f>
        <v>1202</v>
      </c>
      <c r="J221" s="14">
        <f t="shared" si="8"/>
        <v>2</v>
      </c>
      <c r="K221" s="37">
        <f t="shared" si="9"/>
        <v>2026</v>
      </c>
    </row>
    <row r="222" spans="1:11" x14ac:dyDescent="0.35">
      <c r="A222" s="93" t="s">
        <v>99</v>
      </c>
      <c r="B222" s="94">
        <v>46057</v>
      </c>
      <c r="C222" s="95"/>
      <c r="D222" s="95" t="s">
        <v>513</v>
      </c>
      <c r="E222" s="95" t="s">
        <v>514</v>
      </c>
      <c r="F222" s="95">
        <v>3</v>
      </c>
      <c r="G222" s="95">
        <v>64</v>
      </c>
      <c r="H222" s="95">
        <v>1309</v>
      </c>
      <c r="I222" s="95">
        <f>Parts_Purchase[[#This Row],[Qty In]]*Parts_Purchase[[#This Row],[MRP]]</f>
        <v>3927</v>
      </c>
      <c r="J222" s="14">
        <f t="shared" si="8"/>
        <v>2</v>
      </c>
      <c r="K222" s="37">
        <f t="shared" si="9"/>
        <v>2026</v>
      </c>
    </row>
    <row r="223" spans="1:11" x14ac:dyDescent="0.35">
      <c r="A223" s="93" t="s">
        <v>99</v>
      </c>
      <c r="B223" s="94">
        <v>46057</v>
      </c>
      <c r="C223" s="95"/>
      <c r="D223" s="95" t="s">
        <v>515</v>
      </c>
      <c r="E223" s="95" t="s">
        <v>516</v>
      </c>
      <c r="F223" s="95">
        <v>2</v>
      </c>
      <c r="G223" s="95">
        <v>64</v>
      </c>
      <c r="H223" s="95">
        <v>1343</v>
      </c>
      <c r="I223" s="95">
        <f>Parts_Purchase[[#This Row],[Qty In]]*Parts_Purchase[[#This Row],[MRP]]</f>
        <v>2686</v>
      </c>
      <c r="J223" s="14">
        <f t="shared" si="8"/>
        <v>2</v>
      </c>
      <c r="K223" s="37">
        <f t="shared" si="9"/>
        <v>2026</v>
      </c>
    </row>
    <row r="224" spans="1:11" x14ac:dyDescent="0.35">
      <c r="A224" s="93" t="s">
        <v>99</v>
      </c>
      <c r="B224" s="94">
        <v>46057</v>
      </c>
      <c r="C224" s="95"/>
      <c r="D224" s="95" t="s">
        <v>517</v>
      </c>
      <c r="E224" s="95" t="s">
        <v>518</v>
      </c>
      <c r="F224" s="95">
        <v>5</v>
      </c>
      <c r="G224" s="95" t="s">
        <v>1048</v>
      </c>
      <c r="H224" s="95">
        <v>81</v>
      </c>
      <c r="I224" s="95">
        <f>Parts_Purchase[[#This Row],[Qty In]]*Parts_Purchase[[#This Row],[MRP]]</f>
        <v>405</v>
      </c>
      <c r="J224" s="14">
        <f t="shared" si="8"/>
        <v>2</v>
      </c>
      <c r="K224" s="37">
        <f t="shared" si="9"/>
        <v>2026</v>
      </c>
    </row>
    <row r="225" spans="1:11" x14ac:dyDescent="0.35">
      <c r="A225" s="93" t="s">
        <v>99</v>
      </c>
      <c r="B225" s="94">
        <v>46057</v>
      </c>
      <c r="C225" s="95"/>
      <c r="D225" s="95" t="s">
        <v>519</v>
      </c>
      <c r="E225" s="95" t="s">
        <v>520</v>
      </c>
      <c r="F225" s="95">
        <v>5</v>
      </c>
      <c r="G225" s="95" t="s">
        <v>1126</v>
      </c>
      <c r="H225" s="95">
        <v>35</v>
      </c>
      <c r="I225" s="95">
        <f>Parts_Purchase[[#This Row],[Qty In]]*Parts_Purchase[[#This Row],[MRP]]</f>
        <v>175</v>
      </c>
      <c r="J225" s="14">
        <f t="shared" si="8"/>
        <v>2</v>
      </c>
      <c r="K225" s="37">
        <f t="shared" si="9"/>
        <v>2026</v>
      </c>
    </row>
    <row r="226" spans="1:11" x14ac:dyDescent="0.35">
      <c r="A226" s="93" t="s">
        <v>99</v>
      </c>
      <c r="B226" s="94">
        <v>46057</v>
      </c>
      <c r="C226" s="95"/>
      <c r="D226" s="95" t="s">
        <v>521</v>
      </c>
      <c r="E226" s="95" t="s">
        <v>522</v>
      </c>
      <c r="F226" s="95">
        <v>6</v>
      </c>
      <c r="G226" s="95">
        <v>63</v>
      </c>
      <c r="H226" s="95">
        <v>648</v>
      </c>
      <c r="I226" s="95">
        <f>Parts_Purchase[[#This Row],[Qty In]]*Parts_Purchase[[#This Row],[MRP]]</f>
        <v>3888</v>
      </c>
      <c r="J226" s="14">
        <f t="shared" si="8"/>
        <v>2</v>
      </c>
      <c r="K226" s="37">
        <f t="shared" si="9"/>
        <v>2026</v>
      </c>
    </row>
    <row r="227" spans="1:11" x14ac:dyDescent="0.35">
      <c r="A227" s="93" t="s">
        <v>99</v>
      </c>
      <c r="B227" s="94">
        <v>46057</v>
      </c>
      <c r="C227" s="95"/>
      <c r="D227" s="95" t="s">
        <v>90</v>
      </c>
      <c r="E227" s="95" t="s">
        <v>176</v>
      </c>
      <c r="F227" s="95">
        <v>23</v>
      </c>
      <c r="G227" s="95">
        <v>18</v>
      </c>
      <c r="H227" s="95">
        <v>359</v>
      </c>
      <c r="I227" s="95">
        <f>Parts_Purchase[[#This Row],[Qty In]]*Parts_Purchase[[#This Row],[MRP]]</f>
        <v>8257</v>
      </c>
      <c r="J227" s="14">
        <f t="shared" si="8"/>
        <v>2</v>
      </c>
      <c r="K227" s="37">
        <f t="shared" si="9"/>
        <v>2026</v>
      </c>
    </row>
    <row r="228" spans="1:11" x14ac:dyDescent="0.35">
      <c r="A228" s="93" t="s">
        <v>99</v>
      </c>
      <c r="B228" s="94">
        <v>46057</v>
      </c>
      <c r="C228" s="95"/>
      <c r="D228" s="95" t="s">
        <v>523</v>
      </c>
      <c r="E228" s="95" t="s">
        <v>524</v>
      </c>
      <c r="F228" s="95">
        <v>4</v>
      </c>
      <c r="G228" s="95" t="s">
        <v>1025</v>
      </c>
      <c r="H228" s="95">
        <v>457</v>
      </c>
      <c r="I228" s="95">
        <f>Parts_Purchase[[#This Row],[Qty In]]*Parts_Purchase[[#This Row],[MRP]]</f>
        <v>1828</v>
      </c>
      <c r="J228" s="14">
        <f t="shared" si="8"/>
        <v>2</v>
      </c>
      <c r="K228" s="37">
        <f t="shared" si="9"/>
        <v>2026</v>
      </c>
    </row>
    <row r="229" spans="1:11" x14ac:dyDescent="0.35">
      <c r="A229" s="93" t="s">
        <v>99</v>
      </c>
      <c r="B229" s="94">
        <v>46057</v>
      </c>
      <c r="C229" s="95"/>
      <c r="D229" s="95" t="s">
        <v>525</v>
      </c>
      <c r="E229" s="95" t="s">
        <v>526</v>
      </c>
      <c r="F229" s="95">
        <v>20</v>
      </c>
      <c r="G229" s="95" t="s">
        <v>1039</v>
      </c>
      <c r="H229" s="95">
        <v>11</v>
      </c>
      <c r="I229" s="95">
        <f>Parts_Purchase[[#This Row],[Qty In]]*Parts_Purchase[[#This Row],[MRP]]</f>
        <v>220</v>
      </c>
      <c r="J229" s="14">
        <f t="shared" si="8"/>
        <v>2</v>
      </c>
      <c r="K229" s="37">
        <f t="shared" si="9"/>
        <v>2026</v>
      </c>
    </row>
    <row r="230" spans="1:11" x14ac:dyDescent="0.35">
      <c r="A230" s="93" t="s">
        <v>99</v>
      </c>
      <c r="B230" s="94">
        <v>46057</v>
      </c>
      <c r="C230" s="95"/>
      <c r="D230" s="95" t="s">
        <v>527</v>
      </c>
      <c r="E230" s="95" t="s">
        <v>528</v>
      </c>
      <c r="F230" s="95">
        <v>5</v>
      </c>
      <c r="G230" s="95" t="s">
        <v>1028</v>
      </c>
      <c r="H230" s="95">
        <v>124</v>
      </c>
      <c r="I230" s="95">
        <f>Parts_Purchase[[#This Row],[Qty In]]*Parts_Purchase[[#This Row],[MRP]]</f>
        <v>620</v>
      </c>
      <c r="J230" s="14">
        <f t="shared" si="8"/>
        <v>2</v>
      </c>
      <c r="K230" s="37">
        <f t="shared" si="9"/>
        <v>2026</v>
      </c>
    </row>
    <row r="231" spans="1:11" x14ac:dyDescent="0.35">
      <c r="A231" s="93" t="s">
        <v>99</v>
      </c>
      <c r="B231" s="94">
        <v>46057</v>
      </c>
      <c r="C231" s="118"/>
      <c r="D231" s="118" t="s">
        <v>1314</v>
      </c>
      <c r="E231" s="118" t="s">
        <v>1315</v>
      </c>
      <c r="F231" s="118">
        <v>20</v>
      </c>
      <c r="G231" s="118" t="s">
        <v>1316</v>
      </c>
      <c r="H231" s="118">
        <v>14</v>
      </c>
      <c r="I231" s="91">
        <f>Parts_Purchase[[#This Row],[Qty In]]*Parts_Purchase[[#This Row],[MRP]]</f>
        <v>280</v>
      </c>
      <c r="J231" s="14">
        <f t="shared" ref="J231" si="10">MONTH(B231)</f>
        <v>2</v>
      </c>
      <c r="K231" s="37">
        <f t="shared" ref="K231" si="11">YEAR(B231)</f>
        <v>2026</v>
      </c>
    </row>
    <row r="232" spans="1:11" x14ac:dyDescent="0.35">
      <c r="A232" s="93" t="s">
        <v>99</v>
      </c>
      <c r="B232" s="94">
        <v>46057</v>
      </c>
      <c r="C232" s="95"/>
      <c r="D232" s="95" t="s">
        <v>529</v>
      </c>
      <c r="E232" s="95" t="s">
        <v>530</v>
      </c>
      <c r="F232" s="95">
        <v>1</v>
      </c>
      <c r="G232" s="95" t="s">
        <v>1025</v>
      </c>
      <c r="H232" s="95">
        <v>480</v>
      </c>
      <c r="I232" s="95">
        <f>Parts_Purchase[[#This Row],[Qty In]]*Parts_Purchase[[#This Row],[MRP]]</f>
        <v>480</v>
      </c>
      <c r="J232" s="14">
        <f t="shared" si="8"/>
        <v>2</v>
      </c>
      <c r="K232" s="37">
        <f t="shared" si="9"/>
        <v>2026</v>
      </c>
    </row>
    <row r="233" spans="1:11" x14ac:dyDescent="0.35">
      <c r="A233" s="93" t="s">
        <v>99</v>
      </c>
      <c r="B233" s="94">
        <v>46057</v>
      </c>
      <c r="C233" s="95"/>
      <c r="D233" s="95" t="s">
        <v>531</v>
      </c>
      <c r="E233" s="95" t="s">
        <v>532</v>
      </c>
      <c r="F233" s="95">
        <v>2</v>
      </c>
      <c r="G233" s="95" t="s">
        <v>1049</v>
      </c>
      <c r="H233" s="95">
        <v>60</v>
      </c>
      <c r="I233" s="95">
        <f>Parts_Purchase[[#This Row],[Qty In]]*Parts_Purchase[[#This Row],[MRP]]</f>
        <v>120</v>
      </c>
      <c r="J233" s="14">
        <f t="shared" si="8"/>
        <v>2</v>
      </c>
      <c r="K233" s="37">
        <f t="shared" si="9"/>
        <v>2026</v>
      </c>
    </row>
    <row r="234" spans="1:11" x14ac:dyDescent="0.35">
      <c r="A234" s="93" t="s">
        <v>99</v>
      </c>
      <c r="B234" s="94">
        <v>46057</v>
      </c>
      <c r="C234" s="95"/>
      <c r="D234" s="95" t="s">
        <v>410</v>
      </c>
      <c r="E234" s="95" t="s">
        <v>533</v>
      </c>
      <c r="F234" s="95">
        <v>2</v>
      </c>
      <c r="G234" s="95" t="s">
        <v>1047</v>
      </c>
      <c r="H234" s="95">
        <v>8</v>
      </c>
      <c r="I234" s="95">
        <f>Parts_Purchase[[#This Row],[Qty In]]*Parts_Purchase[[#This Row],[MRP]]</f>
        <v>16</v>
      </c>
      <c r="J234" s="14">
        <f t="shared" si="8"/>
        <v>2</v>
      </c>
      <c r="K234" s="37">
        <f t="shared" si="9"/>
        <v>2026</v>
      </c>
    </row>
    <row r="235" spans="1:11" x14ac:dyDescent="0.35">
      <c r="A235" s="93" t="s">
        <v>99</v>
      </c>
      <c r="B235" s="94">
        <v>46057</v>
      </c>
      <c r="C235" s="95"/>
      <c r="D235" s="95" t="s">
        <v>534</v>
      </c>
      <c r="E235" s="95" t="s">
        <v>534</v>
      </c>
      <c r="F235" s="95">
        <v>200</v>
      </c>
      <c r="G235" s="95">
        <v>27</v>
      </c>
      <c r="H235" s="95">
        <v>5</v>
      </c>
      <c r="I235" s="95">
        <f>Parts_Purchase[[#This Row],[Qty In]]*Parts_Purchase[[#This Row],[MRP]]</f>
        <v>1000</v>
      </c>
      <c r="J235" s="14">
        <f t="shared" si="8"/>
        <v>2</v>
      </c>
      <c r="K235" s="37">
        <f t="shared" si="9"/>
        <v>2026</v>
      </c>
    </row>
    <row r="236" spans="1:11" x14ac:dyDescent="0.35">
      <c r="A236" s="93" t="s">
        <v>99</v>
      </c>
      <c r="B236" s="94">
        <v>46057</v>
      </c>
      <c r="C236" s="95"/>
      <c r="D236" s="95" t="s">
        <v>535</v>
      </c>
      <c r="E236" s="95" t="s">
        <v>535</v>
      </c>
      <c r="F236" s="95">
        <v>200</v>
      </c>
      <c r="G236" s="95">
        <v>27</v>
      </c>
      <c r="H236" s="95">
        <v>5</v>
      </c>
      <c r="I236" s="95">
        <f>Parts_Purchase[[#This Row],[Qty In]]*Parts_Purchase[[#This Row],[MRP]]</f>
        <v>1000</v>
      </c>
      <c r="J236" s="14">
        <f t="shared" si="8"/>
        <v>2</v>
      </c>
      <c r="K236" s="37">
        <f t="shared" si="9"/>
        <v>2026</v>
      </c>
    </row>
    <row r="237" spans="1:11" x14ac:dyDescent="0.35">
      <c r="A237" s="93" t="s">
        <v>99</v>
      </c>
      <c r="B237" s="94">
        <v>46057</v>
      </c>
      <c r="C237" s="95"/>
      <c r="D237" s="95" t="s">
        <v>536</v>
      </c>
      <c r="E237" s="95" t="s">
        <v>536</v>
      </c>
      <c r="F237" s="95">
        <v>200</v>
      </c>
      <c r="G237" s="95">
        <v>27</v>
      </c>
      <c r="H237" s="95">
        <v>7</v>
      </c>
      <c r="I237" s="95">
        <f>Parts_Purchase[[#This Row],[Qty In]]*Parts_Purchase[[#This Row],[MRP]]</f>
        <v>1400</v>
      </c>
      <c r="J237" s="14">
        <f t="shared" si="8"/>
        <v>2</v>
      </c>
      <c r="K237" s="37">
        <f t="shared" si="9"/>
        <v>2026</v>
      </c>
    </row>
    <row r="238" spans="1:11" x14ac:dyDescent="0.35">
      <c r="A238" s="93" t="s">
        <v>99</v>
      </c>
      <c r="B238" s="94">
        <v>46057</v>
      </c>
      <c r="C238" s="95"/>
      <c r="D238" s="95" t="s">
        <v>537</v>
      </c>
      <c r="E238" s="95" t="s">
        <v>537</v>
      </c>
      <c r="F238" s="95">
        <v>200</v>
      </c>
      <c r="G238" s="95">
        <v>27</v>
      </c>
      <c r="H238" s="95">
        <v>7</v>
      </c>
      <c r="I238" s="95">
        <f>Parts_Purchase[[#This Row],[Qty In]]*Parts_Purchase[[#This Row],[MRP]]</f>
        <v>1400</v>
      </c>
      <c r="J238" s="14">
        <f t="shared" si="8"/>
        <v>2</v>
      </c>
      <c r="K238" s="37">
        <f t="shared" si="9"/>
        <v>2026</v>
      </c>
    </row>
    <row r="239" spans="1:11" x14ac:dyDescent="0.35">
      <c r="A239" s="93" t="s">
        <v>99</v>
      </c>
      <c r="B239" s="94">
        <v>46057</v>
      </c>
      <c r="C239" s="95"/>
      <c r="D239" s="95" t="s">
        <v>538</v>
      </c>
      <c r="E239" s="95" t="s">
        <v>538</v>
      </c>
      <c r="F239" s="95">
        <v>200</v>
      </c>
      <c r="G239" s="95">
        <v>27</v>
      </c>
      <c r="H239" s="95">
        <v>7</v>
      </c>
      <c r="I239" s="95">
        <f>Parts_Purchase[[#This Row],[Qty In]]*Parts_Purchase[[#This Row],[MRP]]</f>
        <v>1400</v>
      </c>
      <c r="J239" s="14">
        <f t="shared" si="8"/>
        <v>2</v>
      </c>
      <c r="K239" s="37">
        <f t="shared" si="9"/>
        <v>2026</v>
      </c>
    </row>
    <row r="240" spans="1:11" x14ac:dyDescent="0.35">
      <c r="A240" s="93" t="s">
        <v>99</v>
      </c>
      <c r="B240" s="94">
        <v>46057</v>
      </c>
      <c r="C240" s="95"/>
      <c r="D240" s="95" t="s">
        <v>539</v>
      </c>
      <c r="E240" s="95" t="s">
        <v>539</v>
      </c>
      <c r="F240" s="95">
        <v>50</v>
      </c>
      <c r="G240" s="95">
        <v>28</v>
      </c>
      <c r="H240" s="95">
        <v>12</v>
      </c>
      <c r="I240" s="95">
        <f>Parts_Purchase[[#This Row],[Qty In]]*Parts_Purchase[[#This Row],[MRP]]</f>
        <v>600</v>
      </c>
      <c r="J240" s="14">
        <f t="shared" si="8"/>
        <v>2</v>
      </c>
      <c r="K240" s="37">
        <f t="shared" si="9"/>
        <v>2026</v>
      </c>
    </row>
    <row r="241" spans="1:11" x14ac:dyDescent="0.35">
      <c r="A241" s="93" t="s">
        <v>99</v>
      </c>
      <c r="B241" s="94">
        <v>46057</v>
      </c>
      <c r="C241" s="95"/>
      <c r="D241" s="95" t="s">
        <v>540</v>
      </c>
      <c r="E241" s="95" t="s">
        <v>541</v>
      </c>
      <c r="F241" s="95">
        <v>50</v>
      </c>
      <c r="G241" s="95">
        <v>28</v>
      </c>
      <c r="H241" s="95">
        <v>12</v>
      </c>
      <c r="I241" s="95">
        <f>Parts_Purchase[[#This Row],[Qty In]]*Parts_Purchase[[#This Row],[MRP]]</f>
        <v>600</v>
      </c>
      <c r="J241" s="14">
        <f t="shared" si="8"/>
        <v>2</v>
      </c>
      <c r="K241" s="37">
        <f t="shared" si="9"/>
        <v>2026</v>
      </c>
    </row>
    <row r="242" spans="1:11" x14ac:dyDescent="0.35">
      <c r="A242" s="93" t="s">
        <v>99</v>
      </c>
      <c r="B242" s="94">
        <v>46057</v>
      </c>
      <c r="C242" s="95"/>
      <c r="D242" s="95" t="s">
        <v>542</v>
      </c>
      <c r="E242" s="95" t="s">
        <v>542</v>
      </c>
      <c r="F242" s="95">
        <v>30</v>
      </c>
      <c r="G242" s="95">
        <v>28</v>
      </c>
      <c r="H242" s="95">
        <v>25</v>
      </c>
      <c r="I242" s="95">
        <f>Parts_Purchase[[#This Row],[Qty In]]*Parts_Purchase[[#This Row],[MRP]]</f>
        <v>750</v>
      </c>
      <c r="J242" s="14">
        <f t="shared" si="8"/>
        <v>2</v>
      </c>
      <c r="K242" s="37">
        <f t="shared" si="9"/>
        <v>2026</v>
      </c>
    </row>
    <row r="243" spans="1:11" x14ac:dyDescent="0.35">
      <c r="A243" s="93" t="s">
        <v>99</v>
      </c>
      <c r="B243" s="94">
        <v>46057</v>
      </c>
      <c r="C243" s="95"/>
      <c r="D243" s="95" t="s">
        <v>543</v>
      </c>
      <c r="E243" s="95" t="s">
        <v>543</v>
      </c>
      <c r="F243" s="95">
        <v>100</v>
      </c>
      <c r="G243" s="95">
        <v>28</v>
      </c>
      <c r="H243" s="95">
        <v>9</v>
      </c>
      <c r="I243" s="95">
        <f>Parts_Purchase[[#This Row],[Qty In]]*Parts_Purchase[[#This Row],[MRP]]</f>
        <v>900</v>
      </c>
      <c r="J243" s="14">
        <f t="shared" si="8"/>
        <v>2</v>
      </c>
      <c r="K243" s="37">
        <f t="shared" si="9"/>
        <v>2026</v>
      </c>
    </row>
    <row r="244" spans="1:11" x14ac:dyDescent="0.35">
      <c r="A244" s="93" t="s">
        <v>99</v>
      </c>
      <c r="B244" s="94">
        <v>46057</v>
      </c>
      <c r="C244" s="95"/>
      <c r="D244" s="95" t="s">
        <v>698</v>
      </c>
      <c r="E244" s="95" t="s">
        <v>544</v>
      </c>
      <c r="F244" s="95">
        <v>10</v>
      </c>
      <c r="G244" s="95">
        <v>28</v>
      </c>
      <c r="H244" s="95">
        <v>210</v>
      </c>
      <c r="I244" s="95">
        <f>Parts_Purchase[[#This Row],[Qty In]]*Parts_Purchase[[#This Row],[MRP]]</f>
        <v>2100</v>
      </c>
      <c r="J244" s="14">
        <f t="shared" si="8"/>
        <v>2</v>
      </c>
      <c r="K244" s="37">
        <f t="shared" si="9"/>
        <v>2026</v>
      </c>
    </row>
    <row r="245" spans="1:11" x14ac:dyDescent="0.35">
      <c r="A245" s="93" t="s">
        <v>99</v>
      </c>
      <c r="B245" s="94">
        <v>46057</v>
      </c>
      <c r="C245" s="95"/>
      <c r="D245" s="95" t="s">
        <v>545</v>
      </c>
      <c r="E245" s="95" t="s">
        <v>546</v>
      </c>
      <c r="F245" s="95">
        <v>10</v>
      </c>
      <c r="G245" s="95">
        <v>28</v>
      </c>
      <c r="H245" s="95">
        <v>100</v>
      </c>
      <c r="I245" s="95">
        <f>Parts_Purchase[[#This Row],[Qty In]]*Parts_Purchase[[#This Row],[MRP]]</f>
        <v>1000</v>
      </c>
      <c r="J245" s="14">
        <f t="shared" si="8"/>
        <v>2</v>
      </c>
      <c r="K245" s="37">
        <f t="shared" si="9"/>
        <v>2026</v>
      </c>
    </row>
    <row r="246" spans="1:11" x14ac:dyDescent="0.35">
      <c r="A246" s="93" t="s">
        <v>99</v>
      </c>
      <c r="B246" s="94">
        <v>46057</v>
      </c>
      <c r="C246" s="95"/>
      <c r="D246" s="95" t="s">
        <v>547</v>
      </c>
      <c r="E246" s="95" t="s">
        <v>547</v>
      </c>
      <c r="F246" s="95">
        <v>25</v>
      </c>
      <c r="G246" s="95">
        <v>28</v>
      </c>
      <c r="H246" s="95">
        <v>8</v>
      </c>
      <c r="I246" s="95">
        <f>Parts_Purchase[[#This Row],[Qty In]]*Parts_Purchase[[#This Row],[MRP]]</f>
        <v>200</v>
      </c>
      <c r="J246" s="14">
        <f t="shared" si="8"/>
        <v>2</v>
      </c>
      <c r="K246" s="37">
        <f t="shared" si="9"/>
        <v>2026</v>
      </c>
    </row>
    <row r="247" spans="1:11" x14ac:dyDescent="0.35">
      <c r="A247" s="93" t="s">
        <v>99</v>
      </c>
      <c r="B247" s="94">
        <v>46057</v>
      </c>
      <c r="C247" s="95"/>
      <c r="D247" s="95" t="s">
        <v>551</v>
      </c>
      <c r="E247" s="95" t="s">
        <v>548</v>
      </c>
      <c r="F247" s="95">
        <v>10</v>
      </c>
      <c r="G247" s="95">
        <v>28</v>
      </c>
      <c r="H247" s="95">
        <v>10</v>
      </c>
      <c r="I247" s="95">
        <f>Parts_Purchase[[#This Row],[Qty In]]*Parts_Purchase[[#This Row],[MRP]]</f>
        <v>100</v>
      </c>
      <c r="J247" s="14">
        <f t="shared" si="8"/>
        <v>2</v>
      </c>
      <c r="K247" s="37">
        <f t="shared" si="9"/>
        <v>2026</v>
      </c>
    </row>
    <row r="248" spans="1:11" x14ac:dyDescent="0.35">
      <c r="A248" s="93" t="s">
        <v>99</v>
      </c>
      <c r="B248" s="94">
        <v>46057</v>
      </c>
      <c r="C248" s="95"/>
      <c r="D248" s="95" t="s">
        <v>1256</v>
      </c>
      <c r="E248" s="95" t="s">
        <v>549</v>
      </c>
      <c r="F248" s="95">
        <v>10</v>
      </c>
      <c r="G248" s="95">
        <v>28</v>
      </c>
      <c r="H248" s="95">
        <v>245</v>
      </c>
      <c r="I248" s="95">
        <f>Parts_Purchase[[#This Row],[Qty In]]*Parts_Purchase[[#This Row],[MRP]]</f>
        <v>2450</v>
      </c>
      <c r="J248" s="14">
        <f t="shared" si="8"/>
        <v>2</v>
      </c>
      <c r="K248" s="37">
        <f t="shared" si="9"/>
        <v>2026</v>
      </c>
    </row>
    <row r="249" spans="1:11" x14ac:dyDescent="0.35">
      <c r="A249" s="93" t="s">
        <v>99</v>
      </c>
      <c r="B249" s="94">
        <v>46057</v>
      </c>
      <c r="C249" s="95"/>
      <c r="D249" s="95" t="s">
        <v>550</v>
      </c>
      <c r="E249" s="95" t="s">
        <v>550</v>
      </c>
      <c r="F249" s="95">
        <v>10</v>
      </c>
      <c r="G249" s="95">
        <v>28</v>
      </c>
      <c r="H249" s="95">
        <v>15</v>
      </c>
      <c r="I249" s="95">
        <f>Parts_Purchase[[#This Row],[Qty In]]*Parts_Purchase[[#This Row],[MRP]]</f>
        <v>150</v>
      </c>
      <c r="J249" s="14">
        <f t="shared" si="8"/>
        <v>2</v>
      </c>
      <c r="K249" s="37">
        <f t="shared" si="9"/>
        <v>2026</v>
      </c>
    </row>
    <row r="250" spans="1:11" x14ac:dyDescent="0.35">
      <c r="A250" s="93" t="s">
        <v>99</v>
      </c>
      <c r="B250" s="94">
        <v>46057</v>
      </c>
      <c r="C250" s="95"/>
      <c r="D250" s="95" t="s">
        <v>551</v>
      </c>
      <c r="E250" s="95" t="s">
        <v>548</v>
      </c>
      <c r="F250" s="95">
        <v>10</v>
      </c>
      <c r="G250" s="95">
        <v>28</v>
      </c>
      <c r="H250" s="95">
        <v>10</v>
      </c>
      <c r="I250" s="95">
        <f>Parts_Purchase[[#This Row],[Qty In]]*Parts_Purchase[[#This Row],[MRP]]</f>
        <v>100</v>
      </c>
      <c r="J250" s="14">
        <f t="shared" si="8"/>
        <v>2</v>
      </c>
      <c r="K250" s="37">
        <f t="shared" si="9"/>
        <v>2026</v>
      </c>
    </row>
    <row r="251" spans="1:11" x14ac:dyDescent="0.35">
      <c r="A251" s="93" t="s">
        <v>99</v>
      </c>
      <c r="B251" s="94">
        <v>46057</v>
      </c>
      <c r="C251" s="95"/>
      <c r="D251" s="95" t="s">
        <v>1433</v>
      </c>
      <c r="E251" s="95" t="s">
        <v>548</v>
      </c>
      <c r="F251" s="95">
        <v>10</v>
      </c>
      <c r="G251" s="95">
        <v>28</v>
      </c>
      <c r="H251" s="95">
        <v>8</v>
      </c>
      <c r="I251" s="95">
        <f>Parts_Purchase[[#This Row],[Qty In]]*Parts_Purchase[[#This Row],[MRP]]</f>
        <v>80</v>
      </c>
      <c r="J251" s="14">
        <f t="shared" si="8"/>
        <v>2</v>
      </c>
      <c r="K251" s="37">
        <f t="shared" si="9"/>
        <v>2026</v>
      </c>
    </row>
    <row r="252" spans="1:11" x14ac:dyDescent="0.35">
      <c r="A252" s="93" t="s">
        <v>99</v>
      </c>
      <c r="B252" s="94">
        <v>46057</v>
      </c>
      <c r="C252" s="95"/>
      <c r="D252" s="95" t="s">
        <v>695</v>
      </c>
      <c r="E252" s="95" t="s">
        <v>552</v>
      </c>
      <c r="F252" s="95">
        <v>20</v>
      </c>
      <c r="G252" s="95">
        <v>28</v>
      </c>
      <c r="H252" s="95">
        <v>18</v>
      </c>
      <c r="I252" s="95">
        <f>Parts_Purchase[[#This Row],[Qty In]]*Parts_Purchase[[#This Row],[MRP]]</f>
        <v>360</v>
      </c>
      <c r="J252" s="14">
        <f t="shared" si="8"/>
        <v>2</v>
      </c>
      <c r="K252" s="37">
        <f t="shared" si="9"/>
        <v>2026</v>
      </c>
    </row>
    <row r="253" spans="1:11" x14ac:dyDescent="0.35">
      <c r="A253" s="93" t="s">
        <v>99</v>
      </c>
      <c r="B253" s="94">
        <v>46057</v>
      </c>
      <c r="C253" s="95"/>
      <c r="D253" s="95" t="s">
        <v>553</v>
      </c>
      <c r="E253" s="95" t="s">
        <v>553</v>
      </c>
      <c r="F253" s="95">
        <v>2</v>
      </c>
      <c r="G253" s="95">
        <v>28</v>
      </c>
      <c r="H253" s="95">
        <v>2550</v>
      </c>
      <c r="I253" s="95">
        <f>Parts_Purchase[[#This Row],[Qty In]]*Parts_Purchase[[#This Row],[MRP]]</f>
        <v>5100</v>
      </c>
      <c r="J253" s="14">
        <f t="shared" si="8"/>
        <v>2</v>
      </c>
      <c r="K253" s="37">
        <f t="shared" si="9"/>
        <v>2026</v>
      </c>
    </row>
    <row r="254" spans="1:11" x14ac:dyDescent="0.35">
      <c r="A254" s="93" t="s">
        <v>99</v>
      </c>
      <c r="B254" s="94">
        <v>46057</v>
      </c>
      <c r="C254" s="95"/>
      <c r="D254" s="95" t="s">
        <v>554</v>
      </c>
      <c r="E254" s="95" t="s">
        <v>554</v>
      </c>
      <c r="F254" s="95">
        <v>20</v>
      </c>
      <c r="G254" s="95" t="s">
        <v>1041</v>
      </c>
      <c r="H254" s="95">
        <v>8</v>
      </c>
      <c r="I254" s="95">
        <f>Parts_Purchase[[#This Row],[Qty In]]*Parts_Purchase[[#This Row],[MRP]]</f>
        <v>160</v>
      </c>
      <c r="J254" s="14">
        <f t="shared" si="8"/>
        <v>2</v>
      </c>
      <c r="K254" s="37">
        <f t="shared" si="9"/>
        <v>2026</v>
      </c>
    </row>
    <row r="255" spans="1:11" x14ac:dyDescent="0.35">
      <c r="A255" s="93" t="s">
        <v>99</v>
      </c>
      <c r="B255" s="94">
        <v>46057</v>
      </c>
      <c r="C255" s="95"/>
      <c r="D255" s="95" t="s">
        <v>555</v>
      </c>
      <c r="E255" s="95" t="s">
        <v>555</v>
      </c>
      <c r="F255" s="95">
        <v>30</v>
      </c>
      <c r="G255" s="95" t="s">
        <v>1042</v>
      </c>
      <c r="H255" s="95">
        <v>2</v>
      </c>
      <c r="I255" s="95">
        <f>Parts_Purchase[[#This Row],[Qty In]]*Parts_Purchase[[#This Row],[MRP]]</f>
        <v>60</v>
      </c>
      <c r="J255" s="14">
        <f t="shared" si="8"/>
        <v>2</v>
      </c>
      <c r="K255" s="37">
        <f t="shared" si="9"/>
        <v>2026</v>
      </c>
    </row>
    <row r="256" spans="1:11" x14ac:dyDescent="0.35">
      <c r="A256" s="93" t="s">
        <v>99</v>
      </c>
      <c r="B256" s="94">
        <v>46058</v>
      </c>
      <c r="C256" s="95"/>
      <c r="D256" s="95" t="s">
        <v>487</v>
      </c>
      <c r="E256" s="95" t="s">
        <v>556</v>
      </c>
      <c r="F256" s="95">
        <v>5</v>
      </c>
      <c r="G256" s="95" t="s">
        <v>1145</v>
      </c>
      <c r="H256" s="95">
        <v>94</v>
      </c>
      <c r="I256" s="95">
        <f>Parts_Purchase[[#This Row],[Qty In]]*Parts_Purchase[[#This Row],[MRP]]</f>
        <v>470</v>
      </c>
      <c r="J256" s="14">
        <f t="shared" si="8"/>
        <v>2</v>
      </c>
      <c r="K256" s="37">
        <f t="shared" si="9"/>
        <v>2026</v>
      </c>
    </row>
    <row r="257" spans="1:12" x14ac:dyDescent="0.35">
      <c r="A257" s="93" t="s">
        <v>99</v>
      </c>
      <c r="B257" s="94">
        <v>46061</v>
      </c>
      <c r="C257" s="95"/>
      <c r="D257" s="95" t="s">
        <v>558</v>
      </c>
      <c r="E257" s="95" t="s">
        <v>559</v>
      </c>
      <c r="F257" s="95">
        <v>1</v>
      </c>
      <c r="G257" s="95">
        <v>44</v>
      </c>
      <c r="H257" s="95">
        <v>9451</v>
      </c>
      <c r="I257" s="95">
        <f>Parts_Purchase[[#This Row],[Qty In]]*Parts_Purchase[[#This Row],[MRP]]</f>
        <v>9451</v>
      </c>
      <c r="J257" s="14">
        <f>MONTH(B257)</f>
        <v>2</v>
      </c>
      <c r="K257" s="37">
        <f>YEAR(B257)</f>
        <v>2026</v>
      </c>
    </row>
    <row r="258" spans="1:12" x14ac:dyDescent="0.35">
      <c r="A258" s="93" t="s">
        <v>99</v>
      </c>
      <c r="B258" s="94">
        <v>46064</v>
      </c>
      <c r="C258" s="95"/>
      <c r="D258" s="95" t="s">
        <v>146</v>
      </c>
      <c r="E258" s="95" t="s">
        <v>567</v>
      </c>
      <c r="F258" s="95">
        <v>2</v>
      </c>
      <c r="G258" s="91">
        <v>42</v>
      </c>
      <c r="H258" s="95">
        <v>423</v>
      </c>
      <c r="I258" s="95">
        <f>Parts_Purchase[[#This Row],[Qty In]]*Parts_Purchase[[#This Row],[MRP]]</f>
        <v>846</v>
      </c>
      <c r="J258" s="14">
        <f>MONTH(B258)</f>
        <v>2</v>
      </c>
      <c r="K258" s="37">
        <f>YEAR(B258)</f>
        <v>2026</v>
      </c>
      <c r="L258" s="7" t="s">
        <v>1014</v>
      </c>
    </row>
    <row r="259" spans="1:12" x14ac:dyDescent="0.35">
      <c r="A259" s="93" t="s">
        <v>99</v>
      </c>
      <c r="B259" s="94">
        <v>46064</v>
      </c>
      <c r="C259" s="95"/>
      <c r="D259" s="95" t="s">
        <v>568</v>
      </c>
      <c r="E259" s="95" t="s">
        <v>567</v>
      </c>
      <c r="F259" s="95">
        <v>1</v>
      </c>
      <c r="G259" s="95">
        <v>68</v>
      </c>
      <c r="H259" s="95">
        <v>1633</v>
      </c>
      <c r="I259" s="95">
        <f>Parts_Purchase[[#This Row],[Qty In]]*Parts_Purchase[[#This Row],[MRP]]</f>
        <v>1633</v>
      </c>
      <c r="J259" s="14">
        <f t="shared" si="8"/>
        <v>2</v>
      </c>
      <c r="K259" s="37">
        <f t="shared" si="9"/>
        <v>2026</v>
      </c>
    </row>
    <row r="260" spans="1:12" x14ac:dyDescent="0.35">
      <c r="A260" s="93" t="s">
        <v>99</v>
      </c>
      <c r="B260" s="94">
        <v>46064</v>
      </c>
      <c r="C260" s="95"/>
      <c r="D260" s="95" t="s">
        <v>569</v>
      </c>
      <c r="E260" s="95" t="s">
        <v>570</v>
      </c>
      <c r="F260" s="95">
        <v>10</v>
      </c>
      <c r="G260" s="95" t="s">
        <v>1031</v>
      </c>
      <c r="H260" s="95">
        <v>91</v>
      </c>
      <c r="I260" s="95">
        <f>Parts_Purchase[[#This Row],[Qty In]]*Parts_Purchase[[#This Row],[MRP]]</f>
        <v>910</v>
      </c>
      <c r="J260" s="14">
        <f t="shared" si="8"/>
        <v>2</v>
      </c>
      <c r="K260" s="37">
        <f t="shared" si="9"/>
        <v>2026</v>
      </c>
    </row>
    <row r="261" spans="1:12" x14ac:dyDescent="0.35">
      <c r="A261" s="93" t="s">
        <v>99</v>
      </c>
      <c r="B261" s="94">
        <v>46064</v>
      </c>
      <c r="C261" s="95"/>
      <c r="D261" s="95" t="s">
        <v>571</v>
      </c>
      <c r="E261" s="95" t="s">
        <v>572</v>
      </c>
      <c r="F261" s="95">
        <v>10</v>
      </c>
      <c r="G261" s="95" t="s">
        <v>1029</v>
      </c>
      <c r="H261" s="95">
        <v>190</v>
      </c>
      <c r="I261" s="95">
        <f>Parts_Purchase[[#This Row],[Qty In]]*Parts_Purchase[[#This Row],[MRP]]</f>
        <v>1900</v>
      </c>
      <c r="J261" s="14">
        <f t="shared" si="8"/>
        <v>2</v>
      </c>
      <c r="K261" s="37">
        <f t="shared" si="9"/>
        <v>2026</v>
      </c>
    </row>
    <row r="262" spans="1:12" x14ac:dyDescent="0.35">
      <c r="A262" s="93" t="s">
        <v>99</v>
      </c>
      <c r="B262" s="94">
        <v>46064</v>
      </c>
      <c r="C262" s="95"/>
      <c r="D262" s="95" t="s">
        <v>1168</v>
      </c>
      <c r="E262" s="95" t="s">
        <v>1168</v>
      </c>
      <c r="F262" s="95">
        <v>30</v>
      </c>
      <c r="G262" s="95" t="s">
        <v>1169</v>
      </c>
      <c r="H262" s="95">
        <v>8</v>
      </c>
      <c r="I262" s="95">
        <f>Parts_Purchase[[#This Row],[Qty In]]*Parts_Purchase[[#This Row],[MRP]]</f>
        <v>240</v>
      </c>
      <c r="J262" s="14">
        <f t="shared" si="8"/>
        <v>2</v>
      </c>
      <c r="K262" s="37">
        <f t="shared" si="9"/>
        <v>2026</v>
      </c>
    </row>
    <row r="263" spans="1:12" x14ac:dyDescent="0.35">
      <c r="A263" s="93" t="s">
        <v>99</v>
      </c>
      <c r="B263" s="94">
        <v>46064</v>
      </c>
      <c r="C263" s="95"/>
      <c r="D263" s="95" t="s">
        <v>693</v>
      </c>
      <c r="E263" s="95" t="s">
        <v>661</v>
      </c>
      <c r="F263" s="95">
        <v>50</v>
      </c>
      <c r="G263" s="95" t="s">
        <v>1046</v>
      </c>
      <c r="H263" s="95">
        <v>2</v>
      </c>
      <c r="I263" s="95">
        <f>Parts_Purchase[[#This Row],[Qty In]]*Parts_Purchase[[#This Row],[MRP]]</f>
        <v>100</v>
      </c>
      <c r="J263" s="14">
        <f t="shared" si="8"/>
        <v>2</v>
      </c>
      <c r="K263" s="37">
        <f t="shared" si="9"/>
        <v>2026</v>
      </c>
    </row>
    <row r="264" spans="1:12" x14ac:dyDescent="0.35">
      <c r="A264" s="93" t="s">
        <v>99</v>
      </c>
      <c r="B264" s="94">
        <v>46066</v>
      </c>
      <c r="C264" s="95"/>
      <c r="D264" s="95" t="s">
        <v>440</v>
      </c>
      <c r="E264" s="95" t="s">
        <v>579</v>
      </c>
      <c r="F264" s="95">
        <v>2</v>
      </c>
      <c r="G264" s="95">
        <v>42</v>
      </c>
      <c r="H264" s="95">
        <v>2456</v>
      </c>
      <c r="I264" s="95">
        <f>Parts_Purchase[[#This Row],[Qty In]]*Parts_Purchase[[#This Row],[MRP]]</f>
        <v>4912</v>
      </c>
      <c r="J264" s="14">
        <f t="shared" si="8"/>
        <v>2</v>
      </c>
      <c r="K264" s="37">
        <f t="shared" si="9"/>
        <v>2026</v>
      </c>
    </row>
    <row r="265" spans="1:12" x14ac:dyDescent="0.35">
      <c r="A265" s="93" t="s">
        <v>99</v>
      </c>
      <c r="B265" s="94">
        <v>46070</v>
      </c>
      <c r="C265" s="95"/>
      <c r="D265" s="95" t="s">
        <v>592</v>
      </c>
      <c r="E265" s="95" t="s">
        <v>593</v>
      </c>
      <c r="F265" s="95">
        <v>1</v>
      </c>
      <c r="G265" s="95">
        <v>27</v>
      </c>
      <c r="H265" s="95">
        <v>1617</v>
      </c>
      <c r="I265" s="95">
        <f>Parts_Purchase[[#This Row],[Qty In]]*Parts_Purchase[[#This Row],[MRP]]</f>
        <v>1617</v>
      </c>
      <c r="J265" s="14">
        <f t="shared" si="8"/>
        <v>2</v>
      </c>
      <c r="K265" s="37">
        <f t="shared" si="9"/>
        <v>2026</v>
      </c>
    </row>
    <row r="266" spans="1:12" x14ac:dyDescent="0.35">
      <c r="A266" s="93" t="s">
        <v>99</v>
      </c>
      <c r="B266" s="94">
        <v>46070</v>
      </c>
      <c r="C266" s="95"/>
      <c r="D266" s="95" t="s">
        <v>594</v>
      </c>
      <c r="E266" s="95" t="s">
        <v>595</v>
      </c>
      <c r="F266" s="95">
        <v>1</v>
      </c>
      <c r="G266" s="95" t="s">
        <v>1244</v>
      </c>
      <c r="H266" s="95">
        <v>410</v>
      </c>
      <c r="I266" s="95">
        <f>Parts_Purchase[[#This Row],[Qty In]]*Parts_Purchase[[#This Row],[MRP]]</f>
        <v>410</v>
      </c>
      <c r="J266" s="14">
        <f t="shared" si="8"/>
        <v>2</v>
      </c>
      <c r="K266" s="37">
        <f t="shared" si="9"/>
        <v>2026</v>
      </c>
    </row>
    <row r="267" spans="1:12" x14ac:dyDescent="0.35">
      <c r="A267" s="93" t="s">
        <v>99</v>
      </c>
      <c r="B267" s="94">
        <v>46071</v>
      </c>
      <c r="C267" s="95"/>
      <c r="D267" s="95" t="s">
        <v>600</v>
      </c>
      <c r="E267" s="95" t="s">
        <v>601</v>
      </c>
      <c r="F267" s="95">
        <v>2</v>
      </c>
      <c r="G267" s="95">
        <v>1</v>
      </c>
      <c r="H267" s="95">
        <v>87</v>
      </c>
      <c r="I267" s="95">
        <f>Parts_Purchase[[#This Row],[Qty In]]*Parts_Purchase[[#This Row],[MRP]]</f>
        <v>174</v>
      </c>
      <c r="J267" s="14">
        <f t="shared" si="8"/>
        <v>2</v>
      </c>
      <c r="K267" s="37">
        <f t="shared" si="9"/>
        <v>2026</v>
      </c>
    </row>
    <row r="268" spans="1:12" x14ac:dyDescent="0.35">
      <c r="A268" s="93" t="s">
        <v>99</v>
      </c>
      <c r="B268" s="94">
        <v>46071</v>
      </c>
      <c r="C268" s="95"/>
      <c r="D268" s="95" t="s">
        <v>602</v>
      </c>
      <c r="E268" s="95" t="s">
        <v>603</v>
      </c>
      <c r="F268" s="95">
        <v>2</v>
      </c>
      <c r="G268" s="95">
        <v>40</v>
      </c>
      <c r="H268" s="95">
        <v>58</v>
      </c>
      <c r="I268" s="95">
        <f>Parts_Purchase[[#This Row],[Qty In]]*Parts_Purchase[[#This Row],[MRP]]</f>
        <v>116</v>
      </c>
      <c r="J268" s="14">
        <f t="shared" si="8"/>
        <v>2</v>
      </c>
      <c r="K268" s="37">
        <f t="shared" si="9"/>
        <v>2026</v>
      </c>
    </row>
    <row r="269" spans="1:12" x14ac:dyDescent="0.35">
      <c r="A269" s="93" t="s">
        <v>99</v>
      </c>
      <c r="B269" s="94">
        <v>46071</v>
      </c>
      <c r="C269" s="95"/>
      <c r="D269" s="95" t="s">
        <v>604</v>
      </c>
      <c r="E269" s="95" t="s">
        <v>605</v>
      </c>
      <c r="F269" s="95">
        <v>1</v>
      </c>
      <c r="G269" s="95">
        <v>1</v>
      </c>
      <c r="H269" s="95">
        <v>735</v>
      </c>
      <c r="I269" s="95">
        <f>Parts_Purchase[[#This Row],[Qty In]]*Parts_Purchase[[#This Row],[MRP]]</f>
        <v>735</v>
      </c>
      <c r="J269" s="14">
        <f t="shared" si="8"/>
        <v>2</v>
      </c>
      <c r="K269" s="37">
        <f t="shared" si="9"/>
        <v>2026</v>
      </c>
    </row>
    <row r="270" spans="1:12" x14ac:dyDescent="0.35">
      <c r="A270" s="93" t="s">
        <v>99</v>
      </c>
      <c r="B270" s="94">
        <v>46071</v>
      </c>
      <c r="C270" s="95"/>
      <c r="D270" s="95" t="s">
        <v>606</v>
      </c>
      <c r="E270" s="97" t="s">
        <v>824</v>
      </c>
      <c r="F270" s="95">
        <v>1</v>
      </c>
      <c r="G270" s="95">
        <v>40</v>
      </c>
      <c r="H270" s="95">
        <v>1579</v>
      </c>
      <c r="I270" s="95">
        <f>Parts_Purchase[[#This Row],[Qty In]]*Parts_Purchase[[#This Row],[MRP]]</f>
        <v>1579</v>
      </c>
      <c r="J270" s="14">
        <f t="shared" si="8"/>
        <v>2</v>
      </c>
      <c r="K270" s="37">
        <f t="shared" si="9"/>
        <v>2026</v>
      </c>
    </row>
    <row r="271" spans="1:12" x14ac:dyDescent="0.35">
      <c r="A271" s="93" t="s">
        <v>99</v>
      </c>
      <c r="B271" s="94">
        <v>46071</v>
      </c>
      <c r="C271" s="95"/>
      <c r="D271" s="95" t="s">
        <v>607</v>
      </c>
      <c r="E271" s="95" t="s">
        <v>608</v>
      </c>
      <c r="F271" s="95">
        <v>1</v>
      </c>
      <c r="G271" s="95">
        <v>40</v>
      </c>
      <c r="H271" s="95">
        <v>721</v>
      </c>
      <c r="I271" s="95">
        <f>Parts_Purchase[[#This Row],[Qty In]]*Parts_Purchase[[#This Row],[MRP]]</f>
        <v>721</v>
      </c>
      <c r="J271" s="14">
        <f t="shared" si="8"/>
        <v>2</v>
      </c>
      <c r="K271" s="37">
        <f t="shared" si="9"/>
        <v>2026</v>
      </c>
    </row>
    <row r="272" spans="1:12" x14ac:dyDescent="0.35">
      <c r="A272" s="93" t="s">
        <v>99</v>
      </c>
      <c r="B272" s="94">
        <v>46073</v>
      </c>
      <c r="C272" s="95"/>
      <c r="D272" s="95" t="s">
        <v>694</v>
      </c>
      <c r="E272" s="95" t="s">
        <v>192</v>
      </c>
      <c r="F272" s="95">
        <v>2</v>
      </c>
      <c r="G272" s="95">
        <v>1</v>
      </c>
      <c r="H272" s="95">
        <v>2288</v>
      </c>
      <c r="I272" s="95">
        <f>Parts_Purchase[[#This Row],[Qty In]]*Parts_Purchase[[#This Row],[MRP]]</f>
        <v>4576</v>
      </c>
      <c r="J272" s="14">
        <f t="shared" si="8"/>
        <v>2</v>
      </c>
      <c r="K272" s="37">
        <f t="shared" si="9"/>
        <v>2026</v>
      </c>
    </row>
    <row r="273" spans="1:12" x14ac:dyDescent="0.35">
      <c r="A273" s="93" t="s">
        <v>99</v>
      </c>
      <c r="B273" s="94">
        <v>46052</v>
      </c>
      <c r="C273" s="95" t="s">
        <v>640</v>
      </c>
      <c r="D273" s="95" t="s">
        <v>694</v>
      </c>
      <c r="E273" s="95" t="s">
        <v>192</v>
      </c>
      <c r="F273" s="95">
        <v>4</v>
      </c>
      <c r="G273" s="95">
        <v>1</v>
      </c>
      <c r="H273" s="95">
        <v>2288</v>
      </c>
      <c r="I273" s="95">
        <f>Parts_Purchase[[#This Row],[Qty In]]*Parts_Purchase[[#This Row],[MRP]]</f>
        <v>9152</v>
      </c>
      <c r="J273" s="14">
        <f t="shared" si="8"/>
        <v>1</v>
      </c>
      <c r="K273" s="37">
        <f t="shared" si="9"/>
        <v>2026</v>
      </c>
      <c r="L273" s="7" t="s">
        <v>667</v>
      </c>
    </row>
    <row r="274" spans="1:12" x14ac:dyDescent="0.35">
      <c r="A274" s="93" t="s">
        <v>99</v>
      </c>
      <c r="B274" s="94">
        <v>46077</v>
      </c>
      <c r="C274" s="95"/>
      <c r="D274" s="95" t="s">
        <v>310</v>
      </c>
      <c r="E274" s="95" t="s">
        <v>325</v>
      </c>
      <c r="F274" s="95">
        <v>2</v>
      </c>
      <c r="G274" s="95" t="s">
        <v>1040</v>
      </c>
      <c r="H274" s="95">
        <v>3398</v>
      </c>
      <c r="I274" s="95">
        <f>Parts_Purchase[[#This Row],[Qty In]]*Parts_Purchase[[#This Row],[MRP]]</f>
        <v>6796</v>
      </c>
      <c r="J274" s="14">
        <f t="shared" si="8"/>
        <v>2</v>
      </c>
      <c r="K274" s="37">
        <f t="shared" si="9"/>
        <v>2026</v>
      </c>
    </row>
    <row r="275" spans="1:12" x14ac:dyDescent="0.35">
      <c r="A275" s="93" t="s">
        <v>99</v>
      </c>
      <c r="B275" s="94">
        <v>46077</v>
      </c>
      <c r="C275" s="95"/>
      <c r="D275" s="95" t="s">
        <v>238</v>
      </c>
      <c r="E275" s="95" t="s">
        <v>427</v>
      </c>
      <c r="F275" s="95">
        <v>10</v>
      </c>
      <c r="G275" s="95">
        <v>13</v>
      </c>
      <c r="H275" s="95">
        <v>655</v>
      </c>
      <c r="I275" s="95">
        <f>Parts_Purchase[[#This Row],[Qty In]]*Parts_Purchase[[#This Row],[MRP]]</f>
        <v>6550</v>
      </c>
      <c r="J275" s="14">
        <f t="shared" si="8"/>
        <v>2</v>
      </c>
      <c r="K275" s="37">
        <f t="shared" si="9"/>
        <v>2026</v>
      </c>
    </row>
    <row r="276" spans="1:12" x14ac:dyDescent="0.35">
      <c r="A276" s="93" t="s">
        <v>99</v>
      </c>
      <c r="B276" s="94">
        <v>46077</v>
      </c>
      <c r="C276" s="95"/>
      <c r="D276" s="95" t="s">
        <v>470</v>
      </c>
      <c r="E276" s="95" t="s">
        <v>471</v>
      </c>
      <c r="F276" s="95">
        <v>2</v>
      </c>
      <c r="G276" s="95">
        <v>36</v>
      </c>
      <c r="H276" s="95">
        <v>232</v>
      </c>
      <c r="I276" s="95">
        <f>Parts_Purchase[[#This Row],[Qty In]]*Parts_Purchase[[#This Row],[MRP]]</f>
        <v>464</v>
      </c>
      <c r="J276" s="14">
        <f t="shared" si="8"/>
        <v>2</v>
      </c>
      <c r="K276" s="37">
        <f t="shared" si="9"/>
        <v>2026</v>
      </c>
    </row>
    <row r="277" spans="1:12" x14ac:dyDescent="0.35">
      <c r="A277" s="93" t="s">
        <v>99</v>
      </c>
      <c r="B277" s="94">
        <v>46077</v>
      </c>
      <c r="C277" s="95"/>
      <c r="D277" s="95" t="s">
        <v>649</v>
      </c>
      <c r="E277" s="95" t="s">
        <v>650</v>
      </c>
      <c r="F277" s="95">
        <v>2</v>
      </c>
      <c r="G277" s="95">
        <v>36</v>
      </c>
      <c r="H277" s="95">
        <v>232</v>
      </c>
      <c r="I277" s="95">
        <f>Parts_Purchase[[#This Row],[Qty In]]*Parts_Purchase[[#This Row],[MRP]]</f>
        <v>464</v>
      </c>
      <c r="J277" s="14">
        <f t="shared" ref="J277:J340" si="12">MONTH(B277)</f>
        <v>2</v>
      </c>
      <c r="K277" s="37">
        <f t="shared" ref="K277:K340" si="13">YEAR(B277)</f>
        <v>2026</v>
      </c>
    </row>
    <row r="278" spans="1:12" x14ac:dyDescent="0.35">
      <c r="A278" s="93" t="s">
        <v>99</v>
      </c>
      <c r="B278" s="94">
        <v>46077</v>
      </c>
      <c r="C278" s="95"/>
      <c r="D278" s="95" t="s">
        <v>651</v>
      </c>
      <c r="E278" s="95" t="s">
        <v>652</v>
      </c>
      <c r="F278" s="95">
        <v>2</v>
      </c>
      <c r="G278" s="95">
        <v>44</v>
      </c>
      <c r="H278" s="95">
        <v>2841</v>
      </c>
      <c r="I278" s="95">
        <f>Parts_Purchase[[#This Row],[Qty In]]*Parts_Purchase[[#This Row],[MRP]]</f>
        <v>5682</v>
      </c>
      <c r="J278" s="14">
        <f t="shared" si="12"/>
        <v>2</v>
      </c>
      <c r="K278" s="37">
        <f t="shared" si="13"/>
        <v>2026</v>
      </c>
    </row>
    <row r="279" spans="1:12" x14ac:dyDescent="0.35">
      <c r="A279" s="93" t="s">
        <v>99</v>
      </c>
      <c r="B279" s="94">
        <v>46077</v>
      </c>
      <c r="C279" s="95"/>
      <c r="D279" s="95" t="s">
        <v>472</v>
      </c>
      <c r="E279" s="95" t="s">
        <v>653</v>
      </c>
      <c r="F279" s="95">
        <v>4</v>
      </c>
      <c r="G279" s="95">
        <v>46</v>
      </c>
      <c r="H279" s="95">
        <v>1880</v>
      </c>
      <c r="I279" s="95">
        <f>Parts_Purchase[[#This Row],[Qty In]]*Parts_Purchase[[#This Row],[MRP]]</f>
        <v>7520</v>
      </c>
      <c r="J279" s="14">
        <f t="shared" si="12"/>
        <v>2</v>
      </c>
      <c r="K279" s="37">
        <f t="shared" si="13"/>
        <v>2026</v>
      </c>
    </row>
    <row r="280" spans="1:12" x14ac:dyDescent="0.35">
      <c r="A280" s="93" t="s">
        <v>99</v>
      </c>
      <c r="B280" s="94">
        <v>46077</v>
      </c>
      <c r="C280" s="95"/>
      <c r="D280" s="95" t="s">
        <v>654</v>
      </c>
      <c r="E280" s="95" t="s">
        <v>655</v>
      </c>
      <c r="F280" s="95">
        <v>100</v>
      </c>
      <c r="G280" s="95">
        <v>28</v>
      </c>
      <c r="H280" s="95">
        <v>3</v>
      </c>
      <c r="I280" s="95">
        <f>Parts_Purchase[[#This Row],[Qty In]]*Parts_Purchase[[#This Row],[MRP]]</f>
        <v>300</v>
      </c>
      <c r="J280" s="14">
        <f t="shared" si="12"/>
        <v>2</v>
      </c>
      <c r="K280" s="37">
        <f t="shared" si="13"/>
        <v>2026</v>
      </c>
    </row>
    <row r="281" spans="1:12" x14ac:dyDescent="0.35">
      <c r="A281" s="93" t="s">
        <v>99</v>
      </c>
      <c r="B281" s="94">
        <v>46077</v>
      </c>
      <c r="C281" s="95"/>
      <c r="D281" s="95" t="s">
        <v>301</v>
      </c>
      <c r="E281" s="95" t="s">
        <v>305</v>
      </c>
      <c r="F281" s="95">
        <v>10</v>
      </c>
      <c r="G281" s="95">
        <v>63</v>
      </c>
      <c r="H281" s="95">
        <v>17</v>
      </c>
      <c r="I281" s="95">
        <f>Parts_Purchase[[#This Row],[Qty In]]*Parts_Purchase[[#This Row],[MRP]]</f>
        <v>170</v>
      </c>
      <c r="J281" s="14">
        <f t="shared" si="12"/>
        <v>2</v>
      </c>
      <c r="K281" s="37">
        <f t="shared" si="13"/>
        <v>2026</v>
      </c>
    </row>
    <row r="282" spans="1:12" x14ac:dyDescent="0.35">
      <c r="A282" s="93" t="s">
        <v>99</v>
      </c>
      <c r="B282" s="94">
        <v>46077</v>
      </c>
      <c r="C282" s="95"/>
      <c r="D282" s="95" t="s">
        <v>625</v>
      </c>
      <c r="E282" s="95" t="s">
        <v>656</v>
      </c>
      <c r="F282" s="95">
        <v>10</v>
      </c>
      <c r="G282" s="95">
        <v>64</v>
      </c>
      <c r="H282" s="95">
        <v>204</v>
      </c>
      <c r="I282" s="95">
        <f>Parts_Purchase[[#This Row],[Qty In]]*Parts_Purchase[[#This Row],[MRP]]</f>
        <v>2040</v>
      </c>
      <c r="J282" s="14">
        <f t="shared" si="12"/>
        <v>2</v>
      </c>
      <c r="K282" s="37">
        <f t="shared" si="13"/>
        <v>2026</v>
      </c>
    </row>
    <row r="283" spans="1:12" x14ac:dyDescent="0.35">
      <c r="A283" s="93" t="s">
        <v>99</v>
      </c>
      <c r="B283" s="94">
        <v>46077</v>
      </c>
      <c r="C283" s="95"/>
      <c r="D283" s="95" t="s">
        <v>699</v>
      </c>
      <c r="E283" s="95" t="s">
        <v>657</v>
      </c>
      <c r="F283" s="95">
        <v>10</v>
      </c>
      <c r="G283" s="95" t="s">
        <v>1051</v>
      </c>
      <c r="H283" s="95">
        <v>52</v>
      </c>
      <c r="I283" s="95">
        <f>Parts_Purchase[[#This Row],[Qty In]]*Parts_Purchase[[#This Row],[MRP]]</f>
        <v>520</v>
      </c>
      <c r="J283" s="14">
        <f t="shared" si="12"/>
        <v>2</v>
      </c>
      <c r="K283" s="37">
        <f t="shared" si="13"/>
        <v>2026</v>
      </c>
    </row>
    <row r="284" spans="1:12" x14ac:dyDescent="0.35">
      <c r="A284" s="93" t="s">
        <v>99</v>
      </c>
      <c r="B284" s="94">
        <v>46077</v>
      </c>
      <c r="C284" s="95"/>
      <c r="D284" s="95" t="s">
        <v>702</v>
      </c>
      <c r="E284" s="95" t="s">
        <v>658</v>
      </c>
      <c r="F284" s="95">
        <v>15</v>
      </c>
      <c r="G284" s="95" t="s">
        <v>1047</v>
      </c>
      <c r="H284" s="95">
        <v>26</v>
      </c>
      <c r="I284" s="95">
        <f>Parts_Purchase[[#This Row],[Qty In]]*Parts_Purchase[[#This Row],[MRP]]</f>
        <v>390</v>
      </c>
      <c r="J284" s="14">
        <f t="shared" si="12"/>
        <v>2</v>
      </c>
      <c r="K284" s="37">
        <f t="shared" si="13"/>
        <v>2026</v>
      </c>
    </row>
    <row r="285" spans="1:12" x14ac:dyDescent="0.35">
      <c r="A285" s="93" t="s">
        <v>99</v>
      </c>
      <c r="B285" s="94">
        <v>46077</v>
      </c>
      <c r="C285" s="95"/>
      <c r="D285" s="95" t="s">
        <v>700</v>
      </c>
      <c r="E285" s="95" t="s">
        <v>659</v>
      </c>
      <c r="F285" s="95">
        <v>10</v>
      </c>
      <c r="G285" s="95" t="s">
        <v>1051</v>
      </c>
      <c r="H285" s="95">
        <v>44</v>
      </c>
      <c r="I285" s="95">
        <f>Parts_Purchase[[#This Row],[Qty In]]*Parts_Purchase[[#This Row],[MRP]]</f>
        <v>440</v>
      </c>
      <c r="J285" s="14">
        <f t="shared" si="12"/>
        <v>2</v>
      </c>
      <c r="K285" s="37">
        <f t="shared" si="13"/>
        <v>2026</v>
      </c>
    </row>
    <row r="286" spans="1:12" x14ac:dyDescent="0.35">
      <c r="A286" s="93" t="s">
        <v>99</v>
      </c>
      <c r="B286" s="94">
        <v>46077</v>
      </c>
      <c r="C286" s="95"/>
      <c r="D286" s="96" t="s">
        <v>831</v>
      </c>
      <c r="E286" s="96" t="s">
        <v>831</v>
      </c>
      <c r="F286" s="95">
        <v>50</v>
      </c>
      <c r="G286" s="95" t="s">
        <v>1125</v>
      </c>
      <c r="H286" s="95">
        <v>50</v>
      </c>
      <c r="I286" s="95">
        <f>Parts_Purchase[[#This Row],[Qty In]]*Parts_Purchase[[#This Row],[MRP]]</f>
        <v>2500</v>
      </c>
      <c r="J286" s="14">
        <f t="shared" si="12"/>
        <v>2</v>
      </c>
      <c r="K286" s="37">
        <f t="shared" si="13"/>
        <v>2026</v>
      </c>
    </row>
    <row r="287" spans="1:12" x14ac:dyDescent="0.35">
      <c r="A287" s="93" t="s">
        <v>99</v>
      </c>
      <c r="B287" s="94">
        <v>46077</v>
      </c>
      <c r="C287" s="95"/>
      <c r="D287" s="96" t="s">
        <v>833</v>
      </c>
      <c r="E287" s="96" t="s">
        <v>833</v>
      </c>
      <c r="F287" s="95">
        <v>50</v>
      </c>
      <c r="G287" s="95" t="s">
        <v>1023</v>
      </c>
      <c r="H287" s="95">
        <v>50</v>
      </c>
      <c r="I287" s="95">
        <f>Parts_Purchase[[#This Row],[Qty In]]*Parts_Purchase[[#This Row],[MRP]]</f>
        <v>2500</v>
      </c>
      <c r="J287" s="14">
        <f t="shared" si="12"/>
        <v>2</v>
      </c>
      <c r="K287" s="37">
        <f t="shared" si="13"/>
        <v>2026</v>
      </c>
    </row>
    <row r="288" spans="1:12" x14ac:dyDescent="0.35">
      <c r="A288" s="93" t="s">
        <v>99</v>
      </c>
      <c r="B288" s="94">
        <v>46077</v>
      </c>
      <c r="C288" s="95"/>
      <c r="D288" s="95" t="s">
        <v>403</v>
      </c>
      <c r="E288" s="95" t="s">
        <v>404</v>
      </c>
      <c r="F288" s="95">
        <v>20</v>
      </c>
      <c r="G288" s="95" t="s">
        <v>1062</v>
      </c>
      <c r="H288" s="95">
        <v>63</v>
      </c>
      <c r="I288" s="95">
        <f>Parts_Purchase[[#This Row],[Qty In]]*Parts_Purchase[[#This Row],[MRP]]</f>
        <v>1260</v>
      </c>
      <c r="J288" s="14">
        <f t="shared" si="12"/>
        <v>2</v>
      </c>
      <c r="K288" s="37">
        <f t="shared" si="13"/>
        <v>2026</v>
      </c>
    </row>
    <row r="289" spans="1:11" ht="14.25" customHeight="1" x14ac:dyDescent="0.35">
      <c r="A289" s="93" t="s">
        <v>99</v>
      </c>
      <c r="B289" s="94">
        <v>46077</v>
      </c>
      <c r="C289" s="95"/>
      <c r="D289" s="95" t="s">
        <v>701</v>
      </c>
      <c r="E289" s="95" t="s">
        <v>660</v>
      </c>
      <c r="F289" s="95">
        <v>6</v>
      </c>
      <c r="G289" s="95" t="s">
        <v>1029</v>
      </c>
      <c r="H289" s="95">
        <v>214</v>
      </c>
      <c r="I289" s="95">
        <f>Parts_Purchase[[#This Row],[Qty In]]*Parts_Purchase[[#This Row],[MRP]]</f>
        <v>1284</v>
      </c>
      <c r="J289" s="14">
        <f t="shared" si="12"/>
        <v>2</v>
      </c>
      <c r="K289" s="37">
        <f t="shared" si="13"/>
        <v>2026</v>
      </c>
    </row>
    <row r="290" spans="1:11" x14ac:dyDescent="0.35">
      <c r="A290" s="93" t="s">
        <v>99</v>
      </c>
      <c r="B290" s="94">
        <v>46077</v>
      </c>
      <c r="C290" s="95"/>
      <c r="D290" s="95" t="s">
        <v>661</v>
      </c>
      <c r="E290" s="95" t="s">
        <v>661</v>
      </c>
      <c r="F290" s="95">
        <v>130</v>
      </c>
      <c r="G290" s="95" t="s">
        <v>1046</v>
      </c>
      <c r="H290" s="95">
        <v>2</v>
      </c>
      <c r="I290" s="95">
        <f>Parts_Purchase[[#This Row],[Qty In]]*Parts_Purchase[[#This Row],[MRP]]</f>
        <v>260</v>
      </c>
      <c r="J290" s="14">
        <f t="shared" si="12"/>
        <v>2</v>
      </c>
      <c r="K290" s="37">
        <f t="shared" si="13"/>
        <v>2026</v>
      </c>
    </row>
    <row r="291" spans="1:11" x14ac:dyDescent="0.35">
      <c r="A291" s="93" t="s">
        <v>99</v>
      </c>
      <c r="B291" s="94">
        <v>46077</v>
      </c>
      <c r="C291" s="95"/>
      <c r="D291" s="95" t="s">
        <v>90</v>
      </c>
      <c r="E291" s="95" t="s">
        <v>176</v>
      </c>
      <c r="F291" s="95">
        <v>48</v>
      </c>
      <c r="G291" s="95">
        <v>18</v>
      </c>
      <c r="H291" s="95">
        <v>359</v>
      </c>
      <c r="I291" s="95">
        <f>Parts_Purchase[[#This Row],[Qty In]]*Parts_Purchase[[#This Row],[MRP]]</f>
        <v>17232</v>
      </c>
      <c r="J291" s="14">
        <f t="shared" si="12"/>
        <v>2</v>
      </c>
      <c r="K291" s="37">
        <f t="shared" si="13"/>
        <v>2026</v>
      </c>
    </row>
    <row r="292" spans="1:11" x14ac:dyDescent="0.35">
      <c r="A292" s="93" t="s">
        <v>99</v>
      </c>
      <c r="B292" s="94">
        <v>46077</v>
      </c>
      <c r="C292" s="95"/>
      <c r="D292" s="95" t="s">
        <v>662</v>
      </c>
      <c r="E292" s="95" t="s">
        <v>662</v>
      </c>
      <c r="F292" s="95">
        <v>10</v>
      </c>
      <c r="G292" s="95">
        <v>8</v>
      </c>
      <c r="H292" s="95">
        <v>341</v>
      </c>
      <c r="I292" s="95">
        <f>Parts_Purchase[[#This Row],[Qty In]]*Parts_Purchase[[#This Row],[MRP]]</f>
        <v>3410</v>
      </c>
      <c r="J292" s="14">
        <f t="shared" si="12"/>
        <v>2</v>
      </c>
      <c r="K292" s="37">
        <f t="shared" si="13"/>
        <v>2026</v>
      </c>
    </row>
    <row r="293" spans="1:11" x14ac:dyDescent="0.35">
      <c r="A293" s="93" t="s">
        <v>99</v>
      </c>
      <c r="B293" s="94">
        <v>46077</v>
      </c>
      <c r="C293" s="95"/>
      <c r="D293" s="95" t="s">
        <v>424</v>
      </c>
      <c r="E293" s="95" t="s">
        <v>475</v>
      </c>
      <c r="F293" s="95">
        <v>5</v>
      </c>
      <c r="G293" s="95">
        <v>13</v>
      </c>
      <c r="H293" s="95">
        <v>1411</v>
      </c>
      <c r="I293" s="95">
        <f>Parts_Purchase[[#This Row],[Qty In]]*Parts_Purchase[[#This Row],[MRP]]</f>
        <v>7055</v>
      </c>
      <c r="J293" s="14">
        <f t="shared" si="12"/>
        <v>2</v>
      </c>
      <c r="K293" s="37">
        <f t="shared" si="13"/>
        <v>2026</v>
      </c>
    </row>
    <row r="294" spans="1:11" ht="17.25" customHeight="1" x14ac:dyDescent="0.35">
      <c r="A294" s="93" t="s">
        <v>99</v>
      </c>
      <c r="B294" s="94">
        <v>46077</v>
      </c>
      <c r="C294" s="95"/>
      <c r="D294" s="95" t="s">
        <v>422</v>
      </c>
      <c r="E294" s="95" t="s">
        <v>423</v>
      </c>
      <c r="F294" s="95">
        <v>3</v>
      </c>
      <c r="G294" s="95">
        <v>13</v>
      </c>
      <c r="H294" s="95">
        <v>308</v>
      </c>
      <c r="I294" s="95">
        <f>Parts_Purchase[[#This Row],[Qty In]]*Parts_Purchase[[#This Row],[MRP]]</f>
        <v>924</v>
      </c>
      <c r="J294" s="14">
        <f t="shared" si="12"/>
        <v>2</v>
      </c>
      <c r="K294" s="37">
        <f t="shared" si="13"/>
        <v>2026</v>
      </c>
    </row>
    <row r="295" spans="1:11" x14ac:dyDescent="0.35">
      <c r="A295" s="93" t="s">
        <v>99</v>
      </c>
      <c r="B295" s="94">
        <v>46077</v>
      </c>
      <c r="C295" s="95"/>
      <c r="D295" s="95" t="s">
        <v>420</v>
      </c>
      <c r="E295" s="95" t="s">
        <v>663</v>
      </c>
      <c r="F295" s="95">
        <v>3</v>
      </c>
      <c r="G295" s="95">
        <v>19</v>
      </c>
      <c r="H295" s="95">
        <v>156</v>
      </c>
      <c r="I295" s="95">
        <f>Parts_Purchase[[#This Row],[Qty In]]*Parts_Purchase[[#This Row],[MRP]]</f>
        <v>468</v>
      </c>
      <c r="J295" s="14">
        <f t="shared" si="12"/>
        <v>2</v>
      </c>
      <c r="K295" s="37">
        <f t="shared" si="13"/>
        <v>2026</v>
      </c>
    </row>
    <row r="296" spans="1:11" ht="15.75" customHeight="1" x14ac:dyDescent="0.35">
      <c r="A296" s="93" t="s">
        <v>99</v>
      </c>
      <c r="B296" s="94">
        <v>46077</v>
      </c>
      <c r="C296" s="95"/>
      <c r="D296" s="95" t="s">
        <v>425</v>
      </c>
      <c r="E296" s="95" t="s">
        <v>426</v>
      </c>
      <c r="F296" s="95">
        <v>5</v>
      </c>
      <c r="G296" s="95">
        <v>14</v>
      </c>
      <c r="H296" s="95">
        <v>428</v>
      </c>
      <c r="I296" s="95">
        <f>Parts_Purchase[[#This Row],[Qty In]]*Parts_Purchase[[#This Row],[MRP]]</f>
        <v>2140</v>
      </c>
      <c r="J296" s="14">
        <f t="shared" si="12"/>
        <v>2</v>
      </c>
      <c r="K296" s="37">
        <f t="shared" si="13"/>
        <v>2026</v>
      </c>
    </row>
    <row r="297" spans="1:11" ht="16.5" customHeight="1" x14ac:dyDescent="0.35">
      <c r="A297" s="93" t="s">
        <v>99</v>
      </c>
      <c r="B297" s="94">
        <v>46077</v>
      </c>
      <c r="C297" s="95"/>
      <c r="D297" s="95" t="s">
        <v>421</v>
      </c>
      <c r="E297" s="95" t="s">
        <v>827</v>
      </c>
      <c r="F297" s="95">
        <v>5</v>
      </c>
      <c r="G297" s="95">
        <v>11</v>
      </c>
      <c r="H297" s="95">
        <v>489</v>
      </c>
      <c r="I297" s="95">
        <f>Parts_Purchase[[#This Row],[Qty In]]*Parts_Purchase[[#This Row],[MRP]]</f>
        <v>2445</v>
      </c>
      <c r="J297" s="14">
        <f t="shared" si="12"/>
        <v>2</v>
      </c>
      <c r="K297" s="37">
        <f t="shared" si="13"/>
        <v>2026</v>
      </c>
    </row>
    <row r="298" spans="1:11" x14ac:dyDescent="0.35">
      <c r="A298" s="93" t="s">
        <v>99</v>
      </c>
      <c r="B298" s="94">
        <v>46077</v>
      </c>
      <c r="C298" s="95"/>
      <c r="D298" s="95" t="s">
        <v>375</v>
      </c>
      <c r="E298" s="95" t="s">
        <v>399</v>
      </c>
      <c r="F298" s="95">
        <v>10</v>
      </c>
      <c r="G298" s="95" t="s">
        <v>1033</v>
      </c>
      <c r="H298" s="95">
        <v>190</v>
      </c>
      <c r="I298" s="95">
        <f>Parts_Purchase[[#This Row],[Qty In]]*Parts_Purchase[[#This Row],[MRP]]</f>
        <v>1900</v>
      </c>
      <c r="J298" s="14">
        <f t="shared" si="12"/>
        <v>2</v>
      </c>
      <c r="K298" s="37">
        <f t="shared" si="13"/>
        <v>2026</v>
      </c>
    </row>
    <row r="299" spans="1:11" x14ac:dyDescent="0.35">
      <c r="A299" s="93" t="s">
        <v>99</v>
      </c>
      <c r="B299" s="94">
        <v>46077</v>
      </c>
      <c r="C299" s="95"/>
      <c r="D299" s="95" t="s">
        <v>503</v>
      </c>
      <c r="E299" s="95" t="s">
        <v>504</v>
      </c>
      <c r="F299" s="95">
        <v>10</v>
      </c>
      <c r="G299" s="95">
        <v>54</v>
      </c>
      <c r="H299" s="95">
        <v>257</v>
      </c>
      <c r="I299" s="95">
        <f>Parts_Purchase[[#This Row],[Qty In]]*Parts_Purchase[[#This Row],[MRP]]</f>
        <v>2570</v>
      </c>
      <c r="J299" s="14">
        <f t="shared" si="12"/>
        <v>2</v>
      </c>
      <c r="K299" s="37">
        <f t="shared" si="13"/>
        <v>2026</v>
      </c>
    </row>
    <row r="300" spans="1:11" x14ac:dyDescent="0.35">
      <c r="A300" s="93" t="s">
        <v>99</v>
      </c>
      <c r="B300" s="94">
        <v>46077</v>
      </c>
      <c r="C300" s="95"/>
      <c r="D300" s="95" t="s">
        <v>505</v>
      </c>
      <c r="E300" s="95" t="s">
        <v>506</v>
      </c>
      <c r="F300" s="95">
        <v>10</v>
      </c>
      <c r="G300" s="95">
        <v>54</v>
      </c>
      <c r="H300" s="95">
        <v>257</v>
      </c>
      <c r="I300" s="95">
        <f>Parts_Purchase[[#This Row],[Qty In]]*Parts_Purchase[[#This Row],[MRP]]</f>
        <v>2570</v>
      </c>
      <c r="J300" s="14">
        <f t="shared" si="12"/>
        <v>2</v>
      </c>
      <c r="K300" s="37">
        <f t="shared" si="13"/>
        <v>2026</v>
      </c>
    </row>
    <row r="301" spans="1:11" x14ac:dyDescent="0.35">
      <c r="A301" s="93" t="s">
        <v>99</v>
      </c>
      <c r="B301" s="94">
        <v>46077</v>
      </c>
      <c r="C301" s="95"/>
      <c r="D301" s="95" t="s">
        <v>418</v>
      </c>
      <c r="E301" s="95" t="s">
        <v>419</v>
      </c>
      <c r="F301" s="95">
        <v>3</v>
      </c>
      <c r="G301" s="95">
        <v>14</v>
      </c>
      <c r="H301" s="95">
        <v>1631</v>
      </c>
      <c r="I301" s="95">
        <f>Parts_Purchase[[#This Row],[Qty In]]*Parts_Purchase[[#This Row],[MRP]]</f>
        <v>4893</v>
      </c>
      <c r="J301" s="14">
        <f t="shared" si="12"/>
        <v>2</v>
      </c>
      <c r="K301" s="37">
        <f t="shared" si="13"/>
        <v>2026</v>
      </c>
    </row>
    <row r="302" spans="1:11" x14ac:dyDescent="0.35">
      <c r="A302" s="93" t="s">
        <v>99</v>
      </c>
      <c r="B302" s="94">
        <v>46077</v>
      </c>
      <c r="C302" s="95"/>
      <c r="D302" s="95" t="s">
        <v>692</v>
      </c>
      <c r="E302" s="95" t="s">
        <v>664</v>
      </c>
      <c r="F302" s="95">
        <v>5</v>
      </c>
      <c r="G302" s="95" t="s">
        <v>1030</v>
      </c>
      <c r="H302" s="95">
        <v>799</v>
      </c>
      <c r="I302" s="95">
        <f>Parts_Purchase[[#This Row],[Qty In]]*Parts_Purchase[[#This Row],[MRP]]</f>
        <v>3995</v>
      </c>
      <c r="J302" s="14">
        <f t="shared" si="12"/>
        <v>2</v>
      </c>
      <c r="K302" s="37">
        <f t="shared" si="13"/>
        <v>2026</v>
      </c>
    </row>
    <row r="303" spans="1:11" x14ac:dyDescent="0.35">
      <c r="A303" s="93" t="s">
        <v>99</v>
      </c>
      <c r="B303" s="94">
        <v>46077</v>
      </c>
      <c r="C303" s="95"/>
      <c r="D303" s="95" t="s">
        <v>694</v>
      </c>
      <c r="E303" s="95" t="s">
        <v>192</v>
      </c>
      <c r="F303" s="95">
        <v>10</v>
      </c>
      <c r="G303" s="95">
        <v>1</v>
      </c>
      <c r="H303" s="95">
        <v>2288</v>
      </c>
      <c r="I303" s="95">
        <f>Parts_Purchase[[#This Row],[Qty In]]*Parts_Purchase[[#This Row],[MRP]]</f>
        <v>22880</v>
      </c>
      <c r="J303" s="14">
        <f t="shared" si="12"/>
        <v>2</v>
      </c>
      <c r="K303" s="37">
        <f t="shared" si="13"/>
        <v>2026</v>
      </c>
    </row>
    <row r="304" spans="1:11" x14ac:dyDescent="0.35">
      <c r="A304" s="93" t="s">
        <v>99</v>
      </c>
      <c r="B304" s="94">
        <v>46077</v>
      </c>
      <c r="C304" s="95"/>
      <c r="D304" s="95" t="s">
        <v>665</v>
      </c>
      <c r="E304" s="95" t="s">
        <v>666</v>
      </c>
      <c r="F304" s="95">
        <v>3</v>
      </c>
      <c r="G304" s="95" t="s">
        <v>1026</v>
      </c>
      <c r="H304" s="95">
        <v>146</v>
      </c>
      <c r="I304" s="95">
        <f>Parts_Purchase[[#This Row],[Qty In]]*Parts_Purchase[[#This Row],[MRP]]</f>
        <v>438</v>
      </c>
      <c r="J304" s="14">
        <f t="shared" si="12"/>
        <v>2</v>
      </c>
      <c r="K304" s="37">
        <f t="shared" si="13"/>
        <v>2026</v>
      </c>
    </row>
    <row r="305" spans="1:11" x14ac:dyDescent="0.35">
      <c r="A305" s="93" t="s">
        <v>99</v>
      </c>
      <c r="B305" s="94">
        <v>46078</v>
      </c>
      <c r="C305" s="95"/>
      <c r="D305" s="95" t="s">
        <v>679</v>
      </c>
      <c r="E305" s="95" t="s">
        <v>680</v>
      </c>
      <c r="F305" s="95">
        <v>2</v>
      </c>
      <c r="G305" s="95">
        <v>39</v>
      </c>
      <c r="H305" s="95">
        <v>3264</v>
      </c>
      <c r="I305" s="95">
        <f>Parts_Purchase[[#This Row],[Qty In]]*Parts_Purchase[[#This Row],[MRP]]</f>
        <v>6528</v>
      </c>
      <c r="J305" s="14">
        <f t="shared" si="12"/>
        <v>2</v>
      </c>
      <c r="K305" s="37">
        <f t="shared" si="13"/>
        <v>2026</v>
      </c>
    </row>
    <row r="306" spans="1:11" x14ac:dyDescent="0.35">
      <c r="A306" s="93" t="s">
        <v>99</v>
      </c>
      <c r="B306" s="94">
        <v>46079</v>
      </c>
      <c r="C306" s="95"/>
      <c r="D306" s="95" t="s">
        <v>688</v>
      </c>
      <c r="E306" s="95" t="s">
        <v>689</v>
      </c>
      <c r="F306" s="95">
        <v>2</v>
      </c>
      <c r="G306" s="95">
        <v>13</v>
      </c>
      <c r="H306" s="95">
        <v>534</v>
      </c>
      <c r="I306" s="95">
        <f>Parts_Purchase[[#This Row],[Qty In]]*Parts_Purchase[[#This Row],[MRP]]</f>
        <v>1068</v>
      </c>
      <c r="J306" s="14">
        <f t="shared" si="12"/>
        <v>2</v>
      </c>
      <c r="K306" s="37">
        <f t="shared" si="13"/>
        <v>2026</v>
      </c>
    </row>
    <row r="307" spans="1:11" x14ac:dyDescent="0.35">
      <c r="A307" s="93" t="s">
        <v>99</v>
      </c>
      <c r="B307" s="94">
        <v>46079</v>
      </c>
      <c r="C307" s="95"/>
      <c r="D307" s="95" t="s">
        <v>238</v>
      </c>
      <c r="E307" s="95" t="s">
        <v>427</v>
      </c>
      <c r="F307" s="95">
        <v>2</v>
      </c>
      <c r="G307" s="95">
        <v>13</v>
      </c>
      <c r="H307" s="95">
        <v>655</v>
      </c>
      <c r="I307" s="95">
        <f>Parts_Purchase[[#This Row],[Qty In]]*Parts_Purchase[[#This Row],[MRP]]</f>
        <v>1310</v>
      </c>
      <c r="J307" s="14">
        <f t="shared" si="12"/>
        <v>2</v>
      </c>
      <c r="K307" s="37">
        <f t="shared" si="13"/>
        <v>2026</v>
      </c>
    </row>
    <row r="308" spans="1:11" x14ac:dyDescent="0.35">
      <c r="A308" s="93" t="s">
        <v>99</v>
      </c>
      <c r="B308" s="94">
        <v>46079</v>
      </c>
      <c r="C308" s="95"/>
      <c r="D308" s="95" t="s">
        <v>91</v>
      </c>
      <c r="E308" s="95" t="s">
        <v>319</v>
      </c>
      <c r="F308" s="95">
        <v>4</v>
      </c>
      <c r="G308" s="95">
        <v>12</v>
      </c>
      <c r="H308" s="95">
        <v>1575</v>
      </c>
      <c r="I308" s="95">
        <f>Parts_Purchase[[#This Row],[Qty In]]*Parts_Purchase[[#This Row],[MRP]]</f>
        <v>6300</v>
      </c>
      <c r="J308" s="14">
        <f t="shared" si="12"/>
        <v>2</v>
      </c>
      <c r="K308" s="37">
        <f t="shared" si="13"/>
        <v>2026</v>
      </c>
    </row>
    <row r="309" spans="1:11" x14ac:dyDescent="0.35">
      <c r="A309" s="93" t="s">
        <v>99</v>
      </c>
      <c r="B309" s="94">
        <v>46079</v>
      </c>
      <c r="C309" s="95"/>
      <c r="D309" s="95" t="s">
        <v>366</v>
      </c>
      <c r="E309" s="95" t="s">
        <v>366</v>
      </c>
      <c r="F309" s="95">
        <v>20</v>
      </c>
      <c r="G309" s="95">
        <v>1</v>
      </c>
      <c r="H309" s="95">
        <v>2080</v>
      </c>
      <c r="I309" s="95">
        <f>Parts_Purchase[[#This Row],[Qty In]]*Parts_Purchase[[#This Row],[MRP]]</f>
        <v>41600</v>
      </c>
      <c r="J309" s="14">
        <f t="shared" si="12"/>
        <v>2</v>
      </c>
      <c r="K309" s="37">
        <f t="shared" si="13"/>
        <v>2026</v>
      </c>
    </row>
    <row r="310" spans="1:11" x14ac:dyDescent="0.35">
      <c r="A310" s="93" t="s">
        <v>99</v>
      </c>
      <c r="B310" s="98">
        <v>46084</v>
      </c>
      <c r="C310" s="97"/>
      <c r="D310" s="97" t="s">
        <v>308</v>
      </c>
      <c r="E310" s="97" t="s">
        <v>308</v>
      </c>
      <c r="F310" s="97">
        <v>30</v>
      </c>
      <c r="G310" s="97">
        <v>1</v>
      </c>
      <c r="H310" s="97">
        <v>1480</v>
      </c>
      <c r="I310" s="95">
        <f>Parts_Purchase[[#This Row],[Qty In]]*Parts_Purchase[[#This Row],[MRP]]</f>
        <v>44400</v>
      </c>
      <c r="J310" s="14">
        <f t="shared" si="12"/>
        <v>3</v>
      </c>
      <c r="K310" s="37">
        <f t="shared" si="13"/>
        <v>2026</v>
      </c>
    </row>
    <row r="311" spans="1:11" x14ac:dyDescent="0.35">
      <c r="A311" s="93" t="s">
        <v>99</v>
      </c>
      <c r="B311" s="98">
        <v>46084</v>
      </c>
      <c r="C311" s="97"/>
      <c r="D311" s="97" t="s">
        <v>365</v>
      </c>
      <c r="E311" s="97" t="s">
        <v>365</v>
      </c>
      <c r="F311" s="97">
        <v>10</v>
      </c>
      <c r="G311" s="97">
        <v>1</v>
      </c>
      <c r="H311" s="97">
        <v>770</v>
      </c>
      <c r="I311" s="95">
        <f>Parts_Purchase[[#This Row],[Qty In]]*Parts_Purchase[[#This Row],[MRP]]</f>
        <v>7700</v>
      </c>
      <c r="J311" s="14">
        <f t="shared" si="12"/>
        <v>3</v>
      </c>
      <c r="K311" s="37">
        <f t="shared" si="13"/>
        <v>2026</v>
      </c>
    </row>
    <row r="312" spans="1:11" x14ac:dyDescent="0.35">
      <c r="A312" s="93" t="s">
        <v>99</v>
      </c>
      <c r="B312" s="98">
        <v>46084</v>
      </c>
      <c r="C312" s="97"/>
      <c r="D312" s="97" t="s">
        <v>366</v>
      </c>
      <c r="E312" s="97" t="s">
        <v>366</v>
      </c>
      <c r="F312" s="97">
        <v>30</v>
      </c>
      <c r="G312" s="97">
        <v>1</v>
      </c>
      <c r="H312" s="97">
        <v>2080</v>
      </c>
      <c r="I312" s="95">
        <f>Parts_Purchase[[#This Row],[Qty In]]*Parts_Purchase[[#This Row],[MRP]]</f>
        <v>62400</v>
      </c>
      <c r="J312" s="14">
        <f t="shared" si="12"/>
        <v>3</v>
      </c>
      <c r="K312" s="37">
        <f t="shared" si="13"/>
        <v>2026</v>
      </c>
    </row>
    <row r="313" spans="1:11" x14ac:dyDescent="0.35">
      <c r="A313" s="93" t="s">
        <v>99</v>
      </c>
      <c r="B313" s="98">
        <v>46087</v>
      </c>
      <c r="C313" s="97"/>
      <c r="D313" s="97" t="s">
        <v>792</v>
      </c>
      <c r="E313" s="97" t="s">
        <v>806</v>
      </c>
      <c r="F313" s="97">
        <v>4</v>
      </c>
      <c r="G313" s="97">
        <v>40</v>
      </c>
      <c r="H313" s="97">
        <v>514</v>
      </c>
      <c r="I313" s="95">
        <f>Parts_Purchase[[#This Row],[Qty In]]*Parts_Purchase[[#This Row],[MRP]]</f>
        <v>2056</v>
      </c>
      <c r="J313" s="14">
        <f t="shared" si="12"/>
        <v>3</v>
      </c>
      <c r="K313" s="37">
        <f t="shared" si="13"/>
        <v>2026</v>
      </c>
    </row>
    <row r="314" spans="1:11" x14ac:dyDescent="0.35">
      <c r="A314" s="93" t="s">
        <v>99</v>
      </c>
      <c r="B314" s="98">
        <v>46087</v>
      </c>
      <c r="C314" s="97"/>
      <c r="D314" s="97" t="s">
        <v>807</v>
      </c>
      <c r="E314" s="97" t="s">
        <v>808</v>
      </c>
      <c r="F314" s="97">
        <v>4</v>
      </c>
      <c r="G314" s="97">
        <v>40</v>
      </c>
      <c r="H314" s="97">
        <v>1829</v>
      </c>
      <c r="I314" s="95">
        <f>Parts_Purchase[[#This Row],[Qty In]]*Parts_Purchase[[#This Row],[MRP]]</f>
        <v>7316</v>
      </c>
      <c r="J314" s="14">
        <f t="shared" si="12"/>
        <v>3</v>
      </c>
      <c r="K314" s="37">
        <f t="shared" si="13"/>
        <v>2026</v>
      </c>
    </row>
    <row r="315" spans="1:11" x14ac:dyDescent="0.35">
      <c r="A315" s="93" t="s">
        <v>99</v>
      </c>
      <c r="B315" s="98">
        <v>46087</v>
      </c>
      <c r="C315" s="97"/>
      <c r="D315" s="97" t="s">
        <v>315</v>
      </c>
      <c r="E315" s="95" t="s">
        <v>341</v>
      </c>
      <c r="F315" s="97">
        <v>6</v>
      </c>
      <c r="G315" s="97">
        <v>40</v>
      </c>
      <c r="H315" s="97">
        <v>70</v>
      </c>
      <c r="I315" s="95">
        <f>Parts_Purchase[[#This Row],[Qty In]]*Parts_Purchase[[#This Row],[MRP]]</f>
        <v>420</v>
      </c>
      <c r="J315" s="14">
        <f t="shared" si="12"/>
        <v>3</v>
      </c>
      <c r="K315" s="37">
        <f t="shared" si="13"/>
        <v>2026</v>
      </c>
    </row>
    <row r="316" spans="1:11" x14ac:dyDescent="0.35">
      <c r="A316" s="93" t="s">
        <v>99</v>
      </c>
      <c r="B316" s="98">
        <v>46087</v>
      </c>
      <c r="C316" s="97"/>
      <c r="D316" s="97" t="s">
        <v>809</v>
      </c>
      <c r="E316" s="97" t="s">
        <v>809</v>
      </c>
      <c r="F316" s="97">
        <v>10</v>
      </c>
      <c r="G316" s="97">
        <v>40</v>
      </c>
      <c r="H316" s="97">
        <v>25</v>
      </c>
      <c r="I316" s="95">
        <f>Parts_Purchase[[#This Row],[Qty In]]*Parts_Purchase[[#This Row],[MRP]]</f>
        <v>250</v>
      </c>
      <c r="J316" s="14">
        <f t="shared" si="12"/>
        <v>3</v>
      </c>
      <c r="K316" s="37">
        <f t="shared" si="13"/>
        <v>2026</v>
      </c>
    </row>
    <row r="317" spans="1:11" x14ac:dyDescent="0.35">
      <c r="A317" s="93" t="s">
        <v>99</v>
      </c>
      <c r="B317" s="98">
        <v>46087</v>
      </c>
      <c r="C317" s="97"/>
      <c r="D317" s="97" t="s">
        <v>810</v>
      </c>
      <c r="E317" s="97" t="s">
        <v>810</v>
      </c>
      <c r="F317" s="97">
        <v>3</v>
      </c>
      <c r="G317" s="97">
        <v>40</v>
      </c>
      <c r="H317" s="97">
        <v>20</v>
      </c>
      <c r="I317" s="95">
        <f>Parts_Purchase[[#This Row],[Qty In]]*Parts_Purchase[[#This Row],[MRP]]</f>
        <v>60</v>
      </c>
      <c r="J317" s="14">
        <f t="shared" si="12"/>
        <v>3</v>
      </c>
      <c r="K317" s="37">
        <f t="shared" si="13"/>
        <v>2026</v>
      </c>
    </row>
    <row r="318" spans="1:11" x14ac:dyDescent="0.35">
      <c r="A318" s="93" t="s">
        <v>99</v>
      </c>
      <c r="B318" s="98">
        <v>46087</v>
      </c>
      <c r="C318" s="97"/>
      <c r="D318" s="97" t="s">
        <v>811</v>
      </c>
      <c r="E318" s="97" t="s">
        <v>811</v>
      </c>
      <c r="F318" s="97">
        <v>10</v>
      </c>
      <c r="G318" s="97">
        <v>40</v>
      </c>
      <c r="H318" s="97">
        <v>30</v>
      </c>
      <c r="I318" s="95">
        <f>Parts_Purchase[[#This Row],[Qty In]]*Parts_Purchase[[#This Row],[MRP]]</f>
        <v>300</v>
      </c>
      <c r="J318" s="14">
        <f t="shared" si="12"/>
        <v>3</v>
      </c>
      <c r="K318" s="37">
        <f t="shared" si="13"/>
        <v>2026</v>
      </c>
    </row>
    <row r="319" spans="1:11" x14ac:dyDescent="0.35">
      <c r="A319" s="93" t="s">
        <v>99</v>
      </c>
      <c r="B319" s="98">
        <v>46087</v>
      </c>
      <c r="C319" s="97"/>
      <c r="D319" s="97" t="s">
        <v>812</v>
      </c>
      <c r="E319" s="97" t="s">
        <v>812</v>
      </c>
      <c r="F319" s="97">
        <v>3</v>
      </c>
      <c r="G319" s="97">
        <v>40</v>
      </c>
      <c r="H319" s="97">
        <v>40</v>
      </c>
      <c r="I319" s="95">
        <f>Parts_Purchase[[#This Row],[Qty In]]*Parts_Purchase[[#This Row],[MRP]]</f>
        <v>120</v>
      </c>
      <c r="J319" s="14">
        <f t="shared" si="12"/>
        <v>3</v>
      </c>
      <c r="K319" s="37">
        <f t="shared" si="13"/>
        <v>2026</v>
      </c>
    </row>
    <row r="320" spans="1:11" x14ac:dyDescent="0.35">
      <c r="A320" s="93" t="s">
        <v>99</v>
      </c>
      <c r="B320" s="98">
        <v>46087</v>
      </c>
      <c r="C320" s="97"/>
      <c r="D320" s="97" t="s">
        <v>793</v>
      </c>
      <c r="E320" s="97" t="s">
        <v>813</v>
      </c>
      <c r="F320" s="97">
        <v>5</v>
      </c>
      <c r="G320" s="97">
        <v>40</v>
      </c>
      <c r="H320" s="97">
        <v>5</v>
      </c>
      <c r="I320" s="95">
        <f>Parts_Purchase[[#This Row],[Qty In]]*Parts_Purchase[[#This Row],[MRP]]</f>
        <v>25</v>
      </c>
      <c r="J320" s="14">
        <f t="shared" si="12"/>
        <v>3</v>
      </c>
      <c r="K320" s="37">
        <f t="shared" si="13"/>
        <v>2026</v>
      </c>
    </row>
    <row r="321" spans="1:11" x14ac:dyDescent="0.35">
      <c r="A321" s="93" t="s">
        <v>99</v>
      </c>
      <c r="B321" s="98">
        <v>46087</v>
      </c>
      <c r="C321" s="97"/>
      <c r="D321" s="97" t="s">
        <v>606</v>
      </c>
      <c r="E321" s="97" t="s">
        <v>824</v>
      </c>
      <c r="F321" s="97">
        <v>1</v>
      </c>
      <c r="G321" s="97">
        <v>40</v>
      </c>
      <c r="H321" s="97">
        <v>1579</v>
      </c>
      <c r="I321" s="95">
        <f>Parts_Purchase[[#This Row],[Qty In]]*Parts_Purchase[[#This Row],[MRP]]</f>
        <v>1579</v>
      </c>
      <c r="J321" s="14">
        <f t="shared" si="12"/>
        <v>3</v>
      </c>
      <c r="K321" s="37">
        <f t="shared" si="13"/>
        <v>2026</v>
      </c>
    </row>
    <row r="322" spans="1:11" x14ac:dyDescent="0.35">
      <c r="A322" s="93" t="s">
        <v>99</v>
      </c>
      <c r="B322" s="98">
        <v>46087</v>
      </c>
      <c r="C322" s="97"/>
      <c r="D322" s="97" t="s">
        <v>790</v>
      </c>
      <c r="E322" s="97" t="s">
        <v>814</v>
      </c>
      <c r="F322" s="97">
        <v>3</v>
      </c>
      <c r="G322" s="97">
        <v>29</v>
      </c>
      <c r="H322" s="97">
        <v>3468</v>
      </c>
      <c r="I322" s="95">
        <f>Parts_Purchase[[#This Row],[Qty In]]*Parts_Purchase[[#This Row],[MRP]]</f>
        <v>10404</v>
      </c>
      <c r="J322" s="14">
        <f t="shared" si="12"/>
        <v>3</v>
      </c>
      <c r="K322" s="37">
        <f t="shared" si="13"/>
        <v>2026</v>
      </c>
    </row>
    <row r="323" spans="1:11" x14ac:dyDescent="0.35">
      <c r="A323" s="93" t="s">
        <v>479</v>
      </c>
      <c r="B323" s="98">
        <v>46089</v>
      </c>
      <c r="C323" s="97" t="s">
        <v>815</v>
      </c>
      <c r="D323" s="97" t="s">
        <v>884</v>
      </c>
      <c r="E323" s="97" t="s">
        <v>884</v>
      </c>
      <c r="F323" s="97">
        <v>1</v>
      </c>
      <c r="G323" s="97">
        <v>62</v>
      </c>
      <c r="H323" s="97">
        <v>70</v>
      </c>
      <c r="I323" s="95">
        <f>Parts_Purchase[[#This Row],[Qty In]]*Parts_Purchase[[#This Row],[MRP]]</f>
        <v>70</v>
      </c>
      <c r="J323" s="14">
        <f t="shared" si="12"/>
        <v>3</v>
      </c>
      <c r="K323" s="37">
        <f t="shared" si="13"/>
        <v>2026</v>
      </c>
    </row>
    <row r="324" spans="1:11" x14ac:dyDescent="0.35">
      <c r="A324" s="93" t="s">
        <v>99</v>
      </c>
      <c r="B324" s="98">
        <v>46091</v>
      </c>
      <c r="C324" s="97"/>
      <c r="D324" s="97" t="s">
        <v>816</v>
      </c>
      <c r="E324" s="97" t="s">
        <v>817</v>
      </c>
      <c r="F324" s="97">
        <v>2</v>
      </c>
      <c r="G324" s="97">
        <v>40</v>
      </c>
      <c r="H324" s="97">
        <v>500</v>
      </c>
      <c r="I324" s="95">
        <f>Parts_Purchase[[#This Row],[Qty In]]*Parts_Purchase[[#This Row],[MRP]]</f>
        <v>1000</v>
      </c>
      <c r="J324" s="14">
        <f t="shared" si="12"/>
        <v>3</v>
      </c>
      <c r="K324" s="37">
        <f t="shared" si="13"/>
        <v>2026</v>
      </c>
    </row>
    <row r="325" spans="1:11" x14ac:dyDescent="0.35">
      <c r="A325" s="93" t="s">
        <v>99</v>
      </c>
      <c r="B325" s="98">
        <v>46091</v>
      </c>
      <c r="C325" s="97"/>
      <c r="D325" s="97" t="s">
        <v>818</v>
      </c>
      <c r="E325" s="97" t="s">
        <v>819</v>
      </c>
      <c r="F325" s="97">
        <v>2</v>
      </c>
      <c r="G325" s="97">
        <v>40</v>
      </c>
      <c r="H325" s="97">
        <v>112</v>
      </c>
      <c r="I325" s="95">
        <f>Parts_Purchase[[#This Row],[Qty In]]*Parts_Purchase[[#This Row],[MRP]]</f>
        <v>224</v>
      </c>
      <c r="J325" s="14">
        <f t="shared" si="12"/>
        <v>3</v>
      </c>
      <c r="K325" s="37">
        <f t="shared" si="13"/>
        <v>2026</v>
      </c>
    </row>
    <row r="326" spans="1:11" x14ac:dyDescent="0.35">
      <c r="A326" s="93" t="s">
        <v>99</v>
      </c>
      <c r="B326" s="98">
        <v>46091</v>
      </c>
      <c r="C326" s="97"/>
      <c r="D326" s="97" t="s">
        <v>820</v>
      </c>
      <c r="E326" s="97" t="s">
        <v>821</v>
      </c>
      <c r="F326" s="97">
        <v>1</v>
      </c>
      <c r="G326" s="97">
        <v>40</v>
      </c>
      <c r="H326" s="97">
        <v>1383</v>
      </c>
      <c r="I326" s="95">
        <f>Parts_Purchase[[#This Row],[Qty In]]*Parts_Purchase[[#This Row],[MRP]]</f>
        <v>1383</v>
      </c>
      <c r="J326" s="14">
        <f t="shared" si="12"/>
        <v>3</v>
      </c>
      <c r="K326" s="37">
        <f t="shared" si="13"/>
        <v>2026</v>
      </c>
    </row>
    <row r="327" spans="1:11" x14ac:dyDescent="0.35">
      <c r="A327" s="93" t="s">
        <v>99</v>
      </c>
      <c r="B327" s="98">
        <v>46091</v>
      </c>
      <c r="C327" s="97"/>
      <c r="D327" s="97" t="s">
        <v>822</v>
      </c>
      <c r="E327" s="97" t="s">
        <v>823</v>
      </c>
      <c r="F327" s="97">
        <v>1</v>
      </c>
      <c r="G327" s="97">
        <v>40</v>
      </c>
      <c r="H327" s="97">
        <v>894</v>
      </c>
      <c r="I327" s="95">
        <f>Parts_Purchase[[#This Row],[Qty In]]*Parts_Purchase[[#This Row],[MRP]]</f>
        <v>894</v>
      </c>
      <c r="J327" s="14">
        <f t="shared" si="12"/>
        <v>3</v>
      </c>
      <c r="K327" s="37">
        <f t="shared" si="13"/>
        <v>2026</v>
      </c>
    </row>
    <row r="328" spans="1:11" x14ac:dyDescent="0.35">
      <c r="A328" s="93" t="s">
        <v>99</v>
      </c>
      <c r="B328" s="98">
        <v>46091</v>
      </c>
      <c r="C328" s="97"/>
      <c r="D328" s="97" t="s">
        <v>606</v>
      </c>
      <c r="E328" s="97" t="s">
        <v>824</v>
      </c>
      <c r="F328" s="97">
        <v>3</v>
      </c>
      <c r="G328" s="97">
        <v>40</v>
      </c>
      <c r="H328" s="97">
        <v>1579</v>
      </c>
      <c r="I328" s="95">
        <f>Parts_Purchase[[#This Row],[Qty In]]*Parts_Purchase[[#This Row],[MRP]]</f>
        <v>4737</v>
      </c>
      <c r="J328" s="14">
        <f t="shared" si="12"/>
        <v>3</v>
      </c>
      <c r="K328" s="37">
        <f t="shared" si="13"/>
        <v>2026</v>
      </c>
    </row>
    <row r="329" spans="1:11" x14ac:dyDescent="0.35">
      <c r="A329" s="93" t="s">
        <v>99</v>
      </c>
      <c r="B329" s="98">
        <v>46097</v>
      </c>
      <c r="C329" s="95"/>
      <c r="D329" s="96" t="s">
        <v>420</v>
      </c>
      <c r="E329" s="95" t="s">
        <v>663</v>
      </c>
      <c r="F329" s="96">
        <v>3</v>
      </c>
      <c r="G329" s="96">
        <v>19</v>
      </c>
      <c r="H329" s="96">
        <v>156</v>
      </c>
      <c r="I329" s="95">
        <f>Parts_Purchase[[#This Row],[Qty In]]*Parts_Purchase[[#This Row],[MRP]]</f>
        <v>468</v>
      </c>
      <c r="J329" s="14">
        <f t="shared" si="12"/>
        <v>3</v>
      </c>
      <c r="K329" s="37">
        <f t="shared" si="13"/>
        <v>2026</v>
      </c>
    </row>
    <row r="330" spans="1:11" x14ac:dyDescent="0.35">
      <c r="A330" s="93" t="s">
        <v>99</v>
      </c>
      <c r="B330" s="98">
        <v>46097</v>
      </c>
      <c r="C330" s="95"/>
      <c r="D330" s="96" t="s">
        <v>102</v>
      </c>
      <c r="E330" s="95" t="s">
        <v>390</v>
      </c>
      <c r="F330" s="96">
        <v>5</v>
      </c>
      <c r="G330" s="96">
        <v>49</v>
      </c>
      <c r="H330" s="96">
        <v>301</v>
      </c>
      <c r="I330" s="95">
        <f>Parts_Purchase[[#This Row],[Qty In]]*Parts_Purchase[[#This Row],[MRP]]</f>
        <v>1505</v>
      </c>
      <c r="J330" s="14">
        <f t="shared" si="12"/>
        <v>3</v>
      </c>
      <c r="K330" s="37">
        <f t="shared" si="13"/>
        <v>2026</v>
      </c>
    </row>
    <row r="331" spans="1:11" x14ac:dyDescent="0.35">
      <c r="A331" s="93" t="s">
        <v>99</v>
      </c>
      <c r="B331" s="98">
        <v>46097</v>
      </c>
      <c r="C331" s="95"/>
      <c r="D331" s="96" t="s">
        <v>238</v>
      </c>
      <c r="E331" s="95" t="s">
        <v>427</v>
      </c>
      <c r="F331" s="96">
        <v>15</v>
      </c>
      <c r="G331" s="96">
        <v>13</v>
      </c>
      <c r="H331" s="96">
        <v>655</v>
      </c>
      <c r="I331" s="95">
        <f>Parts_Purchase[[#This Row],[Qty In]]*Parts_Purchase[[#This Row],[MRP]]</f>
        <v>9825</v>
      </c>
      <c r="J331" s="14">
        <f t="shared" si="12"/>
        <v>3</v>
      </c>
      <c r="K331" s="37">
        <f t="shared" si="13"/>
        <v>2026</v>
      </c>
    </row>
    <row r="332" spans="1:11" x14ac:dyDescent="0.35">
      <c r="A332" s="93" t="s">
        <v>99</v>
      </c>
      <c r="B332" s="98">
        <v>46097</v>
      </c>
      <c r="C332" s="95"/>
      <c r="D332" s="96" t="s">
        <v>204</v>
      </c>
      <c r="E332" s="96" t="s">
        <v>205</v>
      </c>
      <c r="F332" s="96">
        <v>2</v>
      </c>
      <c r="G332" s="96">
        <v>53</v>
      </c>
      <c r="H332" s="96">
        <v>3783</v>
      </c>
      <c r="I332" s="95">
        <f>Parts_Purchase[[#This Row],[Qty In]]*Parts_Purchase[[#This Row],[MRP]]</f>
        <v>7566</v>
      </c>
      <c r="J332" s="14">
        <f t="shared" si="12"/>
        <v>3</v>
      </c>
      <c r="K332" s="37">
        <f t="shared" si="13"/>
        <v>2026</v>
      </c>
    </row>
    <row r="333" spans="1:11" x14ac:dyDescent="0.35">
      <c r="A333" s="93" t="s">
        <v>99</v>
      </c>
      <c r="B333" s="98">
        <v>46097</v>
      </c>
      <c r="C333" s="95"/>
      <c r="D333" s="96" t="s">
        <v>861</v>
      </c>
      <c r="E333" s="96" t="s">
        <v>862</v>
      </c>
      <c r="F333" s="96">
        <v>10</v>
      </c>
      <c r="G333" s="96">
        <v>63</v>
      </c>
      <c r="H333" s="96">
        <v>25</v>
      </c>
      <c r="I333" s="95">
        <f>Parts_Purchase[[#This Row],[Qty In]]*Parts_Purchase[[#This Row],[MRP]]</f>
        <v>250</v>
      </c>
      <c r="J333" s="14">
        <f t="shared" si="12"/>
        <v>3</v>
      </c>
      <c r="K333" s="37">
        <f t="shared" si="13"/>
        <v>2026</v>
      </c>
    </row>
    <row r="334" spans="1:11" x14ac:dyDescent="0.35">
      <c r="A334" s="93" t="s">
        <v>99</v>
      </c>
      <c r="B334" s="98">
        <v>46097</v>
      </c>
      <c r="C334" s="95"/>
      <c r="D334" s="107" t="s">
        <v>863</v>
      </c>
      <c r="E334" s="108" t="s">
        <v>864</v>
      </c>
      <c r="F334" s="96">
        <v>2</v>
      </c>
      <c r="G334" s="96">
        <v>58</v>
      </c>
      <c r="H334" s="96">
        <v>839</v>
      </c>
      <c r="I334" s="95">
        <f>Parts_Purchase[[#This Row],[Qty In]]*Parts_Purchase[[#This Row],[MRP]]</f>
        <v>1678</v>
      </c>
      <c r="J334" s="14">
        <f t="shared" si="12"/>
        <v>3</v>
      </c>
      <c r="K334" s="37">
        <f t="shared" si="13"/>
        <v>2026</v>
      </c>
    </row>
    <row r="335" spans="1:11" x14ac:dyDescent="0.35">
      <c r="A335" s="93" t="s">
        <v>99</v>
      </c>
      <c r="B335" s="98">
        <v>46097</v>
      </c>
      <c r="C335" s="95"/>
      <c r="D335" s="107" t="s">
        <v>110</v>
      </c>
      <c r="E335" s="95" t="s">
        <v>327</v>
      </c>
      <c r="F335" s="96">
        <v>1</v>
      </c>
      <c r="G335" s="96">
        <v>47</v>
      </c>
      <c r="H335" s="96">
        <v>871</v>
      </c>
      <c r="I335" s="95">
        <f>Parts_Purchase[[#This Row],[Qty In]]*Parts_Purchase[[#This Row],[MRP]]</f>
        <v>871</v>
      </c>
      <c r="J335" s="14">
        <f t="shared" si="12"/>
        <v>3</v>
      </c>
      <c r="K335" s="37">
        <f t="shared" si="13"/>
        <v>2026</v>
      </c>
    </row>
    <row r="336" spans="1:11" x14ac:dyDescent="0.35">
      <c r="A336" s="93" t="s">
        <v>99</v>
      </c>
      <c r="B336" s="98">
        <v>46097</v>
      </c>
      <c r="C336" s="95"/>
      <c r="D336" s="107" t="s">
        <v>865</v>
      </c>
      <c r="E336" s="108" t="s">
        <v>866</v>
      </c>
      <c r="F336" s="96">
        <v>2</v>
      </c>
      <c r="G336" s="96">
        <v>59</v>
      </c>
      <c r="H336" s="96">
        <v>641</v>
      </c>
      <c r="I336" s="95">
        <f>Parts_Purchase[[#This Row],[Qty In]]*Parts_Purchase[[#This Row],[MRP]]</f>
        <v>1282</v>
      </c>
      <c r="J336" s="14">
        <f t="shared" si="12"/>
        <v>3</v>
      </c>
      <c r="K336" s="37">
        <f t="shared" si="13"/>
        <v>2026</v>
      </c>
    </row>
    <row r="337" spans="1:11" x14ac:dyDescent="0.35">
      <c r="A337" s="93" t="s">
        <v>99</v>
      </c>
      <c r="B337" s="98">
        <v>46097</v>
      </c>
      <c r="C337" s="95"/>
      <c r="D337" s="107" t="s">
        <v>867</v>
      </c>
      <c r="E337" s="108" t="s">
        <v>868</v>
      </c>
      <c r="F337" s="96">
        <v>2</v>
      </c>
      <c r="G337" s="96">
        <v>59</v>
      </c>
      <c r="H337" s="96">
        <v>309</v>
      </c>
      <c r="I337" s="95">
        <f>Parts_Purchase[[#This Row],[Qty In]]*Parts_Purchase[[#This Row],[MRP]]</f>
        <v>618</v>
      </c>
      <c r="J337" s="14">
        <f t="shared" si="12"/>
        <v>3</v>
      </c>
      <c r="K337" s="37">
        <f t="shared" si="13"/>
        <v>2026</v>
      </c>
    </row>
    <row r="338" spans="1:11" x14ac:dyDescent="0.35">
      <c r="A338" s="93" t="s">
        <v>99</v>
      </c>
      <c r="B338" s="98">
        <v>46097</v>
      </c>
      <c r="C338" s="95"/>
      <c r="D338" s="107" t="s">
        <v>112</v>
      </c>
      <c r="E338" s="95" t="s">
        <v>392</v>
      </c>
      <c r="F338" s="96">
        <v>1</v>
      </c>
      <c r="G338" s="96">
        <v>42</v>
      </c>
      <c r="H338" s="96">
        <v>1073</v>
      </c>
      <c r="I338" s="95">
        <f>Parts_Purchase[[#This Row],[Qty In]]*Parts_Purchase[[#This Row],[MRP]]</f>
        <v>1073</v>
      </c>
      <c r="J338" s="14">
        <f t="shared" si="12"/>
        <v>3</v>
      </c>
      <c r="K338" s="37">
        <f t="shared" si="13"/>
        <v>2026</v>
      </c>
    </row>
    <row r="339" spans="1:11" x14ac:dyDescent="0.35">
      <c r="A339" s="93" t="s">
        <v>99</v>
      </c>
      <c r="B339" s="98">
        <v>46097</v>
      </c>
      <c r="C339" s="95"/>
      <c r="D339" s="107" t="s">
        <v>869</v>
      </c>
      <c r="E339" s="108" t="s">
        <v>870</v>
      </c>
      <c r="F339" s="96">
        <v>3</v>
      </c>
      <c r="G339" s="96">
        <v>63</v>
      </c>
      <c r="H339" s="96">
        <v>62</v>
      </c>
      <c r="I339" s="95">
        <f>Parts_Purchase[[#This Row],[Qty In]]*Parts_Purchase[[#This Row],[MRP]]</f>
        <v>186</v>
      </c>
      <c r="J339" s="14">
        <f t="shared" si="12"/>
        <v>3</v>
      </c>
      <c r="K339" s="37">
        <f t="shared" si="13"/>
        <v>2026</v>
      </c>
    </row>
    <row r="340" spans="1:11" x14ac:dyDescent="0.35">
      <c r="A340" s="93" t="s">
        <v>99</v>
      </c>
      <c r="B340" s="98">
        <v>46097</v>
      </c>
      <c r="C340" s="95"/>
      <c r="D340" s="107" t="s">
        <v>531</v>
      </c>
      <c r="E340" s="108" t="s">
        <v>871</v>
      </c>
      <c r="F340" s="96">
        <v>4</v>
      </c>
      <c r="G340" s="96" t="s">
        <v>1049</v>
      </c>
      <c r="H340" s="96">
        <v>60</v>
      </c>
      <c r="I340" s="95">
        <f>Parts_Purchase[[#This Row],[Qty In]]*Parts_Purchase[[#This Row],[MRP]]</f>
        <v>240</v>
      </c>
      <c r="J340" s="14">
        <f t="shared" si="12"/>
        <v>3</v>
      </c>
      <c r="K340" s="37">
        <f t="shared" si="13"/>
        <v>2026</v>
      </c>
    </row>
    <row r="341" spans="1:11" x14ac:dyDescent="0.35">
      <c r="A341" s="93" t="s">
        <v>99</v>
      </c>
      <c r="B341" s="98">
        <v>46097</v>
      </c>
      <c r="C341" s="95"/>
      <c r="D341" s="107" t="s">
        <v>457</v>
      </c>
      <c r="E341" s="108" t="s">
        <v>457</v>
      </c>
      <c r="F341" s="96">
        <v>10</v>
      </c>
      <c r="G341" s="96">
        <v>62</v>
      </c>
      <c r="H341" s="96">
        <v>39</v>
      </c>
      <c r="I341" s="95">
        <f>Parts_Purchase[[#This Row],[Qty In]]*Parts_Purchase[[#This Row],[MRP]]</f>
        <v>390</v>
      </c>
      <c r="J341" s="14">
        <f t="shared" ref="J341:J404" si="14">MONTH(B341)</f>
        <v>3</v>
      </c>
      <c r="K341" s="37">
        <f t="shared" ref="K341:K404" si="15">YEAR(B341)</f>
        <v>2026</v>
      </c>
    </row>
    <row r="342" spans="1:11" x14ac:dyDescent="0.35">
      <c r="A342" s="93" t="s">
        <v>99</v>
      </c>
      <c r="B342" s="98">
        <v>46097</v>
      </c>
      <c r="C342" s="95"/>
      <c r="D342" s="107" t="s">
        <v>117</v>
      </c>
      <c r="E342" s="95" t="s">
        <v>389</v>
      </c>
      <c r="F342" s="96">
        <v>5</v>
      </c>
      <c r="G342" s="96">
        <v>44</v>
      </c>
      <c r="H342" s="96">
        <v>2247</v>
      </c>
      <c r="I342" s="95">
        <f>Parts_Purchase[[#This Row],[Qty In]]*Parts_Purchase[[#This Row],[MRP]]</f>
        <v>11235</v>
      </c>
      <c r="J342" s="14">
        <f t="shared" si="14"/>
        <v>3</v>
      </c>
      <c r="K342" s="37">
        <f t="shared" si="15"/>
        <v>2026</v>
      </c>
    </row>
    <row r="343" spans="1:11" x14ac:dyDescent="0.35">
      <c r="A343" s="93" t="s">
        <v>99</v>
      </c>
      <c r="B343" s="98">
        <v>46097</v>
      </c>
      <c r="C343" s="95"/>
      <c r="D343" s="107" t="s">
        <v>872</v>
      </c>
      <c r="E343" s="108" t="s">
        <v>873</v>
      </c>
      <c r="F343" s="96">
        <v>3</v>
      </c>
      <c r="G343" s="96" t="s">
        <v>1020</v>
      </c>
      <c r="H343" s="96">
        <v>217</v>
      </c>
      <c r="I343" s="95">
        <f>Parts_Purchase[[#This Row],[Qty In]]*Parts_Purchase[[#This Row],[MRP]]</f>
        <v>651</v>
      </c>
      <c r="J343" s="14">
        <f t="shared" si="14"/>
        <v>3</v>
      </c>
      <c r="K343" s="37">
        <f t="shared" si="15"/>
        <v>2026</v>
      </c>
    </row>
    <row r="344" spans="1:11" x14ac:dyDescent="0.35">
      <c r="A344" s="93" t="s">
        <v>99</v>
      </c>
      <c r="B344" s="98">
        <v>46097</v>
      </c>
      <c r="C344" s="95"/>
      <c r="D344" s="107" t="s">
        <v>874</v>
      </c>
      <c r="E344" s="108" t="s">
        <v>875</v>
      </c>
      <c r="F344" s="96">
        <v>3</v>
      </c>
      <c r="G344" s="96" t="s">
        <v>1020</v>
      </c>
      <c r="H344" s="96">
        <v>221</v>
      </c>
      <c r="I344" s="95">
        <f>Parts_Purchase[[#This Row],[Qty In]]*Parts_Purchase[[#This Row],[MRP]]</f>
        <v>663</v>
      </c>
      <c r="J344" s="14">
        <f t="shared" si="14"/>
        <v>3</v>
      </c>
      <c r="K344" s="37">
        <f t="shared" si="15"/>
        <v>2026</v>
      </c>
    </row>
    <row r="345" spans="1:11" x14ac:dyDescent="0.35">
      <c r="A345" s="93" t="s">
        <v>99</v>
      </c>
      <c r="B345" s="98">
        <v>46097</v>
      </c>
      <c r="C345" s="95"/>
      <c r="D345" s="107" t="s">
        <v>429</v>
      </c>
      <c r="E345" s="95" t="s">
        <v>430</v>
      </c>
      <c r="F345" s="96">
        <v>3</v>
      </c>
      <c r="G345" s="96" t="s">
        <v>1020</v>
      </c>
      <c r="H345" s="96">
        <v>164</v>
      </c>
      <c r="I345" s="95">
        <f>Parts_Purchase[[#This Row],[Qty In]]*Parts_Purchase[[#This Row],[MRP]]</f>
        <v>492</v>
      </c>
      <c r="J345" s="14">
        <f t="shared" si="14"/>
        <v>3</v>
      </c>
      <c r="K345" s="37">
        <f t="shared" si="15"/>
        <v>2026</v>
      </c>
    </row>
    <row r="346" spans="1:11" x14ac:dyDescent="0.35">
      <c r="A346" s="93" t="s">
        <v>99</v>
      </c>
      <c r="B346" s="98">
        <v>46097</v>
      </c>
      <c r="C346" s="95"/>
      <c r="D346" s="107" t="s">
        <v>876</v>
      </c>
      <c r="E346" s="107" t="s">
        <v>876</v>
      </c>
      <c r="F346" s="96">
        <v>20</v>
      </c>
      <c r="G346" s="96" t="s">
        <v>1052</v>
      </c>
      <c r="H346" s="96">
        <v>37</v>
      </c>
      <c r="I346" s="95">
        <f>Parts_Purchase[[#This Row],[Qty In]]*Parts_Purchase[[#This Row],[MRP]]</f>
        <v>740</v>
      </c>
      <c r="J346" s="14">
        <f t="shared" si="14"/>
        <v>3</v>
      </c>
      <c r="K346" s="37">
        <f t="shared" si="15"/>
        <v>2026</v>
      </c>
    </row>
    <row r="347" spans="1:11" x14ac:dyDescent="0.35">
      <c r="A347" s="93" t="s">
        <v>99</v>
      </c>
      <c r="B347" s="98">
        <v>46097</v>
      </c>
      <c r="C347" s="95"/>
      <c r="D347" s="107" t="s">
        <v>433</v>
      </c>
      <c r="E347" s="108" t="s">
        <v>434</v>
      </c>
      <c r="F347" s="96">
        <v>2</v>
      </c>
      <c r="G347" s="96">
        <v>59</v>
      </c>
      <c r="H347" s="96">
        <v>390</v>
      </c>
      <c r="I347" s="95">
        <f>Parts_Purchase[[#This Row],[Qty In]]*Parts_Purchase[[#This Row],[MRP]]</f>
        <v>780</v>
      </c>
      <c r="J347" s="14">
        <f t="shared" si="14"/>
        <v>3</v>
      </c>
      <c r="K347" s="37">
        <f t="shared" si="15"/>
        <v>2026</v>
      </c>
    </row>
    <row r="348" spans="1:11" x14ac:dyDescent="0.35">
      <c r="A348" s="93" t="s">
        <v>99</v>
      </c>
      <c r="B348" s="98">
        <v>46097</v>
      </c>
      <c r="C348" s="95"/>
      <c r="D348" s="107" t="s">
        <v>369</v>
      </c>
      <c r="E348" s="95" t="s">
        <v>378</v>
      </c>
      <c r="F348" s="96">
        <v>6</v>
      </c>
      <c r="G348" s="96" t="s">
        <v>1021</v>
      </c>
      <c r="H348" s="96">
        <v>155</v>
      </c>
      <c r="I348" s="95">
        <f>Parts_Purchase[[#This Row],[Qty In]]*Parts_Purchase[[#This Row],[MRP]]</f>
        <v>930</v>
      </c>
      <c r="J348" s="14">
        <f t="shared" si="14"/>
        <v>3</v>
      </c>
      <c r="K348" s="37">
        <f t="shared" si="15"/>
        <v>2026</v>
      </c>
    </row>
    <row r="349" spans="1:11" x14ac:dyDescent="0.35">
      <c r="A349" s="93" t="s">
        <v>99</v>
      </c>
      <c r="B349" s="98">
        <v>46097</v>
      </c>
      <c r="C349" s="95"/>
      <c r="D349" s="107" t="s">
        <v>877</v>
      </c>
      <c r="E349" s="108" t="s">
        <v>878</v>
      </c>
      <c r="F349" s="96">
        <v>3</v>
      </c>
      <c r="G349" s="96">
        <v>36</v>
      </c>
      <c r="H349" s="96">
        <v>141</v>
      </c>
      <c r="I349" s="95">
        <f>Parts_Purchase[[#This Row],[Qty In]]*Parts_Purchase[[#This Row],[MRP]]</f>
        <v>423</v>
      </c>
      <c r="J349" s="14">
        <f t="shared" si="14"/>
        <v>3</v>
      </c>
      <c r="K349" s="37">
        <f t="shared" si="15"/>
        <v>2026</v>
      </c>
    </row>
    <row r="350" spans="1:11" x14ac:dyDescent="0.35">
      <c r="A350" s="93" t="s">
        <v>99</v>
      </c>
      <c r="B350" s="98">
        <v>46097</v>
      </c>
      <c r="C350" s="95"/>
      <c r="D350" s="107" t="s">
        <v>91</v>
      </c>
      <c r="E350" s="108" t="s">
        <v>879</v>
      </c>
      <c r="F350" s="96">
        <v>10</v>
      </c>
      <c r="G350" s="96">
        <v>12</v>
      </c>
      <c r="H350" s="96">
        <v>1575</v>
      </c>
      <c r="I350" s="95">
        <f>Parts_Purchase[[#This Row],[Qty In]]*Parts_Purchase[[#This Row],[MRP]]</f>
        <v>15750</v>
      </c>
      <c r="J350" s="14">
        <f t="shared" si="14"/>
        <v>3</v>
      </c>
      <c r="K350" s="37">
        <f t="shared" si="15"/>
        <v>2026</v>
      </c>
    </row>
    <row r="351" spans="1:11" x14ac:dyDescent="0.35">
      <c r="A351" s="93" t="s">
        <v>99</v>
      </c>
      <c r="B351" s="98">
        <v>46097</v>
      </c>
      <c r="C351" s="95"/>
      <c r="D351" s="107" t="s">
        <v>880</v>
      </c>
      <c r="E351" s="108" t="s">
        <v>881</v>
      </c>
      <c r="F351" s="96">
        <v>1</v>
      </c>
      <c r="G351" s="96">
        <v>38</v>
      </c>
      <c r="H351" s="96">
        <v>487</v>
      </c>
      <c r="I351" s="95">
        <f>Parts_Purchase[[#This Row],[Qty In]]*Parts_Purchase[[#This Row],[MRP]]</f>
        <v>487</v>
      </c>
      <c r="J351" s="14">
        <f t="shared" si="14"/>
        <v>3</v>
      </c>
      <c r="K351" s="37">
        <f t="shared" si="15"/>
        <v>2026</v>
      </c>
    </row>
    <row r="352" spans="1:11" x14ac:dyDescent="0.35">
      <c r="A352" s="93" t="s">
        <v>99</v>
      </c>
      <c r="B352" s="98">
        <v>46097</v>
      </c>
      <c r="C352" s="95"/>
      <c r="D352" s="107" t="s">
        <v>882</v>
      </c>
      <c r="E352" s="108" t="s">
        <v>883</v>
      </c>
      <c r="F352" s="96">
        <v>5</v>
      </c>
      <c r="G352" s="96">
        <v>40</v>
      </c>
      <c r="H352" s="96">
        <v>35</v>
      </c>
      <c r="I352" s="95">
        <f>Parts_Purchase[[#This Row],[Qty In]]*Parts_Purchase[[#This Row],[MRP]]</f>
        <v>175</v>
      </c>
      <c r="J352" s="14">
        <f t="shared" si="14"/>
        <v>3</v>
      </c>
      <c r="K352" s="37">
        <f t="shared" si="15"/>
        <v>2026</v>
      </c>
    </row>
    <row r="353" spans="1:12" x14ac:dyDescent="0.35">
      <c r="A353" s="93" t="s">
        <v>99</v>
      </c>
      <c r="B353" s="98">
        <v>46097</v>
      </c>
      <c r="C353" s="95"/>
      <c r="D353" s="107" t="s">
        <v>602</v>
      </c>
      <c r="E353" s="108" t="s">
        <v>603</v>
      </c>
      <c r="F353" s="96">
        <v>5</v>
      </c>
      <c r="G353" s="96">
        <v>40</v>
      </c>
      <c r="H353" s="96">
        <v>58</v>
      </c>
      <c r="I353" s="95">
        <f>Parts_Purchase[[#This Row],[Qty In]]*Parts_Purchase[[#This Row],[MRP]]</f>
        <v>290</v>
      </c>
      <c r="J353" s="14">
        <f t="shared" si="14"/>
        <v>3</v>
      </c>
      <c r="K353" s="37">
        <f t="shared" si="15"/>
        <v>2026</v>
      </c>
    </row>
    <row r="354" spans="1:12" x14ac:dyDescent="0.35">
      <c r="A354" s="93" t="s">
        <v>99</v>
      </c>
      <c r="B354" s="98">
        <v>46099</v>
      </c>
      <c r="C354" s="95"/>
      <c r="D354" s="96" t="s">
        <v>651</v>
      </c>
      <c r="E354" s="95" t="s">
        <v>652</v>
      </c>
      <c r="F354" s="95">
        <v>2</v>
      </c>
      <c r="G354" s="95">
        <v>44</v>
      </c>
      <c r="H354" s="96">
        <v>2841</v>
      </c>
      <c r="I354" s="95">
        <f>Parts_Purchase[[#This Row],[Qty In]]*Parts_Purchase[[#This Row],[MRP]]</f>
        <v>5682</v>
      </c>
      <c r="J354" s="14">
        <f t="shared" si="14"/>
        <v>3</v>
      </c>
      <c r="K354" s="37">
        <f t="shared" si="15"/>
        <v>2026</v>
      </c>
    </row>
    <row r="355" spans="1:12" x14ac:dyDescent="0.35">
      <c r="A355" s="93" t="s">
        <v>99</v>
      </c>
      <c r="B355" s="98">
        <v>46099</v>
      </c>
      <c r="C355" s="95"/>
      <c r="D355" s="96" t="s">
        <v>852</v>
      </c>
      <c r="E355" s="95" t="s">
        <v>501</v>
      </c>
      <c r="F355" s="95">
        <v>20</v>
      </c>
      <c r="G355" s="95">
        <v>9</v>
      </c>
      <c r="H355" s="96">
        <v>470</v>
      </c>
      <c r="I355" s="95">
        <f>Parts_Purchase[[#This Row],[Qty In]]*Parts_Purchase[[#This Row],[MRP]]</f>
        <v>9400</v>
      </c>
      <c r="J355" s="14">
        <f t="shared" si="14"/>
        <v>3</v>
      </c>
      <c r="K355" s="37">
        <f t="shared" si="15"/>
        <v>2026</v>
      </c>
    </row>
    <row r="356" spans="1:12" x14ac:dyDescent="0.35">
      <c r="A356" s="93" t="s">
        <v>99</v>
      </c>
      <c r="B356" s="98">
        <v>46099</v>
      </c>
      <c r="C356" s="95"/>
      <c r="D356" s="96" t="s">
        <v>889</v>
      </c>
      <c r="E356" s="96" t="s">
        <v>890</v>
      </c>
      <c r="F356" s="95">
        <v>1</v>
      </c>
      <c r="G356" s="95">
        <v>38</v>
      </c>
      <c r="H356" s="96">
        <v>1422</v>
      </c>
      <c r="I356" s="95">
        <f>Parts_Purchase[[#This Row],[Qty In]]*Parts_Purchase[[#This Row],[MRP]]</f>
        <v>1422</v>
      </c>
      <c r="J356" s="14">
        <f t="shared" si="14"/>
        <v>3</v>
      </c>
      <c r="K356" s="37">
        <f t="shared" si="15"/>
        <v>2026</v>
      </c>
    </row>
    <row r="357" spans="1:12" x14ac:dyDescent="0.35">
      <c r="A357" s="93" t="s">
        <v>99</v>
      </c>
      <c r="B357" s="98">
        <v>46099</v>
      </c>
      <c r="C357" s="95"/>
      <c r="D357" s="96" t="s">
        <v>115</v>
      </c>
      <c r="E357" s="95" t="s">
        <v>331</v>
      </c>
      <c r="F357" s="95">
        <v>6</v>
      </c>
      <c r="G357" s="95">
        <v>43</v>
      </c>
      <c r="H357" s="96">
        <v>295</v>
      </c>
      <c r="I357" s="95">
        <f>Parts_Purchase[[#This Row],[Qty In]]*Parts_Purchase[[#This Row],[MRP]]</f>
        <v>1770</v>
      </c>
      <c r="J357" s="14">
        <f t="shared" si="14"/>
        <v>3</v>
      </c>
      <c r="K357" s="37">
        <f t="shared" si="15"/>
        <v>2026</v>
      </c>
    </row>
    <row r="358" spans="1:12" x14ac:dyDescent="0.35">
      <c r="A358" s="93" t="s">
        <v>99</v>
      </c>
      <c r="B358" s="98">
        <v>46099</v>
      </c>
      <c r="C358" s="95"/>
      <c r="D358" s="96" t="s">
        <v>891</v>
      </c>
      <c r="E358" s="96" t="s">
        <v>892</v>
      </c>
      <c r="F358" s="95">
        <v>1</v>
      </c>
      <c r="G358" s="95">
        <v>39</v>
      </c>
      <c r="H358" s="96">
        <v>248</v>
      </c>
      <c r="I358" s="95">
        <f>Parts_Purchase[[#This Row],[Qty In]]*Parts_Purchase[[#This Row],[MRP]]</f>
        <v>248</v>
      </c>
      <c r="J358" s="14">
        <f t="shared" si="14"/>
        <v>3</v>
      </c>
      <c r="K358" s="37">
        <f t="shared" si="15"/>
        <v>2026</v>
      </c>
    </row>
    <row r="359" spans="1:12" x14ac:dyDescent="0.35">
      <c r="A359" s="93" t="s">
        <v>99</v>
      </c>
      <c r="B359" s="98">
        <v>46099</v>
      </c>
      <c r="C359" s="95"/>
      <c r="D359" s="107" t="s">
        <v>298</v>
      </c>
      <c r="E359" s="95" t="s">
        <v>435</v>
      </c>
      <c r="F359" s="95">
        <v>2</v>
      </c>
      <c r="G359" s="95">
        <v>38</v>
      </c>
      <c r="H359" s="96">
        <v>2134</v>
      </c>
      <c r="I359" s="95">
        <f>Parts_Purchase[[#This Row],[Qty In]]*Parts_Purchase[[#This Row],[MRP]]</f>
        <v>4268</v>
      </c>
      <c r="J359" s="14">
        <f t="shared" si="14"/>
        <v>3</v>
      </c>
      <c r="K359" s="37">
        <f t="shared" si="15"/>
        <v>2026</v>
      </c>
    </row>
    <row r="360" spans="1:12" x14ac:dyDescent="0.35">
      <c r="A360" s="93" t="s">
        <v>99</v>
      </c>
      <c r="B360" s="98">
        <v>46099</v>
      </c>
      <c r="C360" s="95"/>
      <c r="D360" s="107" t="s">
        <v>103</v>
      </c>
      <c r="E360" s="95" t="s">
        <v>334</v>
      </c>
      <c r="F360" s="95">
        <v>4</v>
      </c>
      <c r="G360" s="95" t="s">
        <v>1056</v>
      </c>
      <c r="H360" s="96">
        <v>113</v>
      </c>
      <c r="I360" s="95">
        <f>Parts_Purchase[[#This Row],[Qty In]]*Parts_Purchase[[#This Row],[MRP]]</f>
        <v>452</v>
      </c>
      <c r="J360" s="14">
        <f t="shared" si="14"/>
        <v>3</v>
      </c>
      <c r="K360" s="37">
        <f t="shared" si="15"/>
        <v>2026</v>
      </c>
    </row>
    <row r="361" spans="1:12" x14ac:dyDescent="0.35">
      <c r="A361" s="93" t="s">
        <v>99</v>
      </c>
      <c r="B361" s="98">
        <v>46099</v>
      </c>
      <c r="C361" s="95"/>
      <c r="D361" s="107" t="s">
        <v>893</v>
      </c>
      <c r="E361" s="108" t="s">
        <v>894</v>
      </c>
      <c r="F361" s="95">
        <v>10</v>
      </c>
      <c r="G361" s="95" t="s">
        <v>1018</v>
      </c>
      <c r="H361" s="96">
        <v>86</v>
      </c>
      <c r="I361" s="95">
        <f>Parts_Purchase[[#This Row],[Qty In]]*Parts_Purchase[[#This Row],[MRP]]</f>
        <v>860</v>
      </c>
      <c r="J361" s="14">
        <f t="shared" si="14"/>
        <v>3</v>
      </c>
      <c r="K361" s="37">
        <f t="shared" si="15"/>
        <v>2026</v>
      </c>
    </row>
    <row r="362" spans="1:12" x14ac:dyDescent="0.35">
      <c r="A362" s="93" t="s">
        <v>99</v>
      </c>
      <c r="B362" s="98">
        <v>46099</v>
      </c>
      <c r="C362" s="95"/>
      <c r="D362" s="107" t="s">
        <v>472</v>
      </c>
      <c r="E362" s="95" t="s">
        <v>653</v>
      </c>
      <c r="F362" s="95">
        <v>3</v>
      </c>
      <c r="G362" s="95">
        <v>46</v>
      </c>
      <c r="H362" s="96">
        <v>1880</v>
      </c>
      <c r="I362" s="95">
        <f>Parts_Purchase[[#This Row],[Qty In]]*Parts_Purchase[[#This Row],[MRP]]</f>
        <v>5640</v>
      </c>
      <c r="J362" s="14">
        <f t="shared" si="14"/>
        <v>3</v>
      </c>
      <c r="K362" s="37">
        <f t="shared" si="15"/>
        <v>2026</v>
      </c>
    </row>
    <row r="363" spans="1:12" x14ac:dyDescent="0.35">
      <c r="A363" s="93" t="s">
        <v>99</v>
      </c>
      <c r="B363" s="98">
        <v>46099</v>
      </c>
      <c r="C363" s="95"/>
      <c r="D363" s="107" t="s">
        <v>428</v>
      </c>
      <c r="E363" s="108" t="s">
        <v>895</v>
      </c>
      <c r="F363" s="95">
        <v>3</v>
      </c>
      <c r="G363" s="95">
        <v>46</v>
      </c>
      <c r="H363" s="96">
        <v>2936</v>
      </c>
      <c r="I363" s="95">
        <f>Parts_Purchase[[#This Row],[Qty In]]*Parts_Purchase[[#This Row],[MRP]]</f>
        <v>8808</v>
      </c>
      <c r="J363" s="14">
        <f t="shared" si="14"/>
        <v>3</v>
      </c>
      <c r="K363" s="37">
        <f t="shared" si="15"/>
        <v>2026</v>
      </c>
    </row>
    <row r="364" spans="1:12" x14ac:dyDescent="0.35">
      <c r="A364" s="93" t="s">
        <v>99</v>
      </c>
      <c r="B364" s="98">
        <v>46099</v>
      </c>
      <c r="C364" s="95"/>
      <c r="D364" s="107" t="s">
        <v>92</v>
      </c>
      <c r="E364" s="95" t="s">
        <v>93</v>
      </c>
      <c r="F364" s="95">
        <v>17</v>
      </c>
      <c r="G364" s="95">
        <v>6</v>
      </c>
      <c r="H364" s="96">
        <v>1388</v>
      </c>
      <c r="I364" s="95">
        <f>Parts_Purchase[[#This Row],[Qty In]]*Parts_Purchase[[#This Row],[MRP]]</f>
        <v>23596</v>
      </c>
      <c r="J364" s="14">
        <f t="shared" si="14"/>
        <v>3</v>
      </c>
      <c r="K364" s="37">
        <f t="shared" si="15"/>
        <v>2026</v>
      </c>
      <c r="L364" s="7" t="s">
        <v>1014</v>
      </c>
    </row>
    <row r="365" spans="1:12" x14ac:dyDescent="0.35">
      <c r="A365" s="93" t="s">
        <v>479</v>
      </c>
      <c r="B365" s="98">
        <v>46103</v>
      </c>
      <c r="C365" s="97" t="s">
        <v>815</v>
      </c>
      <c r="D365" s="109" t="s">
        <v>910</v>
      </c>
      <c r="E365" s="109" t="s">
        <v>910</v>
      </c>
      <c r="F365" s="95">
        <v>1</v>
      </c>
      <c r="G365" s="95">
        <v>62</v>
      </c>
      <c r="H365" s="95">
        <v>30</v>
      </c>
      <c r="I365" s="95">
        <f>Parts_Purchase[[#This Row],[Qty In]]*Parts_Purchase[[#This Row],[MRP]]</f>
        <v>30</v>
      </c>
      <c r="J365" s="14">
        <f t="shared" si="14"/>
        <v>3</v>
      </c>
      <c r="K365" s="37">
        <f t="shared" si="15"/>
        <v>2026</v>
      </c>
    </row>
    <row r="366" spans="1:12" x14ac:dyDescent="0.35">
      <c r="A366" s="93" t="s">
        <v>99</v>
      </c>
      <c r="B366" s="98">
        <v>46106</v>
      </c>
      <c r="C366" s="95" t="s">
        <v>920</v>
      </c>
      <c r="D366" s="110" t="s">
        <v>150</v>
      </c>
      <c r="E366" s="95" t="s">
        <v>398</v>
      </c>
      <c r="F366" s="110">
        <v>-1</v>
      </c>
      <c r="G366" s="111">
        <v>42</v>
      </c>
      <c r="H366" s="111">
        <v>18419</v>
      </c>
      <c r="I366" s="95">
        <f>Parts_Purchase[[#This Row],[Qty In]]*Parts_Purchase[[#This Row],[MRP]]</f>
        <v>-18419</v>
      </c>
      <c r="J366" s="14">
        <f t="shared" si="14"/>
        <v>3</v>
      </c>
      <c r="K366" s="37">
        <f t="shared" si="15"/>
        <v>2026</v>
      </c>
    </row>
    <row r="367" spans="1:12" x14ac:dyDescent="0.35">
      <c r="A367" s="93" t="s">
        <v>99</v>
      </c>
      <c r="B367" s="98">
        <v>46106</v>
      </c>
      <c r="C367" s="95" t="s">
        <v>920</v>
      </c>
      <c r="D367" s="112" t="s">
        <v>149</v>
      </c>
      <c r="E367" s="95" t="s">
        <v>397</v>
      </c>
      <c r="F367" s="112">
        <v>-1</v>
      </c>
      <c r="G367" s="113">
        <v>42</v>
      </c>
      <c r="H367" s="113">
        <v>14921</v>
      </c>
      <c r="I367" s="95">
        <f>Parts_Purchase[[#This Row],[Qty In]]*Parts_Purchase[[#This Row],[MRP]]</f>
        <v>-14921</v>
      </c>
      <c r="J367" s="14">
        <f t="shared" si="14"/>
        <v>3</v>
      </c>
      <c r="K367" s="37">
        <f t="shared" si="15"/>
        <v>2026</v>
      </c>
    </row>
    <row r="368" spans="1:12" x14ac:dyDescent="0.35">
      <c r="A368" s="93" t="s">
        <v>99</v>
      </c>
      <c r="B368" s="98">
        <v>46106</v>
      </c>
      <c r="C368" s="95" t="s">
        <v>920</v>
      </c>
      <c r="D368" s="112" t="s">
        <v>148</v>
      </c>
      <c r="E368" s="95" t="s">
        <v>396</v>
      </c>
      <c r="F368" s="112">
        <v>-1</v>
      </c>
      <c r="G368" s="113">
        <v>42</v>
      </c>
      <c r="H368" s="113">
        <v>2193</v>
      </c>
      <c r="I368" s="95">
        <f>Parts_Purchase[[#This Row],[Qty In]]*Parts_Purchase[[#This Row],[MRP]]</f>
        <v>-2193</v>
      </c>
      <c r="J368" s="14">
        <f t="shared" si="14"/>
        <v>3</v>
      </c>
      <c r="K368" s="37">
        <f t="shared" si="15"/>
        <v>2026</v>
      </c>
    </row>
    <row r="369" spans="1:12" x14ac:dyDescent="0.35">
      <c r="A369" s="93" t="s">
        <v>99</v>
      </c>
      <c r="B369" s="98">
        <v>46106</v>
      </c>
      <c r="C369" s="95" t="s">
        <v>920</v>
      </c>
      <c r="D369" s="112" t="s">
        <v>146</v>
      </c>
      <c r="E369" s="95" t="s">
        <v>567</v>
      </c>
      <c r="F369" s="112">
        <v>-3</v>
      </c>
      <c r="G369" s="113">
        <v>42</v>
      </c>
      <c r="H369" s="113">
        <v>423</v>
      </c>
      <c r="I369" s="95">
        <f>Parts_Purchase[[#This Row],[Qty In]]*Parts_Purchase[[#This Row],[MRP]]</f>
        <v>-1269</v>
      </c>
      <c r="J369" s="14">
        <f t="shared" si="14"/>
        <v>3</v>
      </c>
      <c r="K369" s="37">
        <f t="shared" si="15"/>
        <v>2026</v>
      </c>
    </row>
    <row r="370" spans="1:12" x14ac:dyDescent="0.35">
      <c r="A370" s="93" t="s">
        <v>99</v>
      </c>
      <c r="B370" s="98">
        <v>46106</v>
      </c>
      <c r="C370" s="95" t="s">
        <v>920</v>
      </c>
      <c r="D370" s="112" t="s">
        <v>147</v>
      </c>
      <c r="E370" s="95" t="s">
        <v>393</v>
      </c>
      <c r="F370" s="112">
        <v>-1</v>
      </c>
      <c r="G370" s="113">
        <v>42</v>
      </c>
      <c r="H370" s="113">
        <v>11042</v>
      </c>
      <c r="I370" s="95">
        <f>Parts_Purchase[[#This Row],[Qty In]]*Parts_Purchase[[#This Row],[MRP]]</f>
        <v>-11042</v>
      </c>
      <c r="J370" s="14">
        <f t="shared" si="14"/>
        <v>3</v>
      </c>
      <c r="K370" s="37">
        <f t="shared" si="15"/>
        <v>2026</v>
      </c>
    </row>
    <row r="371" spans="1:12" x14ac:dyDescent="0.35">
      <c r="A371" s="93" t="s">
        <v>99</v>
      </c>
      <c r="B371" s="98">
        <v>46106</v>
      </c>
      <c r="C371" s="95" t="s">
        <v>920</v>
      </c>
      <c r="D371" s="112" t="s">
        <v>114</v>
      </c>
      <c r="E371" s="95" t="s">
        <v>394</v>
      </c>
      <c r="F371" s="112">
        <v>-2</v>
      </c>
      <c r="G371" s="113">
        <v>42</v>
      </c>
      <c r="H371" s="113">
        <v>10694</v>
      </c>
      <c r="I371" s="95">
        <f>Parts_Purchase[[#This Row],[Qty In]]*Parts_Purchase[[#This Row],[MRP]]</f>
        <v>-21388</v>
      </c>
      <c r="J371" s="14">
        <f t="shared" si="14"/>
        <v>3</v>
      </c>
      <c r="K371" s="37">
        <f t="shared" si="15"/>
        <v>2026</v>
      </c>
    </row>
    <row r="372" spans="1:12" x14ac:dyDescent="0.35">
      <c r="A372" s="93" t="s">
        <v>99</v>
      </c>
      <c r="B372" s="98">
        <v>46106</v>
      </c>
      <c r="C372" s="95" t="s">
        <v>920</v>
      </c>
      <c r="D372" s="112" t="s">
        <v>153</v>
      </c>
      <c r="E372" s="95" t="s">
        <v>380</v>
      </c>
      <c r="F372" s="112">
        <v>-1</v>
      </c>
      <c r="G372" s="113">
        <v>42</v>
      </c>
      <c r="H372" s="113">
        <v>2102</v>
      </c>
      <c r="I372" s="95">
        <f>Parts_Purchase[[#This Row],[Qty In]]*Parts_Purchase[[#This Row],[MRP]]</f>
        <v>-2102</v>
      </c>
      <c r="J372" s="14">
        <f t="shared" si="14"/>
        <v>3</v>
      </c>
      <c r="K372" s="37">
        <f t="shared" si="15"/>
        <v>2026</v>
      </c>
    </row>
    <row r="373" spans="1:12" x14ac:dyDescent="0.35">
      <c r="A373" s="93" t="s">
        <v>99</v>
      </c>
      <c r="B373" s="98">
        <v>46106</v>
      </c>
      <c r="C373" s="95" t="s">
        <v>920</v>
      </c>
      <c r="D373" s="112" t="s">
        <v>152</v>
      </c>
      <c r="E373" s="95" t="s">
        <v>393</v>
      </c>
      <c r="F373" s="112">
        <v>-1</v>
      </c>
      <c r="G373" s="113">
        <v>68</v>
      </c>
      <c r="H373" s="113">
        <v>19599</v>
      </c>
      <c r="I373" s="95">
        <f>Parts_Purchase[[#This Row],[Qty In]]*Parts_Purchase[[#This Row],[MRP]]</f>
        <v>-19599</v>
      </c>
      <c r="J373" s="14">
        <f t="shared" si="14"/>
        <v>3</v>
      </c>
      <c r="K373" s="37">
        <f t="shared" si="15"/>
        <v>2026</v>
      </c>
    </row>
    <row r="374" spans="1:12" x14ac:dyDescent="0.35">
      <c r="A374" s="93" t="s">
        <v>99</v>
      </c>
      <c r="B374" s="98">
        <v>46106</v>
      </c>
      <c r="C374" s="95" t="s">
        <v>920</v>
      </c>
      <c r="D374" s="112" t="s">
        <v>568</v>
      </c>
      <c r="E374" s="95" t="s">
        <v>567</v>
      </c>
      <c r="F374" s="112">
        <v>-1</v>
      </c>
      <c r="G374" s="113">
        <v>68</v>
      </c>
      <c r="H374" s="113">
        <v>1633</v>
      </c>
      <c r="I374" s="95">
        <f>Parts_Purchase[[#This Row],[Qty In]]*Parts_Purchase[[#This Row],[MRP]]</f>
        <v>-1633</v>
      </c>
      <c r="J374" s="14">
        <f t="shared" si="14"/>
        <v>3</v>
      </c>
      <c r="K374" s="37">
        <f t="shared" si="15"/>
        <v>2026</v>
      </c>
    </row>
    <row r="375" spans="1:12" x14ac:dyDescent="0.35">
      <c r="A375" s="93" t="s">
        <v>99</v>
      </c>
      <c r="B375" s="98">
        <v>46106</v>
      </c>
      <c r="C375" s="95" t="s">
        <v>920</v>
      </c>
      <c r="D375" s="112" t="s">
        <v>151</v>
      </c>
      <c r="E375" s="95" t="s">
        <v>395</v>
      </c>
      <c r="F375" s="112">
        <v>-1</v>
      </c>
      <c r="G375" s="113">
        <v>68</v>
      </c>
      <c r="H375" s="113">
        <v>1085</v>
      </c>
      <c r="I375" s="95">
        <f>Parts_Purchase[[#This Row],[Qty In]]*Parts_Purchase[[#This Row],[MRP]]</f>
        <v>-1085</v>
      </c>
      <c r="J375" s="14">
        <f t="shared" si="14"/>
        <v>3</v>
      </c>
      <c r="K375" s="37">
        <f t="shared" si="15"/>
        <v>2026</v>
      </c>
    </row>
    <row r="376" spans="1:12" x14ac:dyDescent="0.35">
      <c r="A376" s="93" t="s">
        <v>99</v>
      </c>
      <c r="B376" s="98">
        <v>46106</v>
      </c>
      <c r="C376" s="95" t="s">
        <v>920</v>
      </c>
      <c r="D376" s="112" t="s">
        <v>440</v>
      </c>
      <c r="E376" s="95" t="s">
        <v>579</v>
      </c>
      <c r="F376" s="112">
        <v>-2</v>
      </c>
      <c r="G376" s="113">
        <v>42</v>
      </c>
      <c r="H376" s="113">
        <v>2456</v>
      </c>
      <c r="I376" s="95">
        <f>Parts_Purchase[[#This Row],[Qty In]]*Parts_Purchase[[#This Row],[MRP]]</f>
        <v>-4912</v>
      </c>
      <c r="J376" s="14">
        <f t="shared" si="14"/>
        <v>3</v>
      </c>
      <c r="K376" s="37">
        <f t="shared" si="15"/>
        <v>2026</v>
      </c>
    </row>
    <row r="377" spans="1:12" x14ac:dyDescent="0.35">
      <c r="A377" s="93" t="s">
        <v>99</v>
      </c>
      <c r="B377" s="98">
        <v>46106</v>
      </c>
      <c r="C377" s="95" t="s">
        <v>920</v>
      </c>
      <c r="D377" s="97" t="s">
        <v>308</v>
      </c>
      <c r="E377" s="97" t="s">
        <v>308</v>
      </c>
      <c r="F377" s="95">
        <v>-15</v>
      </c>
      <c r="G377" s="113">
        <v>1</v>
      </c>
      <c r="H377" s="95">
        <v>1480</v>
      </c>
      <c r="I377" s="95">
        <f>Parts_Purchase[[#This Row],[Qty In]]*Parts_Purchase[[#This Row],[MRP]]</f>
        <v>-22200</v>
      </c>
      <c r="J377" s="14">
        <f t="shared" si="14"/>
        <v>3</v>
      </c>
      <c r="K377" s="37">
        <f t="shared" si="15"/>
        <v>2026</v>
      </c>
    </row>
    <row r="378" spans="1:12" ht="18.75" customHeight="1" x14ac:dyDescent="0.35">
      <c r="A378" s="93" t="s">
        <v>99</v>
      </c>
      <c r="B378" s="98">
        <v>46052</v>
      </c>
      <c r="C378" s="95" t="s">
        <v>640</v>
      </c>
      <c r="D378" s="95" t="s">
        <v>366</v>
      </c>
      <c r="E378" s="95" t="s">
        <v>366</v>
      </c>
      <c r="F378" s="112">
        <v>-3</v>
      </c>
      <c r="G378" s="112">
        <v>1</v>
      </c>
      <c r="H378" s="112">
        <v>2080</v>
      </c>
      <c r="I378" s="95">
        <f>Parts_Purchase[[#This Row],[Qty In]]*Parts_Purchase[[#This Row],[MRP]]</f>
        <v>-6240</v>
      </c>
      <c r="J378" s="14">
        <f t="shared" si="14"/>
        <v>1</v>
      </c>
      <c r="K378" s="37">
        <f t="shared" si="15"/>
        <v>2026</v>
      </c>
      <c r="L378" s="115" t="s">
        <v>640</v>
      </c>
    </row>
    <row r="379" spans="1:12" x14ac:dyDescent="0.35">
      <c r="A379" s="93" t="s">
        <v>99</v>
      </c>
      <c r="B379" s="98">
        <v>46052</v>
      </c>
      <c r="C379" s="95" t="s">
        <v>640</v>
      </c>
      <c r="D379" s="112" t="s">
        <v>90</v>
      </c>
      <c r="E379" s="95" t="s">
        <v>176</v>
      </c>
      <c r="F379" s="112">
        <v>-4</v>
      </c>
      <c r="G379" s="112">
        <v>18</v>
      </c>
      <c r="H379" s="112">
        <v>359</v>
      </c>
      <c r="I379" s="95">
        <f>Parts_Purchase[[#This Row],[Qty In]]*Parts_Purchase[[#This Row],[MRP]]</f>
        <v>-1436</v>
      </c>
      <c r="J379" s="14">
        <f t="shared" si="14"/>
        <v>1</v>
      </c>
      <c r="K379" s="37">
        <f t="shared" si="15"/>
        <v>2026</v>
      </c>
      <c r="L379" s="115" t="s">
        <v>640</v>
      </c>
    </row>
    <row r="380" spans="1:12" x14ac:dyDescent="0.35">
      <c r="A380" s="93" t="s">
        <v>99</v>
      </c>
      <c r="B380" s="98">
        <v>46110</v>
      </c>
      <c r="C380" s="95">
        <v>122</v>
      </c>
      <c r="D380" s="95" t="s">
        <v>472</v>
      </c>
      <c r="E380" s="95" t="s">
        <v>653</v>
      </c>
      <c r="F380" s="112">
        <v>1</v>
      </c>
      <c r="G380" s="112">
        <v>46</v>
      </c>
      <c r="H380" s="112">
        <v>1880</v>
      </c>
      <c r="I380" s="95">
        <f>Parts_Purchase[[#This Row],[Qty In]]*Parts_Purchase[[#This Row],[MRP]]</f>
        <v>1880</v>
      </c>
      <c r="J380" s="14">
        <f t="shared" si="14"/>
        <v>3</v>
      </c>
      <c r="K380" s="37">
        <f t="shared" si="15"/>
        <v>2026</v>
      </c>
    </row>
    <row r="381" spans="1:12" x14ac:dyDescent="0.35">
      <c r="A381" s="93" t="s">
        <v>99</v>
      </c>
      <c r="B381" s="98">
        <v>46110</v>
      </c>
      <c r="C381" s="95">
        <v>122</v>
      </c>
      <c r="D381" s="112" t="s">
        <v>957</v>
      </c>
      <c r="E381" s="112" t="s">
        <v>958</v>
      </c>
      <c r="F381" s="112">
        <v>8</v>
      </c>
      <c r="G381" s="112" t="s">
        <v>1242</v>
      </c>
      <c r="H381" s="112">
        <v>52</v>
      </c>
      <c r="I381" s="95">
        <f>Parts_Purchase[[#This Row],[Qty In]]*Parts_Purchase[[#This Row],[MRP]]</f>
        <v>416</v>
      </c>
      <c r="J381" s="14">
        <f t="shared" si="14"/>
        <v>3</v>
      </c>
      <c r="K381" s="37">
        <f t="shared" si="15"/>
        <v>2026</v>
      </c>
    </row>
    <row r="382" spans="1:12" x14ac:dyDescent="0.35">
      <c r="A382" s="93" t="s">
        <v>99</v>
      </c>
      <c r="B382" s="98">
        <v>46110</v>
      </c>
      <c r="C382" s="95">
        <v>122</v>
      </c>
      <c r="D382" s="112" t="s">
        <v>959</v>
      </c>
      <c r="E382" s="112" t="s">
        <v>960</v>
      </c>
      <c r="F382" s="112">
        <v>1</v>
      </c>
      <c r="G382" s="112">
        <v>2</v>
      </c>
      <c r="H382" s="112">
        <v>8093</v>
      </c>
      <c r="I382" s="95">
        <f>Parts_Purchase[[#This Row],[Qty In]]*Parts_Purchase[[#This Row],[MRP]]</f>
        <v>8093</v>
      </c>
      <c r="J382" s="14">
        <f t="shared" si="14"/>
        <v>3</v>
      </c>
      <c r="K382" s="37">
        <f t="shared" si="15"/>
        <v>2026</v>
      </c>
    </row>
    <row r="383" spans="1:12" x14ac:dyDescent="0.35">
      <c r="A383" s="93" t="s">
        <v>99</v>
      </c>
      <c r="B383" s="98">
        <v>46110</v>
      </c>
      <c r="C383" s="95">
        <v>122</v>
      </c>
      <c r="D383" s="96" t="s">
        <v>833</v>
      </c>
      <c r="E383" s="96" t="s">
        <v>833</v>
      </c>
      <c r="F383" s="95">
        <v>20</v>
      </c>
      <c r="G383" s="113" t="s">
        <v>1023</v>
      </c>
      <c r="H383" s="95">
        <v>50</v>
      </c>
      <c r="I383" s="95">
        <f>Parts_Purchase[[#This Row],[Qty In]]*Parts_Purchase[[#This Row],[MRP]]</f>
        <v>1000</v>
      </c>
      <c r="J383" s="14">
        <f t="shared" si="14"/>
        <v>3</v>
      </c>
      <c r="K383" s="37">
        <f t="shared" si="15"/>
        <v>2026</v>
      </c>
    </row>
    <row r="384" spans="1:12" x14ac:dyDescent="0.35">
      <c r="A384" s="93" t="s">
        <v>99</v>
      </c>
      <c r="B384" s="98">
        <v>46110</v>
      </c>
      <c r="C384" s="95">
        <v>122</v>
      </c>
      <c r="D384" s="96" t="s">
        <v>834</v>
      </c>
      <c r="E384" s="96" t="s">
        <v>834</v>
      </c>
      <c r="F384" s="95">
        <v>10</v>
      </c>
      <c r="G384" s="95" t="s">
        <v>1024</v>
      </c>
      <c r="H384" s="95">
        <v>50</v>
      </c>
      <c r="I384" s="95">
        <f>Parts_Purchase[[#This Row],[Qty In]]*Parts_Purchase[[#This Row],[MRP]]</f>
        <v>500</v>
      </c>
      <c r="J384" s="14">
        <f t="shared" si="14"/>
        <v>3</v>
      </c>
      <c r="K384" s="37">
        <f t="shared" si="15"/>
        <v>2026</v>
      </c>
    </row>
    <row r="385" spans="1:12" x14ac:dyDescent="0.35">
      <c r="A385" s="93" t="s">
        <v>99</v>
      </c>
      <c r="B385" s="98">
        <v>46110</v>
      </c>
      <c r="C385" s="95">
        <v>120</v>
      </c>
      <c r="D385" s="95" t="s">
        <v>961</v>
      </c>
      <c r="E385" s="95" t="s">
        <v>962</v>
      </c>
      <c r="F385" s="95">
        <v>1</v>
      </c>
      <c r="G385" s="95">
        <v>40</v>
      </c>
      <c r="H385" s="95">
        <v>683</v>
      </c>
      <c r="I385" s="95">
        <f>Parts_Purchase[[#This Row],[Qty In]]*Parts_Purchase[[#This Row],[MRP]]</f>
        <v>683</v>
      </c>
      <c r="J385" s="14">
        <f t="shared" si="14"/>
        <v>3</v>
      </c>
      <c r="K385" s="37">
        <f t="shared" si="15"/>
        <v>2026</v>
      </c>
    </row>
    <row r="386" spans="1:12" x14ac:dyDescent="0.35">
      <c r="A386" s="93" t="s">
        <v>99</v>
      </c>
      <c r="B386" s="98">
        <v>46110</v>
      </c>
      <c r="C386" s="95">
        <v>120</v>
      </c>
      <c r="D386" s="95" t="s">
        <v>90</v>
      </c>
      <c r="E386" s="95" t="s">
        <v>176</v>
      </c>
      <c r="F386" s="95">
        <v>15</v>
      </c>
      <c r="G386" s="95">
        <v>18</v>
      </c>
      <c r="H386" s="95">
        <v>359</v>
      </c>
      <c r="I386" s="95">
        <f>Parts_Purchase[[#This Row],[Qty In]]*Parts_Purchase[[#This Row],[MRP]]</f>
        <v>5385</v>
      </c>
      <c r="J386" s="14">
        <f t="shared" si="14"/>
        <v>3</v>
      </c>
      <c r="K386" s="37">
        <f t="shared" si="15"/>
        <v>2026</v>
      </c>
    </row>
    <row r="387" spans="1:12" x14ac:dyDescent="0.35">
      <c r="A387" s="93" t="s">
        <v>99</v>
      </c>
      <c r="B387" s="98">
        <v>46110</v>
      </c>
      <c r="C387" s="95">
        <v>120</v>
      </c>
      <c r="D387" s="95" t="s">
        <v>238</v>
      </c>
      <c r="E387" s="95" t="s">
        <v>427</v>
      </c>
      <c r="F387" s="95">
        <v>15</v>
      </c>
      <c r="G387" s="95">
        <v>13</v>
      </c>
      <c r="H387" s="95">
        <v>655</v>
      </c>
      <c r="I387" s="95">
        <f>Parts_Purchase[[#This Row],[Qty In]]*Parts_Purchase[[#This Row],[MRP]]</f>
        <v>9825</v>
      </c>
      <c r="J387" s="14">
        <f t="shared" si="14"/>
        <v>3</v>
      </c>
      <c r="K387" s="37">
        <f t="shared" si="15"/>
        <v>2026</v>
      </c>
    </row>
    <row r="388" spans="1:12" x14ac:dyDescent="0.35">
      <c r="A388" s="93" t="s">
        <v>99</v>
      </c>
      <c r="B388" s="98">
        <v>46110</v>
      </c>
      <c r="C388" s="95">
        <v>120</v>
      </c>
      <c r="D388" s="95" t="s">
        <v>92</v>
      </c>
      <c r="E388" s="95" t="s">
        <v>320</v>
      </c>
      <c r="F388" s="95">
        <v>4</v>
      </c>
      <c r="G388" s="95">
        <v>6</v>
      </c>
      <c r="H388" s="95">
        <v>1388</v>
      </c>
      <c r="I388" s="95">
        <f>Parts_Purchase[[#This Row],[Qty In]]*Parts_Purchase[[#This Row],[MRP]]</f>
        <v>5552</v>
      </c>
      <c r="J388" s="14">
        <f t="shared" si="14"/>
        <v>3</v>
      </c>
      <c r="K388" s="37">
        <f t="shared" si="15"/>
        <v>2026</v>
      </c>
    </row>
    <row r="389" spans="1:12" x14ac:dyDescent="0.35">
      <c r="A389" s="93" t="s">
        <v>99</v>
      </c>
      <c r="B389" s="98">
        <v>46110</v>
      </c>
      <c r="C389" s="95">
        <v>120</v>
      </c>
      <c r="D389" s="95" t="s">
        <v>94</v>
      </c>
      <c r="E389" s="95" t="s">
        <v>94</v>
      </c>
      <c r="F389" s="95">
        <v>22</v>
      </c>
      <c r="G389" s="95">
        <v>14</v>
      </c>
      <c r="H389" s="95">
        <v>258</v>
      </c>
      <c r="I389" s="95">
        <f>Parts_Purchase[[#This Row],[Qty In]]*Parts_Purchase[[#This Row],[MRP]]</f>
        <v>5676</v>
      </c>
      <c r="J389" s="14">
        <f t="shared" si="14"/>
        <v>3</v>
      </c>
      <c r="K389" s="37">
        <f t="shared" si="15"/>
        <v>2026</v>
      </c>
      <c r="L389" s="7" t="s">
        <v>1014</v>
      </c>
    </row>
    <row r="390" spans="1:12" x14ac:dyDescent="0.35">
      <c r="A390" s="93" t="s">
        <v>99</v>
      </c>
      <c r="B390" s="98">
        <v>46110</v>
      </c>
      <c r="C390" s="95">
        <v>123</v>
      </c>
      <c r="D390" s="95" t="s">
        <v>971</v>
      </c>
      <c r="E390" s="95" t="s">
        <v>972</v>
      </c>
      <c r="F390" s="95">
        <v>1</v>
      </c>
      <c r="G390" s="95">
        <v>44</v>
      </c>
      <c r="H390" s="95">
        <v>4411</v>
      </c>
      <c r="I390" s="95">
        <f>Parts_Purchase[[#This Row],[Qty In]]*Parts_Purchase[[#This Row],[MRP]]</f>
        <v>4411</v>
      </c>
      <c r="J390" s="14">
        <f t="shared" si="14"/>
        <v>3</v>
      </c>
      <c r="K390" s="37">
        <f t="shared" si="15"/>
        <v>2026</v>
      </c>
    </row>
    <row r="391" spans="1:12" x14ac:dyDescent="0.35">
      <c r="A391" s="93" t="s">
        <v>99</v>
      </c>
      <c r="B391" s="98">
        <v>46110</v>
      </c>
      <c r="C391" s="95">
        <v>123</v>
      </c>
      <c r="D391" s="95" t="s">
        <v>973</v>
      </c>
      <c r="E391" s="95" t="s">
        <v>974</v>
      </c>
      <c r="F391" s="95">
        <v>1</v>
      </c>
      <c r="G391" s="95">
        <v>64</v>
      </c>
      <c r="H391" s="95">
        <v>318</v>
      </c>
      <c r="I391" s="95">
        <f>Parts_Purchase[[#This Row],[Qty In]]*Parts_Purchase[[#This Row],[MRP]]</f>
        <v>318</v>
      </c>
      <c r="J391" s="14">
        <f t="shared" si="14"/>
        <v>3</v>
      </c>
      <c r="K391" s="37">
        <f t="shared" si="15"/>
        <v>2026</v>
      </c>
    </row>
    <row r="392" spans="1:12" x14ac:dyDescent="0.35">
      <c r="A392" s="93" t="s">
        <v>99</v>
      </c>
      <c r="B392" s="98">
        <v>46110</v>
      </c>
      <c r="C392" s="95">
        <v>123</v>
      </c>
      <c r="D392" s="95" t="s">
        <v>975</v>
      </c>
      <c r="E392" s="95" t="s">
        <v>976</v>
      </c>
      <c r="F392" s="95">
        <v>1</v>
      </c>
      <c r="G392" s="95">
        <v>64</v>
      </c>
      <c r="H392" s="95">
        <v>318</v>
      </c>
      <c r="I392" s="95">
        <f>Parts_Purchase[[#This Row],[Qty In]]*Parts_Purchase[[#This Row],[MRP]]</f>
        <v>318</v>
      </c>
      <c r="J392" s="14">
        <f t="shared" si="14"/>
        <v>3</v>
      </c>
      <c r="K392" s="37">
        <f t="shared" si="15"/>
        <v>2026</v>
      </c>
    </row>
    <row r="393" spans="1:12" x14ac:dyDescent="0.35">
      <c r="A393" s="93" t="s">
        <v>99</v>
      </c>
      <c r="B393" s="98">
        <v>46111</v>
      </c>
      <c r="C393" s="95">
        <v>6</v>
      </c>
      <c r="D393" s="116" t="s">
        <v>979</v>
      </c>
      <c r="E393" s="117" t="s">
        <v>980</v>
      </c>
      <c r="F393" s="95">
        <v>1</v>
      </c>
      <c r="G393" s="112">
        <v>58</v>
      </c>
      <c r="H393" s="95">
        <v>3910</v>
      </c>
      <c r="I393" s="95">
        <f>Parts_Purchase[[#This Row],[Qty In]]*Parts_Purchase[[#This Row],[MRP]]</f>
        <v>3910</v>
      </c>
      <c r="J393" s="14">
        <f t="shared" si="14"/>
        <v>3</v>
      </c>
      <c r="K393" s="37">
        <f t="shared" si="15"/>
        <v>2026</v>
      </c>
    </row>
    <row r="394" spans="1:12" x14ac:dyDescent="0.35">
      <c r="A394" s="93" t="s">
        <v>99</v>
      </c>
      <c r="B394" s="98">
        <v>46111</v>
      </c>
      <c r="C394" s="95">
        <v>6</v>
      </c>
      <c r="D394" s="95" t="s">
        <v>366</v>
      </c>
      <c r="E394" s="95" t="s">
        <v>366</v>
      </c>
      <c r="F394" s="95">
        <v>20</v>
      </c>
      <c r="G394" s="95">
        <v>1</v>
      </c>
      <c r="H394" s="95">
        <v>2080</v>
      </c>
      <c r="I394" s="95">
        <f>Parts_Purchase[[#This Row],[Qty In]]*Parts_Purchase[[#This Row],[MRP]]</f>
        <v>41600</v>
      </c>
      <c r="J394" s="14">
        <f t="shared" si="14"/>
        <v>3</v>
      </c>
      <c r="K394" s="37">
        <f t="shared" si="15"/>
        <v>2026</v>
      </c>
    </row>
    <row r="395" spans="1:12" x14ac:dyDescent="0.35">
      <c r="A395" s="93" t="s">
        <v>99</v>
      </c>
      <c r="B395" s="98">
        <v>46111</v>
      </c>
      <c r="C395" s="95">
        <v>6</v>
      </c>
      <c r="D395" s="95" t="s">
        <v>694</v>
      </c>
      <c r="E395" s="95" t="s">
        <v>694</v>
      </c>
      <c r="F395" s="95">
        <v>14</v>
      </c>
      <c r="G395" s="95">
        <v>1</v>
      </c>
      <c r="H395" s="95">
        <v>2288</v>
      </c>
      <c r="I395" s="95">
        <f>Parts_Purchase[[#This Row],[Qty In]]*Parts_Purchase[[#This Row],[MRP]]</f>
        <v>32032</v>
      </c>
      <c r="J395" s="14">
        <f t="shared" si="14"/>
        <v>3</v>
      </c>
      <c r="K395" s="37">
        <f t="shared" si="15"/>
        <v>2026</v>
      </c>
    </row>
    <row r="396" spans="1:12" x14ac:dyDescent="0.35">
      <c r="A396" s="93" t="s">
        <v>99</v>
      </c>
      <c r="B396" s="98">
        <v>46020</v>
      </c>
      <c r="C396" s="95" t="s">
        <v>1108</v>
      </c>
      <c r="D396" s="119" t="s">
        <v>1002</v>
      </c>
      <c r="E396" s="99" t="s">
        <v>501</v>
      </c>
      <c r="F396" s="112">
        <v>20</v>
      </c>
      <c r="G396" s="95">
        <v>9</v>
      </c>
      <c r="H396" s="95">
        <v>470</v>
      </c>
      <c r="I396" s="95">
        <f>Parts_Purchase[[#This Row],[Qty In]]*Parts_Purchase[[#This Row],[MRP]]</f>
        <v>9400</v>
      </c>
      <c r="J396" s="14">
        <f t="shared" si="14"/>
        <v>12</v>
      </c>
      <c r="K396" s="37">
        <f t="shared" si="15"/>
        <v>2025</v>
      </c>
    </row>
    <row r="397" spans="1:12" x14ac:dyDescent="0.35">
      <c r="A397" s="93" t="s">
        <v>99</v>
      </c>
      <c r="B397" s="98">
        <v>46020</v>
      </c>
      <c r="C397" s="95" t="s">
        <v>1108</v>
      </c>
      <c r="D397" s="119" t="s">
        <v>1003</v>
      </c>
      <c r="E397" s="99" t="s">
        <v>502</v>
      </c>
      <c r="F397" s="112">
        <v>20</v>
      </c>
      <c r="G397" s="95">
        <v>9</v>
      </c>
      <c r="H397" s="95">
        <v>475</v>
      </c>
      <c r="I397" s="95">
        <f>Parts_Purchase[[#This Row],[Qty In]]*Parts_Purchase[[#This Row],[MRP]]</f>
        <v>9500</v>
      </c>
      <c r="J397" s="14">
        <f t="shared" si="14"/>
        <v>12</v>
      </c>
      <c r="K397" s="37">
        <f t="shared" si="15"/>
        <v>2025</v>
      </c>
    </row>
    <row r="398" spans="1:12" x14ac:dyDescent="0.35">
      <c r="A398" s="93" t="s">
        <v>99</v>
      </c>
      <c r="B398" s="98">
        <v>46020</v>
      </c>
      <c r="C398" s="95" t="s">
        <v>1108</v>
      </c>
      <c r="D398" s="99" t="s">
        <v>662</v>
      </c>
      <c r="E398" s="99" t="s">
        <v>662</v>
      </c>
      <c r="F398" s="112">
        <v>9</v>
      </c>
      <c r="G398" s="95">
        <v>8</v>
      </c>
      <c r="H398" s="95">
        <v>341</v>
      </c>
      <c r="I398" s="95">
        <f>Parts_Purchase[[#This Row],[Qty In]]*Parts_Purchase[[#This Row],[MRP]]</f>
        <v>3069</v>
      </c>
      <c r="J398" s="14">
        <f t="shared" si="14"/>
        <v>12</v>
      </c>
      <c r="K398" s="37">
        <f t="shared" si="15"/>
        <v>2025</v>
      </c>
      <c r="L398" s="7" t="s">
        <v>1014</v>
      </c>
    </row>
    <row r="399" spans="1:12" x14ac:dyDescent="0.35">
      <c r="A399" s="93" t="s">
        <v>99</v>
      </c>
      <c r="B399" s="98">
        <v>46020</v>
      </c>
      <c r="C399" s="95" t="s">
        <v>1108</v>
      </c>
      <c r="D399" s="119" t="s">
        <v>557</v>
      </c>
      <c r="E399" s="119" t="s">
        <v>1004</v>
      </c>
      <c r="F399" s="112">
        <v>100</v>
      </c>
      <c r="G399" s="95">
        <v>8</v>
      </c>
      <c r="H399" s="95">
        <v>149</v>
      </c>
      <c r="I399" s="95">
        <f>Parts_Purchase[[#This Row],[Qty In]]*Parts_Purchase[[#This Row],[MRP]]</f>
        <v>14900</v>
      </c>
      <c r="J399" s="14">
        <f t="shared" si="14"/>
        <v>12</v>
      </c>
      <c r="K399" s="37">
        <f t="shared" si="15"/>
        <v>2025</v>
      </c>
    </row>
    <row r="400" spans="1:12" x14ac:dyDescent="0.35">
      <c r="A400" s="93" t="s">
        <v>99</v>
      </c>
      <c r="B400" s="98">
        <v>46020</v>
      </c>
      <c r="C400" s="95" t="s">
        <v>1108</v>
      </c>
      <c r="D400" s="119" t="s">
        <v>367</v>
      </c>
      <c r="E400" s="119" t="s">
        <v>367</v>
      </c>
      <c r="F400" s="112">
        <v>10</v>
      </c>
      <c r="G400" s="95">
        <v>7</v>
      </c>
      <c r="H400" s="95">
        <v>325</v>
      </c>
      <c r="I400" s="95">
        <f>Parts_Purchase[[#This Row],[Qty In]]*Parts_Purchase[[#This Row],[MRP]]</f>
        <v>3250</v>
      </c>
      <c r="J400" s="14">
        <f t="shared" si="14"/>
        <v>12</v>
      </c>
      <c r="K400" s="37">
        <f t="shared" si="15"/>
        <v>2025</v>
      </c>
    </row>
    <row r="401" spans="1:12" x14ac:dyDescent="0.35">
      <c r="A401" s="93" t="s">
        <v>99</v>
      </c>
      <c r="B401" s="98">
        <v>46020</v>
      </c>
      <c r="C401" s="95" t="s">
        <v>1108</v>
      </c>
      <c r="D401" s="119" t="s">
        <v>860</v>
      </c>
      <c r="E401" s="119" t="s">
        <v>1005</v>
      </c>
      <c r="F401" s="112">
        <v>4</v>
      </c>
      <c r="G401" s="95">
        <v>45</v>
      </c>
      <c r="H401" s="95">
        <v>174</v>
      </c>
      <c r="I401" s="95">
        <f>Parts_Purchase[[#This Row],[Qty In]]*Parts_Purchase[[#This Row],[MRP]]</f>
        <v>696</v>
      </c>
      <c r="J401" s="14">
        <f t="shared" si="14"/>
        <v>12</v>
      </c>
      <c r="K401" s="37">
        <f t="shared" si="15"/>
        <v>2025</v>
      </c>
    </row>
    <row r="402" spans="1:12" x14ac:dyDescent="0.35">
      <c r="A402" s="93" t="s">
        <v>99</v>
      </c>
      <c r="B402" s="98">
        <v>46020</v>
      </c>
      <c r="C402" s="95" t="s">
        <v>1108</v>
      </c>
      <c r="D402" s="119" t="s">
        <v>1006</v>
      </c>
      <c r="E402" s="119" t="s">
        <v>1007</v>
      </c>
      <c r="F402" s="112">
        <v>8</v>
      </c>
      <c r="G402" s="95">
        <v>45</v>
      </c>
      <c r="H402" s="95">
        <v>96</v>
      </c>
      <c r="I402" s="95">
        <f>Parts_Purchase[[#This Row],[Qty In]]*Parts_Purchase[[#This Row],[MRP]]</f>
        <v>768</v>
      </c>
      <c r="J402" s="14">
        <f t="shared" si="14"/>
        <v>12</v>
      </c>
      <c r="K402" s="37">
        <f t="shared" si="15"/>
        <v>2025</v>
      </c>
    </row>
    <row r="403" spans="1:12" x14ac:dyDescent="0.35">
      <c r="A403" s="93" t="s">
        <v>99</v>
      </c>
      <c r="B403" s="98">
        <v>46020</v>
      </c>
      <c r="C403" s="95" t="s">
        <v>1108</v>
      </c>
      <c r="D403" s="119" t="s">
        <v>462</v>
      </c>
      <c r="E403" s="99" t="s">
        <v>463</v>
      </c>
      <c r="F403" s="112">
        <v>2</v>
      </c>
      <c r="G403" s="95">
        <v>36</v>
      </c>
      <c r="H403" s="95">
        <v>230</v>
      </c>
      <c r="I403" s="95">
        <f>Parts_Purchase[[#This Row],[Qty In]]*Parts_Purchase[[#This Row],[MRP]]</f>
        <v>460</v>
      </c>
      <c r="J403" s="14">
        <f t="shared" si="14"/>
        <v>12</v>
      </c>
      <c r="K403" s="37">
        <f t="shared" si="15"/>
        <v>2025</v>
      </c>
    </row>
    <row r="404" spans="1:12" x14ac:dyDescent="0.35">
      <c r="A404" s="93" t="s">
        <v>99</v>
      </c>
      <c r="B404" s="98">
        <v>46112</v>
      </c>
      <c r="C404" s="95">
        <v>5</v>
      </c>
      <c r="D404" s="95" t="s">
        <v>1011</v>
      </c>
      <c r="E404" s="95" t="s">
        <v>1013</v>
      </c>
      <c r="F404" s="95">
        <v>2</v>
      </c>
      <c r="G404" s="95">
        <v>62</v>
      </c>
      <c r="H404" s="95">
        <v>56</v>
      </c>
      <c r="I404" s="95">
        <f>Parts_Purchase[[#This Row],[Qty In]]*Parts_Purchase[[#This Row],[MRP]]</f>
        <v>112</v>
      </c>
      <c r="J404" s="14">
        <f t="shared" si="14"/>
        <v>3</v>
      </c>
      <c r="K404" s="37">
        <f t="shared" si="15"/>
        <v>2026</v>
      </c>
    </row>
    <row r="405" spans="1:12" x14ac:dyDescent="0.35">
      <c r="A405" s="93" t="s">
        <v>99</v>
      </c>
      <c r="B405" s="98">
        <v>46112</v>
      </c>
      <c r="C405" s="95">
        <v>5</v>
      </c>
      <c r="D405" s="95" t="s">
        <v>1012</v>
      </c>
      <c r="E405" s="95" t="s">
        <v>1013</v>
      </c>
      <c r="F405" s="95">
        <v>2</v>
      </c>
      <c r="G405" s="95">
        <v>62</v>
      </c>
      <c r="H405" s="95">
        <v>67</v>
      </c>
      <c r="I405" s="95">
        <f>Parts_Purchase[[#This Row],[Qty In]]*Parts_Purchase[[#This Row],[MRP]]</f>
        <v>134</v>
      </c>
      <c r="J405" s="14">
        <f t="shared" ref="J405:J469" si="16">MONTH(B405)</f>
        <v>3</v>
      </c>
      <c r="K405" s="37">
        <f t="shared" ref="K405:K469" si="17">YEAR(B405)</f>
        <v>2026</v>
      </c>
    </row>
    <row r="406" spans="1:12" x14ac:dyDescent="0.35">
      <c r="A406" s="93" t="s">
        <v>99</v>
      </c>
      <c r="B406" s="98">
        <v>46115</v>
      </c>
      <c r="C406" s="95" t="s">
        <v>1108</v>
      </c>
      <c r="D406" s="99" t="s">
        <v>1043</v>
      </c>
      <c r="E406" s="99" t="s">
        <v>1044</v>
      </c>
      <c r="F406" s="95">
        <v>29</v>
      </c>
      <c r="G406" s="95" t="s">
        <v>1045</v>
      </c>
      <c r="H406" s="95">
        <v>3</v>
      </c>
      <c r="I406" s="95">
        <f>Parts_Purchase[[#This Row],[Qty In]]*Parts_Purchase[[#This Row],[MRP]]</f>
        <v>87</v>
      </c>
      <c r="J406" s="14">
        <f t="shared" si="16"/>
        <v>4</v>
      </c>
      <c r="K406" s="37">
        <f t="shared" si="17"/>
        <v>2026</v>
      </c>
    </row>
    <row r="407" spans="1:12" x14ac:dyDescent="0.35">
      <c r="A407" s="93" t="s">
        <v>99</v>
      </c>
      <c r="B407" s="98">
        <v>46115</v>
      </c>
      <c r="C407" s="95" t="s">
        <v>1108</v>
      </c>
      <c r="D407" s="99" t="s">
        <v>1059</v>
      </c>
      <c r="E407" s="99" t="s">
        <v>1060</v>
      </c>
      <c r="F407" s="95">
        <v>4</v>
      </c>
      <c r="G407" s="95">
        <v>49</v>
      </c>
      <c r="H407" s="95">
        <v>585</v>
      </c>
      <c r="I407" s="95">
        <f>Parts_Purchase[[#This Row],[Qty In]]*Parts_Purchase[[#This Row],[MRP]]</f>
        <v>2340</v>
      </c>
      <c r="J407" s="14">
        <f t="shared" si="16"/>
        <v>4</v>
      </c>
      <c r="K407" s="37">
        <f t="shared" si="17"/>
        <v>2026</v>
      </c>
      <c r="L407" s="7" t="s">
        <v>1014</v>
      </c>
    </row>
    <row r="408" spans="1:12" x14ac:dyDescent="0.35">
      <c r="A408" s="93" t="s">
        <v>99</v>
      </c>
      <c r="B408" s="98">
        <v>46115</v>
      </c>
      <c r="C408" s="95" t="s">
        <v>1108</v>
      </c>
      <c r="D408" s="99" t="s">
        <v>1064</v>
      </c>
      <c r="E408" s="99" t="s">
        <v>1065</v>
      </c>
      <c r="F408" s="95">
        <v>2</v>
      </c>
      <c r="G408" s="95" t="s">
        <v>1063</v>
      </c>
      <c r="H408" s="95">
        <v>236</v>
      </c>
      <c r="I408" s="95">
        <f>Parts_Purchase[[#This Row],[Qty In]]*Parts_Purchase[[#This Row],[MRP]]</f>
        <v>472</v>
      </c>
      <c r="J408" s="14">
        <f t="shared" si="16"/>
        <v>4</v>
      </c>
      <c r="K408" s="37">
        <f t="shared" si="17"/>
        <v>2026</v>
      </c>
    </row>
    <row r="409" spans="1:12" x14ac:dyDescent="0.35">
      <c r="A409" s="93" t="s">
        <v>99</v>
      </c>
      <c r="B409" s="98">
        <v>46115</v>
      </c>
      <c r="C409" s="95" t="s">
        <v>1108</v>
      </c>
      <c r="D409" s="99" t="s">
        <v>857</v>
      </c>
      <c r="E409" s="99" t="s">
        <v>1071</v>
      </c>
      <c r="F409" s="95">
        <v>3</v>
      </c>
      <c r="G409" s="95" t="s">
        <v>1072</v>
      </c>
      <c r="H409" s="95">
        <v>616</v>
      </c>
      <c r="I409" s="95">
        <f>Parts_Purchase[[#This Row],[Qty In]]*Parts_Purchase[[#This Row],[MRP]]</f>
        <v>1848</v>
      </c>
      <c r="J409" s="14">
        <f t="shared" si="16"/>
        <v>4</v>
      </c>
      <c r="K409" s="37">
        <f t="shared" si="17"/>
        <v>2026</v>
      </c>
    </row>
    <row r="410" spans="1:12" x14ac:dyDescent="0.35">
      <c r="A410" s="93" t="s">
        <v>99</v>
      </c>
      <c r="B410" s="98">
        <v>46115</v>
      </c>
      <c r="C410" s="95" t="s">
        <v>1108</v>
      </c>
      <c r="D410" s="99" t="s">
        <v>1073</v>
      </c>
      <c r="E410" s="99" t="s">
        <v>1074</v>
      </c>
      <c r="F410" s="95">
        <v>2</v>
      </c>
      <c r="G410" s="95">
        <v>58</v>
      </c>
      <c r="H410" s="95">
        <v>1705</v>
      </c>
      <c r="I410" s="95">
        <f>Parts_Purchase[[#This Row],[Qty In]]*Parts_Purchase[[#This Row],[MRP]]</f>
        <v>3410</v>
      </c>
      <c r="J410" s="14">
        <f t="shared" si="16"/>
        <v>4</v>
      </c>
      <c r="K410" s="37">
        <f t="shared" si="17"/>
        <v>2026</v>
      </c>
    </row>
    <row r="411" spans="1:12" x14ac:dyDescent="0.35">
      <c r="A411" s="93" t="s">
        <v>99</v>
      </c>
      <c r="B411" s="98">
        <v>46115</v>
      </c>
      <c r="C411" s="95" t="s">
        <v>1108</v>
      </c>
      <c r="D411" s="99" t="s">
        <v>1075</v>
      </c>
      <c r="E411" s="99" t="s">
        <v>1074</v>
      </c>
      <c r="F411" s="95">
        <v>2</v>
      </c>
      <c r="G411" s="95">
        <v>58</v>
      </c>
      <c r="H411" s="95">
        <v>1711</v>
      </c>
      <c r="I411" s="95">
        <f>Parts_Purchase[[#This Row],[Qty In]]*Parts_Purchase[[#This Row],[MRP]]</f>
        <v>3422</v>
      </c>
      <c r="J411" s="14">
        <f t="shared" si="16"/>
        <v>4</v>
      </c>
      <c r="K411" s="37">
        <f t="shared" si="17"/>
        <v>2026</v>
      </c>
    </row>
    <row r="412" spans="1:12" x14ac:dyDescent="0.35">
      <c r="A412" s="93" t="s">
        <v>99</v>
      </c>
      <c r="B412" s="98">
        <v>46115</v>
      </c>
      <c r="C412" s="95" t="s">
        <v>1108</v>
      </c>
      <c r="D412" s="99" t="s">
        <v>1076</v>
      </c>
      <c r="E412" s="99" t="s">
        <v>1385</v>
      </c>
      <c r="F412" s="95">
        <v>4</v>
      </c>
      <c r="G412" s="95">
        <v>58</v>
      </c>
      <c r="H412" s="95">
        <v>1215</v>
      </c>
      <c r="I412" s="95">
        <f>Parts_Purchase[[#This Row],[Qty In]]*Parts_Purchase[[#This Row],[MRP]]</f>
        <v>4860</v>
      </c>
      <c r="J412" s="14">
        <f t="shared" si="16"/>
        <v>4</v>
      </c>
      <c r="K412" s="37">
        <f t="shared" si="17"/>
        <v>2026</v>
      </c>
    </row>
    <row r="413" spans="1:12" x14ac:dyDescent="0.35">
      <c r="A413" s="93" t="s">
        <v>99</v>
      </c>
      <c r="B413" s="98">
        <v>46115</v>
      </c>
      <c r="C413" s="95" t="s">
        <v>1108</v>
      </c>
      <c r="D413" s="99" t="s">
        <v>1078</v>
      </c>
      <c r="E413" s="99" t="s">
        <v>1079</v>
      </c>
      <c r="F413" s="95">
        <v>1</v>
      </c>
      <c r="G413" s="95">
        <v>61</v>
      </c>
      <c r="H413" s="95">
        <v>8382</v>
      </c>
      <c r="I413" s="95">
        <f>Parts_Purchase[[#This Row],[Qty In]]*Parts_Purchase[[#This Row],[MRP]]</f>
        <v>8382</v>
      </c>
      <c r="J413" s="14">
        <f t="shared" si="16"/>
        <v>4</v>
      </c>
      <c r="K413" s="37">
        <f t="shared" si="17"/>
        <v>2026</v>
      </c>
    </row>
    <row r="414" spans="1:12" x14ac:dyDescent="0.35">
      <c r="A414" s="93" t="s">
        <v>99</v>
      </c>
      <c r="B414" s="98">
        <v>46115</v>
      </c>
      <c r="C414" s="95" t="s">
        <v>1108</v>
      </c>
      <c r="D414" s="99" t="s">
        <v>1080</v>
      </c>
      <c r="E414" s="99" t="s">
        <v>870</v>
      </c>
      <c r="F414" s="95">
        <v>9</v>
      </c>
      <c r="G414" s="95">
        <v>63</v>
      </c>
      <c r="H414" s="95">
        <v>27</v>
      </c>
      <c r="I414" s="95">
        <f>Parts_Purchase[[#This Row],[Qty In]]*Parts_Purchase[[#This Row],[MRP]]</f>
        <v>243</v>
      </c>
      <c r="J414" s="14">
        <f t="shared" si="16"/>
        <v>4</v>
      </c>
      <c r="K414" s="37">
        <f t="shared" si="17"/>
        <v>2026</v>
      </c>
    </row>
    <row r="415" spans="1:12" x14ac:dyDescent="0.35">
      <c r="A415" s="93" t="s">
        <v>99</v>
      </c>
      <c r="B415" s="98">
        <v>46115</v>
      </c>
      <c r="C415" s="95" t="s">
        <v>1108</v>
      </c>
      <c r="D415" s="99" t="s">
        <v>1083</v>
      </c>
      <c r="E415" s="99" t="s">
        <v>390</v>
      </c>
      <c r="F415" s="95">
        <v>2</v>
      </c>
      <c r="G415" s="95">
        <v>63</v>
      </c>
      <c r="H415" s="95">
        <v>72</v>
      </c>
      <c r="I415" s="95">
        <f>Parts_Purchase[[#This Row],[Qty In]]*Parts_Purchase[[#This Row],[MRP]]</f>
        <v>144</v>
      </c>
      <c r="J415" s="14">
        <f t="shared" si="16"/>
        <v>4</v>
      </c>
      <c r="K415" s="37">
        <f t="shared" si="17"/>
        <v>2026</v>
      </c>
    </row>
    <row r="416" spans="1:12" x14ac:dyDescent="0.35">
      <c r="A416" s="93" t="s">
        <v>99</v>
      </c>
      <c r="B416" s="98">
        <v>46115</v>
      </c>
      <c r="C416" s="95" t="s">
        <v>1108</v>
      </c>
      <c r="D416" s="99" t="s">
        <v>1084</v>
      </c>
      <c r="E416" s="99" t="s">
        <v>390</v>
      </c>
      <c r="F416" s="95">
        <v>2</v>
      </c>
      <c r="G416" s="95">
        <v>63</v>
      </c>
      <c r="H416" s="95">
        <v>53</v>
      </c>
      <c r="I416" s="95">
        <f>Parts_Purchase[[#This Row],[Qty In]]*Parts_Purchase[[#This Row],[MRP]]</f>
        <v>106</v>
      </c>
      <c r="J416" s="14">
        <f t="shared" si="16"/>
        <v>4</v>
      </c>
      <c r="K416" s="37">
        <f t="shared" si="17"/>
        <v>2026</v>
      </c>
    </row>
    <row r="417" spans="1:11" x14ac:dyDescent="0.35">
      <c r="A417" s="93" t="s">
        <v>99</v>
      </c>
      <c r="B417" s="98">
        <v>46115</v>
      </c>
      <c r="C417" s="95" t="s">
        <v>1108</v>
      </c>
      <c r="D417" s="99" t="s">
        <v>1085</v>
      </c>
      <c r="E417" s="99" t="s">
        <v>1086</v>
      </c>
      <c r="F417" s="95">
        <v>1</v>
      </c>
      <c r="G417" s="95">
        <v>65</v>
      </c>
      <c r="H417" s="95">
        <v>4630</v>
      </c>
      <c r="I417" s="95">
        <f>Parts_Purchase[[#This Row],[Qty In]]*Parts_Purchase[[#This Row],[MRP]]</f>
        <v>4630</v>
      </c>
      <c r="J417" s="14">
        <f t="shared" si="16"/>
        <v>4</v>
      </c>
      <c r="K417" s="37">
        <f t="shared" si="17"/>
        <v>2026</v>
      </c>
    </row>
    <row r="418" spans="1:11" x14ac:dyDescent="0.35">
      <c r="A418" s="93" t="s">
        <v>99</v>
      </c>
      <c r="B418" s="98">
        <v>46115</v>
      </c>
      <c r="C418" s="95" t="s">
        <v>1108</v>
      </c>
      <c r="D418" s="99" t="s">
        <v>1087</v>
      </c>
      <c r="E418" s="99" t="s">
        <v>1086</v>
      </c>
      <c r="F418" s="95">
        <v>1</v>
      </c>
      <c r="G418" s="95">
        <v>65</v>
      </c>
      <c r="H418" s="95">
        <v>4419</v>
      </c>
      <c r="I418" s="95">
        <f>Parts_Purchase[[#This Row],[Qty In]]*Parts_Purchase[[#This Row],[MRP]]</f>
        <v>4419</v>
      </c>
      <c r="J418" s="14">
        <f t="shared" si="16"/>
        <v>4</v>
      </c>
      <c r="K418" s="37">
        <f t="shared" si="17"/>
        <v>2026</v>
      </c>
    </row>
    <row r="419" spans="1:11" x14ac:dyDescent="0.35">
      <c r="A419" s="93" t="s">
        <v>99</v>
      </c>
      <c r="B419" s="98">
        <v>46115</v>
      </c>
      <c r="C419" s="95" t="s">
        <v>1108</v>
      </c>
      <c r="D419" s="99" t="s">
        <v>1092</v>
      </c>
      <c r="E419" s="99" t="s">
        <v>1683</v>
      </c>
      <c r="F419" s="95">
        <v>1</v>
      </c>
      <c r="G419" s="95">
        <v>42</v>
      </c>
      <c r="H419" s="95">
        <v>20303</v>
      </c>
      <c r="I419" s="95">
        <f>Parts_Purchase[[#This Row],[Qty In]]*Parts_Purchase[[#This Row],[MRP]]</f>
        <v>20303</v>
      </c>
      <c r="J419" s="14">
        <f t="shared" si="16"/>
        <v>4</v>
      </c>
      <c r="K419" s="37">
        <f t="shared" si="17"/>
        <v>2026</v>
      </c>
    </row>
    <row r="420" spans="1:11" x14ac:dyDescent="0.35">
      <c r="A420" s="93" t="s">
        <v>99</v>
      </c>
      <c r="B420" s="98">
        <v>46115</v>
      </c>
      <c r="C420" s="95" t="s">
        <v>1108</v>
      </c>
      <c r="D420" s="99" t="s">
        <v>1093</v>
      </c>
      <c r="E420" s="99" t="s">
        <v>1094</v>
      </c>
      <c r="F420" s="95">
        <v>1</v>
      </c>
      <c r="G420" s="95">
        <v>42</v>
      </c>
      <c r="H420" s="95">
        <v>1737</v>
      </c>
      <c r="I420" s="95">
        <f>Parts_Purchase[[#This Row],[Qty In]]*Parts_Purchase[[#This Row],[MRP]]</f>
        <v>1737</v>
      </c>
      <c r="J420" s="14">
        <f t="shared" si="16"/>
        <v>4</v>
      </c>
      <c r="K420" s="37">
        <f t="shared" si="17"/>
        <v>2026</v>
      </c>
    </row>
    <row r="421" spans="1:11" x14ac:dyDescent="0.35">
      <c r="A421" s="93" t="s">
        <v>99</v>
      </c>
      <c r="B421" s="98">
        <v>46115</v>
      </c>
      <c r="C421" s="95" t="s">
        <v>1108</v>
      </c>
      <c r="D421" s="99" t="s">
        <v>1095</v>
      </c>
      <c r="E421" s="99" t="s">
        <v>1096</v>
      </c>
      <c r="F421" s="95">
        <v>1</v>
      </c>
      <c r="G421" s="95">
        <v>64</v>
      </c>
      <c r="H421" s="95">
        <v>7324</v>
      </c>
      <c r="I421" s="95">
        <f>Parts_Purchase[[#This Row],[Qty In]]*Parts_Purchase[[#This Row],[MRP]]</f>
        <v>7324</v>
      </c>
      <c r="J421" s="14">
        <f t="shared" si="16"/>
        <v>4</v>
      </c>
      <c r="K421" s="37">
        <f t="shared" si="17"/>
        <v>2026</v>
      </c>
    </row>
    <row r="422" spans="1:11" x14ac:dyDescent="0.35">
      <c r="A422" s="93" t="s">
        <v>99</v>
      </c>
      <c r="B422" s="98">
        <v>46115</v>
      </c>
      <c r="C422" s="95" t="s">
        <v>1108</v>
      </c>
      <c r="D422" s="99" t="s">
        <v>1099</v>
      </c>
      <c r="E422" s="99" t="s">
        <v>1100</v>
      </c>
      <c r="F422" s="95">
        <v>1</v>
      </c>
      <c r="G422" s="95" t="s">
        <v>1022</v>
      </c>
      <c r="H422" s="95">
        <v>1109</v>
      </c>
      <c r="I422" s="95">
        <f>Parts_Purchase[[#This Row],[Qty In]]*Parts_Purchase[[#This Row],[MRP]]</f>
        <v>1109</v>
      </c>
      <c r="J422" s="14">
        <f t="shared" si="16"/>
        <v>4</v>
      </c>
      <c r="K422" s="37">
        <f t="shared" si="17"/>
        <v>2026</v>
      </c>
    </row>
    <row r="423" spans="1:11" x14ac:dyDescent="0.35">
      <c r="A423" s="93" t="s">
        <v>99</v>
      </c>
      <c r="B423" s="98">
        <v>46115</v>
      </c>
      <c r="C423" s="95" t="s">
        <v>1108</v>
      </c>
      <c r="D423" s="99" t="s">
        <v>1101</v>
      </c>
      <c r="E423" s="99" t="s">
        <v>1102</v>
      </c>
      <c r="F423" s="95">
        <v>1</v>
      </c>
      <c r="G423" s="95" t="s">
        <v>1019</v>
      </c>
      <c r="H423" s="95">
        <v>556</v>
      </c>
      <c r="I423" s="95">
        <f>Parts_Purchase[[#This Row],[Qty In]]*Parts_Purchase[[#This Row],[MRP]]</f>
        <v>556</v>
      </c>
      <c r="J423" s="14">
        <f t="shared" si="16"/>
        <v>4</v>
      </c>
      <c r="K423" s="37">
        <f t="shared" si="17"/>
        <v>2026</v>
      </c>
    </row>
    <row r="424" spans="1:11" x14ac:dyDescent="0.35">
      <c r="A424" s="93" t="s">
        <v>99</v>
      </c>
      <c r="B424" s="98">
        <v>46115</v>
      </c>
      <c r="C424" s="95" t="s">
        <v>1108</v>
      </c>
      <c r="D424" s="99" t="s">
        <v>1103</v>
      </c>
      <c r="E424" s="99" t="s">
        <v>386</v>
      </c>
      <c r="F424" s="95">
        <v>1</v>
      </c>
      <c r="G424" s="95" t="s">
        <v>1022</v>
      </c>
      <c r="H424" s="95">
        <v>993</v>
      </c>
      <c r="I424" s="95">
        <f>Parts_Purchase[[#This Row],[Qty In]]*Parts_Purchase[[#This Row],[MRP]]</f>
        <v>993</v>
      </c>
      <c r="J424" s="14">
        <f t="shared" si="16"/>
        <v>4</v>
      </c>
      <c r="K424" s="37">
        <f t="shared" si="17"/>
        <v>2026</v>
      </c>
    </row>
    <row r="425" spans="1:11" x14ac:dyDescent="0.35">
      <c r="A425" s="93" t="s">
        <v>99</v>
      </c>
      <c r="B425" s="98">
        <v>46115</v>
      </c>
      <c r="C425" s="95" t="s">
        <v>1108</v>
      </c>
      <c r="D425" s="99" t="s">
        <v>1104</v>
      </c>
      <c r="E425" s="99" t="s">
        <v>340</v>
      </c>
      <c r="F425" s="95">
        <v>1</v>
      </c>
      <c r="G425" s="95">
        <v>38</v>
      </c>
      <c r="H425" s="95">
        <v>1596</v>
      </c>
      <c r="I425" s="95">
        <f>Parts_Purchase[[#This Row],[Qty In]]*Parts_Purchase[[#This Row],[MRP]]</f>
        <v>1596</v>
      </c>
      <c r="J425" s="14">
        <f t="shared" si="16"/>
        <v>4</v>
      </c>
      <c r="K425" s="37">
        <f t="shared" si="17"/>
        <v>2026</v>
      </c>
    </row>
    <row r="426" spans="1:11" x14ac:dyDescent="0.35">
      <c r="A426" s="93" t="s">
        <v>99</v>
      </c>
      <c r="B426" s="98">
        <v>46115</v>
      </c>
      <c r="C426" s="95" t="s">
        <v>1108</v>
      </c>
      <c r="D426" s="142" t="s">
        <v>1317</v>
      </c>
      <c r="E426" s="99" t="s">
        <v>1318</v>
      </c>
      <c r="F426" s="118">
        <v>2</v>
      </c>
      <c r="G426" s="118" t="s">
        <v>1062</v>
      </c>
      <c r="H426" s="118">
        <v>59</v>
      </c>
      <c r="I426" s="91">
        <f>Parts_Purchase[[#This Row],[Qty In]]*Parts_Purchase[[#This Row],[MRP]]</f>
        <v>118</v>
      </c>
      <c r="J426" s="14">
        <f t="shared" ref="J426" si="18">MONTH(B426)</f>
        <v>4</v>
      </c>
      <c r="K426" s="37">
        <f t="shared" ref="K426" si="19">YEAR(B426)</f>
        <v>2026</v>
      </c>
    </row>
    <row r="427" spans="1:11" x14ac:dyDescent="0.35">
      <c r="A427" s="93" t="s">
        <v>99</v>
      </c>
      <c r="B427" s="98">
        <v>46115</v>
      </c>
      <c r="C427" s="95" t="s">
        <v>920</v>
      </c>
      <c r="D427" s="95" t="s">
        <v>112</v>
      </c>
      <c r="E427" s="95" t="s">
        <v>392</v>
      </c>
      <c r="F427" s="95">
        <v>-2</v>
      </c>
      <c r="G427" s="95">
        <v>42</v>
      </c>
      <c r="H427" s="95">
        <v>1073</v>
      </c>
      <c r="I427" s="95">
        <f>Parts_Purchase[[#This Row],[Qty In]]*Parts_Purchase[[#This Row],[MRP]]</f>
        <v>-2146</v>
      </c>
      <c r="J427" s="14">
        <f t="shared" si="16"/>
        <v>4</v>
      </c>
      <c r="K427" s="37">
        <f t="shared" si="17"/>
        <v>2026</v>
      </c>
    </row>
    <row r="428" spans="1:11" x14ac:dyDescent="0.35">
      <c r="A428" s="93" t="s">
        <v>99</v>
      </c>
      <c r="B428" s="98">
        <v>46115</v>
      </c>
      <c r="C428" s="95" t="s">
        <v>920</v>
      </c>
      <c r="D428" s="95" t="s">
        <v>374</v>
      </c>
      <c r="E428" s="95" t="s">
        <v>394</v>
      </c>
      <c r="F428" s="95">
        <v>-2</v>
      </c>
      <c r="G428" s="95">
        <v>42</v>
      </c>
      <c r="H428" s="95">
        <v>4188</v>
      </c>
      <c r="I428" s="95">
        <f>Parts_Purchase[[#This Row],[Qty In]]*Parts_Purchase[[#This Row],[MRP]]</f>
        <v>-8376</v>
      </c>
      <c r="J428" s="14">
        <f t="shared" si="16"/>
        <v>4</v>
      </c>
      <c r="K428" s="37">
        <f t="shared" si="17"/>
        <v>2026</v>
      </c>
    </row>
    <row r="429" spans="1:11" x14ac:dyDescent="0.35">
      <c r="A429" s="93" t="s">
        <v>99</v>
      </c>
      <c r="B429" s="98">
        <v>46115</v>
      </c>
      <c r="C429" s="95" t="s">
        <v>920</v>
      </c>
      <c r="D429" s="95" t="s">
        <v>153</v>
      </c>
      <c r="E429" s="95" t="s">
        <v>380</v>
      </c>
      <c r="F429" s="95">
        <v>-1</v>
      </c>
      <c r="G429" s="95">
        <v>42</v>
      </c>
      <c r="H429" s="95">
        <v>2102</v>
      </c>
      <c r="I429" s="95">
        <f>Parts_Purchase[[#This Row],[Qty In]]*Parts_Purchase[[#This Row],[MRP]]</f>
        <v>-2102</v>
      </c>
      <c r="J429" s="14">
        <f t="shared" si="16"/>
        <v>4</v>
      </c>
      <c r="K429" s="37">
        <f t="shared" si="17"/>
        <v>2026</v>
      </c>
    </row>
    <row r="430" spans="1:11" x14ac:dyDescent="0.35">
      <c r="A430" s="93" t="s">
        <v>99</v>
      </c>
      <c r="B430" s="98">
        <v>46115</v>
      </c>
      <c r="C430" s="95" t="s">
        <v>920</v>
      </c>
      <c r="D430" s="95" t="s">
        <v>147</v>
      </c>
      <c r="E430" s="95" t="s">
        <v>1105</v>
      </c>
      <c r="F430" s="95">
        <v>-1</v>
      </c>
      <c r="G430" s="95">
        <v>42</v>
      </c>
      <c r="H430" s="95">
        <v>11042</v>
      </c>
      <c r="I430" s="95">
        <f>Parts_Purchase[[#This Row],[Qty In]]*Parts_Purchase[[#This Row],[MRP]]</f>
        <v>-11042</v>
      </c>
      <c r="J430" s="14">
        <f t="shared" si="16"/>
        <v>4</v>
      </c>
      <c r="K430" s="37">
        <f t="shared" si="17"/>
        <v>2026</v>
      </c>
    </row>
    <row r="431" spans="1:11" x14ac:dyDescent="0.35">
      <c r="A431" s="93" t="s">
        <v>99</v>
      </c>
      <c r="B431" s="98">
        <v>46115</v>
      </c>
      <c r="C431" s="95" t="s">
        <v>920</v>
      </c>
      <c r="D431" s="95" t="s">
        <v>114</v>
      </c>
      <c r="E431" s="95" t="s">
        <v>394</v>
      </c>
      <c r="F431" s="95">
        <v>-1</v>
      </c>
      <c r="G431" s="95">
        <v>42</v>
      </c>
      <c r="H431" s="95">
        <v>10694</v>
      </c>
      <c r="I431" s="95">
        <f>Parts_Purchase[[#This Row],[Qty In]]*Parts_Purchase[[#This Row],[MRP]]</f>
        <v>-10694</v>
      </c>
      <c r="J431" s="14">
        <f t="shared" si="16"/>
        <v>4</v>
      </c>
      <c r="K431" s="37">
        <f t="shared" si="17"/>
        <v>2026</v>
      </c>
    </row>
    <row r="432" spans="1:11" x14ac:dyDescent="0.35">
      <c r="A432" s="93" t="s">
        <v>99</v>
      </c>
      <c r="B432" s="98">
        <v>46115</v>
      </c>
      <c r="C432" s="95" t="s">
        <v>920</v>
      </c>
      <c r="D432" s="95" t="s">
        <v>148</v>
      </c>
      <c r="E432" s="95" t="s">
        <v>396</v>
      </c>
      <c r="F432" s="95">
        <v>-1</v>
      </c>
      <c r="G432" s="95">
        <v>42</v>
      </c>
      <c r="H432" s="95">
        <v>2193</v>
      </c>
      <c r="I432" s="95">
        <f>Parts_Purchase[[#This Row],[Qty In]]*Parts_Purchase[[#This Row],[MRP]]</f>
        <v>-2193</v>
      </c>
      <c r="J432" s="14">
        <f t="shared" si="16"/>
        <v>4</v>
      </c>
      <c r="K432" s="37">
        <f t="shared" si="17"/>
        <v>2026</v>
      </c>
    </row>
    <row r="433" spans="1:11" x14ac:dyDescent="0.35">
      <c r="A433" s="93" t="s">
        <v>99</v>
      </c>
      <c r="B433" s="98">
        <v>46115</v>
      </c>
      <c r="C433" s="95" t="s">
        <v>920</v>
      </c>
      <c r="D433" s="95" t="s">
        <v>152</v>
      </c>
      <c r="E433" s="95" t="s">
        <v>1105</v>
      </c>
      <c r="F433" s="95">
        <v>-1</v>
      </c>
      <c r="G433" s="95">
        <v>68</v>
      </c>
      <c r="H433" s="95">
        <v>19599</v>
      </c>
      <c r="I433" s="95">
        <f>Parts_Purchase[[#This Row],[Qty In]]*Parts_Purchase[[#This Row],[MRP]]</f>
        <v>-19599</v>
      </c>
      <c r="J433" s="14">
        <f t="shared" si="16"/>
        <v>4</v>
      </c>
      <c r="K433" s="37">
        <f t="shared" si="17"/>
        <v>2026</v>
      </c>
    </row>
    <row r="434" spans="1:11" x14ac:dyDescent="0.35">
      <c r="A434" s="93" t="s">
        <v>99</v>
      </c>
      <c r="B434" s="98">
        <v>46115</v>
      </c>
      <c r="C434" s="95" t="s">
        <v>920</v>
      </c>
      <c r="D434" s="95" t="s">
        <v>1095</v>
      </c>
      <c r="E434" s="95" t="s">
        <v>1096</v>
      </c>
      <c r="F434" s="95">
        <v>-1</v>
      </c>
      <c r="G434" s="95">
        <v>64</v>
      </c>
      <c r="H434" s="95">
        <v>7324</v>
      </c>
      <c r="I434" s="95">
        <f>Parts_Purchase[[#This Row],[Qty In]]*Parts_Purchase[[#This Row],[MRP]]</f>
        <v>-7324</v>
      </c>
      <c r="J434" s="14">
        <f t="shared" si="16"/>
        <v>4</v>
      </c>
      <c r="K434" s="37">
        <f t="shared" si="17"/>
        <v>2026</v>
      </c>
    </row>
    <row r="435" spans="1:11" x14ac:dyDescent="0.35">
      <c r="A435" s="93" t="s">
        <v>99</v>
      </c>
      <c r="B435" s="98">
        <v>46115</v>
      </c>
      <c r="C435" s="95" t="s">
        <v>920</v>
      </c>
      <c r="D435" s="95" t="s">
        <v>151</v>
      </c>
      <c r="E435" s="95" t="s">
        <v>395</v>
      </c>
      <c r="F435" s="95">
        <v>-1</v>
      </c>
      <c r="G435" s="95">
        <v>68</v>
      </c>
      <c r="H435" s="95">
        <v>1085</v>
      </c>
      <c r="I435" s="95">
        <f>Parts_Purchase[[#This Row],[Qty In]]*Parts_Purchase[[#This Row],[MRP]]</f>
        <v>-1085</v>
      </c>
      <c r="J435" s="14">
        <f t="shared" si="16"/>
        <v>4</v>
      </c>
      <c r="K435" s="37">
        <f t="shared" si="17"/>
        <v>2026</v>
      </c>
    </row>
    <row r="436" spans="1:11" x14ac:dyDescent="0.35">
      <c r="A436" s="93" t="s">
        <v>99</v>
      </c>
      <c r="B436" s="98">
        <v>46115</v>
      </c>
      <c r="C436" s="95" t="s">
        <v>920</v>
      </c>
      <c r="D436" s="95" t="s">
        <v>146</v>
      </c>
      <c r="E436" s="95" t="s">
        <v>567</v>
      </c>
      <c r="F436" s="95">
        <v>-1</v>
      </c>
      <c r="G436" s="95">
        <v>42</v>
      </c>
      <c r="H436" s="95">
        <v>423</v>
      </c>
      <c r="I436" s="95">
        <f>Parts_Purchase[[#This Row],[Qty In]]*Parts_Purchase[[#This Row],[MRP]]</f>
        <v>-423</v>
      </c>
      <c r="J436" s="14">
        <f t="shared" si="16"/>
        <v>4</v>
      </c>
      <c r="K436" s="37">
        <f t="shared" si="17"/>
        <v>2026</v>
      </c>
    </row>
    <row r="437" spans="1:11" x14ac:dyDescent="0.35">
      <c r="A437" s="93" t="s">
        <v>99</v>
      </c>
      <c r="B437" s="98">
        <v>46115</v>
      </c>
      <c r="C437" s="95" t="s">
        <v>920</v>
      </c>
      <c r="D437" s="95" t="s">
        <v>1093</v>
      </c>
      <c r="E437" s="95" t="s">
        <v>1094</v>
      </c>
      <c r="F437" s="95">
        <v>-1</v>
      </c>
      <c r="G437" s="95">
        <v>42</v>
      </c>
      <c r="H437" s="95">
        <v>1737</v>
      </c>
      <c r="I437" s="95">
        <f>Parts_Purchase[[#This Row],[Qty In]]*Parts_Purchase[[#This Row],[MRP]]</f>
        <v>-1737</v>
      </c>
      <c r="J437" s="14">
        <f t="shared" si="16"/>
        <v>4</v>
      </c>
      <c r="K437" s="37">
        <f t="shared" si="17"/>
        <v>2026</v>
      </c>
    </row>
    <row r="438" spans="1:11" x14ac:dyDescent="0.35">
      <c r="A438" s="93" t="s">
        <v>99</v>
      </c>
      <c r="B438" s="98">
        <v>46115</v>
      </c>
      <c r="C438" s="95" t="s">
        <v>920</v>
      </c>
      <c r="D438" s="95" t="s">
        <v>1092</v>
      </c>
      <c r="E438" s="95" t="s">
        <v>1683</v>
      </c>
      <c r="F438" s="95">
        <v>-1</v>
      </c>
      <c r="G438" s="95">
        <v>42</v>
      </c>
      <c r="H438" s="95">
        <v>20303</v>
      </c>
      <c r="I438" s="95">
        <f>Parts_Purchase[[#This Row],[Qty In]]*Parts_Purchase[[#This Row],[MRP]]</f>
        <v>-20303</v>
      </c>
      <c r="J438" s="14">
        <f t="shared" si="16"/>
        <v>4</v>
      </c>
      <c r="K438" s="37">
        <f t="shared" si="17"/>
        <v>2026</v>
      </c>
    </row>
    <row r="439" spans="1:11" x14ac:dyDescent="0.35">
      <c r="A439" s="93" t="s">
        <v>99</v>
      </c>
      <c r="B439" s="98">
        <v>46115</v>
      </c>
      <c r="C439" s="95" t="s">
        <v>920</v>
      </c>
      <c r="D439" s="95" t="s">
        <v>111</v>
      </c>
      <c r="E439" s="95" t="s">
        <v>1106</v>
      </c>
      <c r="F439" s="95">
        <v>-2</v>
      </c>
      <c r="G439" s="95">
        <v>42</v>
      </c>
      <c r="H439" s="95">
        <v>8578</v>
      </c>
      <c r="I439" s="95">
        <f>Parts_Purchase[[#This Row],[Qty In]]*Parts_Purchase[[#This Row],[MRP]]</f>
        <v>-17156</v>
      </c>
      <c r="J439" s="14">
        <f t="shared" si="16"/>
        <v>4</v>
      </c>
      <c r="K439" s="37">
        <f t="shared" si="17"/>
        <v>2026</v>
      </c>
    </row>
    <row r="440" spans="1:11" x14ac:dyDescent="0.35">
      <c r="A440" s="93" t="s">
        <v>99</v>
      </c>
      <c r="B440" s="98">
        <v>46115</v>
      </c>
      <c r="C440" s="95" t="s">
        <v>920</v>
      </c>
      <c r="D440" s="95" t="s">
        <v>109</v>
      </c>
      <c r="E440" s="95" t="s">
        <v>344</v>
      </c>
      <c r="F440" s="95">
        <v>-2</v>
      </c>
      <c r="G440" s="95">
        <v>42</v>
      </c>
      <c r="H440" s="95">
        <v>268</v>
      </c>
      <c r="I440" s="95">
        <f>Parts_Purchase[[#This Row],[Qty In]]*Parts_Purchase[[#This Row],[MRP]]</f>
        <v>-536</v>
      </c>
      <c r="J440" s="14">
        <f t="shared" si="16"/>
        <v>4</v>
      </c>
      <c r="K440" s="37">
        <f t="shared" si="17"/>
        <v>2026</v>
      </c>
    </row>
    <row r="441" spans="1:11" x14ac:dyDescent="0.35">
      <c r="A441" s="93" t="s">
        <v>99</v>
      </c>
      <c r="B441" s="98">
        <v>46115</v>
      </c>
      <c r="C441" s="95" t="s">
        <v>920</v>
      </c>
      <c r="D441" s="95" t="s">
        <v>204</v>
      </c>
      <c r="E441" s="95" t="s">
        <v>205</v>
      </c>
      <c r="F441" s="95">
        <v>-2</v>
      </c>
      <c r="G441" s="95">
        <v>53</v>
      </c>
      <c r="H441" s="95">
        <v>3783</v>
      </c>
      <c r="I441" s="95">
        <f>Parts_Purchase[[#This Row],[Qty In]]*Parts_Purchase[[#This Row],[MRP]]</f>
        <v>-7566</v>
      </c>
      <c r="J441" s="14">
        <f t="shared" si="16"/>
        <v>4</v>
      </c>
      <c r="K441" s="37">
        <f t="shared" si="17"/>
        <v>2026</v>
      </c>
    </row>
    <row r="442" spans="1:11" x14ac:dyDescent="0.35">
      <c r="A442" s="93" t="s">
        <v>99</v>
      </c>
      <c r="B442" s="98">
        <v>46115</v>
      </c>
      <c r="C442" s="95" t="s">
        <v>920</v>
      </c>
      <c r="D442" s="95" t="s">
        <v>130</v>
      </c>
      <c r="E442" s="95" t="s">
        <v>357</v>
      </c>
      <c r="F442" s="95">
        <v>-1</v>
      </c>
      <c r="G442" s="95">
        <v>52</v>
      </c>
      <c r="H442" s="95">
        <v>1060</v>
      </c>
      <c r="I442" s="95">
        <f>Parts_Purchase[[#This Row],[Qty In]]*Parts_Purchase[[#This Row],[MRP]]</f>
        <v>-1060</v>
      </c>
      <c r="J442" s="14">
        <f t="shared" si="16"/>
        <v>4</v>
      </c>
      <c r="K442" s="37">
        <f t="shared" si="17"/>
        <v>2026</v>
      </c>
    </row>
    <row r="443" spans="1:11" x14ac:dyDescent="0.35">
      <c r="A443" s="93" t="s">
        <v>99</v>
      </c>
      <c r="B443" s="98">
        <v>46115</v>
      </c>
      <c r="C443" s="95" t="s">
        <v>920</v>
      </c>
      <c r="D443" s="95" t="s">
        <v>129</v>
      </c>
      <c r="E443" s="95" t="s">
        <v>360</v>
      </c>
      <c r="F443" s="95">
        <v>-1</v>
      </c>
      <c r="G443" s="95">
        <v>52</v>
      </c>
      <c r="H443" s="95">
        <v>1126</v>
      </c>
      <c r="I443" s="95">
        <f>Parts_Purchase[[#This Row],[Qty In]]*Parts_Purchase[[#This Row],[MRP]]</f>
        <v>-1126</v>
      </c>
      <c r="J443" s="14">
        <f t="shared" si="16"/>
        <v>4</v>
      </c>
      <c r="K443" s="37">
        <f t="shared" si="17"/>
        <v>2026</v>
      </c>
    </row>
    <row r="444" spans="1:11" x14ac:dyDescent="0.35">
      <c r="A444" s="93" t="s">
        <v>99</v>
      </c>
      <c r="B444" s="98">
        <v>46115</v>
      </c>
      <c r="C444" s="95" t="s">
        <v>920</v>
      </c>
      <c r="D444" s="95" t="s">
        <v>298</v>
      </c>
      <c r="E444" s="95" t="s">
        <v>435</v>
      </c>
      <c r="F444" s="95">
        <v>-2</v>
      </c>
      <c r="G444" s="95">
        <v>38</v>
      </c>
      <c r="H444" s="95">
        <v>2134</v>
      </c>
      <c r="I444" s="95">
        <f>Parts_Purchase[[#This Row],[Qty In]]*Parts_Purchase[[#This Row],[MRP]]</f>
        <v>-4268</v>
      </c>
      <c r="J444" s="14">
        <f t="shared" si="16"/>
        <v>4</v>
      </c>
      <c r="K444" s="37">
        <f t="shared" si="17"/>
        <v>2026</v>
      </c>
    </row>
    <row r="445" spans="1:11" x14ac:dyDescent="0.35">
      <c r="A445" s="93" t="s">
        <v>99</v>
      </c>
      <c r="B445" s="98">
        <v>46115</v>
      </c>
      <c r="C445" s="95" t="s">
        <v>920</v>
      </c>
      <c r="D445" s="95" t="s">
        <v>428</v>
      </c>
      <c r="E445" s="108" t="s">
        <v>895</v>
      </c>
      <c r="F445" s="95">
        <v>-4</v>
      </c>
      <c r="G445" s="95">
        <v>46</v>
      </c>
      <c r="H445" s="95">
        <v>2936</v>
      </c>
      <c r="I445" s="95">
        <f>Parts_Purchase[[#This Row],[Qty In]]*Parts_Purchase[[#This Row],[MRP]]</f>
        <v>-11744</v>
      </c>
      <c r="J445" s="14">
        <f t="shared" si="16"/>
        <v>4</v>
      </c>
      <c r="K445" s="37">
        <f t="shared" si="17"/>
        <v>2026</v>
      </c>
    </row>
    <row r="446" spans="1:11" ht="15" customHeight="1" x14ac:dyDescent="0.35">
      <c r="A446" s="93" t="s">
        <v>99</v>
      </c>
      <c r="B446" s="98">
        <v>46115</v>
      </c>
      <c r="C446" s="95" t="s">
        <v>1373</v>
      </c>
      <c r="D446" s="95" t="s">
        <v>90</v>
      </c>
      <c r="E446" s="95" t="s">
        <v>1107</v>
      </c>
      <c r="F446" s="95">
        <v>0</v>
      </c>
      <c r="G446" s="95">
        <v>18</v>
      </c>
      <c r="H446" s="95">
        <v>359</v>
      </c>
      <c r="I446" s="95">
        <f>Parts_Purchase[[#This Row],[Qty In]]*Parts_Purchase[[#This Row],[MRP]]</f>
        <v>0</v>
      </c>
      <c r="J446" s="14">
        <f t="shared" si="16"/>
        <v>4</v>
      </c>
      <c r="K446" s="37">
        <f t="shared" si="17"/>
        <v>2026</v>
      </c>
    </row>
    <row r="447" spans="1:11" ht="14.25" customHeight="1" x14ac:dyDescent="0.35">
      <c r="A447" s="93" t="s">
        <v>99</v>
      </c>
      <c r="B447" s="98">
        <v>46115</v>
      </c>
      <c r="C447" s="95" t="s">
        <v>1373</v>
      </c>
      <c r="D447" s="95" t="s">
        <v>499</v>
      </c>
      <c r="E447" s="95" t="s">
        <v>500</v>
      </c>
      <c r="F447" s="95">
        <v>-2</v>
      </c>
      <c r="G447" s="95">
        <v>63</v>
      </c>
      <c r="H447" s="95">
        <v>495</v>
      </c>
      <c r="I447" s="95">
        <f>Parts_Purchase[[#This Row],[Qty In]]*Parts_Purchase[[#This Row],[MRP]]</f>
        <v>-990</v>
      </c>
      <c r="J447" s="14">
        <f t="shared" si="16"/>
        <v>4</v>
      </c>
      <c r="K447" s="37">
        <f t="shared" si="17"/>
        <v>2026</v>
      </c>
    </row>
    <row r="448" spans="1:11" x14ac:dyDescent="0.35">
      <c r="A448" s="93" t="s">
        <v>99</v>
      </c>
      <c r="B448" s="98">
        <v>46118</v>
      </c>
      <c r="C448" s="95">
        <v>6</v>
      </c>
      <c r="D448" s="95" t="s">
        <v>1127</v>
      </c>
      <c r="E448" s="95" t="s">
        <v>1128</v>
      </c>
      <c r="F448" s="95">
        <v>1</v>
      </c>
      <c r="G448" s="95" t="s">
        <v>1019</v>
      </c>
      <c r="H448" s="95">
        <v>1165</v>
      </c>
      <c r="I448" s="95">
        <f>Parts_Purchase[[#This Row],[Qty In]]*Parts_Purchase[[#This Row],[MRP]]</f>
        <v>1165</v>
      </c>
      <c r="J448" s="14">
        <f t="shared" si="16"/>
        <v>4</v>
      </c>
      <c r="K448" s="37">
        <f t="shared" si="17"/>
        <v>2026</v>
      </c>
    </row>
    <row r="449" spans="1:12" x14ac:dyDescent="0.35">
      <c r="A449" s="93" t="s">
        <v>99</v>
      </c>
      <c r="B449" s="98">
        <v>46118</v>
      </c>
      <c r="C449" s="95">
        <v>6</v>
      </c>
      <c r="D449" s="95" t="s">
        <v>1129</v>
      </c>
      <c r="E449" s="95" t="s">
        <v>1130</v>
      </c>
      <c r="F449" s="95">
        <v>1</v>
      </c>
      <c r="G449" s="95">
        <v>23</v>
      </c>
      <c r="H449" s="95">
        <v>1919</v>
      </c>
      <c r="I449" s="95">
        <f>Parts_Purchase[[#This Row],[Qty In]]*Parts_Purchase[[#This Row],[MRP]]</f>
        <v>1919</v>
      </c>
      <c r="J449" s="14">
        <f t="shared" si="16"/>
        <v>4</v>
      </c>
      <c r="K449" s="37">
        <f t="shared" si="17"/>
        <v>2026</v>
      </c>
    </row>
    <row r="450" spans="1:12" x14ac:dyDescent="0.35">
      <c r="A450" s="93" t="s">
        <v>99</v>
      </c>
      <c r="B450" s="98">
        <v>46118</v>
      </c>
      <c r="C450" s="95">
        <v>6</v>
      </c>
      <c r="D450" s="95" t="s">
        <v>1131</v>
      </c>
      <c r="E450" s="95" t="s">
        <v>1132</v>
      </c>
      <c r="F450" s="95">
        <v>1</v>
      </c>
      <c r="G450" s="95">
        <v>40</v>
      </c>
      <c r="H450" s="95">
        <v>8236</v>
      </c>
      <c r="I450" s="95">
        <f>Parts_Purchase[[#This Row],[Qty In]]*Parts_Purchase[[#This Row],[MRP]]</f>
        <v>8236</v>
      </c>
      <c r="J450" s="14">
        <f t="shared" si="16"/>
        <v>4</v>
      </c>
      <c r="K450" s="37">
        <f t="shared" si="17"/>
        <v>2026</v>
      </c>
    </row>
    <row r="451" spans="1:12" x14ac:dyDescent="0.35">
      <c r="A451" s="93" t="s">
        <v>99</v>
      </c>
      <c r="B451" s="98">
        <v>46124</v>
      </c>
      <c r="C451" s="95">
        <v>4</v>
      </c>
      <c r="D451" s="95" t="s">
        <v>487</v>
      </c>
      <c r="E451" s="95" t="s">
        <v>556</v>
      </c>
      <c r="F451" s="95">
        <v>3</v>
      </c>
      <c r="G451" s="95" t="s">
        <v>1145</v>
      </c>
      <c r="H451" s="95">
        <v>94</v>
      </c>
      <c r="I451" s="95">
        <f>Parts_Purchase[[#This Row],[Qty In]]*Parts_Purchase[[#This Row],[MRP]]</f>
        <v>282</v>
      </c>
      <c r="J451" s="14">
        <f t="shared" si="16"/>
        <v>4</v>
      </c>
      <c r="K451" s="37">
        <f t="shared" si="17"/>
        <v>2026</v>
      </c>
    </row>
    <row r="452" spans="1:12" x14ac:dyDescent="0.35">
      <c r="A452" s="93" t="s">
        <v>99</v>
      </c>
      <c r="B452" s="98">
        <v>46124</v>
      </c>
      <c r="C452" s="95">
        <v>4</v>
      </c>
      <c r="D452" s="95" t="s">
        <v>316</v>
      </c>
      <c r="E452" s="95" t="s">
        <v>344</v>
      </c>
      <c r="F452" s="95">
        <v>2</v>
      </c>
      <c r="G452" s="95">
        <v>37</v>
      </c>
      <c r="H452" s="95">
        <v>250</v>
      </c>
      <c r="I452" s="95">
        <f>Parts_Purchase[[#This Row],[Qty In]]*Parts_Purchase[[#This Row],[MRP]]</f>
        <v>500</v>
      </c>
      <c r="J452" s="14">
        <f t="shared" si="16"/>
        <v>4</v>
      </c>
      <c r="K452" s="37">
        <f t="shared" si="17"/>
        <v>2026</v>
      </c>
    </row>
    <row r="453" spans="1:12" x14ac:dyDescent="0.35">
      <c r="A453" s="93" t="s">
        <v>99</v>
      </c>
      <c r="B453" s="98">
        <v>46124</v>
      </c>
      <c r="C453" s="95">
        <v>4</v>
      </c>
      <c r="D453" s="95" t="s">
        <v>499</v>
      </c>
      <c r="E453" s="95" t="s">
        <v>500</v>
      </c>
      <c r="F453" s="95">
        <v>2</v>
      </c>
      <c r="G453" s="95">
        <v>63</v>
      </c>
      <c r="H453" s="95">
        <v>495</v>
      </c>
      <c r="I453" s="95">
        <f>Parts_Purchase[[#This Row],[Qty In]]*Parts_Purchase[[#This Row],[MRP]]</f>
        <v>990</v>
      </c>
      <c r="J453" s="14">
        <f t="shared" si="16"/>
        <v>4</v>
      </c>
      <c r="K453" s="37">
        <f t="shared" si="17"/>
        <v>2026</v>
      </c>
    </row>
    <row r="454" spans="1:12" x14ac:dyDescent="0.35">
      <c r="A454" s="93" t="s">
        <v>99</v>
      </c>
      <c r="B454" s="98">
        <v>46124</v>
      </c>
      <c r="C454" s="95">
        <v>4</v>
      </c>
      <c r="D454" s="95" t="s">
        <v>1141</v>
      </c>
      <c r="E454" s="95" t="s">
        <v>1147</v>
      </c>
      <c r="F454" s="95">
        <v>1</v>
      </c>
      <c r="G454" s="95">
        <v>42</v>
      </c>
      <c r="H454" s="95">
        <v>2656</v>
      </c>
      <c r="I454" s="95">
        <f>Parts_Purchase[[#This Row],[Qty In]]*Parts_Purchase[[#This Row],[MRP]]</f>
        <v>2656</v>
      </c>
      <c r="J454" s="14">
        <f t="shared" si="16"/>
        <v>4</v>
      </c>
      <c r="K454" s="37">
        <f t="shared" si="17"/>
        <v>2026</v>
      </c>
      <c r="L454" s="7" t="s">
        <v>1146</v>
      </c>
    </row>
    <row r="455" spans="1:12" x14ac:dyDescent="0.35">
      <c r="A455" s="93" t="s">
        <v>99</v>
      </c>
      <c r="B455" s="98">
        <v>46125</v>
      </c>
      <c r="C455" s="95">
        <v>5</v>
      </c>
      <c r="D455" s="95" t="s">
        <v>312</v>
      </c>
      <c r="E455" s="95" t="s">
        <v>337</v>
      </c>
      <c r="F455" s="95">
        <v>2</v>
      </c>
      <c r="G455" s="95">
        <v>29</v>
      </c>
      <c r="H455" s="95">
        <v>1259</v>
      </c>
      <c r="I455" s="95">
        <f>Parts_Purchase[[#This Row],[Qty In]]*Parts_Purchase[[#This Row],[MRP]]</f>
        <v>2518</v>
      </c>
      <c r="J455" s="14">
        <f t="shared" si="16"/>
        <v>4</v>
      </c>
      <c r="K455" s="37">
        <f t="shared" si="17"/>
        <v>2026</v>
      </c>
    </row>
    <row r="456" spans="1:12" x14ac:dyDescent="0.35">
      <c r="A456" s="93" t="s">
        <v>99</v>
      </c>
      <c r="B456" s="98">
        <v>46125</v>
      </c>
      <c r="C456" s="95">
        <v>5</v>
      </c>
      <c r="D456" s="95" t="s">
        <v>170</v>
      </c>
      <c r="E456" s="95" t="s">
        <v>1174</v>
      </c>
      <c r="F456" s="95">
        <v>4</v>
      </c>
      <c r="G456" s="95">
        <v>62</v>
      </c>
      <c r="H456" s="95">
        <v>85</v>
      </c>
      <c r="I456" s="95">
        <f>Parts_Purchase[[#This Row],[Qty In]]*Parts_Purchase[[#This Row],[MRP]]</f>
        <v>340</v>
      </c>
      <c r="J456" s="14">
        <f t="shared" si="16"/>
        <v>4</v>
      </c>
      <c r="K456" s="37">
        <f t="shared" si="17"/>
        <v>2026</v>
      </c>
    </row>
    <row r="457" spans="1:12" x14ac:dyDescent="0.35">
      <c r="A457" s="93" t="s">
        <v>99</v>
      </c>
      <c r="B457" s="98">
        <v>46125</v>
      </c>
      <c r="C457" s="95">
        <v>5</v>
      </c>
      <c r="D457" s="95" t="s">
        <v>101</v>
      </c>
      <c r="E457" s="95" t="s">
        <v>333</v>
      </c>
      <c r="F457" s="95">
        <v>5</v>
      </c>
      <c r="G457" s="95">
        <v>38</v>
      </c>
      <c r="H457" s="95">
        <v>641</v>
      </c>
      <c r="I457" s="95">
        <f>Parts_Purchase[[#This Row],[Qty In]]*Parts_Purchase[[#This Row],[MRP]]</f>
        <v>3205</v>
      </c>
      <c r="J457" s="14">
        <f t="shared" si="16"/>
        <v>4</v>
      </c>
      <c r="K457" s="37">
        <f t="shared" si="17"/>
        <v>2026</v>
      </c>
    </row>
    <row r="458" spans="1:12" x14ac:dyDescent="0.35">
      <c r="A458" s="93" t="s">
        <v>99</v>
      </c>
      <c r="B458" s="98">
        <v>46125</v>
      </c>
      <c r="C458" s="95">
        <v>5</v>
      </c>
      <c r="D458" s="95" t="s">
        <v>103</v>
      </c>
      <c r="E458" s="95" t="s">
        <v>334</v>
      </c>
      <c r="F458" s="95">
        <v>4</v>
      </c>
      <c r="G458" s="95" t="s">
        <v>1056</v>
      </c>
      <c r="H458" s="95">
        <v>113</v>
      </c>
      <c r="I458" s="95">
        <f>Parts_Purchase[[#This Row],[Qty In]]*Parts_Purchase[[#This Row],[MRP]]</f>
        <v>452</v>
      </c>
      <c r="J458" s="14">
        <f t="shared" si="16"/>
        <v>4</v>
      </c>
      <c r="K458" s="37">
        <f t="shared" si="17"/>
        <v>2026</v>
      </c>
    </row>
    <row r="459" spans="1:12" x14ac:dyDescent="0.35">
      <c r="A459" s="93" t="s">
        <v>99</v>
      </c>
      <c r="B459" s="98">
        <v>46125</v>
      </c>
      <c r="C459" s="95">
        <v>5</v>
      </c>
      <c r="D459" s="95" t="s">
        <v>120</v>
      </c>
      <c r="E459" s="95" t="s">
        <v>336</v>
      </c>
      <c r="F459" s="95">
        <v>4</v>
      </c>
      <c r="G459" s="95" t="s">
        <v>1034</v>
      </c>
      <c r="H459" s="95">
        <v>1211</v>
      </c>
      <c r="I459" s="95">
        <f>Parts_Purchase[[#This Row],[Qty In]]*Parts_Purchase[[#This Row],[MRP]]</f>
        <v>4844</v>
      </c>
      <c r="J459" s="14">
        <f t="shared" si="16"/>
        <v>4</v>
      </c>
      <c r="K459" s="37">
        <f t="shared" si="17"/>
        <v>2026</v>
      </c>
    </row>
    <row r="460" spans="1:12" ht="15" customHeight="1" x14ac:dyDescent="0.35">
      <c r="A460" s="93" t="s">
        <v>99</v>
      </c>
      <c r="B460" s="98">
        <v>46125</v>
      </c>
      <c r="C460" s="95">
        <v>5</v>
      </c>
      <c r="D460" s="95" t="s">
        <v>121</v>
      </c>
      <c r="E460" s="95" t="s">
        <v>335</v>
      </c>
      <c r="F460" s="95">
        <v>1</v>
      </c>
      <c r="G460" s="95" t="s">
        <v>1034</v>
      </c>
      <c r="H460" s="95">
        <v>1203</v>
      </c>
      <c r="I460" s="95">
        <f>Parts_Purchase[[#This Row],[Qty In]]*Parts_Purchase[[#This Row],[MRP]]</f>
        <v>1203</v>
      </c>
      <c r="J460" s="14">
        <f t="shared" si="16"/>
        <v>4</v>
      </c>
      <c r="K460" s="37">
        <f t="shared" si="17"/>
        <v>2026</v>
      </c>
    </row>
    <row r="461" spans="1:12" x14ac:dyDescent="0.35">
      <c r="A461" s="93" t="s">
        <v>99</v>
      </c>
      <c r="B461" s="98">
        <v>46127</v>
      </c>
      <c r="C461" s="95">
        <v>6</v>
      </c>
      <c r="D461" s="95" t="s">
        <v>495</v>
      </c>
      <c r="E461" s="95" t="s">
        <v>496</v>
      </c>
      <c r="F461" s="95">
        <v>10</v>
      </c>
      <c r="G461" s="95" t="s">
        <v>1200</v>
      </c>
      <c r="H461" s="95">
        <v>5</v>
      </c>
      <c r="I461" s="95">
        <f>Parts_Purchase[[#This Row],[Qty In]]*Parts_Purchase[[#This Row],[MRP]]</f>
        <v>50</v>
      </c>
      <c r="J461" s="14">
        <f t="shared" si="16"/>
        <v>4</v>
      </c>
      <c r="K461" s="37">
        <f t="shared" si="17"/>
        <v>2026</v>
      </c>
    </row>
    <row r="462" spans="1:12" x14ac:dyDescent="0.35">
      <c r="A462" s="93" t="s">
        <v>99</v>
      </c>
      <c r="B462" s="98">
        <v>46127</v>
      </c>
      <c r="C462" s="95">
        <v>6</v>
      </c>
      <c r="D462" s="95" t="s">
        <v>1175</v>
      </c>
      <c r="E462" s="95" t="s">
        <v>1178</v>
      </c>
      <c r="F462" s="95">
        <v>2</v>
      </c>
      <c r="G462" s="95" t="s">
        <v>1177</v>
      </c>
      <c r="H462" s="95">
        <v>377</v>
      </c>
      <c r="I462" s="95">
        <f>Parts_Purchase[[#This Row],[Qty In]]*Parts_Purchase[[#This Row],[MRP]]</f>
        <v>754</v>
      </c>
      <c r="J462" s="14">
        <f t="shared" si="16"/>
        <v>4</v>
      </c>
      <c r="K462" s="37">
        <f t="shared" si="17"/>
        <v>2026</v>
      </c>
    </row>
    <row r="463" spans="1:12" x14ac:dyDescent="0.35">
      <c r="A463" s="93" t="s">
        <v>99</v>
      </c>
      <c r="B463" s="98">
        <v>46127</v>
      </c>
      <c r="C463" s="95">
        <v>6</v>
      </c>
      <c r="D463" s="95" t="s">
        <v>1176</v>
      </c>
      <c r="E463" s="95" t="s">
        <v>1179</v>
      </c>
      <c r="F463" s="95">
        <v>1</v>
      </c>
      <c r="G463" s="95">
        <v>47</v>
      </c>
      <c r="H463" s="95">
        <v>18095</v>
      </c>
      <c r="I463" s="95">
        <f>Parts_Purchase[[#This Row],[Qty In]]*Parts_Purchase[[#This Row],[MRP]]</f>
        <v>18095</v>
      </c>
      <c r="J463" s="14">
        <f t="shared" si="16"/>
        <v>4</v>
      </c>
      <c r="K463" s="37">
        <f t="shared" si="17"/>
        <v>2026</v>
      </c>
    </row>
    <row r="464" spans="1:12" x14ac:dyDescent="0.35">
      <c r="A464" s="93" t="s">
        <v>99</v>
      </c>
      <c r="B464" s="98">
        <v>46127</v>
      </c>
      <c r="C464" s="95">
        <v>6</v>
      </c>
      <c r="D464" s="95" t="s">
        <v>408</v>
      </c>
      <c r="E464" s="95" t="s">
        <v>409</v>
      </c>
      <c r="F464" s="95">
        <v>10</v>
      </c>
      <c r="G464" s="95" t="s">
        <v>1054</v>
      </c>
      <c r="H464" s="95">
        <v>40</v>
      </c>
      <c r="I464" s="95">
        <f>Parts_Purchase[[#This Row],[Qty In]]*Parts_Purchase[[#This Row],[MRP]]</f>
        <v>400</v>
      </c>
      <c r="J464" s="14">
        <f t="shared" si="16"/>
        <v>4</v>
      </c>
      <c r="K464" s="37">
        <f t="shared" si="17"/>
        <v>2026</v>
      </c>
    </row>
    <row r="465" spans="1:11" x14ac:dyDescent="0.35">
      <c r="A465" s="93" t="s">
        <v>99</v>
      </c>
      <c r="B465" s="98">
        <v>46127</v>
      </c>
      <c r="C465" s="95">
        <v>6</v>
      </c>
      <c r="D465" s="95" t="s">
        <v>90</v>
      </c>
      <c r="E465" s="95" t="s">
        <v>176</v>
      </c>
      <c r="F465" s="95">
        <v>20</v>
      </c>
      <c r="G465" s="95">
        <v>18</v>
      </c>
      <c r="H465" s="95">
        <v>359</v>
      </c>
      <c r="I465" s="95">
        <f>Parts_Purchase[[#This Row],[Qty In]]*Parts_Purchase[[#This Row],[MRP]]</f>
        <v>7180</v>
      </c>
      <c r="J465" s="14">
        <f t="shared" si="16"/>
        <v>4</v>
      </c>
      <c r="K465" s="37">
        <f t="shared" si="17"/>
        <v>2026</v>
      </c>
    </row>
    <row r="466" spans="1:11" x14ac:dyDescent="0.35">
      <c r="A466" s="93" t="s">
        <v>99</v>
      </c>
      <c r="B466" s="98">
        <v>46127</v>
      </c>
      <c r="C466" s="95">
        <v>6</v>
      </c>
      <c r="D466" s="95" t="s">
        <v>92</v>
      </c>
      <c r="E466" s="95" t="s">
        <v>320</v>
      </c>
      <c r="F466" s="95">
        <v>14</v>
      </c>
      <c r="G466" s="95">
        <v>6</v>
      </c>
      <c r="H466" s="95">
        <v>1388</v>
      </c>
      <c r="I466" s="95">
        <f>Parts_Purchase[[#This Row],[Qty In]]*Parts_Purchase[[#This Row],[MRP]]</f>
        <v>19432</v>
      </c>
      <c r="J466" s="14">
        <f t="shared" si="16"/>
        <v>4</v>
      </c>
      <c r="K466" s="37">
        <f t="shared" si="17"/>
        <v>2026</v>
      </c>
    </row>
    <row r="467" spans="1:11" x14ac:dyDescent="0.35">
      <c r="A467" s="93" t="s">
        <v>99</v>
      </c>
      <c r="B467" s="98">
        <v>46133</v>
      </c>
      <c r="C467" s="95">
        <v>9</v>
      </c>
      <c r="D467" s="95" t="s">
        <v>1206</v>
      </c>
      <c r="E467" s="95" t="s">
        <v>1207</v>
      </c>
      <c r="F467" s="95">
        <v>1</v>
      </c>
      <c r="G467" s="95">
        <v>64</v>
      </c>
      <c r="H467" s="95">
        <v>279</v>
      </c>
      <c r="I467" s="95">
        <f>Parts_Purchase[[#This Row],[Qty In]]*Parts_Purchase[[#This Row],[MRP]]</f>
        <v>279</v>
      </c>
      <c r="J467" s="14">
        <f t="shared" si="16"/>
        <v>4</v>
      </c>
      <c r="K467" s="37">
        <f t="shared" si="17"/>
        <v>2026</v>
      </c>
    </row>
    <row r="468" spans="1:11" x14ac:dyDescent="0.35">
      <c r="A468" s="93" t="s">
        <v>99</v>
      </c>
      <c r="B468" s="98">
        <v>46133</v>
      </c>
      <c r="C468" s="95">
        <v>9</v>
      </c>
      <c r="D468" s="95" t="s">
        <v>1208</v>
      </c>
      <c r="E468" s="95" t="s">
        <v>1209</v>
      </c>
      <c r="F468" s="95">
        <v>1</v>
      </c>
      <c r="G468" s="95">
        <v>39</v>
      </c>
      <c r="H468" s="95">
        <v>381</v>
      </c>
      <c r="I468" s="95">
        <f>Parts_Purchase[[#This Row],[Qty In]]*Parts_Purchase[[#This Row],[MRP]]</f>
        <v>381</v>
      </c>
      <c r="J468" s="14">
        <f t="shared" si="16"/>
        <v>4</v>
      </c>
      <c r="K468" s="37">
        <f t="shared" si="17"/>
        <v>2026</v>
      </c>
    </row>
    <row r="469" spans="1:11" x14ac:dyDescent="0.35">
      <c r="A469" s="93" t="s">
        <v>99</v>
      </c>
      <c r="B469" s="98">
        <v>46133</v>
      </c>
      <c r="C469" s="95">
        <v>9</v>
      </c>
      <c r="D469" s="95" t="s">
        <v>1210</v>
      </c>
      <c r="E469" s="95" t="s">
        <v>1211</v>
      </c>
      <c r="F469" s="95">
        <v>1</v>
      </c>
      <c r="G469" s="95">
        <v>36</v>
      </c>
      <c r="H469" s="95">
        <v>313</v>
      </c>
      <c r="I469" s="95">
        <f>Parts_Purchase[[#This Row],[Qty In]]*Parts_Purchase[[#This Row],[MRP]]</f>
        <v>313</v>
      </c>
      <c r="J469" s="14">
        <f t="shared" si="16"/>
        <v>4</v>
      </c>
      <c r="K469" s="37">
        <f t="shared" si="17"/>
        <v>2026</v>
      </c>
    </row>
    <row r="470" spans="1:11" x14ac:dyDescent="0.35">
      <c r="A470" s="93" t="s">
        <v>99</v>
      </c>
      <c r="B470" s="98">
        <v>46133</v>
      </c>
      <c r="C470" s="95">
        <v>9</v>
      </c>
      <c r="D470" s="95" t="s">
        <v>511</v>
      </c>
      <c r="E470" s="95" t="s">
        <v>512</v>
      </c>
      <c r="F470" s="95">
        <v>1</v>
      </c>
      <c r="G470" s="95">
        <v>53</v>
      </c>
      <c r="H470" s="95">
        <v>1202</v>
      </c>
      <c r="I470" s="95">
        <f>Parts_Purchase[[#This Row],[Qty In]]*Parts_Purchase[[#This Row],[MRP]]</f>
        <v>1202</v>
      </c>
      <c r="J470" s="14">
        <f t="shared" ref="J470:J532" si="20">MONTH(B470)</f>
        <v>4</v>
      </c>
      <c r="K470" s="37">
        <f t="shared" ref="K470:K532" si="21">YEAR(B470)</f>
        <v>2026</v>
      </c>
    </row>
    <row r="471" spans="1:11" x14ac:dyDescent="0.35">
      <c r="A471" s="93" t="s">
        <v>99</v>
      </c>
      <c r="B471" s="98">
        <v>46133</v>
      </c>
      <c r="C471" s="95">
        <v>9</v>
      </c>
      <c r="D471" s="95" t="s">
        <v>509</v>
      </c>
      <c r="E471" s="95" t="s">
        <v>510</v>
      </c>
      <c r="F471" s="95">
        <v>1</v>
      </c>
      <c r="G471" s="95">
        <v>53</v>
      </c>
      <c r="H471" s="95">
        <v>1202</v>
      </c>
      <c r="I471" s="95">
        <f>Parts_Purchase[[#This Row],[Qty In]]*Parts_Purchase[[#This Row],[MRP]]</f>
        <v>1202</v>
      </c>
      <c r="J471" s="14">
        <f t="shared" si="20"/>
        <v>4</v>
      </c>
      <c r="K471" s="37">
        <f t="shared" si="21"/>
        <v>2026</v>
      </c>
    </row>
    <row r="472" spans="1:11" x14ac:dyDescent="0.35">
      <c r="A472" s="93" t="s">
        <v>99</v>
      </c>
      <c r="B472" s="98">
        <v>46136</v>
      </c>
      <c r="C472" s="95">
        <v>10</v>
      </c>
      <c r="D472" s="95" t="s">
        <v>1214</v>
      </c>
      <c r="E472" s="95" t="s">
        <v>1215</v>
      </c>
      <c r="F472" s="95">
        <v>4</v>
      </c>
      <c r="G472" s="95" t="s">
        <v>1126</v>
      </c>
      <c r="H472" s="95">
        <v>197</v>
      </c>
      <c r="I472" s="95">
        <f>Parts_Purchase[[#This Row],[Qty In]]*Parts_Purchase[[#This Row],[MRP]]</f>
        <v>788</v>
      </c>
      <c r="J472" s="14">
        <f t="shared" si="20"/>
        <v>4</v>
      </c>
      <c r="K472" s="37">
        <f t="shared" si="21"/>
        <v>2026</v>
      </c>
    </row>
    <row r="473" spans="1:11" x14ac:dyDescent="0.35">
      <c r="A473" s="93" t="s">
        <v>99</v>
      </c>
      <c r="B473" s="98">
        <v>46136</v>
      </c>
      <c r="C473" s="95">
        <v>10</v>
      </c>
      <c r="D473" s="95" t="s">
        <v>313</v>
      </c>
      <c r="E473" s="95" t="s">
        <v>338</v>
      </c>
      <c r="F473" s="95">
        <v>8</v>
      </c>
      <c r="G473" s="95" t="s">
        <v>1024</v>
      </c>
      <c r="H473" s="95">
        <v>368</v>
      </c>
      <c r="I473" s="95">
        <f>Parts_Purchase[[#This Row],[Qty In]]*Parts_Purchase[[#This Row],[MRP]]</f>
        <v>2944</v>
      </c>
      <c r="J473" s="14">
        <f t="shared" si="20"/>
        <v>4</v>
      </c>
      <c r="K473" s="37">
        <f t="shared" si="21"/>
        <v>2026</v>
      </c>
    </row>
    <row r="474" spans="1:11" x14ac:dyDescent="0.35">
      <c r="A474" s="93" t="s">
        <v>99</v>
      </c>
      <c r="B474" s="98">
        <v>46136</v>
      </c>
      <c r="C474" s="95">
        <v>10</v>
      </c>
      <c r="D474" s="95" t="s">
        <v>472</v>
      </c>
      <c r="E474" s="95" t="s">
        <v>653</v>
      </c>
      <c r="F474" s="95">
        <v>1</v>
      </c>
      <c r="G474" s="95">
        <v>46</v>
      </c>
      <c r="H474" s="95">
        <v>1880</v>
      </c>
      <c r="I474" s="95">
        <f>Parts_Purchase[[#This Row],[Qty In]]*Parts_Purchase[[#This Row],[MRP]]</f>
        <v>1880</v>
      </c>
      <c r="J474" s="14">
        <f t="shared" si="20"/>
        <v>4</v>
      </c>
      <c r="K474" s="37">
        <f t="shared" si="21"/>
        <v>2026</v>
      </c>
    </row>
    <row r="475" spans="1:11" x14ac:dyDescent="0.35">
      <c r="A475" s="93" t="s">
        <v>99</v>
      </c>
      <c r="B475" s="98">
        <v>46136</v>
      </c>
      <c r="C475" s="95">
        <v>10</v>
      </c>
      <c r="D475" s="95" t="s">
        <v>428</v>
      </c>
      <c r="E475" s="108" t="s">
        <v>895</v>
      </c>
      <c r="F475" s="95">
        <v>1</v>
      </c>
      <c r="G475" s="95">
        <v>46</v>
      </c>
      <c r="H475" s="95">
        <v>2936</v>
      </c>
      <c r="I475" s="95">
        <f>Parts_Purchase[[#This Row],[Qty In]]*Parts_Purchase[[#This Row],[MRP]]</f>
        <v>2936</v>
      </c>
      <c r="J475" s="14">
        <f t="shared" si="20"/>
        <v>4</v>
      </c>
      <c r="K475" s="37">
        <f t="shared" si="21"/>
        <v>2026</v>
      </c>
    </row>
    <row r="476" spans="1:11" x14ac:dyDescent="0.35">
      <c r="A476" s="93" t="s">
        <v>99</v>
      </c>
      <c r="B476" s="98">
        <v>46136</v>
      </c>
      <c r="C476" s="95">
        <v>10</v>
      </c>
      <c r="D476" s="95" t="s">
        <v>1216</v>
      </c>
      <c r="E476" s="95" t="s">
        <v>1217</v>
      </c>
      <c r="F476" s="95">
        <v>1</v>
      </c>
      <c r="G476" s="95">
        <v>61</v>
      </c>
      <c r="H476" s="95">
        <v>3543</v>
      </c>
      <c r="I476" s="95">
        <f>Parts_Purchase[[#This Row],[Qty In]]*Parts_Purchase[[#This Row],[MRP]]</f>
        <v>3543</v>
      </c>
      <c r="J476" s="14">
        <f t="shared" si="20"/>
        <v>4</v>
      </c>
      <c r="K476" s="37">
        <f t="shared" si="21"/>
        <v>2026</v>
      </c>
    </row>
    <row r="477" spans="1:11" x14ac:dyDescent="0.35">
      <c r="A477" s="93" t="s">
        <v>99</v>
      </c>
      <c r="B477" s="98">
        <v>46136</v>
      </c>
      <c r="C477" s="95">
        <v>10</v>
      </c>
      <c r="D477" s="95" t="s">
        <v>1218</v>
      </c>
      <c r="E477" s="95" t="s">
        <v>1219</v>
      </c>
      <c r="F477" s="95">
        <v>1</v>
      </c>
      <c r="G477" s="95">
        <v>64</v>
      </c>
      <c r="H477" s="95">
        <v>316</v>
      </c>
      <c r="I477" s="95">
        <f>Parts_Purchase[[#This Row],[Qty In]]*Parts_Purchase[[#This Row],[MRP]]</f>
        <v>316</v>
      </c>
      <c r="J477" s="14">
        <f t="shared" si="20"/>
        <v>4</v>
      </c>
      <c r="K477" s="37">
        <f t="shared" si="21"/>
        <v>2026</v>
      </c>
    </row>
    <row r="478" spans="1:11" x14ac:dyDescent="0.35">
      <c r="A478" s="93" t="s">
        <v>99</v>
      </c>
      <c r="B478" s="98">
        <v>46136</v>
      </c>
      <c r="C478" s="95">
        <v>10</v>
      </c>
      <c r="D478" s="95" t="s">
        <v>1220</v>
      </c>
      <c r="E478" s="95" t="s">
        <v>1221</v>
      </c>
      <c r="F478" s="95">
        <v>1</v>
      </c>
      <c r="G478" s="95">
        <v>64</v>
      </c>
      <c r="H478" s="95">
        <v>473</v>
      </c>
      <c r="I478" s="95">
        <f>Parts_Purchase[[#This Row],[Qty In]]*Parts_Purchase[[#This Row],[MRP]]</f>
        <v>473</v>
      </c>
      <c r="J478" s="14">
        <f t="shared" si="20"/>
        <v>4</v>
      </c>
      <c r="K478" s="37">
        <f t="shared" si="21"/>
        <v>2026</v>
      </c>
    </row>
    <row r="479" spans="1:11" x14ac:dyDescent="0.35">
      <c r="A479" s="93" t="s">
        <v>99</v>
      </c>
      <c r="B479" s="98">
        <v>46136</v>
      </c>
      <c r="C479" s="95">
        <v>10</v>
      </c>
      <c r="D479" s="95" t="s">
        <v>1222</v>
      </c>
      <c r="E479" s="95" t="s">
        <v>1223</v>
      </c>
      <c r="F479" s="95">
        <v>1</v>
      </c>
      <c r="G479" s="95">
        <v>36</v>
      </c>
      <c r="H479" s="95">
        <v>342</v>
      </c>
      <c r="I479" s="95">
        <f>Parts_Purchase[[#This Row],[Qty In]]*Parts_Purchase[[#This Row],[MRP]]</f>
        <v>342</v>
      </c>
      <c r="J479" s="14">
        <f t="shared" si="20"/>
        <v>4</v>
      </c>
      <c r="K479" s="37">
        <f t="shared" si="21"/>
        <v>2026</v>
      </c>
    </row>
    <row r="480" spans="1:11" x14ac:dyDescent="0.35">
      <c r="A480" s="93" t="s">
        <v>99</v>
      </c>
      <c r="B480" s="98">
        <v>46136</v>
      </c>
      <c r="C480" s="95">
        <v>10</v>
      </c>
      <c r="D480" s="95" t="s">
        <v>511</v>
      </c>
      <c r="E480" s="95" t="s">
        <v>512</v>
      </c>
      <c r="F480" s="95">
        <v>1</v>
      </c>
      <c r="G480" s="95">
        <v>53</v>
      </c>
      <c r="H480" s="95">
        <v>1202</v>
      </c>
      <c r="I480" s="95">
        <f>Parts_Purchase[[#This Row],[Qty In]]*Parts_Purchase[[#This Row],[MRP]]</f>
        <v>1202</v>
      </c>
      <c r="J480" s="14">
        <f t="shared" si="20"/>
        <v>4</v>
      </c>
      <c r="K480" s="37">
        <f t="shared" si="21"/>
        <v>2026</v>
      </c>
    </row>
    <row r="481" spans="1:11" x14ac:dyDescent="0.35">
      <c r="A481" s="93" t="s">
        <v>99</v>
      </c>
      <c r="B481" s="98">
        <v>46136</v>
      </c>
      <c r="C481" s="95">
        <v>10</v>
      </c>
      <c r="D481" s="95" t="s">
        <v>509</v>
      </c>
      <c r="E481" s="95" t="s">
        <v>510</v>
      </c>
      <c r="F481" s="95">
        <v>1</v>
      </c>
      <c r="G481" s="95">
        <v>53</v>
      </c>
      <c r="H481" s="95">
        <v>1202</v>
      </c>
      <c r="I481" s="95">
        <f>Parts_Purchase[[#This Row],[Qty In]]*Parts_Purchase[[#This Row],[MRP]]</f>
        <v>1202</v>
      </c>
      <c r="J481" s="14">
        <f t="shared" si="20"/>
        <v>4</v>
      </c>
      <c r="K481" s="37">
        <f t="shared" si="21"/>
        <v>2026</v>
      </c>
    </row>
    <row r="482" spans="1:11" x14ac:dyDescent="0.35">
      <c r="A482" s="93" t="s">
        <v>99</v>
      </c>
      <c r="B482" s="98">
        <v>46139</v>
      </c>
      <c r="C482" s="95">
        <v>14</v>
      </c>
      <c r="D482" s="95" t="s">
        <v>238</v>
      </c>
      <c r="E482" s="95" t="s">
        <v>427</v>
      </c>
      <c r="F482" s="95">
        <v>10</v>
      </c>
      <c r="G482" s="95">
        <v>13</v>
      </c>
      <c r="H482" s="95">
        <v>655</v>
      </c>
      <c r="I482" s="95">
        <f>Parts_Purchase[[#This Row],[Qty In]]*Parts_Purchase[[#This Row],[MRP]]</f>
        <v>6550</v>
      </c>
      <c r="J482" s="14">
        <f t="shared" si="20"/>
        <v>4</v>
      </c>
      <c r="K482" s="37">
        <f t="shared" si="21"/>
        <v>2026</v>
      </c>
    </row>
    <row r="483" spans="1:11" x14ac:dyDescent="0.35">
      <c r="A483" s="93" t="s">
        <v>99</v>
      </c>
      <c r="B483" s="98">
        <v>46139</v>
      </c>
      <c r="C483" s="95">
        <v>14</v>
      </c>
      <c r="D483" s="95" t="s">
        <v>143</v>
      </c>
      <c r="E483" s="95" t="s">
        <v>328</v>
      </c>
      <c r="F483" s="95">
        <v>2</v>
      </c>
      <c r="G483" s="95">
        <v>58</v>
      </c>
      <c r="H483" s="95">
        <v>1000</v>
      </c>
      <c r="I483" s="95">
        <f>Parts_Purchase[[#This Row],[Qty In]]*Parts_Purchase[[#This Row],[MRP]]</f>
        <v>2000</v>
      </c>
      <c r="J483" s="14">
        <f t="shared" si="20"/>
        <v>4</v>
      </c>
      <c r="K483" s="37">
        <f t="shared" si="21"/>
        <v>2026</v>
      </c>
    </row>
    <row r="484" spans="1:11" x14ac:dyDescent="0.35">
      <c r="A484" s="93" t="s">
        <v>99</v>
      </c>
      <c r="B484" s="98">
        <v>46139</v>
      </c>
      <c r="C484" s="95">
        <v>14</v>
      </c>
      <c r="D484" s="95" t="s">
        <v>311</v>
      </c>
      <c r="E484" s="95" t="s">
        <v>332</v>
      </c>
      <c r="F484" s="95">
        <v>1</v>
      </c>
      <c r="G484" s="95">
        <v>30</v>
      </c>
      <c r="H484" s="95">
        <v>3680</v>
      </c>
      <c r="I484" s="95">
        <f>Parts_Purchase[[#This Row],[Qty In]]*Parts_Purchase[[#This Row],[MRP]]</f>
        <v>3680</v>
      </c>
      <c r="J484" s="14">
        <f t="shared" si="20"/>
        <v>4</v>
      </c>
      <c r="K484" s="37">
        <f t="shared" si="21"/>
        <v>2026</v>
      </c>
    </row>
    <row r="485" spans="1:11" x14ac:dyDescent="0.35">
      <c r="A485" s="93" t="s">
        <v>99</v>
      </c>
      <c r="B485" s="98">
        <v>46139</v>
      </c>
      <c r="C485" s="95">
        <v>14</v>
      </c>
      <c r="D485" s="95" t="s">
        <v>316</v>
      </c>
      <c r="E485" s="95" t="s">
        <v>344</v>
      </c>
      <c r="F485" s="95">
        <v>1</v>
      </c>
      <c r="G485" s="95">
        <v>37</v>
      </c>
      <c r="H485" s="95">
        <v>250</v>
      </c>
      <c r="I485" s="95">
        <f>Parts_Purchase[[#This Row],[Qty In]]*Parts_Purchase[[#This Row],[MRP]]</f>
        <v>250</v>
      </c>
      <c r="J485" s="14">
        <f t="shared" si="20"/>
        <v>4</v>
      </c>
      <c r="K485" s="37">
        <f t="shared" si="21"/>
        <v>2026</v>
      </c>
    </row>
    <row r="486" spans="1:11" x14ac:dyDescent="0.35">
      <c r="A486" s="93" t="s">
        <v>99</v>
      </c>
      <c r="B486" s="98">
        <v>46139</v>
      </c>
      <c r="C486" s="95">
        <v>14</v>
      </c>
      <c r="D486" s="95" t="s">
        <v>1237</v>
      </c>
      <c r="E486" s="95" t="s">
        <v>1443</v>
      </c>
      <c r="F486" s="95">
        <v>2</v>
      </c>
      <c r="G486" s="95">
        <v>53</v>
      </c>
      <c r="H486" s="95">
        <v>1700</v>
      </c>
      <c r="I486" s="95">
        <f>Parts_Purchase[[#This Row],[Qty In]]*Parts_Purchase[[#This Row],[MRP]]</f>
        <v>3400</v>
      </c>
      <c r="J486" s="14">
        <f t="shared" si="20"/>
        <v>4</v>
      </c>
      <c r="K486" s="37">
        <f t="shared" si="21"/>
        <v>2026</v>
      </c>
    </row>
    <row r="487" spans="1:11" x14ac:dyDescent="0.35">
      <c r="A487" s="93" t="s">
        <v>99</v>
      </c>
      <c r="B487" s="98">
        <v>46139</v>
      </c>
      <c r="C487" s="95">
        <v>14</v>
      </c>
      <c r="D487" s="95" t="s">
        <v>594</v>
      </c>
      <c r="E487" s="95" t="s">
        <v>595</v>
      </c>
      <c r="F487" s="95">
        <v>4</v>
      </c>
      <c r="G487" s="95" t="s">
        <v>1244</v>
      </c>
      <c r="H487" s="95">
        <v>410</v>
      </c>
      <c r="I487" s="95">
        <f>Parts_Purchase[[#This Row],[Qty In]]*Parts_Purchase[[#This Row],[MRP]]</f>
        <v>1640</v>
      </c>
      <c r="J487" s="14">
        <f t="shared" si="20"/>
        <v>4</v>
      </c>
      <c r="K487" s="37">
        <f t="shared" si="21"/>
        <v>2026</v>
      </c>
    </row>
    <row r="488" spans="1:11" x14ac:dyDescent="0.35">
      <c r="A488" s="93" t="s">
        <v>99</v>
      </c>
      <c r="B488" s="98">
        <v>46139</v>
      </c>
      <c r="C488" s="95">
        <v>14</v>
      </c>
      <c r="D488" s="95" t="s">
        <v>1238</v>
      </c>
      <c r="E488" s="95" t="s">
        <v>1239</v>
      </c>
      <c r="F488" s="95">
        <v>2</v>
      </c>
      <c r="G488" s="95">
        <v>30</v>
      </c>
      <c r="H488" s="95">
        <v>108</v>
      </c>
      <c r="I488" s="95">
        <f>Parts_Purchase[[#This Row],[Qty In]]*Parts_Purchase[[#This Row],[MRP]]</f>
        <v>216</v>
      </c>
      <c r="J488" s="14">
        <f t="shared" si="20"/>
        <v>4</v>
      </c>
      <c r="K488" s="37">
        <f t="shared" si="21"/>
        <v>2026</v>
      </c>
    </row>
    <row r="489" spans="1:11" x14ac:dyDescent="0.35">
      <c r="A489" s="93" t="s">
        <v>99</v>
      </c>
      <c r="B489" s="98">
        <v>46139</v>
      </c>
      <c r="C489" s="95">
        <v>14</v>
      </c>
      <c r="D489" s="95" t="s">
        <v>1240</v>
      </c>
      <c r="E489" s="95" t="s">
        <v>1241</v>
      </c>
      <c r="F489" s="95">
        <v>2</v>
      </c>
      <c r="G489" s="95" t="s">
        <v>1242</v>
      </c>
      <c r="H489" s="95">
        <v>60</v>
      </c>
      <c r="I489" s="95">
        <f>Parts_Purchase[[#This Row],[Qty In]]*Parts_Purchase[[#This Row],[MRP]]</f>
        <v>120</v>
      </c>
      <c r="J489" s="14">
        <f t="shared" si="20"/>
        <v>4</v>
      </c>
      <c r="K489" s="37">
        <f t="shared" si="21"/>
        <v>2026</v>
      </c>
    </row>
    <row r="490" spans="1:11" x14ac:dyDescent="0.35">
      <c r="A490" s="93" t="s">
        <v>99</v>
      </c>
      <c r="B490" s="98">
        <v>46139</v>
      </c>
      <c r="C490" s="95">
        <v>14</v>
      </c>
      <c r="D490" s="95" t="s">
        <v>829</v>
      </c>
      <c r="E490" s="95" t="s">
        <v>411</v>
      </c>
      <c r="F490" s="95">
        <v>50</v>
      </c>
      <c r="G490" s="95">
        <v>63</v>
      </c>
      <c r="H490" s="95">
        <v>3</v>
      </c>
      <c r="I490" s="95">
        <f>Parts_Purchase[[#This Row],[Qty In]]*Parts_Purchase[[#This Row],[MRP]]</f>
        <v>150</v>
      </c>
      <c r="J490" s="14">
        <f t="shared" si="20"/>
        <v>4</v>
      </c>
      <c r="K490" s="37">
        <f t="shared" si="21"/>
        <v>2026</v>
      </c>
    </row>
    <row r="491" spans="1:11" x14ac:dyDescent="0.35">
      <c r="A491" s="93" t="s">
        <v>99</v>
      </c>
      <c r="B491" s="98">
        <v>46139</v>
      </c>
      <c r="C491" s="95">
        <v>14</v>
      </c>
      <c r="D491" s="95" t="s">
        <v>1289</v>
      </c>
      <c r="E491" s="95" t="s">
        <v>1243</v>
      </c>
      <c r="F491" s="95">
        <v>2</v>
      </c>
      <c r="G491" s="95" t="s">
        <v>1249</v>
      </c>
      <c r="H491" s="95">
        <v>712</v>
      </c>
      <c r="I491" s="95">
        <f>Parts_Purchase[[#This Row],[Qty In]]*Parts_Purchase[[#This Row],[MRP]]</f>
        <v>1424</v>
      </c>
      <c r="J491" s="14">
        <f t="shared" si="20"/>
        <v>4</v>
      </c>
      <c r="K491" s="37">
        <f t="shared" si="21"/>
        <v>2026</v>
      </c>
    </row>
    <row r="492" spans="1:11" x14ac:dyDescent="0.35">
      <c r="A492" s="93" t="s">
        <v>99</v>
      </c>
      <c r="B492" s="98">
        <v>46139</v>
      </c>
      <c r="C492" s="95">
        <v>14</v>
      </c>
      <c r="D492" s="95" t="s">
        <v>90</v>
      </c>
      <c r="E492" s="95" t="s">
        <v>176</v>
      </c>
      <c r="F492" s="95">
        <v>12</v>
      </c>
      <c r="G492" s="95">
        <v>18</v>
      </c>
      <c r="H492" s="95">
        <v>359</v>
      </c>
      <c r="I492" s="95">
        <f>Parts_Purchase[[#This Row],[Qty In]]*Parts_Purchase[[#This Row],[MRP]]</f>
        <v>4308</v>
      </c>
      <c r="J492" s="14">
        <f t="shared" si="20"/>
        <v>4</v>
      </c>
      <c r="K492" s="37">
        <f t="shared" si="21"/>
        <v>2026</v>
      </c>
    </row>
    <row r="493" spans="1:11" x14ac:dyDescent="0.35">
      <c r="A493" s="93" t="s">
        <v>99</v>
      </c>
      <c r="B493" s="98">
        <v>46139</v>
      </c>
      <c r="C493" s="95">
        <v>14</v>
      </c>
      <c r="D493" s="95" t="s">
        <v>1246</v>
      </c>
      <c r="E493" s="95" t="s">
        <v>1245</v>
      </c>
      <c r="F493" s="95">
        <v>2</v>
      </c>
      <c r="G493" s="95">
        <v>10</v>
      </c>
      <c r="H493" s="95">
        <v>1909</v>
      </c>
      <c r="I493" s="95">
        <f>Parts_Purchase[[#This Row],[Qty In]]*Parts_Purchase[[#This Row],[MRP]]</f>
        <v>3818</v>
      </c>
      <c r="J493" s="14">
        <f t="shared" si="20"/>
        <v>4</v>
      </c>
      <c r="K493" s="37">
        <f t="shared" si="21"/>
        <v>2026</v>
      </c>
    </row>
    <row r="494" spans="1:11" x14ac:dyDescent="0.35">
      <c r="A494" s="93" t="s">
        <v>99</v>
      </c>
      <c r="B494" s="98">
        <v>46139</v>
      </c>
      <c r="C494" s="95">
        <v>14</v>
      </c>
      <c r="D494" s="95" t="s">
        <v>1247</v>
      </c>
      <c r="E494" s="95" t="s">
        <v>1248</v>
      </c>
      <c r="F494" s="95">
        <v>1</v>
      </c>
      <c r="G494" s="95">
        <v>10</v>
      </c>
      <c r="H494" s="95">
        <v>3601</v>
      </c>
      <c r="I494" s="95">
        <f>Parts_Purchase[[#This Row],[Qty In]]*Parts_Purchase[[#This Row],[MRP]]</f>
        <v>3601</v>
      </c>
      <c r="J494" s="14">
        <f t="shared" si="20"/>
        <v>4</v>
      </c>
      <c r="K494" s="37">
        <f t="shared" si="21"/>
        <v>2026</v>
      </c>
    </row>
    <row r="495" spans="1:11" x14ac:dyDescent="0.35">
      <c r="A495" s="93" t="s">
        <v>99</v>
      </c>
      <c r="B495" s="98">
        <v>46139</v>
      </c>
      <c r="C495" s="95">
        <v>14</v>
      </c>
      <c r="D495" s="95" t="s">
        <v>366</v>
      </c>
      <c r="E495" s="95" t="s">
        <v>366</v>
      </c>
      <c r="F495" s="95">
        <v>5</v>
      </c>
      <c r="G495" s="95">
        <v>1</v>
      </c>
      <c r="H495" s="95">
        <v>2080</v>
      </c>
      <c r="I495" s="95">
        <f>Parts_Purchase[[#This Row],[Qty In]]*Parts_Purchase[[#This Row],[MRP]]</f>
        <v>10400</v>
      </c>
      <c r="J495" s="14">
        <f t="shared" si="20"/>
        <v>4</v>
      </c>
      <c r="K495" s="37">
        <f t="shared" si="21"/>
        <v>2026</v>
      </c>
    </row>
    <row r="496" spans="1:11" x14ac:dyDescent="0.35">
      <c r="A496" s="93" t="s">
        <v>99</v>
      </c>
      <c r="B496" s="98">
        <v>46141</v>
      </c>
      <c r="C496" s="95">
        <v>24</v>
      </c>
      <c r="D496" s="95" t="s">
        <v>149</v>
      </c>
      <c r="E496" s="95" t="s">
        <v>397</v>
      </c>
      <c r="F496" s="95">
        <v>1</v>
      </c>
      <c r="G496" s="95">
        <v>42</v>
      </c>
      <c r="H496" s="95">
        <v>14921</v>
      </c>
      <c r="I496" s="95">
        <f>Parts_Purchase[[#This Row],[Qty In]]*Parts_Purchase[[#This Row],[MRP]]</f>
        <v>14921</v>
      </c>
      <c r="J496" s="14">
        <f t="shared" si="20"/>
        <v>4</v>
      </c>
      <c r="K496" s="37">
        <f t="shared" si="21"/>
        <v>2026</v>
      </c>
    </row>
    <row r="497" spans="1:11" x14ac:dyDescent="0.35">
      <c r="A497" s="93" t="s">
        <v>99</v>
      </c>
      <c r="B497" s="98">
        <v>46141</v>
      </c>
      <c r="C497" s="95">
        <v>24</v>
      </c>
      <c r="D497" s="95" t="s">
        <v>1281</v>
      </c>
      <c r="E497" s="95" t="s">
        <v>1305</v>
      </c>
      <c r="F497" s="95">
        <v>1</v>
      </c>
      <c r="G497" s="95">
        <v>42</v>
      </c>
      <c r="H497" s="95">
        <v>4869</v>
      </c>
      <c r="I497" s="95">
        <f>Parts_Purchase[[#This Row],[Qty In]]*Parts_Purchase[[#This Row],[MRP]]</f>
        <v>4869</v>
      </c>
      <c r="J497" s="14">
        <f t="shared" si="20"/>
        <v>4</v>
      </c>
      <c r="K497" s="37">
        <f t="shared" si="21"/>
        <v>2026</v>
      </c>
    </row>
    <row r="498" spans="1:11" x14ac:dyDescent="0.35">
      <c r="A498" s="93" t="s">
        <v>99</v>
      </c>
      <c r="B498" s="98">
        <v>46141</v>
      </c>
      <c r="C498" s="95">
        <v>24</v>
      </c>
      <c r="D498" s="95" t="s">
        <v>1093</v>
      </c>
      <c r="E498" s="95" t="s">
        <v>1094</v>
      </c>
      <c r="F498" s="95">
        <v>1</v>
      </c>
      <c r="G498" s="95">
        <v>42</v>
      </c>
      <c r="H498" s="95">
        <v>1737</v>
      </c>
      <c r="I498" s="95">
        <f>Parts_Purchase[[#This Row],[Qty In]]*Parts_Purchase[[#This Row],[MRP]]</f>
        <v>1737</v>
      </c>
      <c r="J498" s="14">
        <f t="shared" si="20"/>
        <v>4</v>
      </c>
      <c r="K498" s="37">
        <f t="shared" si="21"/>
        <v>2026</v>
      </c>
    </row>
    <row r="499" spans="1:11" x14ac:dyDescent="0.35">
      <c r="A499" s="93" t="s">
        <v>99</v>
      </c>
      <c r="B499" s="98">
        <v>46141</v>
      </c>
      <c r="C499" s="95">
        <v>24</v>
      </c>
      <c r="D499" s="95" t="s">
        <v>153</v>
      </c>
      <c r="E499" s="95" t="s">
        <v>380</v>
      </c>
      <c r="F499" s="95">
        <v>1</v>
      </c>
      <c r="G499" s="95">
        <v>42</v>
      </c>
      <c r="H499" s="95">
        <v>2102</v>
      </c>
      <c r="I499" s="95">
        <f>Parts_Purchase[[#This Row],[Qty In]]*Parts_Purchase[[#This Row],[MRP]]</f>
        <v>2102</v>
      </c>
      <c r="J499" s="14">
        <f t="shared" si="20"/>
        <v>4</v>
      </c>
      <c r="K499" s="37">
        <f t="shared" si="21"/>
        <v>2026</v>
      </c>
    </row>
    <row r="500" spans="1:11" x14ac:dyDescent="0.35">
      <c r="A500" s="93" t="s">
        <v>99</v>
      </c>
      <c r="B500" s="98">
        <v>46141</v>
      </c>
      <c r="C500" s="95">
        <v>24</v>
      </c>
      <c r="D500" s="95" t="s">
        <v>1282</v>
      </c>
      <c r="E500" s="95" t="s">
        <v>1306</v>
      </c>
      <c r="F500" s="95">
        <v>1</v>
      </c>
      <c r="G500" s="95">
        <v>42</v>
      </c>
      <c r="H500" s="95">
        <v>5284</v>
      </c>
      <c r="I500" s="95">
        <f>Parts_Purchase[[#This Row],[Qty In]]*Parts_Purchase[[#This Row],[MRP]]</f>
        <v>5284</v>
      </c>
      <c r="J500" s="14">
        <f t="shared" si="20"/>
        <v>4</v>
      </c>
      <c r="K500" s="37">
        <f t="shared" si="21"/>
        <v>2026</v>
      </c>
    </row>
    <row r="501" spans="1:11" x14ac:dyDescent="0.35">
      <c r="A501" s="93" t="s">
        <v>99</v>
      </c>
      <c r="B501" s="98">
        <v>46141</v>
      </c>
      <c r="C501" s="95">
        <v>24</v>
      </c>
      <c r="D501" s="95" t="s">
        <v>1283</v>
      </c>
      <c r="E501" s="95" t="s">
        <v>1307</v>
      </c>
      <c r="F501" s="95">
        <v>1</v>
      </c>
      <c r="G501" s="95">
        <v>42</v>
      </c>
      <c r="H501" s="95">
        <v>272</v>
      </c>
      <c r="I501" s="95">
        <f>Parts_Purchase[[#This Row],[Qty In]]*Parts_Purchase[[#This Row],[MRP]]</f>
        <v>272</v>
      </c>
      <c r="J501" s="14">
        <f t="shared" si="20"/>
        <v>4</v>
      </c>
      <c r="K501" s="37">
        <f t="shared" si="21"/>
        <v>2026</v>
      </c>
    </row>
    <row r="502" spans="1:11" x14ac:dyDescent="0.35">
      <c r="A502" s="93" t="s">
        <v>99</v>
      </c>
      <c r="B502" s="98">
        <v>46141</v>
      </c>
      <c r="C502" s="95">
        <v>24</v>
      </c>
      <c r="D502" s="95" t="s">
        <v>146</v>
      </c>
      <c r="E502" s="95" t="s">
        <v>567</v>
      </c>
      <c r="F502" s="95">
        <v>1</v>
      </c>
      <c r="G502" s="95">
        <v>42</v>
      </c>
      <c r="H502" s="95">
        <v>423</v>
      </c>
      <c r="I502" s="95">
        <f>Parts_Purchase[[#This Row],[Qty In]]*Parts_Purchase[[#This Row],[MRP]]</f>
        <v>423</v>
      </c>
      <c r="J502" s="14">
        <f t="shared" si="20"/>
        <v>4</v>
      </c>
      <c r="K502" s="37">
        <f t="shared" si="21"/>
        <v>2026</v>
      </c>
    </row>
    <row r="503" spans="1:11" x14ac:dyDescent="0.35">
      <c r="A503" s="93" t="s">
        <v>99</v>
      </c>
      <c r="B503" s="98">
        <v>46141</v>
      </c>
      <c r="C503" s="95">
        <v>24</v>
      </c>
      <c r="D503" s="95" t="s">
        <v>148</v>
      </c>
      <c r="E503" s="95" t="s">
        <v>396</v>
      </c>
      <c r="F503" s="95">
        <v>1</v>
      </c>
      <c r="G503" s="95">
        <v>42</v>
      </c>
      <c r="H503" s="95">
        <v>2193</v>
      </c>
      <c r="I503" s="95">
        <f>Parts_Purchase[[#This Row],[Qty In]]*Parts_Purchase[[#This Row],[MRP]]</f>
        <v>2193</v>
      </c>
      <c r="J503" s="14">
        <f t="shared" si="20"/>
        <v>4</v>
      </c>
      <c r="K503" s="37">
        <f t="shared" si="21"/>
        <v>2026</v>
      </c>
    </row>
    <row r="504" spans="1:11" x14ac:dyDescent="0.35">
      <c r="A504" s="93" t="s">
        <v>99</v>
      </c>
      <c r="B504" s="98">
        <v>46141</v>
      </c>
      <c r="C504" s="95">
        <v>24</v>
      </c>
      <c r="D504" s="95" t="s">
        <v>1284</v>
      </c>
      <c r="E504" s="95" t="s">
        <v>1285</v>
      </c>
      <c r="F504" s="95">
        <v>1</v>
      </c>
      <c r="G504" s="95">
        <v>42</v>
      </c>
      <c r="H504" s="95">
        <v>673</v>
      </c>
      <c r="I504" s="95">
        <f>Parts_Purchase[[#This Row],[Qty In]]*Parts_Purchase[[#This Row],[MRP]]</f>
        <v>673</v>
      </c>
      <c r="J504" s="14">
        <f t="shared" si="20"/>
        <v>4</v>
      </c>
      <c r="K504" s="37">
        <f t="shared" si="21"/>
        <v>2026</v>
      </c>
    </row>
    <row r="505" spans="1:11" x14ac:dyDescent="0.35">
      <c r="A505" s="93" t="s">
        <v>99</v>
      </c>
      <c r="B505" s="98">
        <v>46141</v>
      </c>
      <c r="C505" s="95">
        <v>24</v>
      </c>
      <c r="D505" s="95" t="s">
        <v>1286</v>
      </c>
      <c r="E505" s="95" t="s">
        <v>1287</v>
      </c>
      <c r="F505" s="95">
        <v>1</v>
      </c>
      <c r="G505" s="95">
        <v>42</v>
      </c>
      <c r="H505" s="95">
        <v>673</v>
      </c>
      <c r="I505" s="95">
        <f>Parts_Purchase[[#This Row],[Qty In]]*Parts_Purchase[[#This Row],[MRP]]</f>
        <v>673</v>
      </c>
      <c r="J505" s="14">
        <f t="shared" si="20"/>
        <v>4</v>
      </c>
      <c r="K505" s="37">
        <f t="shared" si="21"/>
        <v>2026</v>
      </c>
    </row>
    <row r="506" spans="1:11" x14ac:dyDescent="0.35">
      <c r="A506" s="93" t="s">
        <v>99</v>
      </c>
      <c r="B506" s="98">
        <v>46141</v>
      </c>
      <c r="C506" s="95">
        <v>24</v>
      </c>
      <c r="D506" s="95" t="s">
        <v>374</v>
      </c>
      <c r="E506" s="95" t="s">
        <v>394</v>
      </c>
      <c r="F506" s="95">
        <v>1</v>
      </c>
      <c r="G506" s="95">
        <v>42</v>
      </c>
      <c r="H506" s="95">
        <v>4188</v>
      </c>
      <c r="I506" s="95">
        <f>Parts_Purchase[[#This Row],[Qty In]]*Parts_Purchase[[#This Row],[MRP]]</f>
        <v>4188</v>
      </c>
      <c r="J506" s="14">
        <f t="shared" si="20"/>
        <v>4</v>
      </c>
      <c r="K506" s="37">
        <f t="shared" si="21"/>
        <v>2026</v>
      </c>
    </row>
    <row r="507" spans="1:11" x14ac:dyDescent="0.35">
      <c r="A507" s="93" t="s">
        <v>99</v>
      </c>
      <c r="B507" s="98">
        <v>46141</v>
      </c>
      <c r="C507" s="95">
        <v>24</v>
      </c>
      <c r="D507" s="95" t="s">
        <v>1141</v>
      </c>
      <c r="E507" s="95" t="s">
        <v>1147</v>
      </c>
      <c r="F507" s="95">
        <v>1</v>
      </c>
      <c r="G507" s="95">
        <v>42</v>
      </c>
      <c r="H507" s="95">
        <v>2656</v>
      </c>
      <c r="I507" s="95">
        <f>Parts_Purchase[[#This Row],[Qty In]]*Parts_Purchase[[#This Row],[MRP]]</f>
        <v>2656</v>
      </c>
      <c r="J507" s="14">
        <f t="shared" si="20"/>
        <v>4</v>
      </c>
      <c r="K507" s="37">
        <f t="shared" si="21"/>
        <v>2026</v>
      </c>
    </row>
    <row r="508" spans="1:11" x14ac:dyDescent="0.35">
      <c r="A508" s="93" t="s">
        <v>99</v>
      </c>
      <c r="B508" s="98">
        <v>46141</v>
      </c>
      <c r="C508" s="95">
        <v>24</v>
      </c>
      <c r="D508" s="95" t="s">
        <v>440</v>
      </c>
      <c r="E508" s="95" t="s">
        <v>579</v>
      </c>
      <c r="F508" s="95">
        <v>1</v>
      </c>
      <c r="G508" s="95">
        <v>42</v>
      </c>
      <c r="H508" s="95">
        <v>2456</v>
      </c>
      <c r="I508" s="95">
        <f>Parts_Purchase[[#This Row],[Qty In]]*Parts_Purchase[[#This Row],[MRP]]</f>
        <v>2456</v>
      </c>
      <c r="J508" s="14">
        <f t="shared" si="20"/>
        <v>4</v>
      </c>
      <c r="K508" s="37">
        <f t="shared" si="21"/>
        <v>2026</v>
      </c>
    </row>
    <row r="509" spans="1:11" x14ac:dyDescent="0.35">
      <c r="A509" s="93" t="s">
        <v>99</v>
      </c>
      <c r="B509" s="98">
        <v>46141</v>
      </c>
      <c r="C509" s="95">
        <v>24</v>
      </c>
      <c r="D509" s="95" t="s">
        <v>1309</v>
      </c>
      <c r="E509" s="95" t="s">
        <v>1288</v>
      </c>
      <c r="F509" s="95">
        <v>1</v>
      </c>
      <c r="G509" s="95">
        <v>42</v>
      </c>
      <c r="H509" s="95">
        <v>1014</v>
      </c>
      <c r="I509" s="95">
        <f>Parts_Purchase[[#This Row],[Qty In]]*Parts_Purchase[[#This Row],[MRP]]</f>
        <v>1014</v>
      </c>
      <c r="J509" s="14">
        <f t="shared" si="20"/>
        <v>4</v>
      </c>
      <c r="K509" s="37">
        <f t="shared" si="21"/>
        <v>2026</v>
      </c>
    </row>
    <row r="510" spans="1:11" x14ac:dyDescent="0.35">
      <c r="A510" s="93" t="s">
        <v>99</v>
      </c>
      <c r="B510" s="98">
        <v>46141</v>
      </c>
      <c r="C510" s="95">
        <v>24</v>
      </c>
      <c r="D510" s="95" t="s">
        <v>150</v>
      </c>
      <c r="E510" s="95" t="s">
        <v>398</v>
      </c>
      <c r="F510" s="95">
        <v>1</v>
      </c>
      <c r="G510" s="95">
        <v>42</v>
      </c>
      <c r="H510" s="95">
        <v>18419</v>
      </c>
      <c r="I510" s="95">
        <f>Parts_Purchase[[#This Row],[Qty In]]*Parts_Purchase[[#This Row],[MRP]]</f>
        <v>18419</v>
      </c>
      <c r="J510" s="14">
        <f t="shared" si="20"/>
        <v>4</v>
      </c>
      <c r="K510" s="37">
        <f t="shared" si="21"/>
        <v>2026</v>
      </c>
    </row>
    <row r="511" spans="1:11" x14ac:dyDescent="0.35">
      <c r="A511" s="93" t="s">
        <v>99</v>
      </c>
      <c r="B511" s="98">
        <v>46141</v>
      </c>
      <c r="C511" s="95">
        <v>24</v>
      </c>
      <c r="D511" s="95" t="s">
        <v>1092</v>
      </c>
      <c r="E511" s="95" t="s">
        <v>1683</v>
      </c>
      <c r="F511" s="95">
        <v>1</v>
      </c>
      <c r="G511" s="95">
        <v>42</v>
      </c>
      <c r="H511" s="95">
        <v>20303</v>
      </c>
      <c r="I511" s="95">
        <f>Parts_Purchase[[#This Row],[Qty In]]*Parts_Purchase[[#This Row],[MRP]]</f>
        <v>20303</v>
      </c>
      <c r="J511" s="14">
        <f t="shared" si="20"/>
        <v>4</v>
      </c>
      <c r="K511" s="37">
        <f t="shared" si="21"/>
        <v>2026</v>
      </c>
    </row>
    <row r="512" spans="1:11" x14ac:dyDescent="0.35">
      <c r="A512" s="93" t="s">
        <v>99</v>
      </c>
      <c r="B512" s="98">
        <v>46141</v>
      </c>
      <c r="C512" s="95">
        <v>24</v>
      </c>
      <c r="D512" s="95" t="s">
        <v>147</v>
      </c>
      <c r="E512" s="95" t="s">
        <v>393</v>
      </c>
      <c r="F512" s="95">
        <v>1</v>
      </c>
      <c r="G512" s="95">
        <v>42</v>
      </c>
      <c r="H512" s="95">
        <v>11042</v>
      </c>
      <c r="I512" s="95">
        <f>Parts_Purchase[[#This Row],[Qty In]]*Parts_Purchase[[#This Row],[MRP]]</f>
        <v>11042</v>
      </c>
      <c r="J512" s="14">
        <f t="shared" si="20"/>
        <v>4</v>
      </c>
      <c r="K512" s="37">
        <f t="shared" si="21"/>
        <v>2026</v>
      </c>
    </row>
    <row r="513" spans="1:11" x14ac:dyDescent="0.35">
      <c r="A513" s="93" t="s">
        <v>99</v>
      </c>
      <c r="B513" s="98">
        <v>46141</v>
      </c>
      <c r="C513" s="95">
        <v>24</v>
      </c>
      <c r="D513" s="95" t="s">
        <v>1294</v>
      </c>
      <c r="E513" s="95" t="s">
        <v>1295</v>
      </c>
      <c r="F513" s="95">
        <v>1</v>
      </c>
      <c r="G513" s="95">
        <v>42</v>
      </c>
      <c r="H513" s="95">
        <v>1115</v>
      </c>
      <c r="I513" s="95">
        <f>Parts_Purchase[[#This Row],[Qty In]]*Parts_Purchase[[#This Row],[MRP]]</f>
        <v>1115</v>
      </c>
      <c r="J513" s="14">
        <f t="shared" si="20"/>
        <v>4</v>
      </c>
      <c r="K513" s="37">
        <f t="shared" si="21"/>
        <v>2026</v>
      </c>
    </row>
    <row r="514" spans="1:11" x14ac:dyDescent="0.35">
      <c r="A514" s="93" t="s">
        <v>99</v>
      </c>
      <c r="B514" s="98">
        <v>46141</v>
      </c>
      <c r="C514" s="95">
        <v>24</v>
      </c>
      <c r="D514" s="95" t="s">
        <v>1296</v>
      </c>
      <c r="E514" s="95" t="s">
        <v>1308</v>
      </c>
      <c r="F514" s="95">
        <v>1</v>
      </c>
      <c r="G514" s="95">
        <v>42</v>
      </c>
      <c r="H514" s="95">
        <v>1510</v>
      </c>
      <c r="I514" s="95">
        <f>Parts_Purchase[[#This Row],[Qty In]]*Parts_Purchase[[#This Row],[MRP]]</f>
        <v>1510</v>
      </c>
      <c r="J514" s="14">
        <f t="shared" si="20"/>
        <v>4</v>
      </c>
      <c r="K514" s="37">
        <f t="shared" si="21"/>
        <v>2026</v>
      </c>
    </row>
    <row r="515" spans="1:11" x14ac:dyDescent="0.35">
      <c r="A515" s="93" t="s">
        <v>99</v>
      </c>
      <c r="B515" s="98">
        <v>46141</v>
      </c>
      <c r="C515" s="95">
        <v>24</v>
      </c>
      <c r="D515" s="95" t="s">
        <v>114</v>
      </c>
      <c r="E515" s="95" t="s">
        <v>394</v>
      </c>
      <c r="F515" s="95">
        <v>1</v>
      </c>
      <c r="G515" s="95">
        <v>42</v>
      </c>
      <c r="H515" s="95">
        <v>10694</v>
      </c>
      <c r="I515" s="95">
        <f>Parts_Purchase[[#This Row],[Qty In]]*Parts_Purchase[[#This Row],[MRP]]</f>
        <v>10694</v>
      </c>
      <c r="J515" s="14">
        <f t="shared" si="20"/>
        <v>4</v>
      </c>
      <c r="K515" s="37">
        <f t="shared" si="21"/>
        <v>2026</v>
      </c>
    </row>
    <row r="516" spans="1:11" x14ac:dyDescent="0.35">
      <c r="A516" s="93" t="s">
        <v>99</v>
      </c>
      <c r="B516" s="98">
        <v>46141</v>
      </c>
      <c r="C516" s="95">
        <v>24</v>
      </c>
      <c r="D516" s="95" t="s">
        <v>1297</v>
      </c>
      <c r="E516" s="95" t="s">
        <v>1298</v>
      </c>
      <c r="F516" s="95">
        <v>1</v>
      </c>
      <c r="G516" s="95">
        <v>42</v>
      </c>
      <c r="H516" s="95">
        <v>169</v>
      </c>
      <c r="I516" s="95">
        <f>Parts_Purchase[[#This Row],[Qty In]]*Parts_Purchase[[#This Row],[MRP]]</f>
        <v>169</v>
      </c>
      <c r="J516" s="14">
        <f t="shared" si="20"/>
        <v>4</v>
      </c>
      <c r="K516" s="37">
        <f t="shared" si="21"/>
        <v>2026</v>
      </c>
    </row>
    <row r="517" spans="1:11" x14ac:dyDescent="0.35">
      <c r="A517" s="93" t="s">
        <v>99</v>
      </c>
      <c r="B517" s="98">
        <v>46141</v>
      </c>
      <c r="C517" s="95">
        <v>24</v>
      </c>
      <c r="D517" s="95" t="s">
        <v>1299</v>
      </c>
      <c r="E517" s="95" t="s">
        <v>1301</v>
      </c>
      <c r="F517" s="95">
        <v>1</v>
      </c>
      <c r="G517" s="95">
        <v>42</v>
      </c>
      <c r="H517" s="95">
        <v>694</v>
      </c>
      <c r="I517" s="95">
        <f>Parts_Purchase[[#This Row],[Qty In]]*Parts_Purchase[[#This Row],[MRP]]</f>
        <v>694</v>
      </c>
      <c r="J517" s="14">
        <f t="shared" si="20"/>
        <v>4</v>
      </c>
      <c r="K517" s="37">
        <f t="shared" si="21"/>
        <v>2026</v>
      </c>
    </row>
    <row r="518" spans="1:11" x14ac:dyDescent="0.35">
      <c r="A518" s="93" t="s">
        <v>99</v>
      </c>
      <c r="B518" s="98">
        <v>46141</v>
      </c>
      <c r="C518" s="95">
        <v>24</v>
      </c>
      <c r="D518" s="95" t="s">
        <v>1300</v>
      </c>
      <c r="E518" s="95" t="s">
        <v>1302</v>
      </c>
      <c r="F518" s="95">
        <v>1</v>
      </c>
      <c r="G518" s="95">
        <v>42</v>
      </c>
      <c r="H518" s="95">
        <v>242</v>
      </c>
      <c r="I518" s="95">
        <f>Parts_Purchase[[#This Row],[Qty In]]*Parts_Purchase[[#This Row],[MRP]]</f>
        <v>242</v>
      </c>
      <c r="J518" s="14">
        <f t="shared" si="20"/>
        <v>4</v>
      </c>
      <c r="K518" s="37">
        <f t="shared" si="21"/>
        <v>2026</v>
      </c>
    </row>
    <row r="519" spans="1:11" x14ac:dyDescent="0.35">
      <c r="A519" s="93" t="s">
        <v>99</v>
      </c>
      <c r="B519" s="98">
        <v>46141</v>
      </c>
      <c r="C519" s="95">
        <v>24</v>
      </c>
      <c r="D519" s="95" t="s">
        <v>1303</v>
      </c>
      <c r="E519" s="95" t="s">
        <v>1304</v>
      </c>
      <c r="F519" s="95">
        <v>1</v>
      </c>
      <c r="G519" s="95">
        <v>42</v>
      </c>
      <c r="H519" s="95">
        <v>772</v>
      </c>
      <c r="I519" s="95">
        <f>Parts_Purchase[[#This Row],[Qty In]]*Parts_Purchase[[#This Row],[MRP]]</f>
        <v>772</v>
      </c>
      <c r="J519" s="14">
        <f t="shared" si="20"/>
        <v>4</v>
      </c>
      <c r="K519" s="37">
        <f t="shared" si="21"/>
        <v>2026</v>
      </c>
    </row>
    <row r="520" spans="1:11" x14ac:dyDescent="0.35">
      <c r="A520" s="93" t="s">
        <v>99</v>
      </c>
      <c r="B520" s="98">
        <v>46143</v>
      </c>
      <c r="C520" s="95">
        <v>1</v>
      </c>
      <c r="D520" s="95" t="s">
        <v>1276</v>
      </c>
      <c r="E520" s="95" t="s">
        <v>1277</v>
      </c>
      <c r="F520" s="95">
        <v>1</v>
      </c>
      <c r="G520" s="95">
        <v>44</v>
      </c>
      <c r="H520" s="95">
        <v>12699</v>
      </c>
      <c r="I520" s="95">
        <f>Parts_Purchase[[#This Row],[Qty In]]*Parts_Purchase[[#This Row],[MRP]]</f>
        <v>12699</v>
      </c>
      <c r="J520" s="14">
        <f>MONTH(B520)</f>
        <v>5</v>
      </c>
      <c r="K520" s="37">
        <f>YEAR(B520)</f>
        <v>2026</v>
      </c>
    </row>
    <row r="521" spans="1:11" x14ac:dyDescent="0.35">
      <c r="A521" s="93" t="s">
        <v>99</v>
      </c>
      <c r="B521" s="98">
        <v>46143</v>
      </c>
      <c r="C521" s="95">
        <v>1</v>
      </c>
      <c r="D521" s="95" t="s">
        <v>170</v>
      </c>
      <c r="E521" s="95" t="s">
        <v>1174</v>
      </c>
      <c r="F521" s="95">
        <v>8</v>
      </c>
      <c r="G521" s="95">
        <v>62</v>
      </c>
      <c r="H521" s="95">
        <v>85</v>
      </c>
      <c r="I521" s="95">
        <f>Parts_Purchase[[#This Row],[Qty In]]*Parts_Purchase[[#This Row],[MRP]]</f>
        <v>680</v>
      </c>
      <c r="J521" s="14">
        <f t="shared" si="20"/>
        <v>5</v>
      </c>
      <c r="K521" s="37">
        <f t="shared" si="21"/>
        <v>2026</v>
      </c>
    </row>
    <row r="522" spans="1:11" x14ac:dyDescent="0.35">
      <c r="A522" s="93" t="s">
        <v>99</v>
      </c>
      <c r="B522" s="98">
        <v>46146</v>
      </c>
      <c r="C522" s="95">
        <v>16</v>
      </c>
      <c r="D522" s="95" t="s">
        <v>1099</v>
      </c>
      <c r="E522" s="95" t="s">
        <v>1100</v>
      </c>
      <c r="F522" s="95">
        <v>2</v>
      </c>
      <c r="G522" s="95" t="s">
        <v>1022</v>
      </c>
      <c r="H522" s="95">
        <v>1109</v>
      </c>
      <c r="I522" s="95">
        <f>Parts_Purchase[[#This Row],[Qty In]]*Parts_Purchase[[#This Row],[MRP]]</f>
        <v>2218</v>
      </c>
      <c r="J522" s="14">
        <f t="shared" si="20"/>
        <v>5</v>
      </c>
      <c r="K522" s="37">
        <f t="shared" si="21"/>
        <v>2026</v>
      </c>
    </row>
    <row r="523" spans="1:11" x14ac:dyDescent="0.35">
      <c r="A523" s="93" t="s">
        <v>99</v>
      </c>
      <c r="B523" s="98">
        <v>46146</v>
      </c>
      <c r="C523" s="95">
        <v>16</v>
      </c>
      <c r="D523" s="95" t="s">
        <v>170</v>
      </c>
      <c r="E523" s="95" t="s">
        <v>1174</v>
      </c>
      <c r="F523" s="95">
        <v>10</v>
      </c>
      <c r="G523" s="95">
        <v>62</v>
      </c>
      <c r="H523" s="95">
        <v>85</v>
      </c>
      <c r="I523" s="95">
        <f>Parts_Purchase[[#This Row],[Qty In]]*Parts_Purchase[[#This Row],[MRP]]</f>
        <v>850</v>
      </c>
      <c r="J523" s="14">
        <f t="shared" si="20"/>
        <v>5</v>
      </c>
      <c r="K523" s="37">
        <f t="shared" si="21"/>
        <v>2026</v>
      </c>
    </row>
    <row r="524" spans="1:11" x14ac:dyDescent="0.35">
      <c r="A524" s="93" t="s">
        <v>99</v>
      </c>
      <c r="B524" s="98">
        <v>46146</v>
      </c>
      <c r="C524" s="95">
        <v>16</v>
      </c>
      <c r="D524" s="95" t="s">
        <v>497</v>
      </c>
      <c r="E524" s="95" t="s">
        <v>498</v>
      </c>
      <c r="F524" s="95">
        <v>2</v>
      </c>
      <c r="G524" s="95">
        <v>63</v>
      </c>
      <c r="H524" s="95">
        <v>107</v>
      </c>
      <c r="I524" s="95">
        <f>Parts_Purchase[[#This Row],[Qty In]]*Parts_Purchase[[#This Row],[MRP]]</f>
        <v>214</v>
      </c>
      <c r="J524" s="14">
        <f t="shared" si="20"/>
        <v>5</v>
      </c>
      <c r="K524" s="37">
        <f t="shared" si="21"/>
        <v>2026</v>
      </c>
    </row>
    <row r="525" spans="1:11" x14ac:dyDescent="0.35">
      <c r="A525" s="93" t="s">
        <v>99</v>
      </c>
      <c r="B525" s="98">
        <v>46146</v>
      </c>
      <c r="C525" s="95">
        <v>16</v>
      </c>
      <c r="D525" s="95" t="s">
        <v>499</v>
      </c>
      <c r="E525" s="95" t="s">
        <v>500</v>
      </c>
      <c r="F525" s="95">
        <v>4</v>
      </c>
      <c r="G525" s="95">
        <v>63</v>
      </c>
      <c r="H525" s="95">
        <v>495</v>
      </c>
      <c r="I525" s="95">
        <f>Parts_Purchase[[#This Row],[Qty In]]*Parts_Purchase[[#This Row],[MRP]]</f>
        <v>1980</v>
      </c>
      <c r="J525" s="14">
        <f t="shared" si="20"/>
        <v>5</v>
      </c>
      <c r="K525" s="37">
        <f t="shared" si="21"/>
        <v>2026</v>
      </c>
    </row>
    <row r="526" spans="1:11" x14ac:dyDescent="0.35">
      <c r="A526" s="93" t="s">
        <v>99</v>
      </c>
      <c r="B526" s="98">
        <v>46146</v>
      </c>
      <c r="C526" s="95">
        <v>16</v>
      </c>
      <c r="D526" s="95" t="s">
        <v>316</v>
      </c>
      <c r="E526" s="95" t="s">
        <v>344</v>
      </c>
      <c r="F526" s="95">
        <v>1</v>
      </c>
      <c r="G526" s="95">
        <v>37</v>
      </c>
      <c r="H526" s="95">
        <v>250</v>
      </c>
      <c r="I526" s="95">
        <f>Parts_Purchase[[#This Row],[Qty In]]*Parts_Purchase[[#This Row],[MRP]]</f>
        <v>250</v>
      </c>
      <c r="J526" s="14">
        <f t="shared" si="20"/>
        <v>5</v>
      </c>
      <c r="K526" s="37">
        <f t="shared" si="21"/>
        <v>2026</v>
      </c>
    </row>
    <row r="527" spans="1:11" x14ac:dyDescent="0.35">
      <c r="A527" s="93" t="s">
        <v>99</v>
      </c>
      <c r="B527" s="98">
        <v>46146</v>
      </c>
      <c r="C527" s="95">
        <v>16</v>
      </c>
      <c r="D527" s="95" t="s">
        <v>98</v>
      </c>
      <c r="E527" s="95" t="s">
        <v>319</v>
      </c>
      <c r="F527" s="95">
        <v>10</v>
      </c>
      <c r="G527" s="95">
        <v>14</v>
      </c>
      <c r="H527" s="95">
        <v>711</v>
      </c>
      <c r="I527" s="95">
        <f>Parts_Purchase[[#This Row],[Qty In]]*Parts_Purchase[[#This Row],[MRP]]</f>
        <v>7110</v>
      </c>
      <c r="J527" s="14">
        <f t="shared" si="20"/>
        <v>5</v>
      </c>
      <c r="K527" s="37">
        <f t="shared" si="21"/>
        <v>2026</v>
      </c>
    </row>
    <row r="528" spans="1:11" x14ac:dyDescent="0.35">
      <c r="A528" s="93" t="s">
        <v>99</v>
      </c>
      <c r="B528" s="98">
        <v>46146</v>
      </c>
      <c r="C528" s="95">
        <v>16</v>
      </c>
      <c r="D528" s="95" t="s">
        <v>97</v>
      </c>
      <c r="E528" s="95" t="s">
        <v>319</v>
      </c>
      <c r="F528" s="95">
        <v>10</v>
      </c>
      <c r="G528" s="95">
        <v>14</v>
      </c>
      <c r="H528" s="95">
        <v>1060</v>
      </c>
      <c r="I528" s="95">
        <f>Parts_Purchase[[#This Row],[Qty In]]*Parts_Purchase[[#This Row],[MRP]]</f>
        <v>10600</v>
      </c>
      <c r="J528" s="14">
        <f t="shared" si="20"/>
        <v>5</v>
      </c>
      <c r="K528" s="37">
        <f t="shared" si="21"/>
        <v>2026</v>
      </c>
    </row>
    <row r="529" spans="1:11" x14ac:dyDescent="0.35">
      <c r="A529" s="93" t="s">
        <v>99</v>
      </c>
      <c r="B529" s="98">
        <v>46146</v>
      </c>
      <c r="C529" s="95">
        <v>16</v>
      </c>
      <c r="D529" s="95" t="s">
        <v>429</v>
      </c>
      <c r="E529" s="95" t="s">
        <v>430</v>
      </c>
      <c r="F529" s="95">
        <v>4</v>
      </c>
      <c r="G529" s="95" t="s">
        <v>1020</v>
      </c>
      <c r="H529" s="95">
        <v>164</v>
      </c>
      <c r="I529" s="95">
        <f>Parts_Purchase[[#This Row],[Qty In]]*Parts_Purchase[[#This Row],[MRP]]</f>
        <v>656</v>
      </c>
      <c r="J529" s="14">
        <f t="shared" si="20"/>
        <v>5</v>
      </c>
      <c r="K529" s="37">
        <f t="shared" si="21"/>
        <v>2026</v>
      </c>
    </row>
    <row r="530" spans="1:11" x14ac:dyDescent="0.35">
      <c r="A530" s="93" t="s">
        <v>99</v>
      </c>
      <c r="B530" s="98">
        <v>46146</v>
      </c>
      <c r="C530" s="95">
        <v>16</v>
      </c>
      <c r="D530" s="95" t="s">
        <v>872</v>
      </c>
      <c r="E530" s="108" t="s">
        <v>873</v>
      </c>
      <c r="F530" s="95">
        <v>5</v>
      </c>
      <c r="G530" s="95" t="s">
        <v>1020</v>
      </c>
      <c r="H530" s="95">
        <v>217</v>
      </c>
      <c r="I530" s="95">
        <f>Parts_Purchase[[#This Row],[Qty In]]*Parts_Purchase[[#This Row],[MRP]]</f>
        <v>1085</v>
      </c>
      <c r="J530" s="14">
        <f t="shared" si="20"/>
        <v>5</v>
      </c>
      <c r="K530" s="37">
        <f t="shared" si="21"/>
        <v>2026</v>
      </c>
    </row>
    <row r="531" spans="1:11" x14ac:dyDescent="0.35">
      <c r="A531" s="93" t="s">
        <v>99</v>
      </c>
      <c r="B531" s="98">
        <v>46146</v>
      </c>
      <c r="C531" s="95">
        <v>16</v>
      </c>
      <c r="D531" s="96" t="s">
        <v>834</v>
      </c>
      <c r="E531" s="96" t="s">
        <v>834</v>
      </c>
      <c r="F531" s="95">
        <v>20</v>
      </c>
      <c r="G531" s="95" t="s">
        <v>1024</v>
      </c>
      <c r="H531" s="95">
        <v>50</v>
      </c>
      <c r="I531" s="95">
        <f>Parts_Purchase[[#This Row],[Qty In]]*Parts_Purchase[[#This Row],[MRP]]</f>
        <v>1000</v>
      </c>
      <c r="J531" s="14">
        <f t="shared" si="20"/>
        <v>5</v>
      </c>
      <c r="K531" s="37">
        <f t="shared" si="21"/>
        <v>2026</v>
      </c>
    </row>
    <row r="532" spans="1:11" x14ac:dyDescent="0.35">
      <c r="A532" s="93" t="s">
        <v>99</v>
      </c>
      <c r="B532" s="98">
        <v>46146</v>
      </c>
      <c r="C532" s="95">
        <v>16</v>
      </c>
      <c r="D532" s="96" t="s">
        <v>832</v>
      </c>
      <c r="E532" s="96" t="s">
        <v>832</v>
      </c>
      <c r="F532" s="95">
        <v>20</v>
      </c>
      <c r="G532" s="95" t="s">
        <v>1024</v>
      </c>
      <c r="H532" s="95">
        <v>50</v>
      </c>
      <c r="I532" s="95">
        <f>Parts_Purchase[[#This Row],[Qty In]]*Parts_Purchase[[#This Row],[MRP]]</f>
        <v>1000</v>
      </c>
      <c r="J532" s="14">
        <f t="shared" si="20"/>
        <v>5</v>
      </c>
      <c r="K532" s="37">
        <f t="shared" si="21"/>
        <v>2026</v>
      </c>
    </row>
    <row r="533" spans="1:11" x14ac:dyDescent="0.35">
      <c r="A533" s="93" t="s">
        <v>99</v>
      </c>
      <c r="B533" s="98">
        <v>46146</v>
      </c>
      <c r="C533" s="95">
        <v>16</v>
      </c>
      <c r="D533" s="96" t="s">
        <v>831</v>
      </c>
      <c r="E533" s="96" t="s">
        <v>831</v>
      </c>
      <c r="F533" s="95">
        <v>20</v>
      </c>
      <c r="G533" s="95" t="s">
        <v>1125</v>
      </c>
      <c r="H533" s="95">
        <v>50</v>
      </c>
      <c r="I533" s="95">
        <f>Parts_Purchase[[#This Row],[Qty In]]*Parts_Purchase[[#This Row],[MRP]]</f>
        <v>1000</v>
      </c>
      <c r="J533" s="14">
        <f t="shared" ref="J533:J595" si="22">MONTH(B533)</f>
        <v>5</v>
      </c>
      <c r="K533" s="37">
        <f t="shared" ref="K533:K595" si="23">YEAR(B533)</f>
        <v>2026</v>
      </c>
    </row>
    <row r="534" spans="1:11" x14ac:dyDescent="0.35">
      <c r="A534" s="93" t="s">
        <v>99</v>
      </c>
      <c r="B534" s="98">
        <v>46146</v>
      </c>
      <c r="C534" s="95">
        <v>16</v>
      </c>
      <c r="D534" s="95" t="s">
        <v>957</v>
      </c>
      <c r="E534" s="112" t="s">
        <v>958</v>
      </c>
      <c r="F534" s="95">
        <v>2</v>
      </c>
      <c r="G534" s="95" t="s">
        <v>1242</v>
      </c>
      <c r="H534" s="95">
        <v>52</v>
      </c>
      <c r="I534" s="95">
        <f>Parts_Purchase[[#This Row],[Qty In]]*Parts_Purchase[[#This Row],[MRP]]</f>
        <v>104</v>
      </c>
      <c r="J534" s="14">
        <f t="shared" si="22"/>
        <v>5</v>
      </c>
      <c r="K534" s="37">
        <f t="shared" si="23"/>
        <v>2026</v>
      </c>
    </row>
    <row r="535" spans="1:11" x14ac:dyDescent="0.35">
      <c r="A535" s="93" t="s">
        <v>99</v>
      </c>
      <c r="B535" s="98">
        <v>46146</v>
      </c>
      <c r="C535" s="95">
        <v>16</v>
      </c>
      <c r="D535" s="95" t="s">
        <v>366</v>
      </c>
      <c r="E535" s="95" t="s">
        <v>366</v>
      </c>
      <c r="F535" s="95">
        <v>20</v>
      </c>
      <c r="G535" s="95">
        <v>1</v>
      </c>
      <c r="H535" s="95">
        <v>2080</v>
      </c>
      <c r="I535" s="95">
        <f>Parts_Purchase[[#This Row],[Qty In]]*Parts_Purchase[[#This Row],[MRP]]</f>
        <v>41600</v>
      </c>
      <c r="J535" s="14">
        <f t="shared" si="22"/>
        <v>5</v>
      </c>
      <c r="K535" s="37">
        <f t="shared" si="23"/>
        <v>2026</v>
      </c>
    </row>
    <row r="536" spans="1:11" x14ac:dyDescent="0.35">
      <c r="A536" s="93" t="s">
        <v>99</v>
      </c>
      <c r="B536" s="98">
        <v>46146</v>
      </c>
      <c r="C536" s="95">
        <v>16</v>
      </c>
      <c r="D536" s="95" t="s">
        <v>665</v>
      </c>
      <c r="E536" s="95" t="s">
        <v>666</v>
      </c>
      <c r="F536" s="95">
        <v>2</v>
      </c>
      <c r="G536" s="95" t="s">
        <v>1026</v>
      </c>
      <c r="H536" s="95">
        <v>146</v>
      </c>
      <c r="I536" s="95">
        <f>Parts_Purchase[[#This Row],[Qty In]]*Parts_Purchase[[#This Row],[MRP]]</f>
        <v>292</v>
      </c>
      <c r="J536" s="14">
        <f t="shared" si="22"/>
        <v>5</v>
      </c>
      <c r="K536" s="37">
        <f t="shared" si="23"/>
        <v>2026</v>
      </c>
    </row>
    <row r="537" spans="1:11" x14ac:dyDescent="0.35">
      <c r="A537" s="93" t="s">
        <v>99</v>
      </c>
      <c r="B537" s="98">
        <v>46146</v>
      </c>
      <c r="C537" s="95">
        <v>16</v>
      </c>
      <c r="D537" s="95" t="s">
        <v>1338</v>
      </c>
      <c r="E537" s="95" t="s">
        <v>1339</v>
      </c>
      <c r="F537" s="95">
        <v>1</v>
      </c>
      <c r="G537" s="95">
        <v>36</v>
      </c>
      <c r="H537" s="95">
        <v>814</v>
      </c>
      <c r="I537" s="95">
        <f>Parts_Purchase[[#This Row],[Qty In]]*Parts_Purchase[[#This Row],[MRP]]</f>
        <v>814</v>
      </c>
      <c r="J537" s="14">
        <f t="shared" si="22"/>
        <v>5</v>
      </c>
      <c r="K537" s="37">
        <f t="shared" si="23"/>
        <v>2026</v>
      </c>
    </row>
    <row r="538" spans="1:11" x14ac:dyDescent="0.35">
      <c r="A538" s="93" t="s">
        <v>99</v>
      </c>
      <c r="B538" s="98">
        <v>46152</v>
      </c>
      <c r="C538" s="95">
        <v>4</v>
      </c>
      <c r="D538" s="95" t="s">
        <v>531</v>
      </c>
      <c r="E538" s="95" t="s">
        <v>532</v>
      </c>
      <c r="F538" s="95">
        <v>2</v>
      </c>
      <c r="G538" s="95" t="s">
        <v>1049</v>
      </c>
      <c r="H538" s="95">
        <v>60</v>
      </c>
      <c r="I538" s="95">
        <f>Parts_Purchase[[#This Row],[Qty In]]*Parts_Purchase[[#This Row],[MRP]]</f>
        <v>120</v>
      </c>
      <c r="J538" s="14">
        <f t="shared" si="22"/>
        <v>5</v>
      </c>
      <c r="K538" s="37">
        <f t="shared" si="23"/>
        <v>2026</v>
      </c>
    </row>
    <row r="539" spans="1:11" x14ac:dyDescent="0.35">
      <c r="A539" s="93" t="s">
        <v>99</v>
      </c>
      <c r="B539" s="98">
        <v>46152</v>
      </c>
      <c r="C539" s="95">
        <v>4</v>
      </c>
      <c r="D539" s="95" t="s">
        <v>90</v>
      </c>
      <c r="E539" s="95" t="s">
        <v>176</v>
      </c>
      <c r="F539" s="95">
        <v>12</v>
      </c>
      <c r="G539" s="95">
        <v>18</v>
      </c>
      <c r="H539" s="95">
        <v>359</v>
      </c>
      <c r="I539" s="95">
        <f>Parts_Purchase[[#This Row],[Qty In]]*Parts_Purchase[[#This Row],[MRP]]</f>
        <v>4308</v>
      </c>
      <c r="J539" s="14">
        <f t="shared" si="22"/>
        <v>5</v>
      </c>
      <c r="K539" s="37">
        <f t="shared" si="23"/>
        <v>2026</v>
      </c>
    </row>
    <row r="540" spans="1:11" x14ac:dyDescent="0.35">
      <c r="A540" s="93" t="s">
        <v>99</v>
      </c>
      <c r="B540" s="98">
        <v>46152</v>
      </c>
      <c r="C540" s="95">
        <v>4</v>
      </c>
      <c r="D540" s="95" t="s">
        <v>497</v>
      </c>
      <c r="E540" s="95" t="s">
        <v>498</v>
      </c>
      <c r="F540" s="95">
        <v>7</v>
      </c>
      <c r="G540" s="95">
        <v>63</v>
      </c>
      <c r="H540" s="95">
        <v>107</v>
      </c>
      <c r="I540" s="95">
        <f>Parts_Purchase[[#This Row],[Qty In]]*Parts_Purchase[[#This Row],[MRP]]</f>
        <v>749</v>
      </c>
      <c r="J540" s="14">
        <f t="shared" si="22"/>
        <v>5</v>
      </c>
      <c r="K540" s="37">
        <f t="shared" si="23"/>
        <v>2026</v>
      </c>
    </row>
    <row r="541" spans="1:11" x14ac:dyDescent="0.35">
      <c r="A541" s="93" t="s">
        <v>99</v>
      </c>
      <c r="B541" s="98">
        <v>46152</v>
      </c>
      <c r="C541" s="95">
        <v>4</v>
      </c>
      <c r="D541" s="95" t="s">
        <v>499</v>
      </c>
      <c r="E541" s="95" t="s">
        <v>500</v>
      </c>
      <c r="F541" s="95">
        <v>14</v>
      </c>
      <c r="G541" s="95">
        <v>63</v>
      </c>
      <c r="H541" s="95">
        <v>495</v>
      </c>
      <c r="I541" s="95">
        <f>Parts_Purchase[[#This Row],[Qty In]]*Parts_Purchase[[#This Row],[MRP]]</f>
        <v>6930</v>
      </c>
      <c r="J541" s="14">
        <f t="shared" si="22"/>
        <v>5</v>
      </c>
      <c r="K541" s="37">
        <f t="shared" si="23"/>
        <v>2026</v>
      </c>
    </row>
    <row r="542" spans="1:11" ht="15" customHeight="1" x14ac:dyDescent="0.35">
      <c r="A542" s="93" t="s">
        <v>1512</v>
      </c>
      <c r="B542" s="98">
        <v>46154</v>
      </c>
      <c r="C542" s="95">
        <v>2</v>
      </c>
      <c r="D542" s="95" t="s">
        <v>1358</v>
      </c>
      <c r="E542" s="95" t="s">
        <v>1359</v>
      </c>
      <c r="F542" s="95">
        <v>2</v>
      </c>
      <c r="G542" s="95">
        <v>63</v>
      </c>
      <c r="H542" s="95">
        <v>580</v>
      </c>
      <c r="I542" s="95">
        <f>Parts_Purchase[[#This Row],[Qty In]]*Parts_Purchase[[#This Row],[MRP]]</f>
        <v>1160</v>
      </c>
      <c r="J542" s="14">
        <f t="shared" si="22"/>
        <v>5</v>
      </c>
      <c r="K542" s="37">
        <f t="shared" si="23"/>
        <v>2026</v>
      </c>
    </row>
    <row r="543" spans="1:11" x14ac:dyDescent="0.35">
      <c r="A543" s="93" t="s">
        <v>99</v>
      </c>
      <c r="B543" s="98">
        <v>46159</v>
      </c>
      <c r="C543" s="95">
        <v>19</v>
      </c>
      <c r="D543" s="95" t="s">
        <v>1378</v>
      </c>
      <c r="E543" s="95" t="s">
        <v>812</v>
      </c>
      <c r="F543" s="95">
        <v>10</v>
      </c>
      <c r="G543" s="95">
        <v>40</v>
      </c>
      <c r="H543" s="95">
        <v>91</v>
      </c>
      <c r="I543" s="95">
        <f>Parts_Purchase[[#This Row],[Qty In]]*Parts_Purchase[[#This Row],[MRP]]</f>
        <v>910</v>
      </c>
      <c r="J543" s="14">
        <f t="shared" si="22"/>
        <v>5</v>
      </c>
      <c r="K543" s="37">
        <f t="shared" si="23"/>
        <v>2026</v>
      </c>
    </row>
    <row r="544" spans="1:11" x14ac:dyDescent="0.35">
      <c r="A544" s="93" t="s">
        <v>99</v>
      </c>
      <c r="B544" s="98">
        <v>46159</v>
      </c>
      <c r="C544" s="95">
        <v>19</v>
      </c>
      <c r="D544" s="95" t="s">
        <v>1206</v>
      </c>
      <c r="E544" s="95" t="s">
        <v>1207</v>
      </c>
      <c r="F544" s="95">
        <v>1</v>
      </c>
      <c r="G544" s="95">
        <v>64</v>
      </c>
      <c r="H544" s="95">
        <v>279</v>
      </c>
      <c r="I544" s="95">
        <f>Parts_Purchase[[#This Row],[Qty In]]*Parts_Purchase[[#This Row],[MRP]]</f>
        <v>279</v>
      </c>
      <c r="J544" s="14">
        <f t="shared" si="22"/>
        <v>5</v>
      </c>
      <c r="K544" s="37">
        <f t="shared" si="23"/>
        <v>2026</v>
      </c>
    </row>
    <row r="545" spans="1:11" x14ac:dyDescent="0.35">
      <c r="A545" s="93" t="s">
        <v>99</v>
      </c>
      <c r="B545" s="98">
        <v>46159</v>
      </c>
      <c r="C545" s="95">
        <v>19</v>
      </c>
      <c r="D545" s="95" t="s">
        <v>679</v>
      </c>
      <c r="E545" s="95" t="s">
        <v>680</v>
      </c>
      <c r="F545" s="95">
        <v>2</v>
      </c>
      <c r="G545" s="95">
        <v>39</v>
      </c>
      <c r="H545" s="95">
        <v>3264</v>
      </c>
      <c r="I545" s="95">
        <f>Parts_Purchase[[#This Row],[Qty In]]*Parts_Purchase[[#This Row],[MRP]]</f>
        <v>6528</v>
      </c>
      <c r="J545" s="14">
        <f t="shared" si="22"/>
        <v>5</v>
      </c>
      <c r="K545" s="37">
        <f t="shared" si="23"/>
        <v>2026</v>
      </c>
    </row>
    <row r="546" spans="1:11" x14ac:dyDescent="0.35">
      <c r="A546" s="93" t="s">
        <v>99</v>
      </c>
      <c r="B546" s="98">
        <v>46159</v>
      </c>
      <c r="C546" s="95">
        <v>19</v>
      </c>
      <c r="D546" s="95" t="s">
        <v>316</v>
      </c>
      <c r="E546" s="95" t="s">
        <v>344</v>
      </c>
      <c r="F546" s="95">
        <v>1</v>
      </c>
      <c r="G546" s="95">
        <v>37</v>
      </c>
      <c r="H546" s="95">
        <v>250</v>
      </c>
      <c r="I546" s="95">
        <f>Parts_Purchase[[#This Row],[Qty In]]*Parts_Purchase[[#This Row],[MRP]]</f>
        <v>250</v>
      </c>
      <c r="J546" s="14">
        <f t="shared" si="22"/>
        <v>5</v>
      </c>
      <c r="K546" s="37">
        <f t="shared" si="23"/>
        <v>2026</v>
      </c>
    </row>
    <row r="547" spans="1:11" x14ac:dyDescent="0.35">
      <c r="A547" s="93" t="s">
        <v>99</v>
      </c>
      <c r="B547" s="98">
        <v>46159</v>
      </c>
      <c r="C547" s="95">
        <v>19</v>
      </c>
      <c r="D547" s="95" t="s">
        <v>103</v>
      </c>
      <c r="E547" s="95" t="s">
        <v>334</v>
      </c>
      <c r="F547" s="95">
        <v>4</v>
      </c>
      <c r="G547" s="95" t="s">
        <v>1056</v>
      </c>
      <c r="H547" s="95">
        <v>113</v>
      </c>
      <c r="I547" s="95">
        <f>Parts_Purchase[[#This Row],[Qty In]]*Parts_Purchase[[#This Row],[MRP]]</f>
        <v>452</v>
      </c>
      <c r="J547" s="14">
        <f t="shared" si="22"/>
        <v>5</v>
      </c>
      <c r="K547" s="37">
        <f t="shared" si="23"/>
        <v>2026</v>
      </c>
    </row>
    <row r="548" spans="1:11" x14ac:dyDescent="0.35">
      <c r="A548" s="93" t="s">
        <v>99</v>
      </c>
      <c r="B548" s="98">
        <v>46159</v>
      </c>
      <c r="C548" s="95">
        <v>19</v>
      </c>
      <c r="D548" s="95" t="s">
        <v>313</v>
      </c>
      <c r="E548" s="95" t="s">
        <v>338</v>
      </c>
      <c r="F548" s="95">
        <v>8</v>
      </c>
      <c r="G548" s="95" t="s">
        <v>1024</v>
      </c>
      <c r="H548" s="95">
        <v>368</v>
      </c>
      <c r="I548" s="95">
        <f>Parts_Purchase[[#This Row],[Qty In]]*Parts_Purchase[[#This Row],[MRP]]</f>
        <v>2944</v>
      </c>
      <c r="J548" s="14">
        <f t="shared" si="22"/>
        <v>5</v>
      </c>
      <c r="K548" s="37">
        <f t="shared" si="23"/>
        <v>2026</v>
      </c>
    </row>
    <row r="549" spans="1:11" x14ac:dyDescent="0.35">
      <c r="A549" s="93" t="s">
        <v>99</v>
      </c>
      <c r="B549" s="98">
        <v>46159</v>
      </c>
      <c r="C549" s="95">
        <v>19</v>
      </c>
      <c r="D549" s="95" t="s">
        <v>101</v>
      </c>
      <c r="E549" s="95" t="s">
        <v>333</v>
      </c>
      <c r="F549" s="95">
        <v>7</v>
      </c>
      <c r="G549" s="95">
        <v>38</v>
      </c>
      <c r="H549" s="95">
        <v>641</v>
      </c>
      <c r="I549" s="95">
        <f>Parts_Purchase[[#This Row],[Qty In]]*Parts_Purchase[[#This Row],[MRP]]</f>
        <v>4487</v>
      </c>
      <c r="J549" s="14">
        <f t="shared" si="22"/>
        <v>5</v>
      </c>
      <c r="K549" s="37">
        <f t="shared" si="23"/>
        <v>2026</v>
      </c>
    </row>
    <row r="550" spans="1:11" x14ac:dyDescent="0.35">
      <c r="A550" s="93" t="s">
        <v>99</v>
      </c>
      <c r="B550" s="98">
        <v>46159</v>
      </c>
      <c r="C550" s="95">
        <v>19</v>
      </c>
      <c r="D550" s="95" t="s">
        <v>1393</v>
      </c>
      <c r="E550" s="95" t="s">
        <v>1393</v>
      </c>
      <c r="F550" s="95">
        <v>1</v>
      </c>
      <c r="G550" s="95" t="s">
        <v>1056</v>
      </c>
      <c r="H550" s="95">
        <v>8</v>
      </c>
      <c r="I550" s="95">
        <f>Parts_Purchase[[#This Row],[Qty In]]*Parts_Purchase[[#This Row],[MRP]]</f>
        <v>8</v>
      </c>
      <c r="J550" s="14">
        <f t="shared" si="22"/>
        <v>5</v>
      </c>
      <c r="K550" s="37">
        <f t="shared" si="23"/>
        <v>2026</v>
      </c>
    </row>
    <row r="551" spans="1:11" x14ac:dyDescent="0.35">
      <c r="A551" s="93" t="s">
        <v>99</v>
      </c>
      <c r="B551" s="98">
        <v>46159</v>
      </c>
      <c r="C551" s="95">
        <v>19</v>
      </c>
      <c r="D551" s="95" t="s">
        <v>1395</v>
      </c>
      <c r="E551" s="95" t="s">
        <v>1396</v>
      </c>
      <c r="F551" s="95">
        <v>3</v>
      </c>
      <c r="G551" s="95" t="s">
        <v>1056</v>
      </c>
      <c r="H551" s="95">
        <v>10</v>
      </c>
      <c r="I551" s="95">
        <f>Parts_Purchase[[#This Row],[Qty In]]*Parts_Purchase[[#This Row],[MRP]]</f>
        <v>30</v>
      </c>
      <c r="J551" s="14">
        <f t="shared" si="22"/>
        <v>5</v>
      </c>
      <c r="K551" s="37">
        <f t="shared" si="23"/>
        <v>2026</v>
      </c>
    </row>
    <row r="552" spans="1:11" x14ac:dyDescent="0.35">
      <c r="A552" s="93" t="s">
        <v>99</v>
      </c>
      <c r="B552" s="98">
        <v>46159</v>
      </c>
      <c r="C552" s="95">
        <v>19</v>
      </c>
      <c r="D552" s="95" t="s">
        <v>1394</v>
      </c>
      <c r="E552" s="95" t="s">
        <v>1394</v>
      </c>
      <c r="F552" s="95">
        <v>20</v>
      </c>
      <c r="G552" s="95" t="s">
        <v>1056</v>
      </c>
      <c r="H552" s="95">
        <v>6</v>
      </c>
      <c r="I552" s="95">
        <f>Parts_Purchase[[#This Row],[Qty In]]*Parts_Purchase[[#This Row],[MRP]]</f>
        <v>120</v>
      </c>
      <c r="J552" s="14">
        <f t="shared" si="22"/>
        <v>5</v>
      </c>
      <c r="K552" s="37">
        <f t="shared" si="23"/>
        <v>2026</v>
      </c>
    </row>
    <row r="553" spans="1:11" x14ac:dyDescent="0.35">
      <c r="A553" s="93" t="s">
        <v>99</v>
      </c>
      <c r="B553" s="98">
        <v>46159</v>
      </c>
      <c r="C553" s="95">
        <v>19</v>
      </c>
      <c r="D553" s="95" t="s">
        <v>106</v>
      </c>
      <c r="E553" s="95" t="s">
        <v>339</v>
      </c>
      <c r="F553" s="95">
        <v>12</v>
      </c>
      <c r="G553" s="95" t="s">
        <v>1053</v>
      </c>
      <c r="H553" s="95">
        <v>9</v>
      </c>
      <c r="I553" s="95">
        <f>Parts_Purchase[[#This Row],[Qty In]]*Parts_Purchase[[#This Row],[MRP]]</f>
        <v>108</v>
      </c>
      <c r="J553" s="14">
        <f t="shared" si="22"/>
        <v>5</v>
      </c>
      <c r="K553" s="37">
        <f t="shared" si="23"/>
        <v>2026</v>
      </c>
    </row>
    <row r="554" spans="1:11" x14ac:dyDescent="0.35">
      <c r="A554" s="93" t="s">
        <v>99</v>
      </c>
      <c r="B554" s="98">
        <v>46159</v>
      </c>
      <c r="C554" s="95">
        <v>19</v>
      </c>
      <c r="D554" s="95" t="s">
        <v>127</v>
      </c>
      <c r="E554" s="95" t="s">
        <v>364</v>
      </c>
      <c r="F554" s="95">
        <v>4</v>
      </c>
      <c r="G554" s="95" t="s">
        <v>1063</v>
      </c>
      <c r="H554" s="95">
        <v>527</v>
      </c>
      <c r="I554" s="95">
        <f>Parts_Purchase[[#This Row],[Qty In]]*Parts_Purchase[[#This Row],[MRP]]</f>
        <v>2108</v>
      </c>
      <c r="J554" s="14">
        <f t="shared" si="22"/>
        <v>5</v>
      </c>
      <c r="K554" s="37">
        <f t="shared" si="23"/>
        <v>2026</v>
      </c>
    </row>
    <row r="555" spans="1:11" x14ac:dyDescent="0.35">
      <c r="A555" s="93" t="s">
        <v>99</v>
      </c>
      <c r="B555" s="98">
        <v>46159</v>
      </c>
      <c r="C555" s="95">
        <v>19</v>
      </c>
      <c r="D555" s="95" t="s">
        <v>128</v>
      </c>
      <c r="E555" s="95" t="s">
        <v>364</v>
      </c>
      <c r="F555" s="95">
        <v>4</v>
      </c>
      <c r="G555" s="95" t="s">
        <v>1063</v>
      </c>
      <c r="H555" s="95">
        <v>369</v>
      </c>
      <c r="I555" s="95">
        <f>Parts_Purchase[[#This Row],[Qty In]]*Parts_Purchase[[#This Row],[MRP]]</f>
        <v>1476</v>
      </c>
      <c r="J555" s="14">
        <f t="shared" si="22"/>
        <v>5</v>
      </c>
      <c r="K555" s="37">
        <f t="shared" si="23"/>
        <v>2026</v>
      </c>
    </row>
    <row r="556" spans="1:11" x14ac:dyDescent="0.35">
      <c r="A556" s="93" t="s">
        <v>99</v>
      </c>
      <c r="B556" s="98">
        <v>46159</v>
      </c>
      <c r="C556" s="95">
        <v>19</v>
      </c>
      <c r="D556" s="95" t="s">
        <v>1358</v>
      </c>
      <c r="E556" s="95" t="s">
        <v>1359</v>
      </c>
      <c r="F556" s="95">
        <v>2</v>
      </c>
      <c r="G556" s="95">
        <v>63</v>
      </c>
      <c r="H556" s="95">
        <v>580</v>
      </c>
      <c r="I556" s="95">
        <f>Parts_Purchase[[#This Row],[Qty In]]*Parts_Purchase[[#This Row],[MRP]]</f>
        <v>1160</v>
      </c>
      <c r="J556" s="14">
        <f t="shared" si="22"/>
        <v>5</v>
      </c>
      <c r="K556" s="37">
        <f t="shared" si="23"/>
        <v>2026</v>
      </c>
    </row>
    <row r="557" spans="1:11" x14ac:dyDescent="0.35">
      <c r="A557" s="93" t="s">
        <v>99</v>
      </c>
      <c r="B557" s="98">
        <v>46159</v>
      </c>
      <c r="C557" s="95">
        <v>19</v>
      </c>
      <c r="D557" s="95" t="s">
        <v>531</v>
      </c>
      <c r="E557" s="95" t="s">
        <v>532</v>
      </c>
      <c r="F557" s="95">
        <v>2</v>
      </c>
      <c r="G557" s="95" t="s">
        <v>1049</v>
      </c>
      <c r="H557" s="95">
        <v>60</v>
      </c>
      <c r="I557" s="95">
        <f>Parts_Purchase[[#This Row],[Qty In]]*Parts_Purchase[[#This Row],[MRP]]</f>
        <v>120</v>
      </c>
      <c r="J557" s="14">
        <f t="shared" si="22"/>
        <v>5</v>
      </c>
      <c r="K557" s="37">
        <f t="shared" si="23"/>
        <v>2026</v>
      </c>
    </row>
    <row r="558" spans="1:11" x14ac:dyDescent="0.35">
      <c r="A558" s="93" t="s">
        <v>99</v>
      </c>
      <c r="B558" s="98">
        <v>46159</v>
      </c>
      <c r="C558" s="95">
        <v>19</v>
      </c>
      <c r="D558" s="95" t="s">
        <v>1317</v>
      </c>
      <c r="E558" s="95" t="s">
        <v>1318</v>
      </c>
      <c r="F558" s="95">
        <v>8</v>
      </c>
      <c r="G558" s="95" t="s">
        <v>1062</v>
      </c>
      <c r="H558" s="95">
        <v>59</v>
      </c>
      <c r="I558" s="95">
        <f>Parts_Purchase[[#This Row],[Qty In]]*Parts_Purchase[[#This Row],[MRP]]</f>
        <v>472</v>
      </c>
      <c r="J558" s="14">
        <f t="shared" si="22"/>
        <v>5</v>
      </c>
      <c r="K558" s="37">
        <f t="shared" si="23"/>
        <v>2026</v>
      </c>
    </row>
    <row r="559" spans="1:11" x14ac:dyDescent="0.35">
      <c r="A559" s="93" t="s">
        <v>99</v>
      </c>
      <c r="B559" s="98">
        <v>46159</v>
      </c>
      <c r="C559" s="95">
        <v>19</v>
      </c>
      <c r="D559" s="95" t="s">
        <v>115</v>
      </c>
      <c r="E559" s="95" t="s">
        <v>331</v>
      </c>
      <c r="F559" s="95">
        <v>8</v>
      </c>
      <c r="G559" s="95">
        <v>43</v>
      </c>
      <c r="H559" s="95">
        <v>295</v>
      </c>
      <c r="I559" s="95">
        <f>Parts_Purchase[[#This Row],[Qty In]]*Parts_Purchase[[#This Row],[MRP]]</f>
        <v>2360</v>
      </c>
      <c r="J559" s="14">
        <f>MONTH(B559)</f>
        <v>5</v>
      </c>
      <c r="K559" s="37">
        <f>YEAR(B559)</f>
        <v>2026</v>
      </c>
    </row>
    <row r="560" spans="1:11" x14ac:dyDescent="0.35">
      <c r="A560" s="93" t="s">
        <v>99</v>
      </c>
      <c r="B560" s="98">
        <v>46164</v>
      </c>
      <c r="C560" s="95">
        <v>22</v>
      </c>
      <c r="D560" s="95" t="s">
        <v>115</v>
      </c>
      <c r="E560" s="95" t="s">
        <v>331</v>
      </c>
      <c r="F560" s="95">
        <v>8</v>
      </c>
      <c r="G560" s="95">
        <v>43</v>
      </c>
      <c r="H560" s="95">
        <v>295</v>
      </c>
      <c r="I560" s="95">
        <f>Parts_Purchase[[#This Row],[Qty In]]*Parts_Purchase[[#This Row],[MRP]]</f>
        <v>2360</v>
      </c>
      <c r="J560" s="14">
        <f t="shared" si="22"/>
        <v>5</v>
      </c>
      <c r="K560" s="37">
        <f t="shared" si="23"/>
        <v>2026</v>
      </c>
    </row>
    <row r="561" spans="1:11" x14ac:dyDescent="0.35">
      <c r="A561" s="93" t="s">
        <v>99</v>
      </c>
      <c r="B561" s="98">
        <v>46164</v>
      </c>
      <c r="C561" s="95">
        <v>22</v>
      </c>
      <c r="D561" s="95" t="s">
        <v>313</v>
      </c>
      <c r="E561" s="95" t="s">
        <v>338</v>
      </c>
      <c r="F561" s="95">
        <v>8</v>
      </c>
      <c r="G561" s="95" t="s">
        <v>1024</v>
      </c>
      <c r="H561" s="95">
        <v>368</v>
      </c>
      <c r="I561" s="95">
        <f>Parts_Purchase[[#This Row],[Qty In]]*Parts_Purchase[[#This Row],[MRP]]</f>
        <v>2944</v>
      </c>
      <c r="J561" s="14">
        <f t="shared" si="22"/>
        <v>5</v>
      </c>
      <c r="K561" s="37">
        <f t="shared" si="23"/>
        <v>2026</v>
      </c>
    </row>
    <row r="562" spans="1:11" x14ac:dyDescent="0.35">
      <c r="A562" s="93" t="s">
        <v>99</v>
      </c>
      <c r="B562" s="98">
        <v>46164</v>
      </c>
      <c r="C562" s="95">
        <v>22</v>
      </c>
      <c r="D562" s="95" t="s">
        <v>106</v>
      </c>
      <c r="E562" s="95" t="s">
        <v>339</v>
      </c>
      <c r="F562" s="95">
        <v>25</v>
      </c>
      <c r="G562" s="95" t="s">
        <v>1406</v>
      </c>
      <c r="H562" s="95">
        <v>9</v>
      </c>
      <c r="I562" s="95">
        <f>Parts_Purchase[[#This Row],[Qty In]]*Parts_Purchase[[#This Row],[MRP]]</f>
        <v>225</v>
      </c>
      <c r="J562" s="14">
        <f t="shared" si="22"/>
        <v>5</v>
      </c>
      <c r="K562" s="37">
        <f t="shared" si="23"/>
        <v>2026</v>
      </c>
    </row>
    <row r="563" spans="1:11" x14ac:dyDescent="0.35">
      <c r="A563" s="93" t="s">
        <v>99</v>
      </c>
      <c r="B563" s="98">
        <v>46164</v>
      </c>
      <c r="C563" s="95">
        <v>22</v>
      </c>
      <c r="D563" s="95" t="s">
        <v>1286</v>
      </c>
      <c r="E563" s="95" t="s">
        <v>1287</v>
      </c>
      <c r="F563" s="95">
        <v>1</v>
      </c>
      <c r="G563" s="95">
        <v>42</v>
      </c>
      <c r="H563" s="95">
        <v>673</v>
      </c>
      <c r="I563" s="95">
        <f>Parts_Purchase[[#This Row],[Qty In]]*Parts_Purchase[[#This Row],[MRP]]</f>
        <v>673</v>
      </c>
      <c r="J563" s="14">
        <f t="shared" si="22"/>
        <v>5</v>
      </c>
      <c r="K563" s="37">
        <f t="shared" si="23"/>
        <v>2026</v>
      </c>
    </row>
    <row r="564" spans="1:11" x14ac:dyDescent="0.35">
      <c r="A564" s="93" t="s">
        <v>99</v>
      </c>
      <c r="B564" s="98">
        <v>46164</v>
      </c>
      <c r="C564" s="95">
        <v>22</v>
      </c>
      <c r="D564" s="95" t="s">
        <v>1284</v>
      </c>
      <c r="E564" s="95" t="s">
        <v>1285</v>
      </c>
      <c r="F564" s="95">
        <v>1</v>
      </c>
      <c r="G564" s="95">
        <v>42</v>
      </c>
      <c r="H564" s="95">
        <v>673</v>
      </c>
      <c r="I564" s="95">
        <f>Parts_Purchase[[#This Row],[Qty In]]*Parts_Purchase[[#This Row],[MRP]]</f>
        <v>673</v>
      </c>
      <c r="J564" s="14">
        <f t="shared" si="22"/>
        <v>5</v>
      </c>
      <c r="K564" s="37">
        <f t="shared" si="23"/>
        <v>2026</v>
      </c>
    </row>
    <row r="565" spans="1:11" x14ac:dyDescent="0.35">
      <c r="A565" s="93" t="s">
        <v>99</v>
      </c>
      <c r="B565" s="98">
        <v>46164</v>
      </c>
      <c r="C565" s="95">
        <v>22</v>
      </c>
      <c r="D565" s="95" t="s">
        <v>1404</v>
      </c>
      <c r="E565" s="95" t="s">
        <v>1407</v>
      </c>
      <c r="F565" s="95">
        <v>1</v>
      </c>
      <c r="G565" s="95">
        <v>42</v>
      </c>
      <c r="H565" s="95">
        <v>1678</v>
      </c>
      <c r="I565" s="95">
        <f>Parts_Purchase[[#This Row],[Qty In]]*Parts_Purchase[[#This Row],[MRP]]</f>
        <v>1678</v>
      </c>
      <c r="J565" s="14">
        <f t="shared" si="22"/>
        <v>5</v>
      </c>
      <c r="K565" s="37">
        <f t="shared" si="23"/>
        <v>2026</v>
      </c>
    </row>
    <row r="566" spans="1:11" x14ac:dyDescent="0.35">
      <c r="A566" s="93" t="s">
        <v>99</v>
      </c>
      <c r="B566" s="98">
        <v>46164</v>
      </c>
      <c r="C566" s="95">
        <v>22</v>
      </c>
      <c r="D566" s="95" t="s">
        <v>1006</v>
      </c>
      <c r="E566" s="112" t="s">
        <v>1007</v>
      </c>
      <c r="F566" s="95">
        <v>12</v>
      </c>
      <c r="G566" s="95">
        <v>45</v>
      </c>
      <c r="H566" s="95">
        <v>96</v>
      </c>
      <c r="I566" s="95">
        <f>Parts_Purchase[[#This Row],[Qty In]]*Parts_Purchase[[#This Row],[MRP]]</f>
        <v>1152</v>
      </c>
      <c r="J566" s="14">
        <f t="shared" si="22"/>
        <v>5</v>
      </c>
      <c r="K566" s="37">
        <f t="shared" si="23"/>
        <v>2026</v>
      </c>
    </row>
    <row r="567" spans="1:11" x14ac:dyDescent="0.35">
      <c r="A567" s="93" t="s">
        <v>99</v>
      </c>
      <c r="B567" s="98">
        <v>46164</v>
      </c>
      <c r="C567" s="95">
        <v>22</v>
      </c>
      <c r="D567" s="95" t="s">
        <v>1011</v>
      </c>
      <c r="E567" s="95" t="s">
        <v>1013</v>
      </c>
      <c r="F567" s="95">
        <v>4</v>
      </c>
      <c r="G567" s="95">
        <v>62</v>
      </c>
      <c r="H567" s="95">
        <v>56</v>
      </c>
      <c r="I567" s="95">
        <f>Parts_Purchase[[#This Row],[Qty In]]*Parts_Purchase[[#This Row],[MRP]]</f>
        <v>224</v>
      </c>
      <c r="J567" s="14">
        <f t="shared" si="22"/>
        <v>5</v>
      </c>
      <c r="K567" s="37">
        <f t="shared" si="23"/>
        <v>2026</v>
      </c>
    </row>
    <row r="568" spans="1:11" x14ac:dyDescent="0.35">
      <c r="A568" s="93" t="s">
        <v>99</v>
      </c>
      <c r="B568" s="98">
        <v>46164</v>
      </c>
      <c r="C568" s="95">
        <v>22</v>
      </c>
      <c r="D568" s="109" t="s">
        <v>1403</v>
      </c>
      <c r="E568" s="109" t="s">
        <v>1403</v>
      </c>
      <c r="F568" s="95">
        <v>10</v>
      </c>
      <c r="G568" s="95" t="s">
        <v>1050</v>
      </c>
      <c r="H568" s="95">
        <v>2</v>
      </c>
      <c r="I568" s="95">
        <f>Parts_Purchase[[#This Row],[Qty In]]*Parts_Purchase[[#This Row],[MRP]]</f>
        <v>20</v>
      </c>
      <c r="J568" s="14">
        <f t="shared" si="22"/>
        <v>5</v>
      </c>
      <c r="K568" s="37">
        <f t="shared" si="23"/>
        <v>2026</v>
      </c>
    </row>
    <row r="569" spans="1:11" x14ac:dyDescent="0.35">
      <c r="A569" s="93" t="s">
        <v>99</v>
      </c>
      <c r="B569" s="98">
        <v>46164</v>
      </c>
      <c r="C569" s="95">
        <v>22</v>
      </c>
      <c r="D569" s="95" t="s">
        <v>312</v>
      </c>
      <c r="E569" s="95" t="s">
        <v>337</v>
      </c>
      <c r="F569" s="95">
        <v>2</v>
      </c>
      <c r="G569" s="95">
        <v>29</v>
      </c>
      <c r="H569" s="95">
        <v>1259</v>
      </c>
      <c r="I569" s="95">
        <f>Parts_Purchase[[#This Row],[Qty In]]*Parts_Purchase[[#This Row],[MRP]]</f>
        <v>2518</v>
      </c>
      <c r="J569" s="14">
        <f t="shared" si="22"/>
        <v>5</v>
      </c>
      <c r="K569" s="37">
        <f t="shared" si="23"/>
        <v>2026</v>
      </c>
    </row>
    <row r="570" spans="1:11" x14ac:dyDescent="0.35">
      <c r="A570" s="93" t="s">
        <v>99</v>
      </c>
      <c r="B570" s="98">
        <v>46164</v>
      </c>
      <c r="C570" s="95">
        <v>22</v>
      </c>
      <c r="D570" s="95" t="s">
        <v>120</v>
      </c>
      <c r="E570" s="95" t="s">
        <v>336</v>
      </c>
      <c r="F570" s="95">
        <v>3</v>
      </c>
      <c r="G570" s="95" t="s">
        <v>1034</v>
      </c>
      <c r="H570" s="95">
        <v>1211</v>
      </c>
      <c r="I570" s="95">
        <f>Parts_Purchase[[#This Row],[Qty In]]*Parts_Purchase[[#This Row],[MRP]]</f>
        <v>3633</v>
      </c>
      <c r="J570" s="14">
        <f t="shared" si="22"/>
        <v>5</v>
      </c>
      <c r="K570" s="37">
        <f t="shared" si="23"/>
        <v>2026</v>
      </c>
    </row>
    <row r="571" spans="1:11" x14ac:dyDescent="0.35">
      <c r="A571" s="93" t="s">
        <v>99</v>
      </c>
      <c r="B571" s="98">
        <v>46164</v>
      </c>
      <c r="C571" s="95">
        <v>22</v>
      </c>
      <c r="D571" s="95" t="s">
        <v>143</v>
      </c>
      <c r="E571" s="95" t="s">
        <v>328</v>
      </c>
      <c r="F571" s="95">
        <v>2</v>
      </c>
      <c r="G571" s="95">
        <v>58</v>
      </c>
      <c r="H571" s="95">
        <v>1000</v>
      </c>
      <c r="I571" s="95">
        <f>Parts_Purchase[[#This Row],[Qty In]]*Parts_Purchase[[#This Row],[MRP]]</f>
        <v>2000</v>
      </c>
      <c r="J571" s="14">
        <f t="shared" si="22"/>
        <v>5</v>
      </c>
      <c r="K571" s="37">
        <f t="shared" si="23"/>
        <v>2026</v>
      </c>
    </row>
    <row r="572" spans="1:11" x14ac:dyDescent="0.35">
      <c r="A572" s="93" t="s">
        <v>99</v>
      </c>
      <c r="B572" s="98">
        <v>46164</v>
      </c>
      <c r="C572" s="95">
        <v>22</v>
      </c>
      <c r="D572" s="95" t="s">
        <v>1405</v>
      </c>
      <c r="E572" s="95" t="s">
        <v>1408</v>
      </c>
      <c r="F572" s="95">
        <v>2</v>
      </c>
      <c r="G572" s="95">
        <v>58</v>
      </c>
      <c r="H572" s="95">
        <v>1023</v>
      </c>
      <c r="I572" s="95">
        <f>Parts_Purchase[[#This Row],[Qty In]]*Parts_Purchase[[#This Row],[MRP]]</f>
        <v>2046</v>
      </c>
      <c r="J572" s="14">
        <f t="shared" si="22"/>
        <v>5</v>
      </c>
      <c r="K572" s="37">
        <f t="shared" si="23"/>
        <v>2026</v>
      </c>
    </row>
    <row r="573" spans="1:11" x14ac:dyDescent="0.35">
      <c r="A573" s="93" t="s">
        <v>99</v>
      </c>
      <c r="B573" s="98">
        <v>46164</v>
      </c>
      <c r="C573" s="95">
        <v>22</v>
      </c>
      <c r="D573" s="95" t="s">
        <v>1012</v>
      </c>
      <c r="E573" s="95" t="s">
        <v>1013</v>
      </c>
      <c r="F573" s="95">
        <v>4</v>
      </c>
      <c r="G573" s="95">
        <v>62</v>
      </c>
      <c r="H573" s="95">
        <v>67</v>
      </c>
      <c r="I573" s="95">
        <f>Parts_Purchase[[#This Row],[Qty In]]*Parts_Purchase[[#This Row],[MRP]]</f>
        <v>268</v>
      </c>
      <c r="J573" s="14">
        <f t="shared" si="22"/>
        <v>5</v>
      </c>
      <c r="K573" s="37">
        <f t="shared" si="23"/>
        <v>2026</v>
      </c>
    </row>
    <row r="574" spans="1:11" x14ac:dyDescent="0.35">
      <c r="A574" s="93" t="s">
        <v>99</v>
      </c>
      <c r="B574" s="98">
        <v>46164</v>
      </c>
      <c r="C574" s="95">
        <v>22</v>
      </c>
      <c r="D574" s="95" t="s">
        <v>101</v>
      </c>
      <c r="E574" s="95" t="s">
        <v>333</v>
      </c>
      <c r="F574" s="95">
        <v>8</v>
      </c>
      <c r="G574" s="95">
        <v>38</v>
      </c>
      <c r="H574" s="95">
        <v>641</v>
      </c>
      <c r="I574" s="95">
        <f>Parts_Purchase[[#This Row],[Qty In]]*Parts_Purchase[[#This Row],[MRP]]</f>
        <v>5128</v>
      </c>
      <c r="J574" s="14">
        <f t="shared" si="22"/>
        <v>5</v>
      </c>
      <c r="K574" s="37">
        <f t="shared" si="23"/>
        <v>2026</v>
      </c>
    </row>
    <row r="575" spans="1:11" x14ac:dyDescent="0.35">
      <c r="A575" s="93" t="s">
        <v>99</v>
      </c>
      <c r="B575" s="98">
        <v>46164</v>
      </c>
      <c r="C575" s="95">
        <v>22</v>
      </c>
      <c r="D575" s="95" t="s">
        <v>103</v>
      </c>
      <c r="E575" s="95" t="s">
        <v>334</v>
      </c>
      <c r="F575" s="95">
        <v>4</v>
      </c>
      <c r="G575" s="95" t="s">
        <v>1056</v>
      </c>
      <c r="H575" s="95">
        <v>113</v>
      </c>
      <c r="I575" s="95">
        <f>Parts_Purchase[[#This Row],[Qty In]]*Parts_Purchase[[#This Row],[MRP]]</f>
        <v>452</v>
      </c>
      <c r="J575" s="14">
        <f t="shared" si="22"/>
        <v>5</v>
      </c>
      <c r="K575" s="37">
        <f t="shared" si="23"/>
        <v>2026</v>
      </c>
    </row>
    <row r="576" spans="1:11" x14ac:dyDescent="0.35">
      <c r="A576" s="93" t="s">
        <v>479</v>
      </c>
      <c r="B576" s="98">
        <v>46168</v>
      </c>
      <c r="C576" s="95">
        <v>0</v>
      </c>
      <c r="D576" s="95" t="s">
        <v>1410</v>
      </c>
      <c r="E576" s="95" t="s">
        <v>1410</v>
      </c>
      <c r="F576" s="95">
        <v>4</v>
      </c>
      <c r="G576" s="95">
        <v>40</v>
      </c>
      <c r="H576" s="95">
        <v>90</v>
      </c>
      <c r="I576" s="95">
        <f>Parts_Purchase[[#This Row],[Qty In]]*Parts_Purchase[[#This Row],[MRP]]</f>
        <v>360</v>
      </c>
      <c r="J576" s="14">
        <f t="shared" si="22"/>
        <v>5</v>
      </c>
      <c r="K576" s="37">
        <f t="shared" si="23"/>
        <v>2026</v>
      </c>
    </row>
    <row r="577" spans="1:11" x14ac:dyDescent="0.35">
      <c r="A577" s="93" t="s">
        <v>479</v>
      </c>
      <c r="B577" s="98">
        <v>46168</v>
      </c>
      <c r="C577" s="95">
        <v>0</v>
      </c>
      <c r="D577" s="95" t="s">
        <v>1411</v>
      </c>
      <c r="E577" s="95" t="s">
        <v>1411</v>
      </c>
      <c r="F577" s="95">
        <v>8</v>
      </c>
      <c r="G577" s="95">
        <v>40</v>
      </c>
      <c r="H577" s="95">
        <v>5</v>
      </c>
      <c r="I577" s="95">
        <f>Parts_Purchase[[#This Row],[Qty In]]*Parts_Purchase[[#This Row],[MRP]]</f>
        <v>40</v>
      </c>
      <c r="J577" s="14">
        <f t="shared" si="22"/>
        <v>5</v>
      </c>
      <c r="K577" s="37">
        <f t="shared" si="23"/>
        <v>2026</v>
      </c>
    </row>
    <row r="578" spans="1:11" x14ac:dyDescent="0.35">
      <c r="A578" s="93" t="s">
        <v>99</v>
      </c>
      <c r="B578" s="98">
        <v>46171</v>
      </c>
      <c r="C578" s="95">
        <v>23</v>
      </c>
      <c r="D578" s="95" t="s">
        <v>366</v>
      </c>
      <c r="E578" s="95" t="s">
        <v>366</v>
      </c>
      <c r="F578" s="95">
        <v>20</v>
      </c>
      <c r="G578" s="95">
        <v>1</v>
      </c>
      <c r="H578" s="95">
        <v>2080</v>
      </c>
      <c r="I578" s="95">
        <f>Parts_Purchase[[#This Row],[Qty In]]*Parts_Purchase[[#This Row],[MRP]]</f>
        <v>41600</v>
      </c>
      <c r="J578" s="14">
        <f t="shared" si="22"/>
        <v>5</v>
      </c>
      <c r="K578" s="37">
        <f t="shared" si="23"/>
        <v>2026</v>
      </c>
    </row>
    <row r="579" spans="1:11" x14ac:dyDescent="0.35">
      <c r="A579" s="93" t="s">
        <v>99</v>
      </c>
      <c r="B579" s="98">
        <v>46171</v>
      </c>
      <c r="C579" s="95">
        <v>23</v>
      </c>
      <c r="D579" s="95" t="s">
        <v>170</v>
      </c>
      <c r="E579" s="95" t="s">
        <v>1174</v>
      </c>
      <c r="F579" s="95">
        <v>12</v>
      </c>
      <c r="G579" s="95">
        <v>62</v>
      </c>
      <c r="H579" s="95">
        <v>85</v>
      </c>
      <c r="I579" s="95">
        <f>Parts_Purchase[[#This Row],[Qty In]]*Parts_Purchase[[#This Row],[MRP]]</f>
        <v>1020</v>
      </c>
      <c r="J579" s="14">
        <f t="shared" si="22"/>
        <v>5</v>
      </c>
      <c r="K579" s="37">
        <f t="shared" si="23"/>
        <v>2026</v>
      </c>
    </row>
    <row r="580" spans="1:11" x14ac:dyDescent="0.35">
      <c r="A580" s="93" t="s">
        <v>99</v>
      </c>
      <c r="B580" s="98">
        <v>46171</v>
      </c>
      <c r="C580" s="95">
        <v>23</v>
      </c>
      <c r="D580" s="95" t="s">
        <v>1422</v>
      </c>
      <c r="E580" s="95" t="s">
        <v>1423</v>
      </c>
      <c r="F580" s="95">
        <v>2</v>
      </c>
      <c r="G580" s="95">
        <v>42</v>
      </c>
      <c r="H580" s="95">
        <v>1163</v>
      </c>
      <c r="I580" s="95">
        <f>Parts_Purchase[[#This Row],[Qty In]]*Parts_Purchase[[#This Row],[MRP]]</f>
        <v>2326</v>
      </c>
      <c r="J580" s="14">
        <f t="shared" si="22"/>
        <v>5</v>
      </c>
      <c r="K580" s="37">
        <f t="shared" si="23"/>
        <v>2026</v>
      </c>
    </row>
    <row r="581" spans="1:11" x14ac:dyDescent="0.35">
      <c r="A581" s="93" t="s">
        <v>99</v>
      </c>
      <c r="B581" s="98">
        <v>46171</v>
      </c>
      <c r="C581" s="95">
        <v>23</v>
      </c>
      <c r="D581" s="95" t="s">
        <v>172</v>
      </c>
      <c r="E581" s="95" t="s">
        <v>326</v>
      </c>
      <c r="F581" s="95">
        <v>3</v>
      </c>
      <c r="G581" s="95">
        <v>44</v>
      </c>
      <c r="H581" s="95">
        <v>2296</v>
      </c>
      <c r="I581" s="95">
        <f>Parts_Purchase[[#This Row],[Qty In]]*Parts_Purchase[[#This Row],[MRP]]</f>
        <v>6888</v>
      </c>
      <c r="J581" s="14">
        <f t="shared" si="22"/>
        <v>5</v>
      </c>
      <c r="K581" s="37">
        <f t="shared" si="23"/>
        <v>2026</v>
      </c>
    </row>
    <row r="582" spans="1:11" x14ac:dyDescent="0.35">
      <c r="A582" s="93" t="s">
        <v>99</v>
      </c>
      <c r="B582" s="98">
        <v>46171</v>
      </c>
      <c r="C582" s="95">
        <v>23</v>
      </c>
      <c r="D582" s="95" t="s">
        <v>90</v>
      </c>
      <c r="E582" s="95" t="s">
        <v>176</v>
      </c>
      <c r="F582" s="95">
        <v>24</v>
      </c>
      <c r="G582" s="95">
        <v>18</v>
      </c>
      <c r="H582" s="95">
        <v>359</v>
      </c>
      <c r="I582" s="95">
        <f>Parts_Purchase[[#This Row],[Qty In]]*Parts_Purchase[[#This Row],[MRP]]</f>
        <v>8616</v>
      </c>
      <c r="J582" s="14">
        <f t="shared" si="22"/>
        <v>5</v>
      </c>
      <c r="K582" s="37">
        <f t="shared" si="23"/>
        <v>2026</v>
      </c>
    </row>
    <row r="583" spans="1:11" x14ac:dyDescent="0.35">
      <c r="A583" s="93" t="s">
        <v>99</v>
      </c>
      <c r="B583" s="98">
        <v>46174</v>
      </c>
      <c r="C583" s="95">
        <v>24</v>
      </c>
      <c r="D583" s="95" t="s">
        <v>845</v>
      </c>
      <c r="E583" s="95" t="s">
        <v>94</v>
      </c>
      <c r="F583" s="95">
        <v>5</v>
      </c>
      <c r="G583" s="95">
        <v>14</v>
      </c>
      <c r="H583" s="95">
        <v>258</v>
      </c>
      <c r="I583" s="95">
        <f>Parts_Purchase[[#This Row],[Qty In]]*Parts_Purchase[[#This Row],[MRP]]</f>
        <v>1290</v>
      </c>
      <c r="J583" s="14">
        <f t="shared" si="22"/>
        <v>6</v>
      </c>
      <c r="K583" s="37">
        <f t="shared" si="23"/>
        <v>2026</v>
      </c>
    </row>
    <row r="584" spans="1:11" x14ac:dyDescent="0.35">
      <c r="A584" s="93" t="s">
        <v>99</v>
      </c>
      <c r="B584" s="98">
        <v>46174</v>
      </c>
      <c r="C584" s="95">
        <v>24</v>
      </c>
      <c r="D584" s="95" t="s">
        <v>1434</v>
      </c>
      <c r="E584" s="95" t="s">
        <v>1439</v>
      </c>
      <c r="F584" s="95">
        <v>2</v>
      </c>
      <c r="G584" s="95">
        <v>49</v>
      </c>
      <c r="H584" s="95">
        <v>842</v>
      </c>
      <c r="I584" s="95">
        <f>Parts_Purchase[[#This Row],[Qty In]]*Parts_Purchase[[#This Row],[MRP]]</f>
        <v>1684</v>
      </c>
      <c r="J584" s="14">
        <f t="shared" si="22"/>
        <v>6</v>
      </c>
      <c r="K584" s="37">
        <f t="shared" si="23"/>
        <v>2026</v>
      </c>
    </row>
    <row r="585" spans="1:11" x14ac:dyDescent="0.35">
      <c r="A585" s="93" t="s">
        <v>99</v>
      </c>
      <c r="B585" s="98">
        <v>46174</v>
      </c>
      <c r="C585" s="95">
        <v>24</v>
      </c>
      <c r="D585" s="95" t="s">
        <v>1435</v>
      </c>
      <c r="E585" s="95" t="s">
        <v>1438</v>
      </c>
      <c r="F585" s="95">
        <v>2</v>
      </c>
      <c r="G585" s="95">
        <v>49</v>
      </c>
      <c r="H585" s="95">
        <v>1204</v>
      </c>
      <c r="I585" s="95">
        <f>Parts_Purchase[[#This Row],[Qty In]]*Parts_Purchase[[#This Row],[MRP]]</f>
        <v>2408</v>
      </c>
      <c r="J585" s="14">
        <f t="shared" si="22"/>
        <v>6</v>
      </c>
      <c r="K585" s="37">
        <f t="shared" si="23"/>
        <v>2026</v>
      </c>
    </row>
    <row r="586" spans="1:11" x14ac:dyDescent="0.35">
      <c r="A586" s="93" t="s">
        <v>99</v>
      </c>
      <c r="B586" s="98">
        <v>46174</v>
      </c>
      <c r="C586" s="95">
        <v>24</v>
      </c>
      <c r="D586" s="95" t="s">
        <v>1431</v>
      </c>
      <c r="E586" s="95" t="s">
        <v>1440</v>
      </c>
      <c r="F586" s="95">
        <v>3</v>
      </c>
      <c r="G586" s="95">
        <v>42</v>
      </c>
      <c r="H586" s="95">
        <v>1821</v>
      </c>
      <c r="I586" s="95">
        <f>Parts_Purchase[[#This Row],[Qty In]]*Parts_Purchase[[#This Row],[MRP]]</f>
        <v>5463</v>
      </c>
      <c r="J586" s="14">
        <f t="shared" si="22"/>
        <v>6</v>
      </c>
      <c r="K586" s="37">
        <f t="shared" si="23"/>
        <v>2026</v>
      </c>
    </row>
    <row r="587" spans="1:11" x14ac:dyDescent="0.35">
      <c r="A587" s="93" t="s">
        <v>99</v>
      </c>
      <c r="B587" s="98">
        <v>46174</v>
      </c>
      <c r="C587" s="95">
        <v>24</v>
      </c>
      <c r="D587" s="95" t="s">
        <v>117</v>
      </c>
      <c r="E587" s="95" t="s">
        <v>389</v>
      </c>
      <c r="F587" s="95">
        <v>5</v>
      </c>
      <c r="G587" s="95">
        <v>44</v>
      </c>
      <c r="H587" s="95">
        <v>2247</v>
      </c>
      <c r="I587" s="95">
        <f>Parts_Purchase[[#This Row],[Qty In]]*Parts_Purchase[[#This Row],[MRP]]</f>
        <v>11235</v>
      </c>
      <c r="J587" s="14">
        <f t="shared" si="22"/>
        <v>6</v>
      </c>
      <c r="K587" s="37">
        <f t="shared" si="23"/>
        <v>2026</v>
      </c>
    </row>
    <row r="588" spans="1:11" x14ac:dyDescent="0.35">
      <c r="A588" s="93" t="s">
        <v>99</v>
      </c>
      <c r="B588" s="98">
        <v>46174</v>
      </c>
      <c r="C588" s="95">
        <v>24</v>
      </c>
      <c r="D588" s="95" t="s">
        <v>403</v>
      </c>
      <c r="E588" s="95" t="s">
        <v>404</v>
      </c>
      <c r="F588" s="95">
        <v>10</v>
      </c>
      <c r="G588" s="95" t="s">
        <v>1062</v>
      </c>
      <c r="H588" s="95">
        <v>63</v>
      </c>
      <c r="I588" s="95">
        <f>Parts_Purchase[[#This Row],[Qty In]]*Parts_Purchase[[#This Row],[MRP]]</f>
        <v>630</v>
      </c>
      <c r="J588" s="14">
        <f t="shared" si="22"/>
        <v>6</v>
      </c>
      <c r="K588" s="37">
        <f t="shared" si="23"/>
        <v>2026</v>
      </c>
    </row>
    <row r="589" spans="1:11" x14ac:dyDescent="0.35">
      <c r="A589" s="93" t="s">
        <v>99</v>
      </c>
      <c r="B589" s="98">
        <v>46174</v>
      </c>
      <c r="C589" s="95">
        <v>24</v>
      </c>
      <c r="D589" s="95" t="s">
        <v>518</v>
      </c>
      <c r="E589" s="95" t="s">
        <v>533</v>
      </c>
      <c r="F589" s="95">
        <v>20</v>
      </c>
      <c r="G589" s="95" t="s">
        <v>1047</v>
      </c>
      <c r="H589" s="95">
        <v>8</v>
      </c>
      <c r="I589" s="95">
        <f>Parts_Purchase[[#This Row],[Qty In]]*Parts_Purchase[[#This Row],[MRP]]</f>
        <v>160</v>
      </c>
      <c r="J589" s="14">
        <f t="shared" si="22"/>
        <v>6</v>
      </c>
      <c r="K589" s="37">
        <f t="shared" si="23"/>
        <v>2026</v>
      </c>
    </row>
    <row r="590" spans="1:11" x14ac:dyDescent="0.35">
      <c r="A590" s="93" t="s">
        <v>99</v>
      </c>
      <c r="B590" s="98">
        <v>46174</v>
      </c>
      <c r="C590" s="95">
        <v>24</v>
      </c>
      <c r="D590" s="95" t="s">
        <v>1436</v>
      </c>
      <c r="E590" s="95" t="s">
        <v>1441</v>
      </c>
      <c r="F590" s="95">
        <v>4</v>
      </c>
      <c r="G590" s="95">
        <v>63</v>
      </c>
      <c r="H590" s="95">
        <v>143</v>
      </c>
      <c r="I590" s="95">
        <f>Parts_Purchase[[#This Row],[Qty In]]*Parts_Purchase[[#This Row],[MRP]]</f>
        <v>572</v>
      </c>
      <c r="J590" s="14">
        <f t="shared" si="22"/>
        <v>6</v>
      </c>
      <c r="K590" s="37">
        <f t="shared" si="23"/>
        <v>2026</v>
      </c>
    </row>
    <row r="591" spans="1:11" x14ac:dyDescent="0.35">
      <c r="A591" s="93" t="s">
        <v>99</v>
      </c>
      <c r="B591" s="98">
        <v>46174</v>
      </c>
      <c r="C591" s="95">
        <v>24</v>
      </c>
      <c r="D591" s="95" t="s">
        <v>1437</v>
      </c>
      <c r="E591" s="95" t="s">
        <v>1441</v>
      </c>
      <c r="F591" s="95">
        <v>4</v>
      </c>
      <c r="G591" s="95">
        <v>63</v>
      </c>
      <c r="H591" s="95">
        <v>170</v>
      </c>
      <c r="I591" s="95">
        <f>Parts_Purchase[[#This Row],[Qty In]]*Parts_Purchase[[#This Row],[MRP]]</f>
        <v>680</v>
      </c>
      <c r="J591" s="14">
        <f t="shared" si="22"/>
        <v>6</v>
      </c>
      <c r="K591" s="37">
        <f t="shared" si="23"/>
        <v>2026</v>
      </c>
    </row>
    <row r="592" spans="1:11" x14ac:dyDescent="0.35">
      <c r="A592" s="93" t="s">
        <v>99</v>
      </c>
      <c r="B592" s="98">
        <v>46174</v>
      </c>
      <c r="C592" s="95">
        <v>24</v>
      </c>
      <c r="D592" s="95" t="s">
        <v>1083</v>
      </c>
      <c r="E592" s="95" t="s">
        <v>390</v>
      </c>
      <c r="F592" s="95">
        <v>4</v>
      </c>
      <c r="G592" s="95">
        <v>63</v>
      </c>
      <c r="H592" s="95">
        <v>72</v>
      </c>
      <c r="I592" s="95">
        <f>Parts_Purchase[[#This Row],[Qty In]]*Parts_Purchase[[#This Row],[MRP]]</f>
        <v>288</v>
      </c>
      <c r="J592" s="14">
        <f t="shared" si="22"/>
        <v>6</v>
      </c>
      <c r="K592" s="37">
        <f t="shared" si="23"/>
        <v>2026</v>
      </c>
    </row>
    <row r="593" spans="1:11" x14ac:dyDescent="0.35">
      <c r="A593" s="93" t="s">
        <v>99</v>
      </c>
      <c r="B593" s="98">
        <v>46174</v>
      </c>
      <c r="C593" s="95">
        <v>24</v>
      </c>
      <c r="D593" s="95" t="s">
        <v>1084</v>
      </c>
      <c r="E593" s="95" t="s">
        <v>390</v>
      </c>
      <c r="F593" s="95">
        <v>4</v>
      </c>
      <c r="G593" s="95">
        <v>63</v>
      </c>
      <c r="H593" s="95">
        <v>53</v>
      </c>
      <c r="I593" s="95">
        <f>Parts_Purchase[[#This Row],[Qty In]]*Parts_Purchase[[#This Row],[MRP]]</f>
        <v>212</v>
      </c>
      <c r="J593" s="14">
        <f t="shared" si="22"/>
        <v>6</v>
      </c>
      <c r="K593" s="37">
        <f t="shared" si="23"/>
        <v>2026</v>
      </c>
    </row>
    <row r="594" spans="1:11" x14ac:dyDescent="0.35">
      <c r="A594" s="93" t="s">
        <v>99</v>
      </c>
      <c r="B594" s="98">
        <v>46181</v>
      </c>
      <c r="C594" s="95">
        <v>28</v>
      </c>
      <c r="D594" s="95" t="s">
        <v>91</v>
      </c>
      <c r="E594" s="95" t="s">
        <v>319</v>
      </c>
      <c r="F594" s="95">
        <v>15</v>
      </c>
      <c r="G594" s="95">
        <v>12</v>
      </c>
      <c r="H594" s="95">
        <v>1575</v>
      </c>
      <c r="I594" s="95">
        <f>Parts_Purchase[[#This Row],[Qty In]]*Parts_Purchase[[#This Row],[MRP]]</f>
        <v>23625</v>
      </c>
      <c r="J594" s="14">
        <f t="shared" si="22"/>
        <v>6</v>
      </c>
      <c r="K594" s="37">
        <f t="shared" si="23"/>
        <v>2026</v>
      </c>
    </row>
    <row r="595" spans="1:11" x14ac:dyDescent="0.35">
      <c r="A595" s="93" t="s">
        <v>99</v>
      </c>
      <c r="B595" s="98">
        <v>46181</v>
      </c>
      <c r="C595" s="95">
        <v>28</v>
      </c>
      <c r="D595" s="95" t="s">
        <v>424</v>
      </c>
      <c r="E595" s="95" t="s">
        <v>475</v>
      </c>
      <c r="F595" s="95">
        <v>5</v>
      </c>
      <c r="G595" s="95">
        <v>13</v>
      </c>
      <c r="H595" s="95">
        <v>1411</v>
      </c>
      <c r="I595" s="95">
        <f>Parts_Purchase[[#This Row],[Qty In]]*Parts_Purchase[[#This Row],[MRP]]</f>
        <v>7055</v>
      </c>
      <c r="J595" s="14">
        <f t="shared" si="22"/>
        <v>6</v>
      </c>
      <c r="K595" s="37">
        <f t="shared" si="23"/>
        <v>2026</v>
      </c>
    </row>
    <row r="596" spans="1:11" x14ac:dyDescent="0.35">
      <c r="A596" s="93" t="s">
        <v>99</v>
      </c>
      <c r="B596" s="98">
        <v>46181</v>
      </c>
      <c r="C596" s="95">
        <v>28</v>
      </c>
      <c r="D596" s="95" t="s">
        <v>421</v>
      </c>
      <c r="E596" s="95" t="s">
        <v>827</v>
      </c>
      <c r="F596" s="95">
        <v>8</v>
      </c>
      <c r="G596" s="95">
        <v>11</v>
      </c>
      <c r="H596" s="95">
        <v>489</v>
      </c>
      <c r="I596" s="95">
        <f>Parts_Purchase[[#This Row],[Qty In]]*Parts_Purchase[[#This Row],[MRP]]</f>
        <v>3912</v>
      </c>
      <c r="J596" s="14">
        <f t="shared" ref="J596:J659" si="24">MONTH(B596)</f>
        <v>6</v>
      </c>
      <c r="K596" s="37">
        <f t="shared" ref="K596:K659" si="25">YEAR(B596)</f>
        <v>2026</v>
      </c>
    </row>
    <row r="597" spans="1:11" x14ac:dyDescent="0.35">
      <c r="A597" s="93" t="s">
        <v>99</v>
      </c>
      <c r="B597" s="98">
        <v>46181</v>
      </c>
      <c r="C597" s="95">
        <v>28</v>
      </c>
      <c r="D597" s="95" t="s">
        <v>992</v>
      </c>
      <c r="E597" s="112" t="s">
        <v>993</v>
      </c>
      <c r="F597" s="95">
        <v>20</v>
      </c>
      <c r="G597" s="95" t="s">
        <v>1055</v>
      </c>
      <c r="H597" s="95">
        <v>47</v>
      </c>
      <c r="I597" s="95">
        <f>Parts_Purchase[[#This Row],[Qty In]]*Parts_Purchase[[#This Row],[MRP]]</f>
        <v>940</v>
      </c>
      <c r="J597" s="14">
        <f t="shared" si="24"/>
        <v>6</v>
      </c>
      <c r="K597" s="37">
        <f t="shared" si="25"/>
        <v>2026</v>
      </c>
    </row>
    <row r="598" spans="1:11" x14ac:dyDescent="0.35">
      <c r="A598" s="93" t="s">
        <v>99</v>
      </c>
      <c r="B598" s="98">
        <v>46181</v>
      </c>
      <c r="C598" s="95">
        <v>28</v>
      </c>
      <c r="D598" s="95" t="s">
        <v>406</v>
      </c>
      <c r="E598" s="95" t="s">
        <v>407</v>
      </c>
      <c r="F598" s="95">
        <v>20</v>
      </c>
      <c r="G598" s="95" t="s">
        <v>1055</v>
      </c>
      <c r="H598" s="95">
        <v>43</v>
      </c>
      <c r="I598" s="95">
        <f>Parts_Purchase[[#This Row],[Qty In]]*Parts_Purchase[[#This Row],[MRP]]</f>
        <v>860</v>
      </c>
      <c r="J598" s="14">
        <f t="shared" si="24"/>
        <v>6</v>
      </c>
      <c r="K598" s="37">
        <f t="shared" si="25"/>
        <v>2026</v>
      </c>
    </row>
    <row r="599" spans="1:11" x14ac:dyDescent="0.35">
      <c r="A599" s="93" t="s">
        <v>99</v>
      </c>
      <c r="B599" s="98">
        <v>46181</v>
      </c>
      <c r="C599" s="95">
        <v>28</v>
      </c>
      <c r="D599" s="95" t="s">
        <v>189</v>
      </c>
      <c r="E599" s="95" t="s">
        <v>320</v>
      </c>
      <c r="F599" s="95">
        <v>5</v>
      </c>
      <c r="G599" s="95">
        <v>11</v>
      </c>
      <c r="H599" s="95">
        <v>693</v>
      </c>
      <c r="I599" s="95">
        <f>Parts_Purchase[[#This Row],[Qty In]]*Parts_Purchase[[#This Row],[MRP]]</f>
        <v>3465</v>
      </c>
      <c r="J599" s="14">
        <f t="shared" si="24"/>
        <v>6</v>
      </c>
      <c r="K599" s="37">
        <f t="shared" si="25"/>
        <v>2026</v>
      </c>
    </row>
    <row r="600" spans="1:11" x14ac:dyDescent="0.35">
      <c r="A600" s="93" t="s">
        <v>99</v>
      </c>
      <c r="B600" s="98">
        <v>46181</v>
      </c>
      <c r="C600" s="95">
        <v>28</v>
      </c>
      <c r="D600" s="95" t="s">
        <v>521</v>
      </c>
      <c r="E600" s="95" t="s">
        <v>522</v>
      </c>
      <c r="F600" s="95">
        <v>5</v>
      </c>
      <c r="G600" s="95">
        <v>63</v>
      </c>
      <c r="H600" s="95">
        <v>648</v>
      </c>
      <c r="I600" s="95">
        <f>Parts_Purchase[[#This Row],[Qty In]]*Parts_Purchase[[#This Row],[MRP]]</f>
        <v>3240</v>
      </c>
      <c r="J600" s="14">
        <f t="shared" si="24"/>
        <v>6</v>
      </c>
      <c r="K600" s="37">
        <f t="shared" si="25"/>
        <v>2026</v>
      </c>
    </row>
    <row r="601" spans="1:11" x14ac:dyDescent="0.35">
      <c r="A601" s="93" t="s">
        <v>99</v>
      </c>
      <c r="B601" s="98">
        <v>46181</v>
      </c>
      <c r="C601" s="95">
        <v>28</v>
      </c>
      <c r="D601" s="95" t="s">
        <v>1461</v>
      </c>
      <c r="E601" s="95" t="s">
        <v>1467</v>
      </c>
      <c r="F601" s="95">
        <v>2</v>
      </c>
      <c r="G601" s="95">
        <v>58</v>
      </c>
      <c r="H601" s="95">
        <v>1090</v>
      </c>
      <c r="I601" s="95">
        <f>Parts_Purchase[[#This Row],[Qty In]]*Parts_Purchase[[#This Row],[MRP]]</f>
        <v>2180</v>
      </c>
      <c r="J601" s="14">
        <f t="shared" si="24"/>
        <v>6</v>
      </c>
      <c r="K601" s="37">
        <f t="shared" si="25"/>
        <v>2026</v>
      </c>
    </row>
    <row r="602" spans="1:11" x14ac:dyDescent="0.35">
      <c r="A602" s="93" t="s">
        <v>99</v>
      </c>
      <c r="B602" s="98">
        <v>46181</v>
      </c>
      <c r="C602" s="95">
        <v>28</v>
      </c>
      <c r="D602" s="95" t="s">
        <v>1076</v>
      </c>
      <c r="E602" s="95" t="s">
        <v>1385</v>
      </c>
      <c r="F602" s="95">
        <v>2</v>
      </c>
      <c r="G602" s="95">
        <v>58</v>
      </c>
      <c r="H602" s="95">
        <v>1215</v>
      </c>
      <c r="I602" s="95">
        <f>Parts_Purchase[[#This Row],[Qty In]]*Parts_Purchase[[#This Row],[MRP]]</f>
        <v>2430</v>
      </c>
      <c r="J602" s="14">
        <f t="shared" si="24"/>
        <v>6</v>
      </c>
      <c r="K602" s="37">
        <f t="shared" si="25"/>
        <v>2026</v>
      </c>
    </row>
    <row r="603" spans="1:11" x14ac:dyDescent="0.35">
      <c r="A603" s="93" t="s">
        <v>99</v>
      </c>
      <c r="B603" s="98">
        <v>46181</v>
      </c>
      <c r="C603" s="95">
        <v>28</v>
      </c>
      <c r="D603" s="95" t="s">
        <v>975</v>
      </c>
      <c r="E603" s="95" t="s">
        <v>976</v>
      </c>
      <c r="F603" s="95">
        <v>2</v>
      </c>
      <c r="G603" s="95">
        <v>64</v>
      </c>
      <c r="H603" s="95">
        <v>318</v>
      </c>
      <c r="I603" s="95">
        <f>Parts_Purchase[[#This Row],[Qty In]]*Parts_Purchase[[#This Row],[MRP]]</f>
        <v>636</v>
      </c>
      <c r="J603" s="14">
        <f t="shared" si="24"/>
        <v>6</v>
      </c>
      <c r="K603" s="37">
        <f t="shared" si="25"/>
        <v>2026</v>
      </c>
    </row>
    <row r="604" spans="1:11" x14ac:dyDescent="0.35">
      <c r="A604" s="93" t="s">
        <v>99</v>
      </c>
      <c r="B604" s="98">
        <v>46181</v>
      </c>
      <c r="C604" s="95">
        <v>28</v>
      </c>
      <c r="D604" s="95" t="s">
        <v>973</v>
      </c>
      <c r="E604" s="95" t="s">
        <v>974</v>
      </c>
      <c r="F604" s="95">
        <v>2</v>
      </c>
      <c r="G604" s="95">
        <v>64</v>
      </c>
      <c r="H604" s="95">
        <v>318</v>
      </c>
      <c r="I604" s="95">
        <f>Parts_Purchase[[#This Row],[Qty In]]*Parts_Purchase[[#This Row],[MRP]]</f>
        <v>636</v>
      </c>
      <c r="J604" s="14">
        <f t="shared" si="24"/>
        <v>6</v>
      </c>
      <c r="K604" s="37">
        <f t="shared" si="25"/>
        <v>2026</v>
      </c>
    </row>
    <row r="605" spans="1:11" x14ac:dyDescent="0.35">
      <c r="A605" s="93" t="s">
        <v>99</v>
      </c>
      <c r="B605" s="98">
        <v>46181</v>
      </c>
      <c r="C605" s="95">
        <v>28</v>
      </c>
      <c r="D605" s="95" t="s">
        <v>1462</v>
      </c>
      <c r="E605" s="95" t="s">
        <v>1482</v>
      </c>
      <c r="F605" s="95">
        <v>5</v>
      </c>
      <c r="G605" s="95">
        <v>63</v>
      </c>
      <c r="H605" s="95">
        <v>15</v>
      </c>
      <c r="I605" s="95">
        <f>Parts_Purchase[[#This Row],[Qty In]]*Parts_Purchase[[#This Row],[MRP]]</f>
        <v>75</v>
      </c>
      <c r="J605" s="14">
        <f t="shared" si="24"/>
        <v>6</v>
      </c>
      <c r="K605" s="37">
        <f t="shared" si="25"/>
        <v>2026</v>
      </c>
    </row>
    <row r="606" spans="1:11" x14ac:dyDescent="0.35">
      <c r="A606" s="93" t="s">
        <v>99</v>
      </c>
      <c r="B606" s="98">
        <v>46181</v>
      </c>
      <c r="C606" s="95">
        <v>28</v>
      </c>
      <c r="D606" s="95" t="s">
        <v>877</v>
      </c>
      <c r="E606" s="108" t="s">
        <v>878</v>
      </c>
      <c r="F606" s="95">
        <v>1</v>
      </c>
      <c r="G606" s="95">
        <v>36</v>
      </c>
      <c r="H606" s="95">
        <v>141</v>
      </c>
      <c r="I606" s="95">
        <f>Parts_Purchase[[#This Row],[Qty In]]*Parts_Purchase[[#This Row],[MRP]]</f>
        <v>141</v>
      </c>
      <c r="J606" s="14">
        <f t="shared" si="24"/>
        <v>6</v>
      </c>
      <c r="K606" s="37">
        <f t="shared" si="25"/>
        <v>2026</v>
      </c>
    </row>
    <row r="607" spans="1:11" x14ac:dyDescent="0.35">
      <c r="A607" s="93" t="s">
        <v>99</v>
      </c>
      <c r="B607" s="98">
        <v>46181</v>
      </c>
      <c r="C607" s="95">
        <v>28</v>
      </c>
      <c r="D607" s="95" t="s">
        <v>1463</v>
      </c>
      <c r="E607" s="108" t="s">
        <v>878</v>
      </c>
      <c r="F607" s="95">
        <v>1</v>
      </c>
      <c r="G607" s="95">
        <v>36</v>
      </c>
      <c r="H607" s="95">
        <v>259</v>
      </c>
      <c r="I607" s="95">
        <f>Parts_Purchase[[#This Row],[Qty In]]*Parts_Purchase[[#This Row],[MRP]]</f>
        <v>259</v>
      </c>
      <c r="J607" s="14">
        <f t="shared" si="24"/>
        <v>6</v>
      </c>
      <c r="K607" s="37">
        <f t="shared" si="25"/>
        <v>2026</v>
      </c>
    </row>
    <row r="608" spans="1:11" x14ac:dyDescent="0.35">
      <c r="A608" s="93" t="s">
        <v>99</v>
      </c>
      <c r="B608" s="98">
        <v>46181</v>
      </c>
      <c r="C608" s="95">
        <v>28</v>
      </c>
      <c r="D608" s="95" t="s">
        <v>109</v>
      </c>
      <c r="E608" s="95" t="s">
        <v>344</v>
      </c>
      <c r="F608" s="95">
        <v>2</v>
      </c>
      <c r="G608" s="95">
        <v>42</v>
      </c>
      <c r="H608" s="95">
        <v>268</v>
      </c>
      <c r="I608" s="95">
        <f>Parts_Purchase[[#This Row],[Qty In]]*Parts_Purchase[[#This Row],[MRP]]</f>
        <v>536</v>
      </c>
      <c r="J608" s="14">
        <f t="shared" si="24"/>
        <v>6</v>
      </c>
      <c r="K608" s="37">
        <f t="shared" si="25"/>
        <v>2026</v>
      </c>
    </row>
    <row r="609" spans="1:11" x14ac:dyDescent="0.35">
      <c r="A609" s="93" t="s">
        <v>99</v>
      </c>
      <c r="B609" s="98">
        <v>46181</v>
      </c>
      <c r="C609" s="95">
        <v>28</v>
      </c>
      <c r="D609" s="95" t="s">
        <v>1460</v>
      </c>
      <c r="E609" s="95" t="s">
        <v>345</v>
      </c>
      <c r="F609" s="95">
        <v>2</v>
      </c>
      <c r="G609" s="95">
        <v>42</v>
      </c>
      <c r="H609" s="95">
        <v>268</v>
      </c>
      <c r="I609" s="95">
        <f>Parts_Purchase[[#This Row],[Qty In]]*Parts_Purchase[[#This Row],[MRP]]</f>
        <v>536</v>
      </c>
      <c r="J609" s="14">
        <f t="shared" si="24"/>
        <v>6</v>
      </c>
      <c r="K609" s="37">
        <f t="shared" si="25"/>
        <v>2026</v>
      </c>
    </row>
    <row r="610" spans="1:11" x14ac:dyDescent="0.35">
      <c r="A610" s="93" t="s">
        <v>99</v>
      </c>
      <c r="B610" s="98">
        <v>46181</v>
      </c>
      <c r="C610" s="95">
        <v>28</v>
      </c>
      <c r="D610" s="95" t="s">
        <v>1464</v>
      </c>
      <c r="E610" s="95" t="s">
        <v>1466</v>
      </c>
      <c r="F610" s="95">
        <v>10</v>
      </c>
      <c r="G610" s="95">
        <v>12</v>
      </c>
      <c r="H610" s="95">
        <v>115</v>
      </c>
      <c r="I610" s="95">
        <f>Parts_Purchase[[#This Row],[Qty In]]*Parts_Purchase[[#This Row],[MRP]]</f>
        <v>1150</v>
      </c>
      <c r="J610" s="14">
        <f t="shared" si="24"/>
        <v>6</v>
      </c>
      <c r="K610" s="37">
        <f t="shared" si="25"/>
        <v>2026</v>
      </c>
    </row>
    <row r="611" spans="1:11" x14ac:dyDescent="0.35">
      <c r="A611" s="93" t="s">
        <v>99</v>
      </c>
      <c r="B611" s="98">
        <v>46181</v>
      </c>
      <c r="C611" s="95">
        <v>28</v>
      </c>
      <c r="D611" s="95" t="s">
        <v>223</v>
      </c>
      <c r="E611" s="95" t="s">
        <v>320</v>
      </c>
      <c r="F611" s="95">
        <v>2</v>
      </c>
      <c r="G611" s="95">
        <v>21</v>
      </c>
      <c r="H611" s="95">
        <v>994</v>
      </c>
      <c r="I611" s="95">
        <f>Parts_Purchase[[#This Row],[Qty In]]*Parts_Purchase[[#This Row],[MRP]]</f>
        <v>1988</v>
      </c>
      <c r="J611" s="14">
        <f t="shared" si="24"/>
        <v>6</v>
      </c>
      <c r="K611" s="37">
        <f t="shared" si="25"/>
        <v>2026</v>
      </c>
    </row>
    <row r="612" spans="1:11" x14ac:dyDescent="0.35">
      <c r="A612" s="93" t="s">
        <v>99</v>
      </c>
      <c r="B612" s="98">
        <v>46181</v>
      </c>
      <c r="C612" s="95">
        <v>28</v>
      </c>
      <c r="D612" s="95" t="s">
        <v>92</v>
      </c>
      <c r="E612" s="95" t="s">
        <v>320</v>
      </c>
      <c r="F612" s="95">
        <v>10</v>
      </c>
      <c r="G612" s="95">
        <v>6</v>
      </c>
      <c r="H612" s="95">
        <v>1388</v>
      </c>
      <c r="I612" s="95">
        <f>Parts_Purchase[[#This Row],[Qty In]]*Parts_Purchase[[#This Row],[MRP]]</f>
        <v>13880</v>
      </c>
      <c r="J612" s="14">
        <f t="shared" si="24"/>
        <v>6</v>
      </c>
      <c r="K612" s="37">
        <f t="shared" si="25"/>
        <v>2026</v>
      </c>
    </row>
    <row r="613" spans="1:11" x14ac:dyDescent="0.35">
      <c r="A613" s="93" t="s">
        <v>99</v>
      </c>
      <c r="B613" s="98">
        <v>46181</v>
      </c>
      <c r="C613" s="95">
        <v>28</v>
      </c>
      <c r="D613" s="95" t="s">
        <v>845</v>
      </c>
      <c r="E613" s="95" t="s">
        <v>845</v>
      </c>
      <c r="F613" s="95">
        <v>5</v>
      </c>
      <c r="G613" s="95">
        <v>14</v>
      </c>
      <c r="H613" s="95">
        <v>258</v>
      </c>
      <c r="I613" s="95">
        <f>Parts_Purchase[[#This Row],[Qty In]]*Parts_Purchase[[#This Row],[MRP]]</f>
        <v>1290</v>
      </c>
      <c r="J613" s="14">
        <f t="shared" si="24"/>
        <v>6</v>
      </c>
      <c r="K613" s="37">
        <f t="shared" si="25"/>
        <v>2026</v>
      </c>
    </row>
    <row r="614" spans="1:11" x14ac:dyDescent="0.35">
      <c r="A614" s="93" t="s">
        <v>99</v>
      </c>
      <c r="B614" s="98">
        <v>46181</v>
      </c>
      <c r="C614" s="95">
        <v>28</v>
      </c>
      <c r="D614" s="95" t="s">
        <v>1465</v>
      </c>
      <c r="E614" s="95" t="s">
        <v>1465</v>
      </c>
      <c r="F614" s="95">
        <v>3</v>
      </c>
      <c r="G614" s="95">
        <v>14</v>
      </c>
      <c r="H614" s="95">
        <v>555</v>
      </c>
      <c r="I614" s="95">
        <f>Parts_Purchase[[#This Row],[Qty In]]*Parts_Purchase[[#This Row],[MRP]]</f>
        <v>1665</v>
      </c>
      <c r="J614" s="14">
        <f t="shared" si="24"/>
        <v>6</v>
      </c>
      <c r="K614" s="37">
        <f t="shared" si="25"/>
        <v>2026</v>
      </c>
    </row>
    <row r="615" spans="1:11" x14ac:dyDescent="0.35">
      <c r="A615" s="93" t="s">
        <v>99</v>
      </c>
      <c r="B615" s="98">
        <v>46181</v>
      </c>
      <c r="C615" s="95">
        <v>28</v>
      </c>
      <c r="D615" s="95" t="s">
        <v>625</v>
      </c>
      <c r="E615" s="95" t="s">
        <v>656</v>
      </c>
      <c r="F615" s="95">
        <v>10</v>
      </c>
      <c r="G615" s="95">
        <v>64</v>
      </c>
      <c r="H615" s="95">
        <v>204</v>
      </c>
      <c r="I615" s="95">
        <f>Parts_Purchase[[#This Row],[Qty In]]*Parts_Purchase[[#This Row],[MRP]]</f>
        <v>2040</v>
      </c>
      <c r="J615" s="14">
        <f t="shared" si="24"/>
        <v>6</v>
      </c>
      <c r="K615" s="37">
        <f t="shared" si="25"/>
        <v>2026</v>
      </c>
    </row>
    <row r="616" spans="1:11" x14ac:dyDescent="0.35">
      <c r="A616" s="93" t="s">
        <v>99</v>
      </c>
      <c r="B616" s="98">
        <v>46181</v>
      </c>
      <c r="C616" s="95">
        <v>28</v>
      </c>
      <c r="D616" s="95" t="s">
        <v>422</v>
      </c>
      <c r="E616" s="95" t="s">
        <v>423</v>
      </c>
      <c r="F616" s="95">
        <v>5</v>
      </c>
      <c r="G616" s="95">
        <v>13</v>
      </c>
      <c r="H616" s="95">
        <v>308</v>
      </c>
      <c r="I616" s="95">
        <f>Parts_Purchase[[#This Row],[Qty In]]*Parts_Purchase[[#This Row],[MRP]]</f>
        <v>1540</v>
      </c>
      <c r="J616" s="14">
        <f t="shared" si="24"/>
        <v>6</v>
      </c>
      <c r="K616" s="37">
        <f t="shared" si="25"/>
        <v>2026</v>
      </c>
    </row>
    <row r="617" spans="1:11" x14ac:dyDescent="0.35">
      <c r="A617" s="93" t="s">
        <v>99</v>
      </c>
      <c r="B617" s="98">
        <v>46181</v>
      </c>
      <c r="C617" s="95">
        <v>28</v>
      </c>
      <c r="D617" s="95" t="s">
        <v>90</v>
      </c>
      <c r="E617" s="95" t="s">
        <v>176</v>
      </c>
      <c r="F617" s="95">
        <v>24</v>
      </c>
      <c r="G617" s="95">
        <v>18</v>
      </c>
      <c r="H617" s="95">
        <v>359</v>
      </c>
      <c r="I617" s="95">
        <f>Parts_Purchase[[#This Row],[Qty In]]*Parts_Purchase[[#This Row],[MRP]]</f>
        <v>8616</v>
      </c>
      <c r="J617" s="14">
        <f t="shared" si="24"/>
        <v>6</v>
      </c>
      <c r="K617" s="37">
        <f t="shared" si="25"/>
        <v>2026</v>
      </c>
    </row>
    <row r="618" spans="1:11" x14ac:dyDescent="0.35">
      <c r="A618" s="93" t="s">
        <v>99</v>
      </c>
      <c r="B618" s="98">
        <v>46181</v>
      </c>
      <c r="C618" s="95">
        <v>28</v>
      </c>
      <c r="D618" s="95" t="s">
        <v>127</v>
      </c>
      <c r="E618" s="95" t="s">
        <v>364</v>
      </c>
      <c r="F618" s="95">
        <v>5</v>
      </c>
      <c r="G618" s="95" t="s">
        <v>1063</v>
      </c>
      <c r="H618" s="95">
        <v>527</v>
      </c>
      <c r="I618" s="95">
        <f>Parts_Purchase[[#This Row],[Qty In]]*Parts_Purchase[[#This Row],[MRP]]</f>
        <v>2635</v>
      </c>
      <c r="J618" s="14">
        <f t="shared" si="24"/>
        <v>6</v>
      </c>
      <c r="K618" s="37">
        <f t="shared" si="25"/>
        <v>2026</v>
      </c>
    </row>
    <row r="619" spans="1:11" x14ac:dyDescent="0.35">
      <c r="A619" s="93" t="s">
        <v>99</v>
      </c>
      <c r="B619" s="98">
        <v>46181</v>
      </c>
      <c r="C619" s="95">
        <v>28</v>
      </c>
      <c r="D619" s="95" t="s">
        <v>96</v>
      </c>
      <c r="E619" s="95" t="s">
        <v>330</v>
      </c>
      <c r="F619" s="95">
        <v>5</v>
      </c>
      <c r="G619" s="95">
        <v>50</v>
      </c>
      <c r="H619" s="95">
        <v>405</v>
      </c>
      <c r="I619" s="95">
        <f>Parts_Purchase[[#This Row],[Qty In]]*Parts_Purchase[[#This Row],[MRP]]</f>
        <v>2025</v>
      </c>
      <c r="J619" s="14">
        <f t="shared" si="24"/>
        <v>6</v>
      </c>
      <c r="K619" s="37">
        <f t="shared" si="25"/>
        <v>2026</v>
      </c>
    </row>
    <row r="620" spans="1:11" x14ac:dyDescent="0.35">
      <c r="A620" s="93" t="s">
        <v>99</v>
      </c>
      <c r="B620" s="98">
        <v>46181</v>
      </c>
      <c r="C620" s="95">
        <v>28</v>
      </c>
      <c r="D620" s="95" t="s">
        <v>301</v>
      </c>
      <c r="E620" s="95" t="s">
        <v>305</v>
      </c>
      <c r="F620" s="95">
        <v>10</v>
      </c>
      <c r="G620" s="95">
        <v>63</v>
      </c>
      <c r="H620" s="95">
        <v>17</v>
      </c>
      <c r="I620" s="95">
        <f>Parts_Purchase[[#This Row],[Qty In]]*Parts_Purchase[[#This Row],[MRP]]</f>
        <v>170</v>
      </c>
      <c r="J620" s="14">
        <f t="shared" si="24"/>
        <v>6</v>
      </c>
      <c r="K620" s="37">
        <f t="shared" si="25"/>
        <v>2026</v>
      </c>
    </row>
    <row r="621" spans="1:11" x14ac:dyDescent="0.35">
      <c r="A621" s="93" t="s">
        <v>99</v>
      </c>
      <c r="B621" s="98">
        <v>46181</v>
      </c>
      <c r="C621" s="95">
        <v>28</v>
      </c>
      <c r="D621" s="95" t="s">
        <v>115</v>
      </c>
      <c r="E621" s="95" t="s">
        <v>331</v>
      </c>
      <c r="F621" s="95">
        <v>8</v>
      </c>
      <c r="G621" s="95">
        <v>43</v>
      </c>
      <c r="H621" s="95">
        <v>295</v>
      </c>
      <c r="I621" s="95">
        <f>Parts_Purchase[[#This Row],[Qty In]]*Parts_Purchase[[#This Row],[MRP]]</f>
        <v>2360</v>
      </c>
      <c r="J621" s="14">
        <f t="shared" si="24"/>
        <v>6</v>
      </c>
      <c r="K621" s="37">
        <f t="shared" si="25"/>
        <v>2026</v>
      </c>
    </row>
    <row r="622" spans="1:11" x14ac:dyDescent="0.35">
      <c r="A622" s="93" t="s">
        <v>99</v>
      </c>
      <c r="B622" s="98">
        <v>46185</v>
      </c>
      <c r="C622" s="95">
        <v>28</v>
      </c>
      <c r="D622" s="95" t="s">
        <v>1487</v>
      </c>
      <c r="E622" s="95" t="s">
        <v>1488</v>
      </c>
      <c r="F622" s="95">
        <v>1</v>
      </c>
      <c r="G622" s="95">
        <v>27</v>
      </c>
      <c r="H622" s="95">
        <v>808</v>
      </c>
      <c r="I622" s="95">
        <f>Parts_Purchase[[#This Row],[Qty In]]*Parts_Purchase[[#This Row],[MRP]]</f>
        <v>808</v>
      </c>
      <c r="J622" s="14">
        <f t="shared" si="24"/>
        <v>6</v>
      </c>
      <c r="K622" s="37">
        <f t="shared" si="25"/>
        <v>2026</v>
      </c>
    </row>
    <row r="623" spans="1:11" x14ac:dyDescent="0.35">
      <c r="A623" s="93" t="s">
        <v>99</v>
      </c>
      <c r="B623" s="98">
        <v>46185</v>
      </c>
      <c r="C623" s="95">
        <v>28</v>
      </c>
      <c r="D623" s="95" t="s">
        <v>1489</v>
      </c>
      <c r="E623" s="95" t="s">
        <v>1490</v>
      </c>
      <c r="F623" s="95">
        <v>1</v>
      </c>
      <c r="G623" s="95">
        <v>27</v>
      </c>
      <c r="H623" s="95">
        <v>2195</v>
      </c>
      <c r="I623" s="95">
        <f>Parts_Purchase[[#This Row],[Qty In]]*Parts_Purchase[[#This Row],[MRP]]</f>
        <v>2195</v>
      </c>
      <c r="J623" s="14">
        <f t="shared" si="24"/>
        <v>6</v>
      </c>
      <c r="K623" s="37">
        <f t="shared" si="25"/>
        <v>2026</v>
      </c>
    </row>
    <row r="624" spans="1:11" x14ac:dyDescent="0.35">
      <c r="A624" s="93" t="s">
        <v>99</v>
      </c>
      <c r="B624" s="98">
        <v>46185</v>
      </c>
      <c r="C624" s="95">
        <v>28</v>
      </c>
      <c r="D624" s="95" t="s">
        <v>511</v>
      </c>
      <c r="E624" s="95" t="s">
        <v>512</v>
      </c>
      <c r="F624" s="95">
        <v>1</v>
      </c>
      <c r="G624" s="95">
        <v>53</v>
      </c>
      <c r="H624" s="95">
        <v>1202</v>
      </c>
      <c r="I624" s="95">
        <f>Parts_Purchase[[#This Row],[Qty In]]*Parts_Purchase[[#This Row],[MRP]]</f>
        <v>1202</v>
      </c>
      <c r="J624" s="14">
        <f t="shared" si="24"/>
        <v>6</v>
      </c>
      <c r="K624" s="37">
        <f t="shared" si="25"/>
        <v>2026</v>
      </c>
    </row>
    <row r="625" spans="1:11" x14ac:dyDescent="0.35">
      <c r="A625" s="93" t="s">
        <v>99</v>
      </c>
      <c r="B625" s="98">
        <v>46185</v>
      </c>
      <c r="C625" s="95">
        <v>28</v>
      </c>
      <c r="D625" s="95" t="s">
        <v>509</v>
      </c>
      <c r="E625" s="95" t="s">
        <v>510</v>
      </c>
      <c r="F625" s="95">
        <v>1</v>
      </c>
      <c r="G625" s="95">
        <v>53</v>
      </c>
      <c r="H625" s="95">
        <v>1202</v>
      </c>
      <c r="I625" s="95">
        <f>Parts_Purchase[[#This Row],[Qty In]]*Parts_Purchase[[#This Row],[MRP]]</f>
        <v>1202</v>
      </c>
      <c r="J625" s="14">
        <f t="shared" si="24"/>
        <v>6</v>
      </c>
      <c r="K625" s="37">
        <f t="shared" si="25"/>
        <v>2026</v>
      </c>
    </row>
    <row r="626" spans="1:11" x14ac:dyDescent="0.35">
      <c r="A626" s="93" t="s">
        <v>99</v>
      </c>
      <c r="B626" s="98">
        <v>46185</v>
      </c>
      <c r="C626" s="95">
        <v>28</v>
      </c>
      <c r="D626" s="95" t="s">
        <v>1263</v>
      </c>
      <c r="E626" s="95" t="s">
        <v>399</v>
      </c>
      <c r="F626" s="95">
        <v>10</v>
      </c>
      <c r="G626" s="95" t="s">
        <v>1033</v>
      </c>
      <c r="H626" s="95">
        <v>190</v>
      </c>
      <c r="I626" s="95">
        <f>Parts_Purchase[[#This Row],[Qty In]]*Parts_Purchase[[#This Row],[MRP]]</f>
        <v>1900</v>
      </c>
      <c r="J626" s="14">
        <f t="shared" si="24"/>
        <v>6</v>
      </c>
      <c r="K626" s="37">
        <f t="shared" si="25"/>
        <v>2026</v>
      </c>
    </row>
    <row r="627" spans="1:11" x14ac:dyDescent="0.35">
      <c r="A627" s="93" t="s">
        <v>99</v>
      </c>
      <c r="B627" s="98">
        <v>46185</v>
      </c>
      <c r="C627" s="95">
        <v>28</v>
      </c>
      <c r="D627" s="95" t="s">
        <v>654</v>
      </c>
      <c r="E627" s="95" t="s">
        <v>655</v>
      </c>
      <c r="F627" s="95">
        <v>100</v>
      </c>
      <c r="G627" s="95">
        <v>28</v>
      </c>
      <c r="H627" s="95">
        <v>3</v>
      </c>
      <c r="I627" s="95">
        <f>Parts_Purchase[[#This Row],[Qty In]]*Parts_Purchase[[#This Row],[MRP]]</f>
        <v>300</v>
      </c>
      <c r="J627" s="14">
        <f t="shared" si="24"/>
        <v>6</v>
      </c>
      <c r="K627" s="37">
        <f t="shared" si="25"/>
        <v>2026</v>
      </c>
    </row>
    <row r="628" spans="1:11" x14ac:dyDescent="0.35">
      <c r="A628" s="93" t="s">
        <v>99</v>
      </c>
      <c r="B628" s="98">
        <v>46185</v>
      </c>
      <c r="C628" s="95">
        <v>28</v>
      </c>
      <c r="D628" s="95" t="s">
        <v>1491</v>
      </c>
      <c r="E628" s="95" t="s">
        <v>1491</v>
      </c>
      <c r="F628" s="95">
        <v>5</v>
      </c>
      <c r="G628" s="95" t="s">
        <v>1316</v>
      </c>
      <c r="H628" s="95">
        <v>8</v>
      </c>
      <c r="I628" s="95">
        <f>Parts_Purchase[[#This Row],[Qty In]]*Parts_Purchase[[#This Row],[MRP]]</f>
        <v>40</v>
      </c>
      <c r="J628" s="14">
        <f t="shared" si="24"/>
        <v>6</v>
      </c>
      <c r="K628" s="37">
        <f t="shared" si="25"/>
        <v>2026</v>
      </c>
    </row>
    <row r="629" spans="1:11" x14ac:dyDescent="0.35">
      <c r="A629" s="93" t="s">
        <v>99</v>
      </c>
      <c r="B629" s="98">
        <v>46185</v>
      </c>
      <c r="C629" s="95">
        <v>28</v>
      </c>
      <c r="D629" s="95" t="s">
        <v>1492</v>
      </c>
      <c r="E629" s="95" t="s">
        <v>1492</v>
      </c>
      <c r="F629" s="95">
        <v>25</v>
      </c>
      <c r="G629" s="95">
        <v>28</v>
      </c>
      <c r="H629" s="95">
        <v>18</v>
      </c>
      <c r="I629" s="95">
        <f>Parts_Purchase[[#This Row],[Qty In]]*Parts_Purchase[[#This Row],[MRP]]</f>
        <v>450</v>
      </c>
      <c r="J629" s="14">
        <f t="shared" si="24"/>
        <v>6</v>
      </c>
      <c r="K629" s="37">
        <f t="shared" si="25"/>
        <v>2026</v>
      </c>
    </row>
    <row r="630" spans="1:11" x14ac:dyDescent="0.35">
      <c r="A630" s="93" t="s">
        <v>99</v>
      </c>
      <c r="B630" s="98">
        <v>46185</v>
      </c>
      <c r="C630" s="95">
        <v>28</v>
      </c>
      <c r="D630" s="95" t="s">
        <v>1493</v>
      </c>
      <c r="E630" s="95" t="s">
        <v>1493</v>
      </c>
      <c r="F630" s="95">
        <v>4</v>
      </c>
      <c r="G630" s="95">
        <v>28</v>
      </c>
      <c r="H630" s="95">
        <v>50</v>
      </c>
      <c r="I630" s="95">
        <f>Parts_Purchase[[#This Row],[Qty In]]*Parts_Purchase[[#This Row],[MRP]]</f>
        <v>200</v>
      </c>
      <c r="J630" s="14">
        <f t="shared" si="24"/>
        <v>6</v>
      </c>
      <c r="K630" s="37">
        <f t="shared" si="25"/>
        <v>2026</v>
      </c>
    </row>
    <row r="631" spans="1:11" x14ac:dyDescent="0.35">
      <c r="A631" s="93" t="s">
        <v>99</v>
      </c>
      <c r="B631" s="98">
        <v>46185</v>
      </c>
      <c r="C631" s="95">
        <v>28</v>
      </c>
      <c r="D631" s="95" t="s">
        <v>1494</v>
      </c>
      <c r="E631" s="95" t="s">
        <v>1495</v>
      </c>
      <c r="F631" s="95">
        <v>4</v>
      </c>
      <c r="G631" s="95" t="s">
        <v>1024</v>
      </c>
      <c r="H631" s="95">
        <v>331</v>
      </c>
      <c r="I631" s="95">
        <f>Parts_Purchase[[#This Row],[Qty In]]*Parts_Purchase[[#This Row],[MRP]]</f>
        <v>1324</v>
      </c>
      <c r="J631" s="14">
        <f t="shared" si="24"/>
        <v>6</v>
      </c>
      <c r="K631" s="37">
        <f t="shared" si="25"/>
        <v>2026</v>
      </c>
    </row>
    <row r="632" spans="1:11" x14ac:dyDescent="0.35">
      <c r="A632" s="93" t="s">
        <v>99</v>
      </c>
      <c r="B632" s="98">
        <v>46185</v>
      </c>
      <c r="C632" s="95">
        <v>28</v>
      </c>
      <c r="D632" s="95" t="s">
        <v>424</v>
      </c>
      <c r="E632" s="95" t="s">
        <v>475</v>
      </c>
      <c r="F632" s="95">
        <v>4</v>
      </c>
      <c r="G632" s="95">
        <v>13</v>
      </c>
      <c r="H632" s="95">
        <v>1411</v>
      </c>
      <c r="I632" s="95">
        <f>Parts_Purchase[[#This Row],[Qty In]]*Parts_Purchase[[#This Row],[MRP]]</f>
        <v>5644</v>
      </c>
      <c r="J632" s="14">
        <f t="shared" si="24"/>
        <v>6</v>
      </c>
      <c r="K632" s="37">
        <f t="shared" si="25"/>
        <v>2026</v>
      </c>
    </row>
    <row r="633" spans="1:11" x14ac:dyDescent="0.35">
      <c r="A633" s="93" t="s">
        <v>479</v>
      </c>
      <c r="B633" s="98">
        <v>46188</v>
      </c>
      <c r="C633" s="95">
        <v>0</v>
      </c>
      <c r="D633" s="95" t="s">
        <v>1507</v>
      </c>
      <c r="E633" s="95" t="s">
        <v>1507</v>
      </c>
      <c r="F633" s="95">
        <v>4</v>
      </c>
      <c r="G633" s="95">
        <v>1</v>
      </c>
      <c r="H633" s="95">
        <v>110</v>
      </c>
      <c r="I633" s="95">
        <f>Parts_Purchase[[#This Row],[Qty In]]*Parts_Purchase[[#This Row],[MRP]]</f>
        <v>440</v>
      </c>
      <c r="J633" s="14">
        <f t="shared" si="24"/>
        <v>6</v>
      </c>
      <c r="K633" s="37">
        <f t="shared" si="25"/>
        <v>2026</v>
      </c>
    </row>
    <row r="634" spans="1:11" x14ac:dyDescent="0.35">
      <c r="A634" s="93" t="s">
        <v>479</v>
      </c>
      <c r="B634" s="98">
        <v>46188</v>
      </c>
      <c r="C634" s="95">
        <v>0</v>
      </c>
      <c r="D634" s="95" t="s">
        <v>1508</v>
      </c>
      <c r="E634" s="95" t="s">
        <v>1508</v>
      </c>
      <c r="F634" s="95">
        <v>16</v>
      </c>
      <c r="G634" s="95" t="s">
        <v>1633</v>
      </c>
      <c r="H634" s="95">
        <v>10</v>
      </c>
      <c r="I634" s="95">
        <f>Parts_Purchase[[#This Row],[Qty In]]*Parts_Purchase[[#This Row],[MRP]]</f>
        <v>160</v>
      </c>
      <c r="J634" s="14">
        <f t="shared" si="24"/>
        <v>6</v>
      </c>
      <c r="K634" s="37">
        <f t="shared" si="25"/>
        <v>2026</v>
      </c>
    </row>
    <row r="635" spans="1:11" x14ac:dyDescent="0.35">
      <c r="A635" s="93" t="s">
        <v>99</v>
      </c>
      <c r="B635" s="98">
        <v>46188</v>
      </c>
      <c r="C635" s="95">
        <v>30</v>
      </c>
      <c r="D635" s="95" t="s">
        <v>102</v>
      </c>
      <c r="E635" s="95" t="s">
        <v>390</v>
      </c>
      <c r="F635" s="95">
        <v>5</v>
      </c>
      <c r="G635" s="95">
        <v>49</v>
      </c>
      <c r="H635" s="95">
        <v>301</v>
      </c>
      <c r="I635" s="95">
        <f>Parts_Purchase[[#This Row],[Qty In]]*Parts_Purchase[[#This Row],[MRP]]</f>
        <v>1505</v>
      </c>
      <c r="J635" s="14">
        <f t="shared" si="24"/>
        <v>6</v>
      </c>
      <c r="K635" s="37">
        <f t="shared" si="25"/>
        <v>2026</v>
      </c>
    </row>
    <row r="636" spans="1:11" x14ac:dyDescent="0.35">
      <c r="A636" s="93" t="s">
        <v>99</v>
      </c>
      <c r="B636" s="98">
        <v>46188</v>
      </c>
      <c r="C636" s="95">
        <v>30</v>
      </c>
      <c r="D636" s="95" t="s">
        <v>170</v>
      </c>
      <c r="E636" s="95" t="s">
        <v>1174</v>
      </c>
      <c r="F636" s="95">
        <v>20</v>
      </c>
      <c r="G636" s="95">
        <v>62</v>
      </c>
      <c r="H636" s="95">
        <v>85</v>
      </c>
      <c r="I636" s="95">
        <f>Parts_Purchase[[#This Row],[Qty In]]*Parts_Purchase[[#This Row],[MRP]]</f>
        <v>1700</v>
      </c>
      <c r="J636" s="14">
        <f t="shared" si="24"/>
        <v>6</v>
      </c>
      <c r="K636" s="37">
        <f t="shared" si="25"/>
        <v>2026</v>
      </c>
    </row>
    <row r="637" spans="1:11" x14ac:dyDescent="0.35">
      <c r="A637" s="93" t="s">
        <v>99</v>
      </c>
      <c r="B637" s="98">
        <v>46188</v>
      </c>
      <c r="C637" s="95">
        <v>30</v>
      </c>
      <c r="D637" s="95" t="s">
        <v>172</v>
      </c>
      <c r="E637" s="95" t="s">
        <v>326</v>
      </c>
      <c r="F637" s="95">
        <v>5</v>
      </c>
      <c r="G637" s="95">
        <v>44</v>
      </c>
      <c r="H637" s="95">
        <v>2296</v>
      </c>
      <c r="I637" s="95">
        <f>Parts_Purchase[[#This Row],[Qty In]]*Parts_Purchase[[#This Row],[MRP]]</f>
        <v>11480</v>
      </c>
      <c r="J637" s="14">
        <f t="shared" si="24"/>
        <v>6</v>
      </c>
      <c r="K637" s="37">
        <f t="shared" si="25"/>
        <v>2026</v>
      </c>
    </row>
    <row r="638" spans="1:11" x14ac:dyDescent="0.35">
      <c r="A638" s="93" t="s">
        <v>99</v>
      </c>
      <c r="B638" s="98">
        <v>46188</v>
      </c>
      <c r="C638" s="95">
        <v>30</v>
      </c>
      <c r="D638" s="95" t="s">
        <v>425</v>
      </c>
      <c r="E638" s="95" t="s">
        <v>426</v>
      </c>
      <c r="F638" s="95">
        <v>10</v>
      </c>
      <c r="G638" s="95">
        <v>14</v>
      </c>
      <c r="H638" s="95">
        <v>428</v>
      </c>
      <c r="I638" s="95">
        <f>Parts_Purchase[[#This Row],[Qty In]]*Parts_Purchase[[#This Row],[MRP]]</f>
        <v>4280</v>
      </c>
      <c r="J638" s="14">
        <f t="shared" si="24"/>
        <v>6</v>
      </c>
      <c r="K638" s="37">
        <f t="shared" si="25"/>
        <v>2026</v>
      </c>
    </row>
    <row r="639" spans="1:11" x14ac:dyDescent="0.35">
      <c r="A639" s="93" t="s">
        <v>99</v>
      </c>
      <c r="B639" s="98">
        <v>46188</v>
      </c>
      <c r="C639" s="95">
        <v>30</v>
      </c>
      <c r="D639" s="95" t="s">
        <v>679</v>
      </c>
      <c r="E639" s="95" t="s">
        <v>680</v>
      </c>
      <c r="F639" s="95">
        <v>2</v>
      </c>
      <c r="G639" s="95">
        <v>39</v>
      </c>
      <c r="H639" s="95">
        <v>3264</v>
      </c>
      <c r="I639" s="95">
        <f>Parts_Purchase[[#This Row],[Qty In]]*Parts_Purchase[[#This Row],[MRP]]</f>
        <v>6528</v>
      </c>
      <c r="J639" s="14">
        <f t="shared" si="24"/>
        <v>6</v>
      </c>
      <c r="K639" s="37">
        <f t="shared" si="25"/>
        <v>2026</v>
      </c>
    </row>
    <row r="640" spans="1:11" x14ac:dyDescent="0.35">
      <c r="A640" s="93" t="s">
        <v>99</v>
      </c>
      <c r="B640" s="98">
        <v>46188</v>
      </c>
      <c r="C640" s="95">
        <v>30</v>
      </c>
      <c r="D640" s="95" t="s">
        <v>507</v>
      </c>
      <c r="E640" s="95" t="s">
        <v>508</v>
      </c>
      <c r="F640" s="95">
        <v>5</v>
      </c>
      <c r="G640" s="95" t="s">
        <v>1031</v>
      </c>
      <c r="H640" s="95">
        <v>96</v>
      </c>
      <c r="I640" s="95">
        <f>Parts_Purchase[[#This Row],[Qty In]]*Parts_Purchase[[#This Row],[MRP]]</f>
        <v>480</v>
      </c>
      <c r="J640" s="14">
        <f t="shared" si="24"/>
        <v>6</v>
      </c>
      <c r="K640" s="37">
        <f t="shared" si="25"/>
        <v>2026</v>
      </c>
    </row>
    <row r="641" spans="1:11" x14ac:dyDescent="0.35">
      <c r="A641" s="93" t="s">
        <v>99</v>
      </c>
      <c r="B641" s="98">
        <v>46188</v>
      </c>
      <c r="C641" s="95">
        <v>30</v>
      </c>
      <c r="D641" s="95" t="s">
        <v>527</v>
      </c>
      <c r="E641" s="95" t="s">
        <v>528</v>
      </c>
      <c r="F641" s="95">
        <v>10</v>
      </c>
      <c r="G641" s="95" t="s">
        <v>1028</v>
      </c>
      <c r="H641" s="95">
        <v>124</v>
      </c>
      <c r="I641" s="95">
        <f>Parts_Purchase[[#This Row],[Qty In]]*Parts_Purchase[[#This Row],[MRP]]</f>
        <v>1240</v>
      </c>
      <c r="J641" s="14">
        <f t="shared" si="24"/>
        <v>6</v>
      </c>
      <c r="K641" s="37">
        <f t="shared" si="25"/>
        <v>2026</v>
      </c>
    </row>
    <row r="642" spans="1:11" x14ac:dyDescent="0.35">
      <c r="A642" s="93" t="s">
        <v>99</v>
      </c>
      <c r="B642" s="98">
        <v>46188</v>
      </c>
      <c r="C642" s="95">
        <v>30</v>
      </c>
      <c r="D642" s="95" t="s">
        <v>96</v>
      </c>
      <c r="E642" s="95" t="s">
        <v>330</v>
      </c>
      <c r="F642" s="95">
        <v>10</v>
      </c>
      <c r="G642" s="95">
        <v>50</v>
      </c>
      <c r="H642" s="95">
        <v>405</v>
      </c>
      <c r="I642" s="95">
        <f>Parts_Purchase[[#This Row],[Qty In]]*Parts_Purchase[[#This Row],[MRP]]</f>
        <v>4050</v>
      </c>
      <c r="J642" s="14">
        <f t="shared" si="24"/>
        <v>6</v>
      </c>
      <c r="K642" s="37">
        <f t="shared" si="25"/>
        <v>2026</v>
      </c>
    </row>
    <row r="643" spans="1:11" x14ac:dyDescent="0.35">
      <c r="A643" s="93" t="s">
        <v>99</v>
      </c>
      <c r="B643" s="98">
        <v>46188</v>
      </c>
      <c r="C643" s="95">
        <v>30</v>
      </c>
      <c r="D643" s="95" t="s">
        <v>554</v>
      </c>
      <c r="E643" s="95" t="s">
        <v>554</v>
      </c>
      <c r="F643" s="95">
        <v>20</v>
      </c>
      <c r="G643" s="95" t="s">
        <v>1041</v>
      </c>
      <c r="H643" s="95">
        <v>8</v>
      </c>
      <c r="I643" s="95">
        <f>Parts_Purchase[[#This Row],[Qty In]]*Parts_Purchase[[#This Row],[MRP]]</f>
        <v>160</v>
      </c>
      <c r="J643" s="14">
        <f t="shared" si="24"/>
        <v>6</v>
      </c>
      <c r="K643" s="37">
        <f t="shared" si="25"/>
        <v>2026</v>
      </c>
    </row>
    <row r="644" spans="1:11" x14ac:dyDescent="0.35">
      <c r="A644" s="93" t="s">
        <v>1512</v>
      </c>
      <c r="B644" s="98">
        <v>46183</v>
      </c>
      <c r="C644" s="95">
        <v>0</v>
      </c>
      <c r="D644" s="109" t="s">
        <v>1473</v>
      </c>
      <c r="E644" s="109" t="s">
        <v>1473</v>
      </c>
      <c r="F644" s="95">
        <v>1</v>
      </c>
      <c r="G644" s="95">
        <v>1</v>
      </c>
      <c r="H644" s="95">
        <v>65</v>
      </c>
      <c r="I644" s="95">
        <f>Parts_Purchase[[#This Row],[Qty In]]*Parts_Purchase[[#This Row],[MRP]]</f>
        <v>65</v>
      </c>
      <c r="J644" s="14">
        <f t="shared" si="24"/>
        <v>6</v>
      </c>
      <c r="K644" s="37">
        <f t="shared" si="25"/>
        <v>2026</v>
      </c>
    </row>
    <row r="645" spans="1:11" x14ac:dyDescent="0.35">
      <c r="A645" s="93" t="s">
        <v>479</v>
      </c>
      <c r="B645" s="98">
        <v>46188</v>
      </c>
      <c r="C645" s="95">
        <v>0</v>
      </c>
      <c r="D645" s="95" t="s">
        <v>1513</v>
      </c>
      <c r="E645" s="95" t="s">
        <v>1513</v>
      </c>
      <c r="F645" s="95">
        <v>1</v>
      </c>
      <c r="G645" s="95">
        <v>28</v>
      </c>
      <c r="H645" s="95">
        <v>40</v>
      </c>
      <c r="I645" s="95">
        <f>Parts_Purchase[[#This Row],[Qty In]]*Parts_Purchase[[#This Row],[MRP]]</f>
        <v>40</v>
      </c>
      <c r="J645" s="14">
        <f t="shared" si="24"/>
        <v>6</v>
      </c>
      <c r="K645" s="37">
        <f t="shared" si="25"/>
        <v>2026</v>
      </c>
    </row>
    <row r="646" spans="1:11" x14ac:dyDescent="0.35">
      <c r="A646" s="93" t="s">
        <v>99</v>
      </c>
      <c r="B646" s="98">
        <v>46189</v>
      </c>
      <c r="C646" s="95">
        <v>31</v>
      </c>
      <c r="D646" s="95" t="s">
        <v>486</v>
      </c>
      <c r="E646" s="95" t="s">
        <v>490</v>
      </c>
      <c r="F646" s="95">
        <v>4</v>
      </c>
      <c r="G646" s="95" t="s">
        <v>1516</v>
      </c>
      <c r="H646" s="95">
        <v>44</v>
      </c>
      <c r="I646" s="95">
        <f>Parts_Purchase[[#This Row],[Qty In]]*Parts_Purchase[[#This Row],[MRP]]</f>
        <v>176</v>
      </c>
      <c r="J646" s="14">
        <f t="shared" si="24"/>
        <v>6</v>
      </c>
      <c r="K646" s="37">
        <f t="shared" si="25"/>
        <v>2026</v>
      </c>
    </row>
    <row r="647" spans="1:11" x14ac:dyDescent="0.35">
      <c r="A647" s="93" t="s">
        <v>99</v>
      </c>
      <c r="B647" s="98">
        <v>46189</v>
      </c>
      <c r="C647" s="95">
        <v>31</v>
      </c>
      <c r="D647" s="95" t="s">
        <v>491</v>
      </c>
      <c r="E647" s="95" t="s">
        <v>492</v>
      </c>
      <c r="F647" s="95">
        <v>4</v>
      </c>
      <c r="G647" s="95" t="s">
        <v>1516</v>
      </c>
      <c r="H647" s="95">
        <v>11</v>
      </c>
      <c r="I647" s="95">
        <f>Parts_Purchase[[#This Row],[Qty In]]*Parts_Purchase[[#This Row],[MRP]]</f>
        <v>44</v>
      </c>
      <c r="J647" s="14">
        <f t="shared" si="24"/>
        <v>6</v>
      </c>
      <c r="K647" s="37">
        <f t="shared" si="25"/>
        <v>2026</v>
      </c>
    </row>
    <row r="648" spans="1:11" x14ac:dyDescent="0.35">
      <c r="A648" s="93" t="s">
        <v>99</v>
      </c>
      <c r="B648" s="98">
        <v>46189</v>
      </c>
      <c r="C648" s="95">
        <v>31</v>
      </c>
      <c r="D648" s="95" t="s">
        <v>117</v>
      </c>
      <c r="E648" s="95" t="s">
        <v>389</v>
      </c>
      <c r="F648" s="95">
        <v>2</v>
      </c>
      <c r="G648" s="95">
        <v>44</v>
      </c>
      <c r="H648" s="95">
        <v>2247</v>
      </c>
      <c r="I648" s="95">
        <f>Parts_Purchase[[#This Row],[Qty In]]*Parts_Purchase[[#This Row],[MRP]]</f>
        <v>4494</v>
      </c>
      <c r="J648" s="14">
        <f t="shared" si="24"/>
        <v>6</v>
      </c>
      <c r="K648" s="37">
        <f t="shared" si="25"/>
        <v>2026</v>
      </c>
    </row>
    <row r="649" spans="1:11" x14ac:dyDescent="0.35">
      <c r="A649" s="93" t="s">
        <v>99</v>
      </c>
      <c r="B649" s="98">
        <v>46189</v>
      </c>
      <c r="C649" s="95">
        <v>31</v>
      </c>
      <c r="D649" s="95" t="s">
        <v>1514</v>
      </c>
      <c r="E649" s="95" t="s">
        <v>1515</v>
      </c>
      <c r="F649" s="95">
        <v>2</v>
      </c>
      <c r="G649" s="95">
        <v>48</v>
      </c>
      <c r="H649" s="95">
        <v>578</v>
      </c>
      <c r="I649" s="95">
        <f>Parts_Purchase[[#This Row],[Qty In]]*Parts_Purchase[[#This Row],[MRP]]</f>
        <v>1156</v>
      </c>
      <c r="J649" s="14">
        <f t="shared" si="24"/>
        <v>6</v>
      </c>
      <c r="K649" s="37">
        <f t="shared" si="25"/>
        <v>2026</v>
      </c>
    </row>
    <row r="650" spans="1:11" x14ac:dyDescent="0.35">
      <c r="A650" s="93" t="s">
        <v>99</v>
      </c>
      <c r="B650" s="98">
        <v>46189</v>
      </c>
      <c r="C650" s="95">
        <v>31</v>
      </c>
      <c r="D650" s="95" t="s">
        <v>511</v>
      </c>
      <c r="E650" s="95" t="s">
        <v>512</v>
      </c>
      <c r="F650" s="95">
        <v>1</v>
      </c>
      <c r="G650" s="95">
        <v>53</v>
      </c>
      <c r="H650" s="95">
        <v>1202</v>
      </c>
      <c r="I650" s="95">
        <f>Parts_Purchase[[#This Row],[Qty In]]*Parts_Purchase[[#This Row],[MRP]]</f>
        <v>1202</v>
      </c>
      <c r="J650" s="14">
        <f t="shared" si="24"/>
        <v>6</v>
      </c>
      <c r="K650" s="37">
        <f t="shared" si="25"/>
        <v>2026</v>
      </c>
    </row>
    <row r="651" spans="1:11" x14ac:dyDescent="0.35">
      <c r="A651" s="93" t="s">
        <v>99</v>
      </c>
      <c r="B651" s="98">
        <v>46189</v>
      </c>
      <c r="C651" s="95">
        <v>31</v>
      </c>
      <c r="D651" s="95" t="s">
        <v>694</v>
      </c>
      <c r="E651" s="95" t="s">
        <v>694</v>
      </c>
      <c r="F651" s="95">
        <v>12</v>
      </c>
      <c r="G651" s="95">
        <v>1</v>
      </c>
      <c r="H651" s="95">
        <v>2288</v>
      </c>
      <c r="I651" s="95">
        <f>Parts_Purchase[[#This Row],[Qty In]]*Parts_Purchase[[#This Row],[MRP]]</f>
        <v>27456</v>
      </c>
      <c r="J651" s="14">
        <f t="shared" si="24"/>
        <v>6</v>
      </c>
      <c r="K651" s="37">
        <f t="shared" si="25"/>
        <v>2026</v>
      </c>
    </row>
    <row r="652" spans="1:11" x14ac:dyDescent="0.35">
      <c r="A652" s="93" t="s">
        <v>99</v>
      </c>
      <c r="B652" s="98">
        <v>46191</v>
      </c>
      <c r="C652" s="95">
        <v>32</v>
      </c>
      <c r="D652" s="95" t="s">
        <v>845</v>
      </c>
      <c r="E652" s="95" t="s">
        <v>845</v>
      </c>
      <c r="F652" s="95">
        <v>10</v>
      </c>
      <c r="G652" s="95">
        <v>14</v>
      </c>
      <c r="H652" s="95">
        <v>258</v>
      </c>
      <c r="I652" s="95">
        <f>Parts_Purchase[[#This Row],[Qty In]]*Parts_Purchase[[#This Row],[MRP]]</f>
        <v>2580</v>
      </c>
      <c r="J652" s="14">
        <f t="shared" si="24"/>
        <v>6</v>
      </c>
      <c r="K652" s="37">
        <f t="shared" si="25"/>
        <v>2026</v>
      </c>
    </row>
    <row r="653" spans="1:11" x14ac:dyDescent="0.35">
      <c r="A653" s="93" t="s">
        <v>99</v>
      </c>
      <c r="B653" s="98">
        <v>46191</v>
      </c>
      <c r="C653" s="95">
        <v>32</v>
      </c>
      <c r="D653" s="95" t="s">
        <v>154</v>
      </c>
      <c r="E653" s="95" t="s">
        <v>323</v>
      </c>
      <c r="F653" s="95">
        <v>1</v>
      </c>
      <c r="G653" s="95">
        <v>49</v>
      </c>
      <c r="H653" s="95">
        <v>1215</v>
      </c>
      <c r="I653" s="95">
        <f>Parts_Purchase[[#This Row],[Qty In]]*Parts_Purchase[[#This Row],[MRP]]</f>
        <v>1215</v>
      </c>
      <c r="J653" s="14">
        <f t="shared" si="24"/>
        <v>6</v>
      </c>
      <c r="K653" s="37">
        <f t="shared" si="25"/>
        <v>2026</v>
      </c>
    </row>
    <row r="654" spans="1:11" x14ac:dyDescent="0.35">
      <c r="A654" s="93" t="s">
        <v>99</v>
      </c>
      <c r="B654" s="98">
        <v>46191</v>
      </c>
      <c r="C654" s="95">
        <v>32</v>
      </c>
      <c r="D654" s="95" t="s">
        <v>1437</v>
      </c>
      <c r="E654" s="95" t="s">
        <v>1441</v>
      </c>
      <c r="F654" s="95">
        <v>10</v>
      </c>
      <c r="G654" s="95">
        <v>63</v>
      </c>
      <c r="H654" s="95">
        <v>170</v>
      </c>
      <c r="I654" s="95">
        <f>Parts_Purchase[[#This Row],[Qty In]]*Parts_Purchase[[#This Row],[MRP]]</f>
        <v>1700</v>
      </c>
      <c r="J654" s="14">
        <f t="shared" si="24"/>
        <v>6</v>
      </c>
      <c r="K654" s="37">
        <f t="shared" si="25"/>
        <v>2026</v>
      </c>
    </row>
    <row r="655" spans="1:11" x14ac:dyDescent="0.35">
      <c r="A655" s="93" t="s">
        <v>99</v>
      </c>
      <c r="B655" s="98">
        <v>46191</v>
      </c>
      <c r="C655" s="95">
        <v>32</v>
      </c>
      <c r="D655" s="95" t="s">
        <v>1436</v>
      </c>
      <c r="E655" s="95" t="s">
        <v>1441</v>
      </c>
      <c r="F655" s="95">
        <v>10</v>
      </c>
      <c r="G655" s="95">
        <v>63</v>
      </c>
      <c r="H655" s="95">
        <v>143</v>
      </c>
      <c r="I655" s="95">
        <f>Parts_Purchase[[#This Row],[Qty In]]*Parts_Purchase[[#This Row],[MRP]]</f>
        <v>1430</v>
      </c>
      <c r="J655" s="14">
        <f t="shared" si="24"/>
        <v>6</v>
      </c>
      <c r="K655" s="37">
        <f t="shared" si="25"/>
        <v>2026</v>
      </c>
    </row>
    <row r="656" spans="1:11" x14ac:dyDescent="0.35">
      <c r="A656" s="93" t="s">
        <v>99</v>
      </c>
      <c r="B656" s="98">
        <v>46191</v>
      </c>
      <c r="C656" s="95">
        <v>32</v>
      </c>
      <c r="D656" s="95" t="s">
        <v>1522</v>
      </c>
      <c r="E656" s="95" t="s">
        <v>1532</v>
      </c>
      <c r="F656" s="95">
        <v>2</v>
      </c>
      <c r="G656" s="95">
        <v>63</v>
      </c>
      <c r="H656" s="95">
        <v>180</v>
      </c>
      <c r="I656" s="95">
        <f>Parts_Purchase[[#This Row],[Qty In]]*Parts_Purchase[[#This Row],[MRP]]</f>
        <v>360</v>
      </c>
      <c r="J656" s="14">
        <f t="shared" si="24"/>
        <v>6</v>
      </c>
      <c r="K656" s="37">
        <f t="shared" si="25"/>
        <v>2026</v>
      </c>
    </row>
    <row r="657" spans="1:11" x14ac:dyDescent="0.35">
      <c r="A657" s="93" t="s">
        <v>99</v>
      </c>
      <c r="B657" s="98">
        <v>46191</v>
      </c>
      <c r="C657" s="95">
        <v>32</v>
      </c>
      <c r="D657" s="95" t="s">
        <v>1528</v>
      </c>
      <c r="E657" s="95" t="s">
        <v>1533</v>
      </c>
      <c r="F657" s="95">
        <v>2</v>
      </c>
      <c r="G657" s="95">
        <v>63</v>
      </c>
      <c r="H657" s="95">
        <v>355</v>
      </c>
      <c r="I657" s="95">
        <f>Parts_Purchase[[#This Row],[Qty In]]*Parts_Purchase[[#This Row],[MRP]]</f>
        <v>710</v>
      </c>
      <c r="J657" s="14">
        <f t="shared" si="24"/>
        <v>6</v>
      </c>
      <c r="K657" s="37">
        <f t="shared" si="25"/>
        <v>2026</v>
      </c>
    </row>
    <row r="658" spans="1:11" x14ac:dyDescent="0.35">
      <c r="A658" s="93" t="s">
        <v>99</v>
      </c>
      <c r="B658" s="98">
        <v>46191</v>
      </c>
      <c r="C658" s="95">
        <v>32</v>
      </c>
      <c r="D658" s="95" t="s">
        <v>1523</v>
      </c>
      <c r="E658" s="95" t="s">
        <v>1532</v>
      </c>
      <c r="F658" s="95">
        <v>2</v>
      </c>
      <c r="G658" s="95">
        <v>63</v>
      </c>
      <c r="H658" s="95">
        <v>120</v>
      </c>
      <c r="I658" s="95">
        <f>Parts_Purchase[[#This Row],[Qty In]]*Parts_Purchase[[#This Row],[MRP]]</f>
        <v>240</v>
      </c>
      <c r="J658" s="14">
        <f t="shared" si="24"/>
        <v>6</v>
      </c>
      <c r="K658" s="37">
        <f t="shared" si="25"/>
        <v>2026</v>
      </c>
    </row>
    <row r="659" spans="1:11" x14ac:dyDescent="0.35">
      <c r="A659" s="93" t="s">
        <v>99</v>
      </c>
      <c r="B659" s="98">
        <v>46191</v>
      </c>
      <c r="C659" s="95">
        <v>32</v>
      </c>
      <c r="D659" s="95" t="s">
        <v>521</v>
      </c>
      <c r="E659" s="95" t="s">
        <v>522</v>
      </c>
      <c r="F659" s="95">
        <v>2</v>
      </c>
      <c r="G659" s="95">
        <v>63</v>
      </c>
      <c r="H659" s="95">
        <v>648</v>
      </c>
      <c r="I659" s="95">
        <f>Parts_Purchase[[#This Row],[Qty In]]*Parts_Purchase[[#This Row],[MRP]]</f>
        <v>1296</v>
      </c>
      <c r="J659" s="14">
        <f t="shared" si="24"/>
        <v>6</v>
      </c>
      <c r="K659" s="37">
        <f t="shared" si="25"/>
        <v>2026</v>
      </c>
    </row>
    <row r="660" spans="1:11" x14ac:dyDescent="0.35">
      <c r="A660" s="93" t="s">
        <v>99</v>
      </c>
      <c r="B660" s="98">
        <v>46191</v>
      </c>
      <c r="C660" s="95">
        <v>32</v>
      </c>
      <c r="D660" s="95" t="s">
        <v>1553</v>
      </c>
      <c r="E660" s="95" t="s">
        <v>1534</v>
      </c>
      <c r="F660" s="95">
        <v>4</v>
      </c>
      <c r="G660" s="95">
        <v>63</v>
      </c>
      <c r="H660" s="95">
        <v>123</v>
      </c>
      <c r="I660" s="95">
        <f>Parts_Purchase[[#This Row],[Qty In]]*Parts_Purchase[[#This Row],[MRP]]</f>
        <v>492</v>
      </c>
      <c r="J660" s="14">
        <f t="shared" ref="J660:J726" si="26">MONTH(B660)</f>
        <v>6</v>
      </c>
      <c r="K660" s="37">
        <f t="shared" ref="K660:K726" si="27">YEAR(B660)</f>
        <v>2026</v>
      </c>
    </row>
    <row r="661" spans="1:11" x14ac:dyDescent="0.35">
      <c r="A661" s="93" t="s">
        <v>99</v>
      </c>
      <c r="B661" s="98">
        <v>46191</v>
      </c>
      <c r="C661" s="95">
        <v>32</v>
      </c>
      <c r="D661" s="95" t="s">
        <v>1529</v>
      </c>
      <c r="E661" s="95" t="s">
        <v>1535</v>
      </c>
      <c r="F661" s="95">
        <v>5</v>
      </c>
      <c r="G661" s="95" t="s">
        <v>1636</v>
      </c>
      <c r="H661" s="95">
        <v>60</v>
      </c>
      <c r="I661" s="95">
        <f>Parts_Purchase[[#This Row],[Qty In]]*Parts_Purchase[[#This Row],[MRP]]</f>
        <v>300</v>
      </c>
      <c r="J661" s="14">
        <f t="shared" si="26"/>
        <v>6</v>
      </c>
      <c r="K661" s="37">
        <f t="shared" si="27"/>
        <v>2026</v>
      </c>
    </row>
    <row r="662" spans="1:11" x14ac:dyDescent="0.35">
      <c r="A662" s="93" t="s">
        <v>99</v>
      </c>
      <c r="B662" s="98">
        <v>46191</v>
      </c>
      <c r="C662" s="95">
        <v>32</v>
      </c>
      <c r="D662" s="95" t="s">
        <v>1508</v>
      </c>
      <c r="E662" s="95" t="s">
        <v>1508</v>
      </c>
      <c r="F662" s="95">
        <v>50</v>
      </c>
      <c r="G662" s="95" t="s">
        <v>1633</v>
      </c>
      <c r="H662" s="95">
        <v>10</v>
      </c>
      <c r="I662" s="95">
        <f>Parts_Purchase[[#This Row],[Qty In]]*Parts_Purchase[[#This Row],[MRP]]</f>
        <v>500</v>
      </c>
      <c r="J662" s="14">
        <f t="shared" si="26"/>
        <v>6</v>
      </c>
      <c r="K662" s="37">
        <f t="shared" si="27"/>
        <v>2026</v>
      </c>
    </row>
    <row r="663" spans="1:11" x14ac:dyDescent="0.35">
      <c r="A663" s="93" t="s">
        <v>99</v>
      </c>
      <c r="B663" s="98">
        <v>46191</v>
      </c>
      <c r="C663" s="95">
        <v>32</v>
      </c>
      <c r="D663" s="95" t="s">
        <v>1530</v>
      </c>
      <c r="E663" s="95" t="s">
        <v>1530</v>
      </c>
      <c r="F663" s="95">
        <v>50</v>
      </c>
      <c r="G663" s="95" t="s">
        <v>1634</v>
      </c>
      <c r="H663" s="95">
        <v>7</v>
      </c>
      <c r="I663" s="95">
        <f>Parts_Purchase[[#This Row],[Qty In]]*Parts_Purchase[[#This Row],[MRP]]</f>
        <v>350</v>
      </c>
      <c r="J663" s="14">
        <f t="shared" si="26"/>
        <v>6</v>
      </c>
      <c r="K663" s="37">
        <f t="shared" si="27"/>
        <v>2026</v>
      </c>
    </row>
    <row r="664" spans="1:11" x14ac:dyDescent="0.35">
      <c r="A664" s="93" t="s">
        <v>99</v>
      </c>
      <c r="B664" s="98">
        <v>46191</v>
      </c>
      <c r="C664" s="95">
        <v>32</v>
      </c>
      <c r="D664" s="95" t="s">
        <v>1531</v>
      </c>
      <c r="E664" s="95" t="s">
        <v>1531</v>
      </c>
      <c r="F664" s="95">
        <v>50</v>
      </c>
      <c r="G664" s="95" t="s">
        <v>1635</v>
      </c>
      <c r="H664" s="95">
        <v>7</v>
      </c>
      <c r="I664" s="95">
        <f>Parts_Purchase[[#This Row],[Qty In]]*Parts_Purchase[[#This Row],[MRP]]</f>
        <v>350</v>
      </c>
      <c r="J664" s="14">
        <f t="shared" si="26"/>
        <v>6</v>
      </c>
      <c r="K664" s="37">
        <f t="shared" si="27"/>
        <v>2026</v>
      </c>
    </row>
    <row r="665" spans="1:11" x14ac:dyDescent="0.35">
      <c r="A665" s="93" t="s">
        <v>99</v>
      </c>
      <c r="B665" s="98">
        <v>46192</v>
      </c>
      <c r="C665" s="95">
        <v>33</v>
      </c>
      <c r="D665" s="95" t="s">
        <v>1522</v>
      </c>
      <c r="E665" s="95" t="s">
        <v>1532</v>
      </c>
      <c r="F665" s="95">
        <v>6</v>
      </c>
      <c r="G665" s="95">
        <v>63</v>
      </c>
      <c r="H665" s="95">
        <v>180</v>
      </c>
      <c r="I665" s="95">
        <f>Parts_Purchase[[#This Row],[Qty In]]*Parts_Purchase[[#This Row],[MRP]]</f>
        <v>1080</v>
      </c>
      <c r="J665" s="14">
        <f t="shared" si="26"/>
        <v>6</v>
      </c>
      <c r="K665" s="37">
        <f t="shared" si="27"/>
        <v>2026</v>
      </c>
    </row>
    <row r="666" spans="1:11" x14ac:dyDescent="0.35">
      <c r="A666" s="93" t="s">
        <v>99</v>
      </c>
      <c r="B666" s="98">
        <v>46192</v>
      </c>
      <c r="C666" s="95">
        <v>33</v>
      </c>
      <c r="D666" s="95" t="s">
        <v>1528</v>
      </c>
      <c r="E666" s="95" t="s">
        <v>1533</v>
      </c>
      <c r="F666" s="95">
        <v>6</v>
      </c>
      <c r="G666" s="95">
        <v>63</v>
      </c>
      <c r="H666" s="95">
        <v>355</v>
      </c>
      <c r="I666" s="95">
        <f>Parts_Purchase[[#This Row],[Qty In]]*Parts_Purchase[[#This Row],[MRP]]</f>
        <v>2130</v>
      </c>
      <c r="J666" s="14">
        <f t="shared" si="26"/>
        <v>6</v>
      </c>
      <c r="K666" s="37">
        <f t="shared" si="27"/>
        <v>2026</v>
      </c>
    </row>
    <row r="667" spans="1:11" x14ac:dyDescent="0.35">
      <c r="A667" s="93" t="s">
        <v>99</v>
      </c>
      <c r="B667" s="98">
        <v>46192</v>
      </c>
      <c r="C667" s="95">
        <v>33</v>
      </c>
      <c r="D667" s="95" t="s">
        <v>1523</v>
      </c>
      <c r="E667" s="95" t="s">
        <v>1532</v>
      </c>
      <c r="F667" s="95">
        <v>6</v>
      </c>
      <c r="G667" s="95">
        <v>63</v>
      </c>
      <c r="H667" s="95">
        <v>120</v>
      </c>
      <c r="I667" s="95">
        <f>Parts_Purchase[[#This Row],[Qty In]]*Parts_Purchase[[#This Row],[MRP]]</f>
        <v>720</v>
      </c>
      <c r="J667" s="14">
        <f t="shared" si="26"/>
        <v>6</v>
      </c>
      <c r="K667" s="37">
        <f t="shared" si="27"/>
        <v>2026</v>
      </c>
    </row>
    <row r="668" spans="1:11" x14ac:dyDescent="0.35">
      <c r="A668" s="93" t="s">
        <v>479</v>
      </c>
      <c r="B668" s="98">
        <v>46194</v>
      </c>
      <c r="C668" s="95">
        <v>0</v>
      </c>
      <c r="D668" s="95" t="s">
        <v>1540</v>
      </c>
      <c r="E668" s="95" t="s">
        <v>1540</v>
      </c>
      <c r="F668" s="95">
        <v>1</v>
      </c>
      <c r="G668" s="95">
        <v>1</v>
      </c>
      <c r="H668" s="95">
        <v>200</v>
      </c>
      <c r="I668" s="95">
        <f>Parts_Purchase[[#This Row],[Qty In]]*Parts_Purchase[[#This Row],[MRP]]</f>
        <v>200</v>
      </c>
      <c r="J668" s="14">
        <f t="shared" si="26"/>
        <v>6</v>
      </c>
      <c r="K668" s="37">
        <f t="shared" si="27"/>
        <v>2026</v>
      </c>
    </row>
    <row r="669" spans="1:11" x14ac:dyDescent="0.35">
      <c r="A669" s="93" t="s">
        <v>99</v>
      </c>
      <c r="B669" s="98">
        <v>46197</v>
      </c>
      <c r="C669" s="118">
        <v>34</v>
      </c>
      <c r="D669" s="109" t="s">
        <v>366</v>
      </c>
      <c r="E669" s="109" t="s">
        <v>366</v>
      </c>
      <c r="F669" s="118">
        <v>15</v>
      </c>
      <c r="G669" s="118">
        <v>1</v>
      </c>
      <c r="H669" s="118">
        <v>2080</v>
      </c>
      <c r="I669" s="95">
        <f>Parts_Purchase[[#This Row],[Qty In]]*Parts_Purchase[[#This Row],[MRP]]</f>
        <v>31200</v>
      </c>
      <c r="J669" s="14">
        <f t="shared" ref="J669:J672" si="28">MONTH(B669)</f>
        <v>6</v>
      </c>
      <c r="K669" s="37">
        <f t="shared" ref="K669:K672" si="29">YEAR(B669)</f>
        <v>2026</v>
      </c>
    </row>
    <row r="670" spans="1:11" x14ac:dyDescent="0.35">
      <c r="A670" s="93" t="s">
        <v>99</v>
      </c>
      <c r="B670" s="98">
        <v>46197</v>
      </c>
      <c r="C670" s="118">
        <v>34</v>
      </c>
      <c r="D670" s="118" t="s">
        <v>1206</v>
      </c>
      <c r="E670" s="95" t="s">
        <v>1207</v>
      </c>
      <c r="F670" s="118">
        <v>1</v>
      </c>
      <c r="G670" s="118">
        <v>64</v>
      </c>
      <c r="H670" s="118">
        <v>279</v>
      </c>
      <c r="I670" s="95">
        <f>Parts_Purchase[[#This Row],[Qty In]]*Parts_Purchase[[#This Row],[MRP]]</f>
        <v>279</v>
      </c>
      <c r="J670" s="14">
        <f t="shared" si="28"/>
        <v>6</v>
      </c>
      <c r="K670" s="37">
        <f t="shared" si="29"/>
        <v>2026</v>
      </c>
    </row>
    <row r="671" spans="1:11" x14ac:dyDescent="0.35">
      <c r="A671" s="93" t="s">
        <v>99</v>
      </c>
      <c r="B671" s="98">
        <v>46197</v>
      </c>
      <c r="C671" s="118">
        <v>34</v>
      </c>
      <c r="D671" s="118" t="s">
        <v>1587</v>
      </c>
      <c r="E671" s="95" t="s">
        <v>1589</v>
      </c>
      <c r="F671" s="118">
        <v>1</v>
      </c>
      <c r="G671" s="118">
        <v>64</v>
      </c>
      <c r="H671" s="118">
        <v>279</v>
      </c>
      <c r="I671" s="95">
        <f>Parts_Purchase[[#This Row],[Qty In]]*Parts_Purchase[[#This Row],[MRP]]</f>
        <v>279</v>
      </c>
      <c r="J671" s="14">
        <f t="shared" si="28"/>
        <v>6</v>
      </c>
      <c r="K671" s="37">
        <f t="shared" si="29"/>
        <v>2026</v>
      </c>
    </row>
    <row r="672" spans="1:11" x14ac:dyDescent="0.35">
      <c r="A672" s="93" t="s">
        <v>99</v>
      </c>
      <c r="B672" s="98">
        <v>46198</v>
      </c>
      <c r="C672" s="95">
        <v>35</v>
      </c>
      <c r="D672" s="109" t="s">
        <v>1576</v>
      </c>
      <c r="E672" s="95" t="s">
        <v>1577</v>
      </c>
      <c r="F672" s="95">
        <v>1</v>
      </c>
      <c r="G672" s="95">
        <v>28</v>
      </c>
      <c r="H672" s="95">
        <v>588</v>
      </c>
      <c r="I672" s="95">
        <f>Parts_Purchase[[#This Row],[Qty In]]*Parts_Purchase[[#This Row],[MRP]]</f>
        <v>588</v>
      </c>
      <c r="J672" s="14">
        <f t="shared" si="28"/>
        <v>6</v>
      </c>
      <c r="K672" s="37">
        <f t="shared" si="29"/>
        <v>2026</v>
      </c>
    </row>
    <row r="673" spans="1:11" x14ac:dyDescent="0.35">
      <c r="A673" s="93" t="s">
        <v>99</v>
      </c>
      <c r="B673" s="98">
        <v>46198</v>
      </c>
      <c r="C673" s="95">
        <v>35</v>
      </c>
      <c r="D673" s="95" t="s">
        <v>1578</v>
      </c>
      <c r="E673" s="95" t="s">
        <v>1579</v>
      </c>
      <c r="F673" s="95">
        <v>1</v>
      </c>
      <c r="G673" s="95">
        <v>43</v>
      </c>
      <c r="H673" s="95">
        <v>7227</v>
      </c>
      <c r="I673" s="95">
        <f>Parts_Purchase[[#This Row],[Qty In]]*Parts_Purchase[[#This Row],[MRP]]</f>
        <v>7227</v>
      </c>
      <c r="J673" s="14">
        <f t="shared" si="26"/>
        <v>6</v>
      </c>
      <c r="K673" s="37">
        <f t="shared" si="27"/>
        <v>2026</v>
      </c>
    </row>
    <row r="674" spans="1:11" x14ac:dyDescent="0.35">
      <c r="A674" s="93" t="s">
        <v>99</v>
      </c>
      <c r="B674" s="98">
        <v>46199</v>
      </c>
      <c r="C674" s="95">
        <v>35</v>
      </c>
      <c r="D674" s="95" t="s">
        <v>973</v>
      </c>
      <c r="E674" s="95" t="s">
        <v>974</v>
      </c>
      <c r="F674" s="95">
        <v>4</v>
      </c>
      <c r="G674" s="95">
        <v>64</v>
      </c>
      <c r="H674" s="95">
        <v>318</v>
      </c>
      <c r="I674" s="95">
        <f>Parts_Purchase[[#This Row],[Qty In]]*Parts_Purchase[[#This Row],[MRP]]</f>
        <v>1272</v>
      </c>
      <c r="J674" s="14">
        <f t="shared" si="26"/>
        <v>6</v>
      </c>
      <c r="K674" s="37">
        <f t="shared" si="27"/>
        <v>2026</v>
      </c>
    </row>
    <row r="675" spans="1:11" x14ac:dyDescent="0.35">
      <c r="A675" s="93" t="s">
        <v>99</v>
      </c>
      <c r="B675" s="98">
        <v>46199</v>
      </c>
      <c r="C675" s="95">
        <v>35</v>
      </c>
      <c r="D675" s="95" t="s">
        <v>975</v>
      </c>
      <c r="E675" s="95" t="s">
        <v>976</v>
      </c>
      <c r="F675" s="95">
        <v>4</v>
      </c>
      <c r="G675" s="95">
        <v>64</v>
      </c>
      <c r="H675" s="95">
        <v>318</v>
      </c>
      <c r="I675" s="95">
        <f>Parts_Purchase[[#This Row],[Qty In]]*Parts_Purchase[[#This Row],[MRP]]</f>
        <v>1272</v>
      </c>
      <c r="J675" s="14">
        <f t="shared" si="26"/>
        <v>6</v>
      </c>
      <c r="K675" s="37">
        <f t="shared" si="27"/>
        <v>2026</v>
      </c>
    </row>
    <row r="676" spans="1:11" x14ac:dyDescent="0.35">
      <c r="A676" s="93" t="s">
        <v>99</v>
      </c>
      <c r="B676" s="98">
        <v>46199</v>
      </c>
      <c r="C676" s="95">
        <v>35</v>
      </c>
      <c r="D676" s="95" t="s">
        <v>592</v>
      </c>
      <c r="E676" s="95" t="s">
        <v>593</v>
      </c>
      <c r="F676" s="95">
        <v>2</v>
      </c>
      <c r="G676" s="95">
        <v>27</v>
      </c>
      <c r="H676" s="95">
        <v>1617</v>
      </c>
      <c r="I676" s="95">
        <f>Parts_Purchase[[#This Row],[Qty In]]*Parts_Purchase[[#This Row],[MRP]]</f>
        <v>3234</v>
      </c>
      <c r="J676" s="14">
        <f t="shared" si="26"/>
        <v>6</v>
      </c>
      <c r="K676" s="37">
        <f t="shared" si="27"/>
        <v>2026</v>
      </c>
    </row>
    <row r="677" spans="1:11" x14ac:dyDescent="0.35">
      <c r="A677" s="93" t="s">
        <v>99</v>
      </c>
      <c r="B677" s="98">
        <v>46199</v>
      </c>
      <c r="C677" s="95">
        <v>35</v>
      </c>
      <c r="D677" s="95" t="s">
        <v>509</v>
      </c>
      <c r="E677" s="95" t="s">
        <v>510</v>
      </c>
      <c r="F677" s="95">
        <v>1</v>
      </c>
      <c r="G677" s="95">
        <v>53</v>
      </c>
      <c r="H677" s="95">
        <v>1202</v>
      </c>
      <c r="I677" s="95">
        <f>Parts_Purchase[[#This Row],[Qty In]]*Parts_Purchase[[#This Row],[MRP]]</f>
        <v>1202</v>
      </c>
      <c r="J677" s="14">
        <f t="shared" si="26"/>
        <v>6</v>
      </c>
      <c r="K677" s="37">
        <f t="shared" si="27"/>
        <v>2026</v>
      </c>
    </row>
    <row r="678" spans="1:11" x14ac:dyDescent="0.35">
      <c r="A678" s="93" t="s">
        <v>99</v>
      </c>
      <c r="B678" s="98">
        <v>46201</v>
      </c>
      <c r="C678" s="95">
        <v>36</v>
      </c>
      <c r="D678" s="95" t="s">
        <v>316</v>
      </c>
      <c r="E678" s="95" t="s">
        <v>344</v>
      </c>
      <c r="F678" s="95">
        <v>2</v>
      </c>
      <c r="G678" s="95">
        <v>37</v>
      </c>
      <c r="H678" s="95">
        <v>250</v>
      </c>
      <c r="I678" s="95">
        <f>Parts_Purchase[[#This Row],[Qty In]]*Parts_Purchase[[#This Row],[MRP]]</f>
        <v>500</v>
      </c>
      <c r="J678" s="14">
        <f t="shared" si="26"/>
        <v>6</v>
      </c>
      <c r="K678" s="37">
        <f t="shared" si="27"/>
        <v>2026</v>
      </c>
    </row>
    <row r="679" spans="1:11" x14ac:dyDescent="0.35">
      <c r="A679" s="93" t="s">
        <v>99</v>
      </c>
      <c r="B679" s="98">
        <v>46201</v>
      </c>
      <c r="C679" s="95">
        <v>36</v>
      </c>
      <c r="D679" s="95" t="s">
        <v>172</v>
      </c>
      <c r="E679" s="95" t="s">
        <v>326</v>
      </c>
      <c r="F679" s="95">
        <v>4</v>
      </c>
      <c r="G679" s="95">
        <v>44</v>
      </c>
      <c r="H679" s="95">
        <v>2296</v>
      </c>
      <c r="I679" s="95">
        <f>Parts_Purchase[[#This Row],[Qty In]]*Parts_Purchase[[#This Row],[MRP]]</f>
        <v>9184</v>
      </c>
      <c r="J679" s="14">
        <f t="shared" si="26"/>
        <v>6</v>
      </c>
      <c r="K679" s="37">
        <f t="shared" si="27"/>
        <v>2026</v>
      </c>
    </row>
    <row r="680" spans="1:11" x14ac:dyDescent="0.35">
      <c r="A680" s="93" t="s">
        <v>99</v>
      </c>
      <c r="B680" s="98">
        <v>46201</v>
      </c>
      <c r="C680" s="95">
        <v>36</v>
      </c>
      <c r="D680" s="95" t="s">
        <v>103</v>
      </c>
      <c r="E680" s="95" t="s">
        <v>334</v>
      </c>
      <c r="F680" s="95">
        <v>8</v>
      </c>
      <c r="G680" s="95" t="s">
        <v>1056</v>
      </c>
      <c r="H680" s="95">
        <v>113</v>
      </c>
      <c r="I680" s="95">
        <f>Parts_Purchase[[#This Row],[Qty In]]*Parts_Purchase[[#This Row],[MRP]]</f>
        <v>904</v>
      </c>
      <c r="J680" s="14">
        <f t="shared" si="26"/>
        <v>6</v>
      </c>
      <c r="K680" s="37">
        <f t="shared" si="27"/>
        <v>2026</v>
      </c>
    </row>
    <row r="681" spans="1:11" ht="15.75" customHeight="1" x14ac:dyDescent="0.35">
      <c r="A681" s="93" t="s">
        <v>99</v>
      </c>
      <c r="B681" s="98">
        <v>46201</v>
      </c>
      <c r="C681" s="95">
        <v>36</v>
      </c>
      <c r="D681" s="95" t="s">
        <v>121</v>
      </c>
      <c r="E681" s="95" t="s">
        <v>335</v>
      </c>
      <c r="F681" s="95">
        <v>2</v>
      </c>
      <c r="G681" s="95" t="s">
        <v>1034</v>
      </c>
      <c r="H681" s="95">
        <v>1203</v>
      </c>
      <c r="I681" s="95">
        <f>Parts_Purchase[[#This Row],[Qty In]]*Parts_Purchase[[#This Row],[MRP]]</f>
        <v>2406</v>
      </c>
      <c r="J681" s="14">
        <f t="shared" si="26"/>
        <v>6</v>
      </c>
      <c r="K681" s="37">
        <f t="shared" si="27"/>
        <v>2026</v>
      </c>
    </row>
    <row r="682" spans="1:11" x14ac:dyDescent="0.35">
      <c r="A682" s="93" t="s">
        <v>99</v>
      </c>
      <c r="B682" s="98">
        <v>46201</v>
      </c>
      <c r="C682" s="95">
        <v>36</v>
      </c>
      <c r="D682" s="95" t="s">
        <v>102</v>
      </c>
      <c r="E682" s="95" t="s">
        <v>390</v>
      </c>
      <c r="F682" s="95">
        <v>4</v>
      </c>
      <c r="G682" s="95">
        <v>49</v>
      </c>
      <c r="H682" s="95">
        <v>301</v>
      </c>
      <c r="I682" s="95">
        <f>Parts_Purchase[[#This Row],[Qty In]]*Parts_Purchase[[#This Row],[MRP]]</f>
        <v>1204</v>
      </c>
      <c r="J682" s="14">
        <f t="shared" si="26"/>
        <v>6</v>
      </c>
      <c r="K682" s="37">
        <f t="shared" si="27"/>
        <v>2026</v>
      </c>
    </row>
    <row r="683" spans="1:11" x14ac:dyDescent="0.35">
      <c r="A683" s="93" t="s">
        <v>99</v>
      </c>
      <c r="B683" s="98">
        <v>46201</v>
      </c>
      <c r="C683" s="95">
        <v>36</v>
      </c>
      <c r="D683" s="95" t="s">
        <v>1612</v>
      </c>
      <c r="E683" s="95" t="s">
        <v>1613</v>
      </c>
      <c r="F683" s="95">
        <v>6</v>
      </c>
      <c r="G683" s="95">
        <v>6</v>
      </c>
      <c r="H683" s="95">
        <v>97</v>
      </c>
      <c r="I683" s="95">
        <f>Parts_Purchase[[#This Row],[Qty In]]*Parts_Purchase[[#This Row],[MRP]]</f>
        <v>582</v>
      </c>
      <c r="J683" s="14">
        <f t="shared" si="26"/>
        <v>6</v>
      </c>
      <c r="K683" s="37">
        <f t="shared" si="27"/>
        <v>2026</v>
      </c>
    </row>
    <row r="684" spans="1:11" x14ac:dyDescent="0.35">
      <c r="A684" s="93" t="s">
        <v>99</v>
      </c>
      <c r="B684" s="98">
        <v>46201</v>
      </c>
      <c r="C684" s="95">
        <v>36</v>
      </c>
      <c r="D684" s="95" t="s">
        <v>154</v>
      </c>
      <c r="E684" s="95" t="s">
        <v>323</v>
      </c>
      <c r="F684" s="95">
        <v>1</v>
      </c>
      <c r="G684" s="95">
        <v>49</v>
      </c>
      <c r="H684" s="95">
        <v>1215</v>
      </c>
      <c r="I684" s="95">
        <f>Parts_Purchase[[#This Row],[Qty In]]*Parts_Purchase[[#This Row],[MRP]]</f>
        <v>1215</v>
      </c>
      <c r="J684" s="14">
        <f t="shared" si="26"/>
        <v>6</v>
      </c>
      <c r="K684" s="37">
        <f t="shared" si="27"/>
        <v>2026</v>
      </c>
    </row>
    <row r="685" spans="1:11" x14ac:dyDescent="0.35">
      <c r="A685" s="93" t="s">
        <v>99</v>
      </c>
      <c r="B685" s="98">
        <v>46201</v>
      </c>
      <c r="C685" s="95">
        <v>36</v>
      </c>
      <c r="D685" s="95" t="s">
        <v>1614</v>
      </c>
      <c r="E685" s="95" t="s">
        <v>1625</v>
      </c>
      <c r="F685" s="95">
        <v>8</v>
      </c>
      <c r="G685" s="95" t="s">
        <v>1615</v>
      </c>
      <c r="H685" s="95">
        <v>20</v>
      </c>
      <c r="I685" s="95">
        <f>Parts_Purchase[[#This Row],[Qty In]]*Parts_Purchase[[#This Row],[MRP]]</f>
        <v>160</v>
      </c>
      <c r="J685" s="14">
        <f t="shared" si="26"/>
        <v>6</v>
      </c>
      <c r="K685" s="37">
        <f t="shared" si="27"/>
        <v>2026</v>
      </c>
    </row>
    <row r="686" spans="1:11" x14ac:dyDescent="0.35">
      <c r="A686" s="93" t="s">
        <v>99</v>
      </c>
      <c r="B686" s="98">
        <v>46201</v>
      </c>
      <c r="C686" s="95">
        <v>36</v>
      </c>
      <c r="D686" s="95" t="s">
        <v>521</v>
      </c>
      <c r="E686" s="95" t="s">
        <v>522</v>
      </c>
      <c r="F686" s="95">
        <v>5</v>
      </c>
      <c r="G686" s="95">
        <v>63</v>
      </c>
      <c r="H686" s="95">
        <v>648</v>
      </c>
      <c r="I686" s="95">
        <f>Parts_Purchase[[#This Row],[Qty In]]*Parts_Purchase[[#This Row],[MRP]]</f>
        <v>3240</v>
      </c>
      <c r="J686" s="14">
        <f t="shared" si="26"/>
        <v>6</v>
      </c>
      <c r="K686" s="37">
        <f t="shared" si="27"/>
        <v>2026</v>
      </c>
    </row>
    <row r="687" spans="1:11" x14ac:dyDescent="0.35">
      <c r="A687" s="93" t="s">
        <v>99</v>
      </c>
      <c r="B687" s="98">
        <v>46201</v>
      </c>
      <c r="C687" s="95">
        <v>36</v>
      </c>
      <c r="D687" s="95" t="s">
        <v>403</v>
      </c>
      <c r="E687" s="95" t="s">
        <v>404</v>
      </c>
      <c r="F687" s="95">
        <v>20</v>
      </c>
      <c r="G687" s="95" t="s">
        <v>1062</v>
      </c>
      <c r="H687" s="95">
        <v>63</v>
      </c>
      <c r="I687" s="95">
        <f>Parts_Purchase[[#This Row],[Qty In]]*Parts_Purchase[[#This Row],[MRP]]</f>
        <v>1260</v>
      </c>
      <c r="J687" s="14">
        <f t="shared" si="26"/>
        <v>6</v>
      </c>
      <c r="K687" s="37">
        <f t="shared" si="27"/>
        <v>2026</v>
      </c>
    </row>
    <row r="688" spans="1:11" x14ac:dyDescent="0.35">
      <c r="A688" s="93" t="s">
        <v>99</v>
      </c>
      <c r="B688" s="98">
        <v>46201</v>
      </c>
      <c r="C688" s="95">
        <v>36</v>
      </c>
      <c r="D688" s="95" t="s">
        <v>313</v>
      </c>
      <c r="E688" s="95" t="s">
        <v>338</v>
      </c>
      <c r="F688" s="95">
        <v>4</v>
      </c>
      <c r="G688" s="95" t="s">
        <v>1024</v>
      </c>
      <c r="H688" s="95">
        <v>368</v>
      </c>
      <c r="I688" s="95">
        <f>Parts_Purchase[[#This Row],[Qty In]]*Parts_Purchase[[#This Row],[MRP]]</f>
        <v>1472</v>
      </c>
      <c r="J688" s="14">
        <f t="shared" si="26"/>
        <v>6</v>
      </c>
      <c r="K688" s="37">
        <f t="shared" si="27"/>
        <v>2026</v>
      </c>
    </row>
    <row r="689" spans="1:11" x14ac:dyDescent="0.35">
      <c r="A689" s="93" t="s">
        <v>99</v>
      </c>
      <c r="B689" s="98">
        <v>46201</v>
      </c>
      <c r="C689" s="95">
        <v>36</v>
      </c>
      <c r="D689" s="95" t="s">
        <v>466</v>
      </c>
      <c r="E689" s="95" t="s">
        <v>467</v>
      </c>
      <c r="F689" s="95">
        <v>1</v>
      </c>
      <c r="G689" s="95">
        <v>66</v>
      </c>
      <c r="H689" s="95">
        <v>3496</v>
      </c>
      <c r="I689" s="95">
        <f>Parts_Purchase[[#This Row],[Qty In]]*Parts_Purchase[[#This Row],[MRP]]</f>
        <v>3496</v>
      </c>
      <c r="J689" s="14">
        <f t="shared" si="26"/>
        <v>6</v>
      </c>
      <c r="K689" s="37">
        <f t="shared" si="27"/>
        <v>2026</v>
      </c>
    </row>
    <row r="690" spans="1:11" x14ac:dyDescent="0.35">
      <c r="A690" s="93" t="s">
        <v>99</v>
      </c>
      <c r="B690" s="98">
        <v>46203</v>
      </c>
      <c r="C690" s="95">
        <v>37</v>
      </c>
      <c r="D690" s="95" t="s">
        <v>155</v>
      </c>
      <c r="E690" s="95" t="s">
        <v>348</v>
      </c>
      <c r="F690" s="95">
        <v>1</v>
      </c>
      <c r="G690" s="95">
        <v>48</v>
      </c>
      <c r="H690" s="95">
        <v>388</v>
      </c>
      <c r="I690" s="95">
        <f>Parts_Purchase[[#This Row],[Qty In]]*Parts_Purchase[[#This Row],[MRP]]</f>
        <v>388</v>
      </c>
      <c r="J690" s="14">
        <f t="shared" si="26"/>
        <v>6</v>
      </c>
      <c r="K690" s="37">
        <f t="shared" si="27"/>
        <v>2026</v>
      </c>
    </row>
    <row r="691" spans="1:11" x14ac:dyDescent="0.35">
      <c r="A691" s="93" t="s">
        <v>99</v>
      </c>
      <c r="B691" s="98">
        <v>46203</v>
      </c>
      <c r="C691" s="95">
        <v>37</v>
      </c>
      <c r="D691" s="95" t="s">
        <v>1616</v>
      </c>
      <c r="E691" s="95" t="s">
        <v>1621</v>
      </c>
      <c r="F691" s="95">
        <v>2</v>
      </c>
      <c r="G691" s="95">
        <v>28</v>
      </c>
      <c r="H691" s="95">
        <v>35</v>
      </c>
      <c r="I691" s="95">
        <f>Parts_Purchase[[#This Row],[Qty In]]*Parts_Purchase[[#This Row],[MRP]]</f>
        <v>70</v>
      </c>
      <c r="J691" s="14">
        <f t="shared" si="26"/>
        <v>6</v>
      </c>
      <c r="K691" s="37">
        <f t="shared" si="27"/>
        <v>2026</v>
      </c>
    </row>
    <row r="692" spans="1:11" x14ac:dyDescent="0.35">
      <c r="A692" s="93" t="s">
        <v>99</v>
      </c>
      <c r="B692" s="98">
        <v>46203</v>
      </c>
      <c r="C692" s="95">
        <v>37</v>
      </c>
      <c r="D692" s="95" t="s">
        <v>1617</v>
      </c>
      <c r="E692" s="95" t="s">
        <v>894</v>
      </c>
      <c r="F692" s="95">
        <v>2</v>
      </c>
      <c r="G692" s="95" t="s">
        <v>1018</v>
      </c>
      <c r="H692" s="95">
        <v>128</v>
      </c>
      <c r="I692" s="95">
        <f>Parts_Purchase[[#This Row],[Qty In]]*Parts_Purchase[[#This Row],[MRP]]</f>
        <v>256</v>
      </c>
      <c r="J692" s="14">
        <f t="shared" si="26"/>
        <v>6</v>
      </c>
      <c r="K692" s="37">
        <f t="shared" si="27"/>
        <v>2026</v>
      </c>
    </row>
    <row r="693" spans="1:11" x14ac:dyDescent="0.35">
      <c r="A693" s="93" t="s">
        <v>99</v>
      </c>
      <c r="B693" s="98">
        <v>46203</v>
      </c>
      <c r="C693" s="95">
        <v>37</v>
      </c>
      <c r="D693" s="95" t="s">
        <v>1587</v>
      </c>
      <c r="E693" s="95" t="s">
        <v>1589</v>
      </c>
      <c r="F693" s="95">
        <v>1</v>
      </c>
      <c r="G693" s="95">
        <v>64</v>
      </c>
      <c r="H693" s="95">
        <v>279</v>
      </c>
      <c r="I693" s="95">
        <f>Parts_Purchase[[#This Row],[Qty In]]*Parts_Purchase[[#This Row],[MRP]]</f>
        <v>279</v>
      </c>
      <c r="J693" s="14">
        <f t="shared" si="26"/>
        <v>6</v>
      </c>
      <c r="K693" s="37">
        <f t="shared" si="27"/>
        <v>2026</v>
      </c>
    </row>
    <row r="694" spans="1:11" x14ac:dyDescent="0.35">
      <c r="A694" s="93" t="s">
        <v>99</v>
      </c>
      <c r="B694" s="98">
        <v>46203</v>
      </c>
      <c r="C694" s="95">
        <v>37</v>
      </c>
      <c r="D694" s="95" t="s">
        <v>1618</v>
      </c>
      <c r="E694" s="95" t="s">
        <v>1623</v>
      </c>
      <c r="F694" s="95">
        <v>1</v>
      </c>
      <c r="G694" s="95">
        <v>1</v>
      </c>
      <c r="H694" s="95">
        <v>377</v>
      </c>
      <c r="I694" s="95">
        <f>Parts_Purchase[[#This Row],[Qty In]]*Parts_Purchase[[#This Row],[MRP]]</f>
        <v>377</v>
      </c>
      <c r="J694" s="14">
        <f t="shared" si="26"/>
        <v>6</v>
      </c>
      <c r="K694" s="37">
        <f t="shared" si="27"/>
        <v>2026</v>
      </c>
    </row>
    <row r="695" spans="1:11" x14ac:dyDescent="0.35">
      <c r="A695" s="93" t="s">
        <v>99</v>
      </c>
      <c r="B695" s="98">
        <v>46203</v>
      </c>
      <c r="C695" s="95">
        <v>37</v>
      </c>
      <c r="D695" s="95" t="s">
        <v>1619</v>
      </c>
      <c r="E695" s="95" t="s">
        <v>1624</v>
      </c>
      <c r="F695" s="95">
        <v>2</v>
      </c>
      <c r="G695" s="95">
        <v>61</v>
      </c>
      <c r="H695" s="95">
        <v>1360</v>
      </c>
      <c r="I695" s="95">
        <f>Parts_Purchase[[#This Row],[Qty In]]*Parts_Purchase[[#This Row],[MRP]]</f>
        <v>2720</v>
      </c>
      <c r="J695" s="14">
        <f t="shared" si="26"/>
        <v>6</v>
      </c>
      <c r="K695" s="37">
        <f t="shared" si="27"/>
        <v>2026</v>
      </c>
    </row>
    <row r="696" spans="1:11" x14ac:dyDescent="0.35">
      <c r="A696" s="93" t="s">
        <v>99</v>
      </c>
      <c r="B696" s="98">
        <v>46203</v>
      </c>
      <c r="C696" s="95">
        <v>37</v>
      </c>
      <c r="D696" s="95" t="s">
        <v>1620</v>
      </c>
      <c r="E696" s="95" t="s">
        <v>1622</v>
      </c>
      <c r="F696" s="95">
        <v>1</v>
      </c>
      <c r="G696" s="95" t="s">
        <v>1018</v>
      </c>
      <c r="H696" s="95">
        <v>216</v>
      </c>
      <c r="I696" s="95">
        <f>Parts_Purchase[[#This Row],[Qty In]]*Parts_Purchase[[#This Row],[MRP]]</f>
        <v>216</v>
      </c>
      <c r="J696" s="14">
        <f t="shared" si="26"/>
        <v>6</v>
      </c>
      <c r="K696" s="37">
        <f t="shared" si="27"/>
        <v>2026</v>
      </c>
    </row>
    <row r="697" spans="1:11" x14ac:dyDescent="0.35">
      <c r="A697" s="93" t="s">
        <v>99</v>
      </c>
      <c r="B697" s="98">
        <v>46203</v>
      </c>
      <c r="C697" s="95">
        <v>37</v>
      </c>
      <c r="D697" s="95" t="s">
        <v>1214</v>
      </c>
      <c r="E697" s="95" t="s">
        <v>1215</v>
      </c>
      <c r="F697" s="95">
        <v>1</v>
      </c>
      <c r="G697" s="95" t="s">
        <v>1126</v>
      </c>
      <c r="H697" s="95">
        <v>197</v>
      </c>
      <c r="I697" s="95">
        <f>Parts_Purchase[[#This Row],[Qty In]]*Parts_Purchase[[#This Row],[MRP]]</f>
        <v>197</v>
      </c>
      <c r="J697" s="14">
        <f t="shared" si="26"/>
        <v>6</v>
      </c>
      <c r="K697" s="37">
        <f t="shared" si="27"/>
        <v>2026</v>
      </c>
    </row>
    <row r="698" spans="1:11" x14ac:dyDescent="0.35">
      <c r="A698" s="93" t="s">
        <v>99</v>
      </c>
      <c r="B698" s="98">
        <v>46204</v>
      </c>
      <c r="C698" s="95" t="s">
        <v>1626</v>
      </c>
      <c r="D698" s="95" t="s">
        <v>694</v>
      </c>
      <c r="E698" s="95" t="s">
        <v>694</v>
      </c>
      <c r="F698" s="95">
        <v>34</v>
      </c>
      <c r="G698" s="95">
        <v>1</v>
      </c>
      <c r="H698" s="95">
        <v>2400</v>
      </c>
      <c r="I698" s="95">
        <f>Parts_Purchase[[#This Row],[Qty In]]*Parts_Purchase[[#This Row],[MRP]]</f>
        <v>81600</v>
      </c>
      <c r="J698" s="14">
        <f t="shared" si="26"/>
        <v>7</v>
      </c>
      <c r="K698" s="37">
        <f t="shared" si="27"/>
        <v>2026</v>
      </c>
    </row>
    <row r="699" spans="1:11" x14ac:dyDescent="0.35">
      <c r="A699" s="93" t="s">
        <v>99</v>
      </c>
      <c r="B699" s="98">
        <v>46204</v>
      </c>
      <c r="C699" s="95" t="s">
        <v>1626</v>
      </c>
      <c r="D699" s="109" t="s">
        <v>366</v>
      </c>
      <c r="E699" s="109" t="s">
        <v>366</v>
      </c>
      <c r="F699" s="95">
        <v>70</v>
      </c>
      <c r="G699" s="95">
        <v>1</v>
      </c>
      <c r="H699" s="95">
        <v>2243</v>
      </c>
      <c r="I699" s="95">
        <f>Parts_Purchase[[#This Row],[Qty In]]*Parts_Purchase[[#This Row],[MRP]]</f>
        <v>157010</v>
      </c>
      <c r="J699" s="14">
        <f t="shared" si="26"/>
        <v>7</v>
      </c>
      <c r="K699" s="37">
        <f t="shared" si="27"/>
        <v>2026</v>
      </c>
    </row>
    <row r="700" spans="1:11" x14ac:dyDescent="0.35">
      <c r="A700" s="93" t="s">
        <v>99</v>
      </c>
      <c r="B700" s="98">
        <v>46204</v>
      </c>
      <c r="C700" s="95" t="s">
        <v>1626</v>
      </c>
      <c r="D700" s="95" t="s">
        <v>1627</v>
      </c>
      <c r="E700" s="95" t="s">
        <v>1628</v>
      </c>
      <c r="F700" s="95">
        <v>4</v>
      </c>
      <c r="G700" s="95">
        <v>1</v>
      </c>
      <c r="H700" s="95">
        <v>1853</v>
      </c>
      <c r="I700" s="95">
        <f>Parts_Purchase[[#This Row],[Qty In]]*Parts_Purchase[[#This Row],[MRP]]</f>
        <v>7412</v>
      </c>
      <c r="J700" s="14">
        <f t="shared" si="26"/>
        <v>7</v>
      </c>
      <c r="K700" s="37">
        <f t="shared" si="27"/>
        <v>2026</v>
      </c>
    </row>
    <row r="701" spans="1:11" x14ac:dyDescent="0.35">
      <c r="A701" s="93" t="s">
        <v>99</v>
      </c>
      <c r="B701" s="98">
        <v>46205</v>
      </c>
      <c r="C701" s="95">
        <v>38</v>
      </c>
      <c r="D701" s="95" t="s">
        <v>1629</v>
      </c>
      <c r="E701" s="95" t="s">
        <v>1631</v>
      </c>
      <c r="F701" s="95">
        <v>2</v>
      </c>
      <c r="G701" s="95" t="s">
        <v>1145</v>
      </c>
      <c r="H701" s="95">
        <v>142</v>
      </c>
      <c r="I701" s="95">
        <f>Parts_Purchase[[#This Row],[Qty In]]*Parts_Purchase[[#This Row],[MRP]]</f>
        <v>284</v>
      </c>
      <c r="J701" s="14">
        <f t="shared" si="26"/>
        <v>7</v>
      </c>
      <c r="K701" s="37">
        <f t="shared" si="27"/>
        <v>2026</v>
      </c>
    </row>
    <row r="702" spans="1:11" x14ac:dyDescent="0.35">
      <c r="A702" s="93" t="s">
        <v>99</v>
      </c>
      <c r="B702" s="98">
        <v>46205</v>
      </c>
      <c r="C702" s="95">
        <v>38</v>
      </c>
      <c r="D702" s="95" t="s">
        <v>140</v>
      </c>
      <c r="E702" s="95" t="s">
        <v>347</v>
      </c>
      <c r="F702" s="95">
        <v>3</v>
      </c>
      <c r="G702" s="95" t="s">
        <v>1068</v>
      </c>
      <c r="H702" s="95">
        <v>309</v>
      </c>
      <c r="I702" s="95">
        <f>Parts_Purchase[[#This Row],[Qty In]]*Parts_Purchase[[#This Row],[MRP]]</f>
        <v>927</v>
      </c>
      <c r="J702" s="14">
        <f t="shared" si="26"/>
        <v>7</v>
      </c>
      <c r="K702" s="37">
        <f t="shared" si="27"/>
        <v>2026</v>
      </c>
    </row>
    <row r="703" spans="1:11" x14ac:dyDescent="0.35">
      <c r="A703" s="93" t="s">
        <v>99</v>
      </c>
      <c r="B703" s="98">
        <v>46205</v>
      </c>
      <c r="C703" s="95">
        <v>38</v>
      </c>
      <c r="D703" s="95" t="s">
        <v>1099</v>
      </c>
      <c r="E703" s="95" t="s">
        <v>1100</v>
      </c>
      <c r="F703" s="95">
        <v>2</v>
      </c>
      <c r="G703" s="95" t="s">
        <v>1022</v>
      </c>
      <c r="H703" s="95">
        <v>1109</v>
      </c>
      <c r="I703" s="95">
        <f>Parts_Purchase[[#This Row],[Qty In]]*Parts_Purchase[[#This Row],[MRP]]</f>
        <v>2218</v>
      </c>
      <c r="J703" s="14">
        <f t="shared" si="26"/>
        <v>7</v>
      </c>
      <c r="K703" s="37">
        <f t="shared" si="27"/>
        <v>2026</v>
      </c>
    </row>
    <row r="704" spans="1:11" x14ac:dyDescent="0.35">
      <c r="A704" s="93" t="s">
        <v>99</v>
      </c>
      <c r="B704" s="98">
        <v>46205</v>
      </c>
      <c r="C704" s="95">
        <v>38</v>
      </c>
      <c r="D704" s="95" t="s">
        <v>1103</v>
      </c>
      <c r="E704" s="95" t="s">
        <v>386</v>
      </c>
      <c r="F704" s="95">
        <v>2</v>
      </c>
      <c r="G704" s="95" t="s">
        <v>1022</v>
      </c>
      <c r="H704" s="95">
        <v>993</v>
      </c>
      <c r="I704" s="95">
        <f>Parts_Purchase[[#This Row],[Qty In]]*Parts_Purchase[[#This Row],[MRP]]</f>
        <v>1986</v>
      </c>
      <c r="J704" s="14">
        <f t="shared" si="26"/>
        <v>7</v>
      </c>
      <c r="K704" s="37">
        <f t="shared" si="27"/>
        <v>2026</v>
      </c>
    </row>
    <row r="705" spans="1:11" x14ac:dyDescent="0.35">
      <c r="A705" s="93" t="s">
        <v>99</v>
      </c>
      <c r="B705" s="98">
        <v>46205</v>
      </c>
      <c r="C705" s="95">
        <v>38</v>
      </c>
      <c r="D705" s="95" t="s">
        <v>1630</v>
      </c>
      <c r="E705" s="95" t="s">
        <v>1632</v>
      </c>
      <c r="F705" s="95">
        <v>2</v>
      </c>
      <c r="G705" s="95" t="s">
        <v>1145</v>
      </c>
      <c r="H705" s="95">
        <v>32</v>
      </c>
      <c r="I705" s="95">
        <f>Parts_Purchase[[#This Row],[Qty In]]*Parts_Purchase[[#This Row],[MRP]]</f>
        <v>64</v>
      </c>
      <c r="J705" s="14">
        <f t="shared" si="26"/>
        <v>7</v>
      </c>
      <c r="K705" s="37">
        <f t="shared" si="27"/>
        <v>2026</v>
      </c>
    </row>
    <row r="706" spans="1:11" x14ac:dyDescent="0.35">
      <c r="A706" s="93" t="s">
        <v>1512</v>
      </c>
      <c r="B706" s="98">
        <v>46206</v>
      </c>
      <c r="C706" s="95">
        <v>0</v>
      </c>
      <c r="D706" s="109" t="s">
        <v>1639</v>
      </c>
      <c r="E706" s="109" t="s">
        <v>1643</v>
      </c>
      <c r="F706" s="95">
        <v>1</v>
      </c>
      <c r="G706" s="95">
        <v>1</v>
      </c>
      <c r="H706" s="95">
        <v>106</v>
      </c>
      <c r="I706" s="95">
        <f>Parts_Purchase[[#This Row],[Qty In]]*Parts_Purchase[[#This Row],[MRP]]</f>
        <v>106</v>
      </c>
      <c r="J706" s="14">
        <f t="shared" si="26"/>
        <v>7</v>
      </c>
      <c r="K706" s="37">
        <f t="shared" si="27"/>
        <v>2026</v>
      </c>
    </row>
    <row r="707" spans="1:11" x14ac:dyDescent="0.35">
      <c r="A707" s="93" t="s">
        <v>99</v>
      </c>
      <c r="B707" s="98">
        <v>46207</v>
      </c>
      <c r="C707" s="95" t="s">
        <v>1646</v>
      </c>
      <c r="D707" s="95" t="s">
        <v>365</v>
      </c>
      <c r="E707" s="95" t="s">
        <v>365</v>
      </c>
      <c r="F707" s="95">
        <v>50</v>
      </c>
      <c r="G707" s="95">
        <v>1</v>
      </c>
      <c r="H707" s="95">
        <v>990</v>
      </c>
      <c r="I707" s="95">
        <f>Parts_Purchase[[#This Row],[Qty In]]*Parts_Purchase[[#This Row],[MRP]]</f>
        <v>49500</v>
      </c>
      <c r="J707" s="14">
        <f t="shared" si="26"/>
        <v>7</v>
      </c>
      <c r="K707" s="37">
        <f t="shared" si="27"/>
        <v>2026</v>
      </c>
    </row>
    <row r="708" spans="1:11" x14ac:dyDescent="0.35">
      <c r="A708" s="93" t="s">
        <v>99</v>
      </c>
      <c r="B708" s="98">
        <v>46207</v>
      </c>
      <c r="C708" s="95" t="s">
        <v>1646</v>
      </c>
      <c r="D708" s="95" t="s">
        <v>308</v>
      </c>
      <c r="E708" s="95" t="s">
        <v>308</v>
      </c>
      <c r="F708" s="95">
        <v>50</v>
      </c>
      <c r="G708" s="95">
        <v>1</v>
      </c>
      <c r="H708" s="95">
        <v>1920</v>
      </c>
      <c r="I708" s="95">
        <f>Parts_Purchase[[#This Row],[Qty In]]*Parts_Purchase[[#This Row],[MRP]]</f>
        <v>96000</v>
      </c>
      <c r="J708" s="14">
        <f t="shared" si="26"/>
        <v>7</v>
      </c>
      <c r="K708" s="37">
        <f t="shared" si="27"/>
        <v>2026</v>
      </c>
    </row>
    <row r="709" spans="1:11" x14ac:dyDescent="0.35">
      <c r="A709" s="93" t="s">
        <v>99</v>
      </c>
      <c r="B709" s="98">
        <v>46207</v>
      </c>
      <c r="C709" s="95" t="s">
        <v>1646</v>
      </c>
      <c r="D709" s="95" t="s">
        <v>694</v>
      </c>
      <c r="E709" s="95" t="s">
        <v>694</v>
      </c>
      <c r="F709" s="95">
        <v>16</v>
      </c>
      <c r="G709" s="95">
        <v>1</v>
      </c>
      <c r="H709" s="95">
        <v>2400</v>
      </c>
      <c r="I709" s="95">
        <f>Parts_Purchase[[#This Row],[Qty In]]*Parts_Purchase[[#This Row],[MRP]]</f>
        <v>38400</v>
      </c>
      <c r="J709" s="14">
        <f t="shared" si="26"/>
        <v>7</v>
      </c>
      <c r="K709" s="37">
        <f t="shared" si="27"/>
        <v>2026</v>
      </c>
    </row>
    <row r="710" spans="1:11" x14ac:dyDescent="0.35">
      <c r="A710" s="93" t="s">
        <v>1512</v>
      </c>
      <c r="B710" s="98">
        <v>46209</v>
      </c>
      <c r="C710" s="95">
        <v>0</v>
      </c>
      <c r="D710" s="95" t="s">
        <v>1647</v>
      </c>
      <c r="E710" s="95" t="s">
        <v>1648</v>
      </c>
      <c r="F710" s="95">
        <v>1</v>
      </c>
      <c r="G710" s="95" t="s">
        <v>1066</v>
      </c>
      <c r="H710" s="95">
        <v>1369</v>
      </c>
      <c r="I710" s="95">
        <f>Parts_Purchase[[#This Row],[Qty In]]*Parts_Purchase[[#This Row],[MRP]]</f>
        <v>1369</v>
      </c>
      <c r="J710" s="14">
        <f t="shared" si="26"/>
        <v>7</v>
      </c>
      <c r="K710" s="37">
        <f t="shared" si="27"/>
        <v>2026</v>
      </c>
    </row>
    <row r="711" spans="1:11" x14ac:dyDescent="0.35">
      <c r="A711" s="93" t="s">
        <v>479</v>
      </c>
      <c r="B711" s="98">
        <v>46209</v>
      </c>
      <c r="C711" s="95">
        <v>0</v>
      </c>
      <c r="D711" s="95" t="s">
        <v>1649</v>
      </c>
      <c r="E711" s="95" t="s">
        <v>1650</v>
      </c>
      <c r="F711" s="95">
        <v>1</v>
      </c>
      <c r="G711" s="95" t="s">
        <v>1066</v>
      </c>
      <c r="H711" s="95">
        <v>330</v>
      </c>
      <c r="I711" s="95">
        <f>Parts_Purchase[[#This Row],[Qty In]]*Parts_Purchase[[#This Row],[MRP]]</f>
        <v>330</v>
      </c>
      <c r="J711" s="14">
        <f t="shared" si="26"/>
        <v>7</v>
      </c>
      <c r="K711" s="37">
        <f t="shared" si="27"/>
        <v>2026</v>
      </c>
    </row>
    <row r="712" spans="1:11" x14ac:dyDescent="0.35">
      <c r="A712" s="93" t="s">
        <v>99</v>
      </c>
      <c r="B712" s="98">
        <v>46211</v>
      </c>
      <c r="C712" s="95">
        <v>39</v>
      </c>
      <c r="D712" s="95" t="s">
        <v>1677</v>
      </c>
      <c r="E712" s="95" t="s">
        <v>1726</v>
      </c>
      <c r="F712" s="95">
        <v>1</v>
      </c>
      <c r="G712" s="95">
        <v>30</v>
      </c>
      <c r="H712" s="95">
        <v>2771</v>
      </c>
      <c r="I712" s="95">
        <f>Parts_Purchase[[#This Row],[Qty In]]*Parts_Purchase[[#This Row],[MRP]]</f>
        <v>2771</v>
      </c>
      <c r="J712" s="14">
        <f t="shared" si="26"/>
        <v>7</v>
      </c>
      <c r="K712" s="37">
        <f t="shared" si="27"/>
        <v>2026</v>
      </c>
    </row>
    <row r="713" spans="1:11" x14ac:dyDescent="0.35">
      <c r="A713" s="93" t="s">
        <v>99</v>
      </c>
      <c r="B713" s="98">
        <v>46211</v>
      </c>
      <c r="C713" s="95">
        <v>39</v>
      </c>
      <c r="D713" s="95" t="s">
        <v>1687</v>
      </c>
      <c r="E713" s="95" t="s">
        <v>1688</v>
      </c>
      <c r="F713" s="95">
        <v>1</v>
      </c>
      <c r="G713" s="95" t="s">
        <v>1242</v>
      </c>
      <c r="H713" s="95">
        <v>74</v>
      </c>
      <c r="I713" s="95">
        <f>Parts_Purchase[[#This Row],[Qty In]]*Parts_Purchase[[#This Row],[MRP]]</f>
        <v>74</v>
      </c>
      <c r="J713" s="14">
        <f t="shared" si="26"/>
        <v>7</v>
      </c>
      <c r="K713" s="37">
        <f t="shared" si="27"/>
        <v>2026</v>
      </c>
    </row>
    <row r="714" spans="1:11" x14ac:dyDescent="0.35">
      <c r="A714" s="93" t="s">
        <v>99</v>
      </c>
      <c r="B714" s="98">
        <v>46211</v>
      </c>
      <c r="C714" s="95">
        <v>39</v>
      </c>
      <c r="D714" s="95" t="s">
        <v>1240</v>
      </c>
      <c r="E714" s="95" t="s">
        <v>1241</v>
      </c>
      <c r="F714" s="95">
        <v>2</v>
      </c>
      <c r="G714" s="95" t="s">
        <v>1242</v>
      </c>
      <c r="H714" s="95">
        <v>60</v>
      </c>
      <c r="I714" s="95">
        <f>Parts_Purchase[[#This Row],[Qty In]]*Parts_Purchase[[#This Row],[MRP]]</f>
        <v>120</v>
      </c>
      <c r="J714" s="14">
        <f t="shared" si="26"/>
        <v>7</v>
      </c>
      <c r="K714" s="37">
        <f t="shared" si="27"/>
        <v>2026</v>
      </c>
    </row>
    <row r="715" spans="1:11" x14ac:dyDescent="0.35">
      <c r="A715" s="93" t="s">
        <v>99</v>
      </c>
      <c r="B715" s="98">
        <v>46211</v>
      </c>
      <c r="C715" s="95">
        <v>39</v>
      </c>
      <c r="D715" s="95" t="s">
        <v>1689</v>
      </c>
      <c r="E715" s="95" t="s">
        <v>1688</v>
      </c>
      <c r="F715" s="95">
        <v>2</v>
      </c>
      <c r="G715" s="95" t="s">
        <v>1242</v>
      </c>
      <c r="H715" s="95">
        <v>154</v>
      </c>
      <c r="I715" s="95">
        <f>Parts_Purchase[[#This Row],[Qty In]]*Parts_Purchase[[#This Row],[MRP]]</f>
        <v>308</v>
      </c>
      <c r="J715" s="14">
        <f t="shared" si="26"/>
        <v>7</v>
      </c>
      <c r="K715" s="37">
        <f t="shared" si="27"/>
        <v>2026</v>
      </c>
    </row>
    <row r="716" spans="1:11" x14ac:dyDescent="0.35">
      <c r="A716" s="93" t="s">
        <v>99</v>
      </c>
      <c r="B716" s="98">
        <v>46211</v>
      </c>
      <c r="C716" s="95">
        <v>39</v>
      </c>
      <c r="D716" s="95" t="s">
        <v>1238</v>
      </c>
      <c r="E716" s="95" t="s">
        <v>1239</v>
      </c>
      <c r="F716" s="95">
        <v>2</v>
      </c>
      <c r="G716" s="95">
        <v>30</v>
      </c>
      <c r="H716" s="95">
        <v>108</v>
      </c>
      <c r="I716" s="95">
        <f>Parts_Purchase[[#This Row],[Qty In]]*Parts_Purchase[[#This Row],[MRP]]</f>
        <v>216</v>
      </c>
      <c r="J716" s="14">
        <f t="shared" si="26"/>
        <v>7</v>
      </c>
      <c r="K716" s="37">
        <f t="shared" si="27"/>
        <v>2026</v>
      </c>
    </row>
    <row r="717" spans="1:11" x14ac:dyDescent="0.35">
      <c r="A717" s="93" t="s">
        <v>99</v>
      </c>
      <c r="B717" s="98">
        <v>46211</v>
      </c>
      <c r="C717" s="95">
        <v>39</v>
      </c>
      <c r="D717" s="95" t="s">
        <v>1119</v>
      </c>
      <c r="E717" s="95" t="s">
        <v>400</v>
      </c>
      <c r="F717" s="95">
        <v>50</v>
      </c>
      <c r="G717" s="95" t="s">
        <v>1032</v>
      </c>
      <c r="H717" s="95">
        <v>160</v>
      </c>
      <c r="I717" s="95">
        <f>Parts_Purchase[[#This Row],[Qty In]]*Parts_Purchase[[#This Row],[MRP]]</f>
        <v>8000</v>
      </c>
      <c r="J717" s="14">
        <f t="shared" si="26"/>
        <v>7</v>
      </c>
      <c r="K717" s="37">
        <f t="shared" si="27"/>
        <v>2026</v>
      </c>
    </row>
    <row r="718" spans="1:11" x14ac:dyDescent="0.35">
      <c r="A718" s="93" t="s">
        <v>99</v>
      </c>
      <c r="B718" s="98">
        <v>46211</v>
      </c>
      <c r="C718" s="95">
        <v>39</v>
      </c>
      <c r="D718" s="95" t="s">
        <v>662</v>
      </c>
      <c r="E718" s="95" t="s">
        <v>662</v>
      </c>
      <c r="F718" s="95">
        <v>10</v>
      </c>
      <c r="G718" s="95">
        <v>8</v>
      </c>
      <c r="H718" s="95">
        <v>341</v>
      </c>
      <c r="I718" s="95">
        <f>Parts_Purchase[[#This Row],[Qty In]]*Parts_Purchase[[#This Row],[MRP]]</f>
        <v>3410</v>
      </c>
      <c r="J718" s="14">
        <f t="shared" si="26"/>
        <v>7</v>
      </c>
      <c r="K718" s="37">
        <f t="shared" si="27"/>
        <v>2026</v>
      </c>
    </row>
    <row r="719" spans="1:11" x14ac:dyDescent="0.35">
      <c r="A719" s="93" t="s">
        <v>99</v>
      </c>
      <c r="B719" s="98">
        <v>46211</v>
      </c>
      <c r="C719" s="95">
        <v>39</v>
      </c>
      <c r="D719" s="95" t="s">
        <v>421</v>
      </c>
      <c r="E719" s="95" t="s">
        <v>827</v>
      </c>
      <c r="F719" s="95">
        <v>5</v>
      </c>
      <c r="G719" s="95">
        <v>11</v>
      </c>
      <c r="H719" s="95">
        <v>489</v>
      </c>
      <c r="I719" s="95">
        <f>Parts_Purchase[[#This Row],[Qty In]]*Parts_Purchase[[#This Row],[MRP]]</f>
        <v>2445</v>
      </c>
      <c r="J719" s="14">
        <f t="shared" si="26"/>
        <v>7</v>
      </c>
      <c r="K719" s="37">
        <f t="shared" si="27"/>
        <v>2026</v>
      </c>
    </row>
    <row r="720" spans="1:11" x14ac:dyDescent="0.35">
      <c r="A720" s="93" t="s">
        <v>99</v>
      </c>
      <c r="B720" s="98">
        <v>46211</v>
      </c>
      <c r="C720" s="95">
        <v>39</v>
      </c>
      <c r="D720" s="95" t="s">
        <v>189</v>
      </c>
      <c r="E720" s="95" t="s">
        <v>320</v>
      </c>
      <c r="F720" s="95">
        <v>5</v>
      </c>
      <c r="G720" s="95">
        <v>11</v>
      </c>
      <c r="H720" s="95">
        <v>693</v>
      </c>
      <c r="I720" s="95">
        <f>Parts_Purchase[[#This Row],[Qty In]]*Parts_Purchase[[#This Row],[MRP]]</f>
        <v>3465</v>
      </c>
      <c r="J720" s="14">
        <f t="shared" si="26"/>
        <v>7</v>
      </c>
      <c r="K720" s="37">
        <f t="shared" si="27"/>
        <v>2026</v>
      </c>
    </row>
    <row r="721" spans="1:11" x14ac:dyDescent="0.35">
      <c r="A721" s="93" t="s">
        <v>99</v>
      </c>
      <c r="B721" s="98">
        <v>46211</v>
      </c>
      <c r="C721" s="95">
        <v>39</v>
      </c>
      <c r="D721" s="95" t="s">
        <v>1649</v>
      </c>
      <c r="E721" s="95" t="s">
        <v>1650</v>
      </c>
      <c r="F721" s="95">
        <v>2</v>
      </c>
      <c r="G721" s="95" t="s">
        <v>1066</v>
      </c>
      <c r="H721" s="95">
        <v>330</v>
      </c>
      <c r="I721" s="95">
        <f>Parts_Purchase[[#This Row],[Qty In]]*Parts_Purchase[[#This Row],[MRP]]</f>
        <v>660</v>
      </c>
      <c r="J721" s="14">
        <f t="shared" si="26"/>
        <v>7</v>
      </c>
      <c r="K721" s="37">
        <f t="shared" si="27"/>
        <v>2026</v>
      </c>
    </row>
    <row r="722" spans="1:11" x14ac:dyDescent="0.35">
      <c r="A722" s="93" t="s">
        <v>99</v>
      </c>
      <c r="B722" s="98">
        <v>46211</v>
      </c>
      <c r="C722" s="95">
        <v>39</v>
      </c>
      <c r="D722" s="95" t="s">
        <v>1647</v>
      </c>
      <c r="E722" s="95" t="s">
        <v>1648</v>
      </c>
      <c r="F722" s="95">
        <v>1</v>
      </c>
      <c r="G722" s="95" t="s">
        <v>1066</v>
      </c>
      <c r="H722" s="95">
        <v>1369</v>
      </c>
      <c r="I722" s="95">
        <f>Parts_Purchase[[#This Row],[Qty In]]*Parts_Purchase[[#This Row],[MRP]]</f>
        <v>1369</v>
      </c>
      <c r="J722" s="14">
        <f t="shared" si="26"/>
        <v>7</v>
      </c>
      <c r="K722" s="37">
        <f t="shared" si="27"/>
        <v>2026</v>
      </c>
    </row>
    <row r="723" spans="1:11" x14ac:dyDescent="0.35">
      <c r="A723" s="93" t="s">
        <v>99</v>
      </c>
      <c r="B723" s="98">
        <v>46211</v>
      </c>
      <c r="C723" s="95">
        <v>39</v>
      </c>
      <c r="D723" s="95" t="s">
        <v>1690</v>
      </c>
      <c r="E723" s="95" t="s">
        <v>1710</v>
      </c>
      <c r="F723" s="95">
        <v>3</v>
      </c>
      <c r="G723" s="95" t="s">
        <v>1691</v>
      </c>
      <c r="H723" s="95">
        <v>170</v>
      </c>
      <c r="I723" s="95">
        <f>Parts_Purchase[[#This Row],[Qty In]]*Parts_Purchase[[#This Row],[MRP]]</f>
        <v>510</v>
      </c>
      <c r="J723" s="14">
        <f t="shared" si="26"/>
        <v>7</v>
      </c>
      <c r="K723" s="37">
        <f t="shared" si="27"/>
        <v>2026</v>
      </c>
    </row>
    <row r="724" spans="1:11" x14ac:dyDescent="0.35">
      <c r="A724" s="93" t="s">
        <v>99</v>
      </c>
      <c r="B724" s="98">
        <v>46211</v>
      </c>
      <c r="C724" s="95">
        <v>39</v>
      </c>
      <c r="D724" s="95" t="s">
        <v>1692</v>
      </c>
      <c r="E724" s="95" t="s">
        <v>1711</v>
      </c>
      <c r="F724" s="95">
        <v>3</v>
      </c>
      <c r="G724" s="95" t="s">
        <v>1691</v>
      </c>
      <c r="H724" s="95">
        <v>78</v>
      </c>
      <c r="I724" s="95">
        <f>Parts_Purchase[[#This Row],[Qty In]]*Parts_Purchase[[#This Row],[MRP]]</f>
        <v>234</v>
      </c>
      <c r="J724" s="14">
        <f t="shared" si="26"/>
        <v>7</v>
      </c>
      <c r="K724" s="37">
        <f t="shared" si="27"/>
        <v>2026</v>
      </c>
    </row>
    <row r="725" spans="1:11" ht="17.25" customHeight="1" x14ac:dyDescent="0.35">
      <c r="A725" s="93" t="s">
        <v>99</v>
      </c>
      <c r="B725" s="98">
        <v>46211</v>
      </c>
      <c r="C725" s="95">
        <v>39</v>
      </c>
      <c r="D725" s="95" t="s">
        <v>1693</v>
      </c>
      <c r="E725" s="95" t="s">
        <v>1712</v>
      </c>
      <c r="F725" s="95">
        <v>1</v>
      </c>
      <c r="G725" s="95" t="s">
        <v>1177</v>
      </c>
      <c r="H725" s="95">
        <v>302</v>
      </c>
      <c r="I725" s="95">
        <f>Parts_Purchase[[#This Row],[Qty In]]*Parts_Purchase[[#This Row],[MRP]]</f>
        <v>302</v>
      </c>
      <c r="J725" s="14">
        <f t="shared" si="26"/>
        <v>7</v>
      </c>
      <c r="K725" s="37">
        <f t="shared" si="27"/>
        <v>2026</v>
      </c>
    </row>
    <row r="726" spans="1:11" x14ac:dyDescent="0.35">
      <c r="A726" s="93" t="s">
        <v>99</v>
      </c>
      <c r="B726" s="98">
        <v>46211</v>
      </c>
      <c r="C726" s="95">
        <v>39</v>
      </c>
      <c r="D726" s="95" t="s">
        <v>1694</v>
      </c>
      <c r="E726" s="95" t="s">
        <v>1713</v>
      </c>
      <c r="F726" s="95">
        <v>1</v>
      </c>
      <c r="G726" s="95" t="s">
        <v>1177</v>
      </c>
      <c r="H726" s="95">
        <v>214</v>
      </c>
      <c r="I726" s="95">
        <f>Parts_Purchase[[#This Row],[Qty In]]*Parts_Purchase[[#This Row],[MRP]]</f>
        <v>214</v>
      </c>
      <c r="J726" s="14">
        <f t="shared" si="26"/>
        <v>7</v>
      </c>
      <c r="K726" s="37">
        <f t="shared" si="27"/>
        <v>2026</v>
      </c>
    </row>
    <row r="727" spans="1:11" ht="18" customHeight="1" x14ac:dyDescent="0.35">
      <c r="A727" s="93" t="s">
        <v>99</v>
      </c>
      <c r="B727" s="98">
        <v>46211</v>
      </c>
      <c r="C727" s="95">
        <v>39</v>
      </c>
      <c r="D727" s="95" t="s">
        <v>1695</v>
      </c>
      <c r="E727" s="95" t="s">
        <v>1714</v>
      </c>
      <c r="F727" s="95">
        <v>1</v>
      </c>
      <c r="G727" s="95">
        <v>60</v>
      </c>
      <c r="H727" s="95">
        <v>129</v>
      </c>
      <c r="I727" s="95">
        <f>Parts_Purchase[[#This Row],[Qty In]]*Parts_Purchase[[#This Row],[MRP]]</f>
        <v>129</v>
      </c>
      <c r="J727" s="14">
        <f t="shared" ref="J727:J790" si="30">MONTH(B727)</f>
        <v>7</v>
      </c>
      <c r="K727" s="37">
        <f t="shared" ref="K727:K790" si="31">YEAR(B727)</f>
        <v>2026</v>
      </c>
    </row>
    <row r="728" spans="1:11" x14ac:dyDescent="0.35">
      <c r="A728" s="93" t="s">
        <v>99</v>
      </c>
      <c r="B728" s="98">
        <v>46211</v>
      </c>
      <c r="C728" s="95">
        <v>39</v>
      </c>
      <c r="D728" s="95" t="s">
        <v>1696</v>
      </c>
      <c r="E728" s="95" t="s">
        <v>1715</v>
      </c>
      <c r="F728" s="95">
        <v>1</v>
      </c>
      <c r="G728" s="95">
        <v>60</v>
      </c>
      <c r="H728" s="95">
        <v>129</v>
      </c>
      <c r="I728" s="95">
        <f>Parts_Purchase[[#This Row],[Qty In]]*Parts_Purchase[[#This Row],[MRP]]</f>
        <v>129</v>
      </c>
      <c r="J728" s="14">
        <f t="shared" si="30"/>
        <v>7</v>
      </c>
      <c r="K728" s="37">
        <f t="shared" si="31"/>
        <v>2026</v>
      </c>
    </row>
    <row r="729" spans="1:11" x14ac:dyDescent="0.35">
      <c r="A729" s="93" t="s">
        <v>99</v>
      </c>
      <c r="B729" s="98">
        <v>46211</v>
      </c>
      <c r="C729" s="95">
        <v>39</v>
      </c>
      <c r="D729" s="95" t="s">
        <v>1697</v>
      </c>
      <c r="E729" s="95" t="s">
        <v>1716</v>
      </c>
      <c r="F729" s="95">
        <v>1</v>
      </c>
      <c r="G729" s="95">
        <v>60</v>
      </c>
      <c r="H729" s="95">
        <v>773</v>
      </c>
      <c r="I729" s="95">
        <f>Parts_Purchase[[#This Row],[Qty In]]*Parts_Purchase[[#This Row],[MRP]]</f>
        <v>773</v>
      </c>
      <c r="J729" s="14">
        <f t="shared" si="30"/>
        <v>7</v>
      </c>
      <c r="K729" s="37">
        <f t="shared" si="31"/>
        <v>2026</v>
      </c>
    </row>
    <row r="730" spans="1:11" x14ac:dyDescent="0.35">
      <c r="A730" s="93" t="s">
        <v>99</v>
      </c>
      <c r="B730" s="98">
        <v>46211</v>
      </c>
      <c r="C730" s="95">
        <v>39</v>
      </c>
      <c r="D730" s="95" t="s">
        <v>957</v>
      </c>
      <c r="E730" s="112" t="s">
        <v>958</v>
      </c>
      <c r="F730" s="95">
        <v>4</v>
      </c>
      <c r="G730" s="95" t="s">
        <v>1242</v>
      </c>
      <c r="H730" s="95">
        <v>52</v>
      </c>
      <c r="I730" s="95">
        <f>Parts_Purchase[[#This Row],[Qty In]]*Parts_Purchase[[#This Row],[MRP]]</f>
        <v>208</v>
      </c>
      <c r="J730" s="14">
        <f t="shared" si="30"/>
        <v>7</v>
      </c>
      <c r="K730" s="37">
        <f t="shared" si="31"/>
        <v>2026</v>
      </c>
    </row>
    <row r="731" spans="1:11" x14ac:dyDescent="0.35">
      <c r="A731" s="93" t="s">
        <v>99</v>
      </c>
      <c r="B731" s="98">
        <v>46211</v>
      </c>
      <c r="C731" s="95">
        <v>39</v>
      </c>
      <c r="D731" s="95" t="s">
        <v>1698</v>
      </c>
      <c r="E731" s="95" t="s">
        <v>1717</v>
      </c>
      <c r="F731" s="95">
        <v>3</v>
      </c>
      <c r="G731" s="95" t="s">
        <v>1124</v>
      </c>
      <c r="H731" s="95">
        <v>372</v>
      </c>
      <c r="I731" s="95">
        <f>Parts_Purchase[[#This Row],[Qty In]]*Parts_Purchase[[#This Row],[MRP]]</f>
        <v>1116</v>
      </c>
      <c r="J731" s="14">
        <f t="shared" si="30"/>
        <v>7</v>
      </c>
      <c r="K731" s="37">
        <f t="shared" si="31"/>
        <v>2026</v>
      </c>
    </row>
    <row r="732" spans="1:11" x14ac:dyDescent="0.35">
      <c r="A732" s="93" t="s">
        <v>99</v>
      </c>
      <c r="B732" s="98">
        <v>46211</v>
      </c>
      <c r="C732" s="95">
        <v>39</v>
      </c>
      <c r="D732" s="95" t="s">
        <v>1699</v>
      </c>
      <c r="E732" s="95" t="s">
        <v>1718</v>
      </c>
      <c r="F732" s="95">
        <v>6</v>
      </c>
      <c r="G732" s="95" t="s">
        <v>1724</v>
      </c>
      <c r="H732" s="95">
        <v>214</v>
      </c>
      <c r="I732" s="95">
        <f>Parts_Purchase[[#This Row],[Qty In]]*Parts_Purchase[[#This Row],[MRP]]</f>
        <v>1284</v>
      </c>
      <c r="J732" s="14">
        <f t="shared" si="30"/>
        <v>7</v>
      </c>
      <c r="K732" s="37">
        <f t="shared" si="31"/>
        <v>2026</v>
      </c>
    </row>
    <row r="733" spans="1:11" x14ac:dyDescent="0.35">
      <c r="A733" s="93" t="s">
        <v>99</v>
      </c>
      <c r="B733" s="98">
        <v>46212</v>
      </c>
      <c r="C733" s="95">
        <v>42</v>
      </c>
      <c r="D733" s="95" t="s">
        <v>845</v>
      </c>
      <c r="E733" s="95" t="s">
        <v>94</v>
      </c>
      <c r="F733" s="95">
        <v>8</v>
      </c>
      <c r="G733" s="95">
        <v>14</v>
      </c>
      <c r="H733" s="95">
        <v>258</v>
      </c>
      <c r="I733" s="95">
        <f>Parts_Purchase[[#This Row],[Qty In]]*Parts_Purchase[[#This Row],[MRP]]</f>
        <v>2064</v>
      </c>
      <c r="J733" s="14">
        <f t="shared" si="30"/>
        <v>7</v>
      </c>
      <c r="K733" s="37">
        <f t="shared" si="31"/>
        <v>2026</v>
      </c>
    </row>
    <row r="734" spans="1:11" x14ac:dyDescent="0.35">
      <c r="A734" s="93" t="s">
        <v>99</v>
      </c>
      <c r="B734" s="98">
        <v>46212</v>
      </c>
      <c r="C734" s="95">
        <v>42</v>
      </c>
      <c r="D734" s="95" t="s">
        <v>91</v>
      </c>
      <c r="E734" s="95" t="s">
        <v>319</v>
      </c>
      <c r="F734" s="95">
        <v>15</v>
      </c>
      <c r="G734" s="95">
        <v>12</v>
      </c>
      <c r="H734" s="95">
        <v>1575</v>
      </c>
      <c r="I734" s="95">
        <f>Parts_Purchase[[#This Row],[Qty In]]*Parts_Purchase[[#This Row],[MRP]]</f>
        <v>23625</v>
      </c>
      <c r="J734" s="14">
        <f t="shared" si="30"/>
        <v>7</v>
      </c>
      <c r="K734" s="37">
        <f t="shared" si="31"/>
        <v>2026</v>
      </c>
    </row>
    <row r="735" spans="1:11" x14ac:dyDescent="0.35">
      <c r="A735" s="93" t="s">
        <v>99</v>
      </c>
      <c r="B735" s="98">
        <v>46212</v>
      </c>
      <c r="C735" s="95">
        <v>42</v>
      </c>
      <c r="D735" s="95" t="s">
        <v>90</v>
      </c>
      <c r="E735" s="95" t="s">
        <v>176</v>
      </c>
      <c r="F735" s="95">
        <v>20</v>
      </c>
      <c r="G735" s="95">
        <v>18</v>
      </c>
      <c r="H735" s="95">
        <v>359</v>
      </c>
      <c r="I735" s="95">
        <f>Parts_Purchase[[#This Row],[Qty In]]*Parts_Purchase[[#This Row],[MRP]]</f>
        <v>7180</v>
      </c>
      <c r="J735" s="14">
        <f t="shared" si="30"/>
        <v>7</v>
      </c>
      <c r="K735" s="37">
        <f t="shared" si="31"/>
        <v>2026</v>
      </c>
    </row>
    <row r="736" spans="1:11" x14ac:dyDescent="0.35">
      <c r="A736" s="93" t="s">
        <v>99</v>
      </c>
      <c r="B736" s="98">
        <v>46212</v>
      </c>
      <c r="C736" s="95">
        <v>42</v>
      </c>
      <c r="D736" s="95" t="s">
        <v>101</v>
      </c>
      <c r="E736" s="95" t="s">
        <v>333</v>
      </c>
      <c r="F736" s="95">
        <v>8</v>
      </c>
      <c r="G736" s="95">
        <v>38</v>
      </c>
      <c r="H736" s="95">
        <v>641</v>
      </c>
      <c r="I736" s="95">
        <f>Parts_Purchase[[#This Row],[Qty In]]*Parts_Purchase[[#This Row],[MRP]]</f>
        <v>5128</v>
      </c>
      <c r="J736" s="14">
        <f t="shared" si="30"/>
        <v>7</v>
      </c>
      <c r="K736" s="37">
        <f t="shared" si="31"/>
        <v>2026</v>
      </c>
    </row>
    <row r="737" spans="1:11" x14ac:dyDescent="0.35">
      <c r="A737" s="93" t="s">
        <v>99</v>
      </c>
      <c r="B737" s="98">
        <v>46212</v>
      </c>
      <c r="C737" s="95">
        <v>42</v>
      </c>
      <c r="D737" s="95" t="s">
        <v>509</v>
      </c>
      <c r="E737" s="95" t="s">
        <v>510</v>
      </c>
      <c r="F737" s="95">
        <v>1</v>
      </c>
      <c r="G737" s="95">
        <v>53</v>
      </c>
      <c r="H737" s="95">
        <v>1202</v>
      </c>
      <c r="I737" s="95">
        <f>Parts_Purchase[[#This Row],[Qty In]]*Parts_Purchase[[#This Row],[MRP]]</f>
        <v>1202</v>
      </c>
      <c r="J737" s="14">
        <f t="shared" si="30"/>
        <v>7</v>
      </c>
      <c r="K737" s="37">
        <f t="shared" si="31"/>
        <v>2026</v>
      </c>
    </row>
    <row r="738" spans="1:11" x14ac:dyDescent="0.35">
      <c r="A738" s="93" t="s">
        <v>99</v>
      </c>
      <c r="B738" s="98">
        <v>46212</v>
      </c>
      <c r="C738" s="95">
        <v>42</v>
      </c>
      <c r="D738" s="95" t="s">
        <v>511</v>
      </c>
      <c r="E738" s="95" t="s">
        <v>512</v>
      </c>
      <c r="F738" s="95">
        <v>2</v>
      </c>
      <c r="G738" s="95">
        <v>53</v>
      </c>
      <c r="H738" s="95">
        <v>1202</v>
      </c>
      <c r="I738" s="95">
        <f>Parts_Purchase[[#This Row],[Qty In]]*Parts_Purchase[[#This Row],[MRP]]</f>
        <v>2404</v>
      </c>
      <c r="J738" s="14">
        <f t="shared" si="30"/>
        <v>7</v>
      </c>
      <c r="K738" s="37">
        <f t="shared" si="31"/>
        <v>2026</v>
      </c>
    </row>
    <row r="739" spans="1:11" x14ac:dyDescent="0.35">
      <c r="A739" s="93" t="s">
        <v>99</v>
      </c>
      <c r="B739" s="98">
        <v>46212</v>
      </c>
      <c r="C739" s="95">
        <v>42</v>
      </c>
      <c r="D739" s="95" t="s">
        <v>424</v>
      </c>
      <c r="E739" s="95" t="s">
        <v>475</v>
      </c>
      <c r="F739" s="95">
        <v>5</v>
      </c>
      <c r="G739" s="95">
        <v>13</v>
      </c>
      <c r="H739" s="95">
        <v>1411</v>
      </c>
      <c r="I739" s="95">
        <f>Parts_Purchase[[#This Row],[Qty In]]*Parts_Purchase[[#This Row],[MRP]]</f>
        <v>7055</v>
      </c>
      <c r="J739" s="14">
        <f t="shared" si="30"/>
        <v>7</v>
      </c>
      <c r="K739" s="37">
        <f t="shared" si="31"/>
        <v>2026</v>
      </c>
    </row>
    <row r="740" spans="1:11" x14ac:dyDescent="0.35">
      <c r="A740" s="93" t="s">
        <v>99</v>
      </c>
      <c r="B740" s="98">
        <v>46212</v>
      </c>
      <c r="C740" s="95">
        <v>42</v>
      </c>
      <c r="D740" s="95" t="s">
        <v>97</v>
      </c>
      <c r="E740" s="95" t="s">
        <v>319</v>
      </c>
      <c r="F740" s="95">
        <v>6</v>
      </c>
      <c r="G740" s="95">
        <v>14</v>
      </c>
      <c r="H740" s="95">
        <v>1060</v>
      </c>
      <c r="I740" s="95">
        <f>Parts_Purchase[[#This Row],[Qty In]]*Parts_Purchase[[#This Row],[MRP]]</f>
        <v>6360</v>
      </c>
      <c r="J740" s="14">
        <f t="shared" si="30"/>
        <v>7</v>
      </c>
      <c r="K740" s="37">
        <f t="shared" si="31"/>
        <v>2026</v>
      </c>
    </row>
    <row r="741" spans="1:11" x14ac:dyDescent="0.35">
      <c r="A741" s="93" t="s">
        <v>99</v>
      </c>
      <c r="B741" s="98">
        <v>46212</v>
      </c>
      <c r="C741" s="95">
        <v>42</v>
      </c>
      <c r="D741" s="95" t="s">
        <v>98</v>
      </c>
      <c r="E741" s="95" t="s">
        <v>319</v>
      </c>
      <c r="F741" s="95">
        <v>6</v>
      </c>
      <c r="G741" s="95">
        <v>14</v>
      </c>
      <c r="H741" s="95">
        <v>711</v>
      </c>
      <c r="I741" s="95">
        <f>Parts_Purchase[[#This Row],[Qty In]]*Parts_Purchase[[#This Row],[MRP]]</f>
        <v>4266</v>
      </c>
      <c r="J741" s="14">
        <f t="shared" si="30"/>
        <v>7</v>
      </c>
      <c r="K741" s="37">
        <f t="shared" si="31"/>
        <v>2026</v>
      </c>
    </row>
    <row r="742" spans="1:11" x14ac:dyDescent="0.35">
      <c r="A742" s="93" t="s">
        <v>99</v>
      </c>
      <c r="B742" s="98">
        <v>46212</v>
      </c>
      <c r="C742" s="95">
        <v>42</v>
      </c>
      <c r="D742" s="95" t="s">
        <v>1263</v>
      </c>
      <c r="E742" s="95" t="s">
        <v>399</v>
      </c>
      <c r="F742" s="95">
        <v>12</v>
      </c>
      <c r="G742" s="95" t="s">
        <v>1033</v>
      </c>
      <c r="H742" s="95">
        <v>190</v>
      </c>
      <c r="I742" s="95">
        <f>Parts_Purchase[[#This Row],[Qty In]]*Parts_Purchase[[#This Row],[MRP]]</f>
        <v>2280</v>
      </c>
      <c r="J742" s="14">
        <f t="shared" si="30"/>
        <v>7</v>
      </c>
      <c r="K742" s="37">
        <f t="shared" si="31"/>
        <v>2026</v>
      </c>
    </row>
    <row r="743" spans="1:11" x14ac:dyDescent="0.35">
      <c r="A743" s="93" t="s">
        <v>99</v>
      </c>
      <c r="B743" s="98">
        <v>46212</v>
      </c>
      <c r="C743" s="95">
        <v>42</v>
      </c>
      <c r="D743" s="95" t="s">
        <v>518</v>
      </c>
      <c r="E743" s="95" t="s">
        <v>533</v>
      </c>
      <c r="F743" s="95">
        <v>40</v>
      </c>
      <c r="G743" s="95" t="s">
        <v>1047</v>
      </c>
      <c r="H743" s="95">
        <v>8</v>
      </c>
      <c r="I743" s="95">
        <f>Parts_Purchase[[#This Row],[Qty In]]*Parts_Purchase[[#This Row],[MRP]]</f>
        <v>320</v>
      </c>
      <c r="J743" s="14">
        <f t="shared" si="30"/>
        <v>7</v>
      </c>
      <c r="K743" s="37">
        <f t="shared" si="31"/>
        <v>2026</v>
      </c>
    </row>
    <row r="744" spans="1:11" x14ac:dyDescent="0.35">
      <c r="A744" s="93" t="s">
        <v>99</v>
      </c>
      <c r="B744" s="98">
        <v>46212</v>
      </c>
      <c r="C744" s="95">
        <v>42</v>
      </c>
      <c r="D744" s="95" t="s">
        <v>1587</v>
      </c>
      <c r="E744" s="95" t="s">
        <v>1589</v>
      </c>
      <c r="F744" s="95">
        <v>1</v>
      </c>
      <c r="G744" s="95">
        <v>64</v>
      </c>
      <c r="H744" s="95">
        <v>279</v>
      </c>
      <c r="I744" s="95">
        <f>Parts_Purchase[[#This Row],[Qty In]]*Parts_Purchase[[#This Row],[MRP]]</f>
        <v>279</v>
      </c>
      <c r="J744" s="14">
        <f t="shared" si="30"/>
        <v>7</v>
      </c>
      <c r="K744" s="37">
        <f t="shared" si="31"/>
        <v>2026</v>
      </c>
    </row>
    <row r="745" spans="1:11" x14ac:dyDescent="0.35">
      <c r="A745" s="93" t="s">
        <v>99</v>
      </c>
      <c r="B745" s="98">
        <v>46212</v>
      </c>
      <c r="C745" s="95">
        <v>42</v>
      </c>
      <c r="D745" s="95" t="s">
        <v>1206</v>
      </c>
      <c r="E745" s="95" t="s">
        <v>1207</v>
      </c>
      <c r="F745" s="95">
        <v>1</v>
      </c>
      <c r="G745" s="95">
        <v>64</v>
      </c>
      <c r="H745" s="95">
        <v>279</v>
      </c>
      <c r="I745" s="95">
        <f>Parts_Purchase[[#This Row],[Qty In]]*Parts_Purchase[[#This Row],[MRP]]</f>
        <v>279</v>
      </c>
      <c r="J745" s="14">
        <f t="shared" si="30"/>
        <v>7</v>
      </c>
      <c r="K745" s="37">
        <f t="shared" si="31"/>
        <v>2026</v>
      </c>
    </row>
    <row r="746" spans="1:11" x14ac:dyDescent="0.35">
      <c r="A746" s="93" t="s">
        <v>99</v>
      </c>
      <c r="B746" s="98">
        <v>46212</v>
      </c>
      <c r="C746" s="95">
        <v>42</v>
      </c>
      <c r="D746" s="95" t="s">
        <v>531</v>
      </c>
      <c r="E746" s="95" t="s">
        <v>532</v>
      </c>
      <c r="F746" s="95">
        <v>5</v>
      </c>
      <c r="G746" s="95" t="s">
        <v>1049</v>
      </c>
      <c r="H746" s="95">
        <v>60</v>
      </c>
      <c r="I746" s="95">
        <f>Parts_Purchase[[#This Row],[Qty In]]*Parts_Purchase[[#This Row],[MRP]]</f>
        <v>300</v>
      </c>
      <c r="J746" s="14">
        <f t="shared" si="30"/>
        <v>7</v>
      </c>
      <c r="K746" s="37">
        <f t="shared" si="31"/>
        <v>2026</v>
      </c>
    </row>
    <row r="747" spans="1:11" x14ac:dyDescent="0.35">
      <c r="A747" s="93" t="s">
        <v>99</v>
      </c>
      <c r="B747" s="98">
        <v>46212</v>
      </c>
      <c r="C747" s="95">
        <v>42</v>
      </c>
      <c r="D747" s="95" t="s">
        <v>1700</v>
      </c>
      <c r="E747" s="95" t="s">
        <v>1719</v>
      </c>
      <c r="F747" s="95">
        <v>8</v>
      </c>
      <c r="G747" s="95" t="s">
        <v>1049</v>
      </c>
      <c r="H747" s="95">
        <v>11</v>
      </c>
      <c r="I747" s="95">
        <f>Parts_Purchase[[#This Row],[Qty In]]*Parts_Purchase[[#This Row],[MRP]]</f>
        <v>88</v>
      </c>
      <c r="J747" s="14">
        <f t="shared" si="30"/>
        <v>7</v>
      </c>
      <c r="K747" s="37">
        <f t="shared" si="31"/>
        <v>2026</v>
      </c>
    </row>
    <row r="748" spans="1:11" x14ac:dyDescent="0.35">
      <c r="A748" s="93" t="s">
        <v>99</v>
      </c>
      <c r="B748" s="98">
        <v>46212</v>
      </c>
      <c r="C748" s="95">
        <v>42</v>
      </c>
      <c r="D748" s="95" t="s">
        <v>92</v>
      </c>
      <c r="E748" s="95" t="s">
        <v>320</v>
      </c>
      <c r="F748" s="95">
        <v>8</v>
      </c>
      <c r="G748" s="95">
        <v>6</v>
      </c>
      <c r="H748" s="95">
        <v>1388</v>
      </c>
      <c r="I748" s="95">
        <f>Parts_Purchase[[#This Row],[Qty In]]*Parts_Purchase[[#This Row],[MRP]]</f>
        <v>11104</v>
      </c>
      <c r="J748" s="14">
        <f t="shared" si="30"/>
        <v>7</v>
      </c>
      <c r="K748" s="37">
        <f t="shared" si="31"/>
        <v>2026</v>
      </c>
    </row>
    <row r="749" spans="1:11" x14ac:dyDescent="0.35">
      <c r="A749" s="93" t="s">
        <v>99</v>
      </c>
      <c r="B749" s="98">
        <v>46212</v>
      </c>
      <c r="C749" s="95">
        <v>42</v>
      </c>
      <c r="D749" s="95" t="s">
        <v>223</v>
      </c>
      <c r="E749" s="95" t="s">
        <v>320</v>
      </c>
      <c r="F749" s="95">
        <v>4</v>
      </c>
      <c r="G749" s="95">
        <v>21</v>
      </c>
      <c r="H749" s="95">
        <v>994</v>
      </c>
      <c r="I749" s="95">
        <f>Parts_Purchase[[#This Row],[Qty In]]*Parts_Purchase[[#This Row],[MRP]]</f>
        <v>3976</v>
      </c>
      <c r="J749" s="14">
        <f t="shared" ref="J749" si="32">MONTH(B749)</f>
        <v>7</v>
      </c>
      <c r="K749" s="37">
        <f t="shared" ref="K749" si="33">YEAR(B749)</f>
        <v>2026</v>
      </c>
    </row>
    <row r="750" spans="1:11" x14ac:dyDescent="0.35">
      <c r="A750" s="93" t="s">
        <v>99</v>
      </c>
      <c r="B750" s="98">
        <v>46216</v>
      </c>
      <c r="C750" s="95">
        <v>43</v>
      </c>
      <c r="D750" s="95" t="s">
        <v>206</v>
      </c>
      <c r="E750" s="95" t="s">
        <v>207</v>
      </c>
      <c r="F750" s="95">
        <v>1</v>
      </c>
      <c r="G750" s="95">
        <v>52</v>
      </c>
      <c r="H750" s="95">
        <v>4818</v>
      </c>
      <c r="I750" s="95">
        <f>Parts_Purchase[[#This Row],[Qty In]]*Parts_Purchase[[#This Row],[MRP]]</f>
        <v>4818</v>
      </c>
      <c r="J750" s="14">
        <f t="shared" si="30"/>
        <v>7</v>
      </c>
      <c r="K750" s="37">
        <f t="shared" si="31"/>
        <v>2026</v>
      </c>
    </row>
    <row r="751" spans="1:11" x14ac:dyDescent="0.35">
      <c r="A751" s="93" t="s">
        <v>99</v>
      </c>
      <c r="B751" s="98">
        <v>46216</v>
      </c>
      <c r="C751" s="95">
        <v>43</v>
      </c>
      <c r="D751" s="95" t="s">
        <v>1127</v>
      </c>
      <c r="E751" s="95" t="s">
        <v>1128</v>
      </c>
      <c r="F751" s="95">
        <v>3</v>
      </c>
      <c r="G751" s="95" t="s">
        <v>1019</v>
      </c>
      <c r="H751" s="95">
        <v>1165</v>
      </c>
      <c r="I751" s="95">
        <f>Parts_Purchase[[#This Row],[Qty In]]*Parts_Purchase[[#This Row],[MRP]]</f>
        <v>3495</v>
      </c>
      <c r="J751" s="14">
        <f t="shared" si="30"/>
        <v>7</v>
      </c>
      <c r="K751" s="37">
        <f t="shared" si="31"/>
        <v>2026</v>
      </c>
    </row>
    <row r="752" spans="1:11" x14ac:dyDescent="0.35">
      <c r="A752" s="93" t="s">
        <v>99</v>
      </c>
      <c r="B752" s="98">
        <v>46216</v>
      </c>
      <c r="C752" s="95">
        <v>43</v>
      </c>
      <c r="D752" s="95" t="s">
        <v>204</v>
      </c>
      <c r="E752" s="95" t="s">
        <v>205</v>
      </c>
      <c r="F752" s="95">
        <v>1</v>
      </c>
      <c r="G752" s="95">
        <v>53</v>
      </c>
      <c r="H752" s="95">
        <v>3783</v>
      </c>
      <c r="I752" s="95">
        <f>Parts_Purchase[[#This Row],[Qty In]]*Parts_Purchase[[#This Row],[MRP]]</f>
        <v>3783</v>
      </c>
      <c r="J752" s="14">
        <f t="shared" si="30"/>
        <v>7</v>
      </c>
      <c r="K752" s="37">
        <f t="shared" si="31"/>
        <v>2026</v>
      </c>
    </row>
    <row r="753" spans="1:11" x14ac:dyDescent="0.35">
      <c r="A753" s="93" t="s">
        <v>99</v>
      </c>
      <c r="B753" s="98">
        <v>46216</v>
      </c>
      <c r="C753" s="95">
        <v>43</v>
      </c>
      <c r="D753" s="95" t="s">
        <v>1701</v>
      </c>
      <c r="E753" s="95" t="s">
        <v>1720</v>
      </c>
      <c r="F753" s="95">
        <v>1</v>
      </c>
      <c r="G753" s="95">
        <v>42</v>
      </c>
      <c r="H753" s="95">
        <v>7713</v>
      </c>
      <c r="I753" s="95">
        <f>Parts_Purchase[[#This Row],[Qty In]]*Parts_Purchase[[#This Row],[MRP]]</f>
        <v>7713</v>
      </c>
      <c r="J753" s="14">
        <f t="shared" si="30"/>
        <v>7</v>
      </c>
      <c r="K753" s="37">
        <f t="shared" si="31"/>
        <v>2026</v>
      </c>
    </row>
    <row r="754" spans="1:11" x14ac:dyDescent="0.35">
      <c r="A754" s="93" t="s">
        <v>99</v>
      </c>
      <c r="B754" s="98">
        <v>46216</v>
      </c>
      <c r="C754" s="95">
        <v>43</v>
      </c>
      <c r="D754" s="95" t="s">
        <v>1620</v>
      </c>
      <c r="E754" s="95" t="s">
        <v>1622</v>
      </c>
      <c r="F754" s="95">
        <v>3</v>
      </c>
      <c r="G754" s="95" t="s">
        <v>1018</v>
      </c>
      <c r="H754" s="95">
        <v>216</v>
      </c>
      <c r="I754" s="95">
        <f>Parts_Purchase[[#This Row],[Qty In]]*Parts_Purchase[[#This Row],[MRP]]</f>
        <v>648</v>
      </c>
      <c r="J754" s="14">
        <f t="shared" si="30"/>
        <v>7</v>
      </c>
      <c r="K754" s="37">
        <f t="shared" si="31"/>
        <v>2026</v>
      </c>
    </row>
    <row r="755" spans="1:11" x14ac:dyDescent="0.35">
      <c r="A755" s="93" t="s">
        <v>99</v>
      </c>
      <c r="B755" s="98">
        <v>46216</v>
      </c>
      <c r="C755" s="95">
        <v>43</v>
      </c>
      <c r="D755" s="95" t="s">
        <v>1702</v>
      </c>
      <c r="E755" s="95" t="s">
        <v>1721</v>
      </c>
      <c r="F755" s="95">
        <v>10</v>
      </c>
      <c r="G755" s="95" t="s">
        <v>1703</v>
      </c>
      <c r="H755" s="95">
        <v>8</v>
      </c>
      <c r="I755" s="95">
        <f>Parts_Purchase[[#This Row],[Qty In]]*Parts_Purchase[[#This Row],[MRP]]</f>
        <v>80</v>
      </c>
      <c r="J755" s="14">
        <f t="shared" si="30"/>
        <v>7</v>
      </c>
      <c r="K755" s="37">
        <f t="shared" si="31"/>
        <v>2026</v>
      </c>
    </row>
    <row r="756" spans="1:11" x14ac:dyDescent="0.35">
      <c r="A756" s="93" t="s">
        <v>99</v>
      </c>
      <c r="B756" s="98">
        <v>46216</v>
      </c>
      <c r="C756" s="95">
        <v>43</v>
      </c>
      <c r="D756" s="95" t="s">
        <v>1705</v>
      </c>
      <c r="E756" s="95" t="s">
        <v>1722</v>
      </c>
      <c r="F756" s="95">
        <v>5</v>
      </c>
      <c r="G756" s="95" t="s">
        <v>1704</v>
      </c>
      <c r="H756" s="95">
        <v>37</v>
      </c>
      <c r="I756" s="95">
        <f>Parts_Purchase[[#This Row],[Qty In]]*Parts_Purchase[[#This Row],[MRP]]</f>
        <v>185</v>
      </c>
      <c r="J756" s="14">
        <f t="shared" si="30"/>
        <v>7</v>
      </c>
      <c r="K756" s="37">
        <f t="shared" si="31"/>
        <v>2026</v>
      </c>
    </row>
    <row r="757" spans="1:11" x14ac:dyDescent="0.35">
      <c r="A757" s="93" t="s">
        <v>99</v>
      </c>
      <c r="B757" s="98">
        <v>46216</v>
      </c>
      <c r="C757" s="95">
        <v>43</v>
      </c>
      <c r="D757" s="95" t="s">
        <v>1706</v>
      </c>
      <c r="E757" s="95" t="s">
        <v>1723</v>
      </c>
      <c r="F757" s="95">
        <v>10</v>
      </c>
      <c r="G757" s="95" t="s">
        <v>1704</v>
      </c>
      <c r="H757" s="95">
        <v>18</v>
      </c>
      <c r="I757" s="95">
        <f>Parts_Purchase[[#This Row],[Qty In]]*Parts_Purchase[[#This Row],[MRP]]</f>
        <v>180</v>
      </c>
      <c r="J757" s="14">
        <f t="shared" si="30"/>
        <v>7</v>
      </c>
      <c r="K757" s="37">
        <f t="shared" si="31"/>
        <v>2026</v>
      </c>
    </row>
    <row r="758" spans="1:11" x14ac:dyDescent="0.35">
      <c r="A758" s="93"/>
      <c r="B758" s="94"/>
      <c r="C758" s="95"/>
      <c r="D758" s="95"/>
      <c r="E758" s="95"/>
      <c r="F758" s="95"/>
      <c r="G758" s="95"/>
      <c r="H758" s="95"/>
      <c r="I758" s="95">
        <f>Parts_Purchase[[#This Row],[Qty In]]*Parts_Purchase[[#This Row],[MRP]]</f>
        <v>0</v>
      </c>
      <c r="J758" s="14">
        <f t="shared" si="30"/>
        <v>1</v>
      </c>
      <c r="K758" s="37">
        <f t="shared" si="31"/>
        <v>1900</v>
      </c>
    </row>
    <row r="759" spans="1:11" x14ac:dyDescent="0.35">
      <c r="A759" s="93"/>
      <c r="B759" s="94"/>
      <c r="C759" s="95"/>
      <c r="D759" s="95"/>
      <c r="E759" s="95"/>
      <c r="F759" s="95"/>
      <c r="G759" s="95"/>
      <c r="H759" s="95"/>
      <c r="I759" s="95">
        <f>Parts_Purchase[[#This Row],[Qty In]]*Parts_Purchase[[#This Row],[MRP]]</f>
        <v>0</v>
      </c>
      <c r="J759" s="14">
        <f t="shared" si="30"/>
        <v>1</v>
      </c>
      <c r="K759" s="37">
        <f t="shared" si="31"/>
        <v>1900</v>
      </c>
    </row>
    <row r="760" spans="1:11" x14ac:dyDescent="0.35">
      <c r="A760" s="93"/>
      <c r="B760" s="94"/>
      <c r="C760" s="95"/>
      <c r="D760" s="95"/>
      <c r="E760" s="95"/>
      <c r="F760" s="95"/>
      <c r="G760" s="95"/>
      <c r="H760" s="95"/>
      <c r="I760" s="95">
        <f>Parts_Purchase[[#This Row],[Qty In]]*Parts_Purchase[[#This Row],[MRP]]</f>
        <v>0</v>
      </c>
      <c r="J760" s="14">
        <f t="shared" si="30"/>
        <v>1</v>
      </c>
      <c r="K760" s="37">
        <f t="shared" si="31"/>
        <v>1900</v>
      </c>
    </row>
    <row r="761" spans="1:11" x14ac:dyDescent="0.35">
      <c r="A761" s="93"/>
      <c r="B761" s="94"/>
      <c r="C761" s="95"/>
      <c r="D761" s="95"/>
      <c r="E761" s="95"/>
      <c r="F761" s="95"/>
      <c r="G761" s="95"/>
      <c r="H761" s="95"/>
      <c r="I761" s="95">
        <f>Parts_Purchase[[#This Row],[Qty In]]*Parts_Purchase[[#This Row],[MRP]]</f>
        <v>0</v>
      </c>
      <c r="J761" s="14">
        <f t="shared" si="30"/>
        <v>1</v>
      </c>
      <c r="K761" s="37">
        <f t="shared" si="31"/>
        <v>1900</v>
      </c>
    </row>
    <row r="762" spans="1:11" x14ac:dyDescent="0.35">
      <c r="A762" s="93"/>
      <c r="B762" s="94"/>
      <c r="C762" s="95"/>
      <c r="D762" s="95"/>
      <c r="E762" s="95"/>
      <c r="F762" s="95"/>
      <c r="G762" s="95"/>
      <c r="H762" s="95"/>
      <c r="I762" s="95">
        <f>Parts_Purchase[[#This Row],[Qty In]]*Parts_Purchase[[#This Row],[MRP]]</f>
        <v>0</v>
      </c>
      <c r="J762" s="14">
        <f t="shared" si="30"/>
        <v>1</v>
      </c>
      <c r="K762" s="37">
        <f t="shared" si="31"/>
        <v>1900</v>
      </c>
    </row>
    <row r="763" spans="1:11" x14ac:dyDescent="0.35">
      <c r="A763" s="93"/>
      <c r="B763" s="94"/>
      <c r="C763" s="95"/>
      <c r="D763" s="95"/>
      <c r="E763" s="95"/>
      <c r="F763" s="95"/>
      <c r="G763" s="95"/>
      <c r="H763" s="95"/>
      <c r="I763" s="95">
        <f>Parts_Purchase[[#This Row],[Qty In]]*Parts_Purchase[[#This Row],[MRP]]</f>
        <v>0</v>
      </c>
      <c r="J763" s="14">
        <f t="shared" si="30"/>
        <v>1</v>
      </c>
      <c r="K763" s="37">
        <f t="shared" si="31"/>
        <v>1900</v>
      </c>
    </row>
    <row r="764" spans="1:11" x14ac:dyDescent="0.35">
      <c r="A764" s="93"/>
      <c r="B764" s="94"/>
      <c r="C764" s="95"/>
      <c r="D764" s="95"/>
      <c r="E764" s="95"/>
      <c r="F764" s="95"/>
      <c r="G764" s="95"/>
      <c r="H764" s="95"/>
      <c r="I764" s="95">
        <f>Parts_Purchase[[#This Row],[Qty In]]*Parts_Purchase[[#This Row],[MRP]]</f>
        <v>0</v>
      </c>
      <c r="J764" s="14">
        <f t="shared" si="30"/>
        <v>1</v>
      </c>
      <c r="K764" s="37">
        <f t="shared" si="31"/>
        <v>1900</v>
      </c>
    </row>
    <row r="765" spans="1:11" x14ac:dyDescent="0.35">
      <c r="A765" s="93"/>
      <c r="B765" s="94"/>
      <c r="C765" s="95"/>
      <c r="D765" s="95"/>
      <c r="E765" s="95"/>
      <c r="F765" s="95"/>
      <c r="G765" s="95"/>
      <c r="H765" s="95"/>
      <c r="I765" s="95">
        <f>Parts_Purchase[[#This Row],[Qty In]]*Parts_Purchase[[#This Row],[MRP]]</f>
        <v>0</v>
      </c>
      <c r="J765" s="14">
        <f t="shared" si="30"/>
        <v>1</v>
      </c>
      <c r="K765" s="37">
        <f t="shared" si="31"/>
        <v>1900</v>
      </c>
    </row>
    <row r="766" spans="1:11" x14ac:dyDescent="0.35">
      <c r="A766" s="93"/>
      <c r="B766" s="94"/>
      <c r="C766" s="95"/>
      <c r="D766" s="95"/>
      <c r="E766" s="95"/>
      <c r="F766" s="95"/>
      <c r="G766" s="95"/>
      <c r="H766" s="95"/>
      <c r="I766" s="95">
        <f>Parts_Purchase[[#This Row],[Qty In]]*Parts_Purchase[[#This Row],[MRP]]</f>
        <v>0</v>
      </c>
      <c r="J766" s="14">
        <f t="shared" si="30"/>
        <v>1</v>
      </c>
      <c r="K766" s="37">
        <f t="shared" si="31"/>
        <v>1900</v>
      </c>
    </row>
    <row r="767" spans="1:11" x14ac:dyDescent="0.35">
      <c r="A767" s="93"/>
      <c r="B767" s="94"/>
      <c r="C767" s="95"/>
      <c r="D767" s="95"/>
      <c r="E767" s="95"/>
      <c r="F767" s="95"/>
      <c r="G767" s="95"/>
      <c r="H767" s="95"/>
      <c r="I767" s="95">
        <f>Parts_Purchase[[#This Row],[Qty In]]*Parts_Purchase[[#This Row],[MRP]]</f>
        <v>0</v>
      </c>
      <c r="J767" s="14">
        <f t="shared" si="30"/>
        <v>1</v>
      </c>
      <c r="K767" s="37">
        <f t="shared" si="31"/>
        <v>1900</v>
      </c>
    </row>
    <row r="768" spans="1:11" x14ac:dyDescent="0.35">
      <c r="A768" s="93"/>
      <c r="B768" s="94"/>
      <c r="C768" s="95"/>
      <c r="D768" s="95"/>
      <c r="E768" s="95"/>
      <c r="F768" s="95"/>
      <c r="G768" s="95"/>
      <c r="H768" s="95"/>
      <c r="I768" s="95">
        <f>Parts_Purchase[[#This Row],[Qty In]]*Parts_Purchase[[#This Row],[MRP]]</f>
        <v>0</v>
      </c>
      <c r="J768" s="14">
        <f t="shared" si="30"/>
        <v>1</v>
      </c>
      <c r="K768" s="37">
        <f t="shared" si="31"/>
        <v>1900</v>
      </c>
    </row>
    <row r="769" spans="1:11" x14ac:dyDescent="0.35">
      <c r="A769" s="93"/>
      <c r="B769" s="94"/>
      <c r="C769" s="95"/>
      <c r="D769" s="95"/>
      <c r="E769" s="95"/>
      <c r="F769" s="95"/>
      <c r="G769" s="95"/>
      <c r="H769" s="95"/>
      <c r="I769" s="95">
        <f>Parts_Purchase[[#This Row],[Qty In]]*Parts_Purchase[[#This Row],[MRP]]</f>
        <v>0</v>
      </c>
      <c r="J769" s="14">
        <f t="shared" si="30"/>
        <v>1</v>
      </c>
      <c r="K769" s="37">
        <f t="shared" si="31"/>
        <v>1900</v>
      </c>
    </row>
    <row r="770" spans="1:11" x14ac:dyDescent="0.35">
      <c r="A770" s="93"/>
      <c r="B770" s="94"/>
      <c r="C770" s="95"/>
      <c r="D770" s="95"/>
      <c r="E770" s="95"/>
      <c r="F770" s="95"/>
      <c r="G770" s="95"/>
      <c r="H770" s="95"/>
      <c r="I770" s="95">
        <f>Parts_Purchase[[#This Row],[Qty In]]*Parts_Purchase[[#This Row],[MRP]]</f>
        <v>0</v>
      </c>
      <c r="J770" s="14">
        <f t="shared" si="30"/>
        <v>1</v>
      </c>
      <c r="K770" s="37">
        <f t="shared" si="31"/>
        <v>1900</v>
      </c>
    </row>
    <row r="771" spans="1:11" x14ac:dyDescent="0.35">
      <c r="A771" s="93"/>
      <c r="B771" s="94"/>
      <c r="C771" s="95"/>
      <c r="D771" s="95"/>
      <c r="E771" s="95"/>
      <c r="F771" s="95"/>
      <c r="G771" s="95"/>
      <c r="H771" s="95"/>
      <c r="I771" s="95">
        <f>Parts_Purchase[[#This Row],[Qty In]]*Parts_Purchase[[#This Row],[MRP]]</f>
        <v>0</v>
      </c>
      <c r="J771" s="14">
        <f t="shared" si="30"/>
        <v>1</v>
      </c>
      <c r="K771" s="37">
        <f t="shared" si="31"/>
        <v>1900</v>
      </c>
    </row>
    <row r="772" spans="1:11" x14ac:dyDescent="0.35">
      <c r="A772" s="93"/>
      <c r="B772" s="94"/>
      <c r="C772" s="95"/>
      <c r="D772" s="95"/>
      <c r="E772" s="95"/>
      <c r="F772" s="95"/>
      <c r="G772" s="95"/>
      <c r="H772" s="95"/>
      <c r="I772" s="95">
        <f>Parts_Purchase[[#This Row],[Qty In]]*Parts_Purchase[[#This Row],[MRP]]</f>
        <v>0</v>
      </c>
      <c r="J772" s="14">
        <f t="shared" si="30"/>
        <v>1</v>
      </c>
      <c r="K772" s="37">
        <f t="shared" si="31"/>
        <v>1900</v>
      </c>
    </row>
    <row r="773" spans="1:11" x14ac:dyDescent="0.35">
      <c r="A773" s="93"/>
      <c r="B773" s="94"/>
      <c r="C773" s="95"/>
      <c r="D773" s="95"/>
      <c r="E773" s="95"/>
      <c r="F773" s="95"/>
      <c r="G773" s="95"/>
      <c r="H773" s="95"/>
      <c r="I773" s="95">
        <f>Parts_Purchase[[#This Row],[Qty In]]*Parts_Purchase[[#This Row],[MRP]]</f>
        <v>0</v>
      </c>
      <c r="J773" s="14">
        <f t="shared" si="30"/>
        <v>1</v>
      </c>
      <c r="K773" s="37">
        <f t="shared" si="31"/>
        <v>1900</v>
      </c>
    </row>
    <row r="774" spans="1:11" x14ac:dyDescent="0.35">
      <c r="A774" s="93"/>
      <c r="B774" s="94"/>
      <c r="C774" s="95"/>
      <c r="D774" s="95"/>
      <c r="E774" s="95"/>
      <c r="F774" s="95"/>
      <c r="G774" s="95"/>
      <c r="H774" s="95"/>
      <c r="I774" s="95">
        <f>Parts_Purchase[[#This Row],[Qty In]]*Parts_Purchase[[#This Row],[MRP]]</f>
        <v>0</v>
      </c>
      <c r="J774" s="14">
        <f t="shared" si="30"/>
        <v>1</v>
      </c>
      <c r="K774" s="37">
        <f t="shared" si="31"/>
        <v>1900</v>
      </c>
    </row>
    <row r="775" spans="1:11" x14ac:dyDescent="0.35">
      <c r="A775" s="93"/>
      <c r="B775" s="94"/>
      <c r="C775" s="95"/>
      <c r="D775" s="95"/>
      <c r="E775" s="95"/>
      <c r="F775" s="95"/>
      <c r="G775" s="95"/>
      <c r="H775" s="95"/>
      <c r="I775" s="95">
        <f>Parts_Purchase[[#This Row],[Qty In]]*Parts_Purchase[[#This Row],[MRP]]</f>
        <v>0</v>
      </c>
      <c r="J775" s="14">
        <f t="shared" si="30"/>
        <v>1</v>
      </c>
      <c r="K775" s="37">
        <f t="shared" si="31"/>
        <v>1900</v>
      </c>
    </row>
    <row r="776" spans="1:11" x14ac:dyDescent="0.35">
      <c r="A776" s="93"/>
      <c r="B776" s="94"/>
      <c r="C776" s="95"/>
      <c r="D776" s="95"/>
      <c r="E776" s="95"/>
      <c r="F776" s="95"/>
      <c r="G776" s="95"/>
      <c r="H776" s="95"/>
      <c r="I776" s="95">
        <f>Parts_Purchase[[#This Row],[Qty In]]*Parts_Purchase[[#This Row],[MRP]]</f>
        <v>0</v>
      </c>
      <c r="J776" s="14">
        <f t="shared" si="30"/>
        <v>1</v>
      </c>
      <c r="K776" s="37">
        <f t="shared" si="31"/>
        <v>1900</v>
      </c>
    </row>
    <row r="777" spans="1:11" x14ac:dyDescent="0.35">
      <c r="A777" s="93"/>
      <c r="B777" s="94"/>
      <c r="C777" s="95"/>
      <c r="D777" s="95"/>
      <c r="E777" s="95"/>
      <c r="F777" s="95"/>
      <c r="G777" s="95"/>
      <c r="H777" s="95"/>
      <c r="I777" s="95">
        <f>Parts_Purchase[[#This Row],[Qty In]]*Parts_Purchase[[#This Row],[MRP]]</f>
        <v>0</v>
      </c>
      <c r="J777" s="14">
        <f t="shared" si="30"/>
        <v>1</v>
      </c>
      <c r="K777" s="37">
        <f t="shared" si="31"/>
        <v>1900</v>
      </c>
    </row>
    <row r="778" spans="1:11" x14ac:dyDescent="0.35">
      <c r="A778" s="93"/>
      <c r="B778" s="94"/>
      <c r="C778" s="95"/>
      <c r="D778" s="95"/>
      <c r="E778" s="95"/>
      <c r="F778" s="95"/>
      <c r="G778" s="95"/>
      <c r="H778" s="95"/>
      <c r="I778" s="95">
        <f>Parts_Purchase[[#This Row],[Qty In]]*Parts_Purchase[[#This Row],[MRP]]</f>
        <v>0</v>
      </c>
      <c r="J778" s="14">
        <f t="shared" si="30"/>
        <v>1</v>
      </c>
      <c r="K778" s="37">
        <f t="shared" si="31"/>
        <v>1900</v>
      </c>
    </row>
    <row r="779" spans="1:11" x14ac:dyDescent="0.35">
      <c r="A779" s="93"/>
      <c r="B779" s="94"/>
      <c r="C779" s="95"/>
      <c r="D779" s="95"/>
      <c r="E779" s="95"/>
      <c r="F779" s="95"/>
      <c r="G779" s="95"/>
      <c r="H779" s="95"/>
      <c r="I779" s="95">
        <f>Parts_Purchase[[#This Row],[Qty In]]*Parts_Purchase[[#This Row],[MRP]]</f>
        <v>0</v>
      </c>
      <c r="J779" s="14">
        <f t="shared" si="30"/>
        <v>1</v>
      </c>
      <c r="K779" s="37">
        <f t="shared" si="31"/>
        <v>1900</v>
      </c>
    </row>
    <row r="780" spans="1:11" x14ac:dyDescent="0.35">
      <c r="A780" s="93"/>
      <c r="B780" s="94"/>
      <c r="C780" s="95"/>
      <c r="D780" s="95"/>
      <c r="E780" s="95"/>
      <c r="F780" s="95"/>
      <c r="G780" s="95"/>
      <c r="H780" s="95"/>
      <c r="I780" s="95">
        <f>Parts_Purchase[[#This Row],[Qty In]]*Parts_Purchase[[#This Row],[MRP]]</f>
        <v>0</v>
      </c>
      <c r="J780" s="14">
        <f t="shared" si="30"/>
        <v>1</v>
      </c>
      <c r="K780" s="37">
        <f t="shared" si="31"/>
        <v>1900</v>
      </c>
    </row>
    <row r="781" spans="1:11" x14ac:dyDescent="0.35">
      <c r="A781" s="93"/>
      <c r="B781" s="94"/>
      <c r="C781" s="95"/>
      <c r="D781" s="95"/>
      <c r="E781" s="95"/>
      <c r="F781" s="95"/>
      <c r="G781" s="95"/>
      <c r="H781" s="95"/>
      <c r="I781" s="95">
        <f>Parts_Purchase[[#This Row],[Qty In]]*Parts_Purchase[[#This Row],[MRP]]</f>
        <v>0</v>
      </c>
      <c r="J781" s="14">
        <f t="shared" si="30"/>
        <v>1</v>
      </c>
      <c r="K781" s="37">
        <f t="shared" si="31"/>
        <v>1900</v>
      </c>
    </row>
    <row r="782" spans="1:11" x14ac:dyDescent="0.35">
      <c r="A782" s="93"/>
      <c r="B782" s="94"/>
      <c r="C782" s="95"/>
      <c r="D782" s="95"/>
      <c r="E782" s="95"/>
      <c r="F782" s="95"/>
      <c r="G782" s="95"/>
      <c r="H782" s="95"/>
      <c r="I782" s="95">
        <f>Parts_Purchase[[#This Row],[Qty In]]*Parts_Purchase[[#This Row],[MRP]]</f>
        <v>0</v>
      </c>
      <c r="J782" s="14">
        <f t="shared" si="30"/>
        <v>1</v>
      </c>
      <c r="K782" s="37">
        <f t="shared" si="31"/>
        <v>1900</v>
      </c>
    </row>
    <row r="783" spans="1:11" x14ac:dyDescent="0.35">
      <c r="A783" s="93"/>
      <c r="B783" s="94"/>
      <c r="C783" s="95"/>
      <c r="D783" s="95"/>
      <c r="E783" s="95"/>
      <c r="F783" s="95"/>
      <c r="G783" s="95"/>
      <c r="H783" s="95"/>
      <c r="I783" s="95">
        <f>Parts_Purchase[[#This Row],[Qty In]]*Parts_Purchase[[#This Row],[MRP]]</f>
        <v>0</v>
      </c>
      <c r="J783" s="14">
        <f t="shared" si="30"/>
        <v>1</v>
      </c>
      <c r="K783" s="37">
        <f t="shared" si="31"/>
        <v>1900</v>
      </c>
    </row>
    <row r="784" spans="1:11" x14ac:dyDescent="0.35">
      <c r="A784" s="93"/>
      <c r="B784" s="94"/>
      <c r="C784" s="95"/>
      <c r="D784" s="95"/>
      <c r="E784" s="95"/>
      <c r="F784" s="95"/>
      <c r="G784" s="95"/>
      <c r="H784" s="95"/>
      <c r="I784" s="95">
        <f>Parts_Purchase[[#This Row],[Qty In]]*Parts_Purchase[[#This Row],[MRP]]</f>
        <v>0</v>
      </c>
      <c r="J784" s="14">
        <f t="shared" si="30"/>
        <v>1</v>
      </c>
      <c r="K784" s="37">
        <f t="shared" si="31"/>
        <v>1900</v>
      </c>
    </row>
    <row r="785" spans="1:11" x14ac:dyDescent="0.35">
      <c r="A785" s="93"/>
      <c r="B785" s="94"/>
      <c r="C785" s="95"/>
      <c r="D785" s="95"/>
      <c r="E785" s="95"/>
      <c r="F785" s="95"/>
      <c r="G785" s="95"/>
      <c r="H785" s="95"/>
      <c r="I785" s="95">
        <f>Parts_Purchase[[#This Row],[Qty In]]*Parts_Purchase[[#This Row],[MRP]]</f>
        <v>0</v>
      </c>
      <c r="J785" s="14">
        <f t="shared" si="30"/>
        <v>1</v>
      </c>
      <c r="K785" s="37">
        <f t="shared" si="31"/>
        <v>1900</v>
      </c>
    </row>
    <row r="786" spans="1:11" x14ac:dyDescent="0.35">
      <c r="A786" s="93"/>
      <c r="B786" s="94"/>
      <c r="C786" s="95"/>
      <c r="D786" s="95"/>
      <c r="E786" s="95"/>
      <c r="F786" s="95"/>
      <c r="G786" s="95"/>
      <c r="H786" s="95"/>
      <c r="I786" s="95">
        <f>Parts_Purchase[[#This Row],[Qty In]]*Parts_Purchase[[#This Row],[MRP]]</f>
        <v>0</v>
      </c>
      <c r="J786" s="14">
        <f t="shared" si="30"/>
        <v>1</v>
      </c>
      <c r="K786" s="37">
        <f t="shared" si="31"/>
        <v>1900</v>
      </c>
    </row>
    <row r="787" spans="1:11" x14ac:dyDescent="0.35">
      <c r="A787" s="93"/>
      <c r="B787" s="94"/>
      <c r="C787" s="95"/>
      <c r="D787" s="95"/>
      <c r="E787" s="95"/>
      <c r="F787" s="95"/>
      <c r="G787" s="95"/>
      <c r="H787" s="95"/>
      <c r="I787" s="95">
        <f>Parts_Purchase[[#This Row],[Qty In]]*Parts_Purchase[[#This Row],[MRP]]</f>
        <v>0</v>
      </c>
      <c r="J787" s="14">
        <f t="shared" si="30"/>
        <v>1</v>
      </c>
      <c r="K787" s="37">
        <f t="shared" si="31"/>
        <v>1900</v>
      </c>
    </row>
    <row r="788" spans="1:11" x14ac:dyDescent="0.35">
      <c r="A788" s="93"/>
      <c r="B788" s="94"/>
      <c r="C788" s="95"/>
      <c r="D788" s="95"/>
      <c r="E788" s="95"/>
      <c r="F788" s="95"/>
      <c r="G788" s="95"/>
      <c r="H788" s="95"/>
      <c r="I788" s="95">
        <f>Parts_Purchase[[#This Row],[Qty In]]*Parts_Purchase[[#This Row],[MRP]]</f>
        <v>0</v>
      </c>
      <c r="J788" s="14">
        <f t="shared" si="30"/>
        <v>1</v>
      </c>
      <c r="K788" s="37">
        <f t="shared" si="31"/>
        <v>1900</v>
      </c>
    </row>
    <row r="789" spans="1:11" x14ac:dyDescent="0.35">
      <c r="A789" s="93"/>
      <c r="B789" s="94"/>
      <c r="C789" s="95"/>
      <c r="D789" s="95"/>
      <c r="E789" s="95"/>
      <c r="F789" s="95"/>
      <c r="G789" s="95"/>
      <c r="H789" s="95"/>
      <c r="I789" s="95">
        <f>Parts_Purchase[[#This Row],[Qty In]]*Parts_Purchase[[#This Row],[MRP]]</f>
        <v>0</v>
      </c>
      <c r="J789" s="14">
        <f t="shared" si="30"/>
        <v>1</v>
      </c>
      <c r="K789" s="37">
        <f t="shared" si="31"/>
        <v>1900</v>
      </c>
    </row>
    <row r="790" spans="1:11" x14ac:dyDescent="0.35">
      <c r="A790" s="93"/>
      <c r="B790" s="94"/>
      <c r="C790" s="95"/>
      <c r="D790" s="95"/>
      <c r="E790" s="95"/>
      <c r="F790" s="95"/>
      <c r="G790" s="95"/>
      <c r="H790" s="95"/>
      <c r="I790" s="95">
        <f>Parts_Purchase[[#This Row],[Qty In]]*Parts_Purchase[[#This Row],[MRP]]</f>
        <v>0</v>
      </c>
      <c r="J790" s="14">
        <f t="shared" si="30"/>
        <v>1</v>
      </c>
      <c r="K790" s="37">
        <f t="shared" si="31"/>
        <v>1900</v>
      </c>
    </row>
    <row r="791" spans="1:11" x14ac:dyDescent="0.35">
      <c r="A791" s="93"/>
      <c r="B791" s="94"/>
      <c r="C791" s="95"/>
      <c r="D791" s="95"/>
      <c r="E791" s="95"/>
      <c r="F791" s="95"/>
      <c r="G791" s="95"/>
      <c r="H791" s="95"/>
      <c r="I791" s="95">
        <f>Parts_Purchase[[#This Row],[Qty In]]*Parts_Purchase[[#This Row],[MRP]]</f>
        <v>0</v>
      </c>
      <c r="J791" s="14">
        <f t="shared" ref="J791:J854" si="34">MONTH(B791)</f>
        <v>1</v>
      </c>
      <c r="K791" s="37">
        <f t="shared" ref="K791:K854" si="35">YEAR(B791)</f>
        <v>1900</v>
      </c>
    </row>
    <row r="792" spans="1:11" x14ac:dyDescent="0.35">
      <c r="A792" s="93"/>
      <c r="B792" s="94"/>
      <c r="C792" s="95"/>
      <c r="D792" s="95"/>
      <c r="E792" s="95"/>
      <c r="F792" s="95"/>
      <c r="G792" s="95"/>
      <c r="H792" s="95"/>
      <c r="I792" s="95">
        <f>Parts_Purchase[[#This Row],[Qty In]]*Parts_Purchase[[#This Row],[MRP]]</f>
        <v>0</v>
      </c>
      <c r="J792" s="14">
        <f t="shared" si="34"/>
        <v>1</v>
      </c>
      <c r="K792" s="37">
        <f t="shared" si="35"/>
        <v>1900</v>
      </c>
    </row>
    <row r="793" spans="1:11" x14ac:dyDescent="0.35">
      <c r="A793" s="93"/>
      <c r="B793" s="94"/>
      <c r="C793" s="95"/>
      <c r="D793" s="95"/>
      <c r="E793" s="95"/>
      <c r="F793" s="95"/>
      <c r="G793" s="95"/>
      <c r="H793" s="95"/>
      <c r="I793" s="95">
        <f>Parts_Purchase[[#This Row],[Qty In]]*Parts_Purchase[[#This Row],[MRP]]</f>
        <v>0</v>
      </c>
      <c r="J793" s="14">
        <f t="shared" si="34"/>
        <v>1</v>
      </c>
      <c r="K793" s="37">
        <f t="shared" si="35"/>
        <v>1900</v>
      </c>
    </row>
    <row r="794" spans="1:11" x14ac:dyDescent="0.35">
      <c r="A794" s="93"/>
      <c r="B794" s="94"/>
      <c r="C794" s="95"/>
      <c r="D794" s="95"/>
      <c r="E794" s="95"/>
      <c r="F794" s="95"/>
      <c r="G794" s="95"/>
      <c r="H794" s="95"/>
      <c r="I794" s="95">
        <f>Parts_Purchase[[#This Row],[Qty In]]*Parts_Purchase[[#This Row],[MRP]]</f>
        <v>0</v>
      </c>
      <c r="J794" s="14">
        <f t="shared" si="34"/>
        <v>1</v>
      </c>
      <c r="K794" s="37">
        <f t="shared" si="35"/>
        <v>1900</v>
      </c>
    </row>
    <row r="795" spans="1:11" x14ac:dyDescent="0.35">
      <c r="A795" s="93"/>
      <c r="B795" s="94"/>
      <c r="C795" s="95"/>
      <c r="D795" s="95"/>
      <c r="E795" s="95"/>
      <c r="F795" s="95"/>
      <c r="G795" s="95"/>
      <c r="H795" s="95"/>
      <c r="I795" s="95">
        <f>Parts_Purchase[[#This Row],[Qty In]]*Parts_Purchase[[#This Row],[MRP]]</f>
        <v>0</v>
      </c>
      <c r="J795" s="14">
        <f t="shared" si="34"/>
        <v>1</v>
      </c>
      <c r="K795" s="37">
        <f t="shared" si="35"/>
        <v>1900</v>
      </c>
    </row>
    <row r="796" spans="1:11" x14ac:dyDescent="0.35">
      <c r="A796" s="93"/>
      <c r="B796" s="94"/>
      <c r="C796" s="95"/>
      <c r="D796" s="95"/>
      <c r="E796" s="95"/>
      <c r="F796" s="95"/>
      <c r="G796" s="95"/>
      <c r="H796" s="95"/>
      <c r="I796" s="95">
        <f>Parts_Purchase[[#This Row],[Qty In]]*Parts_Purchase[[#This Row],[MRP]]</f>
        <v>0</v>
      </c>
      <c r="J796" s="14">
        <f t="shared" si="34"/>
        <v>1</v>
      </c>
      <c r="K796" s="37">
        <f t="shared" si="35"/>
        <v>1900</v>
      </c>
    </row>
    <row r="797" spans="1:11" x14ac:dyDescent="0.35">
      <c r="A797" s="93"/>
      <c r="B797" s="94"/>
      <c r="C797" s="95"/>
      <c r="D797" s="95"/>
      <c r="E797" s="95"/>
      <c r="F797" s="95"/>
      <c r="G797" s="95"/>
      <c r="H797" s="95"/>
      <c r="I797" s="95">
        <f>Parts_Purchase[[#This Row],[Qty In]]*Parts_Purchase[[#This Row],[MRP]]</f>
        <v>0</v>
      </c>
      <c r="J797" s="14">
        <f t="shared" si="34"/>
        <v>1</v>
      </c>
      <c r="K797" s="37">
        <f t="shared" si="35"/>
        <v>1900</v>
      </c>
    </row>
    <row r="798" spans="1:11" x14ac:dyDescent="0.35">
      <c r="A798" s="93"/>
      <c r="B798" s="94"/>
      <c r="C798" s="95"/>
      <c r="D798" s="95"/>
      <c r="E798" s="95"/>
      <c r="F798" s="95"/>
      <c r="G798" s="95"/>
      <c r="H798" s="95"/>
      <c r="I798" s="95">
        <f>Parts_Purchase[[#This Row],[Qty In]]*Parts_Purchase[[#This Row],[MRP]]</f>
        <v>0</v>
      </c>
      <c r="J798" s="14">
        <f t="shared" si="34"/>
        <v>1</v>
      </c>
      <c r="K798" s="37">
        <f t="shared" si="35"/>
        <v>1900</v>
      </c>
    </row>
    <row r="799" spans="1:11" x14ac:dyDescent="0.35">
      <c r="A799" s="93"/>
      <c r="B799" s="94"/>
      <c r="C799" s="95"/>
      <c r="D799" s="95"/>
      <c r="E799" s="95"/>
      <c r="F799" s="95"/>
      <c r="G799" s="95"/>
      <c r="H799" s="95"/>
      <c r="I799" s="95">
        <f>Parts_Purchase[[#This Row],[Qty In]]*Parts_Purchase[[#This Row],[MRP]]</f>
        <v>0</v>
      </c>
      <c r="J799" s="14">
        <f t="shared" si="34"/>
        <v>1</v>
      </c>
      <c r="K799" s="37">
        <f t="shared" si="35"/>
        <v>1900</v>
      </c>
    </row>
    <row r="800" spans="1:11" x14ac:dyDescent="0.35">
      <c r="A800" s="93"/>
      <c r="B800" s="94"/>
      <c r="C800" s="95"/>
      <c r="D800" s="95"/>
      <c r="E800" s="95"/>
      <c r="F800" s="95"/>
      <c r="G800" s="95"/>
      <c r="H800" s="95"/>
      <c r="I800" s="95">
        <f>Parts_Purchase[[#This Row],[Qty In]]*Parts_Purchase[[#This Row],[MRP]]</f>
        <v>0</v>
      </c>
      <c r="J800" s="14">
        <f t="shared" si="34"/>
        <v>1</v>
      </c>
      <c r="K800" s="37">
        <f t="shared" si="35"/>
        <v>1900</v>
      </c>
    </row>
    <row r="801" spans="1:11" x14ac:dyDescent="0.35">
      <c r="A801" s="93"/>
      <c r="B801" s="94"/>
      <c r="C801" s="95"/>
      <c r="D801" s="95"/>
      <c r="E801" s="95"/>
      <c r="F801" s="95"/>
      <c r="G801" s="95"/>
      <c r="H801" s="95"/>
      <c r="I801" s="95">
        <f>Parts_Purchase[[#This Row],[Qty In]]*Parts_Purchase[[#This Row],[MRP]]</f>
        <v>0</v>
      </c>
      <c r="J801" s="14">
        <f t="shared" si="34"/>
        <v>1</v>
      </c>
      <c r="K801" s="37">
        <f t="shared" si="35"/>
        <v>1900</v>
      </c>
    </row>
    <row r="802" spans="1:11" x14ac:dyDescent="0.35">
      <c r="A802" s="93"/>
      <c r="B802" s="94"/>
      <c r="C802" s="95"/>
      <c r="D802" s="95"/>
      <c r="E802" s="95"/>
      <c r="F802" s="95"/>
      <c r="G802" s="95"/>
      <c r="H802" s="95"/>
      <c r="I802" s="95">
        <f>Parts_Purchase[[#This Row],[Qty In]]*Parts_Purchase[[#This Row],[MRP]]</f>
        <v>0</v>
      </c>
      <c r="J802" s="14">
        <f t="shared" si="34"/>
        <v>1</v>
      </c>
      <c r="K802" s="37">
        <f t="shared" si="35"/>
        <v>1900</v>
      </c>
    </row>
    <row r="803" spans="1:11" x14ac:dyDescent="0.35">
      <c r="A803" s="93"/>
      <c r="B803" s="94"/>
      <c r="C803" s="95"/>
      <c r="D803" s="95"/>
      <c r="E803" s="95"/>
      <c r="F803" s="95"/>
      <c r="G803" s="95"/>
      <c r="H803" s="95"/>
      <c r="I803" s="95">
        <f>Parts_Purchase[[#This Row],[Qty In]]*Parts_Purchase[[#This Row],[MRP]]</f>
        <v>0</v>
      </c>
      <c r="J803" s="14">
        <f t="shared" si="34"/>
        <v>1</v>
      </c>
      <c r="K803" s="37">
        <f t="shared" si="35"/>
        <v>1900</v>
      </c>
    </row>
    <row r="804" spans="1:11" x14ac:dyDescent="0.35">
      <c r="A804" s="93"/>
      <c r="B804" s="94"/>
      <c r="C804" s="95"/>
      <c r="D804" s="95"/>
      <c r="E804" s="95"/>
      <c r="F804" s="95"/>
      <c r="G804" s="95"/>
      <c r="H804" s="95"/>
      <c r="I804" s="95">
        <f>Parts_Purchase[[#This Row],[Qty In]]*Parts_Purchase[[#This Row],[MRP]]</f>
        <v>0</v>
      </c>
      <c r="J804" s="14">
        <f t="shared" si="34"/>
        <v>1</v>
      </c>
      <c r="K804" s="37">
        <f t="shared" si="35"/>
        <v>1900</v>
      </c>
    </row>
    <row r="805" spans="1:11" x14ac:dyDescent="0.35">
      <c r="A805" s="93"/>
      <c r="B805" s="94"/>
      <c r="C805" s="95"/>
      <c r="D805" s="95"/>
      <c r="E805" s="95"/>
      <c r="F805" s="95"/>
      <c r="G805" s="95"/>
      <c r="H805" s="95"/>
      <c r="I805" s="95">
        <f>Parts_Purchase[[#This Row],[Qty In]]*Parts_Purchase[[#This Row],[MRP]]</f>
        <v>0</v>
      </c>
      <c r="J805" s="14">
        <f t="shared" si="34"/>
        <v>1</v>
      </c>
      <c r="K805" s="37">
        <f t="shared" si="35"/>
        <v>1900</v>
      </c>
    </row>
    <row r="806" spans="1:11" x14ac:dyDescent="0.35">
      <c r="A806" s="93"/>
      <c r="B806" s="94"/>
      <c r="C806" s="95"/>
      <c r="D806" s="95"/>
      <c r="E806" s="95"/>
      <c r="F806" s="95"/>
      <c r="G806" s="95"/>
      <c r="H806" s="95"/>
      <c r="I806" s="95">
        <f>Parts_Purchase[[#This Row],[Qty In]]*Parts_Purchase[[#This Row],[MRP]]</f>
        <v>0</v>
      </c>
      <c r="J806" s="14">
        <f t="shared" si="34"/>
        <v>1</v>
      </c>
      <c r="K806" s="37">
        <f t="shared" si="35"/>
        <v>1900</v>
      </c>
    </row>
    <row r="807" spans="1:11" x14ac:dyDescent="0.35">
      <c r="A807" s="93"/>
      <c r="B807" s="94"/>
      <c r="C807" s="95"/>
      <c r="D807" s="95"/>
      <c r="E807" s="95"/>
      <c r="F807" s="95"/>
      <c r="G807" s="95"/>
      <c r="H807" s="95"/>
      <c r="I807" s="95">
        <f>Parts_Purchase[[#This Row],[Qty In]]*Parts_Purchase[[#This Row],[MRP]]</f>
        <v>0</v>
      </c>
      <c r="J807" s="14">
        <f t="shared" si="34"/>
        <v>1</v>
      </c>
      <c r="K807" s="37">
        <f t="shared" si="35"/>
        <v>1900</v>
      </c>
    </row>
    <row r="808" spans="1:11" x14ac:dyDescent="0.35">
      <c r="A808" s="93"/>
      <c r="B808" s="94"/>
      <c r="C808" s="95"/>
      <c r="D808" s="95"/>
      <c r="E808" s="95"/>
      <c r="F808" s="95"/>
      <c r="G808" s="95"/>
      <c r="H808" s="95"/>
      <c r="I808" s="95">
        <f>Parts_Purchase[[#This Row],[Qty In]]*Parts_Purchase[[#This Row],[MRP]]</f>
        <v>0</v>
      </c>
      <c r="J808" s="14">
        <f t="shared" si="34"/>
        <v>1</v>
      </c>
      <c r="K808" s="37">
        <f t="shared" si="35"/>
        <v>1900</v>
      </c>
    </row>
    <row r="809" spans="1:11" x14ac:dyDescent="0.35">
      <c r="A809" s="93"/>
      <c r="B809" s="94"/>
      <c r="C809" s="95"/>
      <c r="D809" s="95"/>
      <c r="E809" s="95"/>
      <c r="F809" s="95"/>
      <c r="G809" s="95"/>
      <c r="H809" s="95"/>
      <c r="I809" s="95">
        <f>Parts_Purchase[[#This Row],[Qty In]]*Parts_Purchase[[#This Row],[MRP]]</f>
        <v>0</v>
      </c>
      <c r="J809" s="14">
        <f t="shared" si="34"/>
        <v>1</v>
      </c>
      <c r="K809" s="37">
        <f t="shared" si="35"/>
        <v>1900</v>
      </c>
    </row>
    <row r="810" spans="1:11" x14ac:dyDescent="0.35">
      <c r="A810" s="93"/>
      <c r="B810" s="94"/>
      <c r="C810" s="95"/>
      <c r="D810" s="95"/>
      <c r="E810" s="95"/>
      <c r="F810" s="95"/>
      <c r="G810" s="95"/>
      <c r="H810" s="95"/>
      <c r="I810" s="95">
        <f>Parts_Purchase[[#This Row],[Qty In]]*Parts_Purchase[[#This Row],[MRP]]</f>
        <v>0</v>
      </c>
      <c r="J810" s="14">
        <f t="shared" si="34"/>
        <v>1</v>
      </c>
      <c r="K810" s="37">
        <f t="shared" si="35"/>
        <v>1900</v>
      </c>
    </row>
    <row r="811" spans="1:11" x14ac:dyDescent="0.35">
      <c r="A811" s="93"/>
      <c r="B811" s="94"/>
      <c r="C811" s="95"/>
      <c r="D811" s="95"/>
      <c r="E811" s="95"/>
      <c r="F811" s="95"/>
      <c r="G811" s="95"/>
      <c r="H811" s="95"/>
      <c r="I811" s="95">
        <f>Parts_Purchase[[#This Row],[Qty In]]*Parts_Purchase[[#This Row],[MRP]]</f>
        <v>0</v>
      </c>
      <c r="J811" s="14">
        <f t="shared" si="34"/>
        <v>1</v>
      </c>
      <c r="K811" s="37">
        <f t="shared" si="35"/>
        <v>1900</v>
      </c>
    </row>
    <row r="812" spans="1:11" x14ac:dyDescent="0.35">
      <c r="A812" s="93"/>
      <c r="B812" s="94"/>
      <c r="C812" s="95"/>
      <c r="D812" s="95"/>
      <c r="E812" s="95"/>
      <c r="F812" s="95"/>
      <c r="G812" s="95"/>
      <c r="H812" s="95"/>
      <c r="I812" s="95">
        <f>Parts_Purchase[[#This Row],[Qty In]]*Parts_Purchase[[#This Row],[MRP]]</f>
        <v>0</v>
      </c>
      <c r="J812" s="14">
        <f t="shared" si="34"/>
        <v>1</v>
      </c>
      <c r="K812" s="37">
        <f t="shared" si="35"/>
        <v>1900</v>
      </c>
    </row>
    <row r="813" spans="1:11" x14ac:dyDescent="0.35">
      <c r="A813" s="93"/>
      <c r="B813" s="94"/>
      <c r="C813" s="95"/>
      <c r="D813" s="95"/>
      <c r="E813" s="95"/>
      <c r="F813" s="95"/>
      <c r="G813" s="95"/>
      <c r="H813" s="95"/>
      <c r="I813" s="95">
        <f>Parts_Purchase[[#This Row],[Qty In]]*Parts_Purchase[[#This Row],[MRP]]</f>
        <v>0</v>
      </c>
      <c r="J813" s="14">
        <f t="shared" si="34"/>
        <v>1</v>
      </c>
      <c r="K813" s="37">
        <f t="shared" si="35"/>
        <v>1900</v>
      </c>
    </row>
    <row r="814" spans="1:11" x14ac:dyDescent="0.35">
      <c r="A814" s="93"/>
      <c r="B814" s="94"/>
      <c r="C814" s="95"/>
      <c r="D814" s="95"/>
      <c r="E814" s="95"/>
      <c r="F814" s="95"/>
      <c r="G814" s="95"/>
      <c r="H814" s="95"/>
      <c r="I814" s="95">
        <f>Parts_Purchase[[#This Row],[Qty In]]*Parts_Purchase[[#This Row],[MRP]]</f>
        <v>0</v>
      </c>
      <c r="J814" s="14">
        <f t="shared" si="34"/>
        <v>1</v>
      </c>
      <c r="K814" s="37">
        <f t="shared" si="35"/>
        <v>1900</v>
      </c>
    </row>
    <row r="815" spans="1:11" x14ac:dyDescent="0.35">
      <c r="A815" s="93"/>
      <c r="B815" s="94"/>
      <c r="C815" s="95"/>
      <c r="D815" s="95"/>
      <c r="E815" s="95"/>
      <c r="F815" s="95"/>
      <c r="G815" s="95"/>
      <c r="H815" s="95"/>
      <c r="I815" s="95">
        <f>Parts_Purchase[[#This Row],[Qty In]]*Parts_Purchase[[#This Row],[MRP]]</f>
        <v>0</v>
      </c>
      <c r="J815" s="14">
        <f t="shared" si="34"/>
        <v>1</v>
      </c>
      <c r="K815" s="37">
        <f t="shared" si="35"/>
        <v>1900</v>
      </c>
    </row>
    <row r="816" spans="1:11" x14ac:dyDescent="0.35">
      <c r="A816" s="93"/>
      <c r="B816" s="94"/>
      <c r="C816" s="95"/>
      <c r="D816" s="95"/>
      <c r="E816" s="95"/>
      <c r="F816" s="95"/>
      <c r="G816" s="95"/>
      <c r="H816" s="95"/>
      <c r="I816" s="95">
        <f>Parts_Purchase[[#This Row],[Qty In]]*Parts_Purchase[[#This Row],[MRP]]</f>
        <v>0</v>
      </c>
      <c r="J816" s="14">
        <f t="shared" si="34"/>
        <v>1</v>
      </c>
      <c r="K816" s="37">
        <f t="shared" si="35"/>
        <v>1900</v>
      </c>
    </row>
    <row r="817" spans="1:11" x14ac:dyDescent="0.35">
      <c r="A817" s="93"/>
      <c r="B817" s="94"/>
      <c r="C817" s="95"/>
      <c r="D817" s="95"/>
      <c r="E817" s="95"/>
      <c r="F817" s="95"/>
      <c r="G817" s="95"/>
      <c r="H817" s="95"/>
      <c r="I817" s="95">
        <f>Parts_Purchase[[#This Row],[Qty In]]*Parts_Purchase[[#This Row],[MRP]]</f>
        <v>0</v>
      </c>
      <c r="J817" s="14">
        <f t="shared" si="34"/>
        <v>1</v>
      </c>
      <c r="K817" s="37">
        <f t="shared" si="35"/>
        <v>1900</v>
      </c>
    </row>
    <row r="818" spans="1:11" x14ac:dyDescent="0.35">
      <c r="A818" s="93"/>
      <c r="B818" s="94"/>
      <c r="C818" s="95"/>
      <c r="D818" s="95"/>
      <c r="E818" s="95"/>
      <c r="F818" s="95"/>
      <c r="G818" s="95"/>
      <c r="H818" s="95"/>
      <c r="I818" s="95">
        <f>Parts_Purchase[[#This Row],[Qty In]]*Parts_Purchase[[#This Row],[MRP]]</f>
        <v>0</v>
      </c>
      <c r="J818" s="14">
        <f t="shared" si="34"/>
        <v>1</v>
      </c>
      <c r="K818" s="37">
        <f t="shared" si="35"/>
        <v>1900</v>
      </c>
    </row>
    <row r="819" spans="1:11" x14ac:dyDescent="0.35">
      <c r="A819" s="93"/>
      <c r="B819" s="94"/>
      <c r="C819" s="95"/>
      <c r="D819" s="95"/>
      <c r="E819" s="95"/>
      <c r="F819" s="95"/>
      <c r="G819" s="95"/>
      <c r="H819" s="95"/>
      <c r="I819" s="95">
        <f>Parts_Purchase[[#This Row],[Qty In]]*Parts_Purchase[[#This Row],[MRP]]</f>
        <v>0</v>
      </c>
      <c r="J819" s="14">
        <f t="shared" si="34"/>
        <v>1</v>
      </c>
      <c r="K819" s="37">
        <f t="shared" si="35"/>
        <v>1900</v>
      </c>
    </row>
    <row r="820" spans="1:11" x14ac:dyDescent="0.35">
      <c r="A820" s="93"/>
      <c r="B820" s="94"/>
      <c r="C820" s="95"/>
      <c r="D820" s="95"/>
      <c r="E820" s="95"/>
      <c r="F820" s="95"/>
      <c r="G820" s="95"/>
      <c r="H820" s="95"/>
      <c r="I820" s="95">
        <f>Parts_Purchase[[#This Row],[Qty In]]*Parts_Purchase[[#This Row],[MRP]]</f>
        <v>0</v>
      </c>
      <c r="J820" s="14">
        <f t="shared" si="34"/>
        <v>1</v>
      </c>
      <c r="K820" s="37">
        <f t="shared" si="35"/>
        <v>1900</v>
      </c>
    </row>
    <row r="821" spans="1:11" x14ac:dyDescent="0.35">
      <c r="A821" s="93"/>
      <c r="B821" s="94"/>
      <c r="C821" s="95"/>
      <c r="D821" s="95"/>
      <c r="E821" s="95"/>
      <c r="F821" s="95"/>
      <c r="G821" s="95"/>
      <c r="H821" s="95"/>
      <c r="I821" s="95">
        <f>Parts_Purchase[[#This Row],[Qty In]]*Parts_Purchase[[#This Row],[MRP]]</f>
        <v>0</v>
      </c>
      <c r="J821" s="14">
        <f t="shared" si="34"/>
        <v>1</v>
      </c>
      <c r="K821" s="37">
        <f t="shared" si="35"/>
        <v>1900</v>
      </c>
    </row>
    <row r="822" spans="1:11" x14ac:dyDescent="0.35">
      <c r="A822" s="93"/>
      <c r="B822" s="94"/>
      <c r="C822" s="95"/>
      <c r="D822" s="95"/>
      <c r="E822" s="95"/>
      <c r="F822" s="95"/>
      <c r="G822" s="95"/>
      <c r="H822" s="95"/>
      <c r="I822" s="95">
        <f>Parts_Purchase[[#This Row],[Qty In]]*Parts_Purchase[[#This Row],[MRP]]</f>
        <v>0</v>
      </c>
      <c r="J822" s="14">
        <f t="shared" si="34"/>
        <v>1</v>
      </c>
      <c r="K822" s="37">
        <f t="shared" si="35"/>
        <v>1900</v>
      </c>
    </row>
    <row r="823" spans="1:11" x14ac:dyDescent="0.35">
      <c r="A823" s="93"/>
      <c r="B823" s="94"/>
      <c r="C823" s="95"/>
      <c r="D823" s="95"/>
      <c r="E823" s="95"/>
      <c r="F823" s="95"/>
      <c r="G823" s="95"/>
      <c r="H823" s="95"/>
      <c r="I823" s="95">
        <f>Parts_Purchase[[#This Row],[Qty In]]*Parts_Purchase[[#This Row],[MRP]]</f>
        <v>0</v>
      </c>
      <c r="J823" s="14">
        <f t="shared" si="34"/>
        <v>1</v>
      </c>
      <c r="K823" s="37">
        <f t="shared" si="35"/>
        <v>1900</v>
      </c>
    </row>
    <row r="824" spans="1:11" x14ac:dyDescent="0.35">
      <c r="A824" s="93"/>
      <c r="B824" s="94"/>
      <c r="C824" s="95"/>
      <c r="D824" s="95"/>
      <c r="E824" s="95"/>
      <c r="F824" s="95"/>
      <c r="G824" s="95"/>
      <c r="H824" s="95"/>
      <c r="I824" s="95">
        <f>Parts_Purchase[[#This Row],[Qty In]]*Parts_Purchase[[#This Row],[MRP]]</f>
        <v>0</v>
      </c>
      <c r="J824" s="14">
        <f t="shared" si="34"/>
        <v>1</v>
      </c>
      <c r="K824" s="37">
        <f t="shared" si="35"/>
        <v>1900</v>
      </c>
    </row>
    <row r="825" spans="1:11" x14ac:dyDescent="0.35">
      <c r="A825" s="93"/>
      <c r="B825" s="94"/>
      <c r="C825" s="95"/>
      <c r="D825" s="95"/>
      <c r="E825" s="95"/>
      <c r="F825" s="95"/>
      <c r="G825" s="95"/>
      <c r="H825" s="95"/>
      <c r="I825" s="95">
        <f>Parts_Purchase[[#This Row],[Qty In]]*Parts_Purchase[[#This Row],[MRP]]</f>
        <v>0</v>
      </c>
      <c r="J825" s="14">
        <f t="shared" si="34"/>
        <v>1</v>
      </c>
      <c r="K825" s="37">
        <f t="shared" si="35"/>
        <v>1900</v>
      </c>
    </row>
    <row r="826" spans="1:11" x14ac:dyDescent="0.35">
      <c r="A826" s="93"/>
      <c r="B826" s="94"/>
      <c r="C826" s="95"/>
      <c r="D826" s="95"/>
      <c r="E826" s="95"/>
      <c r="F826" s="95"/>
      <c r="G826" s="95"/>
      <c r="H826" s="95"/>
      <c r="I826" s="95">
        <f>Parts_Purchase[[#This Row],[Qty In]]*Parts_Purchase[[#This Row],[MRP]]</f>
        <v>0</v>
      </c>
      <c r="J826" s="14">
        <f t="shared" si="34"/>
        <v>1</v>
      </c>
      <c r="K826" s="37">
        <f t="shared" si="35"/>
        <v>1900</v>
      </c>
    </row>
    <row r="827" spans="1:11" x14ac:dyDescent="0.35">
      <c r="A827" s="93"/>
      <c r="B827" s="94"/>
      <c r="C827" s="95"/>
      <c r="D827" s="95"/>
      <c r="E827" s="95"/>
      <c r="F827" s="95"/>
      <c r="G827" s="95"/>
      <c r="H827" s="95"/>
      <c r="I827" s="95">
        <f>Parts_Purchase[[#This Row],[Qty In]]*Parts_Purchase[[#This Row],[MRP]]</f>
        <v>0</v>
      </c>
      <c r="J827" s="14">
        <f t="shared" si="34"/>
        <v>1</v>
      </c>
      <c r="K827" s="37">
        <f t="shared" si="35"/>
        <v>1900</v>
      </c>
    </row>
    <row r="828" spans="1:11" x14ac:dyDescent="0.35">
      <c r="A828" s="93"/>
      <c r="B828" s="94"/>
      <c r="C828" s="95"/>
      <c r="D828" s="95"/>
      <c r="E828" s="95"/>
      <c r="F828" s="95"/>
      <c r="G828" s="95"/>
      <c r="H828" s="95"/>
      <c r="I828" s="95">
        <f>Parts_Purchase[[#This Row],[Qty In]]*Parts_Purchase[[#This Row],[MRP]]</f>
        <v>0</v>
      </c>
      <c r="J828" s="14">
        <f t="shared" si="34"/>
        <v>1</v>
      </c>
      <c r="K828" s="37">
        <f t="shared" si="35"/>
        <v>1900</v>
      </c>
    </row>
    <row r="829" spans="1:11" x14ac:dyDescent="0.35">
      <c r="A829" s="93"/>
      <c r="B829" s="94"/>
      <c r="C829" s="95"/>
      <c r="D829" s="95"/>
      <c r="E829" s="95"/>
      <c r="F829" s="95"/>
      <c r="G829" s="95"/>
      <c r="H829" s="95"/>
      <c r="I829" s="95">
        <f>Parts_Purchase[[#This Row],[Qty In]]*Parts_Purchase[[#This Row],[MRP]]</f>
        <v>0</v>
      </c>
      <c r="J829" s="14">
        <f t="shared" si="34"/>
        <v>1</v>
      </c>
      <c r="K829" s="37">
        <f t="shared" si="35"/>
        <v>1900</v>
      </c>
    </row>
    <row r="830" spans="1:11" x14ac:dyDescent="0.35">
      <c r="A830" s="93"/>
      <c r="B830" s="94"/>
      <c r="C830" s="95"/>
      <c r="D830" s="95"/>
      <c r="E830" s="95"/>
      <c r="F830" s="95"/>
      <c r="G830" s="95"/>
      <c r="H830" s="95"/>
      <c r="I830" s="95">
        <f>Parts_Purchase[[#This Row],[Qty In]]*Parts_Purchase[[#This Row],[MRP]]</f>
        <v>0</v>
      </c>
      <c r="J830" s="14">
        <f t="shared" si="34"/>
        <v>1</v>
      </c>
      <c r="K830" s="37">
        <f t="shared" si="35"/>
        <v>1900</v>
      </c>
    </row>
    <row r="831" spans="1:11" x14ac:dyDescent="0.35">
      <c r="A831" s="93"/>
      <c r="B831" s="94"/>
      <c r="C831" s="95"/>
      <c r="D831" s="95"/>
      <c r="E831" s="95"/>
      <c r="F831" s="95"/>
      <c r="G831" s="95"/>
      <c r="H831" s="95"/>
      <c r="I831" s="95">
        <f>Parts_Purchase[[#This Row],[Qty In]]*Parts_Purchase[[#This Row],[MRP]]</f>
        <v>0</v>
      </c>
      <c r="J831" s="14">
        <f t="shared" si="34"/>
        <v>1</v>
      </c>
      <c r="K831" s="37">
        <f t="shared" si="35"/>
        <v>1900</v>
      </c>
    </row>
    <row r="832" spans="1:11" x14ac:dyDescent="0.35">
      <c r="A832" s="93"/>
      <c r="B832" s="94"/>
      <c r="C832" s="95"/>
      <c r="D832" s="95"/>
      <c r="E832" s="95"/>
      <c r="F832" s="95"/>
      <c r="G832" s="95"/>
      <c r="H832" s="95"/>
      <c r="I832" s="95">
        <f>Parts_Purchase[[#This Row],[Qty In]]*Parts_Purchase[[#This Row],[MRP]]</f>
        <v>0</v>
      </c>
      <c r="J832" s="14">
        <f t="shared" si="34"/>
        <v>1</v>
      </c>
      <c r="K832" s="37">
        <f t="shared" si="35"/>
        <v>1900</v>
      </c>
    </row>
    <row r="833" spans="1:11" x14ac:dyDescent="0.35">
      <c r="A833" s="93"/>
      <c r="B833" s="94"/>
      <c r="C833" s="95"/>
      <c r="D833" s="95"/>
      <c r="E833" s="95"/>
      <c r="F833" s="95"/>
      <c r="G833" s="95"/>
      <c r="H833" s="95"/>
      <c r="I833" s="95">
        <f>Parts_Purchase[[#This Row],[Qty In]]*Parts_Purchase[[#This Row],[MRP]]</f>
        <v>0</v>
      </c>
      <c r="J833" s="14">
        <f t="shared" si="34"/>
        <v>1</v>
      </c>
      <c r="K833" s="37">
        <f t="shared" si="35"/>
        <v>1900</v>
      </c>
    </row>
    <row r="834" spans="1:11" x14ac:dyDescent="0.35">
      <c r="A834" s="93"/>
      <c r="B834" s="94"/>
      <c r="C834" s="95"/>
      <c r="D834" s="95"/>
      <c r="E834" s="95"/>
      <c r="F834" s="95"/>
      <c r="G834" s="95"/>
      <c r="H834" s="95"/>
      <c r="I834" s="95">
        <f>Parts_Purchase[[#This Row],[Qty In]]*Parts_Purchase[[#This Row],[MRP]]</f>
        <v>0</v>
      </c>
      <c r="J834" s="14">
        <f t="shared" si="34"/>
        <v>1</v>
      </c>
      <c r="K834" s="37">
        <f t="shared" si="35"/>
        <v>1900</v>
      </c>
    </row>
    <row r="835" spans="1:11" x14ac:dyDescent="0.35">
      <c r="A835" s="93"/>
      <c r="B835" s="94"/>
      <c r="C835" s="95"/>
      <c r="D835" s="95"/>
      <c r="E835" s="95"/>
      <c r="F835" s="95"/>
      <c r="G835" s="95"/>
      <c r="H835" s="95"/>
      <c r="I835" s="95">
        <f>Parts_Purchase[[#This Row],[Qty In]]*Parts_Purchase[[#This Row],[MRP]]</f>
        <v>0</v>
      </c>
      <c r="J835" s="14">
        <f t="shared" si="34"/>
        <v>1</v>
      </c>
      <c r="K835" s="37">
        <f t="shared" si="35"/>
        <v>1900</v>
      </c>
    </row>
    <row r="836" spans="1:11" x14ac:dyDescent="0.35">
      <c r="A836" s="93"/>
      <c r="B836" s="94"/>
      <c r="C836" s="95"/>
      <c r="D836" s="95"/>
      <c r="E836" s="95"/>
      <c r="F836" s="95"/>
      <c r="G836" s="95"/>
      <c r="H836" s="95"/>
      <c r="I836" s="95">
        <f>Parts_Purchase[[#This Row],[Qty In]]*Parts_Purchase[[#This Row],[MRP]]</f>
        <v>0</v>
      </c>
      <c r="J836" s="14">
        <f t="shared" si="34"/>
        <v>1</v>
      </c>
      <c r="K836" s="37">
        <f t="shared" si="35"/>
        <v>1900</v>
      </c>
    </row>
    <row r="837" spans="1:11" x14ac:dyDescent="0.35">
      <c r="A837" s="93"/>
      <c r="B837" s="94"/>
      <c r="C837" s="95"/>
      <c r="D837" s="95"/>
      <c r="E837" s="95"/>
      <c r="F837" s="95"/>
      <c r="G837" s="95"/>
      <c r="H837" s="95"/>
      <c r="I837" s="95">
        <f>Parts_Purchase[[#This Row],[Qty In]]*Parts_Purchase[[#This Row],[MRP]]</f>
        <v>0</v>
      </c>
      <c r="J837" s="14">
        <f t="shared" si="34"/>
        <v>1</v>
      </c>
      <c r="K837" s="37">
        <f t="shared" si="35"/>
        <v>1900</v>
      </c>
    </row>
    <row r="838" spans="1:11" x14ac:dyDescent="0.35">
      <c r="A838" s="93"/>
      <c r="B838" s="94"/>
      <c r="C838" s="95"/>
      <c r="D838" s="95"/>
      <c r="E838" s="95"/>
      <c r="F838" s="95"/>
      <c r="G838" s="95"/>
      <c r="H838" s="95"/>
      <c r="I838" s="95">
        <f>Parts_Purchase[[#This Row],[Qty In]]*Parts_Purchase[[#This Row],[MRP]]</f>
        <v>0</v>
      </c>
      <c r="J838" s="14">
        <f t="shared" si="34"/>
        <v>1</v>
      </c>
      <c r="K838" s="37">
        <f t="shared" si="35"/>
        <v>1900</v>
      </c>
    </row>
    <row r="839" spans="1:11" x14ac:dyDescent="0.35">
      <c r="A839" s="93"/>
      <c r="B839" s="94"/>
      <c r="C839" s="95"/>
      <c r="D839" s="95"/>
      <c r="E839" s="95"/>
      <c r="F839" s="95"/>
      <c r="G839" s="95"/>
      <c r="H839" s="95"/>
      <c r="I839" s="95">
        <f>Parts_Purchase[[#This Row],[Qty In]]*Parts_Purchase[[#This Row],[MRP]]</f>
        <v>0</v>
      </c>
      <c r="J839" s="14">
        <f t="shared" si="34"/>
        <v>1</v>
      </c>
      <c r="K839" s="37">
        <f t="shared" si="35"/>
        <v>1900</v>
      </c>
    </row>
    <row r="840" spans="1:11" x14ac:dyDescent="0.35">
      <c r="A840" s="93"/>
      <c r="B840" s="94"/>
      <c r="C840" s="95"/>
      <c r="D840" s="95"/>
      <c r="E840" s="95"/>
      <c r="F840" s="95"/>
      <c r="G840" s="95"/>
      <c r="H840" s="95"/>
      <c r="I840" s="95">
        <f>Parts_Purchase[[#This Row],[Qty In]]*Parts_Purchase[[#This Row],[MRP]]</f>
        <v>0</v>
      </c>
      <c r="J840" s="14">
        <f t="shared" si="34"/>
        <v>1</v>
      </c>
      <c r="K840" s="37">
        <f t="shared" si="35"/>
        <v>1900</v>
      </c>
    </row>
    <row r="841" spans="1:11" x14ac:dyDescent="0.35">
      <c r="A841" s="93"/>
      <c r="B841" s="94"/>
      <c r="C841" s="95"/>
      <c r="D841" s="95"/>
      <c r="E841" s="95"/>
      <c r="F841" s="95"/>
      <c r="G841" s="95"/>
      <c r="H841" s="95"/>
      <c r="I841" s="95">
        <f>Parts_Purchase[[#This Row],[Qty In]]*Parts_Purchase[[#This Row],[MRP]]</f>
        <v>0</v>
      </c>
      <c r="J841" s="14">
        <f t="shared" si="34"/>
        <v>1</v>
      </c>
      <c r="K841" s="37">
        <f t="shared" si="35"/>
        <v>1900</v>
      </c>
    </row>
    <row r="842" spans="1:11" x14ac:dyDescent="0.35">
      <c r="A842" s="93"/>
      <c r="B842" s="94"/>
      <c r="C842" s="95"/>
      <c r="D842" s="95"/>
      <c r="E842" s="95"/>
      <c r="F842" s="95"/>
      <c r="G842" s="95"/>
      <c r="H842" s="95"/>
      <c r="I842" s="95">
        <f>Parts_Purchase[[#This Row],[Qty In]]*Parts_Purchase[[#This Row],[MRP]]</f>
        <v>0</v>
      </c>
      <c r="J842" s="14">
        <f t="shared" si="34"/>
        <v>1</v>
      </c>
      <c r="K842" s="37">
        <f t="shared" si="35"/>
        <v>1900</v>
      </c>
    </row>
    <row r="843" spans="1:11" x14ac:dyDescent="0.35">
      <c r="A843" s="93"/>
      <c r="B843" s="94"/>
      <c r="C843" s="95"/>
      <c r="D843" s="95"/>
      <c r="E843" s="95"/>
      <c r="F843" s="95"/>
      <c r="G843" s="95"/>
      <c r="H843" s="95"/>
      <c r="I843" s="95">
        <f>Parts_Purchase[[#This Row],[Qty In]]*Parts_Purchase[[#This Row],[MRP]]</f>
        <v>0</v>
      </c>
      <c r="J843" s="14">
        <f t="shared" si="34"/>
        <v>1</v>
      </c>
      <c r="K843" s="37">
        <f t="shared" si="35"/>
        <v>1900</v>
      </c>
    </row>
    <row r="844" spans="1:11" x14ac:dyDescent="0.35">
      <c r="A844" s="93"/>
      <c r="B844" s="94"/>
      <c r="C844" s="95"/>
      <c r="D844" s="95"/>
      <c r="E844" s="95"/>
      <c r="F844" s="95"/>
      <c r="G844" s="95"/>
      <c r="H844" s="95"/>
      <c r="I844" s="95">
        <f>Parts_Purchase[[#This Row],[Qty In]]*Parts_Purchase[[#This Row],[MRP]]</f>
        <v>0</v>
      </c>
      <c r="J844" s="14">
        <f t="shared" si="34"/>
        <v>1</v>
      </c>
      <c r="K844" s="37">
        <f t="shared" si="35"/>
        <v>1900</v>
      </c>
    </row>
    <row r="845" spans="1:11" x14ac:dyDescent="0.35">
      <c r="A845" s="93"/>
      <c r="B845" s="94"/>
      <c r="C845" s="95"/>
      <c r="D845" s="95"/>
      <c r="E845" s="95"/>
      <c r="F845" s="95"/>
      <c r="G845" s="95"/>
      <c r="H845" s="95"/>
      <c r="I845" s="95">
        <f>Parts_Purchase[[#This Row],[Qty In]]*Parts_Purchase[[#This Row],[MRP]]</f>
        <v>0</v>
      </c>
      <c r="J845" s="14">
        <f t="shared" si="34"/>
        <v>1</v>
      </c>
      <c r="K845" s="37">
        <f t="shared" si="35"/>
        <v>1900</v>
      </c>
    </row>
    <row r="846" spans="1:11" x14ac:dyDescent="0.35">
      <c r="A846" s="93"/>
      <c r="B846" s="94"/>
      <c r="C846" s="95"/>
      <c r="D846" s="95"/>
      <c r="E846" s="95"/>
      <c r="F846" s="95"/>
      <c r="G846" s="95"/>
      <c r="H846" s="95"/>
      <c r="I846" s="95">
        <f>Parts_Purchase[[#This Row],[Qty In]]*Parts_Purchase[[#This Row],[MRP]]</f>
        <v>0</v>
      </c>
      <c r="J846" s="14">
        <f t="shared" si="34"/>
        <v>1</v>
      </c>
      <c r="K846" s="37">
        <f t="shared" si="35"/>
        <v>1900</v>
      </c>
    </row>
    <row r="847" spans="1:11" x14ac:dyDescent="0.35">
      <c r="A847" s="93"/>
      <c r="B847" s="94"/>
      <c r="C847" s="95"/>
      <c r="D847" s="95"/>
      <c r="E847" s="95"/>
      <c r="F847" s="95"/>
      <c r="G847" s="95"/>
      <c r="H847" s="95"/>
      <c r="I847" s="95">
        <f>Parts_Purchase[[#This Row],[Qty In]]*Parts_Purchase[[#This Row],[MRP]]</f>
        <v>0</v>
      </c>
      <c r="J847" s="14">
        <f t="shared" si="34"/>
        <v>1</v>
      </c>
      <c r="K847" s="37">
        <f t="shared" si="35"/>
        <v>1900</v>
      </c>
    </row>
    <row r="848" spans="1:11" x14ac:dyDescent="0.35">
      <c r="A848" s="93"/>
      <c r="B848" s="94"/>
      <c r="C848" s="95"/>
      <c r="D848" s="95"/>
      <c r="E848" s="95"/>
      <c r="F848" s="95"/>
      <c r="G848" s="95"/>
      <c r="H848" s="95"/>
      <c r="I848" s="95">
        <f>Parts_Purchase[[#This Row],[Qty In]]*Parts_Purchase[[#This Row],[MRP]]</f>
        <v>0</v>
      </c>
      <c r="J848" s="14">
        <f t="shared" si="34"/>
        <v>1</v>
      </c>
      <c r="K848" s="37">
        <f t="shared" si="35"/>
        <v>1900</v>
      </c>
    </row>
    <row r="849" spans="1:11" x14ac:dyDescent="0.35">
      <c r="A849" s="93"/>
      <c r="B849" s="94"/>
      <c r="C849" s="95"/>
      <c r="D849" s="95"/>
      <c r="E849" s="95"/>
      <c r="F849" s="95"/>
      <c r="G849" s="95"/>
      <c r="H849" s="95"/>
      <c r="I849" s="95">
        <f>Parts_Purchase[[#This Row],[Qty In]]*Parts_Purchase[[#This Row],[MRP]]</f>
        <v>0</v>
      </c>
      <c r="J849" s="14">
        <f t="shared" si="34"/>
        <v>1</v>
      </c>
      <c r="K849" s="37">
        <f t="shared" si="35"/>
        <v>1900</v>
      </c>
    </row>
    <row r="850" spans="1:11" x14ac:dyDescent="0.35">
      <c r="A850" s="93"/>
      <c r="B850" s="94"/>
      <c r="C850" s="95"/>
      <c r="D850" s="95"/>
      <c r="E850" s="95"/>
      <c r="F850" s="95"/>
      <c r="G850" s="95"/>
      <c r="H850" s="95"/>
      <c r="I850" s="95">
        <f>Parts_Purchase[[#This Row],[Qty In]]*Parts_Purchase[[#This Row],[MRP]]</f>
        <v>0</v>
      </c>
      <c r="J850" s="14">
        <f t="shared" si="34"/>
        <v>1</v>
      </c>
      <c r="K850" s="37">
        <f t="shared" si="35"/>
        <v>1900</v>
      </c>
    </row>
    <row r="851" spans="1:11" x14ac:dyDescent="0.35">
      <c r="A851" s="93"/>
      <c r="B851" s="94"/>
      <c r="C851" s="95"/>
      <c r="D851" s="95"/>
      <c r="E851" s="95"/>
      <c r="F851" s="95"/>
      <c r="G851" s="95"/>
      <c r="H851" s="95"/>
      <c r="I851" s="95">
        <f>Parts_Purchase[[#This Row],[Qty In]]*Parts_Purchase[[#This Row],[MRP]]</f>
        <v>0</v>
      </c>
      <c r="J851" s="14">
        <f t="shared" si="34"/>
        <v>1</v>
      </c>
      <c r="K851" s="37">
        <f t="shared" si="35"/>
        <v>1900</v>
      </c>
    </row>
    <row r="852" spans="1:11" x14ac:dyDescent="0.35">
      <c r="A852" s="93"/>
      <c r="B852" s="94"/>
      <c r="C852" s="95"/>
      <c r="D852" s="95"/>
      <c r="E852" s="95"/>
      <c r="F852" s="95"/>
      <c r="G852" s="95"/>
      <c r="H852" s="95"/>
      <c r="I852" s="95">
        <f>Parts_Purchase[[#This Row],[Qty In]]*Parts_Purchase[[#This Row],[MRP]]</f>
        <v>0</v>
      </c>
      <c r="J852" s="14">
        <f t="shared" si="34"/>
        <v>1</v>
      </c>
      <c r="K852" s="37">
        <f t="shared" si="35"/>
        <v>1900</v>
      </c>
    </row>
    <row r="853" spans="1:11" x14ac:dyDescent="0.35">
      <c r="A853" s="93"/>
      <c r="B853" s="94"/>
      <c r="C853" s="95"/>
      <c r="D853" s="95"/>
      <c r="E853" s="95"/>
      <c r="F853" s="95"/>
      <c r="G853" s="95"/>
      <c r="H853" s="95"/>
      <c r="I853" s="95">
        <f>Parts_Purchase[[#This Row],[Qty In]]*Parts_Purchase[[#This Row],[MRP]]</f>
        <v>0</v>
      </c>
      <c r="J853" s="14">
        <f t="shared" si="34"/>
        <v>1</v>
      </c>
      <c r="K853" s="37">
        <f t="shared" si="35"/>
        <v>1900</v>
      </c>
    </row>
    <row r="854" spans="1:11" x14ac:dyDescent="0.35">
      <c r="A854" s="93"/>
      <c r="B854" s="94"/>
      <c r="C854" s="95"/>
      <c r="D854" s="95"/>
      <c r="E854" s="95"/>
      <c r="F854" s="95"/>
      <c r="G854" s="95"/>
      <c r="H854" s="95"/>
      <c r="I854" s="95">
        <f>Parts_Purchase[[#This Row],[Qty In]]*Parts_Purchase[[#This Row],[MRP]]</f>
        <v>0</v>
      </c>
      <c r="J854" s="14">
        <f t="shared" si="34"/>
        <v>1</v>
      </c>
      <c r="K854" s="37">
        <f t="shared" si="35"/>
        <v>1900</v>
      </c>
    </row>
    <row r="855" spans="1:11" x14ac:dyDescent="0.35">
      <c r="A855" s="93"/>
      <c r="B855" s="94"/>
      <c r="C855" s="95"/>
      <c r="D855" s="95"/>
      <c r="E855" s="95"/>
      <c r="F855" s="95"/>
      <c r="G855" s="95"/>
      <c r="H855" s="95"/>
      <c r="I855" s="95">
        <f>Parts_Purchase[[#This Row],[Qty In]]*Parts_Purchase[[#This Row],[MRP]]</f>
        <v>0</v>
      </c>
      <c r="J855" s="14">
        <f t="shared" ref="J855:J918" si="36">MONTH(B855)</f>
        <v>1</v>
      </c>
      <c r="K855" s="37">
        <f t="shared" ref="K855:K918" si="37">YEAR(B855)</f>
        <v>1900</v>
      </c>
    </row>
    <row r="856" spans="1:11" x14ac:dyDescent="0.35">
      <c r="A856" s="93"/>
      <c r="B856" s="94"/>
      <c r="C856" s="95"/>
      <c r="D856" s="95"/>
      <c r="E856" s="95"/>
      <c r="F856" s="95"/>
      <c r="G856" s="95"/>
      <c r="H856" s="95"/>
      <c r="I856" s="95">
        <f>Parts_Purchase[[#This Row],[Qty In]]*Parts_Purchase[[#This Row],[MRP]]</f>
        <v>0</v>
      </c>
      <c r="J856" s="14">
        <f t="shared" si="36"/>
        <v>1</v>
      </c>
      <c r="K856" s="37">
        <f t="shared" si="37"/>
        <v>1900</v>
      </c>
    </row>
    <row r="857" spans="1:11" x14ac:dyDescent="0.35">
      <c r="A857" s="93"/>
      <c r="B857" s="94"/>
      <c r="C857" s="95"/>
      <c r="D857" s="95"/>
      <c r="E857" s="95"/>
      <c r="F857" s="95"/>
      <c r="G857" s="95"/>
      <c r="H857" s="95"/>
      <c r="I857" s="95">
        <f>Parts_Purchase[[#This Row],[Qty In]]*Parts_Purchase[[#This Row],[MRP]]</f>
        <v>0</v>
      </c>
      <c r="J857" s="14">
        <f t="shared" si="36"/>
        <v>1</v>
      </c>
      <c r="K857" s="37">
        <f t="shared" si="37"/>
        <v>1900</v>
      </c>
    </row>
    <row r="858" spans="1:11" x14ac:dyDescent="0.35">
      <c r="A858" s="93"/>
      <c r="B858" s="94"/>
      <c r="C858" s="95"/>
      <c r="D858" s="95"/>
      <c r="E858" s="95"/>
      <c r="F858" s="95"/>
      <c r="G858" s="95"/>
      <c r="H858" s="95"/>
      <c r="I858" s="95">
        <f>Parts_Purchase[[#This Row],[Qty In]]*Parts_Purchase[[#This Row],[MRP]]</f>
        <v>0</v>
      </c>
      <c r="J858" s="14">
        <f t="shared" si="36"/>
        <v>1</v>
      </c>
      <c r="K858" s="37">
        <f t="shared" si="37"/>
        <v>1900</v>
      </c>
    </row>
    <row r="859" spans="1:11" x14ac:dyDescent="0.35">
      <c r="A859" s="93"/>
      <c r="B859" s="94"/>
      <c r="C859" s="95"/>
      <c r="D859" s="95"/>
      <c r="E859" s="95"/>
      <c r="F859" s="95"/>
      <c r="G859" s="95"/>
      <c r="H859" s="95"/>
      <c r="I859" s="95">
        <f>Parts_Purchase[[#This Row],[Qty In]]*Parts_Purchase[[#This Row],[MRP]]</f>
        <v>0</v>
      </c>
      <c r="J859" s="14">
        <f t="shared" si="36"/>
        <v>1</v>
      </c>
      <c r="K859" s="37">
        <f t="shared" si="37"/>
        <v>1900</v>
      </c>
    </row>
    <row r="860" spans="1:11" x14ac:dyDescent="0.35">
      <c r="A860" s="93"/>
      <c r="B860" s="94"/>
      <c r="C860" s="95"/>
      <c r="D860" s="95"/>
      <c r="E860" s="95"/>
      <c r="F860" s="95"/>
      <c r="G860" s="95"/>
      <c r="H860" s="95"/>
      <c r="I860" s="95">
        <f>Parts_Purchase[[#This Row],[Qty In]]*Parts_Purchase[[#This Row],[MRP]]</f>
        <v>0</v>
      </c>
      <c r="J860" s="14">
        <f t="shared" si="36"/>
        <v>1</v>
      </c>
      <c r="K860" s="37">
        <f t="shared" si="37"/>
        <v>1900</v>
      </c>
    </row>
    <row r="861" spans="1:11" x14ac:dyDescent="0.35">
      <c r="A861" s="93"/>
      <c r="B861" s="94"/>
      <c r="C861" s="95"/>
      <c r="D861" s="95"/>
      <c r="E861" s="95"/>
      <c r="F861" s="95"/>
      <c r="G861" s="95"/>
      <c r="H861" s="95"/>
      <c r="I861" s="95">
        <f>Parts_Purchase[[#This Row],[Qty In]]*Parts_Purchase[[#This Row],[MRP]]</f>
        <v>0</v>
      </c>
      <c r="J861" s="14">
        <f t="shared" si="36"/>
        <v>1</v>
      </c>
      <c r="K861" s="37">
        <f t="shared" si="37"/>
        <v>1900</v>
      </c>
    </row>
    <row r="862" spans="1:11" x14ac:dyDescent="0.35">
      <c r="A862" s="93"/>
      <c r="B862" s="94"/>
      <c r="C862" s="95"/>
      <c r="D862" s="95"/>
      <c r="E862" s="95"/>
      <c r="F862" s="95"/>
      <c r="G862" s="95"/>
      <c r="H862" s="95"/>
      <c r="I862" s="95">
        <f>Parts_Purchase[[#This Row],[Qty In]]*Parts_Purchase[[#This Row],[MRP]]</f>
        <v>0</v>
      </c>
      <c r="J862" s="14">
        <f t="shared" si="36"/>
        <v>1</v>
      </c>
      <c r="K862" s="37">
        <f t="shared" si="37"/>
        <v>1900</v>
      </c>
    </row>
    <row r="863" spans="1:11" x14ac:dyDescent="0.35">
      <c r="A863" s="93"/>
      <c r="B863" s="94"/>
      <c r="C863" s="95"/>
      <c r="D863" s="95"/>
      <c r="E863" s="95"/>
      <c r="F863" s="95"/>
      <c r="G863" s="95"/>
      <c r="H863" s="95"/>
      <c r="I863" s="95">
        <f>Parts_Purchase[[#This Row],[Qty In]]*Parts_Purchase[[#This Row],[MRP]]</f>
        <v>0</v>
      </c>
      <c r="J863" s="14">
        <f t="shared" si="36"/>
        <v>1</v>
      </c>
      <c r="K863" s="37">
        <f t="shared" si="37"/>
        <v>1900</v>
      </c>
    </row>
    <row r="864" spans="1:11" x14ac:dyDescent="0.35">
      <c r="A864" s="93"/>
      <c r="B864" s="94"/>
      <c r="C864" s="95"/>
      <c r="D864" s="95"/>
      <c r="E864" s="95"/>
      <c r="F864" s="95"/>
      <c r="G864" s="95"/>
      <c r="H864" s="95"/>
      <c r="I864" s="95">
        <f>Parts_Purchase[[#This Row],[Qty In]]*Parts_Purchase[[#This Row],[MRP]]</f>
        <v>0</v>
      </c>
      <c r="J864" s="14">
        <f t="shared" si="36"/>
        <v>1</v>
      </c>
      <c r="K864" s="37">
        <f t="shared" si="37"/>
        <v>1900</v>
      </c>
    </row>
    <row r="865" spans="1:11" x14ac:dyDescent="0.35">
      <c r="A865" s="93"/>
      <c r="B865" s="94"/>
      <c r="C865" s="95"/>
      <c r="D865" s="95"/>
      <c r="E865" s="95"/>
      <c r="F865" s="95"/>
      <c r="G865" s="95"/>
      <c r="H865" s="95"/>
      <c r="I865" s="95">
        <f>Parts_Purchase[[#This Row],[Qty In]]*Parts_Purchase[[#This Row],[MRP]]</f>
        <v>0</v>
      </c>
      <c r="J865" s="14">
        <f t="shared" si="36"/>
        <v>1</v>
      </c>
      <c r="K865" s="37">
        <f t="shared" si="37"/>
        <v>1900</v>
      </c>
    </row>
    <row r="866" spans="1:11" x14ac:dyDescent="0.35">
      <c r="A866" s="93"/>
      <c r="B866" s="94"/>
      <c r="C866" s="95"/>
      <c r="D866" s="95"/>
      <c r="E866" s="95"/>
      <c r="F866" s="95"/>
      <c r="G866" s="95"/>
      <c r="H866" s="95"/>
      <c r="I866" s="95">
        <f>Parts_Purchase[[#This Row],[Qty In]]*Parts_Purchase[[#This Row],[MRP]]</f>
        <v>0</v>
      </c>
      <c r="J866" s="14">
        <f t="shared" si="36"/>
        <v>1</v>
      </c>
      <c r="K866" s="37">
        <f t="shared" si="37"/>
        <v>1900</v>
      </c>
    </row>
    <row r="867" spans="1:11" x14ac:dyDescent="0.35">
      <c r="A867" s="93"/>
      <c r="B867" s="94"/>
      <c r="C867" s="95"/>
      <c r="D867" s="95"/>
      <c r="E867" s="95"/>
      <c r="F867" s="95"/>
      <c r="G867" s="95"/>
      <c r="H867" s="95"/>
      <c r="I867" s="95">
        <f>Parts_Purchase[[#This Row],[Qty In]]*Parts_Purchase[[#This Row],[MRP]]</f>
        <v>0</v>
      </c>
      <c r="J867" s="14">
        <f t="shared" si="36"/>
        <v>1</v>
      </c>
      <c r="K867" s="37">
        <f t="shared" si="37"/>
        <v>1900</v>
      </c>
    </row>
    <row r="868" spans="1:11" x14ac:dyDescent="0.35">
      <c r="A868" s="93"/>
      <c r="B868" s="94"/>
      <c r="C868" s="95"/>
      <c r="D868" s="95"/>
      <c r="E868" s="95"/>
      <c r="F868" s="95"/>
      <c r="G868" s="95"/>
      <c r="H868" s="95"/>
      <c r="I868" s="95">
        <f>Parts_Purchase[[#This Row],[Qty In]]*Parts_Purchase[[#This Row],[MRP]]</f>
        <v>0</v>
      </c>
      <c r="J868" s="14">
        <f t="shared" si="36"/>
        <v>1</v>
      </c>
      <c r="K868" s="37">
        <f t="shared" si="37"/>
        <v>1900</v>
      </c>
    </row>
    <row r="869" spans="1:11" x14ac:dyDescent="0.35">
      <c r="A869" s="93"/>
      <c r="B869" s="94"/>
      <c r="C869" s="95"/>
      <c r="D869" s="95"/>
      <c r="E869" s="95"/>
      <c r="F869" s="95"/>
      <c r="G869" s="95"/>
      <c r="H869" s="95"/>
      <c r="I869" s="95">
        <f>Parts_Purchase[[#This Row],[Qty In]]*Parts_Purchase[[#This Row],[MRP]]</f>
        <v>0</v>
      </c>
      <c r="J869" s="14">
        <f t="shared" si="36"/>
        <v>1</v>
      </c>
      <c r="K869" s="37">
        <f t="shared" si="37"/>
        <v>1900</v>
      </c>
    </row>
    <row r="870" spans="1:11" x14ac:dyDescent="0.35">
      <c r="A870" s="93"/>
      <c r="B870" s="94"/>
      <c r="C870" s="95"/>
      <c r="D870" s="95"/>
      <c r="E870" s="95"/>
      <c r="F870" s="95"/>
      <c r="G870" s="95"/>
      <c r="H870" s="95"/>
      <c r="I870" s="95">
        <f>Parts_Purchase[[#This Row],[Qty In]]*Parts_Purchase[[#This Row],[MRP]]</f>
        <v>0</v>
      </c>
      <c r="J870" s="14">
        <f t="shared" si="36"/>
        <v>1</v>
      </c>
      <c r="K870" s="37">
        <f t="shared" si="37"/>
        <v>1900</v>
      </c>
    </row>
    <row r="871" spans="1:11" x14ac:dyDescent="0.35">
      <c r="A871" s="93"/>
      <c r="B871" s="94"/>
      <c r="C871" s="95"/>
      <c r="D871" s="95"/>
      <c r="E871" s="95"/>
      <c r="F871" s="95"/>
      <c r="G871" s="95"/>
      <c r="H871" s="95"/>
      <c r="I871" s="95">
        <f>Parts_Purchase[[#This Row],[Qty In]]*Parts_Purchase[[#This Row],[MRP]]</f>
        <v>0</v>
      </c>
      <c r="J871" s="14">
        <f t="shared" si="36"/>
        <v>1</v>
      </c>
      <c r="K871" s="37">
        <f t="shared" si="37"/>
        <v>1900</v>
      </c>
    </row>
    <row r="872" spans="1:11" x14ac:dyDescent="0.35">
      <c r="A872" s="93"/>
      <c r="B872" s="94"/>
      <c r="C872" s="95"/>
      <c r="D872" s="95"/>
      <c r="E872" s="95"/>
      <c r="F872" s="95"/>
      <c r="G872" s="95"/>
      <c r="H872" s="95"/>
      <c r="I872" s="95">
        <f>Parts_Purchase[[#This Row],[Qty In]]*Parts_Purchase[[#This Row],[MRP]]</f>
        <v>0</v>
      </c>
      <c r="J872" s="14">
        <f t="shared" si="36"/>
        <v>1</v>
      </c>
      <c r="K872" s="37">
        <f t="shared" si="37"/>
        <v>1900</v>
      </c>
    </row>
    <row r="873" spans="1:11" x14ac:dyDescent="0.35">
      <c r="A873" s="93"/>
      <c r="B873" s="94"/>
      <c r="C873" s="95"/>
      <c r="D873" s="95"/>
      <c r="E873" s="95"/>
      <c r="F873" s="95"/>
      <c r="G873" s="95"/>
      <c r="H873" s="95"/>
      <c r="I873" s="95">
        <f>Parts_Purchase[[#This Row],[Qty In]]*Parts_Purchase[[#This Row],[MRP]]</f>
        <v>0</v>
      </c>
      <c r="J873" s="14">
        <f t="shared" si="36"/>
        <v>1</v>
      </c>
      <c r="K873" s="37">
        <f t="shared" si="37"/>
        <v>1900</v>
      </c>
    </row>
    <row r="874" spans="1:11" x14ac:dyDescent="0.35">
      <c r="A874" s="93"/>
      <c r="B874" s="94"/>
      <c r="C874" s="95"/>
      <c r="D874" s="95"/>
      <c r="E874" s="95"/>
      <c r="F874" s="95"/>
      <c r="G874" s="95"/>
      <c r="H874" s="95"/>
      <c r="I874" s="95">
        <f>Parts_Purchase[[#This Row],[Qty In]]*Parts_Purchase[[#This Row],[MRP]]</f>
        <v>0</v>
      </c>
      <c r="J874" s="14">
        <f t="shared" si="36"/>
        <v>1</v>
      </c>
      <c r="K874" s="37">
        <f t="shared" si="37"/>
        <v>1900</v>
      </c>
    </row>
    <row r="875" spans="1:11" x14ac:dyDescent="0.35">
      <c r="A875" s="93"/>
      <c r="B875" s="94"/>
      <c r="C875" s="95"/>
      <c r="D875" s="95"/>
      <c r="E875" s="95"/>
      <c r="F875" s="95"/>
      <c r="G875" s="95"/>
      <c r="H875" s="95"/>
      <c r="I875" s="95">
        <f>Parts_Purchase[[#This Row],[Qty In]]*Parts_Purchase[[#This Row],[MRP]]</f>
        <v>0</v>
      </c>
      <c r="J875" s="14">
        <f t="shared" si="36"/>
        <v>1</v>
      </c>
      <c r="K875" s="37">
        <f t="shared" si="37"/>
        <v>1900</v>
      </c>
    </row>
    <row r="876" spans="1:11" x14ac:dyDescent="0.35">
      <c r="A876" s="93"/>
      <c r="B876" s="94"/>
      <c r="C876" s="95"/>
      <c r="D876" s="95"/>
      <c r="E876" s="95"/>
      <c r="F876" s="95"/>
      <c r="G876" s="95"/>
      <c r="H876" s="95"/>
      <c r="I876" s="95">
        <f>Parts_Purchase[[#This Row],[Qty In]]*Parts_Purchase[[#This Row],[MRP]]</f>
        <v>0</v>
      </c>
      <c r="J876" s="14">
        <f t="shared" si="36"/>
        <v>1</v>
      </c>
      <c r="K876" s="37">
        <f t="shared" si="37"/>
        <v>1900</v>
      </c>
    </row>
    <row r="877" spans="1:11" x14ac:dyDescent="0.35">
      <c r="A877" s="93"/>
      <c r="B877" s="94"/>
      <c r="C877" s="95"/>
      <c r="D877" s="95"/>
      <c r="E877" s="95"/>
      <c r="F877" s="95"/>
      <c r="G877" s="95"/>
      <c r="H877" s="95"/>
      <c r="I877" s="95">
        <f>Parts_Purchase[[#This Row],[Qty In]]*Parts_Purchase[[#This Row],[MRP]]</f>
        <v>0</v>
      </c>
      <c r="J877" s="14">
        <f t="shared" si="36"/>
        <v>1</v>
      </c>
      <c r="K877" s="37">
        <f t="shared" si="37"/>
        <v>1900</v>
      </c>
    </row>
    <row r="878" spans="1:11" x14ac:dyDescent="0.35">
      <c r="A878" s="93"/>
      <c r="B878" s="94"/>
      <c r="C878" s="95"/>
      <c r="D878" s="95"/>
      <c r="E878" s="95"/>
      <c r="F878" s="95"/>
      <c r="G878" s="95"/>
      <c r="H878" s="95"/>
      <c r="I878" s="95">
        <f>Parts_Purchase[[#This Row],[Qty In]]*Parts_Purchase[[#This Row],[MRP]]</f>
        <v>0</v>
      </c>
      <c r="J878" s="14">
        <f t="shared" si="36"/>
        <v>1</v>
      </c>
      <c r="K878" s="37">
        <f t="shared" si="37"/>
        <v>1900</v>
      </c>
    </row>
    <row r="879" spans="1:11" x14ac:dyDescent="0.35">
      <c r="A879" s="93"/>
      <c r="B879" s="94"/>
      <c r="C879" s="95"/>
      <c r="D879" s="95"/>
      <c r="E879" s="95"/>
      <c r="F879" s="95"/>
      <c r="G879" s="95"/>
      <c r="H879" s="95"/>
      <c r="I879" s="95">
        <f>Parts_Purchase[[#This Row],[Qty In]]*Parts_Purchase[[#This Row],[MRP]]</f>
        <v>0</v>
      </c>
      <c r="J879" s="14">
        <f t="shared" si="36"/>
        <v>1</v>
      </c>
      <c r="K879" s="37">
        <f t="shared" si="37"/>
        <v>1900</v>
      </c>
    </row>
    <row r="880" spans="1:11" x14ac:dyDescent="0.35">
      <c r="A880" s="93"/>
      <c r="B880" s="94"/>
      <c r="C880" s="95"/>
      <c r="D880" s="95"/>
      <c r="E880" s="95"/>
      <c r="F880" s="95"/>
      <c r="G880" s="95"/>
      <c r="H880" s="95"/>
      <c r="I880" s="95">
        <f>Parts_Purchase[[#This Row],[Qty In]]*Parts_Purchase[[#This Row],[MRP]]</f>
        <v>0</v>
      </c>
      <c r="J880" s="14">
        <f t="shared" si="36"/>
        <v>1</v>
      </c>
      <c r="K880" s="37">
        <f t="shared" si="37"/>
        <v>1900</v>
      </c>
    </row>
    <row r="881" spans="1:11" x14ac:dyDescent="0.35">
      <c r="A881" s="93"/>
      <c r="B881" s="94"/>
      <c r="C881" s="95"/>
      <c r="D881" s="95"/>
      <c r="E881" s="95"/>
      <c r="F881" s="95"/>
      <c r="G881" s="95"/>
      <c r="H881" s="95"/>
      <c r="I881" s="95">
        <f>Parts_Purchase[[#This Row],[Qty In]]*Parts_Purchase[[#This Row],[MRP]]</f>
        <v>0</v>
      </c>
      <c r="J881" s="14">
        <f t="shared" si="36"/>
        <v>1</v>
      </c>
      <c r="K881" s="37">
        <f t="shared" si="37"/>
        <v>1900</v>
      </c>
    </row>
    <row r="882" spans="1:11" x14ac:dyDescent="0.35">
      <c r="A882" s="93"/>
      <c r="B882" s="94"/>
      <c r="C882" s="95"/>
      <c r="D882" s="95"/>
      <c r="E882" s="95"/>
      <c r="F882" s="95"/>
      <c r="G882" s="95"/>
      <c r="H882" s="95"/>
      <c r="I882" s="95">
        <f>Parts_Purchase[[#This Row],[Qty In]]*Parts_Purchase[[#This Row],[MRP]]</f>
        <v>0</v>
      </c>
      <c r="J882" s="14">
        <f t="shared" si="36"/>
        <v>1</v>
      </c>
      <c r="K882" s="37">
        <f t="shared" si="37"/>
        <v>1900</v>
      </c>
    </row>
    <row r="883" spans="1:11" x14ac:dyDescent="0.35">
      <c r="A883" s="93"/>
      <c r="B883" s="94"/>
      <c r="C883" s="95"/>
      <c r="D883" s="95"/>
      <c r="E883" s="95"/>
      <c r="F883" s="95"/>
      <c r="G883" s="95"/>
      <c r="H883" s="95"/>
      <c r="I883" s="95">
        <f>Parts_Purchase[[#This Row],[Qty In]]*Parts_Purchase[[#This Row],[MRP]]</f>
        <v>0</v>
      </c>
      <c r="J883" s="14">
        <f t="shared" si="36"/>
        <v>1</v>
      </c>
      <c r="K883" s="37">
        <f t="shared" si="37"/>
        <v>1900</v>
      </c>
    </row>
    <row r="884" spans="1:11" x14ac:dyDescent="0.35">
      <c r="A884" s="93"/>
      <c r="B884" s="94"/>
      <c r="C884" s="95"/>
      <c r="D884" s="95"/>
      <c r="E884" s="95"/>
      <c r="F884" s="95"/>
      <c r="G884" s="95"/>
      <c r="H884" s="95"/>
      <c r="I884" s="95">
        <f>Parts_Purchase[[#This Row],[Qty In]]*Parts_Purchase[[#This Row],[MRP]]</f>
        <v>0</v>
      </c>
      <c r="J884" s="14">
        <f t="shared" si="36"/>
        <v>1</v>
      </c>
      <c r="K884" s="37">
        <f t="shared" si="37"/>
        <v>1900</v>
      </c>
    </row>
    <row r="885" spans="1:11" x14ac:dyDescent="0.35">
      <c r="A885" s="93"/>
      <c r="B885" s="94"/>
      <c r="C885" s="95"/>
      <c r="D885" s="95"/>
      <c r="E885" s="95"/>
      <c r="F885" s="95"/>
      <c r="G885" s="95"/>
      <c r="H885" s="95"/>
      <c r="I885" s="95">
        <f>Parts_Purchase[[#This Row],[Qty In]]*Parts_Purchase[[#This Row],[MRP]]</f>
        <v>0</v>
      </c>
      <c r="J885" s="14">
        <f t="shared" si="36"/>
        <v>1</v>
      </c>
      <c r="K885" s="37">
        <f t="shared" si="37"/>
        <v>1900</v>
      </c>
    </row>
    <row r="886" spans="1:11" x14ac:dyDescent="0.35">
      <c r="A886" s="93"/>
      <c r="B886" s="94"/>
      <c r="C886" s="95"/>
      <c r="D886" s="95"/>
      <c r="E886" s="95"/>
      <c r="F886" s="95"/>
      <c r="G886" s="95"/>
      <c r="H886" s="95"/>
      <c r="I886" s="95">
        <f>Parts_Purchase[[#This Row],[Qty In]]*Parts_Purchase[[#This Row],[MRP]]</f>
        <v>0</v>
      </c>
      <c r="J886" s="14">
        <f t="shared" si="36"/>
        <v>1</v>
      </c>
      <c r="K886" s="37">
        <f t="shared" si="37"/>
        <v>1900</v>
      </c>
    </row>
    <row r="887" spans="1:11" x14ac:dyDescent="0.35">
      <c r="A887" s="93"/>
      <c r="B887" s="94"/>
      <c r="C887" s="95"/>
      <c r="D887" s="95"/>
      <c r="E887" s="95"/>
      <c r="F887" s="95"/>
      <c r="G887" s="95"/>
      <c r="H887" s="95"/>
      <c r="I887" s="95">
        <f>Parts_Purchase[[#This Row],[Qty In]]*Parts_Purchase[[#This Row],[MRP]]</f>
        <v>0</v>
      </c>
      <c r="J887" s="14">
        <f t="shared" si="36"/>
        <v>1</v>
      </c>
      <c r="K887" s="37">
        <f t="shared" si="37"/>
        <v>1900</v>
      </c>
    </row>
    <row r="888" spans="1:11" x14ac:dyDescent="0.35">
      <c r="A888" s="93"/>
      <c r="B888" s="94"/>
      <c r="C888" s="95"/>
      <c r="D888" s="95"/>
      <c r="E888" s="95"/>
      <c r="F888" s="95"/>
      <c r="G888" s="95"/>
      <c r="H888" s="95"/>
      <c r="I888" s="95">
        <f>Parts_Purchase[[#This Row],[Qty In]]*Parts_Purchase[[#This Row],[MRP]]</f>
        <v>0</v>
      </c>
      <c r="J888" s="14">
        <f t="shared" si="36"/>
        <v>1</v>
      </c>
      <c r="K888" s="37">
        <f t="shared" si="37"/>
        <v>1900</v>
      </c>
    </row>
    <row r="889" spans="1:11" x14ac:dyDescent="0.35">
      <c r="A889" s="93"/>
      <c r="B889" s="94"/>
      <c r="C889" s="95"/>
      <c r="D889" s="95"/>
      <c r="E889" s="95"/>
      <c r="F889" s="95"/>
      <c r="G889" s="95"/>
      <c r="H889" s="95"/>
      <c r="I889" s="95">
        <f>Parts_Purchase[[#This Row],[Qty In]]*Parts_Purchase[[#This Row],[MRP]]</f>
        <v>0</v>
      </c>
      <c r="J889" s="14">
        <f t="shared" si="36"/>
        <v>1</v>
      </c>
      <c r="K889" s="37">
        <f t="shared" si="37"/>
        <v>1900</v>
      </c>
    </row>
    <row r="890" spans="1:11" x14ac:dyDescent="0.35">
      <c r="A890" s="93"/>
      <c r="B890" s="94"/>
      <c r="C890" s="95"/>
      <c r="D890" s="95"/>
      <c r="E890" s="95"/>
      <c r="F890" s="95"/>
      <c r="G890" s="95"/>
      <c r="H890" s="95"/>
      <c r="I890" s="95">
        <f>Parts_Purchase[[#This Row],[Qty In]]*Parts_Purchase[[#This Row],[MRP]]</f>
        <v>0</v>
      </c>
      <c r="J890" s="14">
        <f t="shared" si="36"/>
        <v>1</v>
      </c>
      <c r="K890" s="37">
        <f t="shared" si="37"/>
        <v>1900</v>
      </c>
    </row>
    <row r="891" spans="1:11" x14ac:dyDescent="0.35">
      <c r="A891" s="93"/>
      <c r="B891" s="94"/>
      <c r="C891" s="95"/>
      <c r="D891" s="95"/>
      <c r="E891" s="95"/>
      <c r="F891" s="95"/>
      <c r="G891" s="95"/>
      <c r="H891" s="95"/>
      <c r="I891" s="95">
        <f>Parts_Purchase[[#This Row],[Qty In]]*Parts_Purchase[[#This Row],[MRP]]</f>
        <v>0</v>
      </c>
      <c r="J891" s="14">
        <f t="shared" si="36"/>
        <v>1</v>
      </c>
      <c r="K891" s="37">
        <f t="shared" si="37"/>
        <v>1900</v>
      </c>
    </row>
    <row r="892" spans="1:11" x14ac:dyDescent="0.35">
      <c r="A892" s="93"/>
      <c r="B892" s="94"/>
      <c r="C892" s="95"/>
      <c r="D892" s="95"/>
      <c r="E892" s="95"/>
      <c r="F892" s="95"/>
      <c r="G892" s="95"/>
      <c r="H892" s="95"/>
      <c r="I892" s="95">
        <f>Parts_Purchase[[#This Row],[Qty In]]*Parts_Purchase[[#This Row],[MRP]]</f>
        <v>0</v>
      </c>
      <c r="J892" s="14">
        <f t="shared" si="36"/>
        <v>1</v>
      </c>
      <c r="K892" s="37">
        <f t="shared" si="37"/>
        <v>1900</v>
      </c>
    </row>
    <row r="893" spans="1:11" x14ac:dyDescent="0.35">
      <c r="A893" s="93"/>
      <c r="B893" s="94"/>
      <c r="C893" s="95"/>
      <c r="D893" s="95"/>
      <c r="E893" s="95"/>
      <c r="F893" s="95"/>
      <c r="G893" s="95"/>
      <c r="H893" s="95"/>
      <c r="I893" s="95">
        <f>Parts_Purchase[[#This Row],[Qty In]]*Parts_Purchase[[#This Row],[MRP]]</f>
        <v>0</v>
      </c>
      <c r="J893" s="14">
        <f t="shared" si="36"/>
        <v>1</v>
      </c>
      <c r="K893" s="37">
        <f t="shared" si="37"/>
        <v>1900</v>
      </c>
    </row>
    <row r="894" spans="1:11" x14ac:dyDescent="0.35">
      <c r="A894" s="93"/>
      <c r="B894" s="94"/>
      <c r="C894" s="95"/>
      <c r="D894" s="95"/>
      <c r="E894" s="95"/>
      <c r="F894" s="95"/>
      <c r="G894" s="95"/>
      <c r="H894" s="95"/>
      <c r="I894" s="95">
        <f>Parts_Purchase[[#This Row],[Qty In]]*Parts_Purchase[[#This Row],[MRP]]</f>
        <v>0</v>
      </c>
      <c r="J894" s="14">
        <f t="shared" si="36"/>
        <v>1</v>
      </c>
      <c r="K894" s="37">
        <f t="shared" si="37"/>
        <v>1900</v>
      </c>
    </row>
    <row r="895" spans="1:11" x14ac:dyDescent="0.35">
      <c r="A895" s="93"/>
      <c r="B895" s="94"/>
      <c r="C895" s="95"/>
      <c r="D895" s="95"/>
      <c r="E895" s="95"/>
      <c r="F895" s="95"/>
      <c r="G895" s="95"/>
      <c r="H895" s="95"/>
      <c r="I895" s="95">
        <f>Parts_Purchase[[#This Row],[Qty In]]*Parts_Purchase[[#This Row],[MRP]]</f>
        <v>0</v>
      </c>
      <c r="J895" s="14">
        <f t="shared" si="36"/>
        <v>1</v>
      </c>
      <c r="K895" s="37">
        <f t="shared" si="37"/>
        <v>1900</v>
      </c>
    </row>
    <row r="896" spans="1:11" x14ac:dyDescent="0.35">
      <c r="A896" s="93"/>
      <c r="B896" s="94"/>
      <c r="C896" s="95"/>
      <c r="D896" s="95"/>
      <c r="E896" s="95"/>
      <c r="F896" s="95"/>
      <c r="G896" s="95"/>
      <c r="H896" s="95"/>
      <c r="I896" s="95">
        <f>Parts_Purchase[[#This Row],[Qty In]]*Parts_Purchase[[#This Row],[MRP]]</f>
        <v>0</v>
      </c>
      <c r="J896" s="14">
        <f t="shared" si="36"/>
        <v>1</v>
      </c>
      <c r="K896" s="37">
        <f t="shared" si="37"/>
        <v>1900</v>
      </c>
    </row>
    <row r="897" spans="1:11" x14ac:dyDescent="0.35">
      <c r="A897" s="93"/>
      <c r="B897" s="94"/>
      <c r="C897" s="95"/>
      <c r="D897" s="95"/>
      <c r="E897" s="95"/>
      <c r="F897" s="95"/>
      <c r="G897" s="95"/>
      <c r="H897" s="95"/>
      <c r="I897" s="95">
        <f>Parts_Purchase[[#This Row],[Qty In]]*Parts_Purchase[[#This Row],[MRP]]</f>
        <v>0</v>
      </c>
      <c r="J897" s="14">
        <f t="shared" si="36"/>
        <v>1</v>
      </c>
      <c r="K897" s="37">
        <f t="shared" si="37"/>
        <v>1900</v>
      </c>
    </row>
    <row r="898" spans="1:11" x14ac:dyDescent="0.35">
      <c r="A898" s="93"/>
      <c r="B898" s="94"/>
      <c r="C898" s="95"/>
      <c r="D898" s="95"/>
      <c r="E898" s="95"/>
      <c r="F898" s="95"/>
      <c r="G898" s="95"/>
      <c r="H898" s="95"/>
      <c r="I898" s="95">
        <f>Parts_Purchase[[#This Row],[Qty In]]*Parts_Purchase[[#This Row],[MRP]]</f>
        <v>0</v>
      </c>
      <c r="J898" s="14">
        <f t="shared" si="36"/>
        <v>1</v>
      </c>
      <c r="K898" s="37">
        <f t="shared" si="37"/>
        <v>1900</v>
      </c>
    </row>
    <row r="899" spans="1:11" x14ac:dyDescent="0.35">
      <c r="A899" s="93"/>
      <c r="B899" s="94"/>
      <c r="C899" s="95"/>
      <c r="D899" s="95"/>
      <c r="E899" s="95"/>
      <c r="F899" s="95"/>
      <c r="G899" s="95"/>
      <c r="H899" s="95"/>
      <c r="I899" s="95">
        <f>Parts_Purchase[[#This Row],[Qty In]]*Parts_Purchase[[#This Row],[MRP]]</f>
        <v>0</v>
      </c>
      <c r="J899" s="14">
        <f t="shared" si="36"/>
        <v>1</v>
      </c>
      <c r="K899" s="37">
        <f t="shared" si="37"/>
        <v>1900</v>
      </c>
    </row>
    <row r="900" spans="1:11" x14ac:dyDescent="0.35">
      <c r="A900" s="93"/>
      <c r="B900" s="94"/>
      <c r="C900" s="95"/>
      <c r="D900" s="95"/>
      <c r="E900" s="95"/>
      <c r="F900" s="95"/>
      <c r="G900" s="95"/>
      <c r="H900" s="95"/>
      <c r="I900" s="95">
        <f>Parts_Purchase[[#This Row],[Qty In]]*Parts_Purchase[[#This Row],[MRP]]</f>
        <v>0</v>
      </c>
      <c r="J900" s="14">
        <f t="shared" si="36"/>
        <v>1</v>
      </c>
      <c r="K900" s="37">
        <f t="shared" si="37"/>
        <v>1900</v>
      </c>
    </row>
    <row r="901" spans="1:11" x14ac:dyDescent="0.35">
      <c r="A901" s="93"/>
      <c r="B901" s="94"/>
      <c r="C901" s="95"/>
      <c r="D901" s="95"/>
      <c r="E901" s="95"/>
      <c r="F901" s="95"/>
      <c r="G901" s="95"/>
      <c r="H901" s="95"/>
      <c r="I901" s="95">
        <f>Parts_Purchase[[#This Row],[Qty In]]*Parts_Purchase[[#This Row],[MRP]]</f>
        <v>0</v>
      </c>
      <c r="J901" s="14">
        <f t="shared" si="36"/>
        <v>1</v>
      </c>
      <c r="K901" s="37">
        <f t="shared" si="37"/>
        <v>1900</v>
      </c>
    </row>
    <row r="902" spans="1:11" x14ac:dyDescent="0.35">
      <c r="A902" s="93"/>
      <c r="B902" s="94"/>
      <c r="C902" s="95"/>
      <c r="D902" s="95"/>
      <c r="E902" s="95"/>
      <c r="F902" s="95"/>
      <c r="G902" s="95"/>
      <c r="H902" s="95"/>
      <c r="I902" s="95">
        <f>Parts_Purchase[[#This Row],[Qty In]]*Parts_Purchase[[#This Row],[MRP]]</f>
        <v>0</v>
      </c>
      <c r="J902" s="14">
        <f t="shared" si="36"/>
        <v>1</v>
      </c>
      <c r="K902" s="37">
        <f t="shared" si="37"/>
        <v>1900</v>
      </c>
    </row>
    <row r="903" spans="1:11" x14ac:dyDescent="0.35">
      <c r="A903" s="93"/>
      <c r="B903" s="94"/>
      <c r="C903" s="95"/>
      <c r="D903" s="95"/>
      <c r="E903" s="95"/>
      <c r="F903" s="95"/>
      <c r="G903" s="95"/>
      <c r="H903" s="95"/>
      <c r="I903" s="95">
        <f>Parts_Purchase[[#This Row],[Qty In]]*Parts_Purchase[[#This Row],[MRP]]</f>
        <v>0</v>
      </c>
      <c r="J903" s="14">
        <f t="shared" si="36"/>
        <v>1</v>
      </c>
      <c r="K903" s="37">
        <f t="shared" si="37"/>
        <v>1900</v>
      </c>
    </row>
    <row r="904" spans="1:11" x14ac:dyDescent="0.35">
      <c r="A904" s="93"/>
      <c r="B904" s="94"/>
      <c r="C904" s="95"/>
      <c r="D904" s="95"/>
      <c r="E904" s="95"/>
      <c r="F904" s="95"/>
      <c r="G904" s="95"/>
      <c r="H904" s="95"/>
      <c r="I904" s="95">
        <f>Parts_Purchase[[#This Row],[Qty In]]*Parts_Purchase[[#This Row],[MRP]]</f>
        <v>0</v>
      </c>
      <c r="J904" s="14">
        <f t="shared" si="36"/>
        <v>1</v>
      </c>
      <c r="K904" s="37">
        <f t="shared" si="37"/>
        <v>1900</v>
      </c>
    </row>
    <row r="905" spans="1:11" x14ac:dyDescent="0.35">
      <c r="A905" s="93"/>
      <c r="B905" s="94"/>
      <c r="C905" s="95"/>
      <c r="D905" s="95"/>
      <c r="E905" s="95"/>
      <c r="F905" s="95"/>
      <c r="G905" s="95"/>
      <c r="H905" s="95"/>
      <c r="I905" s="95">
        <f>Parts_Purchase[[#This Row],[Qty In]]*Parts_Purchase[[#This Row],[MRP]]</f>
        <v>0</v>
      </c>
      <c r="J905" s="14">
        <f t="shared" si="36"/>
        <v>1</v>
      </c>
      <c r="K905" s="37">
        <f t="shared" si="37"/>
        <v>1900</v>
      </c>
    </row>
    <row r="906" spans="1:11" x14ac:dyDescent="0.35">
      <c r="A906" s="93"/>
      <c r="B906" s="94"/>
      <c r="C906" s="95"/>
      <c r="D906" s="95"/>
      <c r="E906" s="95"/>
      <c r="F906" s="95"/>
      <c r="G906" s="95"/>
      <c r="H906" s="95"/>
      <c r="I906" s="95">
        <f>Parts_Purchase[[#This Row],[Qty In]]*Parts_Purchase[[#This Row],[MRP]]</f>
        <v>0</v>
      </c>
      <c r="J906" s="14">
        <f t="shared" si="36"/>
        <v>1</v>
      </c>
      <c r="K906" s="37">
        <f t="shared" si="37"/>
        <v>1900</v>
      </c>
    </row>
    <row r="907" spans="1:11" x14ac:dyDescent="0.35">
      <c r="A907" s="93"/>
      <c r="B907" s="94"/>
      <c r="C907" s="95"/>
      <c r="D907" s="95"/>
      <c r="E907" s="95"/>
      <c r="F907" s="95"/>
      <c r="G907" s="95"/>
      <c r="H907" s="95"/>
      <c r="I907" s="95">
        <f>Parts_Purchase[[#This Row],[Qty In]]*Parts_Purchase[[#This Row],[MRP]]</f>
        <v>0</v>
      </c>
      <c r="J907" s="14">
        <f t="shared" si="36"/>
        <v>1</v>
      </c>
      <c r="K907" s="37">
        <f t="shared" si="37"/>
        <v>1900</v>
      </c>
    </row>
    <row r="908" spans="1:11" x14ac:dyDescent="0.35">
      <c r="A908" s="93"/>
      <c r="B908" s="94"/>
      <c r="C908" s="95"/>
      <c r="D908" s="95"/>
      <c r="E908" s="95"/>
      <c r="F908" s="95"/>
      <c r="G908" s="95"/>
      <c r="H908" s="95"/>
      <c r="I908" s="95">
        <f>Parts_Purchase[[#This Row],[Qty In]]*Parts_Purchase[[#This Row],[MRP]]</f>
        <v>0</v>
      </c>
      <c r="J908" s="14">
        <f t="shared" si="36"/>
        <v>1</v>
      </c>
      <c r="K908" s="37">
        <f t="shared" si="37"/>
        <v>1900</v>
      </c>
    </row>
    <row r="909" spans="1:11" x14ac:dyDescent="0.35">
      <c r="A909" s="93"/>
      <c r="B909" s="94"/>
      <c r="C909" s="95"/>
      <c r="D909" s="95"/>
      <c r="E909" s="95"/>
      <c r="F909" s="95"/>
      <c r="G909" s="95"/>
      <c r="H909" s="95"/>
      <c r="I909" s="95">
        <f>Parts_Purchase[[#This Row],[Qty In]]*Parts_Purchase[[#This Row],[MRP]]</f>
        <v>0</v>
      </c>
      <c r="J909" s="14">
        <f t="shared" si="36"/>
        <v>1</v>
      </c>
      <c r="K909" s="37">
        <f t="shared" si="37"/>
        <v>1900</v>
      </c>
    </row>
    <row r="910" spans="1:11" x14ac:dyDescent="0.35">
      <c r="A910" s="93"/>
      <c r="B910" s="94"/>
      <c r="C910" s="95"/>
      <c r="D910" s="95"/>
      <c r="E910" s="95"/>
      <c r="F910" s="95"/>
      <c r="G910" s="95"/>
      <c r="H910" s="95"/>
      <c r="I910" s="95">
        <f>Parts_Purchase[[#This Row],[Qty In]]*Parts_Purchase[[#This Row],[MRP]]</f>
        <v>0</v>
      </c>
      <c r="J910" s="14">
        <f t="shared" si="36"/>
        <v>1</v>
      </c>
      <c r="K910" s="37">
        <f t="shared" si="37"/>
        <v>1900</v>
      </c>
    </row>
    <row r="911" spans="1:11" x14ac:dyDescent="0.35">
      <c r="A911" s="93"/>
      <c r="B911" s="94"/>
      <c r="C911" s="95"/>
      <c r="D911" s="95"/>
      <c r="E911" s="95"/>
      <c r="F911" s="95"/>
      <c r="G911" s="95"/>
      <c r="H911" s="95"/>
      <c r="I911" s="95">
        <f>Parts_Purchase[[#This Row],[Qty In]]*Parts_Purchase[[#This Row],[MRP]]</f>
        <v>0</v>
      </c>
      <c r="J911" s="14">
        <f t="shared" si="36"/>
        <v>1</v>
      </c>
      <c r="K911" s="37">
        <f t="shared" si="37"/>
        <v>1900</v>
      </c>
    </row>
    <row r="912" spans="1:11" x14ac:dyDescent="0.35">
      <c r="A912" s="93"/>
      <c r="B912" s="94"/>
      <c r="C912" s="95"/>
      <c r="D912" s="95"/>
      <c r="E912" s="95"/>
      <c r="F912" s="95"/>
      <c r="G912" s="95"/>
      <c r="H912" s="95"/>
      <c r="I912" s="95">
        <f>Parts_Purchase[[#This Row],[Qty In]]*Parts_Purchase[[#This Row],[MRP]]</f>
        <v>0</v>
      </c>
      <c r="J912" s="14">
        <f t="shared" si="36"/>
        <v>1</v>
      </c>
      <c r="K912" s="37">
        <f t="shared" si="37"/>
        <v>1900</v>
      </c>
    </row>
    <row r="913" spans="1:11" x14ac:dyDescent="0.35">
      <c r="A913" s="93"/>
      <c r="B913" s="94"/>
      <c r="C913" s="95"/>
      <c r="D913" s="95"/>
      <c r="E913" s="95"/>
      <c r="F913" s="95"/>
      <c r="G913" s="95"/>
      <c r="H913" s="95"/>
      <c r="I913" s="95">
        <f>Parts_Purchase[[#This Row],[Qty In]]*Parts_Purchase[[#This Row],[MRP]]</f>
        <v>0</v>
      </c>
      <c r="J913" s="14">
        <f t="shared" si="36"/>
        <v>1</v>
      </c>
      <c r="K913" s="37">
        <f t="shared" si="37"/>
        <v>1900</v>
      </c>
    </row>
    <row r="914" spans="1:11" x14ac:dyDescent="0.35">
      <c r="A914" s="93"/>
      <c r="B914" s="94"/>
      <c r="C914" s="95"/>
      <c r="D914" s="95"/>
      <c r="E914" s="95"/>
      <c r="F914" s="95"/>
      <c r="G914" s="95"/>
      <c r="H914" s="95"/>
      <c r="I914" s="95">
        <f>Parts_Purchase[[#This Row],[Qty In]]*Parts_Purchase[[#This Row],[MRP]]</f>
        <v>0</v>
      </c>
      <c r="J914" s="14">
        <f t="shared" si="36"/>
        <v>1</v>
      </c>
      <c r="K914" s="37">
        <f t="shared" si="37"/>
        <v>1900</v>
      </c>
    </row>
    <row r="915" spans="1:11" x14ac:dyDescent="0.35">
      <c r="A915" s="93"/>
      <c r="B915" s="94"/>
      <c r="C915" s="95"/>
      <c r="D915" s="95"/>
      <c r="E915" s="95"/>
      <c r="F915" s="95"/>
      <c r="G915" s="95"/>
      <c r="H915" s="95"/>
      <c r="I915" s="95">
        <f>Parts_Purchase[[#This Row],[Qty In]]*Parts_Purchase[[#This Row],[MRP]]</f>
        <v>0</v>
      </c>
      <c r="J915" s="14">
        <f t="shared" si="36"/>
        <v>1</v>
      </c>
      <c r="K915" s="37">
        <f t="shared" si="37"/>
        <v>1900</v>
      </c>
    </row>
    <row r="916" spans="1:11" x14ac:dyDescent="0.35">
      <c r="A916" s="93"/>
      <c r="B916" s="94"/>
      <c r="C916" s="95"/>
      <c r="D916" s="95"/>
      <c r="E916" s="95"/>
      <c r="F916" s="95"/>
      <c r="G916" s="95"/>
      <c r="H916" s="95"/>
      <c r="I916" s="95">
        <f>Parts_Purchase[[#This Row],[Qty In]]*Parts_Purchase[[#This Row],[MRP]]</f>
        <v>0</v>
      </c>
      <c r="J916" s="14">
        <f t="shared" si="36"/>
        <v>1</v>
      </c>
      <c r="K916" s="37">
        <f t="shared" si="37"/>
        <v>1900</v>
      </c>
    </row>
    <row r="917" spans="1:11" x14ac:dyDescent="0.35">
      <c r="A917" s="93"/>
      <c r="B917" s="94"/>
      <c r="C917" s="95"/>
      <c r="D917" s="95"/>
      <c r="E917" s="95"/>
      <c r="F917" s="95"/>
      <c r="G917" s="95"/>
      <c r="H917" s="95"/>
      <c r="I917" s="95">
        <f>Parts_Purchase[[#This Row],[Qty In]]*Parts_Purchase[[#This Row],[MRP]]</f>
        <v>0</v>
      </c>
      <c r="J917" s="14">
        <f t="shared" si="36"/>
        <v>1</v>
      </c>
      <c r="K917" s="37">
        <f t="shared" si="37"/>
        <v>1900</v>
      </c>
    </row>
    <row r="918" spans="1:11" x14ac:dyDescent="0.35">
      <c r="A918" s="93"/>
      <c r="B918" s="94"/>
      <c r="C918" s="95"/>
      <c r="D918" s="95"/>
      <c r="E918" s="95"/>
      <c r="F918" s="95"/>
      <c r="G918" s="95"/>
      <c r="H918" s="95"/>
      <c r="I918" s="95">
        <f>Parts_Purchase[[#This Row],[Qty In]]*Parts_Purchase[[#This Row],[MRP]]</f>
        <v>0</v>
      </c>
      <c r="J918" s="14">
        <f t="shared" si="36"/>
        <v>1</v>
      </c>
      <c r="K918" s="37">
        <f t="shared" si="37"/>
        <v>1900</v>
      </c>
    </row>
    <row r="919" spans="1:11" x14ac:dyDescent="0.35">
      <c r="A919" s="93"/>
      <c r="B919" s="94"/>
      <c r="C919" s="95"/>
      <c r="D919" s="95"/>
      <c r="E919" s="95"/>
      <c r="F919" s="95"/>
      <c r="G919" s="95"/>
      <c r="H919" s="95"/>
      <c r="I919" s="95">
        <f>Parts_Purchase[[#This Row],[Qty In]]*Parts_Purchase[[#This Row],[MRP]]</f>
        <v>0</v>
      </c>
      <c r="J919" s="14">
        <f t="shared" ref="J919:J982" si="38">MONTH(B919)</f>
        <v>1</v>
      </c>
      <c r="K919" s="37">
        <f t="shared" ref="K919:K982" si="39">YEAR(B919)</f>
        <v>1900</v>
      </c>
    </row>
    <row r="920" spans="1:11" x14ac:dyDescent="0.35">
      <c r="A920" s="93"/>
      <c r="B920" s="94"/>
      <c r="C920" s="95"/>
      <c r="D920" s="95"/>
      <c r="E920" s="95"/>
      <c r="F920" s="95"/>
      <c r="G920" s="95"/>
      <c r="H920" s="95"/>
      <c r="I920" s="95">
        <f>Parts_Purchase[[#This Row],[Qty In]]*Parts_Purchase[[#This Row],[MRP]]</f>
        <v>0</v>
      </c>
      <c r="J920" s="14">
        <f t="shared" si="38"/>
        <v>1</v>
      </c>
      <c r="K920" s="37">
        <f t="shared" si="39"/>
        <v>1900</v>
      </c>
    </row>
    <row r="921" spans="1:11" x14ac:dyDescent="0.35">
      <c r="A921" s="93"/>
      <c r="B921" s="94"/>
      <c r="C921" s="95"/>
      <c r="D921" s="95"/>
      <c r="E921" s="95"/>
      <c r="F921" s="95"/>
      <c r="G921" s="95"/>
      <c r="H921" s="95"/>
      <c r="I921" s="95">
        <f>Parts_Purchase[[#This Row],[Qty In]]*Parts_Purchase[[#This Row],[MRP]]</f>
        <v>0</v>
      </c>
      <c r="J921" s="14">
        <f t="shared" si="38"/>
        <v>1</v>
      </c>
      <c r="K921" s="37">
        <f t="shared" si="39"/>
        <v>1900</v>
      </c>
    </row>
    <row r="922" spans="1:11" x14ac:dyDescent="0.35">
      <c r="A922" s="93"/>
      <c r="B922" s="94"/>
      <c r="C922" s="95"/>
      <c r="D922" s="95"/>
      <c r="E922" s="95"/>
      <c r="F922" s="95"/>
      <c r="G922" s="95"/>
      <c r="H922" s="95"/>
      <c r="I922" s="95">
        <f>Parts_Purchase[[#This Row],[Qty In]]*Parts_Purchase[[#This Row],[MRP]]</f>
        <v>0</v>
      </c>
      <c r="J922" s="14">
        <f t="shared" si="38"/>
        <v>1</v>
      </c>
      <c r="K922" s="37">
        <f t="shared" si="39"/>
        <v>1900</v>
      </c>
    </row>
    <row r="923" spans="1:11" x14ac:dyDescent="0.35">
      <c r="A923" s="93"/>
      <c r="B923" s="94"/>
      <c r="C923" s="95"/>
      <c r="D923" s="95"/>
      <c r="E923" s="95"/>
      <c r="F923" s="95"/>
      <c r="G923" s="95"/>
      <c r="H923" s="95"/>
      <c r="I923" s="95">
        <f>Parts_Purchase[[#This Row],[Qty In]]*Parts_Purchase[[#This Row],[MRP]]</f>
        <v>0</v>
      </c>
      <c r="J923" s="14">
        <f t="shared" si="38"/>
        <v>1</v>
      </c>
      <c r="K923" s="37">
        <f t="shared" si="39"/>
        <v>1900</v>
      </c>
    </row>
    <row r="924" spans="1:11" x14ac:dyDescent="0.35">
      <c r="A924" s="93"/>
      <c r="B924" s="94"/>
      <c r="C924" s="95"/>
      <c r="D924" s="95"/>
      <c r="E924" s="95"/>
      <c r="F924" s="95"/>
      <c r="G924" s="95"/>
      <c r="H924" s="95"/>
      <c r="I924" s="95">
        <f>Parts_Purchase[[#This Row],[Qty In]]*Parts_Purchase[[#This Row],[MRP]]</f>
        <v>0</v>
      </c>
      <c r="J924" s="14">
        <f t="shared" si="38"/>
        <v>1</v>
      </c>
      <c r="K924" s="37">
        <f t="shared" si="39"/>
        <v>1900</v>
      </c>
    </row>
    <row r="925" spans="1:11" x14ac:dyDescent="0.35">
      <c r="A925" s="93"/>
      <c r="B925" s="94"/>
      <c r="C925" s="95"/>
      <c r="D925" s="95"/>
      <c r="E925" s="95"/>
      <c r="F925" s="95"/>
      <c r="G925" s="95"/>
      <c r="H925" s="95"/>
      <c r="I925" s="95">
        <f>Parts_Purchase[[#This Row],[Qty In]]*Parts_Purchase[[#This Row],[MRP]]</f>
        <v>0</v>
      </c>
      <c r="J925" s="14">
        <f t="shared" si="38"/>
        <v>1</v>
      </c>
      <c r="K925" s="37">
        <f t="shared" si="39"/>
        <v>1900</v>
      </c>
    </row>
    <row r="926" spans="1:11" x14ac:dyDescent="0.35">
      <c r="A926" s="93"/>
      <c r="B926" s="94"/>
      <c r="C926" s="95"/>
      <c r="D926" s="95"/>
      <c r="E926" s="95"/>
      <c r="F926" s="95"/>
      <c r="G926" s="95"/>
      <c r="H926" s="95"/>
      <c r="I926" s="95">
        <f>Parts_Purchase[[#This Row],[Qty In]]*Parts_Purchase[[#This Row],[MRP]]</f>
        <v>0</v>
      </c>
      <c r="J926" s="14">
        <f t="shared" si="38"/>
        <v>1</v>
      </c>
      <c r="K926" s="37">
        <f t="shared" si="39"/>
        <v>1900</v>
      </c>
    </row>
    <row r="927" spans="1:11" x14ac:dyDescent="0.35">
      <c r="A927" s="93"/>
      <c r="B927" s="94"/>
      <c r="C927" s="95"/>
      <c r="D927" s="95"/>
      <c r="E927" s="95"/>
      <c r="F927" s="95"/>
      <c r="G927" s="95"/>
      <c r="H927" s="95"/>
      <c r="I927" s="95">
        <f>Parts_Purchase[[#This Row],[Qty In]]*Parts_Purchase[[#This Row],[MRP]]</f>
        <v>0</v>
      </c>
      <c r="J927" s="14">
        <f t="shared" si="38"/>
        <v>1</v>
      </c>
      <c r="K927" s="37">
        <f t="shared" si="39"/>
        <v>1900</v>
      </c>
    </row>
    <row r="928" spans="1:11" x14ac:dyDescent="0.35">
      <c r="A928" s="93"/>
      <c r="B928" s="94"/>
      <c r="C928" s="95"/>
      <c r="D928" s="95"/>
      <c r="E928" s="95"/>
      <c r="F928" s="95"/>
      <c r="G928" s="95"/>
      <c r="H928" s="95"/>
      <c r="I928" s="95">
        <f>Parts_Purchase[[#This Row],[Qty In]]*Parts_Purchase[[#This Row],[MRP]]</f>
        <v>0</v>
      </c>
      <c r="J928" s="14">
        <f t="shared" si="38"/>
        <v>1</v>
      </c>
      <c r="K928" s="37">
        <f t="shared" si="39"/>
        <v>1900</v>
      </c>
    </row>
    <row r="929" spans="1:11" x14ac:dyDescent="0.35">
      <c r="A929" s="93"/>
      <c r="B929" s="94"/>
      <c r="C929" s="95"/>
      <c r="D929" s="95"/>
      <c r="E929" s="95"/>
      <c r="F929" s="95"/>
      <c r="G929" s="95"/>
      <c r="H929" s="95"/>
      <c r="I929" s="95">
        <f>Parts_Purchase[[#This Row],[Qty In]]*Parts_Purchase[[#This Row],[MRP]]</f>
        <v>0</v>
      </c>
      <c r="J929" s="14">
        <f t="shared" si="38"/>
        <v>1</v>
      </c>
      <c r="K929" s="37">
        <f t="shared" si="39"/>
        <v>1900</v>
      </c>
    </row>
    <row r="930" spans="1:11" x14ac:dyDescent="0.35">
      <c r="A930" s="93"/>
      <c r="B930" s="94"/>
      <c r="C930" s="95"/>
      <c r="D930" s="95"/>
      <c r="E930" s="95"/>
      <c r="F930" s="95"/>
      <c r="G930" s="95"/>
      <c r="H930" s="95"/>
      <c r="I930" s="95">
        <f>Parts_Purchase[[#This Row],[Qty In]]*Parts_Purchase[[#This Row],[MRP]]</f>
        <v>0</v>
      </c>
      <c r="J930" s="14">
        <f t="shared" si="38"/>
        <v>1</v>
      </c>
      <c r="K930" s="37">
        <f t="shared" si="39"/>
        <v>1900</v>
      </c>
    </row>
    <row r="931" spans="1:11" x14ac:dyDescent="0.35">
      <c r="A931" s="93"/>
      <c r="B931" s="94"/>
      <c r="C931" s="95"/>
      <c r="D931" s="95"/>
      <c r="E931" s="95"/>
      <c r="F931" s="95"/>
      <c r="G931" s="95"/>
      <c r="H931" s="95"/>
      <c r="I931" s="95">
        <f>Parts_Purchase[[#This Row],[Qty In]]*Parts_Purchase[[#This Row],[MRP]]</f>
        <v>0</v>
      </c>
      <c r="J931" s="14">
        <f t="shared" si="38"/>
        <v>1</v>
      </c>
      <c r="K931" s="37">
        <f t="shared" si="39"/>
        <v>1900</v>
      </c>
    </row>
    <row r="932" spans="1:11" x14ac:dyDescent="0.35">
      <c r="A932" s="93"/>
      <c r="B932" s="94"/>
      <c r="C932" s="95"/>
      <c r="D932" s="95"/>
      <c r="E932" s="95"/>
      <c r="F932" s="95"/>
      <c r="G932" s="95"/>
      <c r="H932" s="95"/>
      <c r="I932" s="95">
        <f>Parts_Purchase[[#This Row],[Qty In]]*Parts_Purchase[[#This Row],[MRP]]</f>
        <v>0</v>
      </c>
      <c r="J932" s="14">
        <f t="shared" si="38"/>
        <v>1</v>
      </c>
      <c r="K932" s="37">
        <f t="shared" si="39"/>
        <v>1900</v>
      </c>
    </row>
    <row r="933" spans="1:11" x14ac:dyDescent="0.35">
      <c r="A933" s="93"/>
      <c r="B933" s="94"/>
      <c r="C933" s="95"/>
      <c r="D933" s="95"/>
      <c r="E933" s="95"/>
      <c r="F933" s="95"/>
      <c r="G933" s="95"/>
      <c r="H933" s="95"/>
      <c r="I933" s="95">
        <f>Parts_Purchase[[#This Row],[Qty In]]*Parts_Purchase[[#This Row],[MRP]]</f>
        <v>0</v>
      </c>
      <c r="J933" s="14">
        <f t="shared" si="38"/>
        <v>1</v>
      </c>
      <c r="K933" s="37">
        <f t="shared" si="39"/>
        <v>1900</v>
      </c>
    </row>
    <row r="934" spans="1:11" x14ac:dyDescent="0.35">
      <c r="A934" s="93"/>
      <c r="B934" s="94"/>
      <c r="C934" s="95"/>
      <c r="D934" s="95"/>
      <c r="E934" s="95"/>
      <c r="F934" s="95"/>
      <c r="G934" s="95"/>
      <c r="H934" s="95"/>
      <c r="I934" s="95">
        <f>Parts_Purchase[[#This Row],[Qty In]]*Parts_Purchase[[#This Row],[MRP]]</f>
        <v>0</v>
      </c>
      <c r="J934" s="14">
        <f t="shared" si="38"/>
        <v>1</v>
      </c>
      <c r="K934" s="37">
        <f t="shared" si="39"/>
        <v>1900</v>
      </c>
    </row>
    <row r="935" spans="1:11" x14ac:dyDescent="0.35">
      <c r="A935" s="93"/>
      <c r="B935" s="94"/>
      <c r="C935" s="95"/>
      <c r="D935" s="95"/>
      <c r="E935" s="95"/>
      <c r="F935" s="95"/>
      <c r="G935" s="95"/>
      <c r="H935" s="95"/>
      <c r="I935" s="95">
        <f>Parts_Purchase[[#This Row],[Qty In]]*Parts_Purchase[[#This Row],[MRP]]</f>
        <v>0</v>
      </c>
      <c r="J935" s="14">
        <f t="shared" si="38"/>
        <v>1</v>
      </c>
      <c r="K935" s="37">
        <f t="shared" si="39"/>
        <v>1900</v>
      </c>
    </row>
    <row r="936" spans="1:11" x14ac:dyDescent="0.35">
      <c r="A936" s="93"/>
      <c r="B936" s="94"/>
      <c r="C936" s="95"/>
      <c r="D936" s="95"/>
      <c r="E936" s="95"/>
      <c r="F936" s="95"/>
      <c r="G936" s="95"/>
      <c r="H936" s="95"/>
      <c r="I936" s="95">
        <f>Parts_Purchase[[#This Row],[Qty In]]*Parts_Purchase[[#This Row],[MRP]]</f>
        <v>0</v>
      </c>
      <c r="J936" s="14">
        <f t="shared" si="38"/>
        <v>1</v>
      </c>
      <c r="K936" s="37">
        <f t="shared" si="39"/>
        <v>1900</v>
      </c>
    </row>
    <row r="937" spans="1:11" x14ac:dyDescent="0.35">
      <c r="A937" s="93"/>
      <c r="B937" s="94"/>
      <c r="C937" s="95"/>
      <c r="D937" s="95"/>
      <c r="E937" s="95"/>
      <c r="F937" s="95"/>
      <c r="G937" s="95"/>
      <c r="H937" s="95"/>
      <c r="I937" s="95">
        <f>Parts_Purchase[[#This Row],[Qty In]]*Parts_Purchase[[#This Row],[MRP]]</f>
        <v>0</v>
      </c>
      <c r="J937" s="14">
        <f t="shared" si="38"/>
        <v>1</v>
      </c>
      <c r="K937" s="37">
        <f t="shared" si="39"/>
        <v>1900</v>
      </c>
    </row>
    <row r="938" spans="1:11" x14ac:dyDescent="0.35">
      <c r="A938" s="93"/>
      <c r="B938" s="94"/>
      <c r="C938" s="95"/>
      <c r="D938" s="95"/>
      <c r="E938" s="95"/>
      <c r="F938" s="95"/>
      <c r="G938" s="95"/>
      <c r="H938" s="95"/>
      <c r="I938" s="95">
        <f>Parts_Purchase[[#This Row],[Qty In]]*Parts_Purchase[[#This Row],[MRP]]</f>
        <v>0</v>
      </c>
      <c r="J938" s="14">
        <f t="shared" si="38"/>
        <v>1</v>
      </c>
      <c r="K938" s="37">
        <f t="shared" si="39"/>
        <v>1900</v>
      </c>
    </row>
    <row r="939" spans="1:11" x14ac:dyDescent="0.35">
      <c r="A939" s="93"/>
      <c r="B939" s="94"/>
      <c r="C939" s="95"/>
      <c r="D939" s="95"/>
      <c r="E939" s="95"/>
      <c r="F939" s="95"/>
      <c r="G939" s="95"/>
      <c r="H939" s="95"/>
      <c r="I939" s="95">
        <f>Parts_Purchase[[#This Row],[Qty In]]*Parts_Purchase[[#This Row],[MRP]]</f>
        <v>0</v>
      </c>
      <c r="J939" s="14">
        <f t="shared" si="38"/>
        <v>1</v>
      </c>
      <c r="K939" s="37">
        <f t="shared" si="39"/>
        <v>1900</v>
      </c>
    </row>
    <row r="940" spans="1:11" x14ac:dyDescent="0.35">
      <c r="A940" s="93"/>
      <c r="B940" s="94"/>
      <c r="C940" s="95"/>
      <c r="D940" s="95"/>
      <c r="E940" s="95"/>
      <c r="F940" s="95"/>
      <c r="G940" s="95"/>
      <c r="H940" s="95"/>
      <c r="I940" s="95">
        <f>Parts_Purchase[[#This Row],[Qty In]]*Parts_Purchase[[#This Row],[MRP]]</f>
        <v>0</v>
      </c>
      <c r="J940" s="14">
        <f t="shared" si="38"/>
        <v>1</v>
      </c>
      <c r="K940" s="37">
        <f t="shared" si="39"/>
        <v>1900</v>
      </c>
    </row>
    <row r="941" spans="1:11" x14ac:dyDescent="0.35">
      <c r="A941" s="93"/>
      <c r="B941" s="94"/>
      <c r="C941" s="95"/>
      <c r="D941" s="95"/>
      <c r="E941" s="95"/>
      <c r="F941" s="95"/>
      <c r="G941" s="95"/>
      <c r="H941" s="95"/>
      <c r="I941" s="95">
        <f>Parts_Purchase[[#This Row],[Qty In]]*Parts_Purchase[[#This Row],[MRP]]</f>
        <v>0</v>
      </c>
      <c r="J941" s="14">
        <f t="shared" si="38"/>
        <v>1</v>
      </c>
      <c r="K941" s="37">
        <f t="shared" si="39"/>
        <v>1900</v>
      </c>
    </row>
    <row r="942" spans="1:11" x14ac:dyDescent="0.35">
      <c r="A942" s="93"/>
      <c r="B942" s="94"/>
      <c r="C942" s="95"/>
      <c r="D942" s="95"/>
      <c r="E942" s="95"/>
      <c r="F942" s="95"/>
      <c r="G942" s="95"/>
      <c r="H942" s="95"/>
      <c r="I942" s="95">
        <f>Parts_Purchase[[#This Row],[Qty In]]*Parts_Purchase[[#This Row],[MRP]]</f>
        <v>0</v>
      </c>
      <c r="J942" s="14">
        <f t="shared" si="38"/>
        <v>1</v>
      </c>
      <c r="K942" s="37">
        <f t="shared" si="39"/>
        <v>1900</v>
      </c>
    </row>
    <row r="943" spans="1:11" x14ac:dyDescent="0.35">
      <c r="A943" s="93"/>
      <c r="B943" s="94"/>
      <c r="C943" s="95"/>
      <c r="D943" s="95"/>
      <c r="E943" s="95"/>
      <c r="F943" s="95"/>
      <c r="G943" s="95"/>
      <c r="H943" s="95"/>
      <c r="I943" s="95">
        <f>Parts_Purchase[[#This Row],[Qty In]]*Parts_Purchase[[#This Row],[MRP]]</f>
        <v>0</v>
      </c>
      <c r="J943" s="14">
        <f t="shared" si="38"/>
        <v>1</v>
      </c>
      <c r="K943" s="37">
        <f t="shared" si="39"/>
        <v>1900</v>
      </c>
    </row>
    <row r="944" spans="1:11" x14ac:dyDescent="0.35">
      <c r="A944" s="93"/>
      <c r="B944" s="94"/>
      <c r="C944" s="95"/>
      <c r="D944" s="95"/>
      <c r="E944" s="95"/>
      <c r="F944" s="95"/>
      <c r="G944" s="95"/>
      <c r="H944" s="95"/>
      <c r="I944" s="95">
        <f>Parts_Purchase[[#This Row],[Qty In]]*Parts_Purchase[[#This Row],[MRP]]</f>
        <v>0</v>
      </c>
      <c r="J944" s="14">
        <f t="shared" si="38"/>
        <v>1</v>
      </c>
      <c r="K944" s="37">
        <f t="shared" si="39"/>
        <v>1900</v>
      </c>
    </row>
    <row r="945" spans="1:11" x14ac:dyDescent="0.35">
      <c r="A945" s="93"/>
      <c r="B945" s="94"/>
      <c r="C945" s="95"/>
      <c r="D945" s="95"/>
      <c r="E945" s="95"/>
      <c r="F945" s="95"/>
      <c r="G945" s="95"/>
      <c r="H945" s="95"/>
      <c r="I945" s="95">
        <f>Parts_Purchase[[#This Row],[Qty In]]*Parts_Purchase[[#This Row],[MRP]]</f>
        <v>0</v>
      </c>
      <c r="J945" s="14">
        <f t="shared" si="38"/>
        <v>1</v>
      </c>
      <c r="K945" s="37">
        <f t="shared" si="39"/>
        <v>1900</v>
      </c>
    </row>
    <row r="946" spans="1:11" x14ac:dyDescent="0.35">
      <c r="A946" s="93"/>
      <c r="B946" s="94"/>
      <c r="C946" s="95"/>
      <c r="D946" s="95"/>
      <c r="E946" s="95"/>
      <c r="F946" s="95"/>
      <c r="G946" s="95"/>
      <c r="H946" s="95"/>
      <c r="I946" s="95">
        <f>Parts_Purchase[[#This Row],[Qty In]]*Parts_Purchase[[#This Row],[MRP]]</f>
        <v>0</v>
      </c>
      <c r="J946" s="14">
        <f t="shared" si="38"/>
        <v>1</v>
      </c>
      <c r="K946" s="37">
        <f t="shared" si="39"/>
        <v>1900</v>
      </c>
    </row>
    <row r="947" spans="1:11" x14ac:dyDescent="0.35">
      <c r="A947" s="93"/>
      <c r="B947" s="94"/>
      <c r="C947" s="95"/>
      <c r="D947" s="95"/>
      <c r="E947" s="95"/>
      <c r="F947" s="95"/>
      <c r="G947" s="95"/>
      <c r="H947" s="95"/>
      <c r="I947" s="95">
        <f>Parts_Purchase[[#This Row],[Qty In]]*Parts_Purchase[[#This Row],[MRP]]</f>
        <v>0</v>
      </c>
      <c r="J947" s="14">
        <f t="shared" si="38"/>
        <v>1</v>
      </c>
      <c r="K947" s="37">
        <f t="shared" si="39"/>
        <v>1900</v>
      </c>
    </row>
    <row r="948" spans="1:11" x14ac:dyDescent="0.35">
      <c r="A948" s="93"/>
      <c r="B948" s="94"/>
      <c r="C948" s="95"/>
      <c r="D948" s="95"/>
      <c r="E948" s="95"/>
      <c r="F948" s="95"/>
      <c r="G948" s="95"/>
      <c r="H948" s="95"/>
      <c r="I948" s="95">
        <f>Parts_Purchase[[#This Row],[Qty In]]*Parts_Purchase[[#This Row],[MRP]]</f>
        <v>0</v>
      </c>
      <c r="J948" s="14">
        <f t="shared" si="38"/>
        <v>1</v>
      </c>
      <c r="K948" s="37">
        <f t="shared" si="39"/>
        <v>1900</v>
      </c>
    </row>
    <row r="949" spans="1:11" x14ac:dyDescent="0.35">
      <c r="A949" s="93"/>
      <c r="B949" s="94"/>
      <c r="C949" s="95"/>
      <c r="D949" s="95"/>
      <c r="E949" s="95"/>
      <c r="F949" s="95"/>
      <c r="G949" s="95"/>
      <c r="H949" s="95"/>
      <c r="I949" s="95">
        <f>Parts_Purchase[[#This Row],[Qty In]]*Parts_Purchase[[#This Row],[MRP]]</f>
        <v>0</v>
      </c>
      <c r="J949" s="14">
        <f t="shared" si="38"/>
        <v>1</v>
      </c>
      <c r="K949" s="37">
        <f t="shared" si="39"/>
        <v>1900</v>
      </c>
    </row>
    <row r="950" spans="1:11" x14ac:dyDescent="0.35">
      <c r="A950" s="93"/>
      <c r="B950" s="94"/>
      <c r="C950" s="95"/>
      <c r="D950" s="95"/>
      <c r="E950" s="95"/>
      <c r="F950" s="95"/>
      <c r="G950" s="95"/>
      <c r="H950" s="95"/>
      <c r="I950" s="95">
        <f>Parts_Purchase[[#This Row],[Qty In]]*Parts_Purchase[[#This Row],[MRP]]</f>
        <v>0</v>
      </c>
      <c r="J950" s="14">
        <f t="shared" si="38"/>
        <v>1</v>
      </c>
      <c r="K950" s="37">
        <f t="shared" si="39"/>
        <v>1900</v>
      </c>
    </row>
    <row r="951" spans="1:11" x14ac:dyDescent="0.35">
      <c r="A951" s="93"/>
      <c r="B951" s="94"/>
      <c r="C951" s="95"/>
      <c r="D951" s="95"/>
      <c r="E951" s="95"/>
      <c r="F951" s="95"/>
      <c r="G951" s="95"/>
      <c r="H951" s="95"/>
      <c r="I951" s="95">
        <f>Parts_Purchase[[#This Row],[Qty In]]*Parts_Purchase[[#This Row],[MRP]]</f>
        <v>0</v>
      </c>
      <c r="J951" s="14">
        <f t="shared" si="38"/>
        <v>1</v>
      </c>
      <c r="K951" s="37">
        <f t="shared" si="39"/>
        <v>1900</v>
      </c>
    </row>
    <row r="952" spans="1:11" x14ac:dyDescent="0.35">
      <c r="A952" s="93"/>
      <c r="B952" s="94"/>
      <c r="C952" s="95"/>
      <c r="D952" s="95"/>
      <c r="E952" s="95"/>
      <c r="F952" s="95"/>
      <c r="G952" s="95"/>
      <c r="H952" s="95"/>
      <c r="I952" s="95">
        <f>Parts_Purchase[[#This Row],[Qty In]]*Parts_Purchase[[#This Row],[MRP]]</f>
        <v>0</v>
      </c>
      <c r="J952" s="14">
        <f t="shared" si="38"/>
        <v>1</v>
      </c>
      <c r="K952" s="37">
        <f t="shared" si="39"/>
        <v>1900</v>
      </c>
    </row>
    <row r="953" spans="1:11" x14ac:dyDescent="0.35">
      <c r="A953" s="93"/>
      <c r="B953" s="94"/>
      <c r="C953" s="95"/>
      <c r="D953" s="95"/>
      <c r="E953" s="95"/>
      <c r="F953" s="95"/>
      <c r="G953" s="95"/>
      <c r="H953" s="95"/>
      <c r="I953" s="95">
        <f>Parts_Purchase[[#This Row],[Qty In]]*Parts_Purchase[[#This Row],[MRP]]</f>
        <v>0</v>
      </c>
      <c r="J953" s="14">
        <f t="shared" si="38"/>
        <v>1</v>
      </c>
      <c r="K953" s="37">
        <f t="shared" si="39"/>
        <v>1900</v>
      </c>
    </row>
    <row r="954" spans="1:11" x14ac:dyDescent="0.35">
      <c r="A954" s="93"/>
      <c r="B954" s="94"/>
      <c r="C954" s="95"/>
      <c r="D954" s="95"/>
      <c r="E954" s="95"/>
      <c r="F954" s="95"/>
      <c r="G954" s="95"/>
      <c r="H954" s="95"/>
      <c r="I954" s="95">
        <f>Parts_Purchase[[#This Row],[Qty In]]*Parts_Purchase[[#This Row],[MRP]]</f>
        <v>0</v>
      </c>
      <c r="J954" s="14">
        <f t="shared" si="38"/>
        <v>1</v>
      </c>
      <c r="K954" s="37">
        <f t="shared" si="39"/>
        <v>1900</v>
      </c>
    </row>
    <row r="955" spans="1:11" x14ac:dyDescent="0.35">
      <c r="A955" s="93"/>
      <c r="B955" s="94"/>
      <c r="C955" s="95"/>
      <c r="D955" s="95"/>
      <c r="E955" s="95"/>
      <c r="F955" s="95"/>
      <c r="G955" s="95"/>
      <c r="H955" s="95"/>
      <c r="I955" s="95">
        <f>Parts_Purchase[[#This Row],[Qty In]]*Parts_Purchase[[#This Row],[MRP]]</f>
        <v>0</v>
      </c>
      <c r="J955" s="14">
        <f t="shared" si="38"/>
        <v>1</v>
      </c>
      <c r="K955" s="37">
        <f t="shared" si="39"/>
        <v>1900</v>
      </c>
    </row>
    <row r="956" spans="1:11" x14ac:dyDescent="0.35">
      <c r="A956" s="93"/>
      <c r="B956" s="94"/>
      <c r="C956" s="95"/>
      <c r="D956" s="95"/>
      <c r="E956" s="95"/>
      <c r="F956" s="95"/>
      <c r="G956" s="95"/>
      <c r="H956" s="95"/>
      <c r="I956" s="95">
        <f>Parts_Purchase[[#This Row],[Qty In]]*Parts_Purchase[[#This Row],[MRP]]</f>
        <v>0</v>
      </c>
      <c r="J956" s="14">
        <f t="shared" si="38"/>
        <v>1</v>
      </c>
      <c r="K956" s="37">
        <f t="shared" si="39"/>
        <v>1900</v>
      </c>
    </row>
    <row r="957" spans="1:11" x14ac:dyDescent="0.35">
      <c r="A957" s="93"/>
      <c r="B957" s="94"/>
      <c r="C957" s="95"/>
      <c r="D957" s="95"/>
      <c r="E957" s="95"/>
      <c r="F957" s="95"/>
      <c r="G957" s="95"/>
      <c r="H957" s="95"/>
      <c r="I957" s="95">
        <f>Parts_Purchase[[#This Row],[Qty In]]*Parts_Purchase[[#This Row],[MRP]]</f>
        <v>0</v>
      </c>
      <c r="J957" s="14">
        <f t="shared" si="38"/>
        <v>1</v>
      </c>
      <c r="K957" s="37">
        <f t="shared" si="39"/>
        <v>1900</v>
      </c>
    </row>
    <row r="958" spans="1:11" x14ac:dyDescent="0.35">
      <c r="A958" s="93"/>
      <c r="B958" s="94"/>
      <c r="C958" s="95"/>
      <c r="D958" s="95"/>
      <c r="E958" s="95"/>
      <c r="F958" s="95"/>
      <c r="G958" s="95"/>
      <c r="H958" s="95"/>
      <c r="I958" s="95">
        <f>Parts_Purchase[[#This Row],[Qty In]]*Parts_Purchase[[#This Row],[MRP]]</f>
        <v>0</v>
      </c>
      <c r="J958" s="14">
        <f t="shared" si="38"/>
        <v>1</v>
      </c>
      <c r="K958" s="37">
        <f t="shared" si="39"/>
        <v>1900</v>
      </c>
    </row>
    <row r="959" spans="1:11" x14ac:dyDescent="0.35">
      <c r="A959" s="93"/>
      <c r="B959" s="94"/>
      <c r="C959" s="95"/>
      <c r="D959" s="95"/>
      <c r="E959" s="95"/>
      <c r="F959" s="95"/>
      <c r="G959" s="95"/>
      <c r="H959" s="95"/>
      <c r="I959" s="95">
        <f>Parts_Purchase[[#This Row],[Qty In]]*Parts_Purchase[[#This Row],[MRP]]</f>
        <v>0</v>
      </c>
      <c r="J959" s="14">
        <f t="shared" si="38"/>
        <v>1</v>
      </c>
      <c r="K959" s="37">
        <f t="shared" si="39"/>
        <v>1900</v>
      </c>
    </row>
    <row r="960" spans="1:11" x14ac:dyDescent="0.35">
      <c r="A960" s="93"/>
      <c r="B960" s="94"/>
      <c r="C960" s="95"/>
      <c r="D960" s="95"/>
      <c r="E960" s="95"/>
      <c r="F960" s="95"/>
      <c r="G960" s="95"/>
      <c r="H960" s="95"/>
      <c r="I960" s="95">
        <f>Parts_Purchase[[#This Row],[Qty In]]*Parts_Purchase[[#This Row],[MRP]]</f>
        <v>0</v>
      </c>
      <c r="J960" s="14">
        <f t="shared" si="38"/>
        <v>1</v>
      </c>
      <c r="K960" s="37">
        <f t="shared" si="39"/>
        <v>1900</v>
      </c>
    </row>
    <row r="961" spans="1:11" x14ac:dyDescent="0.35">
      <c r="A961" s="93"/>
      <c r="B961" s="94"/>
      <c r="C961" s="95"/>
      <c r="D961" s="95"/>
      <c r="E961" s="95"/>
      <c r="F961" s="95"/>
      <c r="G961" s="95"/>
      <c r="H961" s="95"/>
      <c r="I961" s="95">
        <f>Parts_Purchase[[#This Row],[Qty In]]*Parts_Purchase[[#This Row],[MRP]]</f>
        <v>0</v>
      </c>
      <c r="J961" s="14">
        <f t="shared" si="38"/>
        <v>1</v>
      </c>
      <c r="K961" s="37">
        <f t="shared" si="39"/>
        <v>1900</v>
      </c>
    </row>
    <row r="962" spans="1:11" x14ac:dyDescent="0.35">
      <c r="A962" s="93"/>
      <c r="B962" s="94"/>
      <c r="C962" s="95"/>
      <c r="D962" s="95"/>
      <c r="E962" s="95"/>
      <c r="F962" s="95"/>
      <c r="G962" s="95"/>
      <c r="H962" s="95"/>
      <c r="I962" s="95">
        <f>Parts_Purchase[[#This Row],[Qty In]]*Parts_Purchase[[#This Row],[MRP]]</f>
        <v>0</v>
      </c>
      <c r="J962" s="14">
        <f t="shared" si="38"/>
        <v>1</v>
      </c>
      <c r="K962" s="37">
        <f t="shared" si="39"/>
        <v>1900</v>
      </c>
    </row>
    <row r="963" spans="1:11" x14ac:dyDescent="0.35">
      <c r="A963" s="93"/>
      <c r="B963" s="94"/>
      <c r="C963" s="95"/>
      <c r="D963" s="95"/>
      <c r="E963" s="95"/>
      <c r="F963" s="95"/>
      <c r="G963" s="95"/>
      <c r="H963" s="95"/>
      <c r="I963" s="95">
        <f>Parts_Purchase[[#This Row],[Qty In]]*Parts_Purchase[[#This Row],[MRP]]</f>
        <v>0</v>
      </c>
      <c r="J963" s="14">
        <f t="shared" si="38"/>
        <v>1</v>
      </c>
      <c r="K963" s="37">
        <f t="shared" si="39"/>
        <v>1900</v>
      </c>
    </row>
    <row r="964" spans="1:11" x14ac:dyDescent="0.35">
      <c r="A964" s="93"/>
      <c r="B964" s="94"/>
      <c r="C964" s="95"/>
      <c r="D964" s="95"/>
      <c r="E964" s="95"/>
      <c r="F964" s="95"/>
      <c r="G964" s="95"/>
      <c r="H964" s="95"/>
      <c r="I964" s="95">
        <f>Parts_Purchase[[#This Row],[Qty In]]*Parts_Purchase[[#This Row],[MRP]]</f>
        <v>0</v>
      </c>
      <c r="J964" s="14">
        <f t="shared" si="38"/>
        <v>1</v>
      </c>
      <c r="K964" s="37">
        <f t="shared" si="39"/>
        <v>1900</v>
      </c>
    </row>
    <row r="965" spans="1:11" x14ac:dyDescent="0.35">
      <c r="A965" s="93"/>
      <c r="B965" s="94"/>
      <c r="C965" s="95"/>
      <c r="D965" s="95"/>
      <c r="E965" s="95"/>
      <c r="F965" s="95"/>
      <c r="G965" s="95"/>
      <c r="H965" s="95"/>
      <c r="I965" s="95">
        <f>Parts_Purchase[[#This Row],[Qty In]]*Parts_Purchase[[#This Row],[MRP]]</f>
        <v>0</v>
      </c>
      <c r="J965" s="14">
        <f t="shared" si="38"/>
        <v>1</v>
      </c>
      <c r="K965" s="37">
        <f t="shared" si="39"/>
        <v>1900</v>
      </c>
    </row>
    <row r="966" spans="1:11" x14ac:dyDescent="0.35">
      <c r="A966" s="93"/>
      <c r="B966" s="94"/>
      <c r="C966" s="95"/>
      <c r="D966" s="95"/>
      <c r="E966" s="95"/>
      <c r="F966" s="95"/>
      <c r="G966" s="95"/>
      <c r="H966" s="95"/>
      <c r="I966" s="95">
        <f>Parts_Purchase[[#This Row],[Qty In]]*Parts_Purchase[[#This Row],[MRP]]</f>
        <v>0</v>
      </c>
      <c r="J966" s="14">
        <f t="shared" si="38"/>
        <v>1</v>
      </c>
      <c r="K966" s="37">
        <f t="shared" si="39"/>
        <v>1900</v>
      </c>
    </row>
    <row r="967" spans="1:11" x14ac:dyDescent="0.35">
      <c r="A967" s="93"/>
      <c r="B967" s="94"/>
      <c r="C967" s="95"/>
      <c r="D967" s="95"/>
      <c r="E967" s="95"/>
      <c r="F967" s="95"/>
      <c r="G967" s="95"/>
      <c r="H967" s="95"/>
      <c r="I967" s="95">
        <f>Parts_Purchase[[#This Row],[Qty In]]*Parts_Purchase[[#This Row],[MRP]]</f>
        <v>0</v>
      </c>
      <c r="J967" s="14">
        <f t="shared" si="38"/>
        <v>1</v>
      </c>
      <c r="K967" s="37">
        <f t="shared" si="39"/>
        <v>1900</v>
      </c>
    </row>
    <row r="968" spans="1:11" x14ac:dyDescent="0.35">
      <c r="A968" s="93"/>
      <c r="B968" s="94"/>
      <c r="C968" s="95"/>
      <c r="D968" s="95"/>
      <c r="E968" s="95"/>
      <c r="F968" s="95"/>
      <c r="G968" s="95"/>
      <c r="H968" s="95"/>
      <c r="I968" s="95">
        <f>Parts_Purchase[[#This Row],[Qty In]]*Parts_Purchase[[#This Row],[MRP]]</f>
        <v>0</v>
      </c>
      <c r="J968" s="14">
        <f t="shared" si="38"/>
        <v>1</v>
      </c>
      <c r="K968" s="37">
        <f t="shared" si="39"/>
        <v>1900</v>
      </c>
    </row>
    <row r="969" spans="1:11" x14ac:dyDescent="0.35">
      <c r="A969" s="93"/>
      <c r="B969" s="94"/>
      <c r="C969" s="95"/>
      <c r="D969" s="95"/>
      <c r="E969" s="95"/>
      <c r="F969" s="95"/>
      <c r="G969" s="95"/>
      <c r="H969" s="95"/>
      <c r="I969" s="95">
        <f>Parts_Purchase[[#This Row],[Qty In]]*Parts_Purchase[[#This Row],[MRP]]</f>
        <v>0</v>
      </c>
      <c r="J969" s="14">
        <f t="shared" si="38"/>
        <v>1</v>
      </c>
      <c r="K969" s="37">
        <f t="shared" si="39"/>
        <v>1900</v>
      </c>
    </row>
    <row r="970" spans="1:11" x14ac:dyDescent="0.35">
      <c r="A970" s="93"/>
      <c r="B970" s="94"/>
      <c r="C970" s="95"/>
      <c r="D970" s="95"/>
      <c r="E970" s="95"/>
      <c r="F970" s="95"/>
      <c r="G970" s="95"/>
      <c r="H970" s="95"/>
      <c r="I970" s="95">
        <f>Parts_Purchase[[#This Row],[Qty In]]*Parts_Purchase[[#This Row],[MRP]]</f>
        <v>0</v>
      </c>
      <c r="J970" s="14">
        <f t="shared" si="38"/>
        <v>1</v>
      </c>
      <c r="K970" s="37">
        <f t="shared" si="39"/>
        <v>1900</v>
      </c>
    </row>
    <row r="971" spans="1:11" x14ac:dyDescent="0.35">
      <c r="A971" s="93"/>
      <c r="B971" s="94"/>
      <c r="C971" s="95"/>
      <c r="D971" s="95"/>
      <c r="E971" s="95"/>
      <c r="F971" s="95"/>
      <c r="G971" s="95"/>
      <c r="H971" s="95"/>
      <c r="I971" s="95">
        <f>Parts_Purchase[[#This Row],[Qty In]]*Parts_Purchase[[#This Row],[MRP]]</f>
        <v>0</v>
      </c>
      <c r="J971" s="14">
        <f t="shared" si="38"/>
        <v>1</v>
      </c>
      <c r="K971" s="37">
        <f t="shared" si="39"/>
        <v>1900</v>
      </c>
    </row>
    <row r="972" spans="1:11" x14ac:dyDescent="0.35">
      <c r="A972" s="93"/>
      <c r="B972" s="94"/>
      <c r="C972" s="95"/>
      <c r="D972" s="95"/>
      <c r="E972" s="95"/>
      <c r="F972" s="95"/>
      <c r="G972" s="95"/>
      <c r="H972" s="95"/>
      <c r="I972" s="95">
        <f>Parts_Purchase[[#This Row],[Qty In]]*Parts_Purchase[[#This Row],[MRP]]</f>
        <v>0</v>
      </c>
      <c r="J972" s="14">
        <f t="shared" si="38"/>
        <v>1</v>
      </c>
      <c r="K972" s="37">
        <f t="shared" si="39"/>
        <v>1900</v>
      </c>
    </row>
    <row r="973" spans="1:11" x14ac:dyDescent="0.35">
      <c r="A973" s="93"/>
      <c r="B973" s="94"/>
      <c r="C973" s="95"/>
      <c r="D973" s="95"/>
      <c r="E973" s="95"/>
      <c r="F973" s="95"/>
      <c r="G973" s="95"/>
      <c r="H973" s="95"/>
      <c r="I973" s="95">
        <f>Parts_Purchase[[#This Row],[Qty In]]*Parts_Purchase[[#This Row],[MRP]]</f>
        <v>0</v>
      </c>
      <c r="J973" s="14">
        <f t="shared" si="38"/>
        <v>1</v>
      </c>
      <c r="K973" s="37">
        <f t="shared" si="39"/>
        <v>1900</v>
      </c>
    </row>
    <row r="974" spans="1:11" x14ac:dyDescent="0.35">
      <c r="A974" s="93"/>
      <c r="B974" s="94"/>
      <c r="C974" s="95"/>
      <c r="D974" s="95"/>
      <c r="E974" s="95"/>
      <c r="F974" s="95"/>
      <c r="G974" s="95"/>
      <c r="H974" s="95"/>
      <c r="I974" s="95">
        <f>Parts_Purchase[[#This Row],[Qty In]]*Parts_Purchase[[#This Row],[MRP]]</f>
        <v>0</v>
      </c>
      <c r="J974" s="14">
        <f t="shared" si="38"/>
        <v>1</v>
      </c>
      <c r="K974" s="37">
        <f t="shared" si="39"/>
        <v>1900</v>
      </c>
    </row>
    <row r="975" spans="1:11" x14ac:dyDescent="0.35">
      <c r="A975" s="93"/>
      <c r="B975" s="94"/>
      <c r="C975" s="95"/>
      <c r="D975" s="95"/>
      <c r="E975" s="95"/>
      <c r="F975" s="95"/>
      <c r="G975" s="95"/>
      <c r="H975" s="95"/>
      <c r="I975" s="95">
        <f>Parts_Purchase[[#This Row],[Qty In]]*Parts_Purchase[[#This Row],[MRP]]</f>
        <v>0</v>
      </c>
      <c r="J975" s="14">
        <f t="shared" si="38"/>
        <v>1</v>
      </c>
      <c r="K975" s="37">
        <f t="shared" si="39"/>
        <v>1900</v>
      </c>
    </row>
    <row r="976" spans="1:11" x14ac:dyDescent="0.35">
      <c r="A976" s="93"/>
      <c r="B976" s="94"/>
      <c r="C976" s="95"/>
      <c r="D976" s="95"/>
      <c r="E976" s="95"/>
      <c r="F976" s="95"/>
      <c r="G976" s="95"/>
      <c r="H976" s="95"/>
      <c r="I976" s="95">
        <f>Parts_Purchase[[#This Row],[Qty In]]*Parts_Purchase[[#This Row],[MRP]]</f>
        <v>0</v>
      </c>
      <c r="J976" s="14">
        <f t="shared" si="38"/>
        <v>1</v>
      </c>
      <c r="K976" s="37">
        <f t="shared" si="39"/>
        <v>1900</v>
      </c>
    </row>
    <row r="977" spans="1:11" x14ac:dyDescent="0.35">
      <c r="A977" s="93"/>
      <c r="B977" s="94"/>
      <c r="C977" s="95"/>
      <c r="D977" s="95"/>
      <c r="E977" s="95"/>
      <c r="F977" s="95"/>
      <c r="G977" s="95"/>
      <c r="H977" s="95"/>
      <c r="I977" s="95">
        <f>Parts_Purchase[[#This Row],[Qty In]]*Parts_Purchase[[#This Row],[MRP]]</f>
        <v>0</v>
      </c>
      <c r="J977" s="14">
        <f t="shared" si="38"/>
        <v>1</v>
      </c>
      <c r="K977" s="37">
        <f t="shared" si="39"/>
        <v>1900</v>
      </c>
    </row>
    <row r="978" spans="1:11" x14ac:dyDescent="0.35">
      <c r="A978" s="93"/>
      <c r="B978" s="94"/>
      <c r="C978" s="95"/>
      <c r="D978" s="95"/>
      <c r="E978" s="95"/>
      <c r="F978" s="95"/>
      <c r="G978" s="95"/>
      <c r="H978" s="95"/>
      <c r="I978" s="95">
        <f>Parts_Purchase[[#This Row],[Qty In]]*Parts_Purchase[[#This Row],[MRP]]</f>
        <v>0</v>
      </c>
      <c r="J978" s="14">
        <f t="shared" si="38"/>
        <v>1</v>
      </c>
      <c r="K978" s="37">
        <f t="shared" si="39"/>
        <v>1900</v>
      </c>
    </row>
    <row r="979" spans="1:11" x14ac:dyDescent="0.35">
      <c r="A979" s="93"/>
      <c r="B979" s="94"/>
      <c r="C979" s="95"/>
      <c r="D979" s="95"/>
      <c r="E979" s="95"/>
      <c r="F979" s="95"/>
      <c r="G979" s="95"/>
      <c r="H979" s="95"/>
      <c r="I979" s="95">
        <f>Parts_Purchase[[#This Row],[Qty In]]*Parts_Purchase[[#This Row],[MRP]]</f>
        <v>0</v>
      </c>
      <c r="J979" s="14">
        <f t="shared" si="38"/>
        <v>1</v>
      </c>
      <c r="K979" s="37">
        <f t="shared" si="39"/>
        <v>1900</v>
      </c>
    </row>
    <row r="980" spans="1:11" x14ac:dyDescent="0.35">
      <c r="A980" s="93"/>
      <c r="B980" s="94"/>
      <c r="C980" s="95"/>
      <c r="D980" s="95"/>
      <c r="E980" s="95"/>
      <c r="F980" s="95"/>
      <c r="G980" s="95"/>
      <c r="H980" s="95"/>
      <c r="I980" s="95">
        <f>Parts_Purchase[[#This Row],[Qty In]]*Parts_Purchase[[#This Row],[MRP]]</f>
        <v>0</v>
      </c>
      <c r="J980" s="14">
        <f t="shared" si="38"/>
        <v>1</v>
      </c>
      <c r="K980" s="37">
        <f t="shared" si="39"/>
        <v>1900</v>
      </c>
    </row>
    <row r="981" spans="1:11" x14ac:dyDescent="0.35">
      <c r="A981" s="93"/>
      <c r="B981" s="94"/>
      <c r="C981" s="95"/>
      <c r="D981" s="95"/>
      <c r="E981" s="95"/>
      <c r="F981" s="95"/>
      <c r="G981" s="95"/>
      <c r="H981" s="95"/>
      <c r="I981" s="95">
        <f>Parts_Purchase[[#This Row],[Qty In]]*Parts_Purchase[[#This Row],[MRP]]</f>
        <v>0</v>
      </c>
      <c r="J981" s="14">
        <f t="shared" si="38"/>
        <v>1</v>
      </c>
      <c r="K981" s="37">
        <f t="shared" si="39"/>
        <v>1900</v>
      </c>
    </row>
    <row r="982" spans="1:11" x14ac:dyDescent="0.35">
      <c r="A982" s="93"/>
      <c r="B982" s="94"/>
      <c r="C982" s="95"/>
      <c r="D982" s="95"/>
      <c r="E982" s="95"/>
      <c r="F982" s="95"/>
      <c r="G982" s="95"/>
      <c r="H982" s="95"/>
      <c r="I982" s="95">
        <f>Parts_Purchase[[#This Row],[Qty In]]*Parts_Purchase[[#This Row],[MRP]]</f>
        <v>0</v>
      </c>
      <c r="J982" s="14">
        <f t="shared" si="38"/>
        <v>1</v>
      </c>
      <c r="K982" s="37">
        <f t="shared" si="39"/>
        <v>1900</v>
      </c>
    </row>
    <row r="983" spans="1:11" x14ac:dyDescent="0.35">
      <c r="A983" s="93"/>
      <c r="B983" s="94"/>
      <c r="C983" s="95"/>
      <c r="D983" s="95"/>
      <c r="E983" s="95"/>
      <c r="F983" s="95"/>
      <c r="G983" s="95"/>
      <c r="H983" s="95"/>
      <c r="I983" s="95">
        <f>Parts_Purchase[[#This Row],[Qty In]]*Parts_Purchase[[#This Row],[MRP]]</f>
        <v>0</v>
      </c>
      <c r="J983" s="14">
        <f t="shared" ref="J983:J1046" si="40">MONTH(B983)</f>
        <v>1</v>
      </c>
      <c r="K983" s="37">
        <f t="shared" ref="K983:K1046" si="41">YEAR(B983)</f>
        <v>1900</v>
      </c>
    </row>
    <row r="984" spans="1:11" x14ac:dyDescent="0.35">
      <c r="A984" s="93"/>
      <c r="B984" s="94"/>
      <c r="C984" s="95"/>
      <c r="D984" s="95"/>
      <c r="E984" s="95"/>
      <c r="F984" s="95"/>
      <c r="G984" s="95"/>
      <c r="H984" s="95"/>
      <c r="I984" s="95">
        <f>Parts_Purchase[[#This Row],[Qty In]]*Parts_Purchase[[#This Row],[MRP]]</f>
        <v>0</v>
      </c>
      <c r="J984" s="14">
        <f t="shared" si="40"/>
        <v>1</v>
      </c>
      <c r="K984" s="37">
        <f t="shared" si="41"/>
        <v>1900</v>
      </c>
    </row>
    <row r="985" spans="1:11" x14ac:dyDescent="0.35">
      <c r="A985" s="93"/>
      <c r="B985" s="94"/>
      <c r="C985" s="95"/>
      <c r="D985" s="95"/>
      <c r="E985" s="95"/>
      <c r="F985" s="95"/>
      <c r="G985" s="95"/>
      <c r="H985" s="95"/>
      <c r="I985" s="95">
        <f>Parts_Purchase[[#This Row],[Qty In]]*Parts_Purchase[[#This Row],[MRP]]</f>
        <v>0</v>
      </c>
      <c r="J985" s="14">
        <f t="shared" si="40"/>
        <v>1</v>
      </c>
      <c r="K985" s="37">
        <f t="shared" si="41"/>
        <v>1900</v>
      </c>
    </row>
    <row r="986" spans="1:11" x14ac:dyDescent="0.35">
      <c r="A986" s="93"/>
      <c r="B986" s="94"/>
      <c r="C986" s="95"/>
      <c r="D986" s="95"/>
      <c r="E986" s="95"/>
      <c r="F986" s="95"/>
      <c r="G986" s="95"/>
      <c r="H986" s="95"/>
      <c r="I986" s="95">
        <f>Parts_Purchase[[#This Row],[Qty In]]*Parts_Purchase[[#This Row],[MRP]]</f>
        <v>0</v>
      </c>
      <c r="J986" s="14">
        <f t="shared" si="40"/>
        <v>1</v>
      </c>
      <c r="K986" s="37">
        <f t="shared" si="41"/>
        <v>1900</v>
      </c>
    </row>
    <row r="987" spans="1:11" x14ac:dyDescent="0.35">
      <c r="A987" s="93"/>
      <c r="B987" s="94"/>
      <c r="C987" s="95"/>
      <c r="D987" s="95"/>
      <c r="E987" s="95"/>
      <c r="F987" s="95"/>
      <c r="G987" s="95"/>
      <c r="H987" s="95"/>
      <c r="I987" s="95">
        <f>Parts_Purchase[[#This Row],[Qty In]]*Parts_Purchase[[#This Row],[MRP]]</f>
        <v>0</v>
      </c>
      <c r="J987" s="14">
        <f t="shared" si="40"/>
        <v>1</v>
      </c>
      <c r="K987" s="37">
        <f t="shared" si="41"/>
        <v>1900</v>
      </c>
    </row>
    <row r="988" spans="1:11" x14ac:dyDescent="0.35">
      <c r="A988" s="93"/>
      <c r="B988" s="94"/>
      <c r="C988" s="95"/>
      <c r="D988" s="95"/>
      <c r="E988" s="95"/>
      <c r="F988" s="95"/>
      <c r="G988" s="95"/>
      <c r="H988" s="95"/>
      <c r="I988" s="95">
        <f>Parts_Purchase[[#This Row],[Qty In]]*Parts_Purchase[[#This Row],[MRP]]</f>
        <v>0</v>
      </c>
      <c r="J988" s="14">
        <f t="shared" si="40"/>
        <v>1</v>
      </c>
      <c r="K988" s="37">
        <f t="shared" si="41"/>
        <v>1900</v>
      </c>
    </row>
    <row r="989" spans="1:11" x14ac:dyDescent="0.35">
      <c r="A989" s="93"/>
      <c r="B989" s="94"/>
      <c r="C989" s="95"/>
      <c r="D989" s="95"/>
      <c r="E989" s="95"/>
      <c r="F989" s="95"/>
      <c r="G989" s="95"/>
      <c r="H989" s="95"/>
      <c r="I989" s="95">
        <f>Parts_Purchase[[#This Row],[Qty In]]*Parts_Purchase[[#This Row],[MRP]]</f>
        <v>0</v>
      </c>
      <c r="J989" s="14">
        <f t="shared" si="40"/>
        <v>1</v>
      </c>
      <c r="K989" s="37">
        <f t="shared" si="41"/>
        <v>1900</v>
      </c>
    </row>
    <row r="990" spans="1:11" x14ac:dyDescent="0.35">
      <c r="A990" s="93"/>
      <c r="B990" s="94"/>
      <c r="C990" s="95"/>
      <c r="D990" s="95"/>
      <c r="E990" s="95"/>
      <c r="F990" s="95"/>
      <c r="G990" s="95"/>
      <c r="H990" s="95"/>
      <c r="I990" s="95">
        <f>Parts_Purchase[[#This Row],[Qty In]]*Parts_Purchase[[#This Row],[MRP]]</f>
        <v>0</v>
      </c>
      <c r="J990" s="14">
        <f t="shared" si="40"/>
        <v>1</v>
      </c>
      <c r="K990" s="37">
        <f t="shared" si="41"/>
        <v>1900</v>
      </c>
    </row>
    <row r="991" spans="1:11" x14ac:dyDescent="0.35">
      <c r="A991" s="93"/>
      <c r="B991" s="94"/>
      <c r="C991" s="95"/>
      <c r="D991" s="95"/>
      <c r="E991" s="95"/>
      <c r="F991" s="95"/>
      <c r="G991" s="95"/>
      <c r="H991" s="95"/>
      <c r="I991" s="95">
        <f>Parts_Purchase[[#This Row],[Qty In]]*Parts_Purchase[[#This Row],[MRP]]</f>
        <v>0</v>
      </c>
      <c r="J991" s="14">
        <f t="shared" si="40"/>
        <v>1</v>
      </c>
      <c r="K991" s="37">
        <f t="shared" si="41"/>
        <v>1900</v>
      </c>
    </row>
    <row r="992" spans="1:11" x14ac:dyDescent="0.35">
      <c r="A992" s="93"/>
      <c r="B992" s="94"/>
      <c r="C992" s="95"/>
      <c r="D992" s="95"/>
      <c r="E992" s="95"/>
      <c r="F992" s="95"/>
      <c r="G992" s="95"/>
      <c r="H992" s="95"/>
      <c r="I992" s="95">
        <f>Parts_Purchase[[#This Row],[Qty In]]*Parts_Purchase[[#This Row],[MRP]]</f>
        <v>0</v>
      </c>
      <c r="J992" s="14">
        <f t="shared" si="40"/>
        <v>1</v>
      </c>
      <c r="K992" s="37">
        <f t="shared" si="41"/>
        <v>1900</v>
      </c>
    </row>
    <row r="993" spans="1:11" x14ac:dyDescent="0.35">
      <c r="A993" s="93"/>
      <c r="B993" s="94"/>
      <c r="C993" s="95"/>
      <c r="D993" s="95"/>
      <c r="E993" s="95"/>
      <c r="F993" s="95"/>
      <c r="G993" s="95"/>
      <c r="H993" s="95"/>
      <c r="I993" s="95">
        <f>Parts_Purchase[[#This Row],[Qty In]]*Parts_Purchase[[#This Row],[MRP]]</f>
        <v>0</v>
      </c>
      <c r="J993" s="14">
        <f t="shared" si="40"/>
        <v>1</v>
      </c>
      <c r="K993" s="37">
        <f t="shared" si="41"/>
        <v>1900</v>
      </c>
    </row>
    <row r="994" spans="1:11" x14ac:dyDescent="0.35">
      <c r="A994" s="93"/>
      <c r="B994" s="94"/>
      <c r="C994" s="95"/>
      <c r="D994" s="95"/>
      <c r="E994" s="95"/>
      <c r="F994" s="95"/>
      <c r="G994" s="95"/>
      <c r="H994" s="95"/>
      <c r="I994" s="95">
        <f>Parts_Purchase[[#This Row],[Qty In]]*Parts_Purchase[[#This Row],[MRP]]</f>
        <v>0</v>
      </c>
      <c r="J994" s="14">
        <f t="shared" si="40"/>
        <v>1</v>
      </c>
      <c r="K994" s="37">
        <f t="shared" si="41"/>
        <v>1900</v>
      </c>
    </row>
    <row r="995" spans="1:11" x14ac:dyDescent="0.35">
      <c r="A995" s="93"/>
      <c r="B995" s="94"/>
      <c r="C995" s="95"/>
      <c r="D995" s="95"/>
      <c r="E995" s="95"/>
      <c r="F995" s="95"/>
      <c r="G995" s="95"/>
      <c r="H995" s="95"/>
      <c r="I995" s="95">
        <f>Parts_Purchase[[#This Row],[Qty In]]*Parts_Purchase[[#This Row],[MRP]]</f>
        <v>0</v>
      </c>
      <c r="J995" s="14">
        <f t="shared" si="40"/>
        <v>1</v>
      </c>
      <c r="K995" s="37">
        <f t="shared" si="41"/>
        <v>1900</v>
      </c>
    </row>
    <row r="996" spans="1:11" x14ac:dyDescent="0.35">
      <c r="A996" s="93"/>
      <c r="B996" s="94"/>
      <c r="C996" s="95"/>
      <c r="D996" s="95"/>
      <c r="E996" s="95"/>
      <c r="F996" s="95"/>
      <c r="G996" s="95"/>
      <c r="H996" s="95"/>
      <c r="I996" s="95">
        <f>Parts_Purchase[[#This Row],[Qty In]]*Parts_Purchase[[#This Row],[MRP]]</f>
        <v>0</v>
      </c>
      <c r="J996" s="14">
        <f t="shared" si="40"/>
        <v>1</v>
      </c>
      <c r="K996" s="37">
        <f t="shared" si="41"/>
        <v>1900</v>
      </c>
    </row>
    <row r="997" spans="1:11" x14ac:dyDescent="0.35">
      <c r="A997" s="93"/>
      <c r="B997" s="94"/>
      <c r="C997" s="95"/>
      <c r="D997" s="95"/>
      <c r="E997" s="95"/>
      <c r="F997" s="95"/>
      <c r="G997" s="95"/>
      <c r="H997" s="95"/>
      <c r="I997" s="95">
        <f>Parts_Purchase[[#This Row],[Qty In]]*Parts_Purchase[[#This Row],[MRP]]</f>
        <v>0</v>
      </c>
      <c r="J997" s="14">
        <f t="shared" si="40"/>
        <v>1</v>
      </c>
      <c r="K997" s="37">
        <f t="shared" si="41"/>
        <v>1900</v>
      </c>
    </row>
    <row r="998" spans="1:11" x14ac:dyDescent="0.35">
      <c r="A998" s="93"/>
      <c r="B998" s="94"/>
      <c r="C998" s="95"/>
      <c r="D998" s="95"/>
      <c r="E998" s="95"/>
      <c r="F998" s="95"/>
      <c r="G998" s="95"/>
      <c r="H998" s="95"/>
      <c r="I998" s="95">
        <f>Parts_Purchase[[#This Row],[Qty In]]*Parts_Purchase[[#This Row],[MRP]]</f>
        <v>0</v>
      </c>
      <c r="J998" s="14">
        <f t="shared" si="40"/>
        <v>1</v>
      </c>
      <c r="K998" s="37">
        <f t="shared" si="41"/>
        <v>1900</v>
      </c>
    </row>
    <row r="999" spans="1:11" x14ac:dyDescent="0.35">
      <c r="A999" s="93"/>
      <c r="B999" s="94"/>
      <c r="C999" s="95"/>
      <c r="D999" s="95"/>
      <c r="E999" s="95"/>
      <c r="F999" s="95"/>
      <c r="G999" s="95"/>
      <c r="H999" s="95"/>
      <c r="I999" s="95">
        <f>Parts_Purchase[[#This Row],[Qty In]]*Parts_Purchase[[#This Row],[MRP]]</f>
        <v>0</v>
      </c>
      <c r="J999" s="14">
        <f t="shared" si="40"/>
        <v>1</v>
      </c>
      <c r="K999" s="37">
        <f t="shared" si="41"/>
        <v>1900</v>
      </c>
    </row>
    <row r="1000" spans="1:11" x14ac:dyDescent="0.35">
      <c r="A1000" s="93"/>
      <c r="B1000" s="94"/>
      <c r="C1000" s="95"/>
      <c r="D1000" s="95"/>
      <c r="E1000" s="95"/>
      <c r="F1000" s="95"/>
      <c r="G1000" s="95"/>
      <c r="H1000" s="95"/>
      <c r="I1000" s="95">
        <f>Parts_Purchase[[#This Row],[Qty In]]*Parts_Purchase[[#This Row],[MRP]]</f>
        <v>0</v>
      </c>
      <c r="J1000" s="14">
        <f t="shared" si="40"/>
        <v>1</v>
      </c>
      <c r="K1000" s="37">
        <f t="shared" si="41"/>
        <v>1900</v>
      </c>
    </row>
    <row r="1001" spans="1:11" x14ac:dyDescent="0.35">
      <c r="A1001" s="93"/>
      <c r="B1001" s="94"/>
      <c r="C1001" s="95"/>
      <c r="D1001" s="95"/>
      <c r="E1001" s="95"/>
      <c r="F1001" s="95"/>
      <c r="G1001" s="95"/>
      <c r="H1001" s="95"/>
      <c r="I1001" s="95">
        <f>Parts_Purchase[[#This Row],[Qty In]]*Parts_Purchase[[#This Row],[MRP]]</f>
        <v>0</v>
      </c>
      <c r="J1001" s="14">
        <f t="shared" si="40"/>
        <v>1</v>
      </c>
      <c r="K1001" s="37">
        <f t="shared" si="41"/>
        <v>1900</v>
      </c>
    </row>
    <row r="1002" spans="1:11" x14ac:dyDescent="0.35">
      <c r="A1002" s="93"/>
      <c r="B1002" s="94"/>
      <c r="C1002" s="95"/>
      <c r="D1002" s="95"/>
      <c r="E1002" s="95"/>
      <c r="F1002" s="95"/>
      <c r="G1002" s="95"/>
      <c r="H1002" s="95"/>
      <c r="I1002" s="95">
        <f>Parts_Purchase[[#This Row],[Qty In]]*Parts_Purchase[[#This Row],[MRP]]</f>
        <v>0</v>
      </c>
      <c r="J1002" s="14">
        <f t="shared" si="40"/>
        <v>1</v>
      </c>
      <c r="K1002" s="37">
        <f t="shared" si="41"/>
        <v>1900</v>
      </c>
    </row>
    <row r="1003" spans="1:11" x14ac:dyDescent="0.35">
      <c r="A1003" s="93"/>
      <c r="B1003" s="94"/>
      <c r="C1003" s="95"/>
      <c r="D1003" s="95"/>
      <c r="E1003" s="95"/>
      <c r="F1003" s="95"/>
      <c r="G1003" s="95"/>
      <c r="H1003" s="95"/>
      <c r="I1003" s="95">
        <f>Parts_Purchase[[#This Row],[Qty In]]*Parts_Purchase[[#This Row],[MRP]]</f>
        <v>0</v>
      </c>
      <c r="J1003" s="14">
        <f t="shared" si="40"/>
        <v>1</v>
      </c>
      <c r="K1003" s="37">
        <f t="shared" si="41"/>
        <v>1900</v>
      </c>
    </row>
    <row r="1004" spans="1:11" x14ac:dyDescent="0.35">
      <c r="A1004" s="93"/>
      <c r="B1004" s="94"/>
      <c r="C1004" s="95"/>
      <c r="D1004" s="95"/>
      <c r="E1004" s="95"/>
      <c r="F1004" s="95"/>
      <c r="G1004" s="95"/>
      <c r="H1004" s="95"/>
      <c r="I1004" s="95">
        <f>Parts_Purchase[[#This Row],[Qty In]]*Parts_Purchase[[#This Row],[MRP]]</f>
        <v>0</v>
      </c>
      <c r="J1004" s="14">
        <f t="shared" si="40"/>
        <v>1</v>
      </c>
      <c r="K1004" s="37">
        <f t="shared" si="41"/>
        <v>1900</v>
      </c>
    </row>
    <row r="1005" spans="1:11" x14ac:dyDescent="0.35">
      <c r="A1005" s="93"/>
      <c r="B1005" s="94"/>
      <c r="C1005" s="95"/>
      <c r="D1005" s="95"/>
      <c r="E1005" s="95"/>
      <c r="F1005" s="95"/>
      <c r="G1005" s="95"/>
      <c r="H1005" s="95"/>
      <c r="I1005" s="95">
        <f>Parts_Purchase[[#This Row],[Qty In]]*Parts_Purchase[[#This Row],[MRP]]</f>
        <v>0</v>
      </c>
      <c r="J1005" s="14">
        <f t="shared" si="40"/>
        <v>1</v>
      </c>
      <c r="K1005" s="37">
        <f t="shared" si="41"/>
        <v>1900</v>
      </c>
    </row>
    <row r="1006" spans="1:11" x14ac:dyDescent="0.35">
      <c r="A1006" s="93"/>
      <c r="B1006" s="94"/>
      <c r="C1006" s="95"/>
      <c r="D1006" s="95"/>
      <c r="E1006" s="95"/>
      <c r="F1006" s="95"/>
      <c r="G1006" s="95"/>
      <c r="H1006" s="95"/>
      <c r="I1006" s="95">
        <f>Parts_Purchase[[#This Row],[Qty In]]*Parts_Purchase[[#This Row],[MRP]]</f>
        <v>0</v>
      </c>
      <c r="J1006" s="14">
        <f t="shared" si="40"/>
        <v>1</v>
      </c>
      <c r="K1006" s="37">
        <f t="shared" si="41"/>
        <v>1900</v>
      </c>
    </row>
    <row r="1007" spans="1:11" x14ac:dyDescent="0.35">
      <c r="A1007" s="93"/>
      <c r="B1007" s="94"/>
      <c r="C1007" s="95"/>
      <c r="D1007" s="95"/>
      <c r="E1007" s="95"/>
      <c r="F1007" s="95"/>
      <c r="G1007" s="95"/>
      <c r="H1007" s="95"/>
      <c r="I1007" s="95">
        <f>Parts_Purchase[[#This Row],[Qty In]]*Parts_Purchase[[#This Row],[MRP]]</f>
        <v>0</v>
      </c>
      <c r="J1007" s="14">
        <f t="shared" si="40"/>
        <v>1</v>
      </c>
      <c r="K1007" s="37">
        <f t="shared" si="41"/>
        <v>1900</v>
      </c>
    </row>
    <row r="1008" spans="1:11" x14ac:dyDescent="0.35">
      <c r="A1008" s="93"/>
      <c r="B1008" s="94"/>
      <c r="C1008" s="95"/>
      <c r="D1008" s="95"/>
      <c r="E1008" s="95"/>
      <c r="F1008" s="95"/>
      <c r="G1008" s="95"/>
      <c r="H1008" s="95"/>
      <c r="I1008" s="95">
        <f>Parts_Purchase[[#This Row],[Qty In]]*Parts_Purchase[[#This Row],[MRP]]</f>
        <v>0</v>
      </c>
      <c r="J1008" s="14">
        <f t="shared" si="40"/>
        <v>1</v>
      </c>
      <c r="K1008" s="37">
        <f t="shared" si="41"/>
        <v>1900</v>
      </c>
    </row>
    <row r="1009" spans="1:11" x14ac:dyDescent="0.35">
      <c r="A1009" s="93"/>
      <c r="B1009" s="94"/>
      <c r="C1009" s="95"/>
      <c r="D1009" s="95"/>
      <c r="E1009" s="95"/>
      <c r="F1009" s="95"/>
      <c r="G1009" s="95"/>
      <c r="H1009" s="95"/>
      <c r="I1009" s="95">
        <f>Parts_Purchase[[#This Row],[Qty In]]*Parts_Purchase[[#This Row],[MRP]]</f>
        <v>0</v>
      </c>
      <c r="J1009" s="14">
        <f t="shared" si="40"/>
        <v>1</v>
      </c>
      <c r="K1009" s="37">
        <f t="shared" si="41"/>
        <v>1900</v>
      </c>
    </row>
    <row r="1010" spans="1:11" x14ac:dyDescent="0.35">
      <c r="A1010" s="93"/>
      <c r="B1010" s="94"/>
      <c r="C1010" s="95"/>
      <c r="D1010" s="95"/>
      <c r="E1010" s="95"/>
      <c r="F1010" s="95"/>
      <c r="G1010" s="95"/>
      <c r="H1010" s="95"/>
      <c r="I1010" s="95">
        <f>Parts_Purchase[[#This Row],[Qty In]]*Parts_Purchase[[#This Row],[MRP]]</f>
        <v>0</v>
      </c>
      <c r="J1010" s="14">
        <f t="shared" si="40"/>
        <v>1</v>
      </c>
      <c r="K1010" s="37">
        <f t="shared" si="41"/>
        <v>1900</v>
      </c>
    </row>
    <row r="1011" spans="1:11" x14ac:dyDescent="0.35">
      <c r="A1011" s="93"/>
      <c r="B1011" s="94"/>
      <c r="C1011" s="95"/>
      <c r="D1011" s="95"/>
      <c r="E1011" s="95"/>
      <c r="F1011" s="95"/>
      <c r="G1011" s="95"/>
      <c r="H1011" s="95"/>
      <c r="I1011" s="95">
        <f>Parts_Purchase[[#This Row],[Qty In]]*Parts_Purchase[[#This Row],[MRP]]</f>
        <v>0</v>
      </c>
      <c r="J1011" s="14">
        <f t="shared" si="40"/>
        <v>1</v>
      </c>
      <c r="K1011" s="37">
        <f t="shared" si="41"/>
        <v>1900</v>
      </c>
    </row>
    <row r="1012" spans="1:11" x14ac:dyDescent="0.35">
      <c r="A1012" s="93"/>
      <c r="B1012" s="94"/>
      <c r="C1012" s="95"/>
      <c r="D1012" s="95"/>
      <c r="E1012" s="95"/>
      <c r="F1012" s="95"/>
      <c r="G1012" s="95"/>
      <c r="H1012" s="95"/>
      <c r="I1012" s="95">
        <f>Parts_Purchase[[#This Row],[Qty In]]*Parts_Purchase[[#This Row],[MRP]]</f>
        <v>0</v>
      </c>
      <c r="J1012" s="14">
        <f t="shared" si="40"/>
        <v>1</v>
      </c>
      <c r="K1012" s="37">
        <f t="shared" si="41"/>
        <v>1900</v>
      </c>
    </row>
    <row r="1013" spans="1:11" x14ac:dyDescent="0.35">
      <c r="A1013" s="93"/>
      <c r="B1013" s="94"/>
      <c r="C1013" s="95"/>
      <c r="D1013" s="95"/>
      <c r="E1013" s="95"/>
      <c r="F1013" s="95"/>
      <c r="G1013" s="95"/>
      <c r="H1013" s="95"/>
      <c r="I1013" s="95">
        <f>Parts_Purchase[[#This Row],[Qty In]]*Parts_Purchase[[#This Row],[MRP]]</f>
        <v>0</v>
      </c>
      <c r="J1013" s="14">
        <f t="shared" si="40"/>
        <v>1</v>
      </c>
      <c r="K1013" s="37">
        <f t="shared" si="41"/>
        <v>1900</v>
      </c>
    </row>
    <row r="1014" spans="1:11" x14ac:dyDescent="0.35">
      <c r="A1014" s="93"/>
      <c r="B1014" s="94"/>
      <c r="C1014" s="95"/>
      <c r="D1014" s="95"/>
      <c r="E1014" s="95"/>
      <c r="F1014" s="95"/>
      <c r="G1014" s="95"/>
      <c r="H1014" s="95"/>
      <c r="I1014" s="95">
        <f>Parts_Purchase[[#This Row],[Qty In]]*Parts_Purchase[[#This Row],[MRP]]</f>
        <v>0</v>
      </c>
      <c r="J1014" s="14">
        <f t="shared" si="40"/>
        <v>1</v>
      </c>
      <c r="K1014" s="37">
        <f t="shared" si="41"/>
        <v>1900</v>
      </c>
    </row>
    <row r="1015" spans="1:11" x14ac:dyDescent="0.35">
      <c r="A1015" s="93"/>
      <c r="B1015" s="94"/>
      <c r="C1015" s="95"/>
      <c r="D1015" s="95"/>
      <c r="E1015" s="95"/>
      <c r="F1015" s="95"/>
      <c r="G1015" s="95"/>
      <c r="H1015" s="95"/>
      <c r="I1015" s="95">
        <f>Parts_Purchase[[#This Row],[Qty In]]*Parts_Purchase[[#This Row],[MRP]]</f>
        <v>0</v>
      </c>
      <c r="J1015" s="14">
        <f t="shared" si="40"/>
        <v>1</v>
      </c>
      <c r="K1015" s="37">
        <f t="shared" si="41"/>
        <v>1900</v>
      </c>
    </row>
    <row r="1016" spans="1:11" x14ac:dyDescent="0.35">
      <c r="A1016" s="93"/>
      <c r="B1016" s="94"/>
      <c r="C1016" s="95"/>
      <c r="D1016" s="95"/>
      <c r="E1016" s="95"/>
      <c r="F1016" s="95"/>
      <c r="G1016" s="95"/>
      <c r="H1016" s="95"/>
      <c r="I1016" s="95">
        <f>Parts_Purchase[[#This Row],[Qty In]]*Parts_Purchase[[#This Row],[MRP]]</f>
        <v>0</v>
      </c>
      <c r="J1016" s="14">
        <f t="shared" si="40"/>
        <v>1</v>
      </c>
      <c r="K1016" s="37">
        <f t="shared" si="41"/>
        <v>1900</v>
      </c>
    </row>
    <row r="1017" spans="1:11" x14ac:dyDescent="0.35">
      <c r="A1017" s="93"/>
      <c r="B1017" s="94"/>
      <c r="C1017" s="95"/>
      <c r="D1017" s="95"/>
      <c r="E1017" s="95"/>
      <c r="F1017" s="95"/>
      <c r="G1017" s="95"/>
      <c r="H1017" s="95"/>
      <c r="I1017" s="95">
        <f>Parts_Purchase[[#This Row],[Qty In]]*Parts_Purchase[[#This Row],[MRP]]</f>
        <v>0</v>
      </c>
      <c r="J1017" s="14">
        <f t="shared" si="40"/>
        <v>1</v>
      </c>
      <c r="K1017" s="37">
        <f t="shared" si="41"/>
        <v>1900</v>
      </c>
    </row>
    <row r="1018" spans="1:11" x14ac:dyDescent="0.35">
      <c r="A1018" s="93"/>
      <c r="B1018" s="94"/>
      <c r="C1018" s="95"/>
      <c r="D1018" s="95"/>
      <c r="E1018" s="95"/>
      <c r="F1018" s="95"/>
      <c r="G1018" s="95"/>
      <c r="H1018" s="95"/>
      <c r="I1018" s="95">
        <f>Parts_Purchase[[#This Row],[Qty In]]*Parts_Purchase[[#This Row],[MRP]]</f>
        <v>0</v>
      </c>
      <c r="J1018" s="14">
        <f t="shared" si="40"/>
        <v>1</v>
      </c>
      <c r="K1018" s="37">
        <f t="shared" si="41"/>
        <v>1900</v>
      </c>
    </row>
    <row r="1019" spans="1:11" x14ac:dyDescent="0.35">
      <c r="A1019" s="93"/>
      <c r="B1019" s="94"/>
      <c r="C1019" s="95"/>
      <c r="D1019" s="95"/>
      <c r="E1019" s="95"/>
      <c r="F1019" s="95"/>
      <c r="G1019" s="95"/>
      <c r="H1019" s="95"/>
      <c r="I1019" s="95">
        <f>Parts_Purchase[[#This Row],[Qty In]]*Parts_Purchase[[#This Row],[MRP]]</f>
        <v>0</v>
      </c>
      <c r="J1019" s="14">
        <f t="shared" si="40"/>
        <v>1</v>
      </c>
      <c r="K1019" s="37">
        <f t="shared" si="41"/>
        <v>1900</v>
      </c>
    </row>
    <row r="1020" spans="1:11" x14ac:dyDescent="0.35">
      <c r="A1020" s="93"/>
      <c r="B1020" s="94"/>
      <c r="C1020" s="95"/>
      <c r="D1020" s="95"/>
      <c r="E1020" s="95"/>
      <c r="F1020" s="95"/>
      <c r="G1020" s="95"/>
      <c r="H1020" s="95"/>
      <c r="I1020" s="95">
        <f>Parts_Purchase[[#This Row],[Qty In]]*Parts_Purchase[[#This Row],[MRP]]</f>
        <v>0</v>
      </c>
      <c r="J1020" s="14">
        <f t="shared" si="40"/>
        <v>1</v>
      </c>
      <c r="K1020" s="37">
        <f t="shared" si="41"/>
        <v>1900</v>
      </c>
    </row>
    <row r="1021" spans="1:11" x14ac:dyDescent="0.35">
      <c r="A1021" s="93"/>
      <c r="B1021" s="94"/>
      <c r="C1021" s="95"/>
      <c r="D1021" s="95"/>
      <c r="E1021" s="95"/>
      <c r="F1021" s="95"/>
      <c r="G1021" s="95"/>
      <c r="H1021" s="95"/>
      <c r="I1021" s="95">
        <f>Parts_Purchase[[#This Row],[Qty In]]*Parts_Purchase[[#This Row],[MRP]]</f>
        <v>0</v>
      </c>
      <c r="J1021" s="14">
        <f t="shared" si="40"/>
        <v>1</v>
      </c>
      <c r="K1021" s="37">
        <f t="shared" si="41"/>
        <v>1900</v>
      </c>
    </row>
    <row r="1022" spans="1:11" x14ac:dyDescent="0.35">
      <c r="A1022" s="93"/>
      <c r="B1022" s="94"/>
      <c r="C1022" s="95"/>
      <c r="D1022" s="95"/>
      <c r="E1022" s="95"/>
      <c r="F1022" s="95"/>
      <c r="G1022" s="95"/>
      <c r="H1022" s="95"/>
      <c r="I1022" s="95">
        <f>Parts_Purchase[[#This Row],[Qty In]]*Parts_Purchase[[#This Row],[MRP]]</f>
        <v>0</v>
      </c>
      <c r="J1022" s="14">
        <f t="shared" si="40"/>
        <v>1</v>
      </c>
      <c r="K1022" s="37">
        <f t="shared" si="41"/>
        <v>1900</v>
      </c>
    </row>
    <row r="1023" spans="1:11" x14ac:dyDescent="0.35">
      <c r="A1023" s="93"/>
      <c r="B1023" s="94"/>
      <c r="C1023" s="95"/>
      <c r="D1023" s="95"/>
      <c r="E1023" s="95"/>
      <c r="F1023" s="95"/>
      <c r="G1023" s="95"/>
      <c r="H1023" s="95"/>
      <c r="I1023" s="95">
        <f>Parts_Purchase[[#This Row],[Qty In]]*Parts_Purchase[[#This Row],[MRP]]</f>
        <v>0</v>
      </c>
      <c r="J1023" s="14">
        <f t="shared" si="40"/>
        <v>1</v>
      </c>
      <c r="K1023" s="37">
        <f t="shared" si="41"/>
        <v>1900</v>
      </c>
    </row>
    <row r="1024" spans="1:11" x14ac:dyDescent="0.35">
      <c r="A1024" s="93"/>
      <c r="B1024" s="94"/>
      <c r="C1024" s="95"/>
      <c r="D1024" s="95"/>
      <c r="E1024" s="95"/>
      <c r="F1024" s="95"/>
      <c r="G1024" s="95"/>
      <c r="H1024" s="95"/>
      <c r="I1024" s="95">
        <f>Parts_Purchase[[#This Row],[Qty In]]*Parts_Purchase[[#This Row],[MRP]]</f>
        <v>0</v>
      </c>
      <c r="J1024" s="14">
        <f t="shared" si="40"/>
        <v>1</v>
      </c>
      <c r="K1024" s="37">
        <f t="shared" si="41"/>
        <v>1900</v>
      </c>
    </row>
    <row r="1025" spans="1:11" x14ac:dyDescent="0.35">
      <c r="A1025" s="93"/>
      <c r="B1025" s="94"/>
      <c r="C1025" s="95"/>
      <c r="D1025" s="95"/>
      <c r="E1025" s="95"/>
      <c r="F1025" s="95"/>
      <c r="G1025" s="95"/>
      <c r="H1025" s="95"/>
      <c r="I1025" s="95">
        <f>Parts_Purchase[[#This Row],[Qty In]]*Parts_Purchase[[#This Row],[MRP]]</f>
        <v>0</v>
      </c>
      <c r="J1025" s="14">
        <f t="shared" si="40"/>
        <v>1</v>
      </c>
      <c r="K1025" s="37">
        <f t="shared" si="41"/>
        <v>1900</v>
      </c>
    </row>
    <row r="1026" spans="1:11" x14ac:dyDescent="0.35">
      <c r="A1026" s="93"/>
      <c r="B1026" s="94"/>
      <c r="C1026" s="95"/>
      <c r="D1026" s="95"/>
      <c r="E1026" s="95"/>
      <c r="F1026" s="95"/>
      <c r="G1026" s="95"/>
      <c r="H1026" s="95"/>
      <c r="I1026" s="95">
        <f>Parts_Purchase[[#This Row],[Qty In]]*Parts_Purchase[[#This Row],[MRP]]</f>
        <v>0</v>
      </c>
      <c r="J1026" s="14">
        <f t="shared" si="40"/>
        <v>1</v>
      </c>
      <c r="K1026" s="37">
        <f t="shared" si="41"/>
        <v>1900</v>
      </c>
    </row>
    <row r="1027" spans="1:11" x14ac:dyDescent="0.35">
      <c r="A1027" s="93"/>
      <c r="B1027" s="94"/>
      <c r="C1027" s="95"/>
      <c r="D1027" s="95"/>
      <c r="E1027" s="95"/>
      <c r="F1027" s="95"/>
      <c r="G1027" s="95"/>
      <c r="H1027" s="95"/>
      <c r="I1027" s="95">
        <f>Parts_Purchase[[#This Row],[Qty In]]*Parts_Purchase[[#This Row],[MRP]]</f>
        <v>0</v>
      </c>
      <c r="J1027" s="14">
        <f t="shared" si="40"/>
        <v>1</v>
      </c>
      <c r="K1027" s="37">
        <f t="shared" si="41"/>
        <v>1900</v>
      </c>
    </row>
    <row r="1028" spans="1:11" x14ac:dyDescent="0.35">
      <c r="A1028" s="93"/>
      <c r="B1028" s="94"/>
      <c r="C1028" s="95"/>
      <c r="D1028" s="95"/>
      <c r="E1028" s="95"/>
      <c r="F1028" s="95"/>
      <c r="G1028" s="95"/>
      <c r="H1028" s="95"/>
      <c r="I1028" s="95">
        <f>Parts_Purchase[[#This Row],[Qty In]]*Parts_Purchase[[#This Row],[MRP]]</f>
        <v>0</v>
      </c>
      <c r="J1028" s="14">
        <f t="shared" si="40"/>
        <v>1</v>
      </c>
      <c r="K1028" s="37">
        <f t="shared" si="41"/>
        <v>1900</v>
      </c>
    </row>
    <row r="1029" spans="1:11" x14ac:dyDescent="0.35">
      <c r="A1029" s="93"/>
      <c r="B1029" s="94"/>
      <c r="C1029" s="95"/>
      <c r="D1029" s="95"/>
      <c r="E1029" s="95"/>
      <c r="F1029" s="95"/>
      <c r="G1029" s="95"/>
      <c r="H1029" s="95"/>
      <c r="I1029" s="95">
        <f>Parts_Purchase[[#This Row],[Qty In]]*Parts_Purchase[[#This Row],[MRP]]</f>
        <v>0</v>
      </c>
      <c r="J1029" s="14">
        <f t="shared" si="40"/>
        <v>1</v>
      </c>
      <c r="K1029" s="37">
        <f t="shared" si="41"/>
        <v>1900</v>
      </c>
    </row>
    <row r="1030" spans="1:11" x14ac:dyDescent="0.35">
      <c r="A1030" s="93"/>
      <c r="B1030" s="94"/>
      <c r="C1030" s="95"/>
      <c r="D1030" s="95"/>
      <c r="E1030" s="95"/>
      <c r="F1030" s="95"/>
      <c r="G1030" s="95"/>
      <c r="H1030" s="95"/>
      <c r="I1030" s="95">
        <f>Parts_Purchase[[#This Row],[Qty In]]*Parts_Purchase[[#This Row],[MRP]]</f>
        <v>0</v>
      </c>
      <c r="J1030" s="14">
        <f t="shared" si="40"/>
        <v>1</v>
      </c>
      <c r="K1030" s="37">
        <f t="shared" si="41"/>
        <v>1900</v>
      </c>
    </row>
    <row r="1031" spans="1:11" x14ac:dyDescent="0.35">
      <c r="A1031" s="93"/>
      <c r="B1031" s="94"/>
      <c r="C1031" s="95"/>
      <c r="D1031" s="95"/>
      <c r="E1031" s="95"/>
      <c r="F1031" s="95"/>
      <c r="G1031" s="95"/>
      <c r="H1031" s="95"/>
      <c r="I1031" s="95">
        <f>Parts_Purchase[[#This Row],[Qty In]]*Parts_Purchase[[#This Row],[MRP]]</f>
        <v>0</v>
      </c>
      <c r="J1031" s="14">
        <f t="shared" si="40"/>
        <v>1</v>
      </c>
      <c r="K1031" s="37">
        <f t="shared" si="41"/>
        <v>1900</v>
      </c>
    </row>
    <row r="1032" spans="1:11" x14ac:dyDescent="0.35">
      <c r="A1032" s="93"/>
      <c r="B1032" s="94"/>
      <c r="C1032" s="95"/>
      <c r="D1032" s="95"/>
      <c r="E1032" s="95"/>
      <c r="F1032" s="95"/>
      <c r="G1032" s="95"/>
      <c r="H1032" s="95"/>
      <c r="I1032" s="95">
        <f>Parts_Purchase[[#This Row],[Qty In]]*Parts_Purchase[[#This Row],[MRP]]</f>
        <v>0</v>
      </c>
      <c r="J1032" s="14">
        <f t="shared" si="40"/>
        <v>1</v>
      </c>
      <c r="K1032" s="37">
        <f t="shared" si="41"/>
        <v>1900</v>
      </c>
    </row>
    <row r="1033" spans="1:11" x14ac:dyDescent="0.35">
      <c r="A1033" s="93"/>
      <c r="B1033" s="94"/>
      <c r="C1033" s="95"/>
      <c r="D1033" s="95"/>
      <c r="E1033" s="95"/>
      <c r="F1033" s="95"/>
      <c r="G1033" s="95"/>
      <c r="H1033" s="95"/>
      <c r="I1033" s="95">
        <f>Parts_Purchase[[#This Row],[Qty In]]*Parts_Purchase[[#This Row],[MRP]]</f>
        <v>0</v>
      </c>
      <c r="J1033" s="14">
        <f t="shared" si="40"/>
        <v>1</v>
      </c>
      <c r="K1033" s="37">
        <f t="shared" si="41"/>
        <v>1900</v>
      </c>
    </row>
    <row r="1034" spans="1:11" x14ac:dyDescent="0.35">
      <c r="A1034" s="93"/>
      <c r="B1034" s="94"/>
      <c r="C1034" s="95"/>
      <c r="D1034" s="95"/>
      <c r="E1034" s="95"/>
      <c r="F1034" s="95"/>
      <c r="G1034" s="95"/>
      <c r="H1034" s="95"/>
      <c r="I1034" s="95">
        <f>Parts_Purchase[[#This Row],[Qty In]]*Parts_Purchase[[#This Row],[MRP]]</f>
        <v>0</v>
      </c>
      <c r="J1034" s="14">
        <f t="shared" si="40"/>
        <v>1</v>
      </c>
      <c r="K1034" s="37">
        <f t="shared" si="41"/>
        <v>1900</v>
      </c>
    </row>
    <row r="1035" spans="1:11" x14ac:dyDescent="0.35">
      <c r="A1035" s="93"/>
      <c r="B1035" s="94"/>
      <c r="C1035" s="95"/>
      <c r="D1035" s="95"/>
      <c r="E1035" s="95"/>
      <c r="F1035" s="95"/>
      <c r="G1035" s="95"/>
      <c r="H1035" s="95"/>
      <c r="I1035" s="95">
        <f>Parts_Purchase[[#This Row],[Qty In]]*Parts_Purchase[[#This Row],[MRP]]</f>
        <v>0</v>
      </c>
      <c r="J1035" s="14">
        <f t="shared" si="40"/>
        <v>1</v>
      </c>
      <c r="K1035" s="37">
        <f t="shared" si="41"/>
        <v>1900</v>
      </c>
    </row>
    <row r="1036" spans="1:11" x14ac:dyDescent="0.35">
      <c r="A1036" s="93"/>
      <c r="B1036" s="94"/>
      <c r="C1036" s="95"/>
      <c r="D1036" s="95"/>
      <c r="E1036" s="95"/>
      <c r="F1036" s="95"/>
      <c r="G1036" s="95"/>
      <c r="H1036" s="95"/>
      <c r="I1036" s="95">
        <f>Parts_Purchase[[#This Row],[Qty In]]*Parts_Purchase[[#This Row],[MRP]]</f>
        <v>0</v>
      </c>
      <c r="J1036" s="14">
        <f t="shared" si="40"/>
        <v>1</v>
      </c>
      <c r="K1036" s="37">
        <f t="shared" si="41"/>
        <v>1900</v>
      </c>
    </row>
    <row r="1037" spans="1:11" x14ac:dyDescent="0.35">
      <c r="A1037" s="93"/>
      <c r="B1037" s="94"/>
      <c r="C1037" s="95"/>
      <c r="D1037" s="95"/>
      <c r="E1037" s="95"/>
      <c r="F1037" s="95"/>
      <c r="G1037" s="95"/>
      <c r="H1037" s="95"/>
      <c r="I1037" s="95">
        <f>Parts_Purchase[[#This Row],[Qty In]]*Parts_Purchase[[#This Row],[MRP]]</f>
        <v>0</v>
      </c>
      <c r="J1037" s="14">
        <f t="shared" si="40"/>
        <v>1</v>
      </c>
      <c r="K1037" s="37">
        <f t="shared" si="41"/>
        <v>1900</v>
      </c>
    </row>
    <row r="1038" spans="1:11" x14ac:dyDescent="0.35">
      <c r="A1038" s="93"/>
      <c r="B1038" s="94"/>
      <c r="C1038" s="95"/>
      <c r="D1038" s="95"/>
      <c r="E1038" s="95"/>
      <c r="F1038" s="95"/>
      <c r="G1038" s="95"/>
      <c r="H1038" s="95"/>
      <c r="I1038" s="95">
        <f>Parts_Purchase[[#This Row],[Qty In]]*Parts_Purchase[[#This Row],[MRP]]</f>
        <v>0</v>
      </c>
      <c r="J1038" s="14">
        <f t="shared" si="40"/>
        <v>1</v>
      </c>
      <c r="K1038" s="37">
        <f t="shared" si="41"/>
        <v>1900</v>
      </c>
    </row>
    <row r="1039" spans="1:11" x14ac:dyDescent="0.35">
      <c r="A1039" s="93"/>
      <c r="B1039" s="94"/>
      <c r="C1039" s="95"/>
      <c r="D1039" s="95"/>
      <c r="E1039" s="95"/>
      <c r="F1039" s="95"/>
      <c r="G1039" s="95"/>
      <c r="H1039" s="95"/>
      <c r="I1039" s="95">
        <f>Parts_Purchase[[#This Row],[Qty In]]*Parts_Purchase[[#This Row],[MRP]]</f>
        <v>0</v>
      </c>
      <c r="J1039" s="14">
        <f t="shared" si="40"/>
        <v>1</v>
      </c>
      <c r="K1039" s="37">
        <f t="shared" si="41"/>
        <v>1900</v>
      </c>
    </row>
    <row r="1040" spans="1:11" x14ac:dyDescent="0.35">
      <c r="A1040" s="93"/>
      <c r="B1040" s="94"/>
      <c r="C1040" s="95"/>
      <c r="D1040" s="95"/>
      <c r="E1040" s="95"/>
      <c r="F1040" s="95"/>
      <c r="G1040" s="95"/>
      <c r="H1040" s="95"/>
      <c r="I1040" s="95">
        <f>Parts_Purchase[[#This Row],[Qty In]]*Parts_Purchase[[#This Row],[MRP]]</f>
        <v>0</v>
      </c>
      <c r="J1040" s="14">
        <f t="shared" si="40"/>
        <v>1</v>
      </c>
      <c r="K1040" s="37">
        <f t="shared" si="41"/>
        <v>1900</v>
      </c>
    </row>
    <row r="1041" spans="1:11" x14ac:dyDescent="0.35">
      <c r="A1041" s="93"/>
      <c r="B1041" s="94"/>
      <c r="C1041" s="95"/>
      <c r="D1041" s="95"/>
      <c r="E1041" s="95"/>
      <c r="F1041" s="95"/>
      <c r="G1041" s="95"/>
      <c r="H1041" s="95"/>
      <c r="I1041" s="95">
        <f>Parts_Purchase[[#This Row],[Qty In]]*Parts_Purchase[[#This Row],[MRP]]</f>
        <v>0</v>
      </c>
      <c r="J1041" s="14">
        <f t="shared" si="40"/>
        <v>1</v>
      </c>
      <c r="K1041" s="37">
        <f t="shared" si="41"/>
        <v>1900</v>
      </c>
    </row>
    <row r="1042" spans="1:11" x14ac:dyDescent="0.35">
      <c r="A1042" s="93"/>
      <c r="B1042" s="94"/>
      <c r="C1042" s="95"/>
      <c r="D1042" s="95"/>
      <c r="E1042" s="95"/>
      <c r="F1042" s="95"/>
      <c r="G1042" s="95"/>
      <c r="H1042" s="95"/>
      <c r="I1042" s="95">
        <f>Parts_Purchase[[#This Row],[Qty In]]*Parts_Purchase[[#This Row],[MRP]]</f>
        <v>0</v>
      </c>
      <c r="J1042" s="14">
        <f t="shared" si="40"/>
        <v>1</v>
      </c>
      <c r="K1042" s="37">
        <f t="shared" si="41"/>
        <v>1900</v>
      </c>
    </row>
    <row r="1043" spans="1:11" x14ac:dyDescent="0.35">
      <c r="A1043" s="93"/>
      <c r="B1043" s="94"/>
      <c r="C1043" s="95"/>
      <c r="D1043" s="95"/>
      <c r="E1043" s="95"/>
      <c r="F1043" s="95"/>
      <c r="G1043" s="95"/>
      <c r="H1043" s="95"/>
      <c r="I1043" s="95">
        <f>Parts_Purchase[[#This Row],[Qty In]]*Parts_Purchase[[#This Row],[MRP]]</f>
        <v>0</v>
      </c>
      <c r="J1043" s="14">
        <f t="shared" si="40"/>
        <v>1</v>
      </c>
      <c r="K1043" s="37">
        <f t="shared" si="41"/>
        <v>1900</v>
      </c>
    </row>
    <row r="1044" spans="1:11" x14ac:dyDescent="0.35">
      <c r="A1044" s="93"/>
      <c r="B1044" s="94"/>
      <c r="C1044" s="95"/>
      <c r="D1044" s="95"/>
      <c r="E1044" s="95"/>
      <c r="F1044" s="95"/>
      <c r="G1044" s="95"/>
      <c r="H1044" s="95"/>
      <c r="I1044" s="95">
        <f>Parts_Purchase[[#This Row],[Qty In]]*Parts_Purchase[[#This Row],[MRP]]</f>
        <v>0</v>
      </c>
      <c r="J1044" s="14">
        <f t="shared" si="40"/>
        <v>1</v>
      </c>
      <c r="K1044" s="37">
        <f t="shared" si="41"/>
        <v>1900</v>
      </c>
    </row>
    <row r="1045" spans="1:11" x14ac:dyDescent="0.35">
      <c r="A1045" s="93"/>
      <c r="B1045" s="94"/>
      <c r="C1045" s="95"/>
      <c r="D1045" s="95"/>
      <c r="E1045" s="95"/>
      <c r="F1045" s="95"/>
      <c r="G1045" s="95"/>
      <c r="H1045" s="95"/>
      <c r="I1045" s="95">
        <f>Parts_Purchase[[#This Row],[Qty In]]*Parts_Purchase[[#This Row],[MRP]]</f>
        <v>0</v>
      </c>
      <c r="J1045" s="14">
        <f t="shared" si="40"/>
        <v>1</v>
      </c>
      <c r="K1045" s="37">
        <f t="shared" si="41"/>
        <v>1900</v>
      </c>
    </row>
    <row r="1046" spans="1:11" x14ac:dyDescent="0.35">
      <c r="A1046" s="93"/>
      <c r="B1046" s="94"/>
      <c r="C1046" s="95"/>
      <c r="D1046" s="95"/>
      <c r="E1046" s="95"/>
      <c r="F1046" s="95"/>
      <c r="G1046" s="95"/>
      <c r="H1046" s="95"/>
      <c r="I1046" s="95">
        <f>Parts_Purchase[[#This Row],[Qty In]]*Parts_Purchase[[#This Row],[MRP]]</f>
        <v>0</v>
      </c>
      <c r="J1046" s="14">
        <f t="shared" si="40"/>
        <v>1</v>
      </c>
      <c r="K1046" s="37">
        <f t="shared" si="41"/>
        <v>1900</v>
      </c>
    </row>
    <row r="1047" spans="1:11" x14ac:dyDescent="0.35">
      <c r="A1047" s="93"/>
      <c r="B1047" s="94"/>
      <c r="C1047" s="95"/>
      <c r="D1047" s="95"/>
      <c r="E1047" s="95"/>
      <c r="F1047" s="95"/>
      <c r="G1047" s="95"/>
      <c r="H1047" s="95"/>
      <c r="I1047" s="95">
        <f>Parts_Purchase[[#This Row],[Qty In]]*Parts_Purchase[[#This Row],[MRP]]</f>
        <v>0</v>
      </c>
      <c r="J1047" s="14">
        <f t="shared" ref="J1047:J1110" si="42">MONTH(B1047)</f>
        <v>1</v>
      </c>
      <c r="K1047" s="37">
        <f t="shared" ref="K1047:K1110" si="43">YEAR(B1047)</f>
        <v>1900</v>
      </c>
    </row>
    <row r="1048" spans="1:11" x14ac:dyDescent="0.35">
      <c r="A1048" s="93"/>
      <c r="B1048" s="94"/>
      <c r="C1048" s="95"/>
      <c r="D1048" s="95"/>
      <c r="E1048" s="95"/>
      <c r="F1048" s="95"/>
      <c r="G1048" s="95"/>
      <c r="H1048" s="95"/>
      <c r="I1048" s="95">
        <f>Parts_Purchase[[#This Row],[Qty In]]*Parts_Purchase[[#This Row],[MRP]]</f>
        <v>0</v>
      </c>
      <c r="J1048" s="14">
        <f t="shared" si="42"/>
        <v>1</v>
      </c>
      <c r="K1048" s="37">
        <f t="shared" si="43"/>
        <v>1900</v>
      </c>
    </row>
    <row r="1049" spans="1:11" x14ac:dyDescent="0.35">
      <c r="A1049" s="93"/>
      <c r="B1049" s="94"/>
      <c r="C1049" s="95"/>
      <c r="D1049" s="95"/>
      <c r="E1049" s="95"/>
      <c r="F1049" s="95"/>
      <c r="G1049" s="95"/>
      <c r="H1049" s="95"/>
      <c r="I1049" s="95">
        <f>Parts_Purchase[[#This Row],[Qty In]]*Parts_Purchase[[#This Row],[MRP]]</f>
        <v>0</v>
      </c>
      <c r="J1049" s="14">
        <f t="shared" si="42"/>
        <v>1</v>
      </c>
      <c r="K1049" s="37">
        <f t="shared" si="43"/>
        <v>1900</v>
      </c>
    </row>
    <row r="1050" spans="1:11" x14ac:dyDescent="0.35">
      <c r="A1050" s="93"/>
      <c r="B1050" s="94"/>
      <c r="C1050" s="95"/>
      <c r="D1050" s="95"/>
      <c r="E1050" s="95"/>
      <c r="F1050" s="95"/>
      <c r="G1050" s="95"/>
      <c r="H1050" s="95"/>
      <c r="I1050" s="95">
        <f>Parts_Purchase[[#This Row],[Qty In]]*Parts_Purchase[[#This Row],[MRP]]</f>
        <v>0</v>
      </c>
      <c r="J1050" s="14">
        <f t="shared" si="42"/>
        <v>1</v>
      </c>
      <c r="K1050" s="37">
        <f t="shared" si="43"/>
        <v>1900</v>
      </c>
    </row>
    <row r="1051" spans="1:11" x14ac:dyDescent="0.35">
      <c r="A1051" s="93"/>
      <c r="B1051" s="94"/>
      <c r="C1051" s="95"/>
      <c r="D1051" s="95"/>
      <c r="E1051" s="95"/>
      <c r="F1051" s="95"/>
      <c r="G1051" s="95"/>
      <c r="H1051" s="95"/>
      <c r="I1051" s="95">
        <f>Parts_Purchase[[#This Row],[Qty In]]*Parts_Purchase[[#This Row],[MRP]]</f>
        <v>0</v>
      </c>
      <c r="J1051" s="14">
        <f t="shared" si="42"/>
        <v>1</v>
      </c>
      <c r="K1051" s="37">
        <f t="shared" si="43"/>
        <v>1900</v>
      </c>
    </row>
    <row r="1052" spans="1:11" x14ac:dyDescent="0.35">
      <c r="A1052" s="93"/>
      <c r="B1052" s="94"/>
      <c r="C1052" s="95"/>
      <c r="D1052" s="95"/>
      <c r="E1052" s="95"/>
      <c r="F1052" s="95"/>
      <c r="G1052" s="95"/>
      <c r="H1052" s="95"/>
      <c r="I1052" s="95">
        <f>Parts_Purchase[[#This Row],[Qty In]]*Parts_Purchase[[#This Row],[MRP]]</f>
        <v>0</v>
      </c>
      <c r="J1052" s="14">
        <f t="shared" si="42"/>
        <v>1</v>
      </c>
      <c r="K1052" s="37">
        <f t="shared" si="43"/>
        <v>1900</v>
      </c>
    </row>
    <row r="1053" spans="1:11" x14ac:dyDescent="0.35">
      <c r="A1053" s="93"/>
      <c r="B1053" s="94"/>
      <c r="C1053" s="95"/>
      <c r="D1053" s="95"/>
      <c r="E1053" s="95"/>
      <c r="F1053" s="95"/>
      <c r="G1053" s="95"/>
      <c r="H1053" s="95"/>
      <c r="I1053" s="95">
        <f>Parts_Purchase[[#This Row],[Qty In]]*Parts_Purchase[[#This Row],[MRP]]</f>
        <v>0</v>
      </c>
      <c r="J1053" s="14">
        <f t="shared" si="42"/>
        <v>1</v>
      </c>
      <c r="K1053" s="37">
        <f t="shared" si="43"/>
        <v>1900</v>
      </c>
    </row>
    <row r="1054" spans="1:11" x14ac:dyDescent="0.35">
      <c r="A1054" s="93"/>
      <c r="B1054" s="94"/>
      <c r="C1054" s="95"/>
      <c r="D1054" s="95"/>
      <c r="E1054" s="95"/>
      <c r="F1054" s="95"/>
      <c r="G1054" s="95"/>
      <c r="H1054" s="95"/>
      <c r="I1054" s="95">
        <f>Parts_Purchase[[#This Row],[Qty In]]*Parts_Purchase[[#This Row],[MRP]]</f>
        <v>0</v>
      </c>
      <c r="J1054" s="14">
        <f t="shared" si="42"/>
        <v>1</v>
      </c>
      <c r="K1054" s="37">
        <f t="shared" si="43"/>
        <v>1900</v>
      </c>
    </row>
    <row r="1055" spans="1:11" x14ac:dyDescent="0.35">
      <c r="A1055" s="93"/>
      <c r="B1055" s="94"/>
      <c r="C1055" s="95"/>
      <c r="D1055" s="95"/>
      <c r="E1055" s="95"/>
      <c r="F1055" s="95"/>
      <c r="G1055" s="95"/>
      <c r="H1055" s="95"/>
      <c r="I1055" s="95">
        <f>Parts_Purchase[[#This Row],[Qty In]]*Parts_Purchase[[#This Row],[MRP]]</f>
        <v>0</v>
      </c>
      <c r="J1055" s="14">
        <f t="shared" si="42"/>
        <v>1</v>
      </c>
      <c r="K1055" s="37">
        <f t="shared" si="43"/>
        <v>1900</v>
      </c>
    </row>
    <row r="1056" spans="1:11" x14ac:dyDescent="0.35">
      <c r="A1056" s="93"/>
      <c r="B1056" s="94"/>
      <c r="C1056" s="95"/>
      <c r="D1056" s="95"/>
      <c r="E1056" s="95"/>
      <c r="F1056" s="95"/>
      <c r="G1056" s="95"/>
      <c r="H1056" s="95"/>
      <c r="I1056" s="95">
        <f>Parts_Purchase[[#This Row],[Qty In]]*Parts_Purchase[[#This Row],[MRP]]</f>
        <v>0</v>
      </c>
      <c r="J1056" s="14">
        <f t="shared" si="42"/>
        <v>1</v>
      </c>
      <c r="K1056" s="37">
        <f t="shared" si="43"/>
        <v>1900</v>
      </c>
    </row>
    <row r="1057" spans="1:11" x14ac:dyDescent="0.35">
      <c r="A1057" s="93"/>
      <c r="B1057" s="94"/>
      <c r="C1057" s="95"/>
      <c r="D1057" s="95"/>
      <c r="E1057" s="95"/>
      <c r="F1057" s="95"/>
      <c r="G1057" s="95"/>
      <c r="H1057" s="95"/>
      <c r="I1057" s="95">
        <f>Parts_Purchase[[#This Row],[Qty In]]*Parts_Purchase[[#This Row],[MRP]]</f>
        <v>0</v>
      </c>
      <c r="J1057" s="14">
        <f t="shared" si="42"/>
        <v>1</v>
      </c>
      <c r="K1057" s="37">
        <f t="shared" si="43"/>
        <v>1900</v>
      </c>
    </row>
    <row r="1058" spans="1:11" x14ac:dyDescent="0.35">
      <c r="A1058" s="93"/>
      <c r="B1058" s="94"/>
      <c r="C1058" s="95"/>
      <c r="D1058" s="95"/>
      <c r="E1058" s="95"/>
      <c r="F1058" s="95"/>
      <c r="G1058" s="95"/>
      <c r="H1058" s="95"/>
      <c r="I1058" s="95">
        <f>Parts_Purchase[[#This Row],[Qty In]]*Parts_Purchase[[#This Row],[MRP]]</f>
        <v>0</v>
      </c>
      <c r="J1058" s="14">
        <f t="shared" si="42"/>
        <v>1</v>
      </c>
      <c r="K1058" s="37">
        <f t="shared" si="43"/>
        <v>1900</v>
      </c>
    </row>
    <row r="1059" spans="1:11" x14ac:dyDescent="0.35">
      <c r="A1059" s="93"/>
      <c r="B1059" s="94"/>
      <c r="C1059" s="95"/>
      <c r="D1059" s="95"/>
      <c r="E1059" s="95"/>
      <c r="F1059" s="95"/>
      <c r="G1059" s="95"/>
      <c r="H1059" s="95"/>
      <c r="I1059" s="95">
        <f>Parts_Purchase[[#This Row],[Qty In]]*Parts_Purchase[[#This Row],[MRP]]</f>
        <v>0</v>
      </c>
      <c r="J1059" s="14">
        <f t="shared" si="42"/>
        <v>1</v>
      </c>
      <c r="K1059" s="37">
        <f t="shared" si="43"/>
        <v>1900</v>
      </c>
    </row>
    <row r="1060" spans="1:11" x14ac:dyDescent="0.35">
      <c r="A1060" s="93"/>
      <c r="B1060" s="94"/>
      <c r="C1060" s="95"/>
      <c r="D1060" s="95"/>
      <c r="E1060" s="95"/>
      <c r="F1060" s="95"/>
      <c r="G1060" s="95"/>
      <c r="H1060" s="95"/>
      <c r="I1060" s="95">
        <f>Parts_Purchase[[#This Row],[Qty In]]*Parts_Purchase[[#This Row],[MRP]]</f>
        <v>0</v>
      </c>
      <c r="J1060" s="14">
        <f t="shared" si="42"/>
        <v>1</v>
      </c>
      <c r="K1060" s="37">
        <f t="shared" si="43"/>
        <v>1900</v>
      </c>
    </row>
    <row r="1061" spans="1:11" x14ac:dyDescent="0.35">
      <c r="A1061" s="93"/>
      <c r="B1061" s="94"/>
      <c r="C1061" s="95"/>
      <c r="D1061" s="95"/>
      <c r="E1061" s="95"/>
      <c r="F1061" s="95"/>
      <c r="G1061" s="95"/>
      <c r="H1061" s="95"/>
      <c r="I1061" s="95">
        <f>Parts_Purchase[[#This Row],[Qty In]]*Parts_Purchase[[#This Row],[MRP]]</f>
        <v>0</v>
      </c>
      <c r="J1061" s="14">
        <f t="shared" si="42"/>
        <v>1</v>
      </c>
      <c r="K1061" s="37">
        <f t="shared" si="43"/>
        <v>1900</v>
      </c>
    </row>
    <row r="1062" spans="1:11" x14ac:dyDescent="0.35">
      <c r="A1062" s="93"/>
      <c r="B1062" s="94"/>
      <c r="C1062" s="95"/>
      <c r="D1062" s="95"/>
      <c r="E1062" s="95"/>
      <c r="F1062" s="95"/>
      <c r="G1062" s="95"/>
      <c r="H1062" s="95"/>
      <c r="I1062" s="95">
        <f>Parts_Purchase[[#This Row],[Qty In]]*Parts_Purchase[[#This Row],[MRP]]</f>
        <v>0</v>
      </c>
      <c r="J1062" s="14">
        <f t="shared" si="42"/>
        <v>1</v>
      </c>
      <c r="K1062" s="37">
        <f t="shared" si="43"/>
        <v>1900</v>
      </c>
    </row>
    <row r="1063" spans="1:11" x14ac:dyDescent="0.35">
      <c r="A1063" s="93"/>
      <c r="B1063" s="94"/>
      <c r="C1063" s="95"/>
      <c r="D1063" s="95"/>
      <c r="E1063" s="95"/>
      <c r="F1063" s="95"/>
      <c r="G1063" s="95"/>
      <c r="H1063" s="95"/>
      <c r="I1063" s="95">
        <f>Parts_Purchase[[#This Row],[Qty In]]*Parts_Purchase[[#This Row],[MRP]]</f>
        <v>0</v>
      </c>
      <c r="J1063" s="14">
        <f t="shared" si="42"/>
        <v>1</v>
      </c>
      <c r="K1063" s="37">
        <f t="shared" si="43"/>
        <v>1900</v>
      </c>
    </row>
    <row r="1064" spans="1:11" x14ac:dyDescent="0.35">
      <c r="A1064" s="93"/>
      <c r="B1064" s="94"/>
      <c r="C1064" s="95"/>
      <c r="D1064" s="95"/>
      <c r="E1064" s="95"/>
      <c r="F1064" s="95"/>
      <c r="G1064" s="95"/>
      <c r="H1064" s="95"/>
      <c r="I1064" s="95">
        <f>Parts_Purchase[[#This Row],[Qty In]]*Parts_Purchase[[#This Row],[MRP]]</f>
        <v>0</v>
      </c>
      <c r="J1064" s="14">
        <f t="shared" si="42"/>
        <v>1</v>
      </c>
      <c r="K1064" s="37">
        <f t="shared" si="43"/>
        <v>1900</v>
      </c>
    </row>
    <row r="1065" spans="1:11" x14ac:dyDescent="0.35">
      <c r="A1065" s="93"/>
      <c r="B1065" s="94"/>
      <c r="C1065" s="95"/>
      <c r="D1065" s="95"/>
      <c r="E1065" s="95"/>
      <c r="F1065" s="95"/>
      <c r="G1065" s="95"/>
      <c r="H1065" s="95"/>
      <c r="I1065" s="95">
        <f>Parts_Purchase[[#This Row],[Qty In]]*Parts_Purchase[[#This Row],[MRP]]</f>
        <v>0</v>
      </c>
      <c r="J1065" s="14">
        <f t="shared" si="42"/>
        <v>1</v>
      </c>
      <c r="K1065" s="37">
        <f t="shared" si="43"/>
        <v>1900</v>
      </c>
    </row>
    <row r="1066" spans="1:11" x14ac:dyDescent="0.35">
      <c r="A1066" s="93"/>
      <c r="B1066" s="94"/>
      <c r="C1066" s="95"/>
      <c r="D1066" s="95"/>
      <c r="E1066" s="95"/>
      <c r="F1066" s="95"/>
      <c r="G1066" s="95"/>
      <c r="H1066" s="95"/>
      <c r="I1066" s="95">
        <f>Parts_Purchase[[#This Row],[Qty In]]*Parts_Purchase[[#This Row],[MRP]]</f>
        <v>0</v>
      </c>
      <c r="J1066" s="14">
        <f t="shared" si="42"/>
        <v>1</v>
      </c>
      <c r="K1066" s="37">
        <f t="shared" si="43"/>
        <v>1900</v>
      </c>
    </row>
    <row r="1067" spans="1:11" x14ac:dyDescent="0.35">
      <c r="A1067" s="93"/>
      <c r="B1067" s="94"/>
      <c r="C1067" s="95"/>
      <c r="D1067" s="95"/>
      <c r="E1067" s="95"/>
      <c r="F1067" s="95"/>
      <c r="G1067" s="95"/>
      <c r="H1067" s="95"/>
      <c r="I1067" s="95">
        <f>Parts_Purchase[[#This Row],[Qty In]]*Parts_Purchase[[#This Row],[MRP]]</f>
        <v>0</v>
      </c>
      <c r="J1067" s="14">
        <f t="shared" si="42"/>
        <v>1</v>
      </c>
      <c r="K1067" s="37">
        <f t="shared" si="43"/>
        <v>1900</v>
      </c>
    </row>
    <row r="1068" spans="1:11" x14ac:dyDescent="0.35">
      <c r="A1068" s="93"/>
      <c r="B1068" s="94"/>
      <c r="C1068" s="95"/>
      <c r="D1068" s="95"/>
      <c r="E1068" s="95"/>
      <c r="F1068" s="95"/>
      <c r="G1068" s="95"/>
      <c r="H1068" s="95"/>
      <c r="I1068" s="95">
        <f>Parts_Purchase[[#This Row],[Qty In]]*Parts_Purchase[[#This Row],[MRP]]</f>
        <v>0</v>
      </c>
      <c r="J1068" s="14">
        <f t="shared" si="42"/>
        <v>1</v>
      </c>
      <c r="K1068" s="37">
        <f t="shared" si="43"/>
        <v>1900</v>
      </c>
    </row>
    <row r="1069" spans="1:11" x14ac:dyDescent="0.35">
      <c r="A1069" s="93"/>
      <c r="B1069" s="94"/>
      <c r="C1069" s="95"/>
      <c r="D1069" s="95"/>
      <c r="E1069" s="95"/>
      <c r="F1069" s="95"/>
      <c r="G1069" s="95"/>
      <c r="H1069" s="95"/>
      <c r="I1069" s="95">
        <f>Parts_Purchase[[#This Row],[Qty In]]*Parts_Purchase[[#This Row],[MRP]]</f>
        <v>0</v>
      </c>
      <c r="J1069" s="14">
        <f t="shared" si="42"/>
        <v>1</v>
      </c>
      <c r="K1069" s="37">
        <f t="shared" si="43"/>
        <v>1900</v>
      </c>
    </row>
    <row r="1070" spans="1:11" x14ac:dyDescent="0.35">
      <c r="A1070" s="93"/>
      <c r="B1070" s="94"/>
      <c r="C1070" s="95"/>
      <c r="D1070" s="95"/>
      <c r="E1070" s="95"/>
      <c r="F1070" s="95"/>
      <c r="G1070" s="95"/>
      <c r="H1070" s="95"/>
      <c r="I1070" s="95">
        <f>Parts_Purchase[[#This Row],[Qty In]]*Parts_Purchase[[#This Row],[MRP]]</f>
        <v>0</v>
      </c>
      <c r="J1070" s="14">
        <f t="shared" si="42"/>
        <v>1</v>
      </c>
      <c r="K1070" s="37">
        <f t="shared" si="43"/>
        <v>1900</v>
      </c>
    </row>
    <row r="1071" spans="1:11" x14ac:dyDescent="0.35">
      <c r="A1071" s="93"/>
      <c r="B1071" s="94"/>
      <c r="C1071" s="95"/>
      <c r="D1071" s="95"/>
      <c r="E1071" s="95"/>
      <c r="F1071" s="95"/>
      <c r="G1071" s="95"/>
      <c r="H1071" s="95"/>
      <c r="I1071" s="95">
        <f>Parts_Purchase[[#This Row],[Qty In]]*Parts_Purchase[[#This Row],[MRP]]</f>
        <v>0</v>
      </c>
      <c r="J1071" s="14">
        <f t="shared" si="42"/>
        <v>1</v>
      </c>
      <c r="K1071" s="37">
        <f t="shared" si="43"/>
        <v>1900</v>
      </c>
    </row>
    <row r="1072" spans="1:11" x14ac:dyDescent="0.35">
      <c r="A1072" s="93"/>
      <c r="B1072" s="94"/>
      <c r="C1072" s="95"/>
      <c r="D1072" s="95"/>
      <c r="E1072" s="95"/>
      <c r="F1072" s="95"/>
      <c r="G1072" s="95"/>
      <c r="H1072" s="95"/>
      <c r="I1072" s="95">
        <f>Parts_Purchase[[#This Row],[Qty In]]*Parts_Purchase[[#This Row],[MRP]]</f>
        <v>0</v>
      </c>
      <c r="J1072" s="14">
        <f t="shared" si="42"/>
        <v>1</v>
      </c>
      <c r="K1072" s="37">
        <f t="shared" si="43"/>
        <v>1900</v>
      </c>
    </row>
    <row r="1073" spans="1:11" x14ac:dyDescent="0.35">
      <c r="A1073" s="93"/>
      <c r="B1073" s="94"/>
      <c r="C1073" s="95"/>
      <c r="D1073" s="95"/>
      <c r="E1073" s="95"/>
      <c r="F1073" s="95"/>
      <c r="G1073" s="95"/>
      <c r="H1073" s="95"/>
      <c r="I1073" s="95">
        <f>Parts_Purchase[[#This Row],[Qty In]]*Parts_Purchase[[#This Row],[MRP]]</f>
        <v>0</v>
      </c>
      <c r="J1073" s="14">
        <f t="shared" si="42"/>
        <v>1</v>
      </c>
      <c r="K1073" s="37">
        <f t="shared" si="43"/>
        <v>1900</v>
      </c>
    </row>
    <row r="1074" spans="1:11" x14ac:dyDescent="0.35">
      <c r="A1074" s="93"/>
      <c r="B1074" s="94"/>
      <c r="C1074" s="95"/>
      <c r="D1074" s="95"/>
      <c r="E1074" s="95"/>
      <c r="F1074" s="95"/>
      <c r="G1074" s="95"/>
      <c r="H1074" s="95"/>
      <c r="I1074" s="95">
        <f>Parts_Purchase[[#This Row],[Qty In]]*Parts_Purchase[[#This Row],[MRP]]</f>
        <v>0</v>
      </c>
      <c r="J1074" s="14">
        <f t="shared" si="42"/>
        <v>1</v>
      </c>
      <c r="K1074" s="37">
        <f t="shared" si="43"/>
        <v>1900</v>
      </c>
    </row>
    <row r="1075" spans="1:11" x14ac:dyDescent="0.35">
      <c r="A1075" s="93"/>
      <c r="B1075" s="94"/>
      <c r="C1075" s="95"/>
      <c r="D1075" s="95"/>
      <c r="E1075" s="95"/>
      <c r="F1075" s="95"/>
      <c r="G1075" s="95"/>
      <c r="H1075" s="95"/>
      <c r="I1075" s="95">
        <f>Parts_Purchase[[#This Row],[Qty In]]*Parts_Purchase[[#This Row],[MRP]]</f>
        <v>0</v>
      </c>
      <c r="J1075" s="14">
        <f t="shared" si="42"/>
        <v>1</v>
      </c>
      <c r="K1075" s="37">
        <f t="shared" si="43"/>
        <v>1900</v>
      </c>
    </row>
    <row r="1076" spans="1:11" x14ac:dyDescent="0.35">
      <c r="A1076" s="93"/>
      <c r="B1076" s="94"/>
      <c r="C1076" s="95"/>
      <c r="D1076" s="95"/>
      <c r="E1076" s="95"/>
      <c r="F1076" s="95"/>
      <c r="G1076" s="95"/>
      <c r="H1076" s="95"/>
      <c r="I1076" s="95">
        <f>Parts_Purchase[[#This Row],[Qty In]]*Parts_Purchase[[#This Row],[MRP]]</f>
        <v>0</v>
      </c>
      <c r="J1076" s="14">
        <f t="shared" si="42"/>
        <v>1</v>
      </c>
      <c r="K1076" s="37">
        <f t="shared" si="43"/>
        <v>1900</v>
      </c>
    </row>
    <row r="1077" spans="1:11" x14ac:dyDescent="0.35">
      <c r="A1077" s="93"/>
      <c r="B1077" s="94"/>
      <c r="C1077" s="95"/>
      <c r="D1077" s="95"/>
      <c r="E1077" s="95"/>
      <c r="F1077" s="95"/>
      <c r="G1077" s="95"/>
      <c r="H1077" s="95"/>
      <c r="I1077" s="95">
        <f>Parts_Purchase[[#This Row],[Qty In]]*Parts_Purchase[[#This Row],[MRP]]</f>
        <v>0</v>
      </c>
      <c r="J1077" s="14">
        <f t="shared" si="42"/>
        <v>1</v>
      </c>
      <c r="K1077" s="37">
        <f t="shared" si="43"/>
        <v>1900</v>
      </c>
    </row>
    <row r="1078" spans="1:11" x14ac:dyDescent="0.35">
      <c r="A1078" s="93"/>
      <c r="B1078" s="94"/>
      <c r="C1078" s="95"/>
      <c r="D1078" s="95"/>
      <c r="E1078" s="95"/>
      <c r="F1078" s="95"/>
      <c r="G1078" s="95"/>
      <c r="H1078" s="95"/>
      <c r="I1078" s="95">
        <f>Parts_Purchase[[#This Row],[Qty In]]*Parts_Purchase[[#This Row],[MRP]]</f>
        <v>0</v>
      </c>
      <c r="J1078" s="14">
        <f t="shared" si="42"/>
        <v>1</v>
      </c>
      <c r="K1078" s="37">
        <f t="shared" si="43"/>
        <v>1900</v>
      </c>
    </row>
    <row r="1079" spans="1:11" x14ac:dyDescent="0.35">
      <c r="A1079" s="93"/>
      <c r="B1079" s="94"/>
      <c r="C1079" s="95"/>
      <c r="D1079" s="95"/>
      <c r="E1079" s="95"/>
      <c r="F1079" s="95"/>
      <c r="G1079" s="95"/>
      <c r="H1079" s="95"/>
      <c r="I1079" s="95">
        <f>Parts_Purchase[[#This Row],[Qty In]]*Parts_Purchase[[#This Row],[MRP]]</f>
        <v>0</v>
      </c>
      <c r="J1079" s="14">
        <f t="shared" si="42"/>
        <v>1</v>
      </c>
      <c r="K1079" s="37">
        <f t="shared" si="43"/>
        <v>1900</v>
      </c>
    </row>
    <row r="1080" spans="1:11" x14ac:dyDescent="0.35">
      <c r="A1080" s="93"/>
      <c r="B1080" s="94"/>
      <c r="C1080" s="95"/>
      <c r="D1080" s="95"/>
      <c r="E1080" s="95"/>
      <c r="F1080" s="95"/>
      <c r="G1080" s="95"/>
      <c r="H1080" s="95"/>
      <c r="I1080" s="95">
        <f>Parts_Purchase[[#This Row],[Qty In]]*Parts_Purchase[[#This Row],[MRP]]</f>
        <v>0</v>
      </c>
      <c r="J1080" s="14">
        <f t="shared" si="42"/>
        <v>1</v>
      </c>
      <c r="K1080" s="37">
        <f t="shared" si="43"/>
        <v>1900</v>
      </c>
    </row>
    <row r="1081" spans="1:11" x14ac:dyDescent="0.35">
      <c r="A1081" s="93"/>
      <c r="B1081" s="94"/>
      <c r="C1081" s="95"/>
      <c r="D1081" s="95"/>
      <c r="E1081" s="95"/>
      <c r="F1081" s="95"/>
      <c r="G1081" s="95"/>
      <c r="H1081" s="95"/>
      <c r="I1081" s="95">
        <f>Parts_Purchase[[#This Row],[Qty In]]*Parts_Purchase[[#This Row],[MRP]]</f>
        <v>0</v>
      </c>
      <c r="J1081" s="14">
        <f t="shared" si="42"/>
        <v>1</v>
      </c>
      <c r="K1081" s="37">
        <f t="shared" si="43"/>
        <v>1900</v>
      </c>
    </row>
    <row r="1082" spans="1:11" x14ac:dyDescent="0.35">
      <c r="A1082" s="93"/>
      <c r="B1082" s="94"/>
      <c r="C1082" s="95"/>
      <c r="D1082" s="95"/>
      <c r="E1082" s="95"/>
      <c r="F1082" s="95"/>
      <c r="G1082" s="95"/>
      <c r="H1082" s="95"/>
      <c r="I1082" s="95">
        <f>Parts_Purchase[[#This Row],[Qty In]]*Parts_Purchase[[#This Row],[MRP]]</f>
        <v>0</v>
      </c>
      <c r="J1082" s="14">
        <f t="shared" si="42"/>
        <v>1</v>
      </c>
      <c r="K1082" s="37">
        <f t="shared" si="43"/>
        <v>1900</v>
      </c>
    </row>
    <row r="1083" spans="1:11" x14ac:dyDescent="0.35">
      <c r="A1083" s="93"/>
      <c r="B1083" s="94"/>
      <c r="C1083" s="95"/>
      <c r="D1083" s="95"/>
      <c r="E1083" s="95"/>
      <c r="F1083" s="95"/>
      <c r="G1083" s="95"/>
      <c r="H1083" s="95"/>
      <c r="I1083" s="95">
        <f>Parts_Purchase[[#This Row],[Qty In]]*Parts_Purchase[[#This Row],[MRP]]</f>
        <v>0</v>
      </c>
      <c r="J1083" s="14">
        <f t="shared" si="42"/>
        <v>1</v>
      </c>
      <c r="K1083" s="37">
        <f t="shared" si="43"/>
        <v>1900</v>
      </c>
    </row>
    <row r="1084" spans="1:11" x14ac:dyDescent="0.35">
      <c r="A1084" s="93"/>
      <c r="B1084" s="94"/>
      <c r="C1084" s="95"/>
      <c r="D1084" s="95"/>
      <c r="E1084" s="95"/>
      <c r="F1084" s="95"/>
      <c r="G1084" s="95"/>
      <c r="H1084" s="95"/>
      <c r="I1084" s="95">
        <f>Parts_Purchase[[#This Row],[Qty In]]*Parts_Purchase[[#This Row],[MRP]]</f>
        <v>0</v>
      </c>
      <c r="J1084" s="14">
        <f t="shared" si="42"/>
        <v>1</v>
      </c>
      <c r="K1084" s="37">
        <f t="shared" si="43"/>
        <v>1900</v>
      </c>
    </row>
    <row r="1085" spans="1:11" x14ac:dyDescent="0.35">
      <c r="A1085" s="93"/>
      <c r="B1085" s="94"/>
      <c r="C1085" s="95"/>
      <c r="D1085" s="95"/>
      <c r="E1085" s="95"/>
      <c r="F1085" s="95"/>
      <c r="G1085" s="95"/>
      <c r="H1085" s="95"/>
      <c r="I1085" s="95">
        <f>Parts_Purchase[[#This Row],[Qty In]]*Parts_Purchase[[#This Row],[MRP]]</f>
        <v>0</v>
      </c>
      <c r="J1085" s="14">
        <f t="shared" si="42"/>
        <v>1</v>
      </c>
      <c r="K1085" s="37">
        <f t="shared" si="43"/>
        <v>1900</v>
      </c>
    </row>
    <row r="1086" spans="1:11" x14ac:dyDescent="0.35">
      <c r="A1086" s="93"/>
      <c r="B1086" s="94"/>
      <c r="C1086" s="95"/>
      <c r="D1086" s="95"/>
      <c r="E1086" s="95"/>
      <c r="F1086" s="95"/>
      <c r="G1086" s="95"/>
      <c r="H1086" s="95"/>
      <c r="I1086" s="95">
        <f>Parts_Purchase[[#This Row],[Qty In]]*Parts_Purchase[[#This Row],[MRP]]</f>
        <v>0</v>
      </c>
      <c r="J1086" s="14">
        <f t="shared" si="42"/>
        <v>1</v>
      </c>
      <c r="K1086" s="37">
        <f t="shared" si="43"/>
        <v>1900</v>
      </c>
    </row>
    <row r="1087" spans="1:11" x14ac:dyDescent="0.35">
      <c r="A1087" s="93"/>
      <c r="B1087" s="94"/>
      <c r="C1087" s="95"/>
      <c r="D1087" s="95"/>
      <c r="E1087" s="95"/>
      <c r="F1087" s="95"/>
      <c r="G1087" s="95"/>
      <c r="H1087" s="95"/>
      <c r="I1087" s="95">
        <f>Parts_Purchase[[#This Row],[Qty In]]*Parts_Purchase[[#This Row],[MRP]]</f>
        <v>0</v>
      </c>
      <c r="J1087" s="14">
        <f t="shared" si="42"/>
        <v>1</v>
      </c>
      <c r="K1087" s="37">
        <f t="shared" si="43"/>
        <v>1900</v>
      </c>
    </row>
    <row r="1088" spans="1:11" x14ac:dyDescent="0.35">
      <c r="A1088" s="93"/>
      <c r="B1088" s="94"/>
      <c r="C1088" s="95"/>
      <c r="D1088" s="95"/>
      <c r="E1088" s="95"/>
      <c r="F1088" s="95"/>
      <c r="G1088" s="95"/>
      <c r="H1088" s="95"/>
      <c r="I1088" s="95">
        <f>Parts_Purchase[[#This Row],[Qty In]]*Parts_Purchase[[#This Row],[MRP]]</f>
        <v>0</v>
      </c>
      <c r="J1088" s="14">
        <f t="shared" si="42"/>
        <v>1</v>
      </c>
      <c r="K1088" s="37">
        <f t="shared" si="43"/>
        <v>1900</v>
      </c>
    </row>
    <row r="1089" spans="1:11" x14ac:dyDescent="0.35">
      <c r="A1089" s="93"/>
      <c r="B1089" s="94"/>
      <c r="C1089" s="95"/>
      <c r="D1089" s="95"/>
      <c r="E1089" s="95"/>
      <c r="F1089" s="95"/>
      <c r="G1089" s="95"/>
      <c r="H1089" s="95"/>
      <c r="I1089" s="95">
        <f>Parts_Purchase[[#This Row],[Qty In]]*Parts_Purchase[[#This Row],[MRP]]</f>
        <v>0</v>
      </c>
      <c r="J1089" s="14">
        <f t="shared" si="42"/>
        <v>1</v>
      </c>
      <c r="K1089" s="37">
        <f t="shared" si="43"/>
        <v>1900</v>
      </c>
    </row>
    <row r="1090" spans="1:11" x14ac:dyDescent="0.35">
      <c r="A1090" s="93"/>
      <c r="B1090" s="94"/>
      <c r="C1090" s="95"/>
      <c r="D1090" s="95"/>
      <c r="E1090" s="95"/>
      <c r="F1090" s="95"/>
      <c r="G1090" s="95"/>
      <c r="H1090" s="95"/>
      <c r="I1090" s="95">
        <f>Parts_Purchase[[#This Row],[Qty In]]*Parts_Purchase[[#This Row],[MRP]]</f>
        <v>0</v>
      </c>
      <c r="J1090" s="14">
        <f t="shared" si="42"/>
        <v>1</v>
      </c>
      <c r="K1090" s="37">
        <f t="shared" si="43"/>
        <v>1900</v>
      </c>
    </row>
    <row r="1091" spans="1:11" x14ac:dyDescent="0.35">
      <c r="A1091" s="93"/>
      <c r="B1091" s="94"/>
      <c r="C1091" s="95"/>
      <c r="D1091" s="95"/>
      <c r="E1091" s="95"/>
      <c r="F1091" s="95"/>
      <c r="G1091" s="95"/>
      <c r="H1091" s="95"/>
      <c r="I1091" s="95">
        <f>Parts_Purchase[[#This Row],[Qty In]]*Parts_Purchase[[#This Row],[MRP]]</f>
        <v>0</v>
      </c>
      <c r="J1091" s="14">
        <f t="shared" si="42"/>
        <v>1</v>
      </c>
      <c r="K1091" s="37">
        <f t="shared" si="43"/>
        <v>1900</v>
      </c>
    </row>
    <row r="1092" spans="1:11" x14ac:dyDescent="0.35">
      <c r="A1092" s="93"/>
      <c r="B1092" s="94"/>
      <c r="C1092" s="95"/>
      <c r="D1092" s="95"/>
      <c r="E1092" s="95"/>
      <c r="F1092" s="95"/>
      <c r="G1092" s="95"/>
      <c r="H1092" s="95"/>
      <c r="I1092" s="95">
        <f>Parts_Purchase[[#This Row],[Qty In]]*Parts_Purchase[[#This Row],[MRP]]</f>
        <v>0</v>
      </c>
      <c r="J1092" s="14">
        <f t="shared" si="42"/>
        <v>1</v>
      </c>
      <c r="K1092" s="37">
        <f t="shared" si="43"/>
        <v>1900</v>
      </c>
    </row>
    <row r="1093" spans="1:11" x14ac:dyDescent="0.35">
      <c r="A1093" s="93"/>
      <c r="B1093" s="94"/>
      <c r="C1093" s="95"/>
      <c r="D1093" s="95"/>
      <c r="E1093" s="95"/>
      <c r="F1093" s="95"/>
      <c r="G1093" s="95"/>
      <c r="H1093" s="95"/>
      <c r="I1093" s="95">
        <f>Parts_Purchase[[#This Row],[Qty In]]*Parts_Purchase[[#This Row],[MRP]]</f>
        <v>0</v>
      </c>
      <c r="J1093" s="14">
        <f t="shared" si="42"/>
        <v>1</v>
      </c>
      <c r="K1093" s="37">
        <f t="shared" si="43"/>
        <v>1900</v>
      </c>
    </row>
    <row r="1094" spans="1:11" x14ac:dyDescent="0.35">
      <c r="A1094" s="93"/>
      <c r="B1094" s="94"/>
      <c r="C1094" s="95"/>
      <c r="D1094" s="95"/>
      <c r="E1094" s="95"/>
      <c r="F1094" s="95"/>
      <c r="G1094" s="95"/>
      <c r="H1094" s="95"/>
      <c r="I1094" s="95">
        <f>Parts_Purchase[[#This Row],[Qty In]]*Parts_Purchase[[#This Row],[MRP]]</f>
        <v>0</v>
      </c>
      <c r="J1094" s="14">
        <f t="shared" si="42"/>
        <v>1</v>
      </c>
      <c r="K1094" s="37">
        <f t="shared" si="43"/>
        <v>1900</v>
      </c>
    </row>
    <row r="1095" spans="1:11" x14ac:dyDescent="0.35">
      <c r="A1095" s="93"/>
      <c r="B1095" s="94"/>
      <c r="C1095" s="95"/>
      <c r="D1095" s="95"/>
      <c r="E1095" s="95"/>
      <c r="F1095" s="95"/>
      <c r="G1095" s="95"/>
      <c r="H1095" s="95"/>
      <c r="I1095" s="95">
        <f>Parts_Purchase[[#This Row],[Qty In]]*Parts_Purchase[[#This Row],[MRP]]</f>
        <v>0</v>
      </c>
      <c r="J1095" s="14">
        <f t="shared" si="42"/>
        <v>1</v>
      </c>
      <c r="K1095" s="37">
        <f t="shared" si="43"/>
        <v>1900</v>
      </c>
    </row>
    <row r="1096" spans="1:11" x14ac:dyDescent="0.35">
      <c r="A1096" s="93"/>
      <c r="B1096" s="94"/>
      <c r="C1096" s="95"/>
      <c r="D1096" s="95"/>
      <c r="E1096" s="95"/>
      <c r="F1096" s="95"/>
      <c r="G1096" s="95"/>
      <c r="H1096" s="95"/>
      <c r="I1096" s="95">
        <f>Parts_Purchase[[#This Row],[Qty In]]*Parts_Purchase[[#This Row],[MRP]]</f>
        <v>0</v>
      </c>
      <c r="J1096" s="14">
        <f t="shared" si="42"/>
        <v>1</v>
      </c>
      <c r="K1096" s="37">
        <f t="shared" si="43"/>
        <v>1900</v>
      </c>
    </row>
    <row r="1097" spans="1:11" x14ac:dyDescent="0.35">
      <c r="A1097" s="93"/>
      <c r="B1097" s="94"/>
      <c r="C1097" s="95"/>
      <c r="D1097" s="95"/>
      <c r="E1097" s="95"/>
      <c r="F1097" s="95"/>
      <c r="G1097" s="95"/>
      <c r="H1097" s="95"/>
      <c r="I1097" s="95">
        <f>Parts_Purchase[[#This Row],[Qty In]]*Parts_Purchase[[#This Row],[MRP]]</f>
        <v>0</v>
      </c>
      <c r="J1097" s="14">
        <f t="shared" si="42"/>
        <v>1</v>
      </c>
      <c r="K1097" s="37">
        <f t="shared" si="43"/>
        <v>1900</v>
      </c>
    </row>
    <row r="1098" spans="1:11" x14ac:dyDescent="0.35">
      <c r="A1098" s="93"/>
      <c r="B1098" s="94"/>
      <c r="C1098" s="95"/>
      <c r="D1098" s="95"/>
      <c r="E1098" s="95"/>
      <c r="F1098" s="95"/>
      <c r="G1098" s="95"/>
      <c r="H1098" s="95"/>
      <c r="I1098" s="95">
        <f>Parts_Purchase[[#This Row],[Qty In]]*Parts_Purchase[[#This Row],[MRP]]</f>
        <v>0</v>
      </c>
      <c r="J1098" s="14">
        <f t="shared" si="42"/>
        <v>1</v>
      </c>
      <c r="K1098" s="37">
        <f t="shared" si="43"/>
        <v>1900</v>
      </c>
    </row>
    <row r="1099" spans="1:11" x14ac:dyDescent="0.35">
      <c r="A1099" s="93"/>
      <c r="B1099" s="94"/>
      <c r="C1099" s="95"/>
      <c r="D1099" s="95"/>
      <c r="E1099" s="95"/>
      <c r="F1099" s="95"/>
      <c r="G1099" s="95"/>
      <c r="H1099" s="95"/>
      <c r="I1099" s="95">
        <f>Parts_Purchase[[#This Row],[Qty In]]*Parts_Purchase[[#This Row],[MRP]]</f>
        <v>0</v>
      </c>
      <c r="J1099" s="14">
        <f t="shared" si="42"/>
        <v>1</v>
      </c>
      <c r="K1099" s="37">
        <f t="shared" si="43"/>
        <v>1900</v>
      </c>
    </row>
    <row r="1100" spans="1:11" x14ac:dyDescent="0.35">
      <c r="A1100" s="93"/>
      <c r="B1100" s="94"/>
      <c r="C1100" s="95"/>
      <c r="D1100" s="95"/>
      <c r="E1100" s="95"/>
      <c r="F1100" s="95"/>
      <c r="G1100" s="95"/>
      <c r="H1100" s="95"/>
      <c r="I1100" s="95">
        <f>Parts_Purchase[[#This Row],[Qty In]]*Parts_Purchase[[#This Row],[MRP]]</f>
        <v>0</v>
      </c>
      <c r="J1100" s="14">
        <f t="shared" si="42"/>
        <v>1</v>
      </c>
      <c r="K1100" s="37">
        <f t="shared" si="43"/>
        <v>1900</v>
      </c>
    </row>
    <row r="1101" spans="1:11" x14ac:dyDescent="0.35">
      <c r="A1101" s="93"/>
      <c r="B1101" s="94"/>
      <c r="C1101" s="95"/>
      <c r="D1101" s="95"/>
      <c r="E1101" s="95"/>
      <c r="F1101" s="95"/>
      <c r="G1101" s="95"/>
      <c r="H1101" s="95"/>
      <c r="I1101" s="95">
        <f>Parts_Purchase[[#This Row],[Qty In]]*Parts_Purchase[[#This Row],[MRP]]</f>
        <v>0</v>
      </c>
      <c r="J1101" s="14">
        <f t="shared" si="42"/>
        <v>1</v>
      </c>
      <c r="K1101" s="37">
        <f t="shared" si="43"/>
        <v>1900</v>
      </c>
    </row>
    <row r="1102" spans="1:11" x14ac:dyDescent="0.35">
      <c r="A1102" s="93"/>
      <c r="B1102" s="94"/>
      <c r="C1102" s="95"/>
      <c r="D1102" s="95"/>
      <c r="E1102" s="95"/>
      <c r="F1102" s="95"/>
      <c r="G1102" s="95"/>
      <c r="H1102" s="95"/>
      <c r="I1102" s="95">
        <f>Parts_Purchase[[#This Row],[Qty In]]*Parts_Purchase[[#This Row],[MRP]]</f>
        <v>0</v>
      </c>
      <c r="J1102" s="14">
        <f t="shared" si="42"/>
        <v>1</v>
      </c>
      <c r="K1102" s="37">
        <f t="shared" si="43"/>
        <v>1900</v>
      </c>
    </row>
    <row r="1103" spans="1:11" x14ac:dyDescent="0.35">
      <c r="A1103" s="93"/>
      <c r="B1103" s="94"/>
      <c r="C1103" s="95"/>
      <c r="D1103" s="95"/>
      <c r="E1103" s="95"/>
      <c r="F1103" s="95"/>
      <c r="G1103" s="95"/>
      <c r="H1103" s="95"/>
      <c r="I1103" s="95">
        <f>Parts_Purchase[[#This Row],[Qty In]]*Parts_Purchase[[#This Row],[MRP]]</f>
        <v>0</v>
      </c>
      <c r="J1103" s="14">
        <f t="shared" si="42"/>
        <v>1</v>
      </c>
      <c r="K1103" s="37">
        <f t="shared" si="43"/>
        <v>1900</v>
      </c>
    </row>
    <row r="1104" spans="1:11" x14ac:dyDescent="0.35">
      <c r="A1104" s="93"/>
      <c r="B1104" s="94"/>
      <c r="C1104" s="95"/>
      <c r="D1104" s="95"/>
      <c r="E1104" s="95"/>
      <c r="F1104" s="95"/>
      <c r="G1104" s="95"/>
      <c r="H1104" s="95"/>
      <c r="I1104" s="95">
        <f>Parts_Purchase[[#This Row],[Qty In]]*Parts_Purchase[[#This Row],[MRP]]</f>
        <v>0</v>
      </c>
      <c r="J1104" s="14">
        <f t="shared" si="42"/>
        <v>1</v>
      </c>
      <c r="K1104" s="37">
        <f t="shared" si="43"/>
        <v>1900</v>
      </c>
    </row>
    <row r="1105" spans="1:11" x14ac:dyDescent="0.35">
      <c r="A1105" s="93"/>
      <c r="B1105" s="94"/>
      <c r="C1105" s="95"/>
      <c r="D1105" s="95"/>
      <c r="E1105" s="95"/>
      <c r="F1105" s="95"/>
      <c r="G1105" s="95"/>
      <c r="H1105" s="95"/>
      <c r="I1105" s="95">
        <f>Parts_Purchase[[#This Row],[Qty In]]*Parts_Purchase[[#This Row],[MRP]]</f>
        <v>0</v>
      </c>
      <c r="J1105" s="14">
        <f t="shared" si="42"/>
        <v>1</v>
      </c>
      <c r="K1105" s="37">
        <f t="shared" si="43"/>
        <v>1900</v>
      </c>
    </row>
    <row r="1106" spans="1:11" x14ac:dyDescent="0.35">
      <c r="A1106" s="93"/>
      <c r="B1106" s="94"/>
      <c r="C1106" s="95"/>
      <c r="D1106" s="95"/>
      <c r="E1106" s="95"/>
      <c r="F1106" s="95"/>
      <c r="G1106" s="95"/>
      <c r="H1106" s="95"/>
      <c r="I1106" s="95">
        <f>Parts_Purchase[[#This Row],[Qty In]]*Parts_Purchase[[#This Row],[MRP]]</f>
        <v>0</v>
      </c>
      <c r="J1106" s="14">
        <f t="shared" si="42"/>
        <v>1</v>
      </c>
      <c r="K1106" s="37">
        <f t="shared" si="43"/>
        <v>1900</v>
      </c>
    </row>
    <row r="1107" spans="1:11" x14ac:dyDescent="0.35">
      <c r="A1107" s="93"/>
      <c r="B1107" s="94"/>
      <c r="C1107" s="95"/>
      <c r="D1107" s="95"/>
      <c r="E1107" s="95"/>
      <c r="F1107" s="95"/>
      <c r="G1107" s="95"/>
      <c r="H1107" s="95"/>
      <c r="I1107" s="95">
        <f>Parts_Purchase[[#This Row],[Qty In]]*Parts_Purchase[[#This Row],[MRP]]</f>
        <v>0</v>
      </c>
      <c r="J1107" s="14">
        <f t="shared" si="42"/>
        <v>1</v>
      </c>
      <c r="K1107" s="37">
        <f t="shared" si="43"/>
        <v>1900</v>
      </c>
    </row>
    <row r="1108" spans="1:11" x14ac:dyDescent="0.35">
      <c r="A1108" s="93"/>
      <c r="B1108" s="94"/>
      <c r="C1108" s="95"/>
      <c r="D1108" s="95"/>
      <c r="E1108" s="95"/>
      <c r="F1108" s="95"/>
      <c r="G1108" s="95"/>
      <c r="H1108" s="95"/>
      <c r="I1108" s="95">
        <f>Parts_Purchase[[#This Row],[Qty In]]*Parts_Purchase[[#This Row],[MRP]]</f>
        <v>0</v>
      </c>
      <c r="J1108" s="14">
        <f t="shared" si="42"/>
        <v>1</v>
      </c>
      <c r="K1108" s="37">
        <f t="shared" si="43"/>
        <v>1900</v>
      </c>
    </row>
    <row r="1109" spans="1:11" x14ac:dyDescent="0.35">
      <c r="A1109" s="93"/>
      <c r="B1109" s="94"/>
      <c r="C1109" s="95"/>
      <c r="D1109" s="95"/>
      <c r="E1109" s="95"/>
      <c r="F1109" s="95"/>
      <c r="G1109" s="95"/>
      <c r="H1109" s="95"/>
      <c r="I1109" s="95">
        <f>Parts_Purchase[[#This Row],[Qty In]]*Parts_Purchase[[#This Row],[MRP]]</f>
        <v>0</v>
      </c>
      <c r="J1109" s="14">
        <f t="shared" si="42"/>
        <v>1</v>
      </c>
      <c r="K1109" s="37">
        <f t="shared" si="43"/>
        <v>1900</v>
      </c>
    </row>
    <row r="1110" spans="1:11" x14ac:dyDescent="0.35">
      <c r="A1110" s="93"/>
      <c r="B1110" s="94"/>
      <c r="C1110" s="95"/>
      <c r="D1110" s="95"/>
      <c r="E1110" s="95"/>
      <c r="F1110" s="95"/>
      <c r="G1110" s="95"/>
      <c r="H1110" s="95"/>
      <c r="I1110" s="95">
        <f>Parts_Purchase[[#This Row],[Qty In]]*Parts_Purchase[[#This Row],[MRP]]</f>
        <v>0</v>
      </c>
      <c r="J1110" s="14">
        <f t="shared" si="42"/>
        <v>1</v>
      </c>
      <c r="K1110" s="37">
        <f t="shared" si="43"/>
        <v>1900</v>
      </c>
    </row>
    <row r="1111" spans="1:11" x14ac:dyDescent="0.35">
      <c r="A1111" s="93"/>
      <c r="B1111" s="94"/>
      <c r="C1111" s="95"/>
      <c r="D1111" s="95"/>
      <c r="E1111" s="95"/>
      <c r="F1111" s="95"/>
      <c r="G1111" s="95"/>
      <c r="H1111" s="95"/>
      <c r="I1111" s="95">
        <f>Parts_Purchase[[#This Row],[Qty In]]*Parts_Purchase[[#This Row],[MRP]]</f>
        <v>0</v>
      </c>
      <c r="J1111" s="14">
        <f t="shared" ref="J1111:J1174" si="44">MONTH(B1111)</f>
        <v>1</v>
      </c>
      <c r="K1111" s="37">
        <f t="shared" ref="K1111:K1174" si="45">YEAR(B1111)</f>
        <v>1900</v>
      </c>
    </row>
    <row r="1112" spans="1:11" x14ac:dyDescent="0.35">
      <c r="A1112" s="93"/>
      <c r="B1112" s="94"/>
      <c r="C1112" s="95"/>
      <c r="D1112" s="95"/>
      <c r="E1112" s="95"/>
      <c r="F1112" s="95"/>
      <c r="G1112" s="95"/>
      <c r="H1112" s="95"/>
      <c r="I1112" s="95">
        <f>Parts_Purchase[[#This Row],[Qty In]]*Parts_Purchase[[#This Row],[MRP]]</f>
        <v>0</v>
      </c>
      <c r="J1112" s="14">
        <f t="shared" si="44"/>
        <v>1</v>
      </c>
      <c r="K1112" s="37">
        <f t="shared" si="45"/>
        <v>1900</v>
      </c>
    </row>
    <row r="1113" spans="1:11" x14ac:dyDescent="0.35">
      <c r="A1113" s="93"/>
      <c r="B1113" s="94"/>
      <c r="C1113" s="95"/>
      <c r="D1113" s="95"/>
      <c r="E1113" s="95"/>
      <c r="F1113" s="95"/>
      <c r="G1113" s="95"/>
      <c r="H1113" s="95"/>
      <c r="I1113" s="95">
        <f>Parts_Purchase[[#This Row],[Qty In]]*Parts_Purchase[[#This Row],[MRP]]</f>
        <v>0</v>
      </c>
      <c r="J1113" s="14">
        <f t="shared" si="44"/>
        <v>1</v>
      </c>
      <c r="K1113" s="37">
        <f t="shared" si="45"/>
        <v>1900</v>
      </c>
    </row>
    <row r="1114" spans="1:11" x14ac:dyDescent="0.35">
      <c r="A1114" s="93"/>
      <c r="B1114" s="94"/>
      <c r="C1114" s="95"/>
      <c r="D1114" s="95"/>
      <c r="E1114" s="95"/>
      <c r="F1114" s="95"/>
      <c r="G1114" s="95"/>
      <c r="H1114" s="95"/>
      <c r="I1114" s="95">
        <f>Parts_Purchase[[#This Row],[Qty In]]*Parts_Purchase[[#This Row],[MRP]]</f>
        <v>0</v>
      </c>
      <c r="J1114" s="14">
        <f t="shared" si="44"/>
        <v>1</v>
      </c>
      <c r="K1114" s="37">
        <f t="shared" si="45"/>
        <v>1900</v>
      </c>
    </row>
    <row r="1115" spans="1:11" x14ac:dyDescent="0.35">
      <c r="A1115" s="93"/>
      <c r="B1115" s="94"/>
      <c r="C1115" s="95"/>
      <c r="D1115" s="95"/>
      <c r="E1115" s="95"/>
      <c r="F1115" s="95"/>
      <c r="G1115" s="95"/>
      <c r="H1115" s="95"/>
      <c r="I1115" s="95">
        <f>Parts_Purchase[[#This Row],[Qty In]]*Parts_Purchase[[#This Row],[MRP]]</f>
        <v>0</v>
      </c>
      <c r="J1115" s="14">
        <f t="shared" si="44"/>
        <v>1</v>
      </c>
      <c r="K1115" s="37">
        <f t="shared" si="45"/>
        <v>1900</v>
      </c>
    </row>
    <row r="1116" spans="1:11" x14ac:dyDescent="0.35">
      <c r="A1116" s="93"/>
      <c r="B1116" s="94"/>
      <c r="C1116" s="95"/>
      <c r="D1116" s="95"/>
      <c r="E1116" s="95"/>
      <c r="F1116" s="95"/>
      <c r="G1116" s="95"/>
      <c r="H1116" s="95"/>
      <c r="I1116" s="95">
        <f>Parts_Purchase[[#This Row],[Qty In]]*Parts_Purchase[[#This Row],[MRP]]</f>
        <v>0</v>
      </c>
      <c r="J1116" s="14">
        <f t="shared" si="44"/>
        <v>1</v>
      </c>
      <c r="K1116" s="37">
        <f t="shared" si="45"/>
        <v>1900</v>
      </c>
    </row>
    <row r="1117" spans="1:11" x14ac:dyDescent="0.35">
      <c r="A1117" s="93"/>
      <c r="B1117" s="94"/>
      <c r="C1117" s="95"/>
      <c r="D1117" s="95"/>
      <c r="E1117" s="95"/>
      <c r="F1117" s="95"/>
      <c r="G1117" s="95"/>
      <c r="H1117" s="95"/>
      <c r="I1117" s="95">
        <f>Parts_Purchase[[#This Row],[Qty In]]*Parts_Purchase[[#This Row],[MRP]]</f>
        <v>0</v>
      </c>
      <c r="J1117" s="14">
        <f t="shared" si="44"/>
        <v>1</v>
      </c>
      <c r="K1117" s="37">
        <f t="shared" si="45"/>
        <v>1900</v>
      </c>
    </row>
    <row r="1118" spans="1:11" x14ac:dyDescent="0.35">
      <c r="A1118" s="93"/>
      <c r="B1118" s="94"/>
      <c r="C1118" s="95"/>
      <c r="D1118" s="95"/>
      <c r="E1118" s="95"/>
      <c r="F1118" s="95"/>
      <c r="G1118" s="95"/>
      <c r="H1118" s="95"/>
      <c r="I1118" s="95">
        <f>Parts_Purchase[[#This Row],[Qty In]]*Parts_Purchase[[#This Row],[MRP]]</f>
        <v>0</v>
      </c>
      <c r="J1118" s="14">
        <f t="shared" si="44"/>
        <v>1</v>
      </c>
      <c r="K1118" s="37">
        <f t="shared" si="45"/>
        <v>1900</v>
      </c>
    </row>
    <row r="1119" spans="1:11" x14ac:dyDescent="0.35">
      <c r="A1119" s="93"/>
      <c r="B1119" s="94"/>
      <c r="C1119" s="95"/>
      <c r="D1119" s="95"/>
      <c r="E1119" s="95"/>
      <c r="F1119" s="95"/>
      <c r="G1119" s="95"/>
      <c r="H1119" s="95"/>
      <c r="I1119" s="95">
        <f>Parts_Purchase[[#This Row],[Qty In]]*Parts_Purchase[[#This Row],[MRP]]</f>
        <v>0</v>
      </c>
      <c r="J1119" s="14">
        <f t="shared" si="44"/>
        <v>1</v>
      </c>
      <c r="K1119" s="37">
        <f t="shared" si="45"/>
        <v>1900</v>
      </c>
    </row>
    <row r="1120" spans="1:11" x14ac:dyDescent="0.35">
      <c r="A1120" s="93"/>
      <c r="B1120" s="94"/>
      <c r="C1120" s="95"/>
      <c r="D1120" s="95"/>
      <c r="E1120" s="95"/>
      <c r="F1120" s="95"/>
      <c r="G1120" s="95"/>
      <c r="H1120" s="95"/>
      <c r="I1120" s="95">
        <f>Parts_Purchase[[#This Row],[Qty In]]*Parts_Purchase[[#This Row],[MRP]]</f>
        <v>0</v>
      </c>
      <c r="J1120" s="14">
        <f t="shared" si="44"/>
        <v>1</v>
      </c>
      <c r="K1120" s="37">
        <f t="shared" si="45"/>
        <v>1900</v>
      </c>
    </row>
    <row r="1121" spans="1:11" x14ac:dyDescent="0.35">
      <c r="A1121" s="93"/>
      <c r="B1121" s="94"/>
      <c r="C1121" s="95"/>
      <c r="D1121" s="95"/>
      <c r="E1121" s="95"/>
      <c r="F1121" s="95"/>
      <c r="G1121" s="95"/>
      <c r="H1121" s="95"/>
      <c r="I1121" s="95">
        <f>Parts_Purchase[[#This Row],[Qty In]]*Parts_Purchase[[#This Row],[MRP]]</f>
        <v>0</v>
      </c>
      <c r="J1121" s="14">
        <f t="shared" si="44"/>
        <v>1</v>
      </c>
      <c r="K1121" s="37">
        <f t="shared" si="45"/>
        <v>1900</v>
      </c>
    </row>
    <row r="1122" spans="1:11" x14ac:dyDescent="0.35">
      <c r="A1122" s="93"/>
      <c r="B1122" s="94"/>
      <c r="C1122" s="95"/>
      <c r="D1122" s="95"/>
      <c r="E1122" s="95"/>
      <c r="F1122" s="95"/>
      <c r="G1122" s="95"/>
      <c r="H1122" s="95"/>
      <c r="I1122" s="95">
        <f>Parts_Purchase[[#This Row],[Qty In]]*Parts_Purchase[[#This Row],[MRP]]</f>
        <v>0</v>
      </c>
      <c r="J1122" s="14">
        <f t="shared" si="44"/>
        <v>1</v>
      </c>
      <c r="K1122" s="37">
        <f t="shared" si="45"/>
        <v>1900</v>
      </c>
    </row>
    <row r="1123" spans="1:11" x14ac:dyDescent="0.35">
      <c r="A1123" s="93"/>
      <c r="B1123" s="94"/>
      <c r="C1123" s="95"/>
      <c r="D1123" s="95"/>
      <c r="E1123" s="95"/>
      <c r="F1123" s="95"/>
      <c r="G1123" s="95"/>
      <c r="H1123" s="95"/>
      <c r="I1123" s="95">
        <f>Parts_Purchase[[#This Row],[Qty In]]*Parts_Purchase[[#This Row],[MRP]]</f>
        <v>0</v>
      </c>
      <c r="J1123" s="14">
        <f t="shared" si="44"/>
        <v>1</v>
      </c>
      <c r="K1123" s="37">
        <f t="shared" si="45"/>
        <v>1900</v>
      </c>
    </row>
    <row r="1124" spans="1:11" x14ac:dyDescent="0.35">
      <c r="A1124" s="93"/>
      <c r="B1124" s="94"/>
      <c r="C1124" s="95"/>
      <c r="D1124" s="95"/>
      <c r="E1124" s="95"/>
      <c r="F1124" s="95"/>
      <c r="G1124" s="95"/>
      <c r="H1124" s="95"/>
      <c r="I1124" s="95">
        <f>Parts_Purchase[[#This Row],[Qty In]]*Parts_Purchase[[#This Row],[MRP]]</f>
        <v>0</v>
      </c>
      <c r="J1124" s="14">
        <f t="shared" si="44"/>
        <v>1</v>
      </c>
      <c r="K1124" s="37">
        <f t="shared" si="45"/>
        <v>1900</v>
      </c>
    </row>
    <row r="1125" spans="1:11" x14ac:dyDescent="0.35">
      <c r="A1125" s="93"/>
      <c r="B1125" s="94"/>
      <c r="C1125" s="95"/>
      <c r="D1125" s="95"/>
      <c r="E1125" s="95"/>
      <c r="F1125" s="95"/>
      <c r="G1125" s="95"/>
      <c r="H1125" s="95"/>
      <c r="I1125" s="95">
        <f>Parts_Purchase[[#This Row],[Qty In]]*Parts_Purchase[[#This Row],[MRP]]</f>
        <v>0</v>
      </c>
      <c r="J1125" s="14">
        <f t="shared" si="44"/>
        <v>1</v>
      </c>
      <c r="K1125" s="37">
        <f t="shared" si="45"/>
        <v>1900</v>
      </c>
    </row>
    <row r="1126" spans="1:11" x14ac:dyDescent="0.35">
      <c r="A1126" s="93"/>
      <c r="B1126" s="94"/>
      <c r="C1126" s="95"/>
      <c r="D1126" s="95"/>
      <c r="E1126" s="95"/>
      <c r="F1126" s="95"/>
      <c r="G1126" s="95"/>
      <c r="H1126" s="95"/>
      <c r="I1126" s="95">
        <f>Parts_Purchase[[#This Row],[Qty In]]*Parts_Purchase[[#This Row],[MRP]]</f>
        <v>0</v>
      </c>
      <c r="J1126" s="14">
        <f t="shared" si="44"/>
        <v>1</v>
      </c>
      <c r="K1126" s="37">
        <f t="shared" si="45"/>
        <v>1900</v>
      </c>
    </row>
    <row r="1127" spans="1:11" x14ac:dyDescent="0.35">
      <c r="A1127" s="93"/>
      <c r="B1127" s="94"/>
      <c r="C1127" s="95"/>
      <c r="D1127" s="95"/>
      <c r="E1127" s="95"/>
      <c r="F1127" s="95"/>
      <c r="G1127" s="95"/>
      <c r="H1127" s="95"/>
      <c r="I1127" s="95">
        <f>Parts_Purchase[[#This Row],[Qty In]]*Parts_Purchase[[#This Row],[MRP]]</f>
        <v>0</v>
      </c>
      <c r="J1127" s="14">
        <f t="shared" si="44"/>
        <v>1</v>
      </c>
      <c r="K1127" s="37">
        <f t="shared" si="45"/>
        <v>1900</v>
      </c>
    </row>
    <row r="1128" spans="1:11" x14ac:dyDescent="0.35">
      <c r="A1128" s="93"/>
      <c r="B1128" s="94"/>
      <c r="C1128" s="95"/>
      <c r="D1128" s="95"/>
      <c r="E1128" s="95"/>
      <c r="F1128" s="95"/>
      <c r="G1128" s="95"/>
      <c r="H1128" s="95"/>
      <c r="I1128" s="95">
        <f>Parts_Purchase[[#This Row],[Qty In]]*Parts_Purchase[[#This Row],[MRP]]</f>
        <v>0</v>
      </c>
      <c r="J1128" s="14">
        <f t="shared" si="44"/>
        <v>1</v>
      </c>
      <c r="K1128" s="37">
        <f t="shared" si="45"/>
        <v>1900</v>
      </c>
    </row>
    <row r="1129" spans="1:11" x14ac:dyDescent="0.35">
      <c r="A1129" s="93"/>
      <c r="B1129" s="94"/>
      <c r="C1129" s="95"/>
      <c r="D1129" s="95"/>
      <c r="E1129" s="95"/>
      <c r="F1129" s="95"/>
      <c r="G1129" s="95"/>
      <c r="H1129" s="95"/>
      <c r="I1129" s="95">
        <f>Parts_Purchase[[#This Row],[Qty In]]*Parts_Purchase[[#This Row],[MRP]]</f>
        <v>0</v>
      </c>
      <c r="J1129" s="14">
        <f t="shared" si="44"/>
        <v>1</v>
      </c>
      <c r="K1129" s="37">
        <f t="shared" si="45"/>
        <v>1900</v>
      </c>
    </row>
    <row r="1130" spans="1:11" x14ac:dyDescent="0.35">
      <c r="A1130" s="93"/>
      <c r="B1130" s="94"/>
      <c r="C1130" s="95"/>
      <c r="D1130" s="95"/>
      <c r="E1130" s="95"/>
      <c r="F1130" s="95"/>
      <c r="G1130" s="95"/>
      <c r="H1130" s="95"/>
      <c r="I1130" s="95">
        <f>Parts_Purchase[[#This Row],[Qty In]]*Parts_Purchase[[#This Row],[MRP]]</f>
        <v>0</v>
      </c>
      <c r="J1130" s="14">
        <f t="shared" si="44"/>
        <v>1</v>
      </c>
      <c r="K1130" s="37">
        <f t="shared" si="45"/>
        <v>1900</v>
      </c>
    </row>
    <row r="1131" spans="1:11" x14ac:dyDescent="0.35">
      <c r="A1131" s="93"/>
      <c r="B1131" s="94"/>
      <c r="C1131" s="95"/>
      <c r="D1131" s="95"/>
      <c r="E1131" s="95"/>
      <c r="F1131" s="95"/>
      <c r="G1131" s="95"/>
      <c r="H1131" s="95"/>
      <c r="I1131" s="95">
        <f>Parts_Purchase[[#This Row],[Qty In]]*Parts_Purchase[[#This Row],[MRP]]</f>
        <v>0</v>
      </c>
      <c r="J1131" s="14">
        <f t="shared" si="44"/>
        <v>1</v>
      </c>
      <c r="K1131" s="37">
        <f t="shared" si="45"/>
        <v>1900</v>
      </c>
    </row>
    <row r="1132" spans="1:11" x14ac:dyDescent="0.35">
      <c r="A1132" s="93"/>
      <c r="B1132" s="94"/>
      <c r="C1132" s="95"/>
      <c r="D1132" s="95"/>
      <c r="E1132" s="95"/>
      <c r="F1132" s="95"/>
      <c r="G1132" s="95"/>
      <c r="H1132" s="95"/>
      <c r="I1132" s="95">
        <f>Parts_Purchase[[#This Row],[Qty In]]*Parts_Purchase[[#This Row],[MRP]]</f>
        <v>0</v>
      </c>
      <c r="J1132" s="14">
        <f t="shared" si="44"/>
        <v>1</v>
      </c>
      <c r="K1132" s="37">
        <f t="shared" si="45"/>
        <v>1900</v>
      </c>
    </row>
    <row r="1133" spans="1:11" x14ac:dyDescent="0.35">
      <c r="A1133" s="93"/>
      <c r="B1133" s="94"/>
      <c r="C1133" s="95"/>
      <c r="D1133" s="95"/>
      <c r="E1133" s="95"/>
      <c r="F1133" s="95"/>
      <c r="G1133" s="95"/>
      <c r="H1133" s="95"/>
      <c r="I1133" s="95">
        <f>Parts_Purchase[[#This Row],[Qty In]]*Parts_Purchase[[#This Row],[MRP]]</f>
        <v>0</v>
      </c>
      <c r="J1133" s="14">
        <f t="shared" si="44"/>
        <v>1</v>
      </c>
      <c r="K1133" s="37">
        <f t="shared" si="45"/>
        <v>1900</v>
      </c>
    </row>
    <row r="1134" spans="1:11" x14ac:dyDescent="0.35">
      <c r="A1134" s="93"/>
      <c r="B1134" s="94"/>
      <c r="C1134" s="95"/>
      <c r="D1134" s="95"/>
      <c r="E1134" s="95"/>
      <c r="F1134" s="95"/>
      <c r="G1134" s="95"/>
      <c r="H1134" s="95"/>
      <c r="I1134" s="95">
        <f>Parts_Purchase[[#This Row],[Qty In]]*Parts_Purchase[[#This Row],[MRP]]</f>
        <v>0</v>
      </c>
      <c r="J1134" s="14">
        <f t="shared" si="44"/>
        <v>1</v>
      </c>
      <c r="K1134" s="37">
        <f t="shared" si="45"/>
        <v>1900</v>
      </c>
    </row>
    <row r="1135" spans="1:11" x14ac:dyDescent="0.35">
      <c r="A1135" s="93"/>
      <c r="B1135" s="94"/>
      <c r="C1135" s="95"/>
      <c r="D1135" s="95"/>
      <c r="E1135" s="95"/>
      <c r="F1135" s="95"/>
      <c r="G1135" s="95"/>
      <c r="H1135" s="95"/>
      <c r="I1135" s="95">
        <f>Parts_Purchase[[#This Row],[Qty In]]*Parts_Purchase[[#This Row],[MRP]]</f>
        <v>0</v>
      </c>
      <c r="J1135" s="14">
        <f t="shared" si="44"/>
        <v>1</v>
      </c>
      <c r="K1135" s="37">
        <f t="shared" si="45"/>
        <v>1900</v>
      </c>
    </row>
    <row r="1136" spans="1:11" x14ac:dyDescent="0.35">
      <c r="A1136" s="93"/>
      <c r="B1136" s="94"/>
      <c r="C1136" s="95"/>
      <c r="D1136" s="95"/>
      <c r="E1136" s="95"/>
      <c r="F1136" s="95"/>
      <c r="G1136" s="95"/>
      <c r="H1136" s="95"/>
      <c r="I1136" s="95">
        <f>Parts_Purchase[[#This Row],[Qty In]]*Parts_Purchase[[#This Row],[MRP]]</f>
        <v>0</v>
      </c>
      <c r="J1136" s="14">
        <f t="shared" si="44"/>
        <v>1</v>
      </c>
      <c r="K1136" s="37">
        <f t="shared" si="45"/>
        <v>1900</v>
      </c>
    </row>
    <row r="1137" spans="1:11" x14ac:dyDescent="0.35">
      <c r="A1137" s="93"/>
      <c r="B1137" s="94"/>
      <c r="C1137" s="95"/>
      <c r="D1137" s="95"/>
      <c r="E1137" s="95"/>
      <c r="F1137" s="95"/>
      <c r="G1137" s="95"/>
      <c r="H1137" s="95"/>
      <c r="I1137" s="95">
        <f>Parts_Purchase[[#This Row],[Qty In]]*Parts_Purchase[[#This Row],[MRP]]</f>
        <v>0</v>
      </c>
      <c r="J1137" s="14">
        <f t="shared" si="44"/>
        <v>1</v>
      </c>
      <c r="K1137" s="37">
        <f t="shared" si="45"/>
        <v>1900</v>
      </c>
    </row>
    <row r="1138" spans="1:11" x14ac:dyDescent="0.35">
      <c r="A1138" s="93"/>
      <c r="B1138" s="94"/>
      <c r="C1138" s="95"/>
      <c r="D1138" s="95"/>
      <c r="E1138" s="95"/>
      <c r="F1138" s="95"/>
      <c r="G1138" s="95"/>
      <c r="H1138" s="95"/>
      <c r="I1138" s="95">
        <f>Parts_Purchase[[#This Row],[Qty In]]*Parts_Purchase[[#This Row],[MRP]]</f>
        <v>0</v>
      </c>
      <c r="J1138" s="14">
        <f t="shared" si="44"/>
        <v>1</v>
      </c>
      <c r="K1138" s="37">
        <f t="shared" si="45"/>
        <v>1900</v>
      </c>
    </row>
    <row r="1139" spans="1:11" x14ac:dyDescent="0.35">
      <c r="A1139" s="93"/>
      <c r="B1139" s="94"/>
      <c r="C1139" s="95"/>
      <c r="D1139" s="95"/>
      <c r="E1139" s="95"/>
      <c r="F1139" s="95"/>
      <c r="G1139" s="95"/>
      <c r="H1139" s="95"/>
      <c r="I1139" s="95">
        <f>Parts_Purchase[[#This Row],[Qty In]]*Parts_Purchase[[#This Row],[MRP]]</f>
        <v>0</v>
      </c>
      <c r="J1139" s="14">
        <f t="shared" si="44"/>
        <v>1</v>
      </c>
      <c r="K1139" s="37">
        <f t="shared" si="45"/>
        <v>1900</v>
      </c>
    </row>
    <row r="1140" spans="1:11" x14ac:dyDescent="0.35">
      <c r="A1140" s="93"/>
      <c r="B1140" s="94"/>
      <c r="C1140" s="95"/>
      <c r="D1140" s="95"/>
      <c r="E1140" s="95"/>
      <c r="F1140" s="95"/>
      <c r="G1140" s="95"/>
      <c r="H1140" s="95"/>
      <c r="I1140" s="95">
        <f>Parts_Purchase[[#This Row],[Qty In]]*Parts_Purchase[[#This Row],[MRP]]</f>
        <v>0</v>
      </c>
      <c r="J1140" s="14">
        <f t="shared" si="44"/>
        <v>1</v>
      </c>
      <c r="K1140" s="37">
        <f t="shared" si="45"/>
        <v>1900</v>
      </c>
    </row>
    <row r="1141" spans="1:11" x14ac:dyDescent="0.35">
      <c r="A1141" s="93"/>
      <c r="B1141" s="94"/>
      <c r="C1141" s="95"/>
      <c r="D1141" s="95"/>
      <c r="E1141" s="95"/>
      <c r="F1141" s="95"/>
      <c r="G1141" s="95"/>
      <c r="H1141" s="95"/>
      <c r="I1141" s="95">
        <f>Parts_Purchase[[#This Row],[Qty In]]*Parts_Purchase[[#This Row],[MRP]]</f>
        <v>0</v>
      </c>
      <c r="J1141" s="14">
        <f t="shared" si="44"/>
        <v>1</v>
      </c>
      <c r="K1141" s="37">
        <f t="shared" si="45"/>
        <v>1900</v>
      </c>
    </row>
    <row r="1142" spans="1:11" x14ac:dyDescent="0.35">
      <c r="A1142" s="93"/>
      <c r="B1142" s="94"/>
      <c r="C1142" s="95"/>
      <c r="D1142" s="95"/>
      <c r="E1142" s="95"/>
      <c r="F1142" s="95"/>
      <c r="G1142" s="95"/>
      <c r="H1142" s="95"/>
      <c r="I1142" s="95">
        <f>Parts_Purchase[[#This Row],[Qty In]]*Parts_Purchase[[#This Row],[MRP]]</f>
        <v>0</v>
      </c>
      <c r="J1142" s="14">
        <f t="shared" si="44"/>
        <v>1</v>
      </c>
      <c r="K1142" s="37">
        <f t="shared" si="45"/>
        <v>1900</v>
      </c>
    </row>
    <row r="1143" spans="1:11" x14ac:dyDescent="0.35">
      <c r="A1143" s="93"/>
      <c r="B1143" s="94"/>
      <c r="C1143" s="95"/>
      <c r="D1143" s="95"/>
      <c r="E1143" s="95"/>
      <c r="F1143" s="95"/>
      <c r="G1143" s="95"/>
      <c r="H1143" s="95"/>
      <c r="I1143" s="95">
        <f>Parts_Purchase[[#This Row],[Qty In]]*Parts_Purchase[[#This Row],[MRP]]</f>
        <v>0</v>
      </c>
      <c r="J1143" s="14">
        <f t="shared" si="44"/>
        <v>1</v>
      </c>
      <c r="K1143" s="37">
        <f t="shared" si="45"/>
        <v>1900</v>
      </c>
    </row>
    <row r="1144" spans="1:11" x14ac:dyDescent="0.35">
      <c r="A1144" s="93"/>
      <c r="B1144" s="94"/>
      <c r="C1144" s="95"/>
      <c r="D1144" s="95"/>
      <c r="E1144" s="95"/>
      <c r="F1144" s="95"/>
      <c r="G1144" s="95"/>
      <c r="H1144" s="95"/>
      <c r="I1144" s="95">
        <f>Parts_Purchase[[#This Row],[Qty In]]*Parts_Purchase[[#This Row],[MRP]]</f>
        <v>0</v>
      </c>
      <c r="J1144" s="14">
        <f t="shared" si="44"/>
        <v>1</v>
      </c>
      <c r="K1144" s="37">
        <f t="shared" si="45"/>
        <v>1900</v>
      </c>
    </row>
    <row r="1145" spans="1:11" x14ac:dyDescent="0.35">
      <c r="A1145" s="93"/>
      <c r="B1145" s="94"/>
      <c r="C1145" s="95"/>
      <c r="D1145" s="95"/>
      <c r="E1145" s="95"/>
      <c r="F1145" s="95"/>
      <c r="G1145" s="95"/>
      <c r="H1145" s="95"/>
      <c r="I1145" s="95">
        <f>Parts_Purchase[[#This Row],[Qty In]]*Parts_Purchase[[#This Row],[MRP]]</f>
        <v>0</v>
      </c>
      <c r="J1145" s="14">
        <f t="shared" si="44"/>
        <v>1</v>
      </c>
      <c r="K1145" s="37">
        <f t="shared" si="45"/>
        <v>1900</v>
      </c>
    </row>
    <row r="1146" spans="1:11" x14ac:dyDescent="0.35">
      <c r="A1146" s="93"/>
      <c r="B1146" s="94"/>
      <c r="C1146" s="95"/>
      <c r="D1146" s="95"/>
      <c r="E1146" s="95"/>
      <c r="F1146" s="95"/>
      <c r="G1146" s="95"/>
      <c r="H1146" s="95"/>
      <c r="I1146" s="95">
        <f>Parts_Purchase[[#This Row],[Qty In]]*Parts_Purchase[[#This Row],[MRP]]</f>
        <v>0</v>
      </c>
      <c r="J1146" s="14">
        <f t="shared" si="44"/>
        <v>1</v>
      </c>
      <c r="K1146" s="37">
        <f t="shared" si="45"/>
        <v>1900</v>
      </c>
    </row>
    <row r="1147" spans="1:11" x14ac:dyDescent="0.35">
      <c r="A1147" s="93"/>
      <c r="B1147" s="94"/>
      <c r="C1147" s="95"/>
      <c r="D1147" s="95"/>
      <c r="E1147" s="95"/>
      <c r="F1147" s="95"/>
      <c r="G1147" s="95"/>
      <c r="H1147" s="95"/>
      <c r="I1147" s="95">
        <f>Parts_Purchase[[#This Row],[Qty In]]*Parts_Purchase[[#This Row],[MRP]]</f>
        <v>0</v>
      </c>
      <c r="J1147" s="14">
        <f t="shared" si="44"/>
        <v>1</v>
      </c>
      <c r="K1147" s="37">
        <f t="shared" si="45"/>
        <v>1900</v>
      </c>
    </row>
    <row r="1148" spans="1:11" x14ac:dyDescent="0.35">
      <c r="A1148" s="93"/>
      <c r="B1148" s="94"/>
      <c r="C1148" s="95"/>
      <c r="D1148" s="95"/>
      <c r="E1148" s="95"/>
      <c r="F1148" s="95"/>
      <c r="G1148" s="95"/>
      <c r="H1148" s="95"/>
      <c r="I1148" s="95">
        <f>Parts_Purchase[[#This Row],[Qty In]]*Parts_Purchase[[#This Row],[MRP]]</f>
        <v>0</v>
      </c>
      <c r="J1148" s="14">
        <f t="shared" si="44"/>
        <v>1</v>
      </c>
      <c r="K1148" s="37">
        <f t="shared" si="45"/>
        <v>1900</v>
      </c>
    </row>
    <row r="1149" spans="1:11" x14ac:dyDescent="0.35">
      <c r="A1149" s="93"/>
      <c r="B1149" s="94"/>
      <c r="C1149" s="95"/>
      <c r="D1149" s="95"/>
      <c r="E1149" s="95"/>
      <c r="F1149" s="95"/>
      <c r="G1149" s="95"/>
      <c r="H1149" s="95"/>
      <c r="I1149" s="95">
        <f>Parts_Purchase[[#This Row],[Qty In]]*Parts_Purchase[[#This Row],[MRP]]</f>
        <v>0</v>
      </c>
      <c r="J1149" s="14">
        <f t="shared" si="44"/>
        <v>1</v>
      </c>
      <c r="K1149" s="37">
        <f t="shared" si="45"/>
        <v>1900</v>
      </c>
    </row>
    <row r="1150" spans="1:11" x14ac:dyDescent="0.35">
      <c r="A1150" s="93"/>
      <c r="B1150" s="94"/>
      <c r="C1150" s="95"/>
      <c r="D1150" s="95"/>
      <c r="E1150" s="95"/>
      <c r="F1150" s="95"/>
      <c r="G1150" s="95"/>
      <c r="H1150" s="95"/>
      <c r="I1150" s="95">
        <f>Parts_Purchase[[#This Row],[Qty In]]*Parts_Purchase[[#This Row],[MRP]]</f>
        <v>0</v>
      </c>
      <c r="J1150" s="14">
        <f t="shared" si="44"/>
        <v>1</v>
      </c>
      <c r="K1150" s="37">
        <f t="shared" si="45"/>
        <v>1900</v>
      </c>
    </row>
    <row r="1151" spans="1:11" x14ac:dyDescent="0.35">
      <c r="A1151" s="93"/>
      <c r="B1151" s="94"/>
      <c r="C1151" s="95"/>
      <c r="D1151" s="95"/>
      <c r="E1151" s="95"/>
      <c r="F1151" s="95"/>
      <c r="G1151" s="95"/>
      <c r="H1151" s="95"/>
      <c r="I1151" s="95">
        <f>Parts_Purchase[[#This Row],[Qty In]]*Parts_Purchase[[#This Row],[MRP]]</f>
        <v>0</v>
      </c>
      <c r="J1151" s="14">
        <f t="shared" si="44"/>
        <v>1</v>
      </c>
      <c r="K1151" s="37">
        <f t="shared" si="45"/>
        <v>1900</v>
      </c>
    </row>
    <row r="1152" spans="1:11" x14ac:dyDescent="0.35">
      <c r="A1152" s="93"/>
      <c r="B1152" s="94"/>
      <c r="C1152" s="95"/>
      <c r="D1152" s="95"/>
      <c r="E1152" s="95"/>
      <c r="F1152" s="95"/>
      <c r="G1152" s="95"/>
      <c r="H1152" s="95"/>
      <c r="I1152" s="95">
        <f>Parts_Purchase[[#This Row],[Qty In]]*Parts_Purchase[[#This Row],[MRP]]</f>
        <v>0</v>
      </c>
      <c r="J1152" s="14">
        <f t="shared" si="44"/>
        <v>1</v>
      </c>
      <c r="K1152" s="37">
        <f t="shared" si="45"/>
        <v>1900</v>
      </c>
    </row>
    <row r="1153" spans="1:11" x14ac:dyDescent="0.35">
      <c r="A1153" s="93"/>
      <c r="B1153" s="94"/>
      <c r="C1153" s="95"/>
      <c r="D1153" s="95"/>
      <c r="E1153" s="95"/>
      <c r="F1153" s="95"/>
      <c r="G1153" s="95"/>
      <c r="H1153" s="95"/>
      <c r="I1153" s="95">
        <f>Parts_Purchase[[#This Row],[Qty In]]*Parts_Purchase[[#This Row],[MRP]]</f>
        <v>0</v>
      </c>
      <c r="J1153" s="14">
        <f t="shared" si="44"/>
        <v>1</v>
      </c>
      <c r="K1153" s="37">
        <f t="shared" si="45"/>
        <v>1900</v>
      </c>
    </row>
    <row r="1154" spans="1:11" x14ac:dyDescent="0.35">
      <c r="A1154" s="93"/>
      <c r="B1154" s="94"/>
      <c r="C1154" s="95"/>
      <c r="D1154" s="95"/>
      <c r="E1154" s="95"/>
      <c r="F1154" s="95"/>
      <c r="G1154" s="95"/>
      <c r="H1154" s="95"/>
      <c r="I1154" s="95">
        <f>Parts_Purchase[[#This Row],[Qty In]]*Parts_Purchase[[#This Row],[MRP]]</f>
        <v>0</v>
      </c>
      <c r="J1154" s="14">
        <f t="shared" si="44"/>
        <v>1</v>
      </c>
      <c r="K1154" s="37">
        <f t="shared" si="45"/>
        <v>1900</v>
      </c>
    </row>
    <row r="1155" spans="1:11" x14ac:dyDescent="0.35">
      <c r="A1155" s="93"/>
      <c r="B1155" s="94"/>
      <c r="C1155" s="95"/>
      <c r="D1155" s="95"/>
      <c r="E1155" s="95"/>
      <c r="F1155" s="95"/>
      <c r="G1155" s="95"/>
      <c r="H1155" s="95"/>
      <c r="I1155" s="95">
        <f>Parts_Purchase[[#This Row],[Qty In]]*Parts_Purchase[[#This Row],[MRP]]</f>
        <v>0</v>
      </c>
      <c r="J1155" s="14">
        <f t="shared" si="44"/>
        <v>1</v>
      </c>
      <c r="K1155" s="37">
        <f t="shared" si="45"/>
        <v>1900</v>
      </c>
    </row>
    <row r="1156" spans="1:11" x14ac:dyDescent="0.35">
      <c r="A1156" s="93"/>
      <c r="B1156" s="94"/>
      <c r="C1156" s="95"/>
      <c r="D1156" s="95"/>
      <c r="E1156" s="95"/>
      <c r="F1156" s="95"/>
      <c r="G1156" s="95"/>
      <c r="H1156" s="95"/>
      <c r="I1156" s="95">
        <f>Parts_Purchase[[#This Row],[Qty In]]*Parts_Purchase[[#This Row],[MRP]]</f>
        <v>0</v>
      </c>
      <c r="J1156" s="14">
        <f t="shared" si="44"/>
        <v>1</v>
      </c>
      <c r="K1156" s="37">
        <f t="shared" si="45"/>
        <v>1900</v>
      </c>
    </row>
    <row r="1157" spans="1:11" x14ac:dyDescent="0.35">
      <c r="A1157" s="93"/>
      <c r="B1157" s="94"/>
      <c r="C1157" s="95"/>
      <c r="D1157" s="95"/>
      <c r="E1157" s="95"/>
      <c r="F1157" s="95"/>
      <c r="G1157" s="95"/>
      <c r="H1157" s="95"/>
      <c r="I1157" s="95">
        <f>Parts_Purchase[[#This Row],[Qty In]]*Parts_Purchase[[#This Row],[MRP]]</f>
        <v>0</v>
      </c>
      <c r="J1157" s="14">
        <f t="shared" si="44"/>
        <v>1</v>
      </c>
      <c r="K1157" s="37">
        <f t="shared" si="45"/>
        <v>1900</v>
      </c>
    </row>
    <row r="1158" spans="1:11" x14ac:dyDescent="0.35">
      <c r="A1158" s="93"/>
      <c r="B1158" s="94"/>
      <c r="C1158" s="95"/>
      <c r="D1158" s="95"/>
      <c r="E1158" s="95"/>
      <c r="F1158" s="95"/>
      <c r="G1158" s="95"/>
      <c r="H1158" s="95"/>
      <c r="I1158" s="95">
        <f>Parts_Purchase[[#This Row],[Qty In]]*Parts_Purchase[[#This Row],[MRP]]</f>
        <v>0</v>
      </c>
      <c r="J1158" s="14">
        <f t="shared" si="44"/>
        <v>1</v>
      </c>
      <c r="K1158" s="37">
        <f t="shared" si="45"/>
        <v>1900</v>
      </c>
    </row>
    <row r="1159" spans="1:11" x14ac:dyDescent="0.35">
      <c r="A1159" s="93"/>
      <c r="B1159" s="94"/>
      <c r="C1159" s="95"/>
      <c r="D1159" s="95"/>
      <c r="E1159" s="95"/>
      <c r="F1159" s="95"/>
      <c r="G1159" s="95"/>
      <c r="H1159" s="95"/>
      <c r="I1159" s="95">
        <f>Parts_Purchase[[#This Row],[Qty In]]*Parts_Purchase[[#This Row],[MRP]]</f>
        <v>0</v>
      </c>
      <c r="J1159" s="14">
        <f t="shared" si="44"/>
        <v>1</v>
      </c>
      <c r="K1159" s="37">
        <f t="shared" si="45"/>
        <v>1900</v>
      </c>
    </row>
    <row r="1160" spans="1:11" x14ac:dyDescent="0.35">
      <c r="A1160" s="93"/>
      <c r="B1160" s="94"/>
      <c r="C1160" s="95"/>
      <c r="D1160" s="95"/>
      <c r="E1160" s="95"/>
      <c r="F1160" s="95"/>
      <c r="G1160" s="95"/>
      <c r="H1160" s="95"/>
      <c r="I1160" s="95">
        <f>Parts_Purchase[[#This Row],[Qty In]]*Parts_Purchase[[#This Row],[MRP]]</f>
        <v>0</v>
      </c>
      <c r="J1160" s="14">
        <f t="shared" si="44"/>
        <v>1</v>
      </c>
      <c r="K1160" s="37">
        <f t="shared" si="45"/>
        <v>1900</v>
      </c>
    </row>
    <row r="1161" spans="1:11" x14ac:dyDescent="0.35">
      <c r="A1161" s="93"/>
      <c r="B1161" s="94"/>
      <c r="C1161" s="95"/>
      <c r="D1161" s="95"/>
      <c r="E1161" s="95"/>
      <c r="F1161" s="95"/>
      <c r="G1161" s="95"/>
      <c r="H1161" s="95"/>
      <c r="I1161" s="95">
        <f>Parts_Purchase[[#This Row],[Qty In]]*Parts_Purchase[[#This Row],[MRP]]</f>
        <v>0</v>
      </c>
      <c r="J1161" s="14">
        <f t="shared" si="44"/>
        <v>1</v>
      </c>
      <c r="K1161" s="37">
        <f t="shared" si="45"/>
        <v>1900</v>
      </c>
    </row>
    <row r="1162" spans="1:11" x14ac:dyDescent="0.35">
      <c r="A1162" s="93"/>
      <c r="B1162" s="94"/>
      <c r="C1162" s="95"/>
      <c r="D1162" s="95"/>
      <c r="E1162" s="95"/>
      <c r="F1162" s="95"/>
      <c r="G1162" s="95"/>
      <c r="H1162" s="95"/>
      <c r="I1162" s="95">
        <f>Parts_Purchase[[#This Row],[Qty In]]*Parts_Purchase[[#This Row],[MRP]]</f>
        <v>0</v>
      </c>
      <c r="J1162" s="14">
        <f t="shared" si="44"/>
        <v>1</v>
      </c>
      <c r="K1162" s="37">
        <f t="shared" si="45"/>
        <v>1900</v>
      </c>
    </row>
    <row r="1163" spans="1:11" x14ac:dyDescent="0.35">
      <c r="A1163" s="93"/>
      <c r="B1163" s="94"/>
      <c r="C1163" s="95"/>
      <c r="D1163" s="95"/>
      <c r="E1163" s="95"/>
      <c r="F1163" s="95"/>
      <c r="G1163" s="95"/>
      <c r="H1163" s="95"/>
      <c r="I1163" s="95">
        <f>Parts_Purchase[[#This Row],[Qty In]]*Parts_Purchase[[#This Row],[MRP]]</f>
        <v>0</v>
      </c>
      <c r="J1163" s="14">
        <f t="shared" si="44"/>
        <v>1</v>
      </c>
      <c r="K1163" s="37">
        <f t="shared" si="45"/>
        <v>1900</v>
      </c>
    </row>
    <row r="1164" spans="1:11" x14ac:dyDescent="0.35">
      <c r="A1164" s="93"/>
      <c r="B1164" s="94"/>
      <c r="C1164" s="95"/>
      <c r="D1164" s="95"/>
      <c r="E1164" s="95"/>
      <c r="F1164" s="95"/>
      <c r="G1164" s="95"/>
      <c r="H1164" s="95"/>
      <c r="I1164" s="95">
        <f>Parts_Purchase[[#This Row],[Qty In]]*Parts_Purchase[[#This Row],[MRP]]</f>
        <v>0</v>
      </c>
      <c r="J1164" s="14">
        <f t="shared" si="44"/>
        <v>1</v>
      </c>
      <c r="K1164" s="37">
        <f t="shared" si="45"/>
        <v>1900</v>
      </c>
    </row>
    <row r="1165" spans="1:11" x14ac:dyDescent="0.35">
      <c r="A1165" s="93"/>
      <c r="B1165" s="94"/>
      <c r="C1165" s="95"/>
      <c r="D1165" s="95"/>
      <c r="E1165" s="95"/>
      <c r="F1165" s="95"/>
      <c r="G1165" s="95"/>
      <c r="H1165" s="95"/>
      <c r="I1165" s="95">
        <f>Parts_Purchase[[#This Row],[Qty In]]*Parts_Purchase[[#This Row],[MRP]]</f>
        <v>0</v>
      </c>
      <c r="J1165" s="14">
        <f t="shared" si="44"/>
        <v>1</v>
      </c>
      <c r="K1165" s="37">
        <f t="shared" si="45"/>
        <v>1900</v>
      </c>
    </row>
    <row r="1166" spans="1:11" x14ac:dyDescent="0.35">
      <c r="A1166" s="93"/>
      <c r="B1166" s="94"/>
      <c r="C1166" s="95"/>
      <c r="D1166" s="95"/>
      <c r="E1166" s="95"/>
      <c r="F1166" s="95"/>
      <c r="G1166" s="95"/>
      <c r="H1166" s="95"/>
      <c r="I1166" s="95">
        <f>Parts_Purchase[[#This Row],[Qty In]]*Parts_Purchase[[#This Row],[MRP]]</f>
        <v>0</v>
      </c>
      <c r="J1166" s="14">
        <f t="shared" si="44"/>
        <v>1</v>
      </c>
      <c r="K1166" s="37">
        <f t="shared" si="45"/>
        <v>1900</v>
      </c>
    </row>
    <row r="1167" spans="1:11" x14ac:dyDescent="0.35">
      <c r="A1167" s="93"/>
      <c r="B1167" s="94"/>
      <c r="C1167" s="95"/>
      <c r="D1167" s="95"/>
      <c r="E1167" s="95"/>
      <c r="F1167" s="95"/>
      <c r="G1167" s="95"/>
      <c r="H1167" s="95"/>
      <c r="I1167" s="95">
        <f>Parts_Purchase[[#This Row],[Qty In]]*Parts_Purchase[[#This Row],[MRP]]</f>
        <v>0</v>
      </c>
      <c r="J1167" s="14">
        <f t="shared" si="44"/>
        <v>1</v>
      </c>
      <c r="K1167" s="37">
        <f t="shared" si="45"/>
        <v>1900</v>
      </c>
    </row>
    <row r="1168" spans="1:11" x14ac:dyDescent="0.35">
      <c r="A1168" s="93"/>
      <c r="B1168" s="94"/>
      <c r="C1168" s="95"/>
      <c r="D1168" s="95"/>
      <c r="E1168" s="95"/>
      <c r="F1168" s="95"/>
      <c r="G1168" s="95"/>
      <c r="H1168" s="95"/>
      <c r="I1168" s="95">
        <f>Parts_Purchase[[#This Row],[Qty In]]*Parts_Purchase[[#This Row],[MRP]]</f>
        <v>0</v>
      </c>
      <c r="J1168" s="14">
        <f t="shared" si="44"/>
        <v>1</v>
      </c>
      <c r="K1168" s="37">
        <f t="shared" si="45"/>
        <v>1900</v>
      </c>
    </row>
    <row r="1169" spans="1:11" x14ac:dyDescent="0.35">
      <c r="A1169" s="93"/>
      <c r="B1169" s="94"/>
      <c r="C1169" s="95"/>
      <c r="D1169" s="95"/>
      <c r="E1169" s="95"/>
      <c r="F1169" s="95"/>
      <c r="G1169" s="95"/>
      <c r="H1169" s="95"/>
      <c r="I1169" s="95">
        <f>Parts_Purchase[[#This Row],[Qty In]]*Parts_Purchase[[#This Row],[MRP]]</f>
        <v>0</v>
      </c>
      <c r="J1169" s="14">
        <f t="shared" si="44"/>
        <v>1</v>
      </c>
      <c r="K1169" s="37">
        <f t="shared" si="45"/>
        <v>1900</v>
      </c>
    </row>
    <row r="1170" spans="1:11" x14ac:dyDescent="0.35">
      <c r="A1170" s="93"/>
      <c r="B1170" s="94"/>
      <c r="C1170" s="95"/>
      <c r="D1170" s="95"/>
      <c r="E1170" s="95"/>
      <c r="F1170" s="95"/>
      <c r="G1170" s="95"/>
      <c r="H1170" s="95"/>
      <c r="I1170" s="95">
        <f>Parts_Purchase[[#This Row],[Qty In]]*Parts_Purchase[[#This Row],[MRP]]</f>
        <v>0</v>
      </c>
      <c r="J1170" s="14">
        <f t="shared" si="44"/>
        <v>1</v>
      </c>
      <c r="K1170" s="37">
        <f t="shared" si="45"/>
        <v>1900</v>
      </c>
    </row>
    <row r="1171" spans="1:11" x14ac:dyDescent="0.35">
      <c r="A1171" s="93"/>
      <c r="B1171" s="94"/>
      <c r="C1171" s="95"/>
      <c r="D1171" s="95"/>
      <c r="E1171" s="95"/>
      <c r="F1171" s="95"/>
      <c r="G1171" s="95"/>
      <c r="H1171" s="95"/>
      <c r="I1171" s="95">
        <f>Parts_Purchase[[#This Row],[Qty In]]*Parts_Purchase[[#This Row],[MRP]]</f>
        <v>0</v>
      </c>
      <c r="J1171" s="14">
        <f t="shared" si="44"/>
        <v>1</v>
      </c>
      <c r="K1171" s="37">
        <f t="shared" si="45"/>
        <v>1900</v>
      </c>
    </row>
    <row r="1172" spans="1:11" x14ac:dyDescent="0.35">
      <c r="A1172" s="93"/>
      <c r="B1172" s="94"/>
      <c r="C1172" s="95"/>
      <c r="D1172" s="95"/>
      <c r="E1172" s="95"/>
      <c r="F1172" s="95"/>
      <c r="G1172" s="95"/>
      <c r="H1172" s="95"/>
      <c r="I1172" s="95">
        <f>Parts_Purchase[[#This Row],[Qty In]]*Parts_Purchase[[#This Row],[MRP]]</f>
        <v>0</v>
      </c>
      <c r="J1172" s="14">
        <f t="shared" si="44"/>
        <v>1</v>
      </c>
      <c r="K1172" s="37">
        <f t="shared" si="45"/>
        <v>1900</v>
      </c>
    </row>
    <row r="1173" spans="1:11" x14ac:dyDescent="0.35">
      <c r="A1173" s="93"/>
      <c r="B1173" s="94"/>
      <c r="C1173" s="95"/>
      <c r="D1173" s="95"/>
      <c r="E1173" s="95"/>
      <c r="F1173" s="95"/>
      <c r="G1173" s="95"/>
      <c r="H1173" s="95"/>
      <c r="I1173" s="95">
        <f>Parts_Purchase[[#This Row],[Qty In]]*Parts_Purchase[[#This Row],[MRP]]</f>
        <v>0</v>
      </c>
      <c r="J1173" s="14">
        <f t="shared" si="44"/>
        <v>1</v>
      </c>
      <c r="K1173" s="37">
        <f t="shared" si="45"/>
        <v>1900</v>
      </c>
    </row>
    <row r="1174" spans="1:11" x14ac:dyDescent="0.35">
      <c r="A1174" s="93"/>
      <c r="B1174" s="94"/>
      <c r="C1174" s="95"/>
      <c r="D1174" s="95"/>
      <c r="E1174" s="95"/>
      <c r="F1174" s="95"/>
      <c r="G1174" s="95"/>
      <c r="H1174" s="95"/>
      <c r="I1174" s="95">
        <f>Parts_Purchase[[#This Row],[Qty In]]*Parts_Purchase[[#This Row],[MRP]]</f>
        <v>0</v>
      </c>
      <c r="J1174" s="14">
        <f t="shared" si="44"/>
        <v>1</v>
      </c>
      <c r="K1174" s="37">
        <f t="shared" si="45"/>
        <v>1900</v>
      </c>
    </row>
    <row r="1175" spans="1:11" x14ac:dyDescent="0.35">
      <c r="A1175" s="93"/>
      <c r="B1175" s="94"/>
      <c r="C1175" s="95"/>
      <c r="D1175" s="95"/>
      <c r="E1175" s="95"/>
      <c r="F1175" s="95"/>
      <c r="G1175" s="95"/>
      <c r="H1175" s="95"/>
      <c r="I1175" s="95">
        <f>Parts_Purchase[[#This Row],[Qty In]]*Parts_Purchase[[#This Row],[MRP]]</f>
        <v>0</v>
      </c>
      <c r="J1175" s="14">
        <f t="shared" ref="J1175:J1238" si="46">MONTH(B1175)</f>
        <v>1</v>
      </c>
      <c r="K1175" s="37">
        <f t="shared" ref="K1175:K1238" si="47">YEAR(B1175)</f>
        <v>1900</v>
      </c>
    </row>
    <row r="1176" spans="1:11" x14ac:dyDescent="0.35">
      <c r="A1176" s="93"/>
      <c r="B1176" s="94"/>
      <c r="C1176" s="95"/>
      <c r="D1176" s="95"/>
      <c r="E1176" s="95"/>
      <c r="F1176" s="95"/>
      <c r="G1176" s="95"/>
      <c r="H1176" s="95"/>
      <c r="I1176" s="95">
        <f>Parts_Purchase[[#This Row],[Qty In]]*Parts_Purchase[[#This Row],[MRP]]</f>
        <v>0</v>
      </c>
      <c r="J1176" s="14">
        <f t="shared" si="46"/>
        <v>1</v>
      </c>
      <c r="K1176" s="37">
        <f t="shared" si="47"/>
        <v>1900</v>
      </c>
    </row>
    <row r="1177" spans="1:11" x14ac:dyDescent="0.35">
      <c r="A1177" s="93"/>
      <c r="B1177" s="94"/>
      <c r="C1177" s="95"/>
      <c r="D1177" s="95"/>
      <c r="E1177" s="95"/>
      <c r="F1177" s="95"/>
      <c r="G1177" s="95"/>
      <c r="H1177" s="95"/>
      <c r="I1177" s="95">
        <f>Parts_Purchase[[#This Row],[Qty In]]*Parts_Purchase[[#This Row],[MRP]]</f>
        <v>0</v>
      </c>
      <c r="J1177" s="14">
        <f t="shared" si="46"/>
        <v>1</v>
      </c>
      <c r="K1177" s="37">
        <f t="shared" si="47"/>
        <v>1900</v>
      </c>
    </row>
    <row r="1178" spans="1:11" x14ac:dyDescent="0.35">
      <c r="A1178" s="93"/>
      <c r="B1178" s="94"/>
      <c r="C1178" s="95"/>
      <c r="D1178" s="95"/>
      <c r="E1178" s="95"/>
      <c r="F1178" s="95"/>
      <c r="G1178" s="95"/>
      <c r="H1178" s="95"/>
      <c r="I1178" s="95">
        <f>Parts_Purchase[[#This Row],[Qty In]]*Parts_Purchase[[#This Row],[MRP]]</f>
        <v>0</v>
      </c>
      <c r="J1178" s="14">
        <f t="shared" si="46"/>
        <v>1</v>
      </c>
      <c r="K1178" s="37">
        <f t="shared" si="47"/>
        <v>1900</v>
      </c>
    </row>
    <row r="1179" spans="1:11" x14ac:dyDescent="0.35">
      <c r="A1179" s="93"/>
      <c r="B1179" s="94"/>
      <c r="C1179" s="95"/>
      <c r="D1179" s="95"/>
      <c r="E1179" s="95"/>
      <c r="F1179" s="95"/>
      <c r="G1179" s="95"/>
      <c r="H1179" s="95"/>
      <c r="I1179" s="95">
        <f>Parts_Purchase[[#This Row],[Qty In]]*Parts_Purchase[[#This Row],[MRP]]</f>
        <v>0</v>
      </c>
      <c r="J1179" s="14">
        <f t="shared" si="46"/>
        <v>1</v>
      </c>
      <c r="K1179" s="37">
        <f t="shared" si="47"/>
        <v>1900</v>
      </c>
    </row>
    <row r="1180" spans="1:11" x14ac:dyDescent="0.35">
      <c r="A1180" s="93"/>
      <c r="B1180" s="94"/>
      <c r="C1180" s="95"/>
      <c r="D1180" s="95"/>
      <c r="E1180" s="95"/>
      <c r="F1180" s="95"/>
      <c r="G1180" s="95"/>
      <c r="H1180" s="95"/>
      <c r="I1180" s="95">
        <f>Parts_Purchase[[#This Row],[Qty In]]*Parts_Purchase[[#This Row],[MRP]]</f>
        <v>0</v>
      </c>
      <c r="J1180" s="14">
        <f t="shared" si="46"/>
        <v>1</v>
      </c>
      <c r="K1180" s="37">
        <f t="shared" si="47"/>
        <v>1900</v>
      </c>
    </row>
    <row r="1181" spans="1:11" x14ac:dyDescent="0.35">
      <c r="A1181" s="93"/>
      <c r="B1181" s="94"/>
      <c r="C1181" s="95"/>
      <c r="D1181" s="95"/>
      <c r="E1181" s="95"/>
      <c r="F1181" s="95"/>
      <c r="G1181" s="95"/>
      <c r="H1181" s="95"/>
      <c r="I1181" s="95">
        <f>Parts_Purchase[[#This Row],[Qty In]]*Parts_Purchase[[#This Row],[MRP]]</f>
        <v>0</v>
      </c>
      <c r="J1181" s="14">
        <f t="shared" si="46"/>
        <v>1</v>
      </c>
      <c r="K1181" s="37">
        <f t="shared" si="47"/>
        <v>1900</v>
      </c>
    </row>
    <row r="1182" spans="1:11" x14ac:dyDescent="0.35">
      <c r="A1182" s="93"/>
      <c r="B1182" s="94"/>
      <c r="C1182" s="95"/>
      <c r="D1182" s="95"/>
      <c r="E1182" s="95"/>
      <c r="F1182" s="95"/>
      <c r="G1182" s="95"/>
      <c r="H1182" s="95"/>
      <c r="I1182" s="95">
        <f>Parts_Purchase[[#This Row],[Qty In]]*Parts_Purchase[[#This Row],[MRP]]</f>
        <v>0</v>
      </c>
      <c r="J1182" s="14">
        <f t="shared" si="46"/>
        <v>1</v>
      </c>
      <c r="K1182" s="37">
        <f t="shared" si="47"/>
        <v>1900</v>
      </c>
    </row>
    <row r="1183" spans="1:11" x14ac:dyDescent="0.35">
      <c r="A1183" s="93"/>
      <c r="B1183" s="94"/>
      <c r="C1183" s="95"/>
      <c r="D1183" s="95"/>
      <c r="E1183" s="95"/>
      <c r="F1183" s="95"/>
      <c r="G1183" s="95"/>
      <c r="H1183" s="95"/>
      <c r="I1183" s="95">
        <f>Parts_Purchase[[#This Row],[Qty In]]*Parts_Purchase[[#This Row],[MRP]]</f>
        <v>0</v>
      </c>
      <c r="J1183" s="14">
        <f t="shared" si="46"/>
        <v>1</v>
      </c>
      <c r="K1183" s="37">
        <f t="shared" si="47"/>
        <v>1900</v>
      </c>
    </row>
    <row r="1184" spans="1:11" x14ac:dyDescent="0.35">
      <c r="A1184" s="93"/>
      <c r="B1184" s="94"/>
      <c r="C1184" s="95"/>
      <c r="D1184" s="95"/>
      <c r="E1184" s="95"/>
      <c r="F1184" s="95"/>
      <c r="G1184" s="95"/>
      <c r="H1184" s="95"/>
      <c r="I1184" s="95">
        <f>Parts_Purchase[[#This Row],[Qty In]]*Parts_Purchase[[#This Row],[MRP]]</f>
        <v>0</v>
      </c>
      <c r="J1184" s="14">
        <f t="shared" si="46"/>
        <v>1</v>
      </c>
      <c r="K1184" s="37">
        <f t="shared" si="47"/>
        <v>1900</v>
      </c>
    </row>
    <row r="1185" spans="1:11" x14ac:dyDescent="0.35">
      <c r="A1185" s="93"/>
      <c r="B1185" s="94"/>
      <c r="C1185" s="95"/>
      <c r="D1185" s="95"/>
      <c r="E1185" s="95"/>
      <c r="F1185" s="95"/>
      <c r="G1185" s="95"/>
      <c r="H1185" s="95"/>
      <c r="I1185" s="95">
        <f>Parts_Purchase[[#This Row],[Qty In]]*Parts_Purchase[[#This Row],[MRP]]</f>
        <v>0</v>
      </c>
      <c r="J1185" s="14">
        <f t="shared" si="46"/>
        <v>1</v>
      </c>
      <c r="K1185" s="37">
        <f t="shared" si="47"/>
        <v>1900</v>
      </c>
    </row>
    <row r="1186" spans="1:11" x14ac:dyDescent="0.35">
      <c r="A1186" s="93"/>
      <c r="B1186" s="94"/>
      <c r="C1186" s="95"/>
      <c r="D1186" s="95"/>
      <c r="E1186" s="95"/>
      <c r="F1186" s="95"/>
      <c r="G1186" s="95"/>
      <c r="H1186" s="95"/>
      <c r="I1186" s="95">
        <f>Parts_Purchase[[#This Row],[Qty In]]*Parts_Purchase[[#This Row],[MRP]]</f>
        <v>0</v>
      </c>
      <c r="J1186" s="14">
        <f t="shared" si="46"/>
        <v>1</v>
      </c>
      <c r="K1186" s="37">
        <f t="shared" si="47"/>
        <v>1900</v>
      </c>
    </row>
    <row r="1187" spans="1:11" x14ac:dyDescent="0.35">
      <c r="A1187" s="93"/>
      <c r="B1187" s="94"/>
      <c r="C1187" s="95"/>
      <c r="D1187" s="95"/>
      <c r="E1187" s="95"/>
      <c r="F1187" s="95"/>
      <c r="G1187" s="95"/>
      <c r="H1187" s="95"/>
      <c r="I1187" s="95">
        <f>Parts_Purchase[[#This Row],[Qty In]]*Parts_Purchase[[#This Row],[MRP]]</f>
        <v>0</v>
      </c>
      <c r="J1187" s="14">
        <f t="shared" si="46"/>
        <v>1</v>
      </c>
      <c r="K1187" s="37">
        <f t="shared" si="47"/>
        <v>1900</v>
      </c>
    </row>
    <row r="1188" spans="1:11" x14ac:dyDescent="0.35">
      <c r="A1188" s="93"/>
      <c r="B1188" s="94"/>
      <c r="C1188" s="95"/>
      <c r="D1188" s="95"/>
      <c r="E1188" s="95"/>
      <c r="F1188" s="95"/>
      <c r="G1188" s="95"/>
      <c r="H1188" s="95"/>
      <c r="I1188" s="95">
        <f>Parts_Purchase[[#This Row],[Qty In]]*Parts_Purchase[[#This Row],[MRP]]</f>
        <v>0</v>
      </c>
      <c r="J1188" s="14">
        <f t="shared" si="46"/>
        <v>1</v>
      </c>
      <c r="K1188" s="37">
        <f t="shared" si="47"/>
        <v>1900</v>
      </c>
    </row>
    <row r="1189" spans="1:11" x14ac:dyDescent="0.35">
      <c r="A1189" s="93"/>
      <c r="B1189" s="94"/>
      <c r="C1189" s="95"/>
      <c r="D1189" s="95"/>
      <c r="E1189" s="95"/>
      <c r="F1189" s="95"/>
      <c r="G1189" s="95"/>
      <c r="H1189" s="95"/>
      <c r="I1189" s="95">
        <f>Parts_Purchase[[#This Row],[Qty In]]*Parts_Purchase[[#This Row],[MRP]]</f>
        <v>0</v>
      </c>
      <c r="J1189" s="14">
        <f t="shared" si="46"/>
        <v>1</v>
      </c>
      <c r="K1189" s="37">
        <f t="shared" si="47"/>
        <v>1900</v>
      </c>
    </row>
    <row r="1190" spans="1:11" x14ac:dyDescent="0.35">
      <c r="A1190" s="93"/>
      <c r="B1190" s="94"/>
      <c r="C1190" s="95"/>
      <c r="D1190" s="95"/>
      <c r="E1190" s="95"/>
      <c r="F1190" s="95"/>
      <c r="G1190" s="95"/>
      <c r="H1190" s="95"/>
      <c r="I1190" s="95">
        <f>Parts_Purchase[[#This Row],[Qty In]]*Parts_Purchase[[#This Row],[MRP]]</f>
        <v>0</v>
      </c>
      <c r="J1190" s="14">
        <f t="shared" si="46"/>
        <v>1</v>
      </c>
      <c r="K1190" s="37">
        <f t="shared" si="47"/>
        <v>1900</v>
      </c>
    </row>
    <row r="1191" spans="1:11" x14ac:dyDescent="0.35">
      <c r="A1191" s="93"/>
      <c r="B1191" s="94"/>
      <c r="C1191" s="95"/>
      <c r="D1191" s="95"/>
      <c r="E1191" s="95"/>
      <c r="F1191" s="95"/>
      <c r="G1191" s="95"/>
      <c r="H1191" s="95"/>
      <c r="I1191" s="95">
        <f>Parts_Purchase[[#This Row],[Qty In]]*Parts_Purchase[[#This Row],[MRP]]</f>
        <v>0</v>
      </c>
      <c r="J1191" s="14">
        <f t="shared" si="46"/>
        <v>1</v>
      </c>
      <c r="K1191" s="37">
        <f t="shared" si="47"/>
        <v>1900</v>
      </c>
    </row>
    <row r="1192" spans="1:11" x14ac:dyDescent="0.35">
      <c r="A1192" s="93"/>
      <c r="B1192" s="94"/>
      <c r="C1192" s="95"/>
      <c r="D1192" s="95"/>
      <c r="E1192" s="95"/>
      <c r="F1192" s="95"/>
      <c r="G1192" s="95"/>
      <c r="H1192" s="95"/>
      <c r="I1192" s="95">
        <f>Parts_Purchase[[#This Row],[Qty In]]*Parts_Purchase[[#This Row],[MRP]]</f>
        <v>0</v>
      </c>
      <c r="J1192" s="14">
        <f t="shared" si="46"/>
        <v>1</v>
      </c>
      <c r="K1192" s="37">
        <f t="shared" si="47"/>
        <v>1900</v>
      </c>
    </row>
    <row r="1193" spans="1:11" x14ac:dyDescent="0.35">
      <c r="A1193" s="93"/>
      <c r="B1193" s="94"/>
      <c r="C1193" s="95"/>
      <c r="D1193" s="95"/>
      <c r="E1193" s="95"/>
      <c r="F1193" s="95"/>
      <c r="G1193" s="95"/>
      <c r="H1193" s="95"/>
      <c r="I1193" s="95">
        <f>Parts_Purchase[[#This Row],[Qty In]]*Parts_Purchase[[#This Row],[MRP]]</f>
        <v>0</v>
      </c>
      <c r="J1193" s="14">
        <f t="shared" si="46"/>
        <v>1</v>
      </c>
      <c r="K1193" s="37">
        <f t="shared" si="47"/>
        <v>1900</v>
      </c>
    </row>
    <row r="1194" spans="1:11" x14ac:dyDescent="0.35">
      <c r="A1194" s="93"/>
      <c r="B1194" s="94"/>
      <c r="C1194" s="95"/>
      <c r="D1194" s="95"/>
      <c r="E1194" s="95"/>
      <c r="F1194" s="95"/>
      <c r="G1194" s="95"/>
      <c r="H1194" s="95"/>
      <c r="I1194" s="95">
        <f>Parts_Purchase[[#This Row],[Qty In]]*Parts_Purchase[[#This Row],[MRP]]</f>
        <v>0</v>
      </c>
      <c r="J1194" s="14">
        <f t="shared" si="46"/>
        <v>1</v>
      </c>
      <c r="K1194" s="37">
        <f t="shared" si="47"/>
        <v>1900</v>
      </c>
    </row>
    <row r="1195" spans="1:11" x14ac:dyDescent="0.35">
      <c r="A1195" s="93"/>
      <c r="B1195" s="94"/>
      <c r="C1195" s="95"/>
      <c r="D1195" s="95"/>
      <c r="E1195" s="95"/>
      <c r="F1195" s="95"/>
      <c r="G1195" s="95"/>
      <c r="H1195" s="95"/>
      <c r="I1195" s="95">
        <f>Parts_Purchase[[#This Row],[Qty In]]*Parts_Purchase[[#This Row],[MRP]]</f>
        <v>0</v>
      </c>
      <c r="J1195" s="14">
        <f t="shared" si="46"/>
        <v>1</v>
      </c>
      <c r="K1195" s="37">
        <f t="shared" si="47"/>
        <v>1900</v>
      </c>
    </row>
    <row r="1196" spans="1:11" x14ac:dyDescent="0.35">
      <c r="A1196" s="93"/>
      <c r="B1196" s="94"/>
      <c r="C1196" s="95"/>
      <c r="D1196" s="95"/>
      <c r="E1196" s="95"/>
      <c r="F1196" s="95"/>
      <c r="G1196" s="95"/>
      <c r="H1196" s="95"/>
      <c r="I1196" s="95">
        <f>Parts_Purchase[[#This Row],[Qty In]]*Parts_Purchase[[#This Row],[MRP]]</f>
        <v>0</v>
      </c>
      <c r="J1196" s="14">
        <f t="shared" si="46"/>
        <v>1</v>
      </c>
      <c r="K1196" s="37">
        <f t="shared" si="47"/>
        <v>1900</v>
      </c>
    </row>
    <row r="1197" spans="1:11" x14ac:dyDescent="0.35">
      <c r="A1197" s="93"/>
      <c r="B1197" s="94"/>
      <c r="C1197" s="95"/>
      <c r="D1197" s="95"/>
      <c r="E1197" s="95"/>
      <c r="F1197" s="95"/>
      <c r="G1197" s="95"/>
      <c r="H1197" s="95"/>
      <c r="I1197" s="95">
        <f>Parts_Purchase[[#This Row],[Qty In]]*Parts_Purchase[[#This Row],[MRP]]</f>
        <v>0</v>
      </c>
      <c r="J1197" s="14">
        <f t="shared" si="46"/>
        <v>1</v>
      </c>
      <c r="K1197" s="37">
        <f t="shared" si="47"/>
        <v>1900</v>
      </c>
    </row>
    <row r="1198" spans="1:11" x14ac:dyDescent="0.35">
      <c r="A1198" s="93"/>
      <c r="B1198" s="94"/>
      <c r="C1198" s="95"/>
      <c r="D1198" s="95"/>
      <c r="E1198" s="95"/>
      <c r="F1198" s="95"/>
      <c r="G1198" s="95"/>
      <c r="H1198" s="95"/>
      <c r="I1198" s="95">
        <f>Parts_Purchase[[#This Row],[Qty In]]*Parts_Purchase[[#This Row],[MRP]]</f>
        <v>0</v>
      </c>
      <c r="J1198" s="14">
        <f t="shared" si="46"/>
        <v>1</v>
      </c>
      <c r="K1198" s="37">
        <f t="shared" si="47"/>
        <v>1900</v>
      </c>
    </row>
    <row r="1199" spans="1:11" x14ac:dyDescent="0.35">
      <c r="A1199" s="93"/>
      <c r="B1199" s="94"/>
      <c r="C1199" s="95"/>
      <c r="D1199" s="95"/>
      <c r="E1199" s="95"/>
      <c r="F1199" s="95"/>
      <c r="G1199" s="95"/>
      <c r="H1199" s="95"/>
      <c r="I1199" s="95">
        <f>Parts_Purchase[[#This Row],[Qty In]]*Parts_Purchase[[#This Row],[MRP]]</f>
        <v>0</v>
      </c>
      <c r="J1199" s="14">
        <f t="shared" si="46"/>
        <v>1</v>
      </c>
      <c r="K1199" s="37">
        <f t="shared" si="47"/>
        <v>1900</v>
      </c>
    </row>
    <row r="1200" spans="1:11" x14ac:dyDescent="0.35">
      <c r="A1200" s="93"/>
      <c r="B1200" s="94"/>
      <c r="C1200" s="95"/>
      <c r="D1200" s="95"/>
      <c r="E1200" s="95"/>
      <c r="F1200" s="95"/>
      <c r="G1200" s="95"/>
      <c r="H1200" s="95"/>
      <c r="I1200" s="95">
        <f>Parts_Purchase[[#This Row],[Qty In]]*Parts_Purchase[[#This Row],[MRP]]</f>
        <v>0</v>
      </c>
      <c r="J1200" s="14">
        <f t="shared" si="46"/>
        <v>1</v>
      </c>
      <c r="K1200" s="37">
        <f t="shared" si="47"/>
        <v>1900</v>
      </c>
    </row>
    <row r="1201" spans="1:11" x14ac:dyDescent="0.35">
      <c r="A1201" s="93"/>
      <c r="B1201" s="94"/>
      <c r="C1201" s="95"/>
      <c r="D1201" s="95"/>
      <c r="E1201" s="95"/>
      <c r="F1201" s="95"/>
      <c r="G1201" s="95"/>
      <c r="H1201" s="95"/>
      <c r="I1201" s="95">
        <f>Parts_Purchase[[#This Row],[Qty In]]*Parts_Purchase[[#This Row],[MRP]]</f>
        <v>0</v>
      </c>
      <c r="J1201" s="14">
        <f t="shared" si="46"/>
        <v>1</v>
      </c>
      <c r="K1201" s="37">
        <f t="shared" si="47"/>
        <v>1900</v>
      </c>
    </row>
    <row r="1202" spans="1:11" x14ac:dyDescent="0.35">
      <c r="A1202" s="93"/>
      <c r="B1202" s="94"/>
      <c r="C1202" s="95"/>
      <c r="D1202" s="95"/>
      <c r="E1202" s="95"/>
      <c r="F1202" s="95"/>
      <c r="G1202" s="95"/>
      <c r="H1202" s="95"/>
      <c r="I1202" s="95">
        <f>Parts_Purchase[[#This Row],[Qty In]]*Parts_Purchase[[#This Row],[MRP]]</f>
        <v>0</v>
      </c>
      <c r="J1202" s="14">
        <f t="shared" si="46"/>
        <v>1</v>
      </c>
      <c r="K1202" s="37">
        <f t="shared" si="47"/>
        <v>1900</v>
      </c>
    </row>
    <row r="1203" spans="1:11" x14ac:dyDescent="0.35">
      <c r="A1203" s="93"/>
      <c r="B1203" s="94"/>
      <c r="C1203" s="95"/>
      <c r="D1203" s="95"/>
      <c r="E1203" s="95"/>
      <c r="F1203" s="95"/>
      <c r="G1203" s="95"/>
      <c r="H1203" s="95"/>
      <c r="I1203" s="95">
        <f>Parts_Purchase[[#This Row],[Qty In]]*Parts_Purchase[[#This Row],[MRP]]</f>
        <v>0</v>
      </c>
      <c r="J1203" s="14">
        <f t="shared" si="46"/>
        <v>1</v>
      </c>
      <c r="K1203" s="37">
        <f t="shared" si="47"/>
        <v>1900</v>
      </c>
    </row>
    <row r="1204" spans="1:11" x14ac:dyDescent="0.35">
      <c r="A1204" s="93"/>
      <c r="B1204" s="94"/>
      <c r="C1204" s="95"/>
      <c r="D1204" s="95"/>
      <c r="E1204" s="95"/>
      <c r="F1204" s="95"/>
      <c r="G1204" s="95"/>
      <c r="H1204" s="95"/>
      <c r="I1204" s="95">
        <f>Parts_Purchase[[#This Row],[Qty In]]*Parts_Purchase[[#This Row],[MRP]]</f>
        <v>0</v>
      </c>
      <c r="J1204" s="14">
        <f t="shared" si="46"/>
        <v>1</v>
      </c>
      <c r="K1204" s="37">
        <f t="shared" si="47"/>
        <v>1900</v>
      </c>
    </row>
    <row r="1205" spans="1:11" x14ac:dyDescent="0.35">
      <c r="A1205" s="93"/>
      <c r="B1205" s="94"/>
      <c r="C1205" s="95"/>
      <c r="D1205" s="95"/>
      <c r="E1205" s="95"/>
      <c r="F1205" s="95"/>
      <c r="G1205" s="95"/>
      <c r="H1205" s="95"/>
      <c r="I1205" s="95">
        <f>Parts_Purchase[[#This Row],[Qty In]]*Parts_Purchase[[#This Row],[MRP]]</f>
        <v>0</v>
      </c>
      <c r="J1205" s="14">
        <f t="shared" si="46"/>
        <v>1</v>
      </c>
      <c r="K1205" s="37">
        <f t="shared" si="47"/>
        <v>1900</v>
      </c>
    </row>
    <row r="1206" spans="1:11" x14ac:dyDescent="0.35">
      <c r="A1206" s="93"/>
      <c r="B1206" s="94"/>
      <c r="C1206" s="95"/>
      <c r="D1206" s="95"/>
      <c r="E1206" s="95"/>
      <c r="F1206" s="95"/>
      <c r="G1206" s="95"/>
      <c r="H1206" s="95"/>
      <c r="I1206" s="95">
        <f>Parts_Purchase[[#This Row],[Qty In]]*Parts_Purchase[[#This Row],[MRP]]</f>
        <v>0</v>
      </c>
      <c r="J1206" s="14">
        <f t="shared" si="46"/>
        <v>1</v>
      </c>
      <c r="K1206" s="37">
        <f t="shared" si="47"/>
        <v>1900</v>
      </c>
    </row>
    <row r="1207" spans="1:11" x14ac:dyDescent="0.35">
      <c r="A1207" s="93"/>
      <c r="B1207" s="94"/>
      <c r="C1207" s="95"/>
      <c r="D1207" s="95"/>
      <c r="E1207" s="95"/>
      <c r="F1207" s="95"/>
      <c r="G1207" s="95"/>
      <c r="H1207" s="95"/>
      <c r="I1207" s="95">
        <f>Parts_Purchase[[#This Row],[Qty In]]*Parts_Purchase[[#This Row],[MRP]]</f>
        <v>0</v>
      </c>
      <c r="J1207" s="14">
        <f t="shared" si="46"/>
        <v>1</v>
      </c>
      <c r="K1207" s="37">
        <f t="shared" si="47"/>
        <v>1900</v>
      </c>
    </row>
    <row r="1208" spans="1:11" x14ac:dyDescent="0.35">
      <c r="A1208" s="93"/>
      <c r="B1208" s="94"/>
      <c r="C1208" s="95"/>
      <c r="D1208" s="95"/>
      <c r="E1208" s="95"/>
      <c r="F1208" s="95"/>
      <c r="G1208" s="95"/>
      <c r="H1208" s="95"/>
      <c r="I1208" s="95">
        <f>Parts_Purchase[[#This Row],[Qty In]]*Parts_Purchase[[#This Row],[MRP]]</f>
        <v>0</v>
      </c>
      <c r="J1208" s="14">
        <f t="shared" si="46"/>
        <v>1</v>
      </c>
      <c r="K1208" s="37">
        <f t="shared" si="47"/>
        <v>1900</v>
      </c>
    </row>
    <row r="1209" spans="1:11" x14ac:dyDescent="0.35">
      <c r="A1209" s="93"/>
      <c r="B1209" s="94"/>
      <c r="C1209" s="95"/>
      <c r="D1209" s="95"/>
      <c r="E1209" s="95"/>
      <c r="F1209" s="95"/>
      <c r="G1209" s="95"/>
      <c r="H1209" s="95"/>
      <c r="I1209" s="95">
        <f>Parts_Purchase[[#This Row],[Qty In]]*Parts_Purchase[[#This Row],[MRP]]</f>
        <v>0</v>
      </c>
      <c r="J1209" s="14">
        <f t="shared" si="46"/>
        <v>1</v>
      </c>
      <c r="K1209" s="37">
        <f t="shared" si="47"/>
        <v>1900</v>
      </c>
    </row>
    <row r="1210" spans="1:11" x14ac:dyDescent="0.35">
      <c r="A1210" s="93"/>
      <c r="B1210" s="94"/>
      <c r="C1210" s="95"/>
      <c r="D1210" s="95"/>
      <c r="E1210" s="95"/>
      <c r="F1210" s="95"/>
      <c r="G1210" s="95"/>
      <c r="H1210" s="95"/>
      <c r="I1210" s="95">
        <f>Parts_Purchase[[#This Row],[Qty In]]*Parts_Purchase[[#This Row],[MRP]]</f>
        <v>0</v>
      </c>
      <c r="J1210" s="14">
        <f t="shared" si="46"/>
        <v>1</v>
      </c>
      <c r="K1210" s="37">
        <f t="shared" si="47"/>
        <v>1900</v>
      </c>
    </row>
    <row r="1211" spans="1:11" x14ac:dyDescent="0.35">
      <c r="A1211" s="93"/>
      <c r="B1211" s="94"/>
      <c r="C1211" s="95"/>
      <c r="D1211" s="95"/>
      <c r="E1211" s="95"/>
      <c r="F1211" s="95"/>
      <c r="G1211" s="95"/>
      <c r="H1211" s="95"/>
      <c r="I1211" s="95">
        <f>Parts_Purchase[[#This Row],[Qty In]]*Parts_Purchase[[#This Row],[MRP]]</f>
        <v>0</v>
      </c>
      <c r="J1211" s="14">
        <f t="shared" si="46"/>
        <v>1</v>
      </c>
      <c r="K1211" s="37">
        <f t="shared" si="47"/>
        <v>1900</v>
      </c>
    </row>
    <row r="1212" spans="1:11" x14ac:dyDescent="0.35">
      <c r="A1212" s="93"/>
      <c r="B1212" s="94"/>
      <c r="C1212" s="95"/>
      <c r="D1212" s="95"/>
      <c r="E1212" s="95"/>
      <c r="F1212" s="95"/>
      <c r="G1212" s="95"/>
      <c r="H1212" s="95"/>
      <c r="I1212" s="95">
        <f>Parts_Purchase[[#This Row],[Qty In]]*Parts_Purchase[[#This Row],[MRP]]</f>
        <v>0</v>
      </c>
      <c r="J1212" s="14">
        <f t="shared" si="46"/>
        <v>1</v>
      </c>
      <c r="K1212" s="37">
        <f t="shared" si="47"/>
        <v>1900</v>
      </c>
    </row>
    <row r="1213" spans="1:11" x14ac:dyDescent="0.35">
      <c r="A1213" s="93"/>
      <c r="B1213" s="94"/>
      <c r="C1213" s="95"/>
      <c r="D1213" s="95"/>
      <c r="E1213" s="95"/>
      <c r="F1213" s="95"/>
      <c r="G1213" s="95"/>
      <c r="H1213" s="95"/>
      <c r="I1213" s="95">
        <f>Parts_Purchase[[#This Row],[Qty In]]*Parts_Purchase[[#This Row],[MRP]]</f>
        <v>0</v>
      </c>
      <c r="J1213" s="14">
        <f t="shared" si="46"/>
        <v>1</v>
      </c>
      <c r="K1213" s="37">
        <f t="shared" si="47"/>
        <v>1900</v>
      </c>
    </row>
    <row r="1214" spans="1:11" x14ac:dyDescent="0.35">
      <c r="A1214" s="93"/>
      <c r="B1214" s="94"/>
      <c r="C1214" s="95"/>
      <c r="D1214" s="95"/>
      <c r="E1214" s="95"/>
      <c r="F1214" s="95"/>
      <c r="G1214" s="95"/>
      <c r="H1214" s="95"/>
      <c r="I1214" s="95">
        <f>Parts_Purchase[[#This Row],[Qty In]]*Parts_Purchase[[#This Row],[MRP]]</f>
        <v>0</v>
      </c>
      <c r="J1214" s="14">
        <f t="shared" si="46"/>
        <v>1</v>
      </c>
      <c r="K1214" s="37">
        <f t="shared" si="47"/>
        <v>1900</v>
      </c>
    </row>
    <row r="1215" spans="1:11" x14ac:dyDescent="0.35">
      <c r="A1215" s="93"/>
      <c r="B1215" s="94"/>
      <c r="C1215" s="95"/>
      <c r="D1215" s="95"/>
      <c r="E1215" s="95"/>
      <c r="F1215" s="95"/>
      <c r="G1215" s="95"/>
      <c r="H1215" s="95"/>
      <c r="I1215" s="95">
        <f>Parts_Purchase[[#This Row],[Qty In]]*Parts_Purchase[[#This Row],[MRP]]</f>
        <v>0</v>
      </c>
      <c r="J1215" s="14">
        <f t="shared" si="46"/>
        <v>1</v>
      </c>
      <c r="K1215" s="37">
        <f t="shared" si="47"/>
        <v>1900</v>
      </c>
    </row>
    <row r="1216" spans="1:11" x14ac:dyDescent="0.35">
      <c r="A1216" s="93"/>
      <c r="B1216" s="94"/>
      <c r="C1216" s="95"/>
      <c r="D1216" s="95"/>
      <c r="E1216" s="95"/>
      <c r="F1216" s="95"/>
      <c r="G1216" s="95"/>
      <c r="H1216" s="95"/>
      <c r="I1216" s="95">
        <f>Parts_Purchase[[#This Row],[Qty In]]*Parts_Purchase[[#This Row],[MRP]]</f>
        <v>0</v>
      </c>
      <c r="J1216" s="14">
        <f t="shared" si="46"/>
        <v>1</v>
      </c>
      <c r="K1216" s="37">
        <f t="shared" si="47"/>
        <v>1900</v>
      </c>
    </row>
    <row r="1217" spans="1:11" x14ac:dyDescent="0.35">
      <c r="A1217" s="93"/>
      <c r="B1217" s="94"/>
      <c r="C1217" s="95"/>
      <c r="D1217" s="95"/>
      <c r="E1217" s="95"/>
      <c r="F1217" s="95"/>
      <c r="G1217" s="95"/>
      <c r="H1217" s="95"/>
      <c r="I1217" s="95">
        <f>Parts_Purchase[[#This Row],[Qty In]]*Parts_Purchase[[#This Row],[MRP]]</f>
        <v>0</v>
      </c>
      <c r="J1217" s="14">
        <f t="shared" si="46"/>
        <v>1</v>
      </c>
      <c r="K1217" s="37">
        <f t="shared" si="47"/>
        <v>1900</v>
      </c>
    </row>
    <row r="1218" spans="1:11" x14ac:dyDescent="0.35">
      <c r="A1218" s="93"/>
      <c r="B1218" s="94"/>
      <c r="C1218" s="95"/>
      <c r="D1218" s="95"/>
      <c r="E1218" s="95"/>
      <c r="F1218" s="95"/>
      <c r="G1218" s="95"/>
      <c r="H1218" s="95"/>
      <c r="I1218" s="95">
        <f>Parts_Purchase[[#This Row],[Qty In]]*Parts_Purchase[[#This Row],[MRP]]</f>
        <v>0</v>
      </c>
      <c r="J1218" s="14">
        <f t="shared" si="46"/>
        <v>1</v>
      </c>
      <c r="K1218" s="37">
        <f t="shared" si="47"/>
        <v>1900</v>
      </c>
    </row>
    <row r="1219" spans="1:11" x14ac:dyDescent="0.35">
      <c r="A1219" s="93"/>
      <c r="B1219" s="94"/>
      <c r="C1219" s="95"/>
      <c r="D1219" s="95"/>
      <c r="E1219" s="95"/>
      <c r="F1219" s="95"/>
      <c r="G1219" s="95"/>
      <c r="H1219" s="95"/>
      <c r="I1219" s="95">
        <f>Parts_Purchase[[#This Row],[Qty In]]*Parts_Purchase[[#This Row],[MRP]]</f>
        <v>0</v>
      </c>
      <c r="J1219" s="14">
        <f t="shared" si="46"/>
        <v>1</v>
      </c>
      <c r="K1219" s="37">
        <f t="shared" si="47"/>
        <v>1900</v>
      </c>
    </row>
    <row r="1220" spans="1:11" x14ac:dyDescent="0.35">
      <c r="A1220" s="93"/>
      <c r="B1220" s="94"/>
      <c r="C1220" s="95"/>
      <c r="D1220" s="95"/>
      <c r="E1220" s="95"/>
      <c r="F1220" s="95"/>
      <c r="G1220" s="95"/>
      <c r="H1220" s="95"/>
      <c r="I1220" s="95">
        <f>Parts_Purchase[[#This Row],[Qty In]]*Parts_Purchase[[#This Row],[MRP]]</f>
        <v>0</v>
      </c>
      <c r="J1220" s="14">
        <f t="shared" si="46"/>
        <v>1</v>
      </c>
      <c r="K1220" s="37">
        <f t="shared" si="47"/>
        <v>1900</v>
      </c>
    </row>
    <row r="1221" spans="1:11" x14ac:dyDescent="0.35">
      <c r="A1221" s="93"/>
      <c r="B1221" s="94"/>
      <c r="C1221" s="95"/>
      <c r="D1221" s="95"/>
      <c r="E1221" s="95"/>
      <c r="F1221" s="95"/>
      <c r="G1221" s="95"/>
      <c r="H1221" s="95"/>
      <c r="I1221" s="95">
        <f>Parts_Purchase[[#This Row],[Qty In]]*Parts_Purchase[[#This Row],[MRP]]</f>
        <v>0</v>
      </c>
      <c r="J1221" s="14">
        <f t="shared" si="46"/>
        <v>1</v>
      </c>
      <c r="K1221" s="37">
        <f t="shared" si="47"/>
        <v>1900</v>
      </c>
    </row>
    <row r="1222" spans="1:11" x14ac:dyDescent="0.35">
      <c r="A1222" s="93"/>
      <c r="B1222" s="94"/>
      <c r="C1222" s="95"/>
      <c r="D1222" s="95"/>
      <c r="E1222" s="95"/>
      <c r="F1222" s="95"/>
      <c r="G1222" s="95"/>
      <c r="H1222" s="95"/>
      <c r="I1222" s="95">
        <f>Parts_Purchase[[#This Row],[Qty In]]*Parts_Purchase[[#This Row],[MRP]]</f>
        <v>0</v>
      </c>
      <c r="J1222" s="14">
        <f t="shared" si="46"/>
        <v>1</v>
      </c>
      <c r="K1222" s="37">
        <f t="shared" si="47"/>
        <v>1900</v>
      </c>
    </row>
    <row r="1223" spans="1:11" x14ac:dyDescent="0.35">
      <c r="A1223" s="93"/>
      <c r="B1223" s="94"/>
      <c r="C1223" s="95"/>
      <c r="D1223" s="95"/>
      <c r="E1223" s="95"/>
      <c r="F1223" s="95"/>
      <c r="G1223" s="95"/>
      <c r="H1223" s="95"/>
      <c r="I1223" s="95">
        <f>Parts_Purchase[[#This Row],[Qty In]]*Parts_Purchase[[#This Row],[MRP]]</f>
        <v>0</v>
      </c>
      <c r="J1223" s="14">
        <f t="shared" si="46"/>
        <v>1</v>
      </c>
      <c r="K1223" s="37">
        <f t="shared" si="47"/>
        <v>1900</v>
      </c>
    </row>
    <row r="1224" spans="1:11" x14ac:dyDescent="0.35">
      <c r="A1224" s="93"/>
      <c r="B1224" s="94"/>
      <c r="C1224" s="95"/>
      <c r="D1224" s="95"/>
      <c r="E1224" s="95"/>
      <c r="F1224" s="95"/>
      <c r="G1224" s="95"/>
      <c r="H1224" s="95"/>
      <c r="I1224" s="95">
        <f>Parts_Purchase[[#This Row],[Qty In]]*Parts_Purchase[[#This Row],[MRP]]</f>
        <v>0</v>
      </c>
      <c r="J1224" s="14">
        <f t="shared" si="46"/>
        <v>1</v>
      </c>
      <c r="K1224" s="37">
        <f t="shared" si="47"/>
        <v>1900</v>
      </c>
    </row>
    <row r="1225" spans="1:11" x14ac:dyDescent="0.35">
      <c r="A1225" s="93"/>
      <c r="B1225" s="94"/>
      <c r="C1225" s="95"/>
      <c r="D1225" s="95"/>
      <c r="E1225" s="95"/>
      <c r="F1225" s="95"/>
      <c r="G1225" s="95"/>
      <c r="H1225" s="95"/>
      <c r="I1225" s="95">
        <f>Parts_Purchase[[#This Row],[Qty In]]*Parts_Purchase[[#This Row],[MRP]]</f>
        <v>0</v>
      </c>
      <c r="J1225" s="14">
        <f t="shared" si="46"/>
        <v>1</v>
      </c>
      <c r="K1225" s="37">
        <f t="shared" si="47"/>
        <v>1900</v>
      </c>
    </row>
    <row r="1226" spans="1:11" x14ac:dyDescent="0.35">
      <c r="A1226" s="93"/>
      <c r="B1226" s="94"/>
      <c r="C1226" s="95"/>
      <c r="D1226" s="95"/>
      <c r="E1226" s="95"/>
      <c r="F1226" s="95"/>
      <c r="G1226" s="95"/>
      <c r="H1226" s="95"/>
      <c r="I1226" s="95">
        <f>Parts_Purchase[[#This Row],[Qty In]]*Parts_Purchase[[#This Row],[MRP]]</f>
        <v>0</v>
      </c>
      <c r="J1226" s="14">
        <f t="shared" si="46"/>
        <v>1</v>
      </c>
      <c r="K1226" s="37">
        <f t="shared" si="47"/>
        <v>1900</v>
      </c>
    </row>
    <row r="1227" spans="1:11" x14ac:dyDescent="0.35">
      <c r="A1227" s="93"/>
      <c r="B1227" s="94"/>
      <c r="C1227" s="95"/>
      <c r="D1227" s="95"/>
      <c r="E1227" s="95"/>
      <c r="F1227" s="95"/>
      <c r="G1227" s="95"/>
      <c r="H1227" s="95"/>
      <c r="I1227" s="95">
        <f>Parts_Purchase[[#This Row],[Qty In]]*Parts_Purchase[[#This Row],[MRP]]</f>
        <v>0</v>
      </c>
      <c r="J1227" s="14">
        <f t="shared" si="46"/>
        <v>1</v>
      </c>
      <c r="K1227" s="37">
        <f t="shared" si="47"/>
        <v>1900</v>
      </c>
    </row>
    <row r="1228" spans="1:11" x14ac:dyDescent="0.35">
      <c r="A1228" s="93"/>
      <c r="B1228" s="94"/>
      <c r="C1228" s="95"/>
      <c r="D1228" s="95"/>
      <c r="E1228" s="95"/>
      <c r="F1228" s="95"/>
      <c r="G1228" s="95"/>
      <c r="H1228" s="95"/>
      <c r="I1228" s="95">
        <f>Parts_Purchase[[#This Row],[Qty In]]*Parts_Purchase[[#This Row],[MRP]]</f>
        <v>0</v>
      </c>
      <c r="J1228" s="14">
        <f t="shared" si="46"/>
        <v>1</v>
      </c>
      <c r="K1228" s="37">
        <f t="shared" si="47"/>
        <v>1900</v>
      </c>
    </row>
    <row r="1229" spans="1:11" x14ac:dyDescent="0.35">
      <c r="A1229" s="93"/>
      <c r="B1229" s="94"/>
      <c r="C1229" s="95"/>
      <c r="D1229" s="95"/>
      <c r="E1229" s="95"/>
      <c r="F1229" s="95"/>
      <c r="G1229" s="95"/>
      <c r="H1229" s="95"/>
      <c r="I1229" s="95">
        <f>Parts_Purchase[[#This Row],[Qty In]]*Parts_Purchase[[#This Row],[MRP]]</f>
        <v>0</v>
      </c>
      <c r="J1229" s="14">
        <f t="shared" si="46"/>
        <v>1</v>
      </c>
      <c r="K1229" s="37">
        <f t="shared" si="47"/>
        <v>1900</v>
      </c>
    </row>
    <row r="1230" spans="1:11" x14ac:dyDescent="0.35">
      <c r="A1230" s="93"/>
      <c r="B1230" s="94"/>
      <c r="C1230" s="95"/>
      <c r="D1230" s="95"/>
      <c r="E1230" s="95"/>
      <c r="F1230" s="95"/>
      <c r="G1230" s="95"/>
      <c r="H1230" s="95"/>
      <c r="I1230" s="95">
        <f>Parts_Purchase[[#This Row],[Qty In]]*Parts_Purchase[[#This Row],[MRP]]</f>
        <v>0</v>
      </c>
      <c r="J1230" s="14">
        <f t="shared" si="46"/>
        <v>1</v>
      </c>
      <c r="K1230" s="37">
        <f t="shared" si="47"/>
        <v>1900</v>
      </c>
    </row>
    <row r="1231" spans="1:11" x14ac:dyDescent="0.35">
      <c r="A1231" s="93"/>
      <c r="B1231" s="94"/>
      <c r="C1231" s="95"/>
      <c r="D1231" s="95"/>
      <c r="E1231" s="95"/>
      <c r="F1231" s="95"/>
      <c r="G1231" s="95"/>
      <c r="H1231" s="95"/>
      <c r="I1231" s="95">
        <f>Parts_Purchase[[#This Row],[Qty In]]*Parts_Purchase[[#This Row],[MRP]]</f>
        <v>0</v>
      </c>
      <c r="J1231" s="14">
        <f t="shared" si="46"/>
        <v>1</v>
      </c>
      <c r="K1231" s="37">
        <f t="shared" si="47"/>
        <v>1900</v>
      </c>
    </row>
    <row r="1232" spans="1:11" x14ac:dyDescent="0.35">
      <c r="A1232" s="93"/>
      <c r="B1232" s="94"/>
      <c r="C1232" s="95"/>
      <c r="D1232" s="95"/>
      <c r="E1232" s="95"/>
      <c r="F1232" s="95"/>
      <c r="G1232" s="95"/>
      <c r="H1232" s="95"/>
      <c r="I1232" s="95">
        <f>Parts_Purchase[[#This Row],[Qty In]]*Parts_Purchase[[#This Row],[MRP]]</f>
        <v>0</v>
      </c>
      <c r="J1232" s="14">
        <f t="shared" si="46"/>
        <v>1</v>
      </c>
      <c r="K1232" s="37">
        <f t="shared" si="47"/>
        <v>1900</v>
      </c>
    </row>
    <row r="1233" spans="1:11" x14ac:dyDescent="0.35">
      <c r="A1233" s="93"/>
      <c r="B1233" s="94"/>
      <c r="C1233" s="95"/>
      <c r="D1233" s="95"/>
      <c r="E1233" s="95"/>
      <c r="F1233" s="95"/>
      <c r="G1233" s="95"/>
      <c r="H1233" s="95"/>
      <c r="I1233" s="95">
        <f>Parts_Purchase[[#This Row],[Qty In]]*Parts_Purchase[[#This Row],[MRP]]</f>
        <v>0</v>
      </c>
      <c r="J1233" s="14">
        <f t="shared" si="46"/>
        <v>1</v>
      </c>
      <c r="K1233" s="37">
        <f t="shared" si="47"/>
        <v>1900</v>
      </c>
    </row>
    <row r="1234" spans="1:11" x14ac:dyDescent="0.35">
      <c r="A1234" s="93"/>
      <c r="B1234" s="94"/>
      <c r="C1234" s="95"/>
      <c r="D1234" s="95"/>
      <c r="E1234" s="95"/>
      <c r="F1234" s="95"/>
      <c r="G1234" s="95"/>
      <c r="H1234" s="95"/>
      <c r="I1234" s="95">
        <f>Parts_Purchase[[#This Row],[Qty In]]*Parts_Purchase[[#This Row],[MRP]]</f>
        <v>0</v>
      </c>
      <c r="J1234" s="14">
        <f t="shared" si="46"/>
        <v>1</v>
      </c>
      <c r="K1234" s="37">
        <f t="shared" si="47"/>
        <v>1900</v>
      </c>
    </row>
    <row r="1235" spans="1:11" x14ac:dyDescent="0.35">
      <c r="A1235" s="93"/>
      <c r="B1235" s="94"/>
      <c r="C1235" s="95"/>
      <c r="D1235" s="95"/>
      <c r="E1235" s="95"/>
      <c r="F1235" s="95"/>
      <c r="G1235" s="95"/>
      <c r="H1235" s="95"/>
      <c r="I1235" s="95">
        <f>Parts_Purchase[[#This Row],[Qty In]]*Parts_Purchase[[#This Row],[MRP]]</f>
        <v>0</v>
      </c>
      <c r="J1235" s="14">
        <f t="shared" si="46"/>
        <v>1</v>
      </c>
      <c r="K1235" s="37">
        <f t="shared" si="47"/>
        <v>1900</v>
      </c>
    </row>
    <row r="1236" spans="1:11" x14ac:dyDescent="0.35">
      <c r="A1236" s="93"/>
      <c r="B1236" s="94"/>
      <c r="C1236" s="95"/>
      <c r="D1236" s="95"/>
      <c r="E1236" s="95"/>
      <c r="F1236" s="95"/>
      <c r="G1236" s="95"/>
      <c r="H1236" s="95"/>
      <c r="I1236" s="95">
        <f>Parts_Purchase[[#This Row],[Qty In]]*Parts_Purchase[[#This Row],[MRP]]</f>
        <v>0</v>
      </c>
      <c r="J1236" s="14">
        <f t="shared" si="46"/>
        <v>1</v>
      </c>
      <c r="K1236" s="37">
        <f t="shared" si="47"/>
        <v>1900</v>
      </c>
    </row>
    <row r="1237" spans="1:11" x14ac:dyDescent="0.35">
      <c r="A1237" s="93"/>
      <c r="B1237" s="94"/>
      <c r="C1237" s="95"/>
      <c r="D1237" s="95"/>
      <c r="E1237" s="95"/>
      <c r="F1237" s="95"/>
      <c r="G1237" s="95"/>
      <c r="H1237" s="95"/>
      <c r="I1237" s="95">
        <f>Parts_Purchase[[#This Row],[Qty In]]*Parts_Purchase[[#This Row],[MRP]]</f>
        <v>0</v>
      </c>
      <c r="J1237" s="14">
        <f t="shared" si="46"/>
        <v>1</v>
      </c>
      <c r="K1237" s="37">
        <f t="shared" si="47"/>
        <v>1900</v>
      </c>
    </row>
    <row r="1238" spans="1:11" x14ac:dyDescent="0.35">
      <c r="A1238" s="93"/>
      <c r="B1238" s="94"/>
      <c r="C1238" s="95"/>
      <c r="D1238" s="95"/>
      <c r="E1238" s="95"/>
      <c r="F1238" s="95"/>
      <c r="G1238" s="95"/>
      <c r="H1238" s="95"/>
      <c r="I1238" s="95">
        <f>Parts_Purchase[[#This Row],[Qty In]]*Parts_Purchase[[#This Row],[MRP]]</f>
        <v>0</v>
      </c>
      <c r="J1238" s="14">
        <f t="shared" si="46"/>
        <v>1</v>
      </c>
      <c r="K1238" s="37">
        <f t="shared" si="47"/>
        <v>1900</v>
      </c>
    </row>
    <row r="1239" spans="1:11" x14ac:dyDescent="0.35">
      <c r="A1239" s="93"/>
      <c r="B1239" s="94"/>
      <c r="C1239" s="95"/>
      <c r="D1239" s="95"/>
      <c r="E1239" s="95"/>
      <c r="F1239" s="95"/>
      <c r="G1239" s="95"/>
      <c r="H1239" s="95"/>
      <c r="I1239" s="95">
        <f>Parts_Purchase[[#This Row],[Qty In]]*Parts_Purchase[[#This Row],[MRP]]</f>
        <v>0</v>
      </c>
      <c r="J1239" s="14">
        <f t="shared" ref="J1239:J1302" si="48">MONTH(B1239)</f>
        <v>1</v>
      </c>
      <c r="K1239" s="37">
        <f t="shared" ref="K1239:K1302" si="49">YEAR(B1239)</f>
        <v>1900</v>
      </c>
    </row>
    <row r="1240" spans="1:11" x14ac:dyDescent="0.35">
      <c r="A1240" s="93"/>
      <c r="B1240" s="94"/>
      <c r="C1240" s="95"/>
      <c r="D1240" s="95"/>
      <c r="E1240" s="95"/>
      <c r="F1240" s="95"/>
      <c r="G1240" s="95"/>
      <c r="H1240" s="95"/>
      <c r="I1240" s="95">
        <f>Parts_Purchase[[#This Row],[Qty In]]*Parts_Purchase[[#This Row],[MRP]]</f>
        <v>0</v>
      </c>
      <c r="J1240" s="14">
        <f t="shared" si="48"/>
        <v>1</v>
      </c>
      <c r="K1240" s="37">
        <f t="shared" si="49"/>
        <v>1900</v>
      </c>
    </row>
    <row r="1241" spans="1:11" x14ac:dyDescent="0.35">
      <c r="A1241" s="93"/>
      <c r="B1241" s="94"/>
      <c r="C1241" s="95"/>
      <c r="D1241" s="95"/>
      <c r="E1241" s="95"/>
      <c r="F1241" s="95"/>
      <c r="G1241" s="95"/>
      <c r="H1241" s="95"/>
      <c r="I1241" s="95">
        <f>Parts_Purchase[[#This Row],[Qty In]]*Parts_Purchase[[#This Row],[MRP]]</f>
        <v>0</v>
      </c>
      <c r="J1241" s="14">
        <f t="shared" si="48"/>
        <v>1</v>
      </c>
      <c r="K1241" s="37">
        <f t="shared" si="49"/>
        <v>1900</v>
      </c>
    </row>
    <row r="1242" spans="1:11" x14ac:dyDescent="0.35">
      <c r="A1242" s="93"/>
      <c r="B1242" s="94"/>
      <c r="C1242" s="95"/>
      <c r="D1242" s="95"/>
      <c r="E1242" s="95"/>
      <c r="F1242" s="95"/>
      <c r="G1242" s="95"/>
      <c r="H1242" s="95"/>
      <c r="I1242" s="95">
        <f>Parts_Purchase[[#This Row],[Qty In]]*Parts_Purchase[[#This Row],[MRP]]</f>
        <v>0</v>
      </c>
      <c r="J1242" s="14">
        <f t="shared" si="48"/>
        <v>1</v>
      </c>
      <c r="K1242" s="37">
        <f t="shared" si="49"/>
        <v>1900</v>
      </c>
    </row>
    <row r="1243" spans="1:11" x14ac:dyDescent="0.35">
      <c r="A1243" s="93"/>
      <c r="B1243" s="94"/>
      <c r="C1243" s="95"/>
      <c r="D1243" s="95"/>
      <c r="E1243" s="95"/>
      <c r="F1243" s="95"/>
      <c r="G1243" s="95"/>
      <c r="H1243" s="95"/>
      <c r="I1243" s="95">
        <f>Parts_Purchase[[#This Row],[Qty In]]*Parts_Purchase[[#This Row],[MRP]]</f>
        <v>0</v>
      </c>
      <c r="J1243" s="14">
        <f t="shared" si="48"/>
        <v>1</v>
      </c>
      <c r="K1243" s="37">
        <f t="shared" si="49"/>
        <v>1900</v>
      </c>
    </row>
    <row r="1244" spans="1:11" x14ac:dyDescent="0.35">
      <c r="A1244" s="93"/>
      <c r="B1244" s="94"/>
      <c r="C1244" s="95"/>
      <c r="D1244" s="95"/>
      <c r="E1244" s="95"/>
      <c r="F1244" s="95"/>
      <c r="G1244" s="95"/>
      <c r="H1244" s="95"/>
      <c r="I1244" s="95">
        <f>Parts_Purchase[[#This Row],[Qty In]]*Parts_Purchase[[#This Row],[MRP]]</f>
        <v>0</v>
      </c>
      <c r="J1244" s="14">
        <f t="shared" si="48"/>
        <v>1</v>
      </c>
      <c r="K1244" s="37">
        <f t="shared" si="49"/>
        <v>1900</v>
      </c>
    </row>
    <row r="1245" spans="1:11" x14ac:dyDescent="0.35">
      <c r="A1245" s="93"/>
      <c r="B1245" s="94"/>
      <c r="C1245" s="95"/>
      <c r="D1245" s="95"/>
      <c r="E1245" s="95"/>
      <c r="F1245" s="95"/>
      <c r="G1245" s="95"/>
      <c r="H1245" s="95"/>
      <c r="I1245" s="95">
        <f>Parts_Purchase[[#This Row],[Qty In]]*Parts_Purchase[[#This Row],[MRP]]</f>
        <v>0</v>
      </c>
      <c r="J1245" s="14">
        <f t="shared" si="48"/>
        <v>1</v>
      </c>
      <c r="K1245" s="37">
        <f t="shared" si="49"/>
        <v>1900</v>
      </c>
    </row>
    <row r="1246" spans="1:11" x14ac:dyDescent="0.35">
      <c r="A1246" s="93"/>
      <c r="B1246" s="94"/>
      <c r="C1246" s="95"/>
      <c r="D1246" s="95"/>
      <c r="E1246" s="95"/>
      <c r="F1246" s="95"/>
      <c r="G1246" s="95"/>
      <c r="H1246" s="95"/>
      <c r="I1246" s="95">
        <f>Parts_Purchase[[#This Row],[Qty In]]*Parts_Purchase[[#This Row],[MRP]]</f>
        <v>0</v>
      </c>
      <c r="J1246" s="14">
        <f t="shared" si="48"/>
        <v>1</v>
      </c>
      <c r="K1246" s="37">
        <f t="shared" si="49"/>
        <v>1900</v>
      </c>
    </row>
    <row r="1247" spans="1:11" x14ac:dyDescent="0.35">
      <c r="A1247" s="93"/>
      <c r="B1247" s="94"/>
      <c r="C1247" s="95"/>
      <c r="D1247" s="95"/>
      <c r="E1247" s="95"/>
      <c r="F1247" s="95"/>
      <c r="G1247" s="95"/>
      <c r="H1247" s="95"/>
      <c r="I1247" s="95">
        <f>Parts_Purchase[[#This Row],[Qty In]]*Parts_Purchase[[#This Row],[MRP]]</f>
        <v>0</v>
      </c>
      <c r="J1247" s="14">
        <f t="shared" si="48"/>
        <v>1</v>
      </c>
      <c r="K1247" s="37">
        <f t="shared" si="49"/>
        <v>1900</v>
      </c>
    </row>
    <row r="1248" spans="1:11" x14ac:dyDescent="0.35">
      <c r="A1248" s="93"/>
      <c r="B1248" s="94"/>
      <c r="C1248" s="95"/>
      <c r="D1248" s="95"/>
      <c r="E1248" s="95"/>
      <c r="F1248" s="95"/>
      <c r="G1248" s="95"/>
      <c r="H1248" s="95"/>
      <c r="I1248" s="95">
        <f>Parts_Purchase[[#This Row],[Qty In]]*Parts_Purchase[[#This Row],[MRP]]</f>
        <v>0</v>
      </c>
      <c r="J1248" s="14">
        <f t="shared" si="48"/>
        <v>1</v>
      </c>
      <c r="K1248" s="37">
        <f t="shared" si="49"/>
        <v>1900</v>
      </c>
    </row>
    <row r="1249" spans="1:11" x14ac:dyDescent="0.35">
      <c r="A1249" s="93"/>
      <c r="B1249" s="94"/>
      <c r="C1249" s="95"/>
      <c r="D1249" s="95"/>
      <c r="E1249" s="95"/>
      <c r="F1249" s="95"/>
      <c r="G1249" s="95"/>
      <c r="H1249" s="95"/>
      <c r="I1249" s="95">
        <f>Parts_Purchase[[#This Row],[Qty In]]*Parts_Purchase[[#This Row],[MRP]]</f>
        <v>0</v>
      </c>
      <c r="J1249" s="14">
        <f t="shared" si="48"/>
        <v>1</v>
      </c>
      <c r="K1249" s="37">
        <f t="shared" si="49"/>
        <v>1900</v>
      </c>
    </row>
    <row r="1250" spans="1:11" x14ac:dyDescent="0.35">
      <c r="A1250" s="93"/>
      <c r="B1250" s="94"/>
      <c r="C1250" s="95"/>
      <c r="D1250" s="95"/>
      <c r="E1250" s="95"/>
      <c r="F1250" s="95"/>
      <c r="G1250" s="95"/>
      <c r="H1250" s="95"/>
      <c r="I1250" s="95">
        <f>Parts_Purchase[[#This Row],[Qty In]]*Parts_Purchase[[#This Row],[MRP]]</f>
        <v>0</v>
      </c>
      <c r="J1250" s="14">
        <f t="shared" si="48"/>
        <v>1</v>
      </c>
      <c r="K1250" s="37">
        <f t="shared" si="49"/>
        <v>1900</v>
      </c>
    </row>
    <row r="1251" spans="1:11" x14ac:dyDescent="0.35">
      <c r="A1251" s="93"/>
      <c r="B1251" s="94"/>
      <c r="C1251" s="95"/>
      <c r="D1251" s="95"/>
      <c r="E1251" s="95"/>
      <c r="F1251" s="95"/>
      <c r="G1251" s="95"/>
      <c r="H1251" s="95"/>
      <c r="I1251" s="95">
        <f>Parts_Purchase[[#This Row],[Qty In]]*Parts_Purchase[[#This Row],[MRP]]</f>
        <v>0</v>
      </c>
      <c r="J1251" s="14">
        <f t="shared" si="48"/>
        <v>1</v>
      </c>
      <c r="K1251" s="37">
        <f t="shared" si="49"/>
        <v>1900</v>
      </c>
    </row>
    <row r="1252" spans="1:11" x14ac:dyDescent="0.35">
      <c r="A1252" s="93"/>
      <c r="B1252" s="94"/>
      <c r="C1252" s="95"/>
      <c r="D1252" s="95"/>
      <c r="E1252" s="95"/>
      <c r="F1252" s="95"/>
      <c r="G1252" s="95"/>
      <c r="H1252" s="95"/>
      <c r="I1252" s="95">
        <f>Parts_Purchase[[#This Row],[Qty In]]*Parts_Purchase[[#This Row],[MRP]]</f>
        <v>0</v>
      </c>
      <c r="J1252" s="14">
        <f t="shared" si="48"/>
        <v>1</v>
      </c>
      <c r="K1252" s="37">
        <f t="shared" si="49"/>
        <v>1900</v>
      </c>
    </row>
    <row r="1253" spans="1:11" x14ac:dyDescent="0.35">
      <c r="A1253" s="93"/>
      <c r="B1253" s="94"/>
      <c r="C1253" s="95"/>
      <c r="D1253" s="95"/>
      <c r="E1253" s="95"/>
      <c r="F1253" s="95"/>
      <c r="G1253" s="95"/>
      <c r="H1253" s="95"/>
      <c r="I1253" s="95">
        <f>Parts_Purchase[[#This Row],[Qty In]]*Parts_Purchase[[#This Row],[MRP]]</f>
        <v>0</v>
      </c>
      <c r="J1253" s="14">
        <f t="shared" si="48"/>
        <v>1</v>
      </c>
      <c r="K1253" s="37">
        <f t="shared" si="49"/>
        <v>1900</v>
      </c>
    </row>
    <row r="1254" spans="1:11" x14ac:dyDescent="0.35">
      <c r="A1254" s="93"/>
      <c r="B1254" s="94"/>
      <c r="C1254" s="95"/>
      <c r="D1254" s="95"/>
      <c r="E1254" s="95"/>
      <c r="F1254" s="95"/>
      <c r="G1254" s="95"/>
      <c r="H1254" s="95"/>
      <c r="I1254" s="95">
        <f>Parts_Purchase[[#This Row],[Qty In]]*Parts_Purchase[[#This Row],[MRP]]</f>
        <v>0</v>
      </c>
      <c r="J1254" s="14">
        <f t="shared" si="48"/>
        <v>1</v>
      </c>
      <c r="K1254" s="37">
        <f t="shared" si="49"/>
        <v>1900</v>
      </c>
    </row>
    <row r="1255" spans="1:11" x14ac:dyDescent="0.35">
      <c r="A1255" s="93"/>
      <c r="B1255" s="94"/>
      <c r="C1255" s="95"/>
      <c r="D1255" s="95"/>
      <c r="E1255" s="95"/>
      <c r="F1255" s="95"/>
      <c r="G1255" s="95"/>
      <c r="H1255" s="95"/>
      <c r="I1255" s="95">
        <f>Parts_Purchase[[#This Row],[Qty In]]*Parts_Purchase[[#This Row],[MRP]]</f>
        <v>0</v>
      </c>
      <c r="J1255" s="14">
        <f t="shared" si="48"/>
        <v>1</v>
      </c>
      <c r="K1255" s="37">
        <f t="shared" si="49"/>
        <v>1900</v>
      </c>
    </row>
    <row r="1256" spans="1:11" x14ac:dyDescent="0.35">
      <c r="A1256" s="93"/>
      <c r="B1256" s="94"/>
      <c r="C1256" s="95"/>
      <c r="D1256" s="95"/>
      <c r="E1256" s="95"/>
      <c r="F1256" s="95"/>
      <c r="G1256" s="95"/>
      <c r="H1256" s="95"/>
      <c r="I1256" s="95">
        <f>Parts_Purchase[[#This Row],[Qty In]]*Parts_Purchase[[#This Row],[MRP]]</f>
        <v>0</v>
      </c>
      <c r="J1256" s="14">
        <f t="shared" si="48"/>
        <v>1</v>
      </c>
      <c r="K1256" s="37">
        <f t="shared" si="49"/>
        <v>1900</v>
      </c>
    </row>
    <row r="1257" spans="1:11" x14ac:dyDescent="0.35">
      <c r="A1257" s="93"/>
      <c r="B1257" s="94"/>
      <c r="C1257" s="95"/>
      <c r="D1257" s="95"/>
      <c r="E1257" s="95"/>
      <c r="F1257" s="95"/>
      <c r="G1257" s="95"/>
      <c r="H1257" s="95"/>
      <c r="I1257" s="95">
        <f>Parts_Purchase[[#This Row],[Qty In]]*Parts_Purchase[[#This Row],[MRP]]</f>
        <v>0</v>
      </c>
      <c r="J1257" s="14">
        <f t="shared" si="48"/>
        <v>1</v>
      </c>
      <c r="K1257" s="37">
        <f t="shared" si="49"/>
        <v>1900</v>
      </c>
    </row>
    <row r="1258" spans="1:11" x14ac:dyDescent="0.35">
      <c r="A1258" s="93"/>
      <c r="B1258" s="94"/>
      <c r="C1258" s="95"/>
      <c r="D1258" s="95"/>
      <c r="E1258" s="95"/>
      <c r="F1258" s="95"/>
      <c r="G1258" s="95"/>
      <c r="H1258" s="95"/>
      <c r="I1258" s="95">
        <f>Parts_Purchase[[#This Row],[Qty In]]*Parts_Purchase[[#This Row],[MRP]]</f>
        <v>0</v>
      </c>
      <c r="J1258" s="14">
        <f t="shared" si="48"/>
        <v>1</v>
      </c>
      <c r="K1258" s="37">
        <f t="shared" si="49"/>
        <v>1900</v>
      </c>
    </row>
    <row r="1259" spans="1:11" x14ac:dyDescent="0.35">
      <c r="A1259" s="93"/>
      <c r="B1259" s="94"/>
      <c r="C1259" s="95"/>
      <c r="D1259" s="95"/>
      <c r="E1259" s="95"/>
      <c r="F1259" s="95"/>
      <c r="G1259" s="95"/>
      <c r="H1259" s="95"/>
      <c r="I1259" s="95">
        <f>Parts_Purchase[[#This Row],[Qty In]]*Parts_Purchase[[#This Row],[MRP]]</f>
        <v>0</v>
      </c>
      <c r="J1259" s="14">
        <f t="shared" si="48"/>
        <v>1</v>
      </c>
      <c r="K1259" s="37">
        <f t="shared" si="49"/>
        <v>1900</v>
      </c>
    </row>
    <row r="1260" spans="1:11" x14ac:dyDescent="0.35">
      <c r="A1260" s="93"/>
      <c r="B1260" s="94"/>
      <c r="C1260" s="95"/>
      <c r="D1260" s="95"/>
      <c r="E1260" s="95"/>
      <c r="F1260" s="95"/>
      <c r="G1260" s="95"/>
      <c r="H1260" s="95"/>
      <c r="I1260" s="95">
        <f>Parts_Purchase[[#This Row],[Qty In]]*Parts_Purchase[[#This Row],[MRP]]</f>
        <v>0</v>
      </c>
      <c r="J1260" s="14">
        <f t="shared" si="48"/>
        <v>1</v>
      </c>
      <c r="K1260" s="37">
        <f t="shared" si="49"/>
        <v>1900</v>
      </c>
    </row>
    <row r="1261" spans="1:11" x14ac:dyDescent="0.35">
      <c r="A1261" s="93"/>
      <c r="B1261" s="94"/>
      <c r="C1261" s="95"/>
      <c r="D1261" s="95"/>
      <c r="E1261" s="95"/>
      <c r="F1261" s="95"/>
      <c r="G1261" s="95"/>
      <c r="H1261" s="95"/>
      <c r="I1261" s="95">
        <f>Parts_Purchase[[#This Row],[Qty In]]*Parts_Purchase[[#This Row],[MRP]]</f>
        <v>0</v>
      </c>
      <c r="J1261" s="14">
        <f t="shared" si="48"/>
        <v>1</v>
      </c>
      <c r="K1261" s="37">
        <f t="shared" si="49"/>
        <v>1900</v>
      </c>
    </row>
    <row r="1262" spans="1:11" x14ac:dyDescent="0.35">
      <c r="A1262" s="93"/>
      <c r="B1262" s="94"/>
      <c r="C1262" s="95"/>
      <c r="D1262" s="95"/>
      <c r="E1262" s="95"/>
      <c r="F1262" s="95"/>
      <c r="G1262" s="95"/>
      <c r="H1262" s="95"/>
      <c r="I1262" s="95">
        <f>Parts_Purchase[[#This Row],[Qty In]]*Parts_Purchase[[#This Row],[MRP]]</f>
        <v>0</v>
      </c>
      <c r="J1262" s="14">
        <f t="shared" si="48"/>
        <v>1</v>
      </c>
      <c r="K1262" s="37">
        <f t="shared" si="49"/>
        <v>1900</v>
      </c>
    </row>
    <row r="1263" spans="1:11" x14ac:dyDescent="0.35">
      <c r="A1263" s="93"/>
      <c r="B1263" s="94"/>
      <c r="C1263" s="95"/>
      <c r="D1263" s="95"/>
      <c r="E1263" s="95"/>
      <c r="F1263" s="95"/>
      <c r="G1263" s="95"/>
      <c r="H1263" s="95"/>
      <c r="I1263" s="95">
        <f>Parts_Purchase[[#This Row],[Qty In]]*Parts_Purchase[[#This Row],[MRP]]</f>
        <v>0</v>
      </c>
      <c r="J1263" s="14">
        <f t="shared" si="48"/>
        <v>1</v>
      </c>
      <c r="K1263" s="37">
        <f t="shared" si="49"/>
        <v>1900</v>
      </c>
    </row>
    <row r="1264" spans="1:11" x14ac:dyDescent="0.35">
      <c r="A1264" s="93"/>
      <c r="B1264" s="94"/>
      <c r="C1264" s="95"/>
      <c r="D1264" s="95"/>
      <c r="E1264" s="95"/>
      <c r="F1264" s="95"/>
      <c r="G1264" s="95"/>
      <c r="H1264" s="95"/>
      <c r="I1264" s="95">
        <f>Parts_Purchase[[#This Row],[Qty In]]*Parts_Purchase[[#This Row],[MRP]]</f>
        <v>0</v>
      </c>
      <c r="J1264" s="14">
        <f t="shared" si="48"/>
        <v>1</v>
      </c>
      <c r="K1264" s="37">
        <f t="shared" si="49"/>
        <v>1900</v>
      </c>
    </row>
    <row r="1265" spans="1:11" x14ac:dyDescent="0.35">
      <c r="A1265" s="93"/>
      <c r="B1265" s="94"/>
      <c r="C1265" s="95"/>
      <c r="D1265" s="95"/>
      <c r="E1265" s="95"/>
      <c r="F1265" s="95"/>
      <c r="G1265" s="95"/>
      <c r="H1265" s="95"/>
      <c r="I1265" s="95">
        <f>Parts_Purchase[[#This Row],[Qty In]]*Parts_Purchase[[#This Row],[MRP]]</f>
        <v>0</v>
      </c>
      <c r="J1265" s="14">
        <f t="shared" si="48"/>
        <v>1</v>
      </c>
      <c r="K1265" s="37">
        <f t="shared" si="49"/>
        <v>1900</v>
      </c>
    </row>
    <row r="1266" spans="1:11" x14ac:dyDescent="0.35">
      <c r="A1266" s="93"/>
      <c r="B1266" s="94"/>
      <c r="C1266" s="95"/>
      <c r="D1266" s="95"/>
      <c r="E1266" s="95"/>
      <c r="F1266" s="95"/>
      <c r="G1266" s="95"/>
      <c r="H1266" s="95"/>
      <c r="I1266" s="95">
        <f>Parts_Purchase[[#This Row],[Qty In]]*Parts_Purchase[[#This Row],[MRP]]</f>
        <v>0</v>
      </c>
      <c r="J1266" s="14">
        <f t="shared" si="48"/>
        <v>1</v>
      </c>
      <c r="K1266" s="37">
        <f t="shared" si="49"/>
        <v>1900</v>
      </c>
    </row>
    <row r="1267" spans="1:11" x14ac:dyDescent="0.35">
      <c r="A1267" s="93"/>
      <c r="B1267" s="94"/>
      <c r="C1267" s="95"/>
      <c r="D1267" s="95"/>
      <c r="E1267" s="95"/>
      <c r="F1267" s="95"/>
      <c r="G1267" s="95"/>
      <c r="H1267" s="95"/>
      <c r="I1267" s="95">
        <f>Parts_Purchase[[#This Row],[Qty In]]*Parts_Purchase[[#This Row],[MRP]]</f>
        <v>0</v>
      </c>
      <c r="J1267" s="14">
        <f t="shared" si="48"/>
        <v>1</v>
      </c>
      <c r="K1267" s="37">
        <f t="shared" si="49"/>
        <v>1900</v>
      </c>
    </row>
    <row r="1268" spans="1:11" x14ac:dyDescent="0.35">
      <c r="A1268" s="93"/>
      <c r="B1268" s="94"/>
      <c r="C1268" s="95"/>
      <c r="D1268" s="95"/>
      <c r="E1268" s="95"/>
      <c r="F1268" s="95"/>
      <c r="G1268" s="95"/>
      <c r="H1268" s="95"/>
      <c r="I1268" s="95">
        <f>Parts_Purchase[[#This Row],[Qty In]]*Parts_Purchase[[#This Row],[MRP]]</f>
        <v>0</v>
      </c>
      <c r="J1268" s="14">
        <f t="shared" si="48"/>
        <v>1</v>
      </c>
      <c r="K1268" s="37">
        <f t="shared" si="49"/>
        <v>1900</v>
      </c>
    </row>
    <row r="1269" spans="1:11" x14ac:dyDescent="0.35">
      <c r="A1269" s="93"/>
      <c r="B1269" s="94"/>
      <c r="C1269" s="95"/>
      <c r="D1269" s="95"/>
      <c r="E1269" s="95"/>
      <c r="F1269" s="95"/>
      <c r="G1269" s="95"/>
      <c r="H1269" s="95"/>
      <c r="I1269" s="95">
        <f>Parts_Purchase[[#This Row],[Qty In]]*Parts_Purchase[[#This Row],[MRP]]</f>
        <v>0</v>
      </c>
      <c r="J1269" s="14">
        <f t="shared" si="48"/>
        <v>1</v>
      </c>
      <c r="K1269" s="37">
        <f t="shared" si="49"/>
        <v>1900</v>
      </c>
    </row>
    <row r="1270" spans="1:11" x14ac:dyDescent="0.35">
      <c r="A1270" s="93"/>
      <c r="B1270" s="94"/>
      <c r="C1270" s="95"/>
      <c r="D1270" s="95"/>
      <c r="E1270" s="95"/>
      <c r="F1270" s="95"/>
      <c r="G1270" s="95"/>
      <c r="H1270" s="95"/>
      <c r="I1270" s="95">
        <f>Parts_Purchase[[#This Row],[Qty In]]*Parts_Purchase[[#This Row],[MRP]]</f>
        <v>0</v>
      </c>
      <c r="J1270" s="14">
        <f t="shared" si="48"/>
        <v>1</v>
      </c>
      <c r="K1270" s="37">
        <f t="shared" si="49"/>
        <v>1900</v>
      </c>
    </row>
    <row r="1271" spans="1:11" x14ac:dyDescent="0.35">
      <c r="A1271" s="93"/>
      <c r="B1271" s="94"/>
      <c r="C1271" s="95"/>
      <c r="D1271" s="95"/>
      <c r="E1271" s="95"/>
      <c r="F1271" s="95"/>
      <c r="G1271" s="95"/>
      <c r="H1271" s="95"/>
      <c r="I1271" s="95">
        <f>Parts_Purchase[[#This Row],[Qty In]]*Parts_Purchase[[#This Row],[MRP]]</f>
        <v>0</v>
      </c>
      <c r="J1271" s="14">
        <f t="shared" si="48"/>
        <v>1</v>
      </c>
      <c r="K1271" s="37">
        <f t="shared" si="49"/>
        <v>1900</v>
      </c>
    </row>
    <row r="1272" spans="1:11" x14ac:dyDescent="0.35">
      <c r="A1272" s="93"/>
      <c r="B1272" s="94"/>
      <c r="C1272" s="95"/>
      <c r="D1272" s="95"/>
      <c r="E1272" s="95"/>
      <c r="F1272" s="95"/>
      <c r="G1272" s="95"/>
      <c r="H1272" s="95"/>
      <c r="I1272" s="95">
        <f>Parts_Purchase[[#This Row],[Qty In]]*Parts_Purchase[[#This Row],[MRP]]</f>
        <v>0</v>
      </c>
      <c r="J1272" s="14">
        <f t="shared" si="48"/>
        <v>1</v>
      </c>
      <c r="K1272" s="37">
        <f t="shared" si="49"/>
        <v>1900</v>
      </c>
    </row>
    <row r="1273" spans="1:11" x14ac:dyDescent="0.35">
      <c r="A1273" s="93"/>
      <c r="B1273" s="94"/>
      <c r="C1273" s="95"/>
      <c r="D1273" s="95"/>
      <c r="E1273" s="95"/>
      <c r="F1273" s="95"/>
      <c r="G1273" s="95"/>
      <c r="H1273" s="95"/>
      <c r="I1273" s="95">
        <f>Parts_Purchase[[#This Row],[Qty In]]*Parts_Purchase[[#This Row],[MRP]]</f>
        <v>0</v>
      </c>
      <c r="J1273" s="14">
        <f t="shared" si="48"/>
        <v>1</v>
      </c>
      <c r="K1273" s="37">
        <f t="shared" si="49"/>
        <v>1900</v>
      </c>
    </row>
    <row r="1274" spans="1:11" x14ac:dyDescent="0.35">
      <c r="A1274" s="93"/>
      <c r="B1274" s="94"/>
      <c r="C1274" s="95"/>
      <c r="D1274" s="95"/>
      <c r="E1274" s="95"/>
      <c r="F1274" s="95"/>
      <c r="G1274" s="95"/>
      <c r="H1274" s="95"/>
      <c r="I1274" s="95">
        <f>Parts_Purchase[[#This Row],[Qty In]]*Parts_Purchase[[#This Row],[MRP]]</f>
        <v>0</v>
      </c>
      <c r="J1274" s="14">
        <f t="shared" si="48"/>
        <v>1</v>
      </c>
      <c r="K1274" s="37">
        <f t="shared" si="49"/>
        <v>1900</v>
      </c>
    </row>
    <row r="1275" spans="1:11" x14ac:dyDescent="0.35">
      <c r="A1275" s="93"/>
      <c r="B1275" s="94"/>
      <c r="C1275" s="95"/>
      <c r="D1275" s="95"/>
      <c r="E1275" s="95"/>
      <c r="F1275" s="95"/>
      <c r="G1275" s="95"/>
      <c r="H1275" s="95"/>
      <c r="I1275" s="95">
        <f>Parts_Purchase[[#This Row],[Qty In]]*Parts_Purchase[[#This Row],[MRP]]</f>
        <v>0</v>
      </c>
      <c r="J1275" s="14">
        <f t="shared" si="48"/>
        <v>1</v>
      </c>
      <c r="K1275" s="37">
        <f t="shared" si="49"/>
        <v>1900</v>
      </c>
    </row>
    <row r="1276" spans="1:11" x14ac:dyDescent="0.35">
      <c r="A1276" s="93"/>
      <c r="B1276" s="94"/>
      <c r="C1276" s="95"/>
      <c r="D1276" s="95"/>
      <c r="E1276" s="95"/>
      <c r="F1276" s="95"/>
      <c r="G1276" s="95"/>
      <c r="H1276" s="95"/>
      <c r="I1276" s="95">
        <f>Parts_Purchase[[#This Row],[Qty In]]*Parts_Purchase[[#This Row],[MRP]]</f>
        <v>0</v>
      </c>
      <c r="J1276" s="14">
        <f t="shared" si="48"/>
        <v>1</v>
      </c>
      <c r="K1276" s="37">
        <f t="shared" si="49"/>
        <v>1900</v>
      </c>
    </row>
    <row r="1277" spans="1:11" x14ac:dyDescent="0.35">
      <c r="A1277" s="93"/>
      <c r="B1277" s="94"/>
      <c r="C1277" s="95"/>
      <c r="D1277" s="95"/>
      <c r="E1277" s="95"/>
      <c r="F1277" s="95"/>
      <c r="G1277" s="95"/>
      <c r="H1277" s="95"/>
      <c r="I1277" s="95">
        <f>Parts_Purchase[[#This Row],[Qty In]]*Parts_Purchase[[#This Row],[MRP]]</f>
        <v>0</v>
      </c>
      <c r="J1277" s="14">
        <f t="shared" si="48"/>
        <v>1</v>
      </c>
      <c r="K1277" s="37">
        <f t="shared" si="49"/>
        <v>1900</v>
      </c>
    </row>
    <row r="1278" spans="1:11" x14ac:dyDescent="0.35">
      <c r="A1278" s="93"/>
      <c r="B1278" s="94"/>
      <c r="C1278" s="95"/>
      <c r="D1278" s="95"/>
      <c r="E1278" s="95"/>
      <c r="F1278" s="95"/>
      <c r="G1278" s="95"/>
      <c r="H1278" s="95"/>
      <c r="I1278" s="95">
        <f>Parts_Purchase[[#This Row],[Qty In]]*Parts_Purchase[[#This Row],[MRP]]</f>
        <v>0</v>
      </c>
      <c r="J1278" s="14">
        <f t="shared" si="48"/>
        <v>1</v>
      </c>
      <c r="K1278" s="37">
        <f t="shared" si="49"/>
        <v>1900</v>
      </c>
    </row>
    <row r="1279" spans="1:11" x14ac:dyDescent="0.35">
      <c r="A1279" s="93"/>
      <c r="B1279" s="94"/>
      <c r="C1279" s="95"/>
      <c r="D1279" s="95"/>
      <c r="E1279" s="95"/>
      <c r="F1279" s="95"/>
      <c r="G1279" s="95"/>
      <c r="H1279" s="95"/>
      <c r="I1279" s="95">
        <f>Parts_Purchase[[#This Row],[Qty In]]*Parts_Purchase[[#This Row],[MRP]]</f>
        <v>0</v>
      </c>
      <c r="J1279" s="14">
        <f t="shared" si="48"/>
        <v>1</v>
      </c>
      <c r="K1279" s="37">
        <f t="shared" si="49"/>
        <v>1900</v>
      </c>
    </row>
    <row r="1280" spans="1:11" x14ac:dyDescent="0.35">
      <c r="A1280" s="93"/>
      <c r="B1280" s="94"/>
      <c r="C1280" s="95"/>
      <c r="D1280" s="95"/>
      <c r="E1280" s="95"/>
      <c r="F1280" s="95"/>
      <c r="G1280" s="95"/>
      <c r="H1280" s="95"/>
      <c r="I1280" s="95">
        <f>Parts_Purchase[[#This Row],[Qty In]]*Parts_Purchase[[#This Row],[MRP]]</f>
        <v>0</v>
      </c>
      <c r="J1280" s="14">
        <f t="shared" si="48"/>
        <v>1</v>
      </c>
      <c r="K1280" s="37">
        <f t="shared" si="49"/>
        <v>1900</v>
      </c>
    </row>
    <row r="1281" spans="1:11" x14ac:dyDescent="0.35">
      <c r="A1281" s="93"/>
      <c r="B1281" s="94"/>
      <c r="C1281" s="95"/>
      <c r="D1281" s="95"/>
      <c r="E1281" s="95"/>
      <c r="F1281" s="95"/>
      <c r="G1281" s="95"/>
      <c r="H1281" s="95"/>
      <c r="I1281" s="95">
        <f>Parts_Purchase[[#This Row],[Qty In]]*Parts_Purchase[[#This Row],[MRP]]</f>
        <v>0</v>
      </c>
      <c r="J1281" s="14">
        <f t="shared" si="48"/>
        <v>1</v>
      </c>
      <c r="K1281" s="37">
        <f t="shared" si="49"/>
        <v>1900</v>
      </c>
    </row>
    <row r="1282" spans="1:11" x14ac:dyDescent="0.35">
      <c r="A1282" s="93"/>
      <c r="B1282" s="94"/>
      <c r="C1282" s="95"/>
      <c r="D1282" s="95"/>
      <c r="E1282" s="95"/>
      <c r="F1282" s="95"/>
      <c r="G1282" s="95"/>
      <c r="H1282" s="95"/>
      <c r="I1282" s="95">
        <f>Parts_Purchase[[#This Row],[Qty In]]*Parts_Purchase[[#This Row],[MRP]]</f>
        <v>0</v>
      </c>
      <c r="J1282" s="14">
        <f t="shared" si="48"/>
        <v>1</v>
      </c>
      <c r="K1282" s="37">
        <f t="shared" si="49"/>
        <v>1900</v>
      </c>
    </row>
    <row r="1283" spans="1:11" x14ac:dyDescent="0.35">
      <c r="A1283" s="93"/>
      <c r="B1283" s="94"/>
      <c r="C1283" s="95"/>
      <c r="D1283" s="95"/>
      <c r="E1283" s="95"/>
      <c r="F1283" s="95"/>
      <c r="G1283" s="95"/>
      <c r="H1283" s="95"/>
      <c r="I1283" s="95">
        <f>Parts_Purchase[[#This Row],[Qty In]]*Parts_Purchase[[#This Row],[MRP]]</f>
        <v>0</v>
      </c>
      <c r="J1283" s="14">
        <f t="shared" si="48"/>
        <v>1</v>
      </c>
      <c r="K1283" s="37">
        <f t="shared" si="49"/>
        <v>1900</v>
      </c>
    </row>
    <row r="1284" spans="1:11" x14ac:dyDescent="0.35">
      <c r="A1284" s="93"/>
      <c r="B1284" s="94"/>
      <c r="C1284" s="95"/>
      <c r="D1284" s="95"/>
      <c r="E1284" s="95"/>
      <c r="F1284" s="95"/>
      <c r="G1284" s="95"/>
      <c r="H1284" s="95"/>
      <c r="I1284" s="95">
        <f>Parts_Purchase[[#This Row],[Qty In]]*Parts_Purchase[[#This Row],[MRP]]</f>
        <v>0</v>
      </c>
      <c r="J1284" s="14">
        <f t="shared" si="48"/>
        <v>1</v>
      </c>
      <c r="K1284" s="37">
        <f t="shared" si="49"/>
        <v>1900</v>
      </c>
    </row>
    <row r="1285" spans="1:11" x14ac:dyDescent="0.35">
      <c r="A1285" s="93"/>
      <c r="B1285" s="94"/>
      <c r="C1285" s="95"/>
      <c r="D1285" s="95"/>
      <c r="E1285" s="95"/>
      <c r="F1285" s="95"/>
      <c r="G1285" s="95"/>
      <c r="H1285" s="95"/>
      <c r="I1285" s="95">
        <f>Parts_Purchase[[#This Row],[Qty In]]*Parts_Purchase[[#This Row],[MRP]]</f>
        <v>0</v>
      </c>
      <c r="J1285" s="14">
        <f t="shared" si="48"/>
        <v>1</v>
      </c>
      <c r="K1285" s="37">
        <f t="shared" si="49"/>
        <v>1900</v>
      </c>
    </row>
    <row r="1286" spans="1:11" x14ac:dyDescent="0.35">
      <c r="A1286" s="93"/>
      <c r="B1286" s="94"/>
      <c r="C1286" s="95"/>
      <c r="D1286" s="95"/>
      <c r="E1286" s="95"/>
      <c r="F1286" s="95"/>
      <c r="G1286" s="95"/>
      <c r="H1286" s="95"/>
      <c r="I1286" s="95">
        <f>Parts_Purchase[[#This Row],[Qty In]]*Parts_Purchase[[#This Row],[MRP]]</f>
        <v>0</v>
      </c>
      <c r="J1286" s="14">
        <f t="shared" si="48"/>
        <v>1</v>
      </c>
      <c r="K1286" s="37">
        <f t="shared" si="49"/>
        <v>1900</v>
      </c>
    </row>
    <row r="1287" spans="1:11" x14ac:dyDescent="0.35">
      <c r="A1287" s="93"/>
      <c r="B1287" s="94"/>
      <c r="C1287" s="95"/>
      <c r="D1287" s="95"/>
      <c r="E1287" s="95"/>
      <c r="F1287" s="95"/>
      <c r="G1287" s="95"/>
      <c r="H1287" s="95"/>
      <c r="I1287" s="95">
        <f>Parts_Purchase[[#This Row],[Qty In]]*Parts_Purchase[[#This Row],[MRP]]</f>
        <v>0</v>
      </c>
      <c r="J1287" s="14">
        <f t="shared" si="48"/>
        <v>1</v>
      </c>
      <c r="K1287" s="37">
        <f t="shared" si="49"/>
        <v>1900</v>
      </c>
    </row>
    <row r="1288" spans="1:11" x14ac:dyDescent="0.35">
      <c r="A1288" s="93"/>
      <c r="B1288" s="94"/>
      <c r="C1288" s="95"/>
      <c r="D1288" s="95"/>
      <c r="E1288" s="95"/>
      <c r="F1288" s="95"/>
      <c r="G1288" s="95"/>
      <c r="H1288" s="95"/>
      <c r="I1288" s="95">
        <f>Parts_Purchase[[#This Row],[Qty In]]*Parts_Purchase[[#This Row],[MRP]]</f>
        <v>0</v>
      </c>
      <c r="J1288" s="14">
        <f t="shared" si="48"/>
        <v>1</v>
      </c>
      <c r="K1288" s="37">
        <f t="shared" si="49"/>
        <v>1900</v>
      </c>
    </row>
    <row r="1289" spans="1:11" x14ac:dyDescent="0.35">
      <c r="A1289" s="93"/>
      <c r="B1289" s="94"/>
      <c r="C1289" s="95"/>
      <c r="D1289" s="95"/>
      <c r="E1289" s="95"/>
      <c r="F1289" s="95"/>
      <c r="G1289" s="95"/>
      <c r="H1289" s="95"/>
      <c r="I1289" s="95">
        <f>Parts_Purchase[[#This Row],[Qty In]]*Parts_Purchase[[#This Row],[MRP]]</f>
        <v>0</v>
      </c>
      <c r="J1289" s="14">
        <f t="shared" si="48"/>
        <v>1</v>
      </c>
      <c r="K1289" s="37">
        <f t="shared" si="49"/>
        <v>1900</v>
      </c>
    </row>
    <row r="1290" spans="1:11" x14ac:dyDescent="0.35">
      <c r="A1290" s="93"/>
      <c r="B1290" s="94"/>
      <c r="C1290" s="95"/>
      <c r="D1290" s="95"/>
      <c r="E1290" s="95"/>
      <c r="F1290" s="95"/>
      <c r="G1290" s="95"/>
      <c r="H1290" s="95"/>
      <c r="I1290" s="95">
        <f>Parts_Purchase[[#This Row],[Qty In]]*Parts_Purchase[[#This Row],[MRP]]</f>
        <v>0</v>
      </c>
      <c r="J1290" s="14">
        <f t="shared" si="48"/>
        <v>1</v>
      </c>
      <c r="K1290" s="37">
        <f t="shared" si="49"/>
        <v>1900</v>
      </c>
    </row>
    <row r="1291" spans="1:11" x14ac:dyDescent="0.35">
      <c r="A1291" s="93"/>
      <c r="B1291" s="94"/>
      <c r="C1291" s="95"/>
      <c r="D1291" s="95"/>
      <c r="E1291" s="95"/>
      <c r="F1291" s="95"/>
      <c r="G1291" s="95"/>
      <c r="H1291" s="95"/>
      <c r="I1291" s="95">
        <f>Parts_Purchase[[#This Row],[Qty In]]*Parts_Purchase[[#This Row],[MRP]]</f>
        <v>0</v>
      </c>
      <c r="J1291" s="14">
        <f t="shared" si="48"/>
        <v>1</v>
      </c>
      <c r="K1291" s="37">
        <f t="shared" si="49"/>
        <v>1900</v>
      </c>
    </row>
    <row r="1292" spans="1:11" x14ac:dyDescent="0.35">
      <c r="A1292" s="93"/>
      <c r="B1292" s="94"/>
      <c r="C1292" s="95"/>
      <c r="D1292" s="95"/>
      <c r="E1292" s="95"/>
      <c r="F1292" s="95"/>
      <c r="G1292" s="95"/>
      <c r="H1292" s="95"/>
      <c r="I1292" s="95">
        <f>Parts_Purchase[[#This Row],[Qty In]]*Parts_Purchase[[#This Row],[MRP]]</f>
        <v>0</v>
      </c>
      <c r="J1292" s="14">
        <f t="shared" si="48"/>
        <v>1</v>
      </c>
      <c r="K1292" s="37">
        <f t="shared" si="49"/>
        <v>1900</v>
      </c>
    </row>
    <row r="1293" spans="1:11" x14ac:dyDescent="0.35">
      <c r="A1293" s="93"/>
      <c r="B1293" s="94"/>
      <c r="C1293" s="95"/>
      <c r="D1293" s="95"/>
      <c r="E1293" s="95"/>
      <c r="F1293" s="95"/>
      <c r="G1293" s="95"/>
      <c r="H1293" s="95"/>
      <c r="I1293" s="95">
        <f>Parts_Purchase[[#This Row],[Qty In]]*Parts_Purchase[[#This Row],[MRP]]</f>
        <v>0</v>
      </c>
      <c r="J1293" s="14">
        <f t="shared" si="48"/>
        <v>1</v>
      </c>
      <c r="K1293" s="37">
        <f t="shared" si="49"/>
        <v>1900</v>
      </c>
    </row>
    <row r="1294" spans="1:11" x14ac:dyDescent="0.35">
      <c r="A1294" s="93"/>
      <c r="B1294" s="94"/>
      <c r="C1294" s="95"/>
      <c r="D1294" s="95"/>
      <c r="E1294" s="95"/>
      <c r="F1294" s="95"/>
      <c r="G1294" s="95"/>
      <c r="H1294" s="95"/>
      <c r="I1294" s="95">
        <f>Parts_Purchase[[#This Row],[Qty In]]*Parts_Purchase[[#This Row],[MRP]]</f>
        <v>0</v>
      </c>
      <c r="J1294" s="14">
        <f t="shared" si="48"/>
        <v>1</v>
      </c>
      <c r="K1294" s="37">
        <f t="shared" si="49"/>
        <v>1900</v>
      </c>
    </row>
    <row r="1295" spans="1:11" x14ac:dyDescent="0.35">
      <c r="A1295" s="93"/>
      <c r="B1295" s="94"/>
      <c r="C1295" s="95"/>
      <c r="D1295" s="95"/>
      <c r="E1295" s="95"/>
      <c r="F1295" s="95"/>
      <c r="G1295" s="95"/>
      <c r="H1295" s="95"/>
      <c r="I1295" s="95">
        <f>Parts_Purchase[[#This Row],[Qty In]]*Parts_Purchase[[#This Row],[MRP]]</f>
        <v>0</v>
      </c>
      <c r="J1295" s="14">
        <f t="shared" si="48"/>
        <v>1</v>
      </c>
      <c r="K1295" s="37">
        <f t="shared" si="49"/>
        <v>1900</v>
      </c>
    </row>
    <row r="1296" spans="1:11" x14ac:dyDescent="0.35">
      <c r="A1296" s="93"/>
      <c r="B1296" s="94"/>
      <c r="C1296" s="95"/>
      <c r="D1296" s="95"/>
      <c r="E1296" s="95"/>
      <c r="F1296" s="95"/>
      <c r="G1296" s="95"/>
      <c r="H1296" s="95"/>
      <c r="I1296" s="95">
        <f>Parts_Purchase[[#This Row],[Qty In]]*Parts_Purchase[[#This Row],[MRP]]</f>
        <v>0</v>
      </c>
      <c r="J1296" s="14">
        <f t="shared" si="48"/>
        <v>1</v>
      </c>
      <c r="K1296" s="37">
        <f t="shared" si="49"/>
        <v>1900</v>
      </c>
    </row>
    <row r="1297" spans="1:11" x14ac:dyDescent="0.35">
      <c r="A1297" s="93"/>
      <c r="B1297" s="94"/>
      <c r="C1297" s="95"/>
      <c r="D1297" s="95"/>
      <c r="E1297" s="95"/>
      <c r="F1297" s="95"/>
      <c r="G1297" s="95"/>
      <c r="H1297" s="95"/>
      <c r="I1297" s="95">
        <f>Parts_Purchase[[#This Row],[Qty In]]*Parts_Purchase[[#This Row],[MRP]]</f>
        <v>0</v>
      </c>
      <c r="J1297" s="14">
        <f t="shared" si="48"/>
        <v>1</v>
      </c>
      <c r="K1297" s="37">
        <f t="shared" si="49"/>
        <v>1900</v>
      </c>
    </row>
    <row r="1298" spans="1:11" x14ac:dyDescent="0.35">
      <c r="A1298" s="93"/>
      <c r="B1298" s="94"/>
      <c r="C1298" s="95"/>
      <c r="D1298" s="95"/>
      <c r="E1298" s="95"/>
      <c r="F1298" s="95"/>
      <c r="G1298" s="95"/>
      <c r="H1298" s="95"/>
      <c r="I1298" s="95">
        <f>Parts_Purchase[[#This Row],[Qty In]]*Parts_Purchase[[#This Row],[MRP]]</f>
        <v>0</v>
      </c>
      <c r="J1298" s="14">
        <f t="shared" si="48"/>
        <v>1</v>
      </c>
      <c r="K1298" s="37">
        <f t="shared" si="49"/>
        <v>1900</v>
      </c>
    </row>
    <row r="1299" spans="1:11" x14ac:dyDescent="0.35">
      <c r="A1299" s="93"/>
      <c r="B1299" s="94"/>
      <c r="C1299" s="95"/>
      <c r="D1299" s="95"/>
      <c r="E1299" s="95"/>
      <c r="F1299" s="95"/>
      <c r="G1299" s="95"/>
      <c r="H1299" s="95"/>
      <c r="I1299" s="95">
        <f>Parts_Purchase[[#This Row],[Qty In]]*Parts_Purchase[[#This Row],[MRP]]</f>
        <v>0</v>
      </c>
      <c r="J1299" s="14">
        <f t="shared" si="48"/>
        <v>1</v>
      </c>
      <c r="K1299" s="37">
        <f t="shared" si="49"/>
        <v>1900</v>
      </c>
    </row>
    <row r="1300" spans="1:11" x14ac:dyDescent="0.35">
      <c r="A1300" s="93"/>
      <c r="B1300" s="94"/>
      <c r="C1300" s="95"/>
      <c r="D1300" s="95"/>
      <c r="E1300" s="95"/>
      <c r="F1300" s="95"/>
      <c r="G1300" s="95"/>
      <c r="H1300" s="95"/>
      <c r="I1300" s="95">
        <f>Parts_Purchase[[#This Row],[Qty In]]*Parts_Purchase[[#This Row],[MRP]]</f>
        <v>0</v>
      </c>
      <c r="J1300" s="14">
        <f t="shared" si="48"/>
        <v>1</v>
      </c>
      <c r="K1300" s="37">
        <f t="shared" si="49"/>
        <v>1900</v>
      </c>
    </row>
    <row r="1301" spans="1:11" x14ac:dyDescent="0.35">
      <c r="A1301" s="93"/>
      <c r="B1301" s="94"/>
      <c r="C1301" s="95"/>
      <c r="D1301" s="95"/>
      <c r="E1301" s="95"/>
      <c r="F1301" s="95"/>
      <c r="G1301" s="95"/>
      <c r="H1301" s="95"/>
      <c r="I1301" s="95">
        <f>Parts_Purchase[[#This Row],[Qty In]]*Parts_Purchase[[#This Row],[MRP]]</f>
        <v>0</v>
      </c>
      <c r="J1301" s="14">
        <f t="shared" si="48"/>
        <v>1</v>
      </c>
      <c r="K1301" s="37">
        <f t="shared" si="49"/>
        <v>1900</v>
      </c>
    </row>
    <row r="1302" spans="1:11" x14ac:dyDescent="0.35">
      <c r="A1302" s="93"/>
      <c r="B1302" s="94"/>
      <c r="C1302" s="95"/>
      <c r="D1302" s="95"/>
      <c r="E1302" s="95"/>
      <c r="F1302" s="95"/>
      <c r="G1302" s="95"/>
      <c r="H1302" s="95"/>
      <c r="I1302" s="95">
        <f>Parts_Purchase[[#This Row],[Qty In]]*Parts_Purchase[[#This Row],[MRP]]</f>
        <v>0</v>
      </c>
      <c r="J1302" s="14">
        <f t="shared" si="48"/>
        <v>1</v>
      </c>
      <c r="K1302" s="37">
        <f t="shared" si="49"/>
        <v>1900</v>
      </c>
    </row>
    <row r="1303" spans="1:11" x14ac:dyDescent="0.35">
      <c r="A1303" s="93"/>
      <c r="B1303" s="94"/>
      <c r="C1303" s="95"/>
      <c r="D1303" s="95"/>
      <c r="E1303" s="95"/>
      <c r="F1303" s="95"/>
      <c r="G1303" s="95"/>
      <c r="H1303" s="95"/>
      <c r="I1303" s="95">
        <f>Parts_Purchase[[#This Row],[Qty In]]*Parts_Purchase[[#This Row],[MRP]]</f>
        <v>0</v>
      </c>
      <c r="J1303" s="14">
        <f t="shared" ref="J1303:J1366" si="50">MONTH(B1303)</f>
        <v>1</v>
      </c>
      <c r="K1303" s="37">
        <f t="shared" ref="K1303:K1366" si="51">YEAR(B1303)</f>
        <v>1900</v>
      </c>
    </row>
    <row r="1304" spans="1:11" x14ac:dyDescent="0.35">
      <c r="A1304" s="93"/>
      <c r="B1304" s="94"/>
      <c r="C1304" s="95"/>
      <c r="D1304" s="95"/>
      <c r="E1304" s="95"/>
      <c r="F1304" s="95"/>
      <c r="G1304" s="95"/>
      <c r="H1304" s="95"/>
      <c r="I1304" s="95">
        <f>Parts_Purchase[[#This Row],[Qty In]]*Parts_Purchase[[#This Row],[MRP]]</f>
        <v>0</v>
      </c>
      <c r="J1304" s="14">
        <f t="shared" si="50"/>
        <v>1</v>
      </c>
      <c r="K1304" s="37">
        <f t="shared" si="51"/>
        <v>1900</v>
      </c>
    </row>
    <row r="1305" spans="1:11" x14ac:dyDescent="0.35">
      <c r="A1305" s="93"/>
      <c r="B1305" s="94"/>
      <c r="C1305" s="95"/>
      <c r="D1305" s="95"/>
      <c r="E1305" s="95"/>
      <c r="F1305" s="95"/>
      <c r="G1305" s="95"/>
      <c r="H1305" s="95"/>
      <c r="I1305" s="95">
        <f>Parts_Purchase[[#This Row],[Qty In]]*Parts_Purchase[[#This Row],[MRP]]</f>
        <v>0</v>
      </c>
      <c r="J1305" s="14">
        <f t="shared" si="50"/>
        <v>1</v>
      </c>
      <c r="K1305" s="37">
        <f t="shared" si="51"/>
        <v>1900</v>
      </c>
    </row>
    <row r="1306" spans="1:11" x14ac:dyDescent="0.35">
      <c r="A1306" s="93"/>
      <c r="B1306" s="94"/>
      <c r="C1306" s="95"/>
      <c r="D1306" s="95"/>
      <c r="E1306" s="95"/>
      <c r="F1306" s="95"/>
      <c r="G1306" s="95"/>
      <c r="H1306" s="95"/>
      <c r="I1306" s="95">
        <f>Parts_Purchase[[#This Row],[Qty In]]*Parts_Purchase[[#This Row],[MRP]]</f>
        <v>0</v>
      </c>
      <c r="J1306" s="14">
        <f t="shared" si="50"/>
        <v>1</v>
      </c>
      <c r="K1306" s="37">
        <f t="shared" si="51"/>
        <v>1900</v>
      </c>
    </row>
    <row r="1307" spans="1:11" x14ac:dyDescent="0.35">
      <c r="A1307" s="93"/>
      <c r="B1307" s="94"/>
      <c r="C1307" s="95"/>
      <c r="D1307" s="95"/>
      <c r="E1307" s="95"/>
      <c r="F1307" s="95"/>
      <c r="G1307" s="95"/>
      <c r="H1307" s="95"/>
      <c r="I1307" s="95">
        <f>Parts_Purchase[[#This Row],[Qty In]]*Parts_Purchase[[#This Row],[MRP]]</f>
        <v>0</v>
      </c>
      <c r="J1307" s="14">
        <f t="shared" si="50"/>
        <v>1</v>
      </c>
      <c r="K1307" s="37">
        <f t="shared" si="51"/>
        <v>1900</v>
      </c>
    </row>
    <row r="1308" spans="1:11" x14ac:dyDescent="0.35">
      <c r="A1308" s="93"/>
      <c r="B1308" s="94"/>
      <c r="C1308" s="95"/>
      <c r="D1308" s="95"/>
      <c r="E1308" s="95"/>
      <c r="F1308" s="95"/>
      <c r="G1308" s="95"/>
      <c r="H1308" s="95"/>
      <c r="I1308" s="95">
        <f>Parts_Purchase[[#This Row],[Qty In]]*Parts_Purchase[[#This Row],[MRP]]</f>
        <v>0</v>
      </c>
      <c r="J1308" s="14">
        <f t="shared" si="50"/>
        <v>1</v>
      </c>
      <c r="K1308" s="37">
        <f t="shared" si="51"/>
        <v>1900</v>
      </c>
    </row>
    <row r="1309" spans="1:11" x14ac:dyDescent="0.35">
      <c r="A1309" s="93"/>
      <c r="B1309" s="94"/>
      <c r="C1309" s="95"/>
      <c r="D1309" s="95"/>
      <c r="E1309" s="95"/>
      <c r="F1309" s="95"/>
      <c r="G1309" s="95"/>
      <c r="H1309" s="95"/>
      <c r="I1309" s="95">
        <f>Parts_Purchase[[#This Row],[Qty In]]*Parts_Purchase[[#This Row],[MRP]]</f>
        <v>0</v>
      </c>
      <c r="J1309" s="14">
        <f t="shared" si="50"/>
        <v>1</v>
      </c>
      <c r="K1309" s="37">
        <f t="shared" si="51"/>
        <v>1900</v>
      </c>
    </row>
    <row r="1310" spans="1:11" x14ac:dyDescent="0.35">
      <c r="A1310" s="93"/>
      <c r="B1310" s="94"/>
      <c r="C1310" s="95"/>
      <c r="D1310" s="95"/>
      <c r="E1310" s="95"/>
      <c r="F1310" s="95"/>
      <c r="G1310" s="95"/>
      <c r="H1310" s="95"/>
      <c r="I1310" s="95">
        <f>Parts_Purchase[[#This Row],[Qty In]]*Parts_Purchase[[#This Row],[MRP]]</f>
        <v>0</v>
      </c>
      <c r="J1310" s="14">
        <f t="shared" si="50"/>
        <v>1</v>
      </c>
      <c r="K1310" s="37">
        <f t="shared" si="51"/>
        <v>1900</v>
      </c>
    </row>
    <row r="1311" spans="1:11" x14ac:dyDescent="0.35">
      <c r="A1311" s="93"/>
      <c r="B1311" s="94"/>
      <c r="C1311" s="95"/>
      <c r="D1311" s="95"/>
      <c r="E1311" s="95"/>
      <c r="F1311" s="95"/>
      <c r="G1311" s="95"/>
      <c r="H1311" s="95"/>
      <c r="I1311" s="95">
        <f>Parts_Purchase[[#This Row],[Qty In]]*Parts_Purchase[[#This Row],[MRP]]</f>
        <v>0</v>
      </c>
      <c r="J1311" s="14">
        <f t="shared" si="50"/>
        <v>1</v>
      </c>
      <c r="K1311" s="37">
        <f t="shared" si="51"/>
        <v>1900</v>
      </c>
    </row>
    <row r="1312" spans="1:11" x14ac:dyDescent="0.35">
      <c r="A1312" s="93"/>
      <c r="B1312" s="94"/>
      <c r="C1312" s="95"/>
      <c r="D1312" s="95"/>
      <c r="E1312" s="95"/>
      <c r="F1312" s="95"/>
      <c r="G1312" s="95"/>
      <c r="H1312" s="95"/>
      <c r="I1312" s="95">
        <f>Parts_Purchase[[#This Row],[Qty In]]*Parts_Purchase[[#This Row],[MRP]]</f>
        <v>0</v>
      </c>
      <c r="J1312" s="14">
        <f t="shared" si="50"/>
        <v>1</v>
      </c>
      <c r="K1312" s="37">
        <f t="shared" si="51"/>
        <v>1900</v>
      </c>
    </row>
    <row r="1313" spans="1:11" x14ac:dyDescent="0.35">
      <c r="A1313" s="93"/>
      <c r="B1313" s="94"/>
      <c r="C1313" s="95"/>
      <c r="D1313" s="95"/>
      <c r="E1313" s="95"/>
      <c r="F1313" s="95"/>
      <c r="G1313" s="95"/>
      <c r="H1313" s="95"/>
      <c r="I1313" s="95">
        <f>Parts_Purchase[[#This Row],[Qty In]]*Parts_Purchase[[#This Row],[MRP]]</f>
        <v>0</v>
      </c>
      <c r="J1313" s="14">
        <f t="shared" si="50"/>
        <v>1</v>
      </c>
      <c r="K1313" s="37">
        <f t="shared" si="51"/>
        <v>1900</v>
      </c>
    </row>
    <row r="1314" spans="1:11" x14ac:dyDescent="0.35">
      <c r="A1314" s="93"/>
      <c r="B1314" s="94"/>
      <c r="C1314" s="95"/>
      <c r="D1314" s="95"/>
      <c r="E1314" s="95"/>
      <c r="F1314" s="95"/>
      <c r="G1314" s="95"/>
      <c r="H1314" s="95"/>
      <c r="I1314" s="95">
        <f>Parts_Purchase[[#This Row],[Qty In]]*Parts_Purchase[[#This Row],[MRP]]</f>
        <v>0</v>
      </c>
      <c r="J1314" s="14">
        <f t="shared" si="50"/>
        <v>1</v>
      </c>
      <c r="K1314" s="37">
        <f t="shared" si="51"/>
        <v>1900</v>
      </c>
    </row>
    <row r="1315" spans="1:11" x14ac:dyDescent="0.35">
      <c r="A1315" s="93"/>
      <c r="B1315" s="94"/>
      <c r="C1315" s="95"/>
      <c r="D1315" s="95"/>
      <c r="E1315" s="95"/>
      <c r="F1315" s="95"/>
      <c r="G1315" s="95"/>
      <c r="H1315" s="95"/>
      <c r="I1315" s="95">
        <f>Parts_Purchase[[#This Row],[Qty In]]*Parts_Purchase[[#This Row],[MRP]]</f>
        <v>0</v>
      </c>
      <c r="J1315" s="14">
        <f t="shared" si="50"/>
        <v>1</v>
      </c>
      <c r="K1315" s="37">
        <f t="shared" si="51"/>
        <v>1900</v>
      </c>
    </row>
    <row r="1316" spans="1:11" x14ac:dyDescent="0.35">
      <c r="A1316" s="93"/>
      <c r="B1316" s="94"/>
      <c r="C1316" s="95"/>
      <c r="D1316" s="95"/>
      <c r="E1316" s="95"/>
      <c r="F1316" s="95"/>
      <c r="G1316" s="95"/>
      <c r="H1316" s="95"/>
      <c r="I1316" s="95">
        <f>Parts_Purchase[[#This Row],[Qty In]]*Parts_Purchase[[#This Row],[MRP]]</f>
        <v>0</v>
      </c>
      <c r="J1316" s="14">
        <f t="shared" si="50"/>
        <v>1</v>
      </c>
      <c r="K1316" s="37">
        <f t="shared" si="51"/>
        <v>1900</v>
      </c>
    </row>
    <row r="1317" spans="1:11" x14ac:dyDescent="0.35">
      <c r="A1317" s="93"/>
      <c r="B1317" s="94"/>
      <c r="C1317" s="95"/>
      <c r="D1317" s="95"/>
      <c r="E1317" s="95"/>
      <c r="F1317" s="95"/>
      <c r="G1317" s="95"/>
      <c r="H1317" s="95"/>
      <c r="I1317" s="95">
        <f>Parts_Purchase[[#This Row],[Qty In]]*Parts_Purchase[[#This Row],[MRP]]</f>
        <v>0</v>
      </c>
      <c r="J1317" s="14">
        <f t="shared" si="50"/>
        <v>1</v>
      </c>
      <c r="K1317" s="37">
        <f t="shared" si="51"/>
        <v>1900</v>
      </c>
    </row>
    <row r="1318" spans="1:11" x14ac:dyDescent="0.35">
      <c r="A1318" s="93"/>
      <c r="B1318" s="94"/>
      <c r="C1318" s="95"/>
      <c r="D1318" s="95"/>
      <c r="E1318" s="95"/>
      <c r="F1318" s="95"/>
      <c r="G1318" s="95"/>
      <c r="H1318" s="95"/>
      <c r="I1318" s="95">
        <f>Parts_Purchase[[#This Row],[Qty In]]*Parts_Purchase[[#This Row],[MRP]]</f>
        <v>0</v>
      </c>
      <c r="J1318" s="14">
        <f t="shared" si="50"/>
        <v>1</v>
      </c>
      <c r="K1318" s="37">
        <f t="shared" si="51"/>
        <v>1900</v>
      </c>
    </row>
    <row r="1319" spans="1:11" x14ac:dyDescent="0.35">
      <c r="A1319" s="93"/>
      <c r="B1319" s="94"/>
      <c r="C1319" s="95"/>
      <c r="D1319" s="95"/>
      <c r="E1319" s="95"/>
      <c r="F1319" s="95"/>
      <c r="G1319" s="95"/>
      <c r="H1319" s="95"/>
      <c r="I1319" s="95">
        <f>Parts_Purchase[[#This Row],[Qty In]]*Parts_Purchase[[#This Row],[MRP]]</f>
        <v>0</v>
      </c>
      <c r="J1319" s="14">
        <f t="shared" si="50"/>
        <v>1</v>
      </c>
      <c r="K1319" s="37">
        <f t="shared" si="51"/>
        <v>1900</v>
      </c>
    </row>
    <row r="1320" spans="1:11" x14ac:dyDescent="0.35">
      <c r="A1320" s="93"/>
      <c r="B1320" s="94"/>
      <c r="C1320" s="95"/>
      <c r="D1320" s="95"/>
      <c r="E1320" s="95"/>
      <c r="F1320" s="95"/>
      <c r="G1320" s="95"/>
      <c r="H1320" s="95"/>
      <c r="I1320" s="95">
        <f>Parts_Purchase[[#This Row],[Qty In]]*Parts_Purchase[[#This Row],[MRP]]</f>
        <v>0</v>
      </c>
      <c r="J1320" s="14">
        <f t="shared" si="50"/>
        <v>1</v>
      </c>
      <c r="K1320" s="37">
        <f t="shared" si="51"/>
        <v>1900</v>
      </c>
    </row>
    <row r="1321" spans="1:11" x14ac:dyDescent="0.35">
      <c r="A1321" s="93"/>
      <c r="B1321" s="94"/>
      <c r="C1321" s="95"/>
      <c r="D1321" s="95"/>
      <c r="E1321" s="95"/>
      <c r="F1321" s="95"/>
      <c r="G1321" s="95"/>
      <c r="H1321" s="95"/>
      <c r="I1321" s="95">
        <f>Parts_Purchase[[#This Row],[Qty In]]*Parts_Purchase[[#This Row],[MRP]]</f>
        <v>0</v>
      </c>
      <c r="J1321" s="14">
        <f t="shared" si="50"/>
        <v>1</v>
      </c>
      <c r="K1321" s="37">
        <f t="shared" si="51"/>
        <v>1900</v>
      </c>
    </row>
    <row r="1322" spans="1:11" x14ac:dyDescent="0.35">
      <c r="A1322" s="93"/>
      <c r="B1322" s="94"/>
      <c r="C1322" s="95"/>
      <c r="D1322" s="95"/>
      <c r="E1322" s="95"/>
      <c r="F1322" s="95"/>
      <c r="G1322" s="95"/>
      <c r="H1322" s="95"/>
      <c r="I1322" s="95">
        <f>Parts_Purchase[[#This Row],[Qty In]]*Parts_Purchase[[#This Row],[MRP]]</f>
        <v>0</v>
      </c>
      <c r="J1322" s="14">
        <f t="shared" si="50"/>
        <v>1</v>
      </c>
      <c r="K1322" s="37">
        <f t="shared" si="51"/>
        <v>1900</v>
      </c>
    </row>
    <row r="1323" spans="1:11" x14ac:dyDescent="0.35">
      <c r="A1323" s="93"/>
      <c r="B1323" s="94"/>
      <c r="C1323" s="95"/>
      <c r="D1323" s="95"/>
      <c r="E1323" s="95"/>
      <c r="F1323" s="95"/>
      <c r="G1323" s="95"/>
      <c r="H1323" s="95"/>
      <c r="I1323" s="95">
        <f>Parts_Purchase[[#This Row],[Qty In]]*Parts_Purchase[[#This Row],[MRP]]</f>
        <v>0</v>
      </c>
      <c r="J1323" s="14">
        <f t="shared" si="50"/>
        <v>1</v>
      </c>
      <c r="K1323" s="37">
        <f t="shared" si="51"/>
        <v>1900</v>
      </c>
    </row>
    <row r="1324" spans="1:11" x14ac:dyDescent="0.35">
      <c r="A1324" s="93"/>
      <c r="B1324" s="94"/>
      <c r="C1324" s="95"/>
      <c r="D1324" s="95"/>
      <c r="E1324" s="95"/>
      <c r="F1324" s="95"/>
      <c r="G1324" s="95"/>
      <c r="H1324" s="95"/>
      <c r="I1324" s="95">
        <f>Parts_Purchase[[#This Row],[Qty In]]*Parts_Purchase[[#This Row],[MRP]]</f>
        <v>0</v>
      </c>
      <c r="J1324" s="14">
        <f t="shared" si="50"/>
        <v>1</v>
      </c>
      <c r="K1324" s="37">
        <f t="shared" si="51"/>
        <v>1900</v>
      </c>
    </row>
    <row r="1325" spans="1:11" x14ac:dyDescent="0.35">
      <c r="A1325" s="93"/>
      <c r="B1325" s="94"/>
      <c r="C1325" s="95"/>
      <c r="D1325" s="95"/>
      <c r="E1325" s="95"/>
      <c r="F1325" s="95"/>
      <c r="G1325" s="95"/>
      <c r="H1325" s="95"/>
      <c r="I1325" s="95">
        <f>Parts_Purchase[[#This Row],[Qty In]]*Parts_Purchase[[#This Row],[MRP]]</f>
        <v>0</v>
      </c>
      <c r="J1325" s="14">
        <f t="shared" si="50"/>
        <v>1</v>
      </c>
      <c r="K1325" s="37">
        <f t="shared" si="51"/>
        <v>1900</v>
      </c>
    </row>
    <row r="1326" spans="1:11" x14ac:dyDescent="0.35">
      <c r="A1326" s="93"/>
      <c r="B1326" s="94"/>
      <c r="C1326" s="95"/>
      <c r="D1326" s="95"/>
      <c r="E1326" s="95"/>
      <c r="F1326" s="95"/>
      <c r="G1326" s="95"/>
      <c r="H1326" s="95"/>
      <c r="I1326" s="95">
        <f>Parts_Purchase[[#This Row],[Qty In]]*Parts_Purchase[[#This Row],[MRP]]</f>
        <v>0</v>
      </c>
      <c r="J1326" s="14">
        <f t="shared" si="50"/>
        <v>1</v>
      </c>
      <c r="K1326" s="37">
        <f t="shared" si="51"/>
        <v>1900</v>
      </c>
    </row>
    <row r="1327" spans="1:11" x14ac:dyDescent="0.35">
      <c r="A1327" s="93"/>
      <c r="B1327" s="94"/>
      <c r="C1327" s="95"/>
      <c r="D1327" s="95"/>
      <c r="E1327" s="95"/>
      <c r="F1327" s="95"/>
      <c r="G1327" s="95"/>
      <c r="H1327" s="95"/>
      <c r="I1327" s="95">
        <f>Parts_Purchase[[#This Row],[Qty In]]*Parts_Purchase[[#This Row],[MRP]]</f>
        <v>0</v>
      </c>
      <c r="J1327" s="14">
        <f t="shared" si="50"/>
        <v>1</v>
      </c>
      <c r="K1327" s="37">
        <f t="shared" si="51"/>
        <v>1900</v>
      </c>
    </row>
    <row r="1328" spans="1:11" x14ac:dyDescent="0.35">
      <c r="A1328" s="93"/>
      <c r="B1328" s="94"/>
      <c r="C1328" s="95"/>
      <c r="D1328" s="95"/>
      <c r="E1328" s="95"/>
      <c r="F1328" s="95"/>
      <c r="G1328" s="95"/>
      <c r="H1328" s="95"/>
      <c r="I1328" s="95">
        <f>Parts_Purchase[[#This Row],[Qty In]]*Parts_Purchase[[#This Row],[MRP]]</f>
        <v>0</v>
      </c>
      <c r="J1328" s="14">
        <f t="shared" si="50"/>
        <v>1</v>
      </c>
      <c r="K1328" s="37">
        <f t="shared" si="51"/>
        <v>1900</v>
      </c>
    </row>
    <row r="1329" spans="1:11" x14ac:dyDescent="0.35">
      <c r="A1329" s="93"/>
      <c r="B1329" s="94"/>
      <c r="C1329" s="95"/>
      <c r="D1329" s="95"/>
      <c r="E1329" s="95"/>
      <c r="F1329" s="95"/>
      <c r="G1329" s="95"/>
      <c r="H1329" s="95"/>
      <c r="I1329" s="95">
        <f>Parts_Purchase[[#This Row],[Qty In]]*Parts_Purchase[[#This Row],[MRP]]</f>
        <v>0</v>
      </c>
      <c r="J1329" s="14">
        <f t="shared" si="50"/>
        <v>1</v>
      </c>
      <c r="K1329" s="37">
        <f t="shared" si="51"/>
        <v>1900</v>
      </c>
    </row>
    <row r="1330" spans="1:11" x14ac:dyDescent="0.35">
      <c r="A1330" s="93"/>
      <c r="B1330" s="94"/>
      <c r="C1330" s="95"/>
      <c r="D1330" s="95"/>
      <c r="E1330" s="95"/>
      <c r="F1330" s="95"/>
      <c r="G1330" s="95"/>
      <c r="H1330" s="95"/>
      <c r="I1330" s="95">
        <f>Parts_Purchase[[#This Row],[Qty In]]*Parts_Purchase[[#This Row],[MRP]]</f>
        <v>0</v>
      </c>
      <c r="J1330" s="14">
        <f t="shared" si="50"/>
        <v>1</v>
      </c>
      <c r="K1330" s="37">
        <f t="shared" si="51"/>
        <v>1900</v>
      </c>
    </row>
    <row r="1331" spans="1:11" x14ac:dyDescent="0.35">
      <c r="A1331" s="93"/>
      <c r="B1331" s="94"/>
      <c r="C1331" s="95"/>
      <c r="D1331" s="95"/>
      <c r="E1331" s="95"/>
      <c r="F1331" s="95"/>
      <c r="G1331" s="95"/>
      <c r="H1331" s="95"/>
      <c r="I1331" s="95">
        <f>Parts_Purchase[[#This Row],[Qty In]]*Parts_Purchase[[#This Row],[MRP]]</f>
        <v>0</v>
      </c>
      <c r="J1331" s="14">
        <f t="shared" si="50"/>
        <v>1</v>
      </c>
      <c r="K1331" s="37">
        <f t="shared" si="51"/>
        <v>1900</v>
      </c>
    </row>
    <row r="1332" spans="1:11" x14ac:dyDescent="0.35">
      <c r="A1332" s="93"/>
      <c r="B1332" s="94"/>
      <c r="C1332" s="95"/>
      <c r="D1332" s="95"/>
      <c r="E1332" s="95"/>
      <c r="F1332" s="95"/>
      <c r="G1332" s="95"/>
      <c r="H1332" s="95"/>
      <c r="I1332" s="95">
        <f>Parts_Purchase[[#This Row],[Qty In]]*Parts_Purchase[[#This Row],[MRP]]</f>
        <v>0</v>
      </c>
      <c r="J1332" s="14">
        <f t="shared" si="50"/>
        <v>1</v>
      </c>
      <c r="K1332" s="37">
        <f t="shared" si="51"/>
        <v>1900</v>
      </c>
    </row>
    <row r="1333" spans="1:11" x14ac:dyDescent="0.35">
      <c r="A1333" s="93"/>
      <c r="B1333" s="94"/>
      <c r="C1333" s="95"/>
      <c r="D1333" s="95"/>
      <c r="E1333" s="95"/>
      <c r="F1333" s="95"/>
      <c r="G1333" s="95"/>
      <c r="H1333" s="95"/>
      <c r="I1333" s="95">
        <f>Parts_Purchase[[#This Row],[Qty In]]*Parts_Purchase[[#This Row],[MRP]]</f>
        <v>0</v>
      </c>
      <c r="J1333" s="14">
        <f t="shared" si="50"/>
        <v>1</v>
      </c>
      <c r="K1333" s="37">
        <f t="shared" si="51"/>
        <v>1900</v>
      </c>
    </row>
    <row r="1334" spans="1:11" x14ac:dyDescent="0.35">
      <c r="A1334" s="93"/>
      <c r="B1334" s="94"/>
      <c r="C1334" s="95"/>
      <c r="D1334" s="95"/>
      <c r="E1334" s="95"/>
      <c r="F1334" s="95"/>
      <c r="G1334" s="95"/>
      <c r="H1334" s="95"/>
      <c r="I1334" s="95">
        <f>Parts_Purchase[[#This Row],[Qty In]]*Parts_Purchase[[#This Row],[MRP]]</f>
        <v>0</v>
      </c>
      <c r="J1334" s="14">
        <f t="shared" si="50"/>
        <v>1</v>
      </c>
      <c r="K1334" s="37">
        <f t="shared" si="51"/>
        <v>1900</v>
      </c>
    </row>
    <row r="1335" spans="1:11" x14ac:dyDescent="0.35">
      <c r="A1335" s="93"/>
      <c r="B1335" s="94"/>
      <c r="C1335" s="95"/>
      <c r="D1335" s="95"/>
      <c r="E1335" s="95"/>
      <c r="F1335" s="95"/>
      <c r="G1335" s="95"/>
      <c r="H1335" s="95"/>
      <c r="I1335" s="95">
        <f>Parts_Purchase[[#This Row],[Qty In]]*Parts_Purchase[[#This Row],[MRP]]</f>
        <v>0</v>
      </c>
      <c r="J1335" s="14">
        <f t="shared" si="50"/>
        <v>1</v>
      </c>
      <c r="K1335" s="37">
        <f t="shared" si="51"/>
        <v>1900</v>
      </c>
    </row>
    <row r="1336" spans="1:11" x14ac:dyDescent="0.35">
      <c r="A1336" s="93"/>
      <c r="B1336" s="94"/>
      <c r="C1336" s="95"/>
      <c r="D1336" s="95"/>
      <c r="E1336" s="95"/>
      <c r="F1336" s="95"/>
      <c r="G1336" s="95"/>
      <c r="H1336" s="95"/>
      <c r="I1336" s="95">
        <f>Parts_Purchase[[#This Row],[Qty In]]*Parts_Purchase[[#This Row],[MRP]]</f>
        <v>0</v>
      </c>
      <c r="J1336" s="14">
        <f t="shared" si="50"/>
        <v>1</v>
      </c>
      <c r="K1336" s="37">
        <f t="shared" si="51"/>
        <v>1900</v>
      </c>
    </row>
    <row r="1337" spans="1:11" x14ac:dyDescent="0.35">
      <c r="A1337" s="93"/>
      <c r="B1337" s="94"/>
      <c r="C1337" s="95"/>
      <c r="D1337" s="95"/>
      <c r="E1337" s="95"/>
      <c r="F1337" s="95"/>
      <c r="G1337" s="95"/>
      <c r="H1337" s="95"/>
      <c r="I1337" s="95">
        <f>Parts_Purchase[[#This Row],[Qty In]]*Parts_Purchase[[#This Row],[MRP]]</f>
        <v>0</v>
      </c>
      <c r="J1337" s="14">
        <f t="shared" si="50"/>
        <v>1</v>
      </c>
      <c r="K1337" s="37">
        <f t="shared" si="51"/>
        <v>1900</v>
      </c>
    </row>
    <row r="1338" spans="1:11" x14ac:dyDescent="0.35">
      <c r="A1338" s="93"/>
      <c r="B1338" s="94"/>
      <c r="C1338" s="95"/>
      <c r="D1338" s="95"/>
      <c r="E1338" s="95"/>
      <c r="F1338" s="95"/>
      <c r="G1338" s="95"/>
      <c r="H1338" s="95"/>
      <c r="I1338" s="95">
        <f>Parts_Purchase[[#This Row],[Qty In]]*Parts_Purchase[[#This Row],[MRP]]</f>
        <v>0</v>
      </c>
      <c r="J1338" s="14">
        <f t="shared" si="50"/>
        <v>1</v>
      </c>
      <c r="K1338" s="37">
        <f t="shared" si="51"/>
        <v>1900</v>
      </c>
    </row>
    <row r="1339" spans="1:11" x14ac:dyDescent="0.35">
      <c r="A1339" s="93"/>
      <c r="B1339" s="94"/>
      <c r="C1339" s="95"/>
      <c r="D1339" s="95"/>
      <c r="E1339" s="95"/>
      <c r="F1339" s="95"/>
      <c r="G1339" s="95"/>
      <c r="H1339" s="95"/>
      <c r="I1339" s="95">
        <f>Parts_Purchase[[#This Row],[Qty In]]*Parts_Purchase[[#This Row],[MRP]]</f>
        <v>0</v>
      </c>
      <c r="J1339" s="14">
        <f t="shared" si="50"/>
        <v>1</v>
      </c>
      <c r="K1339" s="37">
        <f t="shared" si="51"/>
        <v>1900</v>
      </c>
    </row>
    <row r="1340" spans="1:11" x14ac:dyDescent="0.35">
      <c r="A1340" s="93"/>
      <c r="B1340" s="94"/>
      <c r="C1340" s="95"/>
      <c r="D1340" s="95"/>
      <c r="E1340" s="95"/>
      <c r="F1340" s="95"/>
      <c r="G1340" s="95"/>
      <c r="H1340" s="95"/>
      <c r="I1340" s="95">
        <f>Parts_Purchase[[#This Row],[Qty In]]*Parts_Purchase[[#This Row],[MRP]]</f>
        <v>0</v>
      </c>
      <c r="J1340" s="14">
        <f t="shared" si="50"/>
        <v>1</v>
      </c>
      <c r="K1340" s="37">
        <f t="shared" si="51"/>
        <v>1900</v>
      </c>
    </row>
    <row r="1341" spans="1:11" x14ac:dyDescent="0.35">
      <c r="A1341" s="93"/>
      <c r="B1341" s="94"/>
      <c r="C1341" s="95"/>
      <c r="D1341" s="95"/>
      <c r="E1341" s="95"/>
      <c r="F1341" s="95"/>
      <c r="G1341" s="95"/>
      <c r="H1341" s="95"/>
      <c r="I1341" s="95">
        <f>Parts_Purchase[[#This Row],[Qty In]]*Parts_Purchase[[#This Row],[MRP]]</f>
        <v>0</v>
      </c>
      <c r="J1341" s="14">
        <f t="shared" si="50"/>
        <v>1</v>
      </c>
      <c r="K1341" s="37">
        <f t="shared" si="51"/>
        <v>1900</v>
      </c>
    </row>
    <row r="1342" spans="1:11" x14ac:dyDescent="0.35">
      <c r="A1342" s="93"/>
      <c r="B1342" s="94"/>
      <c r="C1342" s="95"/>
      <c r="D1342" s="95"/>
      <c r="E1342" s="95"/>
      <c r="F1342" s="95"/>
      <c r="G1342" s="95"/>
      <c r="H1342" s="95"/>
      <c r="I1342" s="95">
        <f>Parts_Purchase[[#This Row],[Qty In]]*Parts_Purchase[[#This Row],[MRP]]</f>
        <v>0</v>
      </c>
      <c r="J1342" s="14">
        <f t="shared" si="50"/>
        <v>1</v>
      </c>
      <c r="K1342" s="37">
        <f t="shared" si="51"/>
        <v>1900</v>
      </c>
    </row>
    <row r="1343" spans="1:11" x14ac:dyDescent="0.35">
      <c r="A1343" s="93"/>
      <c r="B1343" s="94"/>
      <c r="C1343" s="95"/>
      <c r="D1343" s="95"/>
      <c r="E1343" s="95"/>
      <c r="F1343" s="95"/>
      <c r="G1343" s="95"/>
      <c r="H1343" s="95"/>
      <c r="I1343" s="95">
        <f>Parts_Purchase[[#This Row],[Qty In]]*Parts_Purchase[[#This Row],[MRP]]</f>
        <v>0</v>
      </c>
      <c r="J1343" s="14">
        <f t="shared" si="50"/>
        <v>1</v>
      </c>
      <c r="K1343" s="37">
        <f t="shared" si="51"/>
        <v>1900</v>
      </c>
    </row>
    <row r="1344" spans="1:11" x14ac:dyDescent="0.35">
      <c r="A1344" s="93"/>
      <c r="B1344" s="94"/>
      <c r="C1344" s="95"/>
      <c r="D1344" s="95"/>
      <c r="E1344" s="95"/>
      <c r="F1344" s="95"/>
      <c r="G1344" s="95"/>
      <c r="H1344" s="95"/>
      <c r="I1344" s="95">
        <f>Parts_Purchase[[#This Row],[Qty In]]*Parts_Purchase[[#This Row],[MRP]]</f>
        <v>0</v>
      </c>
      <c r="J1344" s="14">
        <f t="shared" si="50"/>
        <v>1</v>
      </c>
      <c r="K1344" s="37">
        <f t="shared" si="51"/>
        <v>1900</v>
      </c>
    </row>
    <row r="1345" spans="1:11" x14ac:dyDescent="0.35">
      <c r="A1345" s="93"/>
      <c r="B1345" s="94"/>
      <c r="C1345" s="95"/>
      <c r="D1345" s="95"/>
      <c r="E1345" s="95"/>
      <c r="F1345" s="95"/>
      <c r="G1345" s="95"/>
      <c r="H1345" s="95"/>
      <c r="I1345" s="95">
        <f>Parts_Purchase[[#This Row],[Qty In]]*Parts_Purchase[[#This Row],[MRP]]</f>
        <v>0</v>
      </c>
      <c r="J1345" s="14">
        <f t="shared" si="50"/>
        <v>1</v>
      </c>
      <c r="K1345" s="37">
        <f t="shared" si="51"/>
        <v>1900</v>
      </c>
    </row>
    <row r="1346" spans="1:11" x14ac:dyDescent="0.35">
      <c r="A1346" s="93"/>
      <c r="B1346" s="94"/>
      <c r="C1346" s="95"/>
      <c r="D1346" s="95"/>
      <c r="E1346" s="95"/>
      <c r="F1346" s="95"/>
      <c r="G1346" s="95"/>
      <c r="H1346" s="95"/>
      <c r="I1346" s="95">
        <f>Parts_Purchase[[#This Row],[Qty In]]*Parts_Purchase[[#This Row],[MRP]]</f>
        <v>0</v>
      </c>
      <c r="J1346" s="14">
        <f t="shared" si="50"/>
        <v>1</v>
      </c>
      <c r="K1346" s="37">
        <f t="shared" si="51"/>
        <v>1900</v>
      </c>
    </row>
    <row r="1347" spans="1:11" x14ac:dyDescent="0.35">
      <c r="A1347" s="93"/>
      <c r="B1347" s="94"/>
      <c r="C1347" s="95"/>
      <c r="D1347" s="95"/>
      <c r="E1347" s="95"/>
      <c r="F1347" s="95"/>
      <c r="G1347" s="95"/>
      <c r="H1347" s="95"/>
      <c r="I1347" s="95">
        <f>Parts_Purchase[[#This Row],[Qty In]]*Parts_Purchase[[#This Row],[MRP]]</f>
        <v>0</v>
      </c>
      <c r="J1347" s="14">
        <f t="shared" si="50"/>
        <v>1</v>
      </c>
      <c r="K1347" s="37">
        <f t="shared" si="51"/>
        <v>1900</v>
      </c>
    </row>
    <row r="1348" spans="1:11" x14ac:dyDescent="0.35">
      <c r="A1348" s="93"/>
      <c r="B1348" s="94"/>
      <c r="C1348" s="95"/>
      <c r="D1348" s="95"/>
      <c r="E1348" s="95"/>
      <c r="F1348" s="95"/>
      <c r="G1348" s="95"/>
      <c r="H1348" s="95"/>
      <c r="I1348" s="95">
        <f>Parts_Purchase[[#This Row],[Qty In]]*Parts_Purchase[[#This Row],[MRP]]</f>
        <v>0</v>
      </c>
      <c r="J1348" s="14">
        <f t="shared" si="50"/>
        <v>1</v>
      </c>
      <c r="K1348" s="37">
        <f t="shared" si="51"/>
        <v>1900</v>
      </c>
    </row>
    <row r="1349" spans="1:11" x14ac:dyDescent="0.35">
      <c r="A1349" s="93"/>
      <c r="B1349" s="94"/>
      <c r="C1349" s="95"/>
      <c r="D1349" s="95"/>
      <c r="E1349" s="95"/>
      <c r="F1349" s="95"/>
      <c r="G1349" s="95"/>
      <c r="H1349" s="95"/>
      <c r="I1349" s="95">
        <f>Parts_Purchase[[#This Row],[Qty In]]*Parts_Purchase[[#This Row],[MRP]]</f>
        <v>0</v>
      </c>
      <c r="J1349" s="14">
        <f t="shared" si="50"/>
        <v>1</v>
      </c>
      <c r="K1349" s="37">
        <f t="shared" si="51"/>
        <v>1900</v>
      </c>
    </row>
    <row r="1350" spans="1:11" x14ac:dyDescent="0.35">
      <c r="A1350" s="93"/>
      <c r="B1350" s="94"/>
      <c r="C1350" s="95"/>
      <c r="D1350" s="95"/>
      <c r="E1350" s="95"/>
      <c r="F1350" s="95"/>
      <c r="G1350" s="95"/>
      <c r="H1350" s="95"/>
      <c r="I1350" s="95">
        <f>Parts_Purchase[[#This Row],[Qty In]]*Parts_Purchase[[#This Row],[MRP]]</f>
        <v>0</v>
      </c>
      <c r="J1350" s="14">
        <f t="shared" si="50"/>
        <v>1</v>
      </c>
      <c r="K1350" s="37">
        <f t="shared" si="51"/>
        <v>1900</v>
      </c>
    </row>
    <row r="1351" spans="1:11" x14ac:dyDescent="0.35">
      <c r="A1351" s="93"/>
      <c r="B1351" s="94"/>
      <c r="C1351" s="95"/>
      <c r="D1351" s="95"/>
      <c r="E1351" s="95"/>
      <c r="F1351" s="95"/>
      <c r="G1351" s="95"/>
      <c r="H1351" s="95"/>
      <c r="I1351" s="95">
        <f>Parts_Purchase[[#This Row],[Qty In]]*Parts_Purchase[[#This Row],[MRP]]</f>
        <v>0</v>
      </c>
      <c r="J1351" s="14">
        <f t="shared" si="50"/>
        <v>1</v>
      </c>
      <c r="K1351" s="37">
        <f t="shared" si="51"/>
        <v>1900</v>
      </c>
    </row>
    <row r="1352" spans="1:11" x14ac:dyDescent="0.35">
      <c r="A1352" s="93"/>
      <c r="B1352" s="94"/>
      <c r="C1352" s="95"/>
      <c r="D1352" s="95"/>
      <c r="E1352" s="95"/>
      <c r="F1352" s="95"/>
      <c r="G1352" s="95"/>
      <c r="H1352" s="95"/>
      <c r="I1352" s="95">
        <f>Parts_Purchase[[#This Row],[Qty In]]*Parts_Purchase[[#This Row],[MRP]]</f>
        <v>0</v>
      </c>
      <c r="J1352" s="14">
        <f t="shared" si="50"/>
        <v>1</v>
      </c>
      <c r="K1352" s="37">
        <f t="shared" si="51"/>
        <v>1900</v>
      </c>
    </row>
    <row r="1353" spans="1:11" x14ac:dyDescent="0.35">
      <c r="A1353" s="93"/>
      <c r="B1353" s="94"/>
      <c r="C1353" s="95"/>
      <c r="D1353" s="95"/>
      <c r="E1353" s="95"/>
      <c r="F1353" s="95"/>
      <c r="G1353" s="95"/>
      <c r="H1353" s="95"/>
      <c r="I1353" s="95">
        <f>Parts_Purchase[[#This Row],[Qty In]]*Parts_Purchase[[#This Row],[MRP]]</f>
        <v>0</v>
      </c>
      <c r="J1353" s="14">
        <f t="shared" si="50"/>
        <v>1</v>
      </c>
      <c r="K1353" s="37">
        <f t="shared" si="51"/>
        <v>1900</v>
      </c>
    </row>
    <row r="1354" spans="1:11" x14ac:dyDescent="0.35">
      <c r="A1354" s="93"/>
      <c r="B1354" s="94"/>
      <c r="C1354" s="95"/>
      <c r="D1354" s="95"/>
      <c r="E1354" s="95"/>
      <c r="F1354" s="95"/>
      <c r="G1354" s="95"/>
      <c r="H1354" s="95"/>
      <c r="I1354" s="95">
        <f>Parts_Purchase[[#This Row],[Qty In]]*Parts_Purchase[[#This Row],[MRP]]</f>
        <v>0</v>
      </c>
      <c r="J1354" s="14">
        <f t="shared" si="50"/>
        <v>1</v>
      </c>
      <c r="K1354" s="37">
        <f t="shared" si="51"/>
        <v>1900</v>
      </c>
    </row>
    <row r="1355" spans="1:11" x14ac:dyDescent="0.35">
      <c r="A1355" s="93"/>
      <c r="B1355" s="94"/>
      <c r="C1355" s="95"/>
      <c r="D1355" s="95"/>
      <c r="E1355" s="95"/>
      <c r="F1355" s="95"/>
      <c r="G1355" s="95"/>
      <c r="H1355" s="95"/>
      <c r="I1355" s="95">
        <f>Parts_Purchase[[#This Row],[Qty In]]*Parts_Purchase[[#This Row],[MRP]]</f>
        <v>0</v>
      </c>
      <c r="J1355" s="14">
        <f t="shared" si="50"/>
        <v>1</v>
      </c>
      <c r="K1355" s="37">
        <f t="shared" si="51"/>
        <v>1900</v>
      </c>
    </row>
    <row r="1356" spans="1:11" x14ac:dyDescent="0.35">
      <c r="A1356" s="93"/>
      <c r="B1356" s="94"/>
      <c r="C1356" s="95"/>
      <c r="D1356" s="95"/>
      <c r="E1356" s="95"/>
      <c r="F1356" s="95"/>
      <c r="G1356" s="95"/>
      <c r="H1356" s="95"/>
      <c r="I1356" s="95">
        <f>Parts_Purchase[[#This Row],[Qty In]]*Parts_Purchase[[#This Row],[MRP]]</f>
        <v>0</v>
      </c>
      <c r="J1356" s="14">
        <f t="shared" si="50"/>
        <v>1</v>
      </c>
      <c r="K1356" s="37">
        <f t="shared" si="51"/>
        <v>1900</v>
      </c>
    </row>
    <row r="1357" spans="1:11" x14ac:dyDescent="0.35">
      <c r="A1357" s="93"/>
      <c r="B1357" s="94"/>
      <c r="C1357" s="95"/>
      <c r="D1357" s="95"/>
      <c r="E1357" s="95"/>
      <c r="F1357" s="95"/>
      <c r="G1357" s="95"/>
      <c r="H1357" s="95"/>
      <c r="I1357" s="95">
        <f>Parts_Purchase[[#This Row],[Qty In]]*Parts_Purchase[[#This Row],[MRP]]</f>
        <v>0</v>
      </c>
      <c r="J1357" s="14">
        <f t="shared" si="50"/>
        <v>1</v>
      </c>
      <c r="K1357" s="37">
        <f t="shared" si="51"/>
        <v>1900</v>
      </c>
    </row>
    <row r="1358" spans="1:11" x14ac:dyDescent="0.35">
      <c r="A1358" s="93"/>
      <c r="B1358" s="94"/>
      <c r="C1358" s="95"/>
      <c r="D1358" s="95"/>
      <c r="E1358" s="95"/>
      <c r="F1358" s="95"/>
      <c r="G1358" s="95"/>
      <c r="H1358" s="95"/>
      <c r="I1358" s="95">
        <f>Parts_Purchase[[#This Row],[Qty In]]*Parts_Purchase[[#This Row],[MRP]]</f>
        <v>0</v>
      </c>
      <c r="J1358" s="14">
        <f t="shared" si="50"/>
        <v>1</v>
      </c>
      <c r="K1358" s="37">
        <f t="shared" si="51"/>
        <v>1900</v>
      </c>
    </row>
    <row r="1359" spans="1:11" x14ac:dyDescent="0.35">
      <c r="A1359" s="93"/>
      <c r="B1359" s="94"/>
      <c r="C1359" s="95"/>
      <c r="D1359" s="95"/>
      <c r="E1359" s="95"/>
      <c r="F1359" s="95"/>
      <c r="G1359" s="95"/>
      <c r="H1359" s="95"/>
      <c r="I1359" s="95">
        <f>Parts_Purchase[[#This Row],[Qty In]]*Parts_Purchase[[#This Row],[MRP]]</f>
        <v>0</v>
      </c>
      <c r="J1359" s="14">
        <f t="shared" si="50"/>
        <v>1</v>
      </c>
      <c r="K1359" s="37">
        <f t="shared" si="51"/>
        <v>1900</v>
      </c>
    </row>
    <row r="1360" spans="1:11" x14ac:dyDescent="0.35">
      <c r="A1360" s="93"/>
      <c r="B1360" s="94"/>
      <c r="C1360" s="95"/>
      <c r="D1360" s="95"/>
      <c r="E1360" s="95"/>
      <c r="F1360" s="95"/>
      <c r="G1360" s="95"/>
      <c r="H1360" s="95"/>
      <c r="I1360" s="95">
        <f>Parts_Purchase[[#This Row],[Qty In]]*Parts_Purchase[[#This Row],[MRP]]</f>
        <v>0</v>
      </c>
      <c r="J1360" s="14">
        <f t="shared" si="50"/>
        <v>1</v>
      </c>
      <c r="K1360" s="37">
        <f t="shared" si="51"/>
        <v>1900</v>
      </c>
    </row>
    <row r="1361" spans="1:11" x14ac:dyDescent="0.35">
      <c r="A1361" s="93"/>
      <c r="B1361" s="94"/>
      <c r="C1361" s="95"/>
      <c r="D1361" s="95"/>
      <c r="E1361" s="95"/>
      <c r="F1361" s="95"/>
      <c r="G1361" s="95"/>
      <c r="H1361" s="95"/>
      <c r="I1361" s="95">
        <f>Parts_Purchase[[#This Row],[Qty In]]*Parts_Purchase[[#This Row],[MRP]]</f>
        <v>0</v>
      </c>
      <c r="J1361" s="14">
        <f t="shared" si="50"/>
        <v>1</v>
      </c>
      <c r="K1361" s="37">
        <f t="shared" si="51"/>
        <v>1900</v>
      </c>
    </row>
    <row r="1362" spans="1:11" x14ac:dyDescent="0.35">
      <c r="A1362" s="93"/>
      <c r="B1362" s="94"/>
      <c r="C1362" s="95"/>
      <c r="D1362" s="95"/>
      <c r="E1362" s="95"/>
      <c r="F1362" s="95"/>
      <c r="G1362" s="95"/>
      <c r="H1362" s="95"/>
      <c r="I1362" s="95">
        <f>Parts_Purchase[[#This Row],[Qty In]]*Parts_Purchase[[#This Row],[MRP]]</f>
        <v>0</v>
      </c>
      <c r="J1362" s="14">
        <f t="shared" si="50"/>
        <v>1</v>
      </c>
      <c r="K1362" s="37">
        <f t="shared" si="51"/>
        <v>1900</v>
      </c>
    </row>
    <row r="1363" spans="1:11" x14ac:dyDescent="0.35">
      <c r="A1363" s="93"/>
      <c r="B1363" s="94"/>
      <c r="C1363" s="95"/>
      <c r="D1363" s="95"/>
      <c r="E1363" s="95"/>
      <c r="F1363" s="95"/>
      <c r="G1363" s="95"/>
      <c r="H1363" s="95"/>
      <c r="I1363" s="95">
        <f>Parts_Purchase[[#This Row],[Qty In]]*Parts_Purchase[[#This Row],[MRP]]</f>
        <v>0</v>
      </c>
      <c r="J1363" s="14">
        <f t="shared" si="50"/>
        <v>1</v>
      </c>
      <c r="K1363" s="37">
        <f t="shared" si="51"/>
        <v>1900</v>
      </c>
    </row>
    <row r="1364" spans="1:11" x14ac:dyDescent="0.35">
      <c r="A1364" s="93"/>
      <c r="B1364" s="94"/>
      <c r="C1364" s="95"/>
      <c r="D1364" s="95"/>
      <c r="E1364" s="95"/>
      <c r="F1364" s="95"/>
      <c r="G1364" s="95"/>
      <c r="H1364" s="95"/>
      <c r="I1364" s="95">
        <f>Parts_Purchase[[#This Row],[Qty In]]*Parts_Purchase[[#This Row],[MRP]]</f>
        <v>0</v>
      </c>
      <c r="J1364" s="14">
        <f t="shared" si="50"/>
        <v>1</v>
      </c>
      <c r="K1364" s="37">
        <f t="shared" si="51"/>
        <v>1900</v>
      </c>
    </row>
    <row r="1365" spans="1:11" x14ac:dyDescent="0.35">
      <c r="A1365" s="93"/>
      <c r="B1365" s="94"/>
      <c r="C1365" s="95"/>
      <c r="D1365" s="95"/>
      <c r="E1365" s="95"/>
      <c r="F1365" s="95"/>
      <c r="G1365" s="95"/>
      <c r="H1365" s="95"/>
      <c r="I1365" s="95">
        <f>Parts_Purchase[[#This Row],[Qty In]]*Parts_Purchase[[#This Row],[MRP]]</f>
        <v>0</v>
      </c>
      <c r="J1365" s="14">
        <f t="shared" si="50"/>
        <v>1</v>
      </c>
      <c r="K1365" s="37">
        <f t="shared" si="51"/>
        <v>1900</v>
      </c>
    </row>
    <row r="1366" spans="1:11" x14ac:dyDescent="0.35">
      <c r="A1366" s="93"/>
      <c r="B1366" s="94"/>
      <c r="C1366" s="95"/>
      <c r="D1366" s="95"/>
      <c r="E1366" s="95"/>
      <c r="F1366" s="95"/>
      <c r="G1366" s="95"/>
      <c r="H1366" s="95"/>
      <c r="I1366" s="95">
        <f>Parts_Purchase[[#This Row],[Qty In]]*Parts_Purchase[[#This Row],[MRP]]</f>
        <v>0</v>
      </c>
      <c r="J1366" s="14">
        <f t="shared" si="50"/>
        <v>1</v>
      </c>
      <c r="K1366" s="37">
        <f t="shared" si="51"/>
        <v>1900</v>
      </c>
    </row>
    <row r="1367" spans="1:11" x14ac:dyDescent="0.35">
      <c r="A1367" s="93"/>
      <c r="B1367" s="94"/>
      <c r="C1367" s="95"/>
      <c r="D1367" s="95"/>
      <c r="E1367" s="95"/>
      <c r="F1367" s="95"/>
      <c r="G1367" s="95"/>
      <c r="H1367" s="95"/>
      <c r="I1367" s="95">
        <f>Parts_Purchase[[#This Row],[Qty In]]*Parts_Purchase[[#This Row],[MRP]]</f>
        <v>0</v>
      </c>
      <c r="J1367" s="14">
        <f t="shared" ref="J1367:J1430" si="52">MONTH(B1367)</f>
        <v>1</v>
      </c>
      <c r="K1367" s="37">
        <f t="shared" ref="K1367:K1430" si="53">YEAR(B1367)</f>
        <v>1900</v>
      </c>
    </row>
    <row r="1368" spans="1:11" x14ac:dyDescent="0.35">
      <c r="A1368" s="93"/>
      <c r="B1368" s="94"/>
      <c r="C1368" s="95"/>
      <c r="D1368" s="95"/>
      <c r="E1368" s="95"/>
      <c r="F1368" s="95"/>
      <c r="G1368" s="95"/>
      <c r="H1368" s="95"/>
      <c r="I1368" s="95">
        <f>Parts_Purchase[[#This Row],[Qty In]]*Parts_Purchase[[#This Row],[MRP]]</f>
        <v>0</v>
      </c>
      <c r="J1368" s="14">
        <f t="shared" si="52"/>
        <v>1</v>
      </c>
      <c r="K1368" s="37">
        <f t="shared" si="53"/>
        <v>1900</v>
      </c>
    </row>
    <row r="1369" spans="1:11" x14ac:dyDescent="0.35">
      <c r="A1369" s="93"/>
      <c r="B1369" s="94"/>
      <c r="C1369" s="95"/>
      <c r="D1369" s="95"/>
      <c r="E1369" s="95"/>
      <c r="F1369" s="95"/>
      <c r="G1369" s="95"/>
      <c r="H1369" s="95"/>
      <c r="I1369" s="95">
        <f>Parts_Purchase[[#This Row],[Qty In]]*Parts_Purchase[[#This Row],[MRP]]</f>
        <v>0</v>
      </c>
      <c r="J1369" s="14">
        <f t="shared" si="52"/>
        <v>1</v>
      </c>
      <c r="K1369" s="37">
        <f t="shared" si="53"/>
        <v>1900</v>
      </c>
    </row>
    <row r="1370" spans="1:11" x14ac:dyDescent="0.35">
      <c r="A1370" s="93"/>
      <c r="B1370" s="94"/>
      <c r="C1370" s="95"/>
      <c r="D1370" s="95"/>
      <c r="E1370" s="95"/>
      <c r="F1370" s="95"/>
      <c r="G1370" s="95"/>
      <c r="H1370" s="95"/>
      <c r="I1370" s="95">
        <f>Parts_Purchase[[#This Row],[Qty In]]*Parts_Purchase[[#This Row],[MRP]]</f>
        <v>0</v>
      </c>
      <c r="J1370" s="14">
        <f t="shared" si="52"/>
        <v>1</v>
      </c>
      <c r="K1370" s="37">
        <f t="shared" si="53"/>
        <v>1900</v>
      </c>
    </row>
    <row r="1371" spans="1:11" x14ac:dyDescent="0.35">
      <c r="A1371" s="93"/>
      <c r="B1371" s="94"/>
      <c r="C1371" s="95"/>
      <c r="D1371" s="95"/>
      <c r="E1371" s="95"/>
      <c r="F1371" s="95"/>
      <c r="G1371" s="95"/>
      <c r="H1371" s="95"/>
      <c r="I1371" s="95">
        <f>Parts_Purchase[[#This Row],[Qty In]]*Parts_Purchase[[#This Row],[MRP]]</f>
        <v>0</v>
      </c>
      <c r="J1371" s="14">
        <f t="shared" si="52"/>
        <v>1</v>
      </c>
      <c r="K1371" s="37">
        <f t="shared" si="53"/>
        <v>1900</v>
      </c>
    </row>
    <row r="1372" spans="1:11" x14ac:dyDescent="0.35">
      <c r="A1372" s="93"/>
      <c r="B1372" s="94"/>
      <c r="C1372" s="95"/>
      <c r="D1372" s="95"/>
      <c r="E1372" s="95"/>
      <c r="F1372" s="95"/>
      <c r="G1372" s="95"/>
      <c r="H1372" s="95"/>
      <c r="I1372" s="95">
        <f>Parts_Purchase[[#This Row],[Qty In]]*Parts_Purchase[[#This Row],[MRP]]</f>
        <v>0</v>
      </c>
      <c r="J1372" s="14">
        <f t="shared" si="52"/>
        <v>1</v>
      </c>
      <c r="K1372" s="37">
        <f t="shared" si="53"/>
        <v>1900</v>
      </c>
    </row>
    <row r="1373" spans="1:11" x14ac:dyDescent="0.35">
      <c r="A1373" s="93"/>
      <c r="B1373" s="94"/>
      <c r="C1373" s="95"/>
      <c r="D1373" s="95"/>
      <c r="E1373" s="95"/>
      <c r="F1373" s="95"/>
      <c r="G1373" s="95"/>
      <c r="H1373" s="95"/>
      <c r="I1373" s="95">
        <f>Parts_Purchase[[#This Row],[Qty In]]*Parts_Purchase[[#This Row],[MRP]]</f>
        <v>0</v>
      </c>
      <c r="J1373" s="14">
        <f t="shared" si="52"/>
        <v>1</v>
      </c>
      <c r="K1373" s="37">
        <f t="shared" si="53"/>
        <v>1900</v>
      </c>
    </row>
    <row r="1374" spans="1:11" x14ac:dyDescent="0.35">
      <c r="A1374" s="93"/>
      <c r="B1374" s="94"/>
      <c r="C1374" s="95"/>
      <c r="D1374" s="95"/>
      <c r="E1374" s="95"/>
      <c r="F1374" s="95"/>
      <c r="G1374" s="95"/>
      <c r="H1374" s="95"/>
      <c r="I1374" s="95">
        <f>Parts_Purchase[[#This Row],[Qty In]]*Parts_Purchase[[#This Row],[MRP]]</f>
        <v>0</v>
      </c>
      <c r="J1374" s="14">
        <f t="shared" si="52"/>
        <v>1</v>
      </c>
      <c r="K1374" s="37">
        <f t="shared" si="53"/>
        <v>1900</v>
      </c>
    </row>
    <row r="1375" spans="1:11" x14ac:dyDescent="0.35">
      <c r="A1375" s="93"/>
      <c r="B1375" s="94"/>
      <c r="C1375" s="95"/>
      <c r="D1375" s="95"/>
      <c r="E1375" s="95"/>
      <c r="F1375" s="95"/>
      <c r="G1375" s="95"/>
      <c r="H1375" s="95"/>
      <c r="I1375" s="95">
        <f>Parts_Purchase[[#This Row],[Qty In]]*Parts_Purchase[[#This Row],[MRP]]</f>
        <v>0</v>
      </c>
      <c r="J1375" s="14">
        <f t="shared" si="52"/>
        <v>1</v>
      </c>
      <c r="K1375" s="37">
        <f t="shared" si="53"/>
        <v>1900</v>
      </c>
    </row>
    <row r="1376" spans="1:11" x14ac:dyDescent="0.35">
      <c r="A1376" s="93"/>
      <c r="B1376" s="94"/>
      <c r="C1376" s="95"/>
      <c r="D1376" s="95"/>
      <c r="E1376" s="95"/>
      <c r="F1376" s="95"/>
      <c r="G1376" s="95"/>
      <c r="H1376" s="95"/>
      <c r="I1376" s="95">
        <f>Parts_Purchase[[#This Row],[Qty In]]*Parts_Purchase[[#This Row],[MRP]]</f>
        <v>0</v>
      </c>
      <c r="J1376" s="14">
        <f t="shared" si="52"/>
        <v>1</v>
      </c>
      <c r="K1376" s="37">
        <f t="shared" si="53"/>
        <v>1900</v>
      </c>
    </row>
    <row r="1377" spans="1:11" x14ac:dyDescent="0.35">
      <c r="A1377" s="93"/>
      <c r="B1377" s="94"/>
      <c r="C1377" s="95"/>
      <c r="D1377" s="95"/>
      <c r="E1377" s="95"/>
      <c r="F1377" s="95"/>
      <c r="G1377" s="95"/>
      <c r="H1377" s="95"/>
      <c r="I1377" s="95">
        <f>Parts_Purchase[[#This Row],[Qty In]]*Parts_Purchase[[#This Row],[MRP]]</f>
        <v>0</v>
      </c>
      <c r="J1377" s="14">
        <f t="shared" si="52"/>
        <v>1</v>
      </c>
      <c r="K1377" s="37">
        <f t="shared" si="53"/>
        <v>1900</v>
      </c>
    </row>
    <row r="1378" spans="1:11" x14ac:dyDescent="0.35">
      <c r="A1378" s="93"/>
      <c r="B1378" s="94"/>
      <c r="C1378" s="95"/>
      <c r="D1378" s="95"/>
      <c r="E1378" s="95"/>
      <c r="F1378" s="95"/>
      <c r="G1378" s="95"/>
      <c r="H1378" s="95"/>
      <c r="I1378" s="95">
        <f>Parts_Purchase[[#This Row],[Qty In]]*Parts_Purchase[[#This Row],[MRP]]</f>
        <v>0</v>
      </c>
      <c r="J1378" s="14">
        <f t="shared" si="52"/>
        <v>1</v>
      </c>
      <c r="K1378" s="37">
        <f t="shared" si="53"/>
        <v>1900</v>
      </c>
    </row>
    <row r="1379" spans="1:11" x14ac:dyDescent="0.35">
      <c r="A1379" s="93"/>
      <c r="B1379" s="94"/>
      <c r="C1379" s="95"/>
      <c r="D1379" s="95"/>
      <c r="E1379" s="95"/>
      <c r="F1379" s="95"/>
      <c r="G1379" s="95"/>
      <c r="H1379" s="95"/>
      <c r="I1379" s="95">
        <f>Parts_Purchase[[#This Row],[Qty In]]*Parts_Purchase[[#This Row],[MRP]]</f>
        <v>0</v>
      </c>
      <c r="J1379" s="14">
        <f t="shared" si="52"/>
        <v>1</v>
      </c>
      <c r="K1379" s="37">
        <f t="shared" si="53"/>
        <v>1900</v>
      </c>
    </row>
    <row r="1380" spans="1:11" x14ac:dyDescent="0.35">
      <c r="A1380" s="93"/>
      <c r="B1380" s="94"/>
      <c r="C1380" s="95"/>
      <c r="D1380" s="95"/>
      <c r="E1380" s="95"/>
      <c r="F1380" s="95"/>
      <c r="G1380" s="95"/>
      <c r="H1380" s="95"/>
      <c r="I1380" s="95">
        <f>Parts_Purchase[[#This Row],[Qty In]]*Parts_Purchase[[#This Row],[MRP]]</f>
        <v>0</v>
      </c>
      <c r="J1380" s="14">
        <f t="shared" si="52"/>
        <v>1</v>
      </c>
      <c r="K1380" s="37">
        <f t="shared" si="53"/>
        <v>1900</v>
      </c>
    </row>
    <row r="1381" spans="1:11" x14ac:dyDescent="0.35">
      <c r="A1381" s="93"/>
      <c r="B1381" s="94"/>
      <c r="C1381" s="95"/>
      <c r="D1381" s="95"/>
      <c r="E1381" s="95"/>
      <c r="F1381" s="95"/>
      <c r="G1381" s="95"/>
      <c r="H1381" s="95"/>
      <c r="I1381" s="95">
        <f>Parts_Purchase[[#This Row],[Qty In]]*Parts_Purchase[[#This Row],[MRP]]</f>
        <v>0</v>
      </c>
      <c r="J1381" s="14">
        <f t="shared" si="52"/>
        <v>1</v>
      </c>
      <c r="K1381" s="37">
        <f t="shared" si="53"/>
        <v>1900</v>
      </c>
    </row>
    <row r="1382" spans="1:11" x14ac:dyDescent="0.35">
      <c r="A1382" s="93"/>
      <c r="B1382" s="94"/>
      <c r="C1382" s="95"/>
      <c r="D1382" s="95"/>
      <c r="E1382" s="95"/>
      <c r="F1382" s="95"/>
      <c r="G1382" s="95"/>
      <c r="H1382" s="95"/>
      <c r="I1382" s="95">
        <f>Parts_Purchase[[#This Row],[Qty In]]*Parts_Purchase[[#This Row],[MRP]]</f>
        <v>0</v>
      </c>
      <c r="J1382" s="14">
        <f t="shared" si="52"/>
        <v>1</v>
      </c>
      <c r="K1382" s="37">
        <f t="shared" si="53"/>
        <v>1900</v>
      </c>
    </row>
    <row r="1383" spans="1:11" x14ac:dyDescent="0.35">
      <c r="A1383" s="93"/>
      <c r="B1383" s="94"/>
      <c r="C1383" s="95"/>
      <c r="D1383" s="95"/>
      <c r="E1383" s="95"/>
      <c r="F1383" s="95"/>
      <c r="G1383" s="95"/>
      <c r="H1383" s="95"/>
      <c r="I1383" s="95">
        <f>Parts_Purchase[[#This Row],[Qty In]]*Parts_Purchase[[#This Row],[MRP]]</f>
        <v>0</v>
      </c>
      <c r="J1383" s="14">
        <f t="shared" si="52"/>
        <v>1</v>
      </c>
      <c r="K1383" s="37">
        <f t="shared" si="53"/>
        <v>1900</v>
      </c>
    </row>
    <row r="1384" spans="1:11" x14ac:dyDescent="0.35">
      <c r="A1384" s="93"/>
      <c r="B1384" s="94"/>
      <c r="C1384" s="95"/>
      <c r="D1384" s="95"/>
      <c r="E1384" s="95"/>
      <c r="F1384" s="95"/>
      <c r="G1384" s="95"/>
      <c r="H1384" s="95"/>
      <c r="I1384" s="95">
        <f>Parts_Purchase[[#This Row],[Qty In]]*Parts_Purchase[[#This Row],[MRP]]</f>
        <v>0</v>
      </c>
      <c r="J1384" s="14">
        <f t="shared" si="52"/>
        <v>1</v>
      </c>
      <c r="K1384" s="37">
        <f t="shared" si="53"/>
        <v>1900</v>
      </c>
    </row>
    <row r="1385" spans="1:11" x14ac:dyDescent="0.35">
      <c r="A1385" s="93"/>
      <c r="B1385" s="94"/>
      <c r="C1385" s="95"/>
      <c r="D1385" s="95"/>
      <c r="E1385" s="95"/>
      <c r="F1385" s="95"/>
      <c r="G1385" s="95"/>
      <c r="H1385" s="95"/>
      <c r="I1385" s="95">
        <f>Parts_Purchase[[#This Row],[Qty In]]*Parts_Purchase[[#This Row],[MRP]]</f>
        <v>0</v>
      </c>
      <c r="J1385" s="14">
        <f t="shared" si="52"/>
        <v>1</v>
      </c>
      <c r="K1385" s="37">
        <f t="shared" si="53"/>
        <v>1900</v>
      </c>
    </row>
    <row r="1386" spans="1:11" x14ac:dyDescent="0.35">
      <c r="A1386" s="93"/>
      <c r="B1386" s="94"/>
      <c r="C1386" s="95"/>
      <c r="D1386" s="95"/>
      <c r="E1386" s="95"/>
      <c r="F1386" s="95"/>
      <c r="G1386" s="95"/>
      <c r="H1386" s="95"/>
      <c r="I1386" s="95">
        <f>Parts_Purchase[[#This Row],[Qty In]]*Parts_Purchase[[#This Row],[MRP]]</f>
        <v>0</v>
      </c>
      <c r="J1386" s="14">
        <f t="shared" si="52"/>
        <v>1</v>
      </c>
      <c r="K1386" s="37">
        <f t="shared" si="53"/>
        <v>1900</v>
      </c>
    </row>
    <row r="1387" spans="1:11" x14ac:dyDescent="0.35">
      <c r="A1387" s="93"/>
      <c r="B1387" s="94"/>
      <c r="C1387" s="95"/>
      <c r="D1387" s="95"/>
      <c r="E1387" s="95"/>
      <c r="F1387" s="95"/>
      <c r="G1387" s="95"/>
      <c r="H1387" s="95"/>
      <c r="I1387" s="95">
        <f>Parts_Purchase[[#This Row],[Qty In]]*Parts_Purchase[[#This Row],[MRP]]</f>
        <v>0</v>
      </c>
      <c r="J1387" s="14">
        <f t="shared" si="52"/>
        <v>1</v>
      </c>
      <c r="K1387" s="37">
        <f t="shared" si="53"/>
        <v>1900</v>
      </c>
    </row>
    <row r="1388" spans="1:11" x14ac:dyDescent="0.35">
      <c r="A1388" s="93"/>
      <c r="B1388" s="94"/>
      <c r="C1388" s="95"/>
      <c r="D1388" s="95"/>
      <c r="E1388" s="95"/>
      <c r="F1388" s="95"/>
      <c r="G1388" s="95"/>
      <c r="H1388" s="95"/>
      <c r="I1388" s="95">
        <f>Parts_Purchase[[#This Row],[Qty In]]*Parts_Purchase[[#This Row],[MRP]]</f>
        <v>0</v>
      </c>
      <c r="J1388" s="14">
        <f t="shared" si="52"/>
        <v>1</v>
      </c>
      <c r="K1388" s="37">
        <f t="shared" si="53"/>
        <v>1900</v>
      </c>
    </row>
    <row r="1389" spans="1:11" x14ac:dyDescent="0.35">
      <c r="A1389" s="93"/>
      <c r="B1389" s="94"/>
      <c r="C1389" s="95"/>
      <c r="D1389" s="95"/>
      <c r="E1389" s="95"/>
      <c r="F1389" s="95"/>
      <c r="G1389" s="95"/>
      <c r="H1389" s="95"/>
      <c r="I1389" s="95">
        <f>Parts_Purchase[[#This Row],[Qty In]]*Parts_Purchase[[#This Row],[MRP]]</f>
        <v>0</v>
      </c>
      <c r="J1389" s="14">
        <f t="shared" si="52"/>
        <v>1</v>
      </c>
      <c r="K1389" s="37">
        <f t="shared" si="53"/>
        <v>1900</v>
      </c>
    </row>
    <row r="1390" spans="1:11" x14ac:dyDescent="0.35">
      <c r="A1390" s="93"/>
      <c r="B1390" s="94"/>
      <c r="C1390" s="95"/>
      <c r="D1390" s="95"/>
      <c r="E1390" s="95"/>
      <c r="F1390" s="95"/>
      <c r="G1390" s="95"/>
      <c r="H1390" s="95"/>
      <c r="I1390" s="95">
        <f>Parts_Purchase[[#This Row],[Qty In]]*Parts_Purchase[[#This Row],[MRP]]</f>
        <v>0</v>
      </c>
      <c r="J1390" s="14">
        <f t="shared" si="52"/>
        <v>1</v>
      </c>
      <c r="K1390" s="37">
        <f t="shared" si="53"/>
        <v>1900</v>
      </c>
    </row>
    <row r="1391" spans="1:11" x14ac:dyDescent="0.35">
      <c r="A1391" s="93"/>
      <c r="B1391" s="94"/>
      <c r="C1391" s="95"/>
      <c r="D1391" s="95"/>
      <c r="E1391" s="95"/>
      <c r="F1391" s="95"/>
      <c r="G1391" s="95"/>
      <c r="H1391" s="95"/>
      <c r="I1391" s="95">
        <f>Parts_Purchase[[#This Row],[Qty In]]*Parts_Purchase[[#This Row],[MRP]]</f>
        <v>0</v>
      </c>
      <c r="J1391" s="14">
        <f t="shared" si="52"/>
        <v>1</v>
      </c>
      <c r="K1391" s="37">
        <f t="shared" si="53"/>
        <v>1900</v>
      </c>
    </row>
    <row r="1392" spans="1:11" x14ac:dyDescent="0.35">
      <c r="A1392" s="93"/>
      <c r="B1392" s="94"/>
      <c r="C1392" s="95"/>
      <c r="D1392" s="95"/>
      <c r="E1392" s="95"/>
      <c r="F1392" s="95"/>
      <c r="G1392" s="95"/>
      <c r="H1392" s="95"/>
      <c r="I1392" s="95">
        <f>Parts_Purchase[[#This Row],[Qty In]]*Parts_Purchase[[#This Row],[MRP]]</f>
        <v>0</v>
      </c>
      <c r="J1392" s="14">
        <f t="shared" si="52"/>
        <v>1</v>
      </c>
      <c r="K1392" s="37">
        <f t="shared" si="53"/>
        <v>1900</v>
      </c>
    </row>
    <row r="1393" spans="1:11" x14ac:dyDescent="0.35">
      <c r="A1393" s="93"/>
      <c r="B1393" s="94"/>
      <c r="C1393" s="95"/>
      <c r="D1393" s="95"/>
      <c r="E1393" s="95"/>
      <c r="F1393" s="95"/>
      <c r="G1393" s="95"/>
      <c r="H1393" s="95"/>
      <c r="I1393" s="95">
        <f>Parts_Purchase[[#This Row],[Qty In]]*Parts_Purchase[[#This Row],[MRP]]</f>
        <v>0</v>
      </c>
      <c r="J1393" s="14">
        <f t="shared" si="52"/>
        <v>1</v>
      </c>
      <c r="K1393" s="37">
        <f t="shared" si="53"/>
        <v>1900</v>
      </c>
    </row>
    <row r="1394" spans="1:11" x14ac:dyDescent="0.35">
      <c r="A1394" s="93"/>
      <c r="B1394" s="94"/>
      <c r="C1394" s="95"/>
      <c r="D1394" s="95"/>
      <c r="E1394" s="95"/>
      <c r="F1394" s="95"/>
      <c r="G1394" s="95"/>
      <c r="H1394" s="95"/>
      <c r="I1394" s="95">
        <f>Parts_Purchase[[#This Row],[Qty In]]*Parts_Purchase[[#This Row],[MRP]]</f>
        <v>0</v>
      </c>
      <c r="J1394" s="14">
        <f t="shared" si="52"/>
        <v>1</v>
      </c>
      <c r="K1394" s="37">
        <f t="shared" si="53"/>
        <v>1900</v>
      </c>
    </row>
    <row r="1395" spans="1:11" x14ac:dyDescent="0.35">
      <c r="A1395" s="93"/>
      <c r="B1395" s="94"/>
      <c r="C1395" s="95"/>
      <c r="D1395" s="95"/>
      <c r="E1395" s="95"/>
      <c r="F1395" s="95"/>
      <c r="G1395" s="95"/>
      <c r="H1395" s="95"/>
      <c r="I1395" s="95">
        <f>Parts_Purchase[[#This Row],[Qty In]]*Parts_Purchase[[#This Row],[MRP]]</f>
        <v>0</v>
      </c>
      <c r="J1395" s="14">
        <f t="shared" si="52"/>
        <v>1</v>
      </c>
      <c r="K1395" s="37">
        <f t="shared" si="53"/>
        <v>1900</v>
      </c>
    </row>
    <row r="1396" spans="1:11" x14ac:dyDescent="0.35">
      <c r="A1396" s="93"/>
      <c r="B1396" s="94"/>
      <c r="C1396" s="95"/>
      <c r="D1396" s="95"/>
      <c r="E1396" s="95"/>
      <c r="F1396" s="95"/>
      <c r="G1396" s="95"/>
      <c r="H1396" s="95"/>
      <c r="I1396" s="95">
        <f>Parts_Purchase[[#This Row],[Qty In]]*Parts_Purchase[[#This Row],[MRP]]</f>
        <v>0</v>
      </c>
      <c r="J1396" s="14">
        <f t="shared" si="52"/>
        <v>1</v>
      </c>
      <c r="K1396" s="37">
        <f t="shared" si="53"/>
        <v>1900</v>
      </c>
    </row>
    <row r="1397" spans="1:11" x14ac:dyDescent="0.35">
      <c r="A1397" s="93"/>
      <c r="B1397" s="94"/>
      <c r="C1397" s="95"/>
      <c r="D1397" s="95"/>
      <c r="E1397" s="95"/>
      <c r="F1397" s="95"/>
      <c r="G1397" s="95"/>
      <c r="H1397" s="95"/>
      <c r="I1397" s="95">
        <f>Parts_Purchase[[#This Row],[Qty In]]*Parts_Purchase[[#This Row],[MRP]]</f>
        <v>0</v>
      </c>
      <c r="J1397" s="14">
        <f t="shared" si="52"/>
        <v>1</v>
      </c>
      <c r="K1397" s="37">
        <f t="shared" si="53"/>
        <v>1900</v>
      </c>
    </row>
    <row r="1398" spans="1:11" x14ac:dyDescent="0.35">
      <c r="A1398" s="93"/>
      <c r="B1398" s="94"/>
      <c r="C1398" s="95"/>
      <c r="D1398" s="95"/>
      <c r="E1398" s="95"/>
      <c r="F1398" s="95"/>
      <c r="G1398" s="95"/>
      <c r="H1398" s="95"/>
      <c r="I1398" s="95">
        <f>Parts_Purchase[[#This Row],[Qty In]]*Parts_Purchase[[#This Row],[MRP]]</f>
        <v>0</v>
      </c>
      <c r="J1398" s="14">
        <f t="shared" si="52"/>
        <v>1</v>
      </c>
      <c r="K1398" s="37">
        <f t="shared" si="53"/>
        <v>1900</v>
      </c>
    </row>
    <row r="1399" spans="1:11" x14ac:dyDescent="0.35">
      <c r="A1399" s="93"/>
      <c r="B1399" s="94"/>
      <c r="C1399" s="95"/>
      <c r="D1399" s="95"/>
      <c r="E1399" s="95"/>
      <c r="F1399" s="95"/>
      <c r="G1399" s="95"/>
      <c r="H1399" s="95"/>
      <c r="I1399" s="95">
        <f>Parts_Purchase[[#This Row],[Qty In]]*Parts_Purchase[[#This Row],[MRP]]</f>
        <v>0</v>
      </c>
      <c r="J1399" s="14">
        <f t="shared" si="52"/>
        <v>1</v>
      </c>
      <c r="K1399" s="37">
        <f t="shared" si="53"/>
        <v>1900</v>
      </c>
    </row>
    <row r="1400" spans="1:11" x14ac:dyDescent="0.35">
      <c r="A1400" s="93"/>
      <c r="B1400" s="94"/>
      <c r="C1400" s="95"/>
      <c r="D1400" s="95"/>
      <c r="E1400" s="95"/>
      <c r="F1400" s="95"/>
      <c r="G1400" s="95"/>
      <c r="H1400" s="95"/>
      <c r="I1400" s="95">
        <f>Parts_Purchase[[#This Row],[Qty In]]*Parts_Purchase[[#This Row],[MRP]]</f>
        <v>0</v>
      </c>
      <c r="J1400" s="14">
        <f t="shared" si="52"/>
        <v>1</v>
      </c>
      <c r="K1400" s="37">
        <f t="shared" si="53"/>
        <v>1900</v>
      </c>
    </row>
    <row r="1401" spans="1:11" x14ac:dyDescent="0.35">
      <c r="A1401" s="93"/>
      <c r="B1401" s="94"/>
      <c r="C1401" s="95"/>
      <c r="D1401" s="95"/>
      <c r="E1401" s="95"/>
      <c r="F1401" s="95"/>
      <c r="G1401" s="95"/>
      <c r="H1401" s="95"/>
      <c r="I1401" s="95">
        <f>Parts_Purchase[[#This Row],[Qty In]]*Parts_Purchase[[#This Row],[MRP]]</f>
        <v>0</v>
      </c>
      <c r="J1401" s="14">
        <f t="shared" si="52"/>
        <v>1</v>
      </c>
      <c r="K1401" s="37">
        <f t="shared" si="53"/>
        <v>1900</v>
      </c>
    </row>
    <row r="1402" spans="1:11" x14ac:dyDescent="0.35">
      <c r="A1402" s="93"/>
      <c r="B1402" s="94"/>
      <c r="C1402" s="95"/>
      <c r="D1402" s="95"/>
      <c r="E1402" s="95"/>
      <c r="F1402" s="95"/>
      <c r="G1402" s="95"/>
      <c r="H1402" s="95"/>
      <c r="I1402" s="95">
        <f>Parts_Purchase[[#This Row],[Qty In]]*Parts_Purchase[[#This Row],[MRP]]</f>
        <v>0</v>
      </c>
      <c r="J1402" s="14">
        <f t="shared" si="52"/>
        <v>1</v>
      </c>
      <c r="K1402" s="37">
        <f t="shared" si="53"/>
        <v>1900</v>
      </c>
    </row>
    <row r="1403" spans="1:11" x14ac:dyDescent="0.35">
      <c r="A1403" s="93"/>
      <c r="B1403" s="94"/>
      <c r="C1403" s="95"/>
      <c r="D1403" s="95"/>
      <c r="E1403" s="95"/>
      <c r="F1403" s="95"/>
      <c r="G1403" s="95"/>
      <c r="H1403" s="95"/>
      <c r="I1403" s="95">
        <f>Parts_Purchase[[#This Row],[Qty In]]*Parts_Purchase[[#This Row],[MRP]]</f>
        <v>0</v>
      </c>
      <c r="J1403" s="14">
        <f t="shared" si="52"/>
        <v>1</v>
      </c>
      <c r="K1403" s="37">
        <f t="shared" si="53"/>
        <v>1900</v>
      </c>
    </row>
    <row r="1404" spans="1:11" x14ac:dyDescent="0.35">
      <c r="A1404" s="93"/>
      <c r="B1404" s="94"/>
      <c r="C1404" s="95"/>
      <c r="D1404" s="95"/>
      <c r="E1404" s="95"/>
      <c r="F1404" s="95"/>
      <c r="G1404" s="95"/>
      <c r="H1404" s="95"/>
      <c r="I1404" s="95">
        <f>Parts_Purchase[[#This Row],[Qty In]]*Parts_Purchase[[#This Row],[MRP]]</f>
        <v>0</v>
      </c>
      <c r="J1404" s="14">
        <f t="shared" si="52"/>
        <v>1</v>
      </c>
      <c r="K1404" s="37">
        <f t="shared" si="53"/>
        <v>1900</v>
      </c>
    </row>
    <row r="1405" spans="1:11" x14ac:dyDescent="0.35">
      <c r="A1405" s="93"/>
      <c r="B1405" s="94"/>
      <c r="C1405" s="95"/>
      <c r="D1405" s="95"/>
      <c r="E1405" s="95"/>
      <c r="F1405" s="95"/>
      <c r="G1405" s="95"/>
      <c r="H1405" s="95"/>
      <c r="I1405" s="95">
        <f>Parts_Purchase[[#This Row],[Qty In]]*Parts_Purchase[[#This Row],[MRP]]</f>
        <v>0</v>
      </c>
      <c r="J1405" s="14">
        <f t="shared" si="52"/>
        <v>1</v>
      </c>
      <c r="K1405" s="37">
        <f t="shared" si="53"/>
        <v>1900</v>
      </c>
    </row>
    <row r="1406" spans="1:11" x14ac:dyDescent="0.35">
      <c r="A1406" s="93"/>
      <c r="B1406" s="94"/>
      <c r="C1406" s="95"/>
      <c r="D1406" s="95"/>
      <c r="E1406" s="95"/>
      <c r="F1406" s="95"/>
      <c r="G1406" s="95"/>
      <c r="H1406" s="95"/>
      <c r="I1406" s="95">
        <f>Parts_Purchase[[#This Row],[Qty In]]*Parts_Purchase[[#This Row],[MRP]]</f>
        <v>0</v>
      </c>
      <c r="J1406" s="14">
        <f t="shared" si="52"/>
        <v>1</v>
      </c>
      <c r="K1406" s="37">
        <f t="shared" si="53"/>
        <v>1900</v>
      </c>
    </row>
    <row r="1407" spans="1:11" x14ac:dyDescent="0.35">
      <c r="A1407" s="93"/>
      <c r="B1407" s="94"/>
      <c r="C1407" s="95"/>
      <c r="D1407" s="95"/>
      <c r="E1407" s="95"/>
      <c r="F1407" s="95"/>
      <c r="G1407" s="95"/>
      <c r="H1407" s="95"/>
      <c r="I1407" s="95">
        <f>Parts_Purchase[[#This Row],[Qty In]]*Parts_Purchase[[#This Row],[MRP]]</f>
        <v>0</v>
      </c>
      <c r="J1407" s="14">
        <f t="shared" si="52"/>
        <v>1</v>
      </c>
      <c r="K1407" s="37">
        <f t="shared" si="53"/>
        <v>1900</v>
      </c>
    </row>
    <row r="1408" spans="1:11" x14ac:dyDescent="0.35">
      <c r="A1408" s="93"/>
      <c r="B1408" s="94"/>
      <c r="C1408" s="95"/>
      <c r="D1408" s="95"/>
      <c r="E1408" s="95"/>
      <c r="F1408" s="95"/>
      <c r="G1408" s="95"/>
      <c r="H1408" s="95"/>
      <c r="I1408" s="95">
        <f>Parts_Purchase[[#This Row],[Qty In]]*Parts_Purchase[[#This Row],[MRP]]</f>
        <v>0</v>
      </c>
      <c r="J1408" s="14">
        <f t="shared" si="52"/>
        <v>1</v>
      </c>
      <c r="K1408" s="37">
        <f t="shared" si="53"/>
        <v>1900</v>
      </c>
    </row>
    <row r="1409" spans="1:11" x14ac:dyDescent="0.35">
      <c r="A1409" s="93"/>
      <c r="B1409" s="94"/>
      <c r="C1409" s="95"/>
      <c r="D1409" s="95"/>
      <c r="E1409" s="95"/>
      <c r="F1409" s="95"/>
      <c r="G1409" s="95"/>
      <c r="H1409" s="95"/>
      <c r="I1409" s="95">
        <f>Parts_Purchase[[#This Row],[Qty In]]*Parts_Purchase[[#This Row],[MRP]]</f>
        <v>0</v>
      </c>
      <c r="J1409" s="14">
        <f t="shared" si="52"/>
        <v>1</v>
      </c>
      <c r="K1409" s="37">
        <f t="shared" si="53"/>
        <v>1900</v>
      </c>
    </row>
    <row r="1410" spans="1:11" x14ac:dyDescent="0.35">
      <c r="A1410" s="93"/>
      <c r="B1410" s="94"/>
      <c r="C1410" s="95"/>
      <c r="D1410" s="95"/>
      <c r="E1410" s="95"/>
      <c r="F1410" s="95"/>
      <c r="G1410" s="95"/>
      <c r="H1410" s="95"/>
      <c r="I1410" s="95">
        <f>Parts_Purchase[[#This Row],[Qty In]]*Parts_Purchase[[#This Row],[MRP]]</f>
        <v>0</v>
      </c>
      <c r="J1410" s="14">
        <f t="shared" si="52"/>
        <v>1</v>
      </c>
      <c r="K1410" s="37">
        <f t="shared" si="53"/>
        <v>1900</v>
      </c>
    </row>
    <row r="1411" spans="1:11" x14ac:dyDescent="0.35">
      <c r="A1411" s="93"/>
      <c r="B1411" s="94"/>
      <c r="C1411" s="95"/>
      <c r="D1411" s="95"/>
      <c r="E1411" s="95"/>
      <c r="F1411" s="95"/>
      <c r="G1411" s="95"/>
      <c r="H1411" s="95"/>
      <c r="I1411" s="95">
        <f>Parts_Purchase[[#This Row],[Qty In]]*Parts_Purchase[[#This Row],[MRP]]</f>
        <v>0</v>
      </c>
      <c r="J1411" s="14">
        <f t="shared" si="52"/>
        <v>1</v>
      </c>
      <c r="K1411" s="37">
        <f t="shared" si="53"/>
        <v>1900</v>
      </c>
    </row>
    <row r="1412" spans="1:11" x14ac:dyDescent="0.35">
      <c r="A1412" s="93"/>
      <c r="B1412" s="94"/>
      <c r="C1412" s="95"/>
      <c r="D1412" s="95"/>
      <c r="E1412" s="95"/>
      <c r="F1412" s="95"/>
      <c r="G1412" s="95"/>
      <c r="H1412" s="95"/>
      <c r="I1412" s="95">
        <f>Parts_Purchase[[#This Row],[Qty In]]*Parts_Purchase[[#This Row],[MRP]]</f>
        <v>0</v>
      </c>
      <c r="J1412" s="14">
        <f t="shared" si="52"/>
        <v>1</v>
      </c>
      <c r="K1412" s="37">
        <f t="shared" si="53"/>
        <v>1900</v>
      </c>
    </row>
    <row r="1413" spans="1:11" x14ac:dyDescent="0.35">
      <c r="A1413" s="93"/>
      <c r="B1413" s="94"/>
      <c r="C1413" s="95"/>
      <c r="D1413" s="95"/>
      <c r="E1413" s="95"/>
      <c r="F1413" s="95"/>
      <c r="G1413" s="95"/>
      <c r="H1413" s="95"/>
      <c r="I1413" s="95">
        <f>Parts_Purchase[[#This Row],[Qty In]]*Parts_Purchase[[#This Row],[MRP]]</f>
        <v>0</v>
      </c>
      <c r="J1413" s="14">
        <f t="shared" si="52"/>
        <v>1</v>
      </c>
      <c r="K1413" s="37">
        <f t="shared" si="53"/>
        <v>1900</v>
      </c>
    </row>
    <row r="1414" spans="1:11" x14ac:dyDescent="0.35">
      <c r="A1414" s="93"/>
      <c r="B1414" s="94"/>
      <c r="C1414" s="95"/>
      <c r="D1414" s="95"/>
      <c r="E1414" s="95"/>
      <c r="F1414" s="95"/>
      <c r="G1414" s="95"/>
      <c r="H1414" s="95"/>
      <c r="I1414" s="95">
        <f>Parts_Purchase[[#This Row],[Qty In]]*Parts_Purchase[[#This Row],[MRP]]</f>
        <v>0</v>
      </c>
      <c r="J1414" s="14">
        <f t="shared" si="52"/>
        <v>1</v>
      </c>
      <c r="K1414" s="37">
        <f t="shared" si="53"/>
        <v>1900</v>
      </c>
    </row>
    <row r="1415" spans="1:11" x14ac:dyDescent="0.35">
      <c r="A1415" s="93"/>
      <c r="B1415" s="94"/>
      <c r="C1415" s="95"/>
      <c r="D1415" s="95"/>
      <c r="E1415" s="95"/>
      <c r="F1415" s="95"/>
      <c r="G1415" s="95"/>
      <c r="H1415" s="95"/>
      <c r="I1415" s="95">
        <f>Parts_Purchase[[#This Row],[Qty In]]*Parts_Purchase[[#This Row],[MRP]]</f>
        <v>0</v>
      </c>
      <c r="J1415" s="14">
        <f t="shared" si="52"/>
        <v>1</v>
      </c>
      <c r="K1415" s="37">
        <f t="shared" si="53"/>
        <v>1900</v>
      </c>
    </row>
    <row r="1416" spans="1:11" x14ac:dyDescent="0.35">
      <c r="A1416" s="93"/>
      <c r="B1416" s="94"/>
      <c r="C1416" s="95"/>
      <c r="D1416" s="95"/>
      <c r="E1416" s="95"/>
      <c r="F1416" s="95"/>
      <c r="G1416" s="95"/>
      <c r="H1416" s="95"/>
      <c r="I1416" s="95">
        <f>Parts_Purchase[[#This Row],[Qty In]]*Parts_Purchase[[#This Row],[MRP]]</f>
        <v>0</v>
      </c>
      <c r="J1416" s="14">
        <f t="shared" si="52"/>
        <v>1</v>
      </c>
      <c r="K1416" s="37">
        <f t="shared" si="53"/>
        <v>1900</v>
      </c>
    </row>
    <row r="1417" spans="1:11" x14ac:dyDescent="0.35">
      <c r="A1417" s="93"/>
      <c r="B1417" s="94"/>
      <c r="C1417" s="95"/>
      <c r="D1417" s="95"/>
      <c r="E1417" s="95"/>
      <c r="F1417" s="95"/>
      <c r="G1417" s="95"/>
      <c r="H1417" s="95"/>
      <c r="I1417" s="95">
        <f>Parts_Purchase[[#This Row],[Qty In]]*Parts_Purchase[[#This Row],[MRP]]</f>
        <v>0</v>
      </c>
      <c r="J1417" s="14">
        <f t="shared" si="52"/>
        <v>1</v>
      </c>
      <c r="K1417" s="37">
        <f t="shared" si="53"/>
        <v>1900</v>
      </c>
    </row>
    <row r="1418" spans="1:11" x14ac:dyDescent="0.35">
      <c r="A1418" s="93"/>
      <c r="B1418" s="94"/>
      <c r="C1418" s="95"/>
      <c r="D1418" s="95"/>
      <c r="E1418" s="95"/>
      <c r="F1418" s="95"/>
      <c r="G1418" s="95"/>
      <c r="H1418" s="95"/>
      <c r="I1418" s="95">
        <f>Parts_Purchase[[#This Row],[Qty In]]*Parts_Purchase[[#This Row],[MRP]]</f>
        <v>0</v>
      </c>
      <c r="J1418" s="14">
        <f t="shared" si="52"/>
        <v>1</v>
      </c>
      <c r="K1418" s="37">
        <f t="shared" si="53"/>
        <v>1900</v>
      </c>
    </row>
    <row r="1419" spans="1:11" x14ac:dyDescent="0.35">
      <c r="A1419" s="93"/>
      <c r="B1419" s="94"/>
      <c r="C1419" s="95"/>
      <c r="D1419" s="95"/>
      <c r="E1419" s="95"/>
      <c r="F1419" s="95"/>
      <c r="G1419" s="95"/>
      <c r="H1419" s="95"/>
      <c r="I1419" s="95">
        <f>Parts_Purchase[[#This Row],[Qty In]]*Parts_Purchase[[#This Row],[MRP]]</f>
        <v>0</v>
      </c>
      <c r="J1419" s="14">
        <f t="shared" si="52"/>
        <v>1</v>
      </c>
      <c r="K1419" s="37">
        <f t="shared" si="53"/>
        <v>1900</v>
      </c>
    </row>
    <row r="1420" spans="1:11" x14ac:dyDescent="0.35">
      <c r="A1420" s="93"/>
      <c r="B1420" s="94"/>
      <c r="C1420" s="95"/>
      <c r="D1420" s="95"/>
      <c r="E1420" s="95"/>
      <c r="F1420" s="95"/>
      <c r="G1420" s="95"/>
      <c r="H1420" s="95"/>
      <c r="I1420" s="95">
        <f>Parts_Purchase[[#This Row],[Qty In]]*Parts_Purchase[[#This Row],[MRP]]</f>
        <v>0</v>
      </c>
      <c r="J1420" s="14">
        <f t="shared" si="52"/>
        <v>1</v>
      </c>
      <c r="K1420" s="37">
        <f t="shared" si="53"/>
        <v>1900</v>
      </c>
    </row>
    <row r="1421" spans="1:11" x14ac:dyDescent="0.35">
      <c r="A1421" s="93"/>
      <c r="B1421" s="94"/>
      <c r="C1421" s="95"/>
      <c r="D1421" s="95"/>
      <c r="E1421" s="95"/>
      <c r="F1421" s="95"/>
      <c r="G1421" s="95"/>
      <c r="H1421" s="95"/>
      <c r="I1421" s="95">
        <f>Parts_Purchase[[#This Row],[Qty In]]*Parts_Purchase[[#This Row],[MRP]]</f>
        <v>0</v>
      </c>
      <c r="J1421" s="14">
        <f t="shared" si="52"/>
        <v>1</v>
      </c>
      <c r="K1421" s="37">
        <f t="shared" si="53"/>
        <v>1900</v>
      </c>
    </row>
    <row r="1422" spans="1:11" x14ac:dyDescent="0.35">
      <c r="A1422" s="93"/>
      <c r="B1422" s="94"/>
      <c r="C1422" s="95"/>
      <c r="D1422" s="95"/>
      <c r="E1422" s="95"/>
      <c r="F1422" s="95"/>
      <c r="G1422" s="95"/>
      <c r="H1422" s="95"/>
      <c r="I1422" s="95">
        <f>Parts_Purchase[[#This Row],[Qty In]]*Parts_Purchase[[#This Row],[MRP]]</f>
        <v>0</v>
      </c>
      <c r="J1422" s="14">
        <f t="shared" si="52"/>
        <v>1</v>
      </c>
      <c r="K1422" s="37">
        <f t="shared" si="53"/>
        <v>1900</v>
      </c>
    </row>
    <row r="1423" spans="1:11" x14ac:dyDescent="0.35">
      <c r="A1423" s="93"/>
      <c r="B1423" s="94"/>
      <c r="C1423" s="95"/>
      <c r="D1423" s="95"/>
      <c r="E1423" s="95"/>
      <c r="F1423" s="95"/>
      <c r="G1423" s="95"/>
      <c r="H1423" s="95"/>
      <c r="I1423" s="95">
        <f>Parts_Purchase[[#This Row],[Qty In]]*Parts_Purchase[[#This Row],[MRP]]</f>
        <v>0</v>
      </c>
      <c r="J1423" s="14">
        <f t="shared" si="52"/>
        <v>1</v>
      </c>
      <c r="K1423" s="37">
        <f t="shared" si="53"/>
        <v>1900</v>
      </c>
    </row>
    <row r="1424" spans="1:11" x14ac:dyDescent="0.35">
      <c r="A1424" s="93"/>
      <c r="B1424" s="94"/>
      <c r="C1424" s="95"/>
      <c r="D1424" s="95"/>
      <c r="E1424" s="95"/>
      <c r="F1424" s="95"/>
      <c r="G1424" s="95"/>
      <c r="H1424" s="95"/>
      <c r="I1424" s="95">
        <f>Parts_Purchase[[#This Row],[Qty In]]*Parts_Purchase[[#This Row],[MRP]]</f>
        <v>0</v>
      </c>
      <c r="J1424" s="14">
        <f t="shared" si="52"/>
        <v>1</v>
      </c>
      <c r="K1424" s="37">
        <f t="shared" si="53"/>
        <v>1900</v>
      </c>
    </row>
    <row r="1425" spans="1:11" x14ac:dyDescent="0.35">
      <c r="A1425" s="93"/>
      <c r="B1425" s="94"/>
      <c r="C1425" s="95"/>
      <c r="D1425" s="95"/>
      <c r="E1425" s="95"/>
      <c r="F1425" s="95"/>
      <c r="G1425" s="95"/>
      <c r="H1425" s="95"/>
      <c r="I1425" s="95">
        <f>Parts_Purchase[[#This Row],[Qty In]]*Parts_Purchase[[#This Row],[MRP]]</f>
        <v>0</v>
      </c>
      <c r="J1425" s="14">
        <f t="shared" si="52"/>
        <v>1</v>
      </c>
      <c r="K1425" s="37">
        <f t="shared" si="53"/>
        <v>1900</v>
      </c>
    </row>
    <row r="1426" spans="1:11" x14ac:dyDescent="0.35">
      <c r="A1426" s="93"/>
      <c r="B1426" s="94"/>
      <c r="C1426" s="95"/>
      <c r="D1426" s="95"/>
      <c r="E1426" s="95"/>
      <c r="F1426" s="95"/>
      <c r="G1426" s="95"/>
      <c r="H1426" s="95"/>
      <c r="I1426" s="95">
        <f>Parts_Purchase[[#This Row],[Qty In]]*Parts_Purchase[[#This Row],[MRP]]</f>
        <v>0</v>
      </c>
      <c r="J1426" s="14">
        <f t="shared" si="52"/>
        <v>1</v>
      </c>
      <c r="K1426" s="37">
        <f t="shared" si="53"/>
        <v>1900</v>
      </c>
    </row>
    <row r="1427" spans="1:11" x14ac:dyDescent="0.35">
      <c r="A1427" s="93"/>
      <c r="B1427" s="94"/>
      <c r="C1427" s="95"/>
      <c r="D1427" s="95"/>
      <c r="E1427" s="95"/>
      <c r="F1427" s="95"/>
      <c r="G1427" s="95"/>
      <c r="H1427" s="95"/>
      <c r="I1427" s="95">
        <f>Parts_Purchase[[#This Row],[Qty In]]*Parts_Purchase[[#This Row],[MRP]]</f>
        <v>0</v>
      </c>
      <c r="J1427" s="14">
        <f t="shared" si="52"/>
        <v>1</v>
      </c>
      <c r="K1427" s="37">
        <f t="shared" si="53"/>
        <v>1900</v>
      </c>
    </row>
    <row r="1428" spans="1:11" x14ac:dyDescent="0.35">
      <c r="A1428" s="93"/>
      <c r="B1428" s="94"/>
      <c r="C1428" s="95"/>
      <c r="D1428" s="95"/>
      <c r="E1428" s="95"/>
      <c r="F1428" s="95"/>
      <c r="G1428" s="95"/>
      <c r="H1428" s="95"/>
      <c r="I1428" s="95">
        <f>Parts_Purchase[[#This Row],[Qty In]]*Parts_Purchase[[#This Row],[MRP]]</f>
        <v>0</v>
      </c>
      <c r="J1428" s="14">
        <f t="shared" si="52"/>
        <v>1</v>
      </c>
      <c r="K1428" s="37">
        <f t="shared" si="53"/>
        <v>1900</v>
      </c>
    </row>
    <row r="1429" spans="1:11" x14ac:dyDescent="0.35">
      <c r="A1429" s="93"/>
      <c r="B1429" s="94"/>
      <c r="C1429" s="95"/>
      <c r="D1429" s="95"/>
      <c r="E1429" s="95"/>
      <c r="F1429" s="95"/>
      <c r="G1429" s="95"/>
      <c r="H1429" s="95"/>
      <c r="I1429" s="95">
        <f>Parts_Purchase[[#This Row],[Qty In]]*Parts_Purchase[[#This Row],[MRP]]</f>
        <v>0</v>
      </c>
      <c r="J1429" s="14">
        <f t="shared" si="52"/>
        <v>1</v>
      </c>
      <c r="K1429" s="37">
        <f t="shared" si="53"/>
        <v>1900</v>
      </c>
    </row>
    <row r="1430" spans="1:11" x14ac:dyDescent="0.35">
      <c r="A1430" s="93"/>
      <c r="B1430" s="94"/>
      <c r="C1430" s="95"/>
      <c r="D1430" s="95"/>
      <c r="E1430" s="95"/>
      <c r="F1430" s="95"/>
      <c r="G1430" s="95"/>
      <c r="H1430" s="95"/>
      <c r="I1430" s="95">
        <f>Parts_Purchase[[#This Row],[Qty In]]*Parts_Purchase[[#This Row],[MRP]]</f>
        <v>0</v>
      </c>
      <c r="J1430" s="14">
        <f t="shared" si="52"/>
        <v>1</v>
      </c>
      <c r="K1430" s="37">
        <f t="shared" si="53"/>
        <v>1900</v>
      </c>
    </row>
    <row r="1431" spans="1:11" x14ac:dyDescent="0.35">
      <c r="A1431" s="93"/>
      <c r="B1431" s="94"/>
      <c r="C1431" s="95"/>
      <c r="D1431" s="95"/>
      <c r="E1431" s="95"/>
      <c r="F1431" s="95"/>
      <c r="G1431" s="95"/>
      <c r="H1431" s="95"/>
      <c r="I1431" s="95">
        <f>Parts_Purchase[[#This Row],[Qty In]]*Parts_Purchase[[#This Row],[MRP]]</f>
        <v>0</v>
      </c>
      <c r="J1431" s="14">
        <f t="shared" ref="J1431:J1494" si="54">MONTH(B1431)</f>
        <v>1</v>
      </c>
      <c r="K1431" s="37">
        <f t="shared" ref="K1431:K1494" si="55">YEAR(B1431)</f>
        <v>1900</v>
      </c>
    </row>
    <row r="1432" spans="1:11" x14ac:dyDescent="0.35">
      <c r="A1432" s="93"/>
      <c r="B1432" s="94"/>
      <c r="C1432" s="95"/>
      <c r="D1432" s="95"/>
      <c r="E1432" s="95"/>
      <c r="F1432" s="95"/>
      <c r="G1432" s="95"/>
      <c r="H1432" s="95"/>
      <c r="I1432" s="95">
        <f>Parts_Purchase[[#This Row],[Qty In]]*Parts_Purchase[[#This Row],[MRP]]</f>
        <v>0</v>
      </c>
      <c r="J1432" s="14">
        <f t="shared" si="54"/>
        <v>1</v>
      </c>
      <c r="K1432" s="37">
        <f t="shared" si="55"/>
        <v>1900</v>
      </c>
    </row>
    <row r="1433" spans="1:11" x14ac:dyDescent="0.35">
      <c r="A1433" s="93"/>
      <c r="B1433" s="94"/>
      <c r="C1433" s="95"/>
      <c r="D1433" s="95"/>
      <c r="E1433" s="95"/>
      <c r="F1433" s="95"/>
      <c r="G1433" s="95"/>
      <c r="H1433" s="95"/>
      <c r="I1433" s="95">
        <f>Parts_Purchase[[#This Row],[Qty In]]*Parts_Purchase[[#This Row],[MRP]]</f>
        <v>0</v>
      </c>
      <c r="J1433" s="14">
        <f t="shared" si="54"/>
        <v>1</v>
      </c>
      <c r="K1433" s="37">
        <f t="shared" si="55"/>
        <v>1900</v>
      </c>
    </row>
    <row r="1434" spans="1:11" x14ac:dyDescent="0.35">
      <c r="A1434" s="93"/>
      <c r="B1434" s="94"/>
      <c r="C1434" s="95"/>
      <c r="D1434" s="95"/>
      <c r="E1434" s="95"/>
      <c r="F1434" s="95"/>
      <c r="G1434" s="95"/>
      <c r="H1434" s="95"/>
      <c r="I1434" s="95">
        <f>Parts_Purchase[[#This Row],[Qty In]]*Parts_Purchase[[#This Row],[MRP]]</f>
        <v>0</v>
      </c>
      <c r="J1434" s="14">
        <f t="shared" si="54"/>
        <v>1</v>
      </c>
      <c r="K1434" s="37">
        <f t="shared" si="55"/>
        <v>1900</v>
      </c>
    </row>
    <row r="1435" spans="1:11" x14ac:dyDescent="0.35">
      <c r="A1435" s="93"/>
      <c r="B1435" s="94"/>
      <c r="C1435" s="95"/>
      <c r="D1435" s="95"/>
      <c r="E1435" s="95"/>
      <c r="F1435" s="95"/>
      <c r="G1435" s="95"/>
      <c r="H1435" s="95"/>
      <c r="I1435" s="95">
        <f>Parts_Purchase[[#This Row],[Qty In]]*Parts_Purchase[[#This Row],[MRP]]</f>
        <v>0</v>
      </c>
      <c r="J1435" s="14">
        <f t="shared" si="54"/>
        <v>1</v>
      </c>
      <c r="K1435" s="37">
        <f t="shared" si="55"/>
        <v>1900</v>
      </c>
    </row>
    <row r="1436" spans="1:11" x14ac:dyDescent="0.35">
      <c r="A1436" s="93"/>
      <c r="B1436" s="94"/>
      <c r="C1436" s="95"/>
      <c r="D1436" s="95"/>
      <c r="E1436" s="95"/>
      <c r="F1436" s="95"/>
      <c r="G1436" s="95"/>
      <c r="H1436" s="95"/>
      <c r="I1436" s="95">
        <f>Parts_Purchase[[#This Row],[Qty In]]*Parts_Purchase[[#This Row],[MRP]]</f>
        <v>0</v>
      </c>
      <c r="J1436" s="14">
        <f t="shared" si="54"/>
        <v>1</v>
      </c>
      <c r="K1436" s="37">
        <f t="shared" si="55"/>
        <v>1900</v>
      </c>
    </row>
    <row r="1437" spans="1:11" x14ac:dyDescent="0.35">
      <c r="A1437" s="93"/>
      <c r="B1437" s="94"/>
      <c r="C1437" s="95"/>
      <c r="D1437" s="95"/>
      <c r="E1437" s="95"/>
      <c r="F1437" s="95"/>
      <c r="G1437" s="95"/>
      <c r="H1437" s="95"/>
      <c r="I1437" s="95">
        <f>Parts_Purchase[[#This Row],[Qty In]]*Parts_Purchase[[#This Row],[MRP]]</f>
        <v>0</v>
      </c>
      <c r="J1437" s="14">
        <f t="shared" si="54"/>
        <v>1</v>
      </c>
      <c r="K1437" s="37">
        <f t="shared" si="55"/>
        <v>1900</v>
      </c>
    </row>
    <row r="1438" spans="1:11" x14ac:dyDescent="0.35">
      <c r="A1438" s="93"/>
      <c r="B1438" s="94"/>
      <c r="C1438" s="95"/>
      <c r="D1438" s="95"/>
      <c r="E1438" s="95"/>
      <c r="F1438" s="95"/>
      <c r="G1438" s="95"/>
      <c r="H1438" s="95"/>
      <c r="I1438" s="95">
        <f>Parts_Purchase[[#This Row],[Qty In]]*Parts_Purchase[[#This Row],[MRP]]</f>
        <v>0</v>
      </c>
      <c r="J1438" s="14">
        <f t="shared" si="54"/>
        <v>1</v>
      </c>
      <c r="K1438" s="37">
        <f t="shared" si="55"/>
        <v>1900</v>
      </c>
    </row>
    <row r="1439" spans="1:11" x14ac:dyDescent="0.35">
      <c r="A1439" s="93"/>
      <c r="B1439" s="94"/>
      <c r="C1439" s="95"/>
      <c r="D1439" s="95"/>
      <c r="E1439" s="95"/>
      <c r="F1439" s="95"/>
      <c r="G1439" s="95"/>
      <c r="H1439" s="95"/>
      <c r="I1439" s="95">
        <f>Parts_Purchase[[#This Row],[Qty In]]*Parts_Purchase[[#This Row],[MRP]]</f>
        <v>0</v>
      </c>
      <c r="J1439" s="14">
        <f t="shared" si="54"/>
        <v>1</v>
      </c>
      <c r="K1439" s="37">
        <f t="shared" si="55"/>
        <v>1900</v>
      </c>
    </row>
    <row r="1440" spans="1:11" x14ac:dyDescent="0.35">
      <c r="A1440" s="93"/>
      <c r="B1440" s="94"/>
      <c r="C1440" s="95"/>
      <c r="D1440" s="95"/>
      <c r="E1440" s="95"/>
      <c r="F1440" s="95"/>
      <c r="G1440" s="95"/>
      <c r="H1440" s="95"/>
      <c r="I1440" s="95">
        <f>Parts_Purchase[[#This Row],[Qty In]]*Parts_Purchase[[#This Row],[MRP]]</f>
        <v>0</v>
      </c>
      <c r="J1440" s="14">
        <f t="shared" si="54"/>
        <v>1</v>
      </c>
      <c r="K1440" s="37">
        <f t="shared" si="55"/>
        <v>1900</v>
      </c>
    </row>
    <row r="1441" spans="1:11" x14ac:dyDescent="0.35">
      <c r="A1441" s="93"/>
      <c r="B1441" s="94"/>
      <c r="C1441" s="95"/>
      <c r="D1441" s="95"/>
      <c r="E1441" s="95"/>
      <c r="F1441" s="95"/>
      <c r="G1441" s="95"/>
      <c r="H1441" s="95"/>
      <c r="I1441" s="95">
        <f>Parts_Purchase[[#This Row],[Qty In]]*Parts_Purchase[[#This Row],[MRP]]</f>
        <v>0</v>
      </c>
      <c r="J1441" s="14">
        <f t="shared" si="54"/>
        <v>1</v>
      </c>
      <c r="K1441" s="37">
        <f t="shared" si="55"/>
        <v>1900</v>
      </c>
    </row>
    <row r="1442" spans="1:11" x14ac:dyDescent="0.35">
      <c r="A1442" s="93"/>
      <c r="B1442" s="94"/>
      <c r="C1442" s="95"/>
      <c r="D1442" s="95"/>
      <c r="E1442" s="95"/>
      <c r="F1442" s="95"/>
      <c r="G1442" s="95"/>
      <c r="H1442" s="95"/>
      <c r="I1442" s="95">
        <f>Parts_Purchase[[#This Row],[Qty In]]*Parts_Purchase[[#This Row],[MRP]]</f>
        <v>0</v>
      </c>
      <c r="J1442" s="14">
        <f t="shared" si="54"/>
        <v>1</v>
      </c>
      <c r="K1442" s="37">
        <f t="shared" si="55"/>
        <v>1900</v>
      </c>
    </row>
    <row r="1443" spans="1:11" x14ac:dyDescent="0.35">
      <c r="A1443" s="93"/>
      <c r="B1443" s="94"/>
      <c r="C1443" s="95"/>
      <c r="D1443" s="95"/>
      <c r="E1443" s="95"/>
      <c r="F1443" s="95"/>
      <c r="G1443" s="95"/>
      <c r="H1443" s="95"/>
      <c r="I1443" s="95">
        <f>Parts_Purchase[[#This Row],[Qty In]]*Parts_Purchase[[#This Row],[MRP]]</f>
        <v>0</v>
      </c>
      <c r="J1443" s="14">
        <f t="shared" si="54"/>
        <v>1</v>
      </c>
      <c r="K1443" s="37">
        <f t="shared" si="55"/>
        <v>1900</v>
      </c>
    </row>
    <row r="1444" spans="1:11" x14ac:dyDescent="0.35">
      <c r="A1444" s="93"/>
      <c r="B1444" s="94"/>
      <c r="C1444" s="95"/>
      <c r="D1444" s="95"/>
      <c r="E1444" s="95"/>
      <c r="F1444" s="95"/>
      <c r="G1444" s="95"/>
      <c r="H1444" s="95"/>
      <c r="I1444" s="95">
        <f>Parts_Purchase[[#This Row],[Qty In]]*Parts_Purchase[[#This Row],[MRP]]</f>
        <v>0</v>
      </c>
      <c r="J1444" s="14">
        <f t="shared" si="54"/>
        <v>1</v>
      </c>
      <c r="K1444" s="37">
        <f t="shared" si="55"/>
        <v>1900</v>
      </c>
    </row>
    <row r="1445" spans="1:11" x14ac:dyDescent="0.35">
      <c r="A1445" s="93"/>
      <c r="B1445" s="94"/>
      <c r="C1445" s="95"/>
      <c r="D1445" s="95"/>
      <c r="E1445" s="95"/>
      <c r="F1445" s="95"/>
      <c r="G1445" s="95"/>
      <c r="H1445" s="95"/>
      <c r="I1445" s="95">
        <f>Parts_Purchase[[#This Row],[Qty In]]*Parts_Purchase[[#This Row],[MRP]]</f>
        <v>0</v>
      </c>
      <c r="J1445" s="14">
        <f t="shared" si="54"/>
        <v>1</v>
      </c>
      <c r="K1445" s="37">
        <f t="shared" si="55"/>
        <v>1900</v>
      </c>
    </row>
    <row r="1446" spans="1:11" x14ac:dyDescent="0.35">
      <c r="A1446" s="93"/>
      <c r="B1446" s="94"/>
      <c r="C1446" s="95"/>
      <c r="D1446" s="95"/>
      <c r="E1446" s="95"/>
      <c r="F1446" s="95"/>
      <c r="G1446" s="95"/>
      <c r="H1446" s="95"/>
      <c r="I1446" s="95">
        <f>Parts_Purchase[[#This Row],[Qty In]]*Parts_Purchase[[#This Row],[MRP]]</f>
        <v>0</v>
      </c>
      <c r="J1446" s="14">
        <f t="shared" si="54"/>
        <v>1</v>
      </c>
      <c r="K1446" s="37">
        <f t="shared" si="55"/>
        <v>1900</v>
      </c>
    </row>
    <row r="1447" spans="1:11" x14ac:dyDescent="0.35">
      <c r="A1447" s="93"/>
      <c r="B1447" s="94"/>
      <c r="C1447" s="95"/>
      <c r="D1447" s="95"/>
      <c r="E1447" s="95"/>
      <c r="F1447" s="95"/>
      <c r="G1447" s="95"/>
      <c r="H1447" s="95"/>
      <c r="I1447" s="95">
        <f>Parts_Purchase[[#This Row],[Qty In]]*Parts_Purchase[[#This Row],[MRP]]</f>
        <v>0</v>
      </c>
      <c r="J1447" s="14">
        <f t="shared" si="54"/>
        <v>1</v>
      </c>
      <c r="K1447" s="37">
        <f t="shared" si="55"/>
        <v>1900</v>
      </c>
    </row>
    <row r="1448" spans="1:11" x14ac:dyDescent="0.35">
      <c r="A1448" s="93"/>
      <c r="B1448" s="94"/>
      <c r="C1448" s="95"/>
      <c r="D1448" s="95"/>
      <c r="E1448" s="95"/>
      <c r="F1448" s="95"/>
      <c r="G1448" s="95"/>
      <c r="H1448" s="95"/>
      <c r="I1448" s="95">
        <f>Parts_Purchase[[#This Row],[Qty In]]*Parts_Purchase[[#This Row],[MRP]]</f>
        <v>0</v>
      </c>
      <c r="J1448" s="14">
        <f t="shared" si="54"/>
        <v>1</v>
      </c>
      <c r="K1448" s="37">
        <f t="shared" si="55"/>
        <v>1900</v>
      </c>
    </row>
    <row r="1449" spans="1:11" x14ac:dyDescent="0.35">
      <c r="A1449" s="93"/>
      <c r="B1449" s="94"/>
      <c r="C1449" s="95"/>
      <c r="D1449" s="95"/>
      <c r="E1449" s="95"/>
      <c r="F1449" s="95"/>
      <c r="G1449" s="95"/>
      <c r="H1449" s="95"/>
      <c r="I1449" s="95">
        <f>Parts_Purchase[[#This Row],[Qty In]]*Parts_Purchase[[#This Row],[MRP]]</f>
        <v>0</v>
      </c>
      <c r="J1449" s="14">
        <f t="shared" si="54"/>
        <v>1</v>
      </c>
      <c r="K1449" s="37">
        <f t="shared" si="55"/>
        <v>1900</v>
      </c>
    </row>
    <row r="1450" spans="1:11" x14ac:dyDescent="0.35">
      <c r="A1450" s="93"/>
      <c r="B1450" s="94"/>
      <c r="C1450" s="95"/>
      <c r="D1450" s="95"/>
      <c r="E1450" s="95"/>
      <c r="F1450" s="95"/>
      <c r="G1450" s="95"/>
      <c r="H1450" s="95"/>
      <c r="I1450" s="95">
        <f>Parts_Purchase[[#This Row],[Qty In]]*Parts_Purchase[[#This Row],[MRP]]</f>
        <v>0</v>
      </c>
      <c r="J1450" s="14">
        <f t="shared" si="54"/>
        <v>1</v>
      </c>
      <c r="K1450" s="37">
        <f t="shared" si="55"/>
        <v>1900</v>
      </c>
    </row>
    <row r="1451" spans="1:11" x14ac:dyDescent="0.35">
      <c r="A1451" s="93"/>
      <c r="B1451" s="94"/>
      <c r="C1451" s="95"/>
      <c r="D1451" s="95"/>
      <c r="E1451" s="95"/>
      <c r="F1451" s="95"/>
      <c r="G1451" s="95"/>
      <c r="H1451" s="95"/>
      <c r="I1451" s="95">
        <f>Parts_Purchase[[#This Row],[Qty In]]*Parts_Purchase[[#This Row],[MRP]]</f>
        <v>0</v>
      </c>
      <c r="J1451" s="14">
        <f t="shared" si="54"/>
        <v>1</v>
      </c>
      <c r="K1451" s="37">
        <f t="shared" si="55"/>
        <v>1900</v>
      </c>
    </row>
    <row r="1452" spans="1:11" x14ac:dyDescent="0.35">
      <c r="A1452" s="93"/>
      <c r="B1452" s="94"/>
      <c r="C1452" s="95"/>
      <c r="D1452" s="95"/>
      <c r="E1452" s="95"/>
      <c r="F1452" s="95"/>
      <c r="G1452" s="95"/>
      <c r="H1452" s="95"/>
      <c r="I1452" s="95">
        <f>Parts_Purchase[[#This Row],[Qty In]]*Parts_Purchase[[#This Row],[MRP]]</f>
        <v>0</v>
      </c>
      <c r="J1452" s="14">
        <f t="shared" si="54"/>
        <v>1</v>
      </c>
      <c r="K1452" s="37">
        <f t="shared" si="55"/>
        <v>1900</v>
      </c>
    </row>
    <row r="1453" spans="1:11" x14ac:dyDescent="0.35">
      <c r="A1453" s="93"/>
      <c r="B1453" s="94"/>
      <c r="C1453" s="95"/>
      <c r="D1453" s="95"/>
      <c r="E1453" s="95"/>
      <c r="F1453" s="95"/>
      <c r="G1453" s="95"/>
      <c r="H1453" s="95"/>
      <c r="I1453" s="95">
        <f>Parts_Purchase[[#This Row],[Qty In]]*Parts_Purchase[[#This Row],[MRP]]</f>
        <v>0</v>
      </c>
      <c r="J1453" s="14">
        <f t="shared" si="54"/>
        <v>1</v>
      </c>
      <c r="K1453" s="37">
        <f t="shared" si="55"/>
        <v>1900</v>
      </c>
    </row>
    <row r="1454" spans="1:11" x14ac:dyDescent="0.35">
      <c r="A1454" s="93"/>
      <c r="B1454" s="94"/>
      <c r="C1454" s="95"/>
      <c r="D1454" s="95"/>
      <c r="E1454" s="95"/>
      <c r="F1454" s="95"/>
      <c r="G1454" s="95"/>
      <c r="H1454" s="95"/>
      <c r="I1454" s="95">
        <f>Parts_Purchase[[#This Row],[Qty In]]*Parts_Purchase[[#This Row],[MRP]]</f>
        <v>0</v>
      </c>
      <c r="J1454" s="14">
        <f t="shared" si="54"/>
        <v>1</v>
      </c>
      <c r="K1454" s="37">
        <f t="shared" si="55"/>
        <v>1900</v>
      </c>
    </row>
    <row r="1455" spans="1:11" x14ac:dyDescent="0.35">
      <c r="A1455" s="93"/>
      <c r="B1455" s="94"/>
      <c r="C1455" s="95"/>
      <c r="D1455" s="95"/>
      <c r="E1455" s="95"/>
      <c r="F1455" s="95"/>
      <c r="G1455" s="95"/>
      <c r="H1455" s="95"/>
      <c r="I1455" s="95">
        <f>Parts_Purchase[[#This Row],[Qty In]]*Parts_Purchase[[#This Row],[MRP]]</f>
        <v>0</v>
      </c>
      <c r="J1455" s="14">
        <f t="shared" si="54"/>
        <v>1</v>
      </c>
      <c r="K1455" s="37">
        <f t="shared" si="55"/>
        <v>1900</v>
      </c>
    </row>
    <row r="1456" spans="1:11" x14ac:dyDescent="0.35">
      <c r="A1456" s="93"/>
      <c r="B1456" s="94"/>
      <c r="C1456" s="95"/>
      <c r="D1456" s="95"/>
      <c r="E1456" s="95"/>
      <c r="F1456" s="95"/>
      <c r="G1456" s="95"/>
      <c r="H1456" s="95"/>
      <c r="I1456" s="95">
        <f>Parts_Purchase[[#This Row],[Qty In]]*Parts_Purchase[[#This Row],[MRP]]</f>
        <v>0</v>
      </c>
      <c r="J1456" s="14">
        <f t="shared" si="54"/>
        <v>1</v>
      </c>
      <c r="K1456" s="37">
        <f t="shared" si="55"/>
        <v>1900</v>
      </c>
    </row>
    <row r="1457" spans="1:11" x14ac:dyDescent="0.35">
      <c r="A1457" s="93"/>
      <c r="B1457" s="94"/>
      <c r="C1457" s="95"/>
      <c r="D1457" s="95"/>
      <c r="E1457" s="95"/>
      <c r="F1457" s="95"/>
      <c r="G1457" s="95"/>
      <c r="H1457" s="95"/>
      <c r="I1457" s="95">
        <f>Parts_Purchase[[#This Row],[Qty In]]*Parts_Purchase[[#This Row],[MRP]]</f>
        <v>0</v>
      </c>
      <c r="J1457" s="14">
        <f t="shared" si="54"/>
        <v>1</v>
      </c>
      <c r="K1457" s="37">
        <f t="shared" si="55"/>
        <v>1900</v>
      </c>
    </row>
    <row r="1458" spans="1:11" x14ac:dyDescent="0.35">
      <c r="A1458" s="93"/>
      <c r="B1458" s="94"/>
      <c r="C1458" s="95"/>
      <c r="D1458" s="95"/>
      <c r="E1458" s="95"/>
      <c r="F1458" s="95"/>
      <c r="G1458" s="95"/>
      <c r="H1458" s="95"/>
      <c r="I1458" s="95">
        <f>Parts_Purchase[[#This Row],[Qty In]]*Parts_Purchase[[#This Row],[MRP]]</f>
        <v>0</v>
      </c>
      <c r="J1458" s="14">
        <f t="shared" si="54"/>
        <v>1</v>
      </c>
      <c r="K1458" s="37">
        <f t="shared" si="55"/>
        <v>1900</v>
      </c>
    </row>
    <row r="1459" spans="1:11" x14ac:dyDescent="0.35">
      <c r="A1459" s="93"/>
      <c r="B1459" s="94"/>
      <c r="C1459" s="95"/>
      <c r="D1459" s="95"/>
      <c r="E1459" s="95"/>
      <c r="F1459" s="95"/>
      <c r="G1459" s="95"/>
      <c r="H1459" s="95"/>
      <c r="I1459" s="95">
        <f>Parts_Purchase[[#This Row],[Qty In]]*Parts_Purchase[[#This Row],[MRP]]</f>
        <v>0</v>
      </c>
      <c r="J1459" s="14">
        <f t="shared" si="54"/>
        <v>1</v>
      </c>
      <c r="K1459" s="37">
        <f t="shared" si="55"/>
        <v>1900</v>
      </c>
    </row>
    <row r="1460" spans="1:11" x14ac:dyDescent="0.35">
      <c r="A1460" s="93"/>
      <c r="B1460" s="94"/>
      <c r="C1460" s="95"/>
      <c r="D1460" s="95"/>
      <c r="E1460" s="95"/>
      <c r="F1460" s="95"/>
      <c r="G1460" s="95"/>
      <c r="H1460" s="95"/>
      <c r="I1460" s="95">
        <f>Parts_Purchase[[#This Row],[Qty In]]*Parts_Purchase[[#This Row],[MRP]]</f>
        <v>0</v>
      </c>
      <c r="J1460" s="14">
        <f t="shared" si="54"/>
        <v>1</v>
      </c>
      <c r="K1460" s="37">
        <f t="shared" si="55"/>
        <v>1900</v>
      </c>
    </row>
    <row r="1461" spans="1:11" x14ac:dyDescent="0.35">
      <c r="A1461" s="93"/>
      <c r="B1461" s="94"/>
      <c r="C1461" s="95"/>
      <c r="D1461" s="95"/>
      <c r="E1461" s="95"/>
      <c r="F1461" s="95"/>
      <c r="G1461" s="95"/>
      <c r="H1461" s="95"/>
      <c r="I1461" s="95">
        <f>Parts_Purchase[[#This Row],[Qty In]]*Parts_Purchase[[#This Row],[MRP]]</f>
        <v>0</v>
      </c>
      <c r="J1461" s="14">
        <f t="shared" si="54"/>
        <v>1</v>
      </c>
      <c r="K1461" s="37">
        <f t="shared" si="55"/>
        <v>1900</v>
      </c>
    </row>
    <row r="1462" spans="1:11" x14ac:dyDescent="0.35">
      <c r="A1462" s="93"/>
      <c r="B1462" s="94"/>
      <c r="C1462" s="95"/>
      <c r="D1462" s="95"/>
      <c r="E1462" s="95"/>
      <c r="F1462" s="95"/>
      <c r="G1462" s="95"/>
      <c r="H1462" s="95"/>
      <c r="I1462" s="95">
        <f>Parts_Purchase[[#This Row],[Qty In]]*Parts_Purchase[[#This Row],[MRP]]</f>
        <v>0</v>
      </c>
      <c r="J1462" s="14">
        <f t="shared" si="54"/>
        <v>1</v>
      </c>
      <c r="K1462" s="37">
        <f t="shared" si="55"/>
        <v>1900</v>
      </c>
    </row>
    <row r="1463" spans="1:11" x14ac:dyDescent="0.35">
      <c r="A1463" s="93"/>
      <c r="B1463" s="94"/>
      <c r="C1463" s="95"/>
      <c r="D1463" s="95"/>
      <c r="E1463" s="95"/>
      <c r="F1463" s="95"/>
      <c r="G1463" s="95"/>
      <c r="H1463" s="95"/>
      <c r="I1463" s="95">
        <f>Parts_Purchase[[#This Row],[Qty In]]*Parts_Purchase[[#This Row],[MRP]]</f>
        <v>0</v>
      </c>
      <c r="J1463" s="14">
        <f t="shared" si="54"/>
        <v>1</v>
      </c>
      <c r="K1463" s="37">
        <f t="shared" si="55"/>
        <v>1900</v>
      </c>
    </row>
    <row r="1464" spans="1:11" x14ac:dyDescent="0.35">
      <c r="A1464" s="93"/>
      <c r="B1464" s="94"/>
      <c r="C1464" s="95"/>
      <c r="D1464" s="95"/>
      <c r="E1464" s="95"/>
      <c r="F1464" s="95"/>
      <c r="G1464" s="95"/>
      <c r="H1464" s="95"/>
      <c r="I1464" s="95">
        <f>Parts_Purchase[[#This Row],[Qty In]]*Parts_Purchase[[#This Row],[MRP]]</f>
        <v>0</v>
      </c>
      <c r="J1464" s="14">
        <f t="shared" si="54"/>
        <v>1</v>
      </c>
      <c r="K1464" s="37">
        <f t="shared" si="55"/>
        <v>1900</v>
      </c>
    </row>
    <row r="1465" spans="1:11" x14ac:dyDescent="0.35">
      <c r="A1465" s="93"/>
      <c r="B1465" s="94"/>
      <c r="C1465" s="95"/>
      <c r="D1465" s="95"/>
      <c r="E1465" s="95"/>
      <c r="F1465" s="95"/>
      <c r="G1465" s="95"/>
      <c r="H1465" s="95"/>
      <c r="I1465" s="95">
        <f>Parts_Purchase[[#This Row],[Qty In]]*Parts_Purchase[[#This Row],[MRP]]</f>
        <v>0</v>
      </c>
      <c r="J1465" s="14">
        <f t="shared" si="54"/>
        <v>1</v>
      </c>
      <c r="K1465" s="37">
        <f t="shared" si="55"/>
        <v>1900</v>
      </c>
    </row>
    <row r="1466" spans="1:11" x14ac:dyDescent="0.35">
      <c r="A1466" s="93"/>
      <c r="B1466" s="94"/>
      <c r="C1466" s="95"/>
      <c r="D1466" s="95"/>
      <c r="E1466" s="95"/>
      <c r="F1466" s="95"/>
      <c r="G1466" s="95"/>
      <c r="H1466" s="95"/>
      <c r="I1466" s="95">
        <f>Parts_Purchase[[#This Row],[Qty In]]*Parts_Purchase[[#This Row],[MRP]]</f>
        <v>0</v>
      </c>
      <c r="J1466" s="14">
        <f t="shared" si="54"/>
        <v>1</v>
      </c>
      <c r="K1466" s="37">
        <f t="shared" si="55"/>
        <v>1900</v>
      </c>
    </row>
    <row r="1467" spans="1:11" x14ac:dyDescent="0.35">
      <c r="A1467" s="93"/>
      <c r="B1467" s="94"/>
      <c r="C1467" s="95"/>
      <c r="D1467" s="95"/>
      <c r="E1467" s="95"/>
      <c r="F1467" s="95"/>
      <c r="G1467" s="95"/>
      <c r="H1467" s="95"/>
      <c r="I1467" s="95">
        <f>Parts_Purchase[[#This Row],[Qty In]]*Parts_Purchase[[#This Row],[MRP]]</f>
        <v>0</v>
      </c>
      <c r="J1467" s="14">
        <f t="shared" si="54"/>
        <v>1</v>
      </c>
      <c r="K1467" s="37">
        <f t="shared" si="55"/>
        <v>1900</v>
      </c>
    </row>
    <row r="1468" spans="1:11" x14ac:dyDescent="0.35">
      <c r="A1468" s="93"/>
      <c r="B1468" s="94"/>
      <c r="C1468" s="95"/>
      <c r="D1468" s="95"/>
      <c r="E1468" s="95"/>
      <c r="F1468" s="95"/>
      <c r="G1468" s="95"/>
      <c r="H1468" s="95"/>
      <c r="I1468" s="95">
        <f>Parts_Purchase[[#This Row],[Qty In]]*Parts_Purchase[[#This Row],[MRP]]</f>
        <v>0</v>
      </c>
      <c r="J1468" s="14">
        <f t="shared" si="54"/>
        <v>1</v>
      </c>
      <c r="K1468" s="37">
        <f t="shared" si="55"/>
        <v>1900</v>
      </c>
    </row>
    <row r="1469" spans="1:11" x14ac:dyDescent="0.35">
      <c r="A1469" s="93"/>
      <c r="B1469" s="94"/>
      <c r="C1469" s="95"/>
      <c r="D1469" s="95"/>
      <c r="E1469" s="95"/>
      <c r="F1469" s="95"/>
      <c r="G1469" s="95"/>
      <c r="H1469" s="95"/>
      <c r="I1469" s="95">
        <f>Parts_Purchase[[#This Row],[Qty In]]*Parts_Purchase[[#This Row],[MRP]]</f>
        <v>0</v>
      </c>
      <c r="J1469" s="14">
        <f t="shared" si="54"/>
        <v>1</v>
      </c>
      <c r="K1469" s="37">
        <f t="shared" si="55"/>
        <v>1900</v>
      </c>
    </row>
    <row r="1470" spans="1:11" x14ac:dyDescent="0.35">
      <c r="A1470" s="93"/>
      <c r="B1470" s="94"/>
      <c r="C1470" s="95"/>
      <c r="D1470" s="95"/>
      <c r="E1470" s="95"/>
      <c r="F1470" s="95"/>
      <c r="G1470" s="95"/>
      <c r="H1470" s="95"/>
      <c r="I1470" s="95">
        <f>Parts_Purchase[[#This Row],[Qty In]]*Parts_Purchase[[#This Row],[MRP]]</f>
        <v>0</v>
      </c>
      <c r="J1470" s="14">
        <f t="shared" si="54"/>
        <v>1</v>
      </c>
      <c r="K1470" s="37">
        <f t="shared" si="55"/>
        <v>1900</v>
      </c>
    </row>
    <row r="1471" spans="1:11" x14ac:dyDescent="0.35">
      <c r="A1471" s="93"/>
      <c r="B1471" s="94"/>
      <c r="C1471" s="95"/>
      <c r="D1471" s="95"/>
      <c r="E1471" s="95"/>
      <c r="F1471" s="95"/>
      <c r="G1471" s="95"/>
      <c r="H1471" s="95"/>
      <c r="I1471" s="95">
        <f>Parts_Purchase[[#This Row],[Qty In]]*Parts_Purchase[[#This Row],[MRP]]</f>
        <v>0</v>
      </c>
      <c r="J1471" s="14">
        <f t="shared" si="54"/>
        <v>1</v>
      </c>
      <c r="K1471" s="37">
        <f t="shared" si="55"/>
        <v>1900</v>
      </c>
    </row>
    <row r="1472" spans="1:11" x14ac:dyDescent="0.35">
      <c r="A1472" s="93"/>
      <c r="B1472" s="94"/>
      <c r="C1472" s="95"/>
      <c r="D1472" s="95"/>
      <c r="E1472" s="95"/>
      <c r="F1472" s="95"/>
      <c r="G1472" s="95"/>
      <c r="H1472" s="95"/>
      <c r="I1472" s="95">
        <f>Parts_Purchase[[#This Row],[Qty In]]*Parts_Purchase[[#This Row],[MRP]]</f>
        <v>0</v>
      </c>
      <c r="J1472" s="14">
        <f t="shared" si="54"/>
        <v>1</v>
      </c>
      <c r="K1472" s="37">
        <f t="shared" si="55"/>
        <v>1900</v>
      </c>
    </row>
    <row r="1473" spans="1:11" x14ac:dyDescent="0.35">
      <c r="A1473" s="93"/>
      <c r="B1473" s="94"/>
      <c r="C1473" s="95"/>
      <c r="D1473" s="95"/>
      <c r="E1473" s="95"/>
      <c r="F1473" s="95"/>
      <c r="G1473" s="95"/>
      <c r="H1473" s="95"/>
      <c r="I1473" s="95">
        <f>Parts_Purchase[[#This Row],[Qty In]]*Parts_Purchase[[#This Row],[MRP]]</f>
        <v>0</v>
      </c>
      <c r="J1473" s="14">
        <f t="shared" si="54"/>
        <v>1</v>
      </c>
      <c r="K1473" s="37">
        <f t="shared" si="55"/>
        <v>1900</v>
      </c>
    </row>
    <row r="1474" spans="1:11" x14ac:dyDescent="0.35">
      <c r="A1474" s="93"/>
      <c r="B1474" s="94"/>
      <c r="C1474" s="95"/>
      <c r="D1474" s="95"/>
      <c r="E1474" s="95"/>
      <c r="F1474" s="95"/>
      <c r="G1474" s="95"/>
      <c r="H1474" s="95"/>
      <c r="I1474" s="95">
        <f>Parts_Purchase[[#This Row],[Qty In]]*Parts_Purchase[[#This Row],[MRP]]</f>
        <v>0</v>
      </c>
      <c r="J1474" s="14">
        <f t="shared" si="54"/>
        <v>1</v>
      </c>
      <c r="K1474" s="37">
        <f t="shared" si="55"/>
        <v>1900</v>
      </c>
    </row>
    <row r="1475" spans="1:11" x14ac:dyDescent="0.35">
      <c r="A1475" s="93"/>
      <c r="B1475" s="94"/>
      <c r="C1475" s="95"/>
      <c r="D1475" s="95"/>
      <c r="E1475" s="95"/>
      <c r="F1475" s="95"/>
      <c r="G1475" s="95"/>
      <c r="H1475" s="95"/>
      <c r="I1475" s="95">
        <f>Parts_Purchase[[#This Row],[Qty In]]*Parts_Purchase[[#This Row],[MRP]]</f>
        <v>0</v>
      </c>
      <c r="J1475" s="14">
        <f t="shared" si="54"/>
        <v>1</v>
      </c>
      <c r="K1475" s="37">
        <f t="shared" si="55"/>
        <v>1900</v>
      </c>
    </row>
    <row r="1476" spans="1:11" x14ac:dyDescent="0.35">
      <c r="A1476" s="93"/>
      <c r="B1476" s="94"/>
      <c r="C1476" s="95"/>
      <c r="D1476" s="95"/>
      <c r="E1476" s="95"/>
      <c r="F1476" s="95"/>
      <c r="G1476" s="95"/>
      <c r="H1476" s="95"/>
      <c r="I1476" s="95">
        <f>Parts_Purchase[[#This Row],[Qty In]]*Parts_Purchase[[#This Row],[MRP]]</f>
        <v>0</v>
      </c>
      <c r="J1476" s="14">
        <f t="shared" si="54"/>
        <v>1</v>
      </c>
      <c r="K1476" s="37">
        <f t="shared" si="55"/>
        <v>1900</v>
      </c>
    </row>
    <row r="1477" spans="1:11" x14ac:dyDescent="0.35">
      <c r="A1477" s="93"/>
      <c r="B1477" s="94"/>
      <c r="C1477" s="95"/>
      <c r="D1477" s="95"/>
      <c r="E1477" s="95"/>
      <c r="F1477" s="95"/>
      <c r="G1477" s="95"/>
      <c r="H1477" s="95"/>
      <c r="I1477" s="95">
        <f>Parts_Purchase[[#This Row],[Qty In]]*Parts_Purchase[[#This Row],[MRP]]</f>
        <v>0</v>
      </c>
      <c r="J1477" s="14">
        <f t="shared" si="54"/>
        <v>1</v>
      </c>
      <c r="K1477" s="37">
        <f t="shared" si="55"/>
        <v>1900</v>
      </c>
    </row>
    <row r="1478" spans="1:11" x14ac:dyDescent="0.35">
      <c r="A1478" s="93"/>
      <c r="B1478" s="94"/>
      <c r="C1478" s="95"/>
      <c r="D1478" s="95"/>
      <c r="E1478" s="95"/>
      <c r="F1478" s="95"/>
      <c r="G1478" s="95"/>
      <c r="H1478" s="95"/>
      <c r="I1478" s="95">
        <f>Parts_Purchase[[#This Row],[Qty In]]*Parts_Purchase[[#This Row],[MRP]]</f>
        <v>0</v>
      </c>
      <c r="J1478" s="14">
        <f t="shared" si="54"/>
        <v>1</v>
      </c>
      <c r="K1478" s="37">
        <f t="shared" si="55"/>
        <v>1900</v>
      </c>
    </row>
    <row r="1479" spans="1:11" x14ac:dyDescent="0.35">
      <c r="A1479" s="93"/>
      <c r="B1479" s="94"/>
      <c r="C1479" s="95"/>
      <c r="D1479" s="95"/>
      <c r="E1479" s="95"/>
      <c r="F1479" s="95"/>
      <c r="G1479" s="95"/>
      <c r="H1479" s="95"/>
      <c r="I1479" s="95">
        <f>Parts_Purchase[[#This Row],[Qty In]]*Parts_Purchase[[#This Row],[MRP]]</f>
        <v>0</v>
      </c>
      <c r="J1479" s="14">
        <f t="shared" si="54"/>
        <v>1</v>
      </c>
      <c r="K1479" s="37">
        <f t="shared" si="55"/>
        <v>1900</v>
      </c>
    </row>
    <row r="1480" spans="1:11" x14ac:dyDescent="0.35">
      <c r="A1480" s="93"/>
      <c r="B1480" s="94"/>
      <c r="C1480" s="95"/>
      <c r="D1480" s="95"/>
      <c r="E1480" s="95"/>
      <c r="F1480" s="95"/>
      <c r="G1480" s="95"/>
      <c r="H1480" s="95"/>
      <c r="I1480" s="95">
        <f>Parts_Purchase[[#This Row],[Qty In]]*Parts_Purchase[[#This Row],[MRP]]</f>
        <v>0</v>
      </c>
      <c r="J1480" s="14">
        <f t="shared" si="54"/>
        <v>1</v>
      </c>
      <c r="K1480" s="37">
        <f t="shared" si="55"/>
        <v>1900</v>
      </c>
    </row>
    <row r="1481" spans="1:11" x14ac:dyDescent="0.35">
      <c r="A1481" s="93"/>
      <c r="B1481" s="94"/>
      <c r="C1481" s="95"/>
      <c r="D1481" s="95"/>
      <c r="E1481" s="95"/>
      <c r="F1481" s="95"/>
      <c r="G1481" s="95"/>
      <c r="H1481" s="95"/>
      <c r="I1481" s="95">
        <f>Parts_Purchase[[#This Row],[Qty In]]*Parts_Purchase[[#This Row],[MRP]]</f>
        <v>0</v>
      </c>
      <c r="J1481" s="14">
        <f t="shared" si="54"/>
        <v>1</v>
      </c>
      <c r="K1481" s="37">
        <f t="shared" si="55"/>
        <v>1900</v>
      </c>
    </row>
    <row r="1482" spans="1:11" x14ac:dyDescent="0.35">
      <c r="A1482" s="93"/>
      <c r="B1482" s="94"/>
      <c r="C1482" s="95"/>
      <c r="D1482" s="95"/>
      <c r="E1482" s="95"/>
      <c r="F1482" s="95"/>
      <c r="G1482" s="95"/>
      <c r="H1482" s="95"/>
      <c r="I1482" s="95">
        <f>Parts_Purchase[[#This Row],[Qty In]]*Parts_Purchase[[#This Row],[MRP]]</f>
        <v>0</v>
      </c>
      <c r="J1482" s="14">
        <f t="shared" si="54"/>
        <v>1</v>
      </c>
      <c r="K1482" s="37">
        <f t="shared" si="55"/>
        <v>1900</v>
      </c>
    </row>
    <row r="1483" spans="1:11" x14ac:dyDescent="0.35">
      <c r="A1483" s="93"/>
      <c r="B1483" s="94"/>
      <c r="C1483" s="95"/>
      <c r="D1483" s="95"/>
      <c r="E1483" s="95"/>
      <c r="F1483" s="95"/>
      <c r="G1483" s="95"/>
      <c r="H1483" s="95"/>
      <c r="I1483" s="95">
        <f>Parts_Purchase[[#This Row],[Qty In]]*Parts_Purchase[[#This Row],[MRP]]</f>
        <v>0</v>
      </c>
      <c r="J1483" s="14">
        <f t="shared" si="54"/>
        <v>1</v>
      </c>
      <c r="K1483" s="37">
        <f t="shared" si="55"/>
        <v>1900</v>
      </c>
    </row>
    <row r="1484" spans="1:11" x14ac:dyDescent="0.35">
      <c r="A1484" s="93"/>
      <c r="B1484" s="94"/>
      <c r="C1484" s="95"/>
      <c r="D1484" s="95"/>
      <c r="E1484" s="95"/>
      <c r="F1484" s="95"/>
      <c r="G1484" s="95"/>
      <c r="H1484" s="95"/>
      <c r="I1484" s="95">
        <f>Parts_Purchase[[#This Row],[Qty In]]*Parts_Purchase[[#This Row],[MRP]]</f>
        <v>0</v>
      </c>
      <c r="J1484" s="14">
        <f t="shared" si="54"/>
        <v>1</v>
      </c>
      <c r="K1484" s="37">
        <f t="shared" si="55"/>
        <v>1900</v>
      </c>
    </row>
    <row r="1485" spans="1:11" x14ac:dyDescent="0.35">
      <c r="A1485" s="93"/>
      <c r="B1485" s="94"/>
      <c r="C1485" s="95"/>
      <c r="D1485" s="95"/>
      <c r="E1485" s="95"/>
      <c r="F1485" s="95"/>
      <c r="G1485" s="95"/>
      <c r="H1485" s="95"/>
      <c r="I1485" s="95">
        <f>Parts_Purchase[[#This Row],[Qty In]]*Parts_Purchase[[#This Row],[MRP]]</f>
        <v>0</v>
      </c>
      <c r="J1485" s="14">
        <f t="shared" si="54"/>
        <v>1</v>
      </c>
      <c r="K1485" s="37">
        <f t="shared" si="55"/>
        <v>1900</v>
      </c>
    </row>
    <row r="1486" spans="1:11" x14ac:dyDescent="0.35">
      <c r="A1486" s="93"/>
      <c r="B1486" s="94"/>
      <c r="C1486" s="95"/>
      <c r="D1486" s="95"/>
      <c r="E1486" s="95"/>
      <c r="F1486" s="95"/>
      <c r="G1486" s="95"/>
      <c r="H1486" s="95"/>
      <c r="I1486" s="95">
        <f>Parts_Purchase[[#This Row],[Qty In]]*Parts_Purchase[[#This Row],[MRP]]</f>
        <v>0</v>
      </c>
      <c r="J1486" s="14">
        <f t="shared" si="54"/>
        <v>1</v>
      </c>
      <c r="K1486" s="37">
        <f t="shared" si="55"/>
        <v>1900</v>
      </c>
    </row>
    <row r="1487" spans="1:11" x14ac:dyDescent="0.35">
      <c r="A1487" s="93"/>
      <c r="B1487" s="94"/>
      <c r="C1487" s="95"/>
      <c r="D1487" s="95"/>
      <c r="E1487" s="95"/>
      <c r="F1487" s="95"/>
      <c r="G1487" s="95"/>
      <c r="H1487" s="95"/>
      <c r="I1487" s="95">
        <f>Parts_Purchase[[#This Row],[Qty In]]*Parts_Purchase[[#This Row],[MRP]]</f>
        <v>0</v>
      </c>
      <c r="J1487" s="14">
        <f t="shared" si="54"/>
        <v>1</v>
      </c>
      <c r="K1487" s="37">
        <f t="shared" si="55"/>
        <v>1900</v>
      </c>
    </row>
    <row r="1488" spans="1:11" x14ac:dyDescent="0.35">
      <c r="A1488" s="93"/>
      <c r="B1488" s="94"/>
      <c r="C1488" s="95"/>
      <c r="D1488" s="95"/>
      <c r="E1488" s="95"/>
      <c r="F1488" s="95"/>
      <c r="G1488" s="95"/>
      <c r="H1488" s="95"/>
      <c r="I1488" s="95">
        <f>Parts_Purchase[[#This Row],[Qty In]]*Parts_Purchase[[#This Row],[MRP]]</f>
        <v>0</v>
      </c>
      <c r="J1488" s="14">
        <f t="shared" si="54"/>
        <v>1</v>
      </c>
      <c r="K1488" s="37">
        <f t="shared" si="55"/>
        <v>1900</v>
      </c>
    </row>
    <row r="1489" spans="1:11" x14ac:dyDescent="0.35">
      <c r="A1489" s="93"/>
      <c r="B1489" s="94"/>
      <c r="C1489" s="95"/>
      <c r="D1489" s="95"/>
      <c r="E1489" s="95"/>
      <c r="F1489" s="95"/>
      <c r="G1489" s="95"/>
      <c r="H1489" s="95"/>
      <c r="I1489" s="95">
        <f>Parts_Purchase[[#This Row],[Qty In]]*Parts_Purchase[[#This Row],[MRP]]</f>
        <v>0</v>
      </c>
      <c r="J1489" s="14">
        <f t="shared" si="54"/>
        <v>1</v>
      </c>
      <c r="K1489" s="37">
        <f t="shared" si="55"/>
        <v>1900</v>
      </c>
    </row>
    <row r="1490" spans="1:11" x14ac:dyDescent="0.35">
      <c r="A1490" s="93"/>
      <c r="B1490" s="94"/>
      <c r="C1490" s="95"/>
      <c r="D1490" s="95"/>
      <c r="E1490" s="95"/>
      <c r="F1490" s="95"/>
      <c r="G1490" s="95"/>
      <c r="H1490" s="95"/>
      <c r="I1490" s="95">
        <f>Parts_Purchase[[#This Row],[Qty In]]*Parts_Purchase[[#This Row],[MRP]]</f>
        <v>0</v>
      </c>
      <c r="J1490" s="14">
        <f t="shared" si="54"/>
        <v>1</v>
      </c>
      <c r="K1490" s="37">
        <f t="shared" si="55"/>
        <v>1900</v>
      </c>
    </row>
    <row r="1491" spans="1:11" x14ac:dyDescent="0.35">
      <c r="A1491" s="93"/>
      <c r="B1491" s="94"/>
      <c r="C1491" s="95"/>
      <c r="D1491" s="95"/>
      <c r="E1491" s="95"/>
      <c r="F1491" s="95"/>
      <c r="G1491" s="95"/>
      <c r="H1491" s="95"/>
      <c r="I1491" s="95">
        <f>Parts_Purchase[[#This Row],[Qty In]]*Parts_Purchase[[#This Row],[MRP]]</f>
        <v>0</v>
      </c>
      <c r="J1491" s="14">
        <f t="shared" si="54"/>
        <v>1</v>
      </c>
      <c r="K1491" s="37">
        <f t="shared" si="55"/>
        <v>1900</v>
      </c>
    </row>
    <row r="1492" spans="1:11" x14ac:dyDescent="0.35">
      <c r="A1492" s="93"/>
      <c r="B1492" s="94"/>
      <c r="C1492" s="95"/>
      <c r="D1492" s="95"/>
      <c r="E1492" s="95"/>
      <c r="F1492" s="95"/>
      <c r="G1492" s="95"/>
      <c r="H1492" s="95"/>
      <c r="I1492" s="95">
        <f>Parts_Purchase[[#This Row],[Qty In]]*Parts_Purchase[[#This Row],[MRP]]</f>
        <v>0</v>
      </c>
      <c r="J1492" s="14">
        <f t="shared" si="54"/>
        <v>1</v>
      </c>
      <c r="K1492" s="37">
        <f t="shared" si="55"/>
        <v>1900</v>
      </c>
    </row>
    <row r="1493" spans="1:11" x14ac:dyDescent="0.35">
      <c r="A1493" s="93"/>
      <c r="B1493" s="94"/>
      <c r="C1493" s="95"/>
      <c r="D1493" s="95"/>
      <c r="E1493" s="95"/>
      <c r="F1493" s="95"/>
      <c r="G1493" s="95"/>
      <c r="H1493" s="95"/>
      <c r="I1493" s="95">
        <f>Parts_Purchase[[#This Row],[Qty In]]*Parts_Purchase[[#This Row],[MRP]]</f>
        <v>0</v>
      </c>
      <c r="J1493" s="14">
        <f t="shared" si="54"/>
        <v>1</v>
      </c>
      <c r="K1493" s="37">
        <f t="shared" si="55"/>
        <v>1900</v>
      </c>
    </row>
    <row r="1494" spans="1:11" x14ac:dyDescent="0.35">
      <c r="A1494" s="93"/>
      <c r="B1494" s="94"/>
      <c r="C1494" s="95"/>
      <c r="D1494" s="95"/>
      <c r="E1494" s="95"/>
      <c r="F1494" s="95"/>
      <c r="G1494" s="95"/>
      <c r="H1494" s="95"/>
      <c r="I1494" s="95">
        <f>Parts_Purchase[[#This Row],[Qty In]]*Parts_Purchase[[#This Row],[MRP]]</f>
        <v>0</v>
      </c>
      <c r="J1494" s="14">
        <f t="shared" si="54"/>
        <v>1</v>
      </c>
      <c r="K1494" s="37">
        <f t="shared" si="55"/>
        <v>1900</v>
      </c>
    </row>
    <row r="1495" spans="1:11" x14ac:dyDescent="0.35">
      <c r="A1495" s="93"/>
      <c r="B1495" s="94"/>
      <c r="C1495" s="95"/>
      <c r="D1495" s="95"/>
      <c r="E1495" s="95"/>
      <c r="F1495" s="95"/>
      <c r="G1495" s="95"/>
      <c r="H1495" s="95"/>
      <c r="I1495" s="95">
        <f>Parts_Purchase[[#This Row],[Qty In]]*Parts_Purchase[[#This Row],[MRP]]</f>
        <v>0</v>
      </c>
      <c r="J1495" s="14">
        <f t="shared" ref="J1495:J1558" si="56">MONTH(B1495)</f>
        <v>1</v>
      </c>
      <c r="K1495" s="37">
        <f t="shared" ref="K1495:K1558" si="57">YEAR(B1495)</f>
        <v>1900</v>
      </c>
    </row>
    <row r="1496" spans="1:11" x14ac:dyDescent="0.35">
      <c r="A1496" s="93"/>
      <c r="B1496" s="94"/>
      <c r="C1496" s="95"/>
      <c r="D1496" s="95"/>
      <c r="E1496" s="95"/>
      <c r="F1496" s="95"/>
      <c r="G1496" s="95"/>
      <c r="H1496" s="95"/>
      <c r="I1496" s="95">
        <f>Parts_Purchase[[#This Row],[Qty In]]*Parts_Purchase[[#This Row],[MRP]]</f>
        <v>0</v>
      </c>
      <c r="J1496" s="14">
        <f t="shared" si="56"/>
        <v>1</v>
      </c>
      <c r="K1496" s="37">
        <f t="shared" si="57"/>
        <v>1900</v>
      </c>
    </row>
    <row r="1497" spans="1:11" x14ac:dyDescent="0.35">
      <c r="A1497" s="93"/>
      <c r="B1497" s="94"/>
      <c r="C1497" s="95"/>
      <c r="D1497" s="95"/>
      <c r="E1497" s="95"/>
      <c r="F1497" s="95"/>
      <c r="G1497" s="95"/>
      <c r="H1497" s="95"/>
      <c r="I1497" s="95">
        <f>Parts_Purchase[[#This Row],[Qty In]]*Parts_Purchase[[#This Row],[MRP]]</f>
        <v>0</v>
      </c>
      <c r="J1497" s="14">
        <f t="shared" si="56"/>
        <v>1</v>
      </c>
      <c r="K1497" s="37">
        <f t="shared" si="57"/>
        <v>1900</v>
      </c>
    </row>
    <row r="1498" spans="1:11" x14ac:dyDescent="0.35">
      <c r="A1498" s="93"/>
      <c r="B1498" s="94"/>
      <c r="C1498" s="95"/>
      <c r="D1498" s="95"/>
      <c r="E1498" s="95"/>
      <c r="F1498" s="95"/>
      <c r="G1498" s="95"/>
      <c r="H1498" s="95"/>
      <c r="I1498" s="95">
        <f>Parts_Purchase[[#This Row],[Qty In]]*Parts_Purchase[[#This Row],[MRP]]</f>
        <v>0</v>
      </c>
      <c r="J1498" s="14">
        <f t="shared" si="56"/>
        <v>1</v>
      </c>
      <c r="K1498" s="37">
        <f t="shared" si="57"/>
        <v>1900</v>
      </c>
    </row>
    <row r="1499" spans="1:11" x14ac:dyDescent="0.35">
      <c r="A1499" s="93"/>
      <c r="B1499" s="94"/>
      <c r="C1499" s="95"/>
      <c r="D1499" s="95"/>
      <c r="E1499" s="95"/>
      <c r="F1499" s="95"/>
      <c r="G1499" s="95"/>
      <c r="H1499" s="95"/>
      <c r="I1499" s="95">
        <f>Parts_Purchase[[#This Row],[Qty In]]*Parts_Purchase[[#This Row],[MRP]]</f>
        <v>0</v>
      </c>
      <c r="J1499" s="14">
        <f t="shared" si="56"/>
        <v>1</v>
      </c>
      <c r="K1499" s="37">
        <f t="shared" si="57"/>
        <v>1900</v>
      </c>
    </row>
    <row r="1500" spans="1:11" x14ac:dyDescent="0.35">
      <c r="A1500" s="93"/>
      <c r="B1500" s="94"/>
      <c r="C1500" s="95"/>
      <c r="D1500" s="95"/>
      <c r="E1500" s="95"/>
      <c r="F1500" s="95"/>
      <c r="G1500" s="95"/>
      <c r="H1500" s="95"/>
      <c r="I1500" s="95">
        <f>Parts_Purchase[[#This Row],[Qty In]]*Parts_Purchase[[#This Row],[MRP]]</f>
        <v>0</v>
      </c>
      <c r="J1500" s="14">
        <f t="shared" si="56"/>
        <v>1</v>
      </c>
      <c r="K1500" s="37">
        <f t="shared" si="57"/>
        <v>1900</v>
      </c>
    </row>
    <row r="1501" spans="1:11" x14ac:dyDescent="0.35">
      <c r="A1501" s="93"/>
      <c r="B1501" s="94"/>
      <c r="C1501" s="95"/>
      <c r="D1501" s="95"/>
      <c r="E1501" s="95"/>
      <c r="F1501" s="95"/>
      <c r="G1501" s="95"/>
      <c r="H1501" s="95"/>
      <c r="I1501" s="95">
        <f>Parts_Purchase[[#This Row],[Qty In]]*Parts_Purchase[[#This Row],[MRP]]</f>
        <v>0</v>
      </c>
      <c r="J1501" s="14">
        <f t="shared" si="56"/>
        <v>1</v>
      </c>
      <c r="K1501" s="37">
        <f t="shared" si="57"/>
        <v>1900</v>
      </c>
    </row>
    <row r="1502" spans="1:11" x14ac:dyDescent="0.35">
      <c r="A1502" s="93"/>
      <c r="B1502" s="94"/>
      <c r="C1502" s="95"/>
      <c r="D1502" s="95"/>
      <c r="E1502" s="95"/>
      <c r="F1502" s="95"/>
      <c r="G1502" s="95"/>
      <c r="H1502" s="95"/>
      <c r="I1502" s="95">
        <f>Parts_Purchase[[#This Row],[Qty In]]*Parts_Purchase[[#This Row],[MRP]]</f>
        <v>0</v>
      </c>
      <c r="J1502" s="14">
        <f t="shared" si="56"/>
        <v>1</v>
      </c>
      <c r="K1502" s="37">
        <f t="shared" si="57"/>
        <v>1900</v>
      </c>
    </row>
    <row r="1503" spans="1:11" x14ac:dyDescent="0.35">
      <c r="A1503" s="93"/>
      <c r="B1503" s="94"/>
      <c r="C1503" s="95"/>
      <c r="D1503" s="95"/>
      <c r="E1503" s="95"/>
      <c r="F1503" s="95"/>
      <c r="G1503" s="95"/>
      <c r="H1503" s="95"/>
      <c r="I1503" s="95">
        <f>Parts_Purchase[[#This Row],[Qty In]]*Parts_Purchase[[#This Row],[MRP]]</f>
        <v>0</v>
      </c>
      <c r="J1503" s="14">
        <f t="shared" si="56"/>
        <v>1</v>
      </c>
      <c r="K1503" s="37">
        <f t="shared" si="57"/>
        <v>1900</v>
      </c>
    </row>
    <row r="1504" spans="1:11" x14ac:dyDescent="0.35">
      <c r="A1504" s="93"/>
      <c r="B1504" s="94"/>
      <c r="C1504" s="95"/>
      <c r="D1504" s="95"/>
      <c r="E1504" s="95"/>
      <c r="F1504" s="95"/>
      <c r="G1504" s="95"/>
      <c r="H1504" s="95"/>
      <c r="I1504" s="95">
        <f>Parts_Purchase[[#This Row],[Qty In]]*Parts_Purchase[[#This Row],[MRP]]</f>
        <v>0</v>
      </c>
      <c r="J1504" s="14">
        <f t="shared" si="56"/>
        <v>1</v>
      </c>
      <c r="K1504" s="37">
        <f t="shared" si="57"/>
        <v>1900</v>
      </c>
    </row>
    <row r="1505" spans="1:11" x14ac:dyDescent="0.35">
      <c r="A1505" s="93"/>
      <c r="B1505" s="94"/>
      <c r="C1505" s="95"/>
      <c r="D1505" s="95"/>
      <c r="E1505" s="95"/>
      <c r="F1505" s="95"/>
      <c r="G1505" s="95"/>
      <c r="H1505" s="95"/>
      <c r="I1505" s="95">
        <f>Parts_Purchase[[#This Row],[Qty In]]*Parts_Purchase[[#This Row],[MRP]]</f>
        <v>0</v>
      </c>
      <c r="J1505" s="14">
        <f t="shared" si="56"/>
        <v>1</v>
      </c>
      <c r="K1505" s="37">
        <f t="shared" si="57"/>
        <v>1900</v>
      </c>
    </row>
    <row r="1506" spans="1:11" x14ac:dyDescent="0.35">
      <c r="A1506" s="93"/>
      <c r="B1506" s="94"/>
      <c r="C1506" s="95"/>
      <c r="D1506" s="95"/>
      <c r="E1506" s="95"/>
      <c r="F1506" s="95"/>
      <c r="G1506" s="95"/>
      <c r="H1506" s="95"/>
      <c r="I1506" s="95">
        <f>Parts_Purchase[[#This Row],[Qty In]]*Parts_Purchase[[#This Row],[MRP]]</f>
        <v>0</v>
      </c>
      <c r="J1506" s="14">
        <f t="shared" si="56"/>
        <v>1</v>
      </c>
      <c r="K1506" s="37">
        <f t="shared" si="57"/>
        <v>1900</v>
      </c>
    </row>
    <row r="1507" spans="1:11" x14ac:dyDescent="0.35">
      <c r="A1507" s="93"/>
      <c r="B1507" s="94"/>
      <c r="C1507" s="95"/>
      <c r="D1507" s="95"/>
      <c r="E1507" s="95"/>
      <c r="F1507" s="95"/>
      <c r="G1507" s="95"/>
      <c r="H1507" s="95"/>
      <c r="I1507" s="95">
        <f>Parts_Purchase[[#This Row],[Qty In]]*Parts_Purchase[[#This Row],[MRP]]</f>
        <v>0</v>
      </c>
      <c r="J1507" s="14">
        <f t="shared" si="56"/>
        <v>1</v>
      </c>
      <c r="K1507" s="37">
        <f t="shared" si="57"/>
        <v>1900</v>
      </c>
    </row>
    <row r="1508" spans="1:11" x14ac:dyDescent="0.35">
      <c r="A1508" s="93"/>
      <c r="B1508" s="94"/>
      <c r="C1508" s="95"/>
      <c r="D1508" s="95"/>
      <c r="E1508" s="95"/>
      <c r="F1508" s="95"/>
      <c r="G1508" s="95"/>
      <c r="H1508" s="95"/>
      <c r="I1508" s="95">
        <f>Parts_Purchase[[#This Row],[Qty In]]*Parts_Purchase[[#This Row],[MRP]]</f>
        <v>0</v>
      </c>
      <c r="J1508" s="14">
        <f t="shared" si="56"/>
        <v>1</v>
      </c>
      <c r="K1508" s="37">
        <f t="shared" si="57"/>
        <v>1900</v>
      </c>
    </row>
    <row r="1509" spans="1:11" x14ac:dyDescent="0.35">
      <c r="A1509" s="93"/>
      <c r="B1509" s="94"/>
      <c r="C1509" s="95"/>
      <c r="D1509" s="95"/>
      <c r="E1509" s="95"/>
      <c r="F1509" s="95"/>
      <c r="G1509" s="95"/>
      <c r="H1509" s="95"/>
      <c r="I1509" s="95">
        <f>Parts_Purchase[[#This Row],[Qty In]]*Parts_Purchase[[#This Row],[MRP]]</f>
        <v>0</v>
      </c>
      <c r="J1509" s="14">
        <f t="shared" si="56"/>
        <v>1</v>
      </c>
      <c r="K1509" s="37">
        <f t="shared" si="57"/>
        <v>1900</v>
      </c>
    </row>
    <row r="1510" spans="1:11" x14ac:dyDescent="0.35">
      <c r="A1510" s="93"/>
      <c r="B1510" s="94"/>
      <c r="C1510" s="95"/>
      <c r="D1510" s="95"/>
      <c r="E1510" s="95"/>
      <c r="F1510" s="95"/>
      <c r="G1510" s="95"/>
      <c r="H1510" s="95"/>
      <c r="I1510" s="95">
        <f>Parts_Purchase[[#This Row],[Qty In]]*Parts_Purchase[[#This Row],[MRP]]</f>
        <v>0</v>
      </c>
      <c r="J1510" s="14">
        <f t="shared" si="56"/>
        <v>1</v>
      </c>
      <c r="K1510" s="37">
        <f t="shared" si="57"/>
        <v>1900</v>
      </c>
    </row>
    <row r="1511" spans="1:11" x14ac:dyDescent="0.35">
      <c r="A1511" s="93"/>
      <c r="B1511" s="94"/>
      <c r="C1511" s="95"/>
      <c r="D1511" s="95"/>
      <c r="E1511" s="95"/>
      <c r="F1511" s="95"/>
      <c r="G1511" s="95"/>
      <c r="H1511" s="95"/>
      <c r="I1511" s="95">
        <f>Parts_Purchase[[#This Row],[Qty In]]*Parts_Purchase[[#This Row],[MRP]]</f>
        <v>0</v>
      </c>
      <c r="J1511" s="14">
        <f t="shared" si="56"/>
        <v>1</v>
      </c>
      <c r="K1511" s="37">
        <f t="shared" si="57"/>
        <v>1900</v>
      </c>
    </row>
    <row r="1512" spans="1:11" x14ac:dyDescent="0.35">
      <c r="A1512" s="93"/>
      <c r="B1512" s="94"/>
      <c r="C1512" s="95"/>
      <c r="D1512" s="95"/>
      <c r="E1512" s="95"/>
      <c r="F1512" s="95"/>
      <c r="G1512" s="95"/>
      <c r="H1512" s="95"/>
      <c r="I1512" s="95">
        <f>Parts_Purchase[[#This Row],[Qty In]]*Parts_Purchase[[#This Row],[MRP]]</f>
        <v>0</v>
      </c>
      <c r="J1512" s="14">
        <f t="shared" si="56"/>
        <v>1</v>
      </c>
      <c r="K1512" s="37">
        <f t="shared" si="57"/>
        <v>1900</v>
      </c>
    </row>
    <row r="1513" spans="1:11" x14ac:dyDescent="0.35">
      <c r="A1513" s="93"/>
      <c r="B1513" s="94"/>
      <c r="C1513" s="95"/>
      <c r="D1513" s="95"/>
      <c r="E1513" s="95"/>
      <c r="F1513" s="95"/>
      <c r="G1513" s="95"/>
      <c r="H1513" s="95"/>
      <c r="I1513" s="95">
        <f>Parts_Purchase[[#This Row],[Qty In]]*Parts_Purchase[[#This Row],[MRP]]</f>
        <v>0</v>
      </c>
      <c r="J1513" s="14">
        <f t="shared" si="56"/>
        <v>1</v>
      </c>
      <c r="K1513" s="37">
        <f t="shared" si="57"/>
        <v>1900</v>
      </c>
    </row>
    <row r="1514" spans="1:11" x14ac:dyDescent="0.35">
      <c r="A1514" s="93"/>
      <c r="B1514" s="94"/>
      <c r="C1514" s="95"/>
      <c r="D1514" s="95"/>
      <c r="E1514" s="95"/>
      <c r="F1514" s="95"/>
      <c r="G1514" s="95"/>
      <c r="H1514" s="95"/>
      <c r="I1514" s="95">
        <f>Parts_Purchase[[#This Row],[Qty In]]*Parts_Purchase[[#This Row],[MRP]]</f>
        <v>0</v>
      </c>
      <c r="J1514" s="14">
        <f t="shared" si="56"/>
        <v>1</v>
      </c>
      <c r="K1514" s="37">
        <f t="shared" si="57"/>
        <v>1900</v>
      </c>
    </row>
    <row r="1515" spans="1:11" x14ac:dyDescent="0.35">
      <c r="A1515" s="93"/>
      <c r="B1515" s="94"/>
      <c r="C1515" s="95"/>
      <c r="D1515" s="95"/>
      <c r="E1515" s="95"/>
      <c r="F1515" s="95"/>
      <c r="G1515" s="95"/>
      <c r="H1515" s="95"/>
      <c r="I1515" s="95">
        <f>Parts_Purchase[[#This Row],[Qty In]]*Parts_Purchase[[#This Row],[MRP]]</f>
        <v>0</v>
      </c>
      <c r="J1515" s="14">
        <f t="shared" si="56"/>
        <v>1</v>
      </c>
      <c r="K1515" s="37">
        <f t="shared" si="57"/>
        <v>1900</v>
      </c>
    </row>
    <row r="1516" spans="1:11" x14ac:dyDescent="0.35">
      <c r="A1516" s="93"/>
      <c r="B1516" s="94"/>
      <c r="C1516" s="95"/>
      <c r="D1516" s="95"/>
      <c r="E1516" s="95"/>
      <c r="F1516" s="95"/>
      <c r="G1516" s="95"/>
      <c r="H1516" s="95"/>
      <c r="I1516" s="95">
        <f>Parts_Purchase[[#This Row],[Qty In]]*Parts_Purchase[[#This Row],[MRP]]</f>
        <v>0</v>
      </c>
      <c r="J1516" s="14">
        <f t="shared" si="56"/>
        <v>1</v>
      </c>
      <c r="K1516" s="37">
        <f t="shared" si="57"/>
        <v>1900</v>
      </c>
    </row>
    <row r="1517" spans="1:11" x14ac:dyDescent="0.35">
      <c r="A1517" s="93"/>
      <c r="B1517" s="94"/>
      <c r="C1517" s="95"/>
      <c r="D1517" s="95"/>
      <c r="E1517" s="95"/>
      <c r="F1517" s="95"/>
      <c r="G1517" s="95"/>
      <c r="H1517" s="95"/>
      <c r="I1517" s="95">
        <f>Parts_Purchase[[#This Row],[Qty In]]*Parts_Purchase[[#This Row],[MRP]]</f>
        <v>0</v>
      </c>
      <c r="J1517" s="14">
        <f t="shared" si="56"/>
        <v>1</v>
      </c>
      <c r="K1517" s="37">
        <f t="shared" si="57"/>
        <v>1900</v>
      </c>
    </row>
    <row r="1518" spans="1:11" x14ac:dyDescent="0.35">
      <c r="A1518" s="93"/>
      <c r="B1518" s="94"/>
      <c r="C1518" s="95"/>
      <c r="D1518" s="95"/>
      <c r="E1518" s="95"/>
      <c r="F1518" s="95"/>
      <c r="G1518" s="95"/>
      <c r="H1518" s="95"/>
      <c r="I1518" s="95">
        <f>Parts_Purchase[[#This Row],[Qty In]]*Parts_Purchase[[#This Row],[MRP]]</f>
        <v>0</v>
      </c>
      <c r="J1518" s="14">
        <f t="shared" si="56"/>
        <v>1</v>
      </c>
      <c r="K1518" s="37">
        <f t="shared" si="57"/>
        <v>1900</v>
      </c>
    </row>
    <row r="1519" spans="1:11" x14ac:dyDescent="0.35">
      <c r="A1519" s="93"/>
      <c r="B1519" s="94"/>
      <c r="C1519" s="95"/>
      <c r="D1519" s="95"/>
      <c r="E1519" s="95"/>
      <c r="F1519" s="95"/>
      <c r="G1519" s="95"/>
      <c r="H1519" s="95"/>
      <c r="I1519" s="95">
        <f>Parts_Purchase[[#This Row],[Qty In]]*Parts_Purchase[[#This Row],[MRP]]</f>
        <v>0</v>
      </c>
      <c r="J1519" s="14">
        <f t="shared" si="56"/>
        <v>1</v>
      </c>
      <c r="K1519" s="37">
        <f t="shared" si="57"/>
        <v>1900</v>
      </c>
    </row>
    <row r="1520" spans="1:11" x14ac:dyDescent="0.35">
      <c r="A1520" s="93"/>
      <c r="B1520" s="94"/>
      <c r="C1520" s="95"/>
      <c r="D1520" s="95"/>
      <c r="E1520" s="95"/>
      <c r="F1520" s="95"/>
      <c r="G1520" s="95"/>
      <c r="H1520" s="95"/>
      <c r="I1520" s="95">
        <f>Parts_Purchase[[#This Row],[Qty In]]*Parts_Purchase[[#This Row],[MRP]]</f>
        <v>0</v>
      </c>
      <c r="J1520" s="14">
        <f t="shared" si="56"/>
        <v>1</v>
      </c>
      <c r="K1520" s="37">
        <f t="shared" si="57"/>
        <v>1900</v>
      </c>
    </row>
    <row r="1521" spans="1:11" x14ac:dyDescent="0.35">
      <c r="A1521" s="93"/>
      <c r="B1521" s="94"/>
      <c r="C1521" s="95"/>
      <c r="D1521" s="95"/>
      <c r="E1521" s="95"/>
      <c r="F1521" s="95"/>
      <c r="G1521" s="95"/>
      <c r="H1521" s="95"/>
      <c r="I1521" s="95">
        <f>Parts_Purchase[[#This Row],[Qty In]]*Parts_Purchase[[#This Row],[MRP]]</f>
        <v>0</v>
      </c>
      <c r="J1521" s="14">
        <f t="shared" si="56"/>
        <v>1</v>
      </c>
      <c r="K1521" s="37">
        <f t="shared" si="57"/>
        <v>1900</v>
      </c>
    </row>
    <row r="1522" spans="1:11" x14ac:dyDescent="0.35">
      <c r="A1522" s="93"/>
      <c r="B1522" s="94"/>
      <c r="C1522" s="95"/>
      <c r="D1522" s="95"/>
      <c r="E1522" s="95"/>
      <c r="F1522" s="95"/>
      <c r="G1522" s="95"/>
      <c r="H1522" s="95"/>
      <c r="I1522" s="95">
        <f>Parts_Purchase[[#This Row],[Qty In]]*Parts_Purchase[[#This Row],[MRP]]</f>
        <v>0</v>
      </c>
      <c r="J1522" s="14">
        <f t="shared" si="56"/>
        <v>1</v>
      </c>
      <c r="K1522" s="37">
        <f t="shared" si="57"/>
        <v>1900</v>
      </c>
    </row>
    <row r="1523" spans="1:11" x14ac:dyDescent="0.35">
      <c r="A1523" s="93"/>
      <c r="B1523" s="94"/>
      <c r="C1523" s="95"/>
      <c r="D1523" s="95"/>
      <c r="E1523" s="95"/>
      <c r="F1523" s="95"/>
      <c r="G1523" s="95"/>
      <c r="H1523" s="95"/>
      <c r="I1523" s="95">
        <f>Parts_Purchase[[#This Row],[Qty In]]*Parts_Purchase[[#This Row],[MRP]]</f>
        <v>0</v>
      </c>
      <c r="J1523" s="14">
        <f t="shared" si="56"/>
        <v>1</v>
      </c>
      <c r="K1523" s="37">
        <f t="shared" si="57"/>
        <v>1900</v>
      </c>
    </row>
    <row r="1524" spans="1:11" x14ac:dyDescent="0.35">
      <c r="A1524" s="93"/>
      <c r="B1524" s="94"/>
      <c r="C1524" s="95"/>
      <c r="D1524" s="95"/>
      <c r="E1524" s="95"/>
      <c r="F1524" s="95"/>
      <c r="G1524" s="95"/>
      <c r="H1524" s="95"/>
      <c r="I1524" s="95">
        <f>Parts_Purchase[[#This Row],[Qty In]]*Parts_Purchase[[#This Row],[MRP]]</f>
        <v>0</v>
      </c>
      <c r="J1524" s="14">
        <f t="shared" si="56"/>
        <v>1</v>
      </c>
      <c r="K1524" s="37">
        <f t="shared" si="57"/>
        <v>1900</v>
      </c>
    </row>
    <row r="1525" spans="1:11" x14ac:dyDescent="0.35">
      <c r="A1525" s="93"/>
      <c r="B1525" s="94"/>
      <c r="C1525" s="95"/>
      <c r="D1525" s="95"/>
      <c r="E1525" s="95"/>
      <c r="F1525" s="95"/>
      <c r="G1525" s="95"/>
      <c r="H1525" s="95"/>
      <c r="I1525" s="95">
        <f>Parts_Purchase[[#This Row],[Qty In]]*Parts_Purchase[[#This Row],[MRP]]</f>
        <v>0</v>
      </c>
      <c r="J1525" s="14">
        <f t="shared" si="56"/>
        <v>1</v>
      </c>
      <c r="K1525" s="37">
        <f t="shared" si="57"/>
        <v>1900</v>
      </c>
    </row>
    <row r="1526" spans="1:11" x14ac:dyDescent="0.35">
      <c r="A1526" s="93"/>
      <c r="B1526" s="94"/>
      <c r="C1526" s="95"/>
      <c r="D1526" s="95"/>
      <c r="E1526" s="95"/>
      <c r="F1526" s="95"/>
      <c r="G1526" s="95"/>
      <c r="H1526" s="95"/>
      <c r="I1526" s="95">
        <f>Parts_Purchase[[#This Row],[Qty In]]*Parts_Purchase[[#This Row],[MRP]]</f>
        <v>0</v>
      </c>
      <c r="J1526" s="14">
        <f t="shared" si="56"/>
        <v>1</v>
      </c>
      <c r="K1526" s="37">
        <f t="shared" si="57"/>
        <v>1900</v>
      </c>
    </row>
    <row r="1527" spans="1:11" x14ac:dyDescent="0.35">
      <c r="A1527" s="93"/>
      <c r="B1527" s="94"/>
      <c r="C1527" s="95"/>
      <c r="D1527" s="95"/>
      <c r="E1527" s="95"/>
      <c r="F1527" s="95"/>
      <c r="G1527" s="95"/>
      <c r="H1527" s="95"/>
      <c r="I1527" s="95">
        <f>Parts_Purchase[[#This Row],[Qty In]]*Parts_Purchase[[#This Row],[MRP]]</f>
        <v>0</v>
      </c>
      <c r="J1527" s="14">
        <f t="shared" si="56"/>
        <v>1</v>
      </c>
      <c r="K1527" s="37">
        <f t="shared" si="57"/>
        <v>1900</v>
      </c>
    </row>
    <row r="1528" spans="1:11" x14ac:dyDescent="0.35">
      <c r="A1528" s="93"/>
      <c r="B1528" s="94"/>
      <c r="C1528" s="95"/>
      <c r="D1528" s="95"/>
      <c r="E1528" s="95"/>
      <c r="F1528" s="95"/>
      <c r="G1528" s="95"/>
      <c r="H1528" s="95"/>
      <c r="I1528" s="95">
        <f>Parts_Purchase[[#This Row],[Qty In]]*Parts_Purchase[[#This Row],[MRP]]</f>
        <v>0</v>
      </c>
      <c r="J1528" s="14">
        <f t="shared" si="56"/>
        <v>1</v>
      </c>
      <c r="K1528" s="37">
        <f t="shared" si="57"/>
        <v>1900</v>
      </c>
    </row>
    <row r="1529" spans="1:11" x14ac:dyDescent="0.35">
      <c r="A1529" s="93"/>
      <c r="B1529" s="94"/>
      <c r="C1529" s="95"/>
      <c r="D1529" s="95"/>
      <c r="E1529" s="95"/>
      <c r="F1529" s="95"/>
      <c r="G1529" s="95"/>
      <c r="H1529" s="95"/>
      <c r="I1529" s="95">
        <f>Parts_Purchase[[#This Row],[Qty In]]*Parts_Purchase[[#This Row],[MRP]]</f>
        <v>0</v>
      </c>
      <c r="J1529" s="14">
        <f t="shared" si="56"/>
        <v>1</v>
      </c>
      <c r="K1529" s="37">
        <f t="shared" si="57"/>
        <v>1900</v>
      </c>
    </row>
    <row r="1530" spans="1:11" x14ac:dyDescent="0.35">
      <c r="A1530" s="93"/>
      <c r="B1530" s="94"/>
      <c r="C1530" s="95"/>
      <c r="D1530" s="95"/>
      <c r="E1530" s="95"/>
      <c r="F1530" s="95"/>
      <c r="G1530" s="95"/>
      <c r="H1530" s="95"/>
      <c r="I1530" s="95">
        <f>Parts_Purchase[[#This Row],[Qty In]]*Parts_Purchase[[#This Row],[MRP]]</f>
        <v>0</v>
      </c>
      <c r="J1530" s="14">
        <f t="shared" si="56"/>
        <v>1</v>
      </c>
      <c r="K1530" s="37">
        <f t="shared" si="57"/>
        <v>1900</v>
      </c>
    </row>
    <row r="1531" spans="1:11" x14ac:dyDescent="0.35">
      <c r="A1531" s="93"/>
      <c r="B1531" s="94"/>
      <c r="C1531" s="95"/>
      <c r="D1531" s="95"/>
      <c r="E1531" s="95"/>
      <c r="F1531" s="95"/>
      <c r="G1531" s="95"/>
      <c r="H1531" s="95"/>
      <c r="I1531" s="95">
        <f>Parts_Purchase[[#This Row],[Qty In]]*Parts_Purchase[[#This Row],[MRP]]</f>
        <v>0</v>
      </c>
      <c r="J1531" s="14">
        <f t="shared" si="56"/>
        <v>1</v>
      </c>
      <c r="K1531" s="37">
        <f t="shared" si="57"/>
        <v>1900</v>
      </c>
    </row>
    <row r="1532" spans="1:11" x14ac:dyDescent="0.35">
      <c r="A1532" s="93"/>
      <c r="B1532" s="94"/>
      <c r="C1532" s="95"/>
      <c r="D1532" s="95"/>
      <c r="E1532" s="95"/>
      <c r="F1532" s="95"/>
      <c r="G1532" s="95"/>
      <c r="H1532" s="95"/>
      <c r="I1532" s="95">
        <f>Parts_Purchase[[#This Row],[Qty In]]*Parts_Purchase[[#This Row],[MRP]]</f>
        <v>0</v>
      </c>
      <c r="J1532" s="14">
        <f t="shared" si="56"/>
        <v>1</v>
      </c>
      <c r="K1532" s="37">
        <f t="shared" si="57"/>
        <v>1900</v>
      </c>
    </row>
    <row r="1533" spans="1:11" x14ac:dyDescent="0.35">
      <c r="A1533" s="93"/>
      <c r="B1533" s="94"/>
      <c r="C1533" s="95"/>
      <c r="D1533" s="95"/>
      <c r="E1533" s="95"/>
      <c r="F1533" s="95"/>
      <c r="G1533" s="95"/>
      <c r="H1533" s="95"/>
      <c r="I1533" s="95">
        <f>Parts_Purchase[[#This Row],[Qty In]]*Parts_Purchase[[#This Row],[MRP]]</f>
        <v>0</v>
      </c>
      <c r="J1533" s="14">
        <f t="shared" si="56"/>
        <v>1</v>
      </c>
      <c r="K1533" s="37">
        <f t="shared" si="57"/>
        <v>1900</v>
      </c>
    </row>
    <row r="1534" spans="1:11" x14ac:dyDescent="0.35">
      <c r="A1534" s="93"/>
      <c r="B1534" s="94"/>
      <c r="C1534" s="95"/>
      <c r="D1534" s="95"/>
      <c r="E1534" s="95"/>
      <c r="F1534" s="95"/>
      <c r="G1534" s="95"/>
      <c r="H1534" s="95"/>
      <c r="I1534" s="95">
        <f>Parts_Purchase[[#This Row],[Qty In]]*Parts_Purchase[[#This Row],[MRP]]</f>
        <v>0</v>
      </c>
      <c r="J1534" s="14">
        <f t="shared" si="56"/>
        <v>1</v>
      </c>
      <c r="K1534" s="37">
        <f t="shared" si="57"/>
        <v>1900</v>
      </c>
    </row>
    <row r="1535" spans="1:11" x14ac:dyDescent="0.35">
      <c r="A1535" s="93"/>
      <c r="B1535" s="94"/>
      <c r="C1535" s="95"/>
      <c r="D1535" s="95"/>
      <c r="E1535" s="95"/>
      <c r="F1535" s="95"/>
      <c r="G1535" s="95"/>
      <c r="H1535" s="95"/>
      <c r="I1535" s="95">
        <f>Parts_Purchase[[#This Row],[Qty In]]*Parts_Purchase[[#This Row],[MRP]]</f>
        <v>0</v>
      </c>
      <c r="J1535" s="14">
        <f t="shared" si="56"/>
        <v>1</v>
      </c>
      <c r="K1535" s="37">
        <f t="shared" si="57"/>
        <v>1900</v>
      </c>
    </row>
    <row r="1536" spans="1:11" x14ac:dyDescent="0.35">
      <c r="A1536" s="93"/>
      <c r="B1536" s="94"/>
      <c r="C1536" s="95"/>
      <c r="D1536" s="95"/>
      <c r="E1536" s="95"/>
      <c r="F1536" s="95"/>
      <c r="G1536" s="95"/>
      <c r="H1536" s="95"/>
      <c r="I1536" s="95">
        <f>Parts_Purchase[[#This Row],[Qty In]]*Parts_Purchase[[#This Row],[MRP]]</f>
        <v>0</v>
      </c>
      <c r="J1536" s="14">
        <f t="shared" si="56"/>
        <v>1</v>
      </c>
      <c r="K1536" s="37">
        <f t="shared" si="57"/>
        <v>1900</v>
      </c>
    </row>
    <row r="1537" spans="1:11" x14ac:dyDescent="0.35">
      <c r="A1537" s="93"/>
      <c r="B1537" s="94"/>
      <c r="C1537" s="95"/>
      <c r="D1537" s="95"/>
      <c r="E1537" s="95"/>
      <c r="F1537" s="95"/>
      <c r="G1537" s="95"/>
      <c r="H1537" s="95"/>
      <c r="I1537" s="95">
        <f>Parts_Purchase[[#This Row],[Qty In]]*Parts_Purchase[[#This Row],[MRP]]</f>
        <v>0</v>
      </c>
      <c r="J1537" s="14">
        <f t="shared" si="56"/>
        <v>1</v>
      </c>
      <c r="K1537" s="37">
        <f t="shared" si="57"/>
        <v>1900</v>
      </c>
    </row>
    <row r="1538" spans="1:11" x14ac:dyDescent="0.35">
      <c r="A1538" s="93"/>
      <c r="B1538" s="94"/>
      <c r="C1538" s="95"/>
      <c r="D1538" s="95"/>
      <c r="E1538" s="95"/>
      <c r="F1538" s="95"/>
      <c r="G1538" s="95"/>
      <c r="H1538" s="95"/>
      <c r="I1538" s="95">
        <f>Parts_Purchase[[#This Row],[Qty In]]*Parts_Purchase[[#This Row],[MRP]]</f>
        <v>0</v>
      </c>
      <c r="J1538" s="14">
        <f t="shared" si="56"/>
        <v>1</v>
      </c>
      <c r="K1538" s="37">
        <f t="shared" si="57"/>
        <v>1900</v>
      </c>
    </row>
    <row r="1539" spans="1:11" x14ac:dyDescent="0.35">
      <c r="A1539" s="93"/>
      <c r="B1539" s="94"/>
      <c r="C1539" s="95"/>
      <c r="D1539" s="95"/>
      <c r="E1539" s="95"/>
      <c r="F1539" s="95"/>
      <c r="G1539" s="95"/>
      <c r="H1539" s="95"/>
      <c r="I1539" s="95">
        <f>Parts_Purchase[[#This Row],[Qty In]]*Parts_Purchase[[#This Row],[MRP]]</f>
        <v>0</v>
      </c>
      <c r="J1539" s="14">
        <f t="shared" si="56"/>
        <v>1</v>
      </c>
      <c r="K1539" s="37">
        <f t="shared" si="57"/>
        <v>1900</v>
      </c>
    </row>
    <row r="1540" spans="1:11" x14ac:dyDescent="0.35">
      <c r="A1540" s="93"/>
      <c r="B1540" s="94"/>
      <c r="C1540" s="95"/>
      <c r="D1540" s="95"/>
      <c r="E1540" s="95"/>
      <c r="F1540" s="95"/>
      <c r="G1540" s="95"/>
      <c r="H1540" s="95"/>
      <c r="I1540" s="95">
        <f>Parts_Purchase[[#This Row],[Qty In]]*Parts_Purchase[[#This Row],[MRP]]</f>
        <v>0</v>
      </c>
      <c r="J1540" s="14">
        <f t="shared" si="56"/>
        <v>1</v>
      </c>
      <c r="K1540" s="37">
        <f t="shared" si="57"/>
        <v>1900</v>
      </c>
    </row>
    <row r="1541" spans="1:11" x14ac:dyDescent="0.35">
      <c r="A1541" s="93"/>
      <c r="B1541" s="94"/>
      <c r="C1541" s="95"/>
      <c r="D1541" s="95"/>
      <c r="E1541" s="95"/>
      <c r="F1541" s="95"/>
      <c r="G1541" s="95"/>
      <c r="H1541" s="95"/>
      <c r="I1541" s="95">
        <f>Parts_Purchase[[#This Row],[Qty In]]*Parts_Purchase[[#This Row],[MRP]]</f>
        <v>0</v>
      </c>
      <c r="J1541" s="14">
        <f t="shared" si="56"/>
        <v>1</v>
      </c>
      <c r="K1541" s="37">
        <f t="shared" si="57"/>
        <v>1900</v>
      </c>
    </row>
    <row r="1542" spans="1:11" x14ac:dyDescent="0.35">
      <c r="A1542" s="93"/>
      <c r="B1542" s="94"/>
      <c r="C1542" s="95"/>
      <c r="D1542" s="95"/>
      <c r="E1542" s="95"/>
      <c r="F1542" s="95"/>
      <c r="G1542" s="95"/>
      <c r="H1542" s="95"/>
      <c r="I1542" s="95">
        <f>Parts_Purchase[[#This Row],[Qty In]]*Parts_Purchase[[#This Row],[MRP]]</f>
        <v>0</v>
      </c>
      <c r="J1542" s="14">
        <f t="shared" si="56"/>
        <v>1</v>
      </c>
      <c r="K1542" s="37">
        <f t="shared" si="57"/>
        <v>1900</v>
      </c>
    </row>
    <row r="1543" spans="1:11" x14ac:dyDescent="0.35">
      <c r="A1543" s="93"/>
      <c r="B1543" s="94"/>
      <c r="C1543" s="95"/>
      <c r="D1543" s="95"/>
      <c r="E1543" s="95"/>
      <c r="F1543" s="95"/>
      <c r="G1543" s="95"/>
      <c r="H1543" s="95"/>
      <c r="I1543" s="95">
        <f>Parts_Purchase[[#This Row],[Qty In]]*Parts_Purchase[[#This Row],[MRP]]</f>
        <v>0</v>
      </c>
      <c r="J1543" s="14">
        <f t="shared" si="56"/>
        <v>1</v>
      </c>
      <c r="K1543" s="37">
        <f t="shared" si="57"/>
        <v>1900</v>
      </c>
    </row>
    <row r="1544" spans="1:11" x14ac:dyDescent="0.35">
      <c r="A1544" s="93"/>
      <c r="B1544" s="94"/>
      <c r="C1544" s="95"/>
      <c r="D1544" s="95"/>
      <c r="E1544" s="95"/>
      <c r="F1544" s="95"/>
      <c r="G1544" s="95"/>
      <c r="H1544" s="95"/>
      <c r="I1544" s="95">
        <f>Parts_Purchase[[#This Row],[Qty In]]*Parts_Purchase[[#This Row],[MRP]]</f>
        <v>0</v>
      </c>
      <c r="J1544" s="14">
        <f t="shared" si="56"/>
        <v>1</v>
      </c>
      <c r="K1544" s="37">
        <f t="shared" si="57"/>
        <v>1900</v>
      </c>
    </row>
    <row r="1545" spans="1:11" x14ac:dyDescent="0.35">
      <c r="A1545" s="93"/>
      <c r="B1545" s="94"/>
      <c r="C1545" s="95"/>
      <c r="D1545" s="95"/>
      <c r="E1545" s="95"/>
      <c r="F1545" s="95"/>
      <c r="G1545" s="95"/>
      <c r="H1545" s="95"/>
      <c r="I1545" s="95">
        <f>Parts_Purchase[[#This Row],[Qty In]]*Parts_Purchase[[#This Row],[MRP]]</f>
        <v>0</v>
      </c>
      <c r="J1545" s="14">
        <f t="shared" si="56"/>
        <v>1</v>
      </c>
      <c r="K1545" s="37">
        <f t="shared" si="57"/>
        <v>1900</v>
      </c>
    </row>
    <row r="1546" spans="1:11" x14ac:dyDescent="0.35">
      <c r="A1546" s="93"/>
      <c r="B1546" s="94"/>
      <c r="C1546" s="95"/>
      <c r="D1546" s="95"/>
      <c r="E1546" s="95"/>
      <c r="F1546" s="95"/>
      <c r="G1546" s="95"/>
      <c r="H1546" s="95"/>
      <c r="I1546" s="95">
        <f>Parts_Purchase[[#This Row],[Qty In]]*Parts_Purchase[[#This Row],[MRP]]</f>
        <v>0</v>
      </c>
      <c r="J1546" s="14">
        <f t="shared" si="56"/>
        <v>1</v>
      </c>
      <c r="K1546" s="37">
        <f t="shared" si="57"/>
        <v>1900</v>
      </c>
    </row>
    <row r="1547" spans="1:11" x14ac:dyDescent="0.35">
      <c r="A1547" s="93"/>
      <c r="B1547" s="94"/>
      <c r="C1547" s="95"/>
      <c r="D1547" s="95"/>
      <c r="E1547" s="95"/>
      <c r="F1547" s="95"/>
      <c r="G1547" s="95"/>
      <c r="H1547" s="95"/>
      <c r="I1547" s="95">
        <f>Parts_Purchase[[#This Row],[Qty In]]*Parts_Purchase[[#This Row],[MRP]]</f>
        <v>0</v>
      </c>
      <c r="J1547" s="14">
        <f t="shared" si="56"/>
        <v>1</v>
      </c>
      <c r="K1547" s="37">
        <f t="shared" si="57"/>
        <v>1900</v>
      </c>
    </row>
    <row r="1548" spans="1:11" x14ac:dyDescent="0.35">
      <c r="A1548" s="93"/>
      <c r="B1548" s="94"/>
      <c r="C1548" s="95"/>
      <c r="D1548" s="95"/>
      <c r="E1548" s="95"/>
      <c r="F1548" s="95"/>
      <c r="G1548" s="95"/>
      <c r="H1548" s="95"/>
      <c r="I1548" s="95">
        <f>Parts_Purchase[[#This Row],[Qty In]]*Parts_Purchase[[#This Row],[MRP]]</f>
        <v>0</v>
      </c>
      <c r="J1548" s="14">
        <f t="shared" si="56"/>
        <v>1</v>
      </c>
      <c r="K1548" s="37">
        <f t="shared" si="57"/>
        <v>1900</v>
      </c>
    </row>
    <row r="1549" spans="1:11" x14ac:dyDescent="0.35">
      <c r="A1549" s="93"/>
      <c r="B1549" s="94"/>
      <c r="C1549" s="95"/>
      <c r="D1549" s="95"/>
      <c r="E1549" s="95"/>
      <c r="F1549" s="95"/>
      <c r="G1549" s="95"/>
      <c r="H1549" s="95"/>
      <c r="I1549" s="95">
        <f>Parts_Purchase[[#This Row],[Qty In]]*Parts_Purchase[[#This Row],[MRP]]</f>
        <v>0</v>
      </c>
      <c r="J1549" s="14">
        <f t="shared" si="56"/>
        <v>1</v>
      </c>
      <c r="K1549" s="37">
        <f t="shared" si="57"/>
        <v>1900</v>
      </c>
    </row>
    <row r="1550" spans="1:11" x14ac:dyDescent="0.35">
      <c r="A1550" s="93"/>
      <c r="B1550" s="94"/>
      <c r="C1550" s="95"/>
      <c r="D1550" s="95"/>
      <c r="E1550" s="95"/>
      <c r="F1550" s="95"/>
      <c r="G1550" s="95"/>
      <c r="H1550" s="95"/>
      <c r="I1550" s="95">
        <f>Parts_Purchase[[#This Row],[Qty In]]*Parts_Purchase[[#This Row],[MRP]]</f>
        <v>0</v>
      </c>
      <c r="J1550" s="14">
        <f t="shared" si="56"/>
        <v>1</v>
      </c>
      <c r="K1550" s="37">
        <f t="shared" si="57"/>
        <v>1900</v>
      </c>
    </row>
    <row r="1551" spans="1:11" x14ac:dyDescent="0.35">
      <c r="A1551" s="93"/>
      <c r="B1551" s="94"/>
      <c r="C1551" s="95"/>
      <c r="D1551" s="95"/>
      <c r="E1551" s="95"/>
      <c r="F1551" s="95"/>
      <c r="G1551" s="95"/>
      <c r="H1551" s="95"/>
      <c r="I1551" s="95">
        <f>Parts_Purchase[[#This Row],[Qty In]]*Parts_Purchase[[#This Row],[MRP]]</f>
        <v>0</v>
      </c>
      <c r="J1551" s="14">
        <f t="shared" si="56"/>
        <v>1</v>
      </c>
      <c r="K1551" s="37">
        <f t="shared" si="57"/>
        <v>1900</v>
      </c>
    </row>
    <row r="1552" spans="1:11" x14ac:dyDescent="0.35">
      <c r="A1552" s="93"/>
      <c r="B1552" s="94"/>
      <c r="C1552" s="95"/>
      <c r="D1552" s="95"/>
      <c r="E1552" s="95"/>
      <c r="F1552" s="95"/>
      <c r="G1552" s="95"/>
      <c r="H1552" s="95"/>
      <c r="I1552" s="95">
        <f>Parts_Purchase[[#This Row],[Qty In]]*Parts_Purchase[[#This Row],[MRP]]</f>
        <v>0</v>
      </c>
      <c r="J1552" s="14">
        <f t="shared" si="56"/>
        <v>1</v>
      </c>
      <c r="K1552" s="37">
        <f t="shared" si="57"/>
        <v>1900</v>
      </c>
    </row>
    <row r="1553" spans="1:11" x14ac:dyDescent="0.35">
      <c r="A1553" s="93"/>
      <c r="B1553" s="94"/>
      <c r="C1553" s="95"/>
      <c r="D1553" s="95"/>
      <c r="E1553" s="95"/>
      <c r="F1553" s="95"/>
      <c r="G1553" s="95"/>
      <c r="H1553" s="95"/>
      <c r="I1553" s="95">
        <f>Parts_Purchase[[#This Row],[Qty In]]*Parts_Purchase[[#This Row],[MRP]]</f>
        <v>0</v>
      </c>
      <c r="J1553" s="14">
        <f t="shared" si="56"/>
        <v>1</v>
      </c>
      <c r="K1553" s="37">
        <f t="shared" si="57"/>
        <v>1900</v>
      </c>
    </row>
    <row r="1554" spans="1:11" x14ac:dyDescent="0.35">
      <c r="A1554" s="93"/>
      <c r="B1554" s="94"/>
      <c r="C1554" s="95"/>
      <c r="D1554" s="95"/>
      <c r="E1554" s="95"/>
      <c r="F1554" s="95"/>
      <c r="G1554" s="95"/>
      <c r="H1554" s="95"/>
      <c r="I1554" s="95">
        <f>Parts_Purchase[[#This Row],[Qty In]]*Parts_Purchase[[#This Row],[MRP]]</f>
        <v>0</v>
      </c>
      <c r="J1554" s="14">
        <f t="shared" si="56"/>
        <v>1</v>
      </c>
      <c r="K1554" s="37">
        <f t="shared" si="57"/>
        <v>1900</v>
      </c>
    </row>
    <row r="1555" spans="1:11" x14ac:dyDescent="0.35">
      <c r="A1555" s="93"/>
      <c r="B1555" s="94"/>
      <c r="C1555" s="95"/>
      <c r="D1555" s="95"/>
      <c r="E1555" s="95"/>
      <c r="F1555" s="95"/>
      <c r="G1555" s="95"/>
      <c r="H1555" s="95"/>
      <c r="I1555" s="95">
        <f>Parts_Purchase[[#This Row],[Qty In]]*Parts_Purchase[[#This Row],[MRP]]</f>
        <v>0</v>
      </c>
      <c r="J1555" s="14">
        <f t="shared" si="56"/>
        <v>1</v>
      </c>
      <c r="K1555" s="37">
        <f t="shared" si="57"/>
        <v>1900</v>
      </c>
    </row>
    <row r="1556" spans="1:11" x14ac:dyDescent="0.35">
      <c r="A1556" s="93"/>
      <c r="B1556" s="94"/>
      <c r="C1556" s="95"/>
      <c r="D1556" s="95"/>
      <c r="E1556" s="95"/>
      <c r="F1556" s="95"/>
      <c r="G1556" s="95"/>
      <c r="H1556" s="95"/>
      <c r="I1556" s="95">
        <f>Parts_Purchase[[#This Row],[Qty In]]*Parts_Purchase[[#This Row],[MRP]]</f>
        <v>0</v>
      </c>
      <c r="J1556" s="14">
        <f t="shared" si="56"/>
        <v>1</v>
      </c>
      <c r="K1556" s="37">
        <f t="shared" si="57"/>
        <v>1900</v>
      </c>
    </row>
    <row r="1557" spans="1:11" x14ac:dyDescent="0.35">
      <c r="A1557" s="93"/>
      <c r="B1557" s="94"/>
      <c r="C1557" s="95"/>
      <c r="D1557" s="95"/>
      <c r="E1557" s="95"/>
      <c r="F1557" s="95"/>
      <c r="G1557" s="95"/>
      <c r="H1557" s="95"/>
      <c r="I1557" s="95">
        <f>Parts_Purchase[[#This Row],[Qty In]]*Parts_Purchase[[#This Row],[MRP]]</f>
        <v>0</v>
      </c>
      <c r="J1557" s="14">
        <f t="shared" si="56"/>
        <v>1</v>
      </c>
      <c r="K1557" s="37">
        <f t="shared" si="57"/>
        <v>1900</v>
      </c>
    </row>
    <row r="1558" spans="1:11" x14ac:dyDescent="0.35">
      <c r="A1558" s="93"/>
      <c r="B1558" s="94"/>
      <c r="C1558" s="95"/>
      <c r="D1558" s="95"/>
      <c r="E1558" s="95"/>
      <c r="F1558" s="95"/>
      <c r="G1558" s="95"/>
      <c r="H1558" s="95"/>
      <c r="I1558" s="95">
        <f>Parts_Purchase[[#This Row],[Qty In]]*Parts_Purchase[[#This Row],[MRP]]</f>
        <v>0</v>
      </c>
      <c r="J1558" s="14">
        <f t="shared" si="56"/>
        <v>1</v>
      </c>
      <c r="K1558" s="37">
        <f t="shared" si="57"/>
        <v>1900</v>
      </c>
    </row>
    <row r="1559" spans="1:11" x14ac:dyDescent="0.35">
      <c r="A1559" s="93"/>
      <c r="B1559" s="94"/>
      <c r="C1559" s="95"/>
      <c r="D1559" s="95"/>
      <c r="E1559" s="95"/>
      <c r="F1559" s="95"/>
      <c r="G1559" s="95"/>
      <c r="H1559" s="95"/>
      <c r="I1559" s="95">
        <f>Parts_Purchase[[#This Row],[Qty In]]*Parts_Purchase[[#This Row],[MRP]]</f>
        <v>0</v>
      </c>
      <c r="J1559" s="14">
        <f t="shared" ref="J1559:J1622" si="58">MONTH(B1559)</f>
        <v>1</v>
      </c>
      <c r="K1559" s="37">
        <f t="shared" ref="K1559:K1622" si="59">YEAR(B1559)</f>
        <v>1900</v>
      </c>
    </row>
    <row r="1560" spans="1:11" x14ac:dyDescent="0.35">
      <c r="A1560" s="93"/>
      <c r="B1560" s="94"/>
      <c r="C1560" s="95"/>
      <c r="D1560" s="95"/>
      <c r="E1560" s="95"/>
      <c r="F1560" s="95"/>
      <c r="G1560" s="95"/>
      <c r="H1560" s="95"/>
      <c r="I1560" s="95">
        <f>Parts_Purchase[[#This Row],[Qty In]]*Parts_Purchase[[#This Row],[MRP]]</f>
        <v>0</v>
      </c>
      <c r="J1560" s="14">
        <f t="shared" si="58"/>
        <v>1</v>
      </c>
      <c r="K1560" s="37">
        <f t="shared" si="59"/>
        <v>1900</v>
      </c>
    </row>
    <row r="1561" spans="1:11" x14ac:dyDescent="0.35">
      <c r="A1561" s="93"/>
      <c r="B1561" s="94"/>
      <c r="C1561" s="95"/>
      <c r="D1561" s="95"/>
      <c r="E1561" s="95"/>
      <c r="F1561" s="95"/>
      <c r="G1561" s="95"/>
      <c r="H1561" s="95"/>
      <c r="I1561" s="95">
        <f>Parts_Purchase[[#This Row],[Qty In]]*Parts_Purchase[[#This Row],[MRP]]</f>
        <v>0</v>
      </c>
      <c r="J1561" s="14">
        <f t="shared" si="58"/>
        <v>1</v>
      </c>
      <c r="K1561" s="37">
        <f t="shared" si="59"/>
        <v>1900</v>
      </c>
    </row>
    <row r="1562" spans="1:11" x14ac:dyDescent="0.35">
      <c r="A1562" s="93"/>
      <c r="B1562" s="94"/>
      <c r="C1562" s="95"/>
      <c r="D1562" s="95"/>
      <c r="E1562" s="95"/>
      <c r="F1562" s="95"/>
      <c r="G1562" s="95"/>
      <c r="H1562" s="95"/>
      <c r="I1562" s="95">
        <f>Parts_Purchase[[#This Row],[Qty In]]*Parts_Purchase[[#This Row],[MRP]]</f>
        <v>0</v>
      </c>
      <c r="J1562" s="14">
        <f t="shared" si="58"/>
        <v>1</v>
      </c>
      <c r="K1562" s="37">
        <f t="shared" si="59"/>
        <v>1900</v>
      </c>
    </row>
    <row r="1563" spans="1:11" x14ac:dyDescent="0.35">
      <c r="A1563" s="93"/>
      <c r="B1563" s="94"/>
      <c r="C1563" s="95"/>
      <c r="D1563" s="95"/>
      <c r="E1563" s="95"/>
      <c r="F1563" s="95"/>
      <c r="G1563" s="95"/>
      <c r="H1563" s="95"/>
      <c r="I1563" s="95">
        <f>Parts_Purchase[[#This Row],[Qty In]]*Parts_Purchase[[#This Row],[MRP]]</f>
        <v>0</v>
      </c>
      <c r="J1563" s="14">
        <f t="shared" si="58"/>
        <v>1</v>
      </c>
      <c r="K1563" s="37">
        <f t="shared" si="59"/>
        <v>1900</v>
      </c>
    </row>
    <row r="1564" spans="1:11" x14ac:dyDescent="0.35">
      <c r="A1564" s="93"/>
      <c r="B1564" s="94"/>
      <c r="C1564" s="95"/>
      <c r="D1564" s="95"/>
      <c r="E1564" s="95"/>
      <c r="F1564" s="95"/>
      <c r="G1564" s="95"/>
      <c r="H1564" s="95"/>
      <c r="I1564" s="95">
        <f>Parts_Purchase[[#This Row],[Qty In]]*Parts_Purchase[[#This Row],[MRP]]</f>
        <v>0</v>
      </c>
      <c r="J1564" s="14">
        <f t="shared" si="58"/>
        <v>1</v>
      </c>
      <c r="K1564" s="37">
        <f t="shared" si="59"/>
        <v>1900</v>
      </c>
    </row>
    <row r="1565" spans="1:11" x14ac:dyDescent="0.35">
      <c r="A1565" s="93"/>
      <c r="B1565" s="94"/>
      <c r="C1565" s="95"/>
      <c r="D1565" s="95"/>
      <c r="E1565" s="95"/>
      <c r="F1565" s="95"/>
      <c r="G1565" s="95"/>
      <c r="H1565" s="95"/>
      <c r="I1565" s="95">
        <f>Parts_Purchase[[#This Row],[Qty In]]*Parts_Purchase[[#This Row],[MRP]]</f>
        <v>0</v>
      </c>
      <c r="J1565" s="14">
        <f t="shared" si="58"/>
        <v>1</v>
      </c>
      <c r="K1565" s="37">
        <f t="shared" si="59"/>
        <v>1900</v>
      </c>
    </row>
    <row r="1566" spans="1:11" x14ac:dyDescent="0.35">
      <c r="A1566" s="93"/>
      <c r="B1566" s="94"/>
      <c r="C1566" s="95"/>
      <c r="D1566" s="95"/>
      <c r="E1566" s="95"/>
      <c r="F1566" s="95"/>
      <c r="G1566" s="95"/>
      <c r="H1566" s="95"/>
      <c r="I1566" s="95">
        <f>Parts_Purchase[[#This Row],[Qty In]]*Parts_Purchase[[#This Row],[MRP]]</f>
        <v>0</v>
      </c>
      <c r="J1566" s="14">
        <f t="shared" si="58"/>
        <v>1</v>
      </c>
      <c r="K1566" s="37">
        <f t="shared" si="59"/>
        <v>1900</v>
      </c>
    </row>
    <row r="1567" spans="1:11" x14ac:dyDescent="0.35">
      <c r="A1567" s="93"/>
      <c r="B1567" s="94"/>
      <c r="C1567" s="95"/>
      <c r="D1567" s="95"/>
      <c r="E1567" s="95"/>
      <c r="F1567" s="95"/>
      <c r="G1567" s="95"/>
      <c r="H1567" s="95"/>
      <c r="I1567" s="95">
        <f>Parts_Purchase[[#This Row],[Qty In]]*Parts_Purchase[[#This Row],[MRP]]</f>
        <v>0</v>
      </c>
      <c r="J1567" s="14">
        <f t="shared" si="58"/>
        <v>1</v>
      </c>
      <c r="K1567" s="37">
        <f t="shared" si="59"/>
        <v>1900</v>
      </c>
    </row>
    <row r="1568" spans="1:11" x14ac:dyDescent="0.35">
      <c r="A1568" s="93"/>
      <c r="B1568" s="94"/>
      <c r="C1568" s="95"/>
      <c r="D1568" s="95"/>
      <c r="E1568" s="95"/>
      <c r="F1568" s="95"/>
      <c r="G1568" s="95"/>
      <c r="H1568" s="95"/>
      <c r="I1568" s="95">
        <f>Parts_Purchase[[#This Row],[Qty In]]*Parts_Purchase[[#This Row],[MRP]]</f>
        <v>0</v>
      </c>
      <c r="J1568" s="14">
        <f t="shared" si="58"/>
        <v>1</v>
      </c>
      <c r="K1568" s="37">
        <f t="shared" si="59"/>
        <v>1900</v>
      </c>
    </row>
    <row r="1569" spans="1:11" x14ac:dyDescent="0.35">
      <c r="A1569" s="93"/>
      <c r="B1569" s="94"/>
      <c r="C1569" s="95"/>
      <c r="D1569" s="95"/>
      <c r="E1569" s="95"/>
      <c r="F1569" s="95"/>
      <c r="G1569" s="95"/>
      <c r="H1569" s="95"/>
      <c r="I1569" s="95">
        <f>Parts_Purchase[[#This Row],[Qty In]]*Parts_Purchase[[#This Row],[MRP]]</f>
        <v>0</v>
      </c>
      <c r="J1569" s="14">
        <f t="shared" si="58"/>
        <v>1</v>
      </c>
      <c r="K1569" s="37">
        <f t="shared" si="59"/>
        <v>1900</v>
      </c>
    </row>
    <row r="1570" spans="1:11" x14ac:dyDescent="0.35">
      <c r="A1570" s="93"/>
      <c r="B1570" s="94"/>
      <c r="C1570" s="95"/>
      <c r="D1570" s="95"/>
      <c r="E1570" s="95"/>
      <c r="F1570" s="95"/>
      <c r="G1570" s="95"/>
      <c r="H1570" s="95"/>
      <c r="I1570" s="95">
        <f>Parts_Purchase[[#This Row],[Qty In]]*Parts_Purchase[[#This Row],[MRP]]</f>
        <v>0</v>
      </c>
      <c r="J1570" s="14">
        <f t="shared" si="58"/>
        <v>1</v>
      </c>
      <c r="K1570" s="37">
        <f t="shared" si="59"/>
        <v>1900</v>
      </c>
    </row>
    <row r="1571" spans="1:11" x14ac:dyDescent="0.35">
      <c r="A1571" s="93"/>
      <c r="B1571" s="94"/>
      <c r="C1571" s="95"/>
      <c r="D1571" s="95"/>
      <c r="E1571" s="95"/>
      <c r="F1571" s="95"/>
      <c r="G1571" s="95"/>
      <c r="H1571" s="95"/>
      <c r="I1571" s="95">
        <f>Parts_Purchase[[#This Row],[Qty In]]*Parts_Purchase[[#This Row],[MRP]]</f>
        <v>0</v>
      </c>
      <c r="J1571" s="14">
        <f t="shared" si="58"/>
        <v>1</v>
      </c>
      <c r="K1571" s="37">
        <f t="shared" si="59"/>
        <v>1900</v>
      </c>
    </row>
    <row r="1572" spans="1:11" x14ac:dyDescent="0.35">
      <c r="A1572" s="93"/>
      <c r="B1572" s="94"/>
      <c r="C1572" s="95"/>
      <c r="D1572" s="95"/>
      <c r="E1572" s="95"/>
      <c r="F1572" s="95"/>
      <c r="G1572" s="95"/>
      <c r="H1572" s="95"/>
      <c r="I1572" s="95">
        <f>Parts_Purchase[[#This Row],[Qty In]]*Parts_Purchase[[#This Row],[MRP]]</f>
        <v>0</v>
      </c>
      <c r="J1572" s="14">
        <f t="shared" si="58"/>
        <v>1</v>
      </c>
      <c r="K1572" s="37">
        <f t="shared" si="59"/>
        <v>1900</v>
      </c>
    </row>
    <row r="1573" spans="1:11" x14ac:dyDescent="0.35">
      <c r="A1573" s="93"/>
      <c r="B1573" s="94"/>
      <c r="C1573" s="95"/>
      <c r="D1573" s="95"/>
      <c r="E1573" s="95"/>
      <c r="F1573" s="95"/>
      <c r="G1573" s="95"/>
      <c r="H1573" s="95"/>
      <c r="I1573" s="95">
        <f>Parts_Purchase[[#This Row],[Qty In]]*Parts_Purchase[[#This Row],[MRP]]</f>
        <v>0</v>
      </c>
      <c r="J1573" s="14">
        <f t="shared" si="58"/>
        <v>1</v>
      </c>
      <c r="K1573" s="37">
        <f t="shared" si="59"/>
        <v>1900</v>
      </c>
    </row>
    <row r="1574" spans="1:11" x14ac:dyDescent="0.35">
      <c r="A1574" s="93"/>
      <c r="B1574" s="94"/>
      <c r="C1574" s="95"/>
      <c r="D1574" s="95"/>
      <c r="E1574" s="95"/>
      <c r="F1574" s="95"/>
      <c r="G1574" s="95"/>
      <c r="H1574" s="95"/>
      <c r="I1574" s="95">
        <f>Parts_Purchase[[#This Row],[Qty In]]*Parts_Purchase[[#This Row],[MRP]]</f>
        <v>0</v>
      </c>
      <c r="J1574" s="14">
        <f t="shared" si="58"/>
        <v>1</v>
      </c>
      <c r="K1574" s="37">
        <f t="shared" si="59"/>
        <v>1900</v>
      </c>
    </row>
    <row r="1575" spans="1:11" x14ac:dyDescent="0.35">
      <c r="A1575" s="93"/>
      <c r="B1575" s="94"/>
      <c r="C1575" s="95"/>
      <c r="D1575" s="95"/>
      <c r="E1575" s="95"/>
      <c r="F1575" s="95"/>
      <c r="G1575" s="95"/>
      <c r="H1575" s="95"/>
      <c r="I1575" s="95">
        <f>Parts_Purchase[[#This Row],[Qty In]]*Parts_Purchase[[#This Row],[MRP]]</f>
        <v>0</v>
      </c>
      <c r="J1575" s="14">
        <f t="shared" si="58"/>
        <v>1</v>
      </c>
      <c r="K1575" s="37">
        <f t="shared" si="59"/>
        <v>1900</v>
      </c>
    </row>
    <row r="1576" spans="1:11" x14ac:dyDescent="0.35">
      <c r="A1576" s="93"/>
      <c r="B1576" s="94"/>
      <c r="C1576" s="95"/>
      <c r="D1576" s="95"/>
      <c r="E1576" s="95"/>
      <c r="F1576" s="95"/>
      <c r="G1576" s="95"/>
      <c r="H1576" s="95"/>
      <c r="I1576" s="95">
        <f>Parts_Purchase[[#This Row],[Qty In]]*Parts_Purchase[[#This Row],[MRP]]</f>
        <v>0</v>
      </c>
      <c r="J1576" s="14">
        <f t="shared" si="58"/>
        <v>1</v>
      </c>
      <c r="K1576" s="37">
        <f t="shared" si="59"/>
        <v>1900</v>
      </c>
    </row>
    <row r="1577" spans="1:11" x14ac:dyDescent="0.35">
      <c r="A1577" s="93"/>
      <c r="B1577" s="94"/>
      <c r="C1577" s="95"/>
      <c r="D1577" s="95"/>
      <c r="E1577" s="95"/>
      <c r="F1577" s="95"/>
      <c r="G1577" s="95"/>
      <c r="H1577" s="95"/>
      <c r="I1577" s="95">
        <f>Parts_Purchase[[#This Row],[Qty In]]*Parts_Purchase[[#This Row],[MRP]]</f>
        <v>0</v>
      </c>
      <c r="J1577" s="14">
        <f t="shared" si="58"/>
        <v>1</v>
      </c>
      <c r="K1577" s="37">
        <f t="shared" si="59"/>
        <v>1900</v>
      </c>
    </row>
    <row r="1578" spans="1:11" x14ac:dyDescent="0.35">
      <c r="A1578" s="93"/>
      <c r="B1578" s="94"/>
      <c r="C1578" s="95"/>
      <c r="D1578" s="95"/>
      <c r="E1578" s="95"/>
      <c r="F1578" s="95"/>
      <c r="G1578" s="95"/>
      <c r="H1578" s="95"/>
      <c r="I1578" s="95">
        <f>Parts_Purchase[[#This Row],[Qty In]]*Parts_Purchase[[#This Row],[MRP]]</f>
        <v>0</v>
      </c>
      <c r="J1578" s="14">
        <f t="shared" si="58"/>
        <v>1</v>
      </c>
      <c r="K1578" s="37">
        <f t="shared" si="59"/>
        <v>1900</v>
      </c>
    </row>
    <row r="1579" spans="1:11" x14ac:dyDescent="0.35">
      <c r="A1579" s="93"/>
      <c r="B1579" s="94"/>
      <c r="C1579" s="95"/>
      <c r="D1579" s="95"/>
      <c r="E1579" s="95"/>
      <c r="F1579" s="95"/>
      <c r="G1579" s="95"/>
      <c r="H1579" s="95"/>
      <c r="I1579" s="95">
        <f>Parts_Purchase[[#This Row],[Qty In]]*Parts_Purchase[[#This Row],[MRP]]</f>
        <v>0</v>
      </c>
      <c r="J1579" s="14">
        <f t="shared" si="58"/>
        <v>1</v>
      </c>
      <c r="K1579" s="37">
        <f t="shared" si="59"/>
        <v>1900</v>
      </c>
    </row>
    <row r="1580" spans="1:11" x14ac:dyDescent="0.35">
      <c r="A1580" s="93"/>
      <c r="B1580" s="94"/>
      <c r="C1580" s="95"/>
      <c r="D1580" s="95"/>
      <c r="E1580" s="95"/>
      <c r="F1580" s="95"/>
      <c r="G1580" s="95"/>
      <c r="H1580" s="95"/>
      <c r="I1580" s="95">
        <f>Parts_Purchase[[#This Row],[Qty In]]*Parts_Purchase[[#This Row],[MRP]]</f>
        <v>0</v>
      </c>
      <c r="J1580" s="14">
        <f t="shared" si="58"/>
        <v>1</v>
      </c>
      <c r="K1580" s="37">
        <f t="shared" si="59"/>
        <v>1900</v>
      </c>
    </row>
    <row r="1581" spans="1:11" x14ac:dyDescent="0.35">
      <c r="A1581" s="93"/>
      <c r="B1581" s="94"/>
      <c r="C1581" s="95"/>
      <c r="D1581" s="95"/>
      <c r="E1581" s="95"/>
      <c r="F1581" s="95"/>
      <c r="G1581" s="95"/>
      <c r="H1581" s="95"/>
      <c r="I1581" s="95">
        <f>Parts_Purchase[[#This Row],[Qty In]]*Parts_Purchase[[#This Row],[MRP]]</f>
        <v>0</v>
      </c>
      <c r="J1581" s="14">
        <f t="shared" si="58"/>
        <v>1</v>
      </c>
      <c r="K1581" s="37">
        <f t="shared" si="59"/>
        <v>1900</v>
      </c>
    </row>
    <row r="1582" spans="1:11" x14ac:dyDescent="0.35">
      <c r="A1582" s="93"/>
      <c r="B1582" s="94"/>
      <c r="C1582" s="95"/>
      <c r="D1582" s="95"/>
      <c r="E1582" s="95"/>
      <c r="F1582" s="95"/>
      <c r="G1582" s="95"/>
      <c r="H1582" s="95"/>
      <c r="I1582" s="95">
        <f>Parts_Purchase[[#This Row],[Qty In]]*Parts_Purchase[[#This Row],[MRP]]</f>
        <v>0</v>
      </c>
      <c r="J1582" s="14">
        <f t="shared" si="58"/>
        <v>1</v>
      </c>
      <c r="K1582" s="37">
        <f t="shared" si="59"/>
        <v>1900</v>
      </c>
    </row>
    <row r="1583" spans="1:11" x14ac:dyDescent="0.35">
      <c r="A1583" s="93"/>
      <c r="B1583" s="94"/>
      <c r="C1583" s="95"/>
      <c r="D1583" s="95"/>
      <c r="E1583" s="95"/>
      <c r="F1583" s="95"/>
      <c r="G1583" s="95"/>
      <c r="H1583" s="95"/>
      <c r="I1583" s="95">
        <f>Parts_Purchase[[#This Row],[Qty In]]*Parts_Purchase[[#This Row],[MRP]]</f>
        <v>0</v>
      </c>
      <c r="J1583" s="14">
        <f t="shared" si="58"/>
        <v>1</v>
      </c>
      <c r="K1583" s="37">
        <f t="shared" si="59"/>
        <v>1900</v>
      </c>
    </row>
    <row r="1584" spans="1:11" x14ac:dyDescent="0.35">
      <c r="A1584" s="93"/>
      <c r="B1584" s="94"/>
      <c r="C1584" s="95"/>
      <c r="D1584" s="95"/>
      <c r="E1584" s="95"/>
      <c r="F1584" s="95"/>
      <c r="G1584" s="95"/>
      <c r="H1584" s="95"/>
      <c r="I1584" s="95">
        <f>Parts_Purchase[[#This Row],[Qty In]]*Parts_Purchase[[#This Row],[MRP]]</f>
        <v>0</v>
      </c>
      <c r="J1584" s="14">
        <f t="shared" si="58"/>
        <v>1</v>
      </c>
      <c r="K1584" s="37">
        <f t="shared" si="59"/>
        <v>1900</v>
      </c>
    </row>
    <row r="1585" spans="1:11" x14ac:dyDescent="0.35">
      <c r="A1585" s="93"/>
      <c r="B1585" s="94"/>
      <c r="C1585" s="95"/>
      <c r="D1585" s="95"/>
      <c r="E1585" s="95"/>
      <c r="F1585" s="95"/>
      <c r="G1585" s="95"/>
      <c r="H1585" s="95"/>
      <c r="I1585" s="95">
        <f>Parts_Purchase[[#This Row],[Qty In]]*Parts_Purchase[[#This Row],[MRP]]</f>
        <v>0</v>
      </c>
      <c r="J1585" s="14">
        <f t="shared" si="58"/>
        <v>1</v>
      </c>
      <c r="K1585" s="37">
        <f t="shared" si="59"/>
        <v>1900</v>
      </c>
    </row>
    <row r="1586" spans="1:11" x14ac:dyDescent="0.35">
      <c r="A1586" s="93"/>
      <c r="B1586" s="94"/>
      <c r="C1586" s="95"/>
      <c r="D1586" s="95"/>
      <c r="E1586" s="95"/>
      <c r="F1586" s="95"/>
      <c r="G1586" s="95"/>
      <c r="H1586" s="95"/>
      <c r="I1586" s="95">
        <f>Parts_Purchase[[#This Row],[Qty In]]*Parts_Purchase[[#This Row],[MRP]]</f>
        <v>0</v>
      </c>
      <c r="J1586" s="14">
        <f t="shared" si="58"/>
        <v>1</v>
      </c>
      <c r="K1586" s="37">
        <f t="shared" si="59"/>
        <v>1900</v>
      </c>
    </row>
    <row r="1587" spans="1:11" x14ac:dyDescent="0.35">
      <c r="A1587" s="93"/>
      <c r="B1587" s="94"/>
      <c r="C1587" s="95"/>
      <c r="D1587" s="95"/>
      <c r="E1587" s="95"/>
      <c r="F1587" s="95"/>
      <c r="G1587" s="95"/>
      <c r="H1587" s="95"/>
      <c r="I1587" s="95">
        <f>Parts_Purchase[[#This Row],[Qty In]]*Parts_Purchase[[#This Row],[MRP]]</f>
        <v>0</v>
      </c>
      <c r="J1587" s="14">
        <f t="shared" si="58"/>
        <v>1</v>
      </c>
      <c r="K1587" s="37">
        <f t="shared" si="59"/>
        <v>1900</v>
      </c>
    </row>
    <row r="1588" spans="1:11" x14ac:dyDescent="0.35">
      <c r="A1588" s="93"/>
      <c r="B1588" s="94"/>
      <c r="C1588" s="95"/>
      <c r="D1588" s="95"/>
      <c r="E1588" s="95"/>
      <c r="F1588" s="95"/>
      <c r="G1588" s="95"/>
      <c r="H1588" s="95"/>
      <c r="I1588" s="95">
        <f>Parts_Purchase[[#This Row],[Qty In]]*Parts_Purchase[[#This Row],[MRP]]</f>
        <v>0</v>
      </c>
      <c r="J1588" s="14">
        <f t="shared" si="58"/>
        <v>1</v>
      </c>
      <c r="K1588" s="37">
        <f t="shared" si="59"/>
        <v>1900</v>
      </c>
    </row>
    <row r="1589" spans="1:11" x14ac:dyDescent="0.35">
      <c r="A1589" s="93"/>
      <c r="B1589" s="94"/>
      <c r="C1589" s="95"/>
      <c r="D1589" s="95"/>
      <c r="E1589" s="95"/>
      <c r="F1589" s="95"/>
      <c r="G1589" s="95"/>
      <c r="H1589" s="95"/>
      <c r="I1589" s="95">
        <f>Parts_Purchase[[#This Row],[Qty In]]*Parts_Purchase[[#This Row],[MRP]]</f>
        <v>0</v>
      </c>
      <c r="J1589" s="14">
        <f t="shared" si="58"/>
        <v>1</v>
      </c>
      <c r="K1589" s="37">
        <f t="shared" si="59"/>
        <v>1900</v>
      </c>
    </row>
    <row r="1590" spans="1:11" x14ac:dyDescent="0.35">
      <c r="A1590" s="93"/>
      <c r="B1590" s="94"/>
      <c r="C1590" s="95"/>
      <c r="D1590" s="95"/>
      <c r="E1590" s="95"/>
      <c r="F1590" s="95"/>
      <c r="G1590" s="95"/>
      <c r="H1590" s="95"/>
      <c r="I1590" s="95">
        <f>Parts_Purchase[[#This Row],[Qty In]]*Parts_Purchase[[#This Row],[MRP]]</f>
        <v>0</v>
      </c>
      <c r="J1590" s="14">
        <f t="shared" si="58"/>
        <v>1</v>
      </c>
      <c r="K1590" s="37">
        <f t="shared" si="59"/>
        <v>1900</v>
      </c>
    </row>
    <row r="1591" spans="1:11" x14ac:dyDescent="0.35">
      <c r="A1591" s="93"/>
      <c r="B1591" s="94"/>
      <c r="C1591" s="95"/>
      <c r="D1591" s="95"/>
      <c r="E1591" s="95"/>
      <c r="F1591" s="95"/>
      <c r="G1591" s="95"/>
      <c r="H1591" s="95"/>
      <c r="I1591" s="95">
        <f>Parts_Purchase[[#This Row],[Qty In]]*Parts_Purchase[[#This Row],[MRP]]</f>
        <v>0</v>
      </c>
      <c r="J1591" s="14">
        <f t="shared" si="58"/>
        <v>1</v>
      </c>
      <c r="K1591" s="37">
        <f t="shared" si="59"/>
        <v>1900</v>
      </c>
    </row>
    <row r="1592" spans="1:11" x14ac:dyDescent="0.35">
      <c r="A1592" s="93"/>
      <c r="B1592" s="94"/>
      <c r="C1592" s="95"/>
      <c r="D1592" s="95"/>
      <c r="E1592" s="95"/>
      <c r="F1592" s="95"/>
      <c r="G1592" s="95"/>
      <c r="H1592" s="95"/>
      <c r="I1592" s="95">
        <f>Parts_Purchase[[#This Row],[Qty In]]*Parts_Purchase[[#This Row],[MRP]]</f>
        <v>0</v>
      </c>
      <c r="J1592" s="14">
        <f t="shared" si="58"/>
        <v>1</v>
      </c>
      <c r="K1592" s="37">
        <f t="shared" si="59"/>
        <v>1900</v>
      </c>
    </row>
    <row r="1593" spans="1:11" x14ac:dyDescent="0.35">
      <c r="A1593" s="93"/>
      <c r="B1593" s="94"/>
      <c r="C1593" s="95"/>
      <c r="D1593" s="95"/>
      <c r="E1593" s="95"/>
      <c r="F1593" s="95"/>
      <c r="G1593" s="95"/>
      <c r="H1593" s="95"/>
      <c r="I1593" s="95">
        <f>Parts_Purchase[[#This Row],[Qty In]]*Parts_Purchase[[#This Row],[MRP]]</f>
        <v>0</v>
      </c>
      <c r="J1593" s="14">
        <f t="shared" si="58"/>
        <v>1</v>
      </c>
      <c r="K1593" s="37">
        <f t="shared" si="59"/>
        <v>1900</v>
      </c>
    </row>
    <row r="1594" spans="1:11" x14ac:dyDescent="0.35">
      <c r="A1594" s="93"/>
      <c r="B1594" s="94"/>
      <c r="C1594" s="95"/>
      <c r="D1594" s="95"/>
      <c r="E1594" s="95"/>
      <c r="F1594" s="95"/>
      <c r="G1594" s="95"/>
      <c r="H1594" s="95"/>
      <c r="I1594" s="95">
        <f>Parts_Purchase[[#This Row],[Qty In]]*Parts_Purchase[[#This Row],[MRP]]</f>
        <v>0</v>
      </c>
      <c r="J1594" s="14">
        <f t="shared" si="58"/>
        <v>1</v>
      </c>
      <c r="K1594" s="37">
        <f t="shared" si="59"/>
        <v>1900</v>
      </c>
    </row>
    <row r="1595" spans="1:11" x14ac:dyDescent="0.35">
      <c r="A1595" s="93"/>
      <c r="B1595" s="94"/>
      <c r="C1595" s="95"/>
      <c r="D1595" s="95"/>
      <c r="E1595" s="95"/>
      <c r="F1595" s="95"/>
      <c r="G1595" s="95"/>
      <c r="H1595" s="95"/>
      <c r="I1595" s="95">
        <f>Parts_Purchase[[#This Row],[Qty In]]*Parts_Purchase[[#This Row],[MRP]]</f>
        <v>0</v>
      </c>
      <c r="J1595" s="14">
        <f t="shared" si="58"/>
        <v>1</v>
      </c>
      <c r="K1595" s="37">
        <f t="shared" si="59"/>
        <v>1900</v>
      </c>
    </row>
    <row r="1596" spans="1:11" x14ac:dyDescent="0.35">
      <c r="A1596" s="93"/>
      <c r="B1596" s="94"/>
      <c r="C1596" s="95"/>
      <c r="D1596" s="95"/>
      <c r="E1596" s="95"/>
      <c r="F1596" s="95"/>
      <c r="G1596" s="95"/>
      <c r="H1596" s="95"/>
      <c r="I1596" s="95">
        <f>Parts_Purchase[[#This Row],[Qty In]]*Parts_Purchase[[#This Row],[MRP]]</f>
        <v>0</v>
      </c>
      <c r="J1596" s="14">
        <f t="shared" si="58"/>
        <v>1</v>
      </c>
      <c r="K1596" s="37">
        <f t="shared" si="59"/>
        <v>1900</v>
      </c>
    </row>
    <row r="1597" spans="1:11" x14ac:dyDescent="0.35">
      <c r="A1597" s="93"/>
      <c r="B1597" s="94"/>
      <c r="C1597" s="95"/>
      <c r="D1597" s="95"/>
      <c r="E1597" s="95"/>
      <c r="F1597" s="95"/>
      <c r="G1597" s="95"/>
      <c r="H1597" s="95"/>
      <c r="I1597" s="95">
        <f>Parts_Purchase[[#This Row],[Qty In]]*Parts_Purchase[[#This Row],[MRP]]</f>
        <v>0</v>
      </c>
      <c r="J1597" s="14">
        <f t="shared" si="58"/>
        <v>1</v>
      </c>
      <c r="K1597" s="37">
        <f t="shared" si="59"/>
        <v>1900</v>
      </c>
    </row>
    <row r="1598" spans="1:11" x14ac:dyDescent="0.35">
      <c r="A1598" s="93"/>
      <c r="B1598" s="94"/>
      <c r="C1598" s="95"/>
      <c r="D1598" s="95"/>
      <c r="E1598" s="95"/>
      <c r="F1598" s="95"/>
      <c r="G1598" s="95"/>
      <c r="H1598" s="95"/>
      <c r="I1598" s="95">
        <f>Parts_Purchase[[#This Row],[Qty In]]*Parts_Purchase[[#This Row],[MRP]]</f>
        <v>0</v>
      </c>
      <c r="J1598" s="14">
        <f t="shared" si="58"/>
        <v>1</v>
      </c>
      <c r="K1598" s="37">
        <f t="shared" si="59"/>
        <v>1900</v>
      </c>
    </row>
    <row r="1599" spans="1:11" x14ac:dyDescent="0.35">
      <c r="A1599" s="93"/>
      <c r="B1599" s="94"/>
      <c r="C1599" s="95"/>
      <c r="D1599" s="95"/>
      <c r="E1599" s="95"/>
      <c r="F1599" s="95"/>
      <c r="G1599" s="95"/>
      <c r="H1599" s="95"/>
      <c r="I1599" s="95">
        <f>Parts_Purchase[[#This Row],[Qty In]]*Parts_Purchase[[#This Row],[MRP]]</f>
        <v>0</v>
      </c>
      <c r="J1599" s="14">
        <f t="shared" si="58"/>
        <v>1</v>
      </c>
      <c r="K1599" s="37">
        <f t="shared" si="59"/>
        <v>1900</v>
      </c>
    </row>
    <row r="1600" spans="1:11" x14ac:dyDescent="0.35">
      <c r="A1600" s="93"/>
      <c r="B1600" s="94"/>
      <c r="C1600" s="95"/>
      <c r="D1600" s="95"/>
      <c r="E1600" s="95"/>
      <c r="F1600" s="95"/>
      <c r="G1600" s="95"/>
      <c r="H1600" s="95"/>
      <c r="I1600" s="95">
        <f>Parts_Purchase[[#This Row],[Qty In]]*Parts_Purchase[[#This Row],[MRP]]</f>
        <v>0</v>
      </c>
      <c r="J1600" s="14">
        <f t="shared" si="58"/>
        <v>1</v>
      </c>
      <c r="K1600" s="37">
        <f t="shared" si="59"/>
        <v>1900</v>
      </c>
    </row>
    <row r="1601" spans="1:11" x14ac:dyDescent="0.35">
      <c r="A1601" s="93"/>
      <c r="B1601" s="94"/>
      <c r="C1601" s="95"/>
      <c r="D1601" s="95"/>
      <c r="E1601" s="95"/>
      <c r="F1601" s="95"/>
      <c r="G1601" s="95"/>
      <c r="H1601" s="95"/>
      <c r="I1601" s="95">
        <f>Parts_Purchase[[#This Row],[Qty In]]*Parts_Purchase[[#This Row],[MRP]]</f>
        <v>0</v>
      </c>
      <c r="J1601" s="14">
        <f t="shared" si="58"/>
        <v>1</v>
      </c>
      <c r="K1601" s="37">
        <f t="shared" si="59"/>
        <v>1900</v>
      </c>
    </row>
    <row r="1602" spans="1:11" x14ac:dyDescent="0.35">
      <c r="A1602" s="93"/>
      <c r="B1602" s="94"/>
      <c r="C1602" s="95"/>
      <c r="D1602" s="95"/>
      <c r="E1602" s="95"/>
      <c r="F1602" s="95"/>
      <c r="G1602" s="95"/>
      <c r="H1602" s="95"/>
      <c r="I1602" s="95">
        <f>Parts_Purchase[[#This Row],[Qty In]]*Parts_Purchase[[#This Row],[MRP]]</f>
        <v>0</v>
      </c>
      <c r="J1602" s="14">
        <f t="shared" si="58"/>
        <v>1</v>
      </c>
      <c r="K1602" s="37">
        <f t="shared" si="59"/>
        <v>1900</v>
      </c>
    </row>
    <row r="1603" spans="1:11" x14ac:dyDescent="0.35">
      <c r="A1603" s="93"/>
      <c r="B1603" s="94"/>
      <c r="C1603" s="95"/>
      <c r="D1603" s="95"/>
      <c r="E1603" s="95"/>
      <c r="F1603" s="95"/>
      <c r="G1603" s="95"/>
      <c r="H1603" s="95"/>
      <c r="I1603" s="95">
        <f>Parts_Purchase[[#This Row],[Qty In]]*Parts_Purchase[[#This Row],[MRP]]</f>
        <v>0</v>
      </c>
      <c r="J1603" s="14">
        <f t="shared" si="58"/>
        <v>1</v>
      </c>
      <c r="K1603" s="37">
        <f t="shared" si="59"/>
        <v>1900</v>
      </c>
    </row>
    <row r="1604" spans="1:11" x14ac:dyDescent="0.35">
      <c r="A1604" s="93"/>
      <c r="B1604" s="94"/>
      <c r="C1604" s="95"/>
      <c r="D1604" s="95"/>
      <c r="E1604" s="95"/>
      <c r="F1604" s="95"/>
      <c r="G1604" s="95"/>
      <c r="H1604" s="95"/>
      <c r="I1604" s="95">
        <f>Parts_Purchase[[#This Row],[Qty In]]*Parts_Purchase[[#This Row],[MRP]]</f>
        <v>0</v>
      </c>
      <c r="J1604" s="14">
        <f t="shared" si="58"/>
        <v>1</v>
      </c>
      <c r="K1604" s="37">
        <f t="shared" si="59"/>
        <v>1900</v>
      </c>
    </row>
    <row r="1605" spans="1:11" x14ac:dyDescent="0.35">
      <c r="A1605" s="93"/>
      <c r="B1605" s="94"/>
      <c r="C1605" s="95"/>
      <c r="D1605" s="95"/>
      <c r="E1605" s="95"/>
      <c r="F1605" s="95"/>
      <c r="G1605" s="95"/>
      <c r="H1605" s="95"/>
      <c r="I1605" s="95">
        <f>Parts_Purchase[[#This Row],[Qty In]]*Parts_Purchase[[#This Row],[MRP]]</f>
        <v>0</v>
      </c>
      <c r="J1605" s="14">
        <f t="shared" si="58"/>
        <v>1</v>
      </c>
      <c r="K1605" s="37">
        <f t="shared" si="59"/>
        <v>1900</v>
      </c>
    </row>
    <row r="1606" spans="1:11" x14ac:dyDescent="0.35">
      <c r="A1606" s="93"/>
      <c r="B1606" s="94"/>
      <c r="C1606" s="95"/>
      <c r="D1606" s="95"/>
      <c r="E1606" s="95"/>
      <c r="F1606" s="95"/>
      <c r="G1606" s="95"/>
      <c r="H1606" s="95"/>
      <c r="I1606" s="95">
        <f>Parts_Purchase[[#This Row],[Qty In]]*Parts_Purchase[[#This Row],[MRP]]</f>
        <v>0</v>
      </c>
      <c r="J1606" s="14">
        <f t="shared" si="58"/>
        <v>1</v>
      </c>
      <c r="K1606" s="37">
        <f t="shared" si="59"/>
        <v>1900</v>
      </c>
    </row>
    <row r="1607" spans="1:11" x14ac:dyDescent="0.35">
      <c r="A1607" s="93"/>
      <c r="B1607" s="94"/>
      <c r="C1607" s="95"/>
      <c r="D1607" s="95"/>
      <c r="E1607" s="95"/>
      <c r="F1607" s="95"/>
      <c r="G1607" s="95"/>
      <c r="H1607" s="95"/>
      <c r="I1607" s="95">
        <f>Parts_Purchase[[#This Row],[Qty In]]*Parts_Purchase[[#This Row],[MRP]]</f>
        <v>0</v>
      </c>
      <c r="J1607" s="14">
        <f t="shared" si="58"/>
        <v>1</v>
      </c>
      <c r="K1607" s="37">
        <f t="shared" si="59"/>
        <v>1900</v>
      </c>
    </row>
    <row r="1608" spans="1:11" x14ac:dyDescent="0.35">
      <c r="A1608" s="93"/>
      <c r="B1608" s="94"/>
      <c r="C1608" s="95"/>
      <c r="D1608" s="95"/>
      <c r="E1608" s="95"/>
      <c r="F1608" s="95"/>
      <c r="G1608" s="95"/>
      <c r="H1608" s="95"/>
      <c r="I1608" s="95">
        <f>Parts_Purchase[[#This Row],[Qty In]]*Parts_Purchase[[#This Row],[MRP]]</f>
        <v>0</v>
      </c>
      <c r="J1608" s="14">
        <f t="shared" si="58"/>
        <v>1</v>
      </c>
      <c r="K1608" s="37">
        <f t="shared" si="59"/>
        <v>1900</v>
      </c>
    </row>
    <row r="1609" spans="1:11" x14ac:dyDescent="0.35">
      <c r="A1609" s="93"/>
      <c r="B1609" s="94"/>
      <c r="C1609" s="95"/>
      <c r="D1609" s="95"/>
      <c r="E1609" s="95"/>
      <c r="F1609" s="95"/>
      <c r="G1609" s="95"/>
      <c r="H1609" s="95"/>
      <c r="I1609" s="95">
        <f>Parts_Purchase[[#This Row],[Qty In]]*Parts_Purchase[[#This Row],[MRP]]</f>
        <v>0</v>
      </c>
      <c r="J1609" s="14">
        <f t="shared" si="58"/>
        <v>1</v>
      </c>
      <c r="K1609" s="37">
        <f t="shared" si="59"/>
        <v>1900</v>
      </c>
    </row>
    <row r="1610" spans="1:11" x14ac:dyDescent="0.35">
      <c r="A1610" s="93"/>
      <c r="B1610" s="94"/>
      <c r="C1610" s="95"/>
      <c r="D1610" s="95"/>
      <c r="E1610" s="95"/>
      <c r="F1610" s="95"/>
      <c r="G1610" s="95"/>
      <c r="H1610" s="95"/>
      <c r="I1610" s="95">
        <f>Parts_Purchase[[#This Row],[Qty In]]*Parts_Purchase[[#This Row],[MRP]]</f>
        <v>0</v>
      </c>
      <c r="J1610" s="14">
        <f t="shared" si="58"/>
        <v>1</v>
      </c>
      <c r="K1610" s="37">
        <f t="shared" si="59"/>
        <v>1900</v>
      </c>
    </row>
    <row r="1611" spans="1:11" x14ac:dyDescent="0.35">
      <c r="A1611" s="93"/>
      <c r="B1611" s="94"/>
      <c r="C1611" s="95"/>
      <c r="D1611" s="95"/>
      <c r="E1611" s="95"/>
      <c r="F1611" s="95"/>
      <c r="G1611" s="95"/>
      <c r="H1611" s="95"/>
      <c r="I1611" s="95">
        <f>Parts_Purchase[[#This Row],[Qty In]]*Parts_Purchase[[#This Row],[MRP]]</f>
        <v>0</v>
      </c>
      <c r="J1611" s="14">
        <f t="shared" si="58"/>
        <v>1</v>
      </c>
      <c r="K1611" s="37">
        <f t="shared" si="59"/>
        <v>1900</v>
      </c>
    </row>
    <row r="1612" spans="1:11" x14ac:dyDescent="0.35">
      <c r="A1612" s="93"/>
      <c r="B1612" s="94"/>
      <c r="C1612" s="95"/>
      <c r="D1612" s="95"/>
      <c r="E1612" s="95"/>
      <c r="F1612" s="95"/>
      <c r="G1612" s="95"/>
      <c r="H1612" s="95"/>
      <c r="I1612" s="95">
        <f>Parts_Purchase[[#This Row],[Qty In]]*Parts_Purchase[[#This Row],[MRP]]</f>
        <v>0</v>
      </c>
      <c r="J1612" s="14">
        <f t="shared" si="58"/>
        <v>1</v>
      </c>
      <c r="K1612" s="37">
        <f t="shared" si="59"/>
        <v>1900</v>
      </c>
    </row>
    <row r="1613" spans="1:11" x14ac:dyDescent="0.35">
      <c r="A1613" s="93"/>
      <c r="B1613" s="94"/>
      <c r="C1613" s="95"/>
      <c r="D1613" s="95"/>
      <c r="E1613" s="95"/>
      <c r="F1613" s="95"/>
      <c r="G1613" s="95"/>
      <c r="H1613" s="95"/>
      <c r="I1613" s="95">
        <f>Parts_Purchase[[#This Row],[Qty In]]*Parts_Purchase[[#This Row],[MRP]]</f>
        <v>0</v>
      </c>
      <c r="J1613" s="14">
        <f t="shared" si="58"/>
        <v>1</v>
      </c>
      <c r="K1613" s="37">
        <f t="shared" si="59"/>
        <v>1900</v>
      </c>
    </row>
    <row r="1614" spans="1:11" x14ac:dyDescent="0.35">
      <c r="A1614" s="93"/>
      <c r="B1614" s="94"/>
      <c r="C1614" s="95"/>
      <c r="D1614" s="95"/>
      <c r="E1614" s="95"/>
      <c r="F1614" s="95"/>
      <c r="G1614" s="95"/>
      <c r="H1614" s="95"/>
      <c r="I1614" s="95">
        <f>Parts_Purchase[[#This Row],[Qty In]]*Parts_Purchase[[#This Row],[MRP]]</f>
        <v>0</v>
      </c>
      <c r="J1614" s="14">
        <f t="shared" si="58"/>
        <v>1</v>
      </c>
      <c r="K1614" s="37">
        <f t="shared" si="59"/>
        <v>1900</v>
      </c>
    </row>
    <row r="1615" spans="1:11" x14ac:dyDescent="0.35">
      <c r="A1615" s="93"/>
      <c r="B1615" s="94"/>
      <c r="C1615" s="95"/>
      <c r="D1615" s="95"/>
      <c r="E1615" s="95"/>
      <c r="F1615" s="95"/>
      <c r="G1615" s="95"/>
      <c r="H1615" s="95"/>
      <c r="I1615" s="95">
        <f>Parts_Purchase[[#This Row],[Qty In]]*Parts_Purchase[[#This Row],[MRP]]</f>
        <v>0</v>
      </c>
      <c r="J1615" s="14">
        <f t="shared" si="58"/>
        <v>1</v>
      </c>
      <c r="K1615" s="37">
        <f t="shared" si="59"/>
        <v>1900</v>
      </c>
    </row>
    <row r="1616" spans="1:11" x14ac:dyDescent="0.35">
      <c r="A1616" s="93"/>
      <c r="B1616" s="94"/>
      <c r="C1616" s="95"/>
      <c r="D1616" s="95"/>
      <c r="E1616" s="95"/>
      <c r="F1616" s="95"/>
      <c r="G1616" s="95"/>
      <c r="H1616" s="95"/>
      <c r="I1616" s="95">
        <f>Parts_Purchase[[#This Row],[Qty In]]*Parts_Purchase[[#This Row],[MRP]]</f>
        <v>0</v>
      </c>
      <c r="J1616" s="14">
        <f t="shared" si="58"/>
        <v>1</v>
      </c>
      <c r="K1616" s="37">
        <f t="shared" si="59"/>
        <v>1900</v>
      </c>
    </row>
    <row r="1617" spans="1:11" x14ac:dyDescent="0.35">
      <c r="A1617" s="93"/>
      <c r="B1617" s="94"/>
      <c r="C1617" s="95"/>
      <c r="D1617" s="95"/>
      <c r="E1617" s="95"/>
      <c r="F1617" s="95"/>
      <c r="G1617" s="95"/>
      <c r="H1617" s="95"/>
      <c r="I1617" s="95">
        <f>Parts_Purchase[[#This Row],[Qty In]]*Parts_Purchase[[#This Row],[MRP]]</f>
        <v>0</v>
      </c>
      <c r="J1617" s="14">
        <f t="shared" si="58"/>
        <v>1</v>
      </c>
      <c r="K1617" s="37">
        <f t="shared" si="59"/>
        <v>1900</v>
      </c>
    </row>
    <row r="1618" spans="1:11" x14ac:dyDescent="0.35">
      <c r="A1618" s="93"/>
      <c r="B1618" s="94"/>
      <c r="C1618" s="95"/>
      <c r="D1618" s="95"/>
      <c r="E1618" s="95"/>
      <c r="F1618" s="95"/>
      <c r="G1618" s="95"/>
      <c r="H1618" s="95"/>
      <c r="I1618" s="95">
        <f>Parts_Purchase[[#This Row],[Qty In]]*Parts_Purchase[[#This Row],[MRP]]</f>
        <v>0</v>
      </c>
      <c r="J1618" s="14">
        <f t="shared" si="58"/>
        <v>1</v>
      </c>
      <c r="K1618" s="37">
        <f t="shared" si="59"/>
        <v>1900</v>
      </c>
    </row>
    <row r="1619" spans="1:11" x14ac:dyDescent="0.35">
      <c r="A1619" s="93"/>
      <c r="B1619" s="94"/>
      <c r="C1619" s="95"/>
      <c r="D1619" s="95"/>
      <c r="E1619" s="95"/>
      <c r="F1619" s="95"/>
      <c r="G1619" s="95"/>
      <c r="H1619" s="95"/>
      <c r="I1619" s="95">
        <f>Parts_Purchase[[#This Row],[Qty In]]*Parts_Purchase[[#This Row],[MRP]]</f>
        <v>0</v>
      </c>
      <c r="J1619" s="14">
        <f t="shared" si="58"/>
        <v>1</v>
      </c>
      <c r="K1619" s="37">
        <f t="shared" si="59"/>
        <v>1900</v>
      </c>
    </row>
    <row r="1620" spans="1:11" x14ac:dyDescent="0.35">
      <c r="A1620" s="93"/>
      <c r="B1620" s="94"/>
      <c r="C1620" s="95"/>
      <c r="D1620" s="95"/>
      <c r="E1620" s="95"/>
      <c r="F1620" s="95"/>
      <c r="G1620" s="95"/>
      <c r="H1620" s="95"/>
      <c r="I1620" s="95">
        <f>Parts_Purchase[[#This Row],[Qty In]]*Parts_Purchase[[#This Row],[MRP]]</f>
        <v>0</v>
      </c>
      <c r="J1620" s="14">
        <f t="shared" si="58"/>
        <v>1</v>
      </c>
      <c r="K1620" s="37">
        <f t="shared" si="59"/>
        <v>1900</v>
      </c>
    </row>
    <row r="1621" spans="1:11" x14ac:dyDescent="0.35">
      <c r="A1621" s="93"/>
      <c r="B1621" s="94"/>
      <c r="C1621" s="95"/>
      <c r="D1621" s="95"/>
      <c r="E1621" s="95"/>
      <c r="F1621" s="95"/>
      <c r="G1621" s="95"/>
      <c r="H1621" s="95"/>
      <c r="I1621" s="95">
        <f>Parts_Purchase[[#This Row],[Qty In]]*Parts_Purchase[[#This Row],[MRP]]</f>
        <v>0</v>
      </c>
      <c r="J1621" s="14">
        <f t="shared" si="58"/>
        <v>1</v>
      </c>
      <c r="K1621" s="37">
        <f t="shared" si="59"/>
        <v>1900</v>
      </c>
    </row>
    <row r="1622" spans="1:11" x14ac:dyDescent="0.35">
      <c r="A1622" s="93"/>
      <c r="B1622" s="94"/>
      <c r="C1622" s="95"/>
      <c r="D1622" s="95"/>
      <c r="E1622" s="95"/>
      <c r="F1622" s="95"/>
      <c r="G1622" s="95"/>
      <c r="H1622" s="95"/>
      <c r="I1622" s="95">
        <f>Parts_Purchase[[#This Row],[Qty In]]*Parts_Purchase[[#This Row],[MRP]]</f>
        <v>0</v>
      </c>
      <c r="J1622" s="14">
        <f t="shared" si="58"/>
        <v>1</v>
      </c>
      <c r="K1622" s="37">
        <f t="shared" si="59"/>
        <v>1900</v>
      </c>
    </row>
    <row r="1623" spans="1:11" x14ac:dyDescent="0.35">
      <c r="A1623" s="93"/>
      <c r="B1623" s="94"/>
      <c r="C1623" s="95"/>
      <c r="D1623" s="95"/>
      <c r="E1623" s="95"/>
      <c r="F1623" s="95"/>
      <c r="G1623" s="95"/>
      <c r="H1623" s="95"/>
      <c r="I1623" s="95">
        <f>Parts_Purchase[[#This Row],[Qty In]]*Parts_Purchase[[#This Row],[MRP]]</f>
        <v>0</v>
      </c>
      <c r="J1623" s="14">
        <f t="shared" ref="J1623:J1686" si="60">MONTH(B1623)</f>
        <v>1</v>
      </c>
      <c r="K1623" s="37">
        <f t="shared" ref="K1623:K1686" si="61">YEAR(B1623)</f>
        <v>1900</v>
      </c>
    </row>
    <row r="1624" spans="1:11" x14ac:dyDescent="0.35">
      <c r="A1624" s="93"/>
      <c r="B1624" s="94"/>
      <c r="C1624" s="95"/>
      <c r="D1624" s="95"/>
      <c r="E1624" s="95"/>
      <c r="F1624" s="95"/>
      <c r="G1624" s="95"/>
      <c r="H1624" s="95"/>
      <c r="I1624" s="95">
        <f>Parts_Purchase[[#This Row],[Qty In]]*Parts_Purchase[[#This Row],[MRP]]</f>
        <v>0</v>
      </c>
      <c r="J1624" s="14">
        <f t="shared" si="60"/>
        <v>1</v>
      </c>
      <c r="K1624" s="37">
        <f t="shared" si="61"/>
        <v>1900</v>
      </c>
    </row>
    <row r="1625" spans="1:11" x14ac:dyDescent="0.35">
      <c r="A1625" s="93"/>
      <c r="B1625" s="94"/>
      <c r="C1625" s="95"/>
      <c r="D1625" s="95"/>
      <c r="E1625" s="95"/>
      <c r="F1625" s="95"/>
      <c r="G1625" s="95"/>
      <c r="H1625" s="95"/>
      <c r="I1625" s="95">
        <f>Parts_Purchase[[#This Row],[Qty In]]*Parts_Purchase[[#This Row],[MRP]]</f>
        <v>0</v>
      </c>
      <c r="J1625" s="14">
        <f t="shared" si="60"/>
        <v>1</v>
      </c>
      <c r="K1625" s="37">
        <f t="shared" si="61"/>
        <v>1900</v>
      </c>
    </row>
    <row r="1626" spans="1:11" x14ac:dyDescent="0.35">
      <c r="A1626" s="93"/>
      <c r="B1626" s="94"/>
      <c r="C1626" s="95"/>
      <c r="D1626" s="95"/>
      <c r="E1626" s="95"/>
      <c r="F1626" s="95"/>
      <c r="G1626" s="95"/>
      <c r="H1626" s="95"/>
      <c r="I1626" s="95">
        <f>Parts_Purchase[[#This Row],[Qty In]]*Parts_Purchase[[#This Row],[MRP]]</f>
        <v>0</v>
      </c>
      <c r="J1626" s="14">
        <f t="shared" si="60"/>
        <v>1</v>
      </c>
      <c r="K1626" s="37">
        <f t="shared" si="61"/>
        <v>1900</v>
      </c>
    </row>
    <row r="1627" spans="1:11" x14ac:dyDescent="0.35">
      <c r="A1627" s="93"/>
      <c r="B1627" s="94"/>
      <c r="C1627" s="95"/>
      <c r="D1627" s="95"/>
      <c r="E1627" s="95"/>
      <c r="F1627" s="95"/>
      <c r="G1627" s="95"/>
      <c r="H1627" s="95"/>
      <c r="I1627" s="95">
        <f>Parts_Purchase[[#This Row],[Qty In]]*Parts_Purchase[[#This Row],[MRP]]</f>
        <v>0</v>
      </c>
      <c r="J1627" s="14">
        <f t="shared" si="60"/>
        <v>1</v>
      </c>
      <c r="K1627" s="37">
        <f t="shared" si="61"/>
        <v>1900</v>
      </c>
    </row>
    <row r="1628" spans="1:11" x14ac:dyDescent="0.35">
      <c r="A1628" s="93"/>
      <c r="B1628" s="94"/>
      <c r="C1628" s="95"/>
      <c r="D1628" s="95"/>
      <c r="E1628" s="95"/>
      <c r="F1628" s="95"/>
      <c r="G1628" s="95"/>
      <c r="H1628" s="95"/>
      <c r="I1628" s="95">
        <f>Parts_Purchase[[#This Row],[Qty In]]*Parts_Purchase[[#This Row],[MRP]]</f>
        <v>0</v>
      </c>
      <c r="J1628" s="14">
        <f t="shared" si="60"/>
        <v>1</v>
      </c>
      <c r="K1628" s="37">
        <f t="shared" si="61"/>
        <v>1900</v>
      </c>
    </row>
    <row r="1629" spans="1:11" x14ac:dyDescent="0.35">
      <c r="A1629" s="93"/>
      <c r="B1629" s="94"/>
      <c r="C1629" s="95"/>
      <c r="D1629" s="95"/>
      <c r="E1629" s="95"/>
      <c r="F1629" s="95"/>
      <c r="G1629" s="95"/>
      <c r="H1629" s="95"/>
      <c r="I1629" s="95">
        <f>Parts_Purchase[[#This Row],[Qty In]]*Parts_Purchase[[#This Row],[MRP]]</f>
        <v>0</v>
      </c>
      <c r="J1629" s="14">
        <f t="shared" si="60"/>
        <v>1</v>
      </c>
      <c r="K1629" s="37">
        <f t="shared" si="61"/>
        <v>1900</v>
      </c>
    </row>
    <row r="1630" spans="1:11" x14ac:dyDescent="0.35">
      <c r="A1630" s="93"/>
      <c r="B1630" s="94"/>
      <c r="C1630" s="95"/>
      <c r="D1630" s="95"/>
      <c r="E1630" s="95"/>
      <c r="F1630" s="95"/>
      <c r="G1630" s="95"/>
      <c r="H1630" s="95"/>
      <c r="I1630" s="95">
        <f>Parts_Purchase[[#This Row],[Qty In]]*Parts_Purchase[[#This Row],[MRP]]</f>
        <v>0</v>
      </c>
      <c r="J1630" s="14">
        <f t="shared" si="60"/>
        <v>1</v>
      </c>
      <c r="K1630" s="37">
        <f t="shared" si="61"/>
        <v>1900</v>
      </c>
    </row>
    <row r="1631" spans="1:11" x14ac:dyDescent="0.35">
      <c r="A1631" s="93"/>
      <c r="B1631" s="94"/>
      <c r="C1631" s="95"/>
      <c r="D1631" s="95"/>
      <c r="E1631" s="95"/>
      <c r="F1631" s="95"/>
      <c r="G1631" s="95"/>
      <c r="H1631" s="95"/>
      <c r="I1631" s="95">
        <f>Parts_Purchase[[#This Row],[Qty In]]*Parts_Purchase[[#This Row],[MRP]]</f>
        <v>0</v>
      </c>
      <c r="J1631" s="14">
        <f t="shared" si="60"/>
        <v>1</v>
      </c>
      <c r="K1631" s="37">
        <f t="shared" si="61"/>
        <v>1900</v>
      </c>
    </row>
    <row r="1632" spans="1:11" x14ac:dyDescent="0.35">
      <c r="A1632" s="93"/>
      <c r="B1632" s="94"/>
      <c r="C1632" s="95"/>
      <c r="D1632" s="95"/>
      <c r="E1632" s="95"/>
      <c r="F1632" s="95"/>
      <c r="G1632" s="95"/>
      <c r="H1632" s="95"/>
      <c r="I1632" s="95">
        <f>Parts_Purchase[[#This Row],[Qty In]]*Parts_Purchase[[#This Row],[MRP]]</f>
        <v>0</v>
      </c>
      <c r="J1632" s="14">
        <f t="shared" si="60"/>
        <v>1</v>
      </c>
      <c r="K1632" s="37">
        <f t="shared" si="61"/>
        <v>1900</v>
      </c>
    </row>
    <row r="1633" spans="1:11" x14ac:dyDescent="0.35">
      <c r="A1633" s="93"/>
      <c r="B1633" s="94"/>
      <c r="C1633" s="95"/>
      <c r="D1633" s="95"/>
      <c r="E1633" s="95"/>
      <c r="F1633" s="95"/>
      <c r="G1633" s="95"/>
      <c r="H1633" s="95"/>
      <c r="I1633" s="95">
        <f>Parts_Purchase[[#This Row],[Qty In]]*Parts_Purchase[[#This Row],[MRP]]</f>
        <v>0</v>
      </c>
      <c r="J1633" s="14">
        <f t="shared" si="60"/>
        <v>1</v>
      </c>
      <c r="K1633" s="37">
        <f t="shared" si="61"/>
        <v>1900</v>
      </c>
    </row>
    <row r="1634" spans="1:11" x14ac:dyDescent="0.35">
      <c r="A1634" s="93"/>
      <c r="B1634" s="94"/>
      <c r="C1634" s="95"/>
      <c r="D1634" s="95"/>
      <c r="E1634" s="95"/>
      <c r="F1634" s="95"/>
      <c r="G1634" s="95"/>
      <c r="H1634" s="95"/>
      <c r="I1634" s="95">
        <f>Parts_Purchase[[#This Row],[Qty In]]*Parts_Purchase[[#This Row],[MRP]]</f>
        <v>0</v>
      </c>
      <c r="J1634" s="14">
        <f t="shared" si="60"/>
        <v>1</v>
      </c>
      <c r="K1634" s="37">
        <f t="shared" si="61"/>
        <v>1900</v>
      </c>
    </row>
    <row r="1635" spans="1:11" x14ac:dyDescent="0.35">
      <c r="A1635" s="93"/>
      <c r="B1635" s="94"/>
      <c r="C1635" s="95"/>
      <c r="D1635" s="95"/>
      <c r="E1635" s="95"/>
      <c r="F1635" s="95"/>
      <c r="G1635" s="95"/>
      <c r="H1635" s="95"/>
      <c r="I1635" s="95">
        <f>Parts_Purchase[[#This Row],[Qty In]]*Parts_Purchase[[#This Row],[MRP]]</f>
        <v>0</v>
      </c>
      <c r="J1635" s="14">
        <f t="shared" si="60"/>
        <v>1</v>
      </c>
      <c r="K1635" s="37">
        <f t="shared" si="61"/>
        <v>1900</v>
      </c>
    </row>
    <row r="1636" spans="1:11" x14ac:dyDescent="0.35">
      <c r="A1636" s="93"/>
      <c r="B1636" s="94"/>
      <c r="C1636" s="95"/>
      <c r="D1636" s="95"/>
      <c r="E1636" s="95"/>
      <c r="F1636" s="95"/>
      <c r="G1636" s="95"/>
      <c r="H1636" s="95"/>
      <c r="I1636" s="95">
        <f>Parts_Purchase[[#This Row],[Qty In]]*Parts_Purchase[[#This Row],[MRP]]</f>
        <v>0</v>
      </c>
      <c r="J1636" s="14">
        <f t="shared" si="60"/>
        <v>1</v>
      </c>
      <c r="K1636" s="37">
        <f t="shared" si="61"/>
        <v>1900</v>
      </c>
    </row>
    <row r="1637" spans="1:11" x14ac:dyDescent="0.35">
      <c r="A1637" s="93"/>
      <c r="B1637" s="94"/>
      <c r="C1637" s="95"/>
      <c r="D1637" s="95"/>
      <c r="E1637" s="95"/>
      <c r="F1637" s="95"/>
      <c r="G1637" s="95"/>
      <c r="H1637" s="95"/>
      <c r="I1637" s="95">
        <f>Parts_Purchase[[#This Row],[Qty In]]*Parts_Purchase[[#This Row],[MRP]]</f>
        <v>0</v>
      </c>
      <c r="J1637" s="14">
        <f t="shared" si="60"/>
        <v>1</v>
      </c>
      <c r="K1637" s="37">
        <f t="shared" si="61"/>
        <v>1900</v>
      </c>
    </row>
    <row r="1638" spans="1:11" x14ac:dyDescent="0.35">
      <c r="A1638" s="93"/>
      <c r="B1638" s="94"/>
      <c r="C1638" s="95"/>
      <c r="D1638" s="95"/>
      <c r="E1638" s="95"/>
      <c r="F1638" s="95"/>
      <c r="G1638" s="95"/>
      <c r="H1638" s="95"/>
      <c r="I1638" s="95">
        <f>Parts_Purchase[[#This Row],[Qty In]]*Parts_Purchase[[#This Row],[MRP]]</f>
        <v>0</v>
      </c>
      <c r="J1638" s="14">
        <f t="shared" si="60"/>
        <v>1</v>
      </c>
      <c r="K1638" s="37">
        <f t="shared" si="61"/>
        <v>1900</v>
      </c>
    </row>
    <row r="1639" spans="1:11" x14ac:dyDescent="0.35">
      <c r="A1639" s="93"/>
      <c r="B1639" s="94"/>
      <c r="C1639" s="95"/>
      <c r="D1639" s="95"/>
      <c r="E1639" s="95"/>
      <c r="F1639" s="95"/>
      <c r="G1639" s="95"/>
      <c r="H1639" s="95"/>
      <c r="I1639" s="95">
        <f>Parts_Purchase[[#This Row],[Qty In]]*Parts_Purchase[[#This Row],[MRP]]</f>
        <v>0</v>
      </c>
      <c r="J1639" s="14">
        <f t="shared" si="60"/>
        <v>1</v>
      </c>
      <c r="K1639" s="37">
        <f t="shared" si="61"/>
        <v>1900</v>
      </c>
    </row>
    <row r="1640" spans="1:11" x14ac:dyDescent="0.35">
      <c r="A1640" s="93"/>
      <c r="B1640" s="94"/>
      <c r="C1640" s="95"/>
      <c r="D1640" s="95"/>
      <c r="E1640" s="95"/>
      <c r="F1640" s="95"/>
      <c r="G1640" s="95"/>
      <c r="H1640" s="95"/>
      <c r="I1640" s="95">
        <f>Parts_Purchase[[#This Row],[Qty In]]*Parts_Purchase[[#This Row],[MRP]]</f>
        <v>0</v>
      </c>
      <c r="J1640" s="14">
        <f t="shared" si="60"/>
        <v>1</v>
      </c>
      <c r="K1640" s="37">
        <f t="shared" si="61"/>
        <v>1900</v>
      </c>
    </row>
    <row r="1641" spans="1:11" x14ac:dyDescent="0.35">
      <c r="A1641" s="93"/>
      <c r="B1641" s="94"/>
      <c r="C1641" s="95"/>
      <c r="D1641" s="95"/>
      <c r="E1641" s="95"/>
      <c r="F1641" s="95"/>
      <c r="G1641" s="95"/>
      <c r="H1641" s="95"/>
      <c r="I1641" s="95">
        <f>Parts_Purchase[[#This Row],[Qty In]]*Parts_Purchase[[#This Row],[MRP]]</f>
        <v>0</v>
      </c>
      <c r="J1641" s="14">
        <f t="shared" si="60"/>
        <v>1</v>
      </c>
      <c r="K1641" s="37">
        <f t="shared" si="61"/>
        <v>1900</v>
      </c>
    </row>
    <row r="1642" spans="1:11" x14ac:dyDescent="0.35">
      <c r="A1642" s="93"/>
      <c r="B1642" s="94"/>
      <c r="C1642" s="95"/>
      <c r="D1642" s="95"/>
      <c r="E1642" s="95"/>
      <c r="F1642" s="95"/>
      <c r="G1642" s="95"/>
      <c r="H1642" s="95"/>
      <c r="I1642" s="95">
        <f>Parts_Purchase[[#This Row],[Qty In]]*Parts_Purchase[[#This Row],[MRP]]</f>
        <v>0</v>
      </c>
      <c r="J1642" s="14">
        <f t="shared" si="60"/>
        <v>1</v>
      </c>
      <c r="K1642" s="37">
        <f t="shared" si="61"/>
        <v>1900</v>
      </c>
    </row>
    <row r="1643" spans="1:11" x14ac:dyDescent="0.35">
      <c r="A1643" s="93"/>
      <c r="B1643" s="94"/>
      <c r="C1643" s="95"/>
      <c r="D1643" s="95"/>
      <c r="E1643" s="95"/>
      <c r="F1643" s="95"/>
      <c r="G1643" s="95"/>
      <c r="H1643" s="95"/>
      <c r="I1643" s="95">
        <f>Parts_Purchase[[#This Row],[Qty In]]*Parts_Purchase[[#This Row],[MRP]]</f>
        <v>0</v>
      </c>
      <c r="J1643" s="14">
        <f t="shared" si="60"/>
        <v>1</v>
      </c>
      <c r="K1643" s="37">
        <f t="shared" si="61"/>
        <v>1900</v>
      </c>
    </row>
    <row r="1644" spans="1:11" x14ac:dyDescent="0.35">
      <c r="A1644" s="93"/>
      <c r="B1644" s="94"/>
      <c r="C1644" s="95"/>
      <c r="D1644" s="95"/>
      <c r="E1644" s="95"/>
      <c r="F1644" s="95"/>
      <c r="G1644" s="95"/>
      <c r="H1644" s="95"/>
      <c r="I1644" s="95">
        <f>Parts_Purchase[[#This Row],[Qty In]]*Parts_Purchase[[#This Row],[MRP]]</f>
        <v>0</v>
      </c>
      <c r="J1644" s="14">
        <f t="shared" si="60"/>
        <v>1</v>
      </c>
      <c r="K1644" s="37">
        <f t="shared" si="61"/>
        <v>1900</v>
      </c>
    </row>
    <row r="1645" spans="1:11" x14ac:dyDescent="0.35">
      <c r="A1645" s="93"/>
      <c r="B1645" s="94"/>
      <c r="C1645" s="95"/>
      <c r="D1645" s="95"/>
      <c r="E1645" s="95"/>
      <c r="F1645" s="95"/>
      <c r="G1645" s="95"/>
      <c r="H1645" s="95"/>
      <c r="I1645" s="95">
        <f>Parts_Purchase[[#This Row],[Qty In]]*Parts_Purchase[[#This Row],[MRP]]</f>
        <v>0</v>
      </c>
      <c r="J1645" s="14">
        <f t="shared" si="60"/>
        <v>1</v>
      </c>
      <c r="K1645" s="37">
        <f t="shared" si="61"/>
        <v>1900</v>
      </c>
    </row>
    <row r="1646" spans="1:11" x14ac:dyDescent="0.35">
      <c r="A1646" s="93"/>
      <c r="B1646" s="94"/>
      <c r="C1646" s="95"/>
      <c r="D1646" s="95"/>
      <c r="E1646" s="95"/>
      <c r="F1646" s="95"/>
      <c r="G1646" s="95"/>
      <c r="H1646" s="95"/>
      <c r="I1646" s="95">
        <f>Parts_Purchase[[#This Row],[Qty In]]*Parts_Purchase[[#This Row],[MRP]]</f>
        <v>0</v>
      </c>
      <c r="J1646" s="14">
        <f t="shared" si="60"/>
        <v>1</v>
      </c>
      <c r="K1646" s="37">
        <f t="shared" si="61"/>
        <v>1900</v>
      </c>
    </row>
    <row r="1647" spans="1:11" x14ac:dyDescent="0.35">
      <c r="A1647" s="93"/>
      <c r="B1647" s="94"/>
      <c r="C1647" s="95"/>
      <c r="D1647" s="95"/>
      <c r="E1647" s="95"/>
      <c r="F1647" s="95"/>
      <c r="G1647" s="95"/>
      <c r="H1647" s="95"/>
      <c r="I1647" s="95">
        <f>Parts_Purchase[[#This Row],[Qty In]]*Parts_Purchase[[#This Row],[MRP]]</f>
        <v>0</v>
      </c>
      <c r="J1647" s="14">
        <f t="shared" si="60"/>
        <v>1</v>
      </c>
      <c r="K1647" s="37">
        <f t="shared" si="61"/>
        <v>1900</v>
      </c>
    </row>
    <row r="1648" spans="1:11" x14ac:dyDescent="0.35">
      <c r="A1648" s="93"/>
      <c r="B1648" s="94"/>
      <c r="C1648" s="95"/>
      <c r="D1648" s="95"/>
      <c r="E1648" s="95"/>
      <c r="F1648" s="95"/>
      <c r="G1648" s="95"/>
      <c r="H1648" s="95"/>
      <c r="I1648" s="95">
        <f>Parts_Purchase[[#This Row],[Qty In]]*Parts_Purchase[[#This Row],[MRP]]</f>
        <v>0</v>
      </c>
      <c r="J1648" s="14">
        <f t="shared" si="60"/>
        <v>1</v>
      </c>
      <c r="K1648" s="37">
        <f t="shared" si="61"/>
        <v>1900</v>
      </c>
    </row>
    <row r="1649" spans="1:11" x14ac:dyDescent="0.35">
      <c r="A1649" s="93"/>
      <c r="B1649" s="94"/>
      <c r="C1649" s="95"/>
      <c r="D1649" s="95"/>
      <c r="E1649" s="95"/>
      <c r="F1649" s="95"/>
      <c r="G1649" s="95"/>
      <c r="H1649" s="95"/>
      <c r="I1649" s="95">
        <f>Parts_Purchase[[#This Row],[Qty In]]*Parts_Purchase[[#This Row],[MRP]]</f>
        <v>0</v>
      </c>
      <c r="J1649" s="14">
        <f t="shared" si="60"/>
        <v>1</v>
      </c>
      <c r="K1649" s="37">
        <f t="shared" si="61"/>
        <v>1900</v>
      </c>
    </row>
    <row r="1650" spans="1:11" x14ac:dyDescent="0.35">
      <c r="A1650" s="93"/>
      <c r="B1650" s="94"/>
      <c r="C1650" s="95"/>
      <c r="D1650" s="95"/>
      <c r="E1650" s="95"/>
      <c r="F1650" s="95"/>
      <c r="G1650" s="95"/>
      <c r="H1650" s="95"/>
      <c r="I1650" s="95">
        <f>Parts_Purchase[[#This Row],[Qty In]]*Parts_Purchase[[#This Row],[MRP]]</f>
        <v>0</v>
      </c>
      <c r="J1650" s="14">
        <f t="shared" si="60"/>
        <v>1</v>
      </c>
      <c r="K1650" s="37">
        <f t="shared" si="61"/>
        <v>1900</v>
      </c>
    </row>
    <row r="1651" spans="1:11" x14ac:dyDescent="0.35">
      <c r="A1651" s="93"/>
      <c r="B1651" s="94"/>
      <c r="C1651" s="95"/>
      <c r="D1651" s="95"/>
      <c r="E1651" s="95"/>
      <c r="F1651" s="95"/>
      <c r="G1651" s="95"/>
      <c r="H1651" s="95"/>
      <c r="I1651" s="95">
        <f>Parts_Purchase[[#This Row],[Qty In]]*Parts_Purchase[[#This Row],[MRP]]</f>
        <v>0</v>
      </c>
      <c r="J1651" s="14">
        <f t="shared" si="60"/>
        <v>1</v>
      </c>
      <c r="K1651" s="37">
        <f t="shared" si="61"/>
        <v>1900</v>
      </c>
    </row>
    <row r="1652" spans="1:11" x14ac:dyDescent="0.35">
      <c r="A1652" s="93"/>
      <c r="B1652" s="94"/>
      <c r="C1652" s="95"/>
      <c r="D1652" s="95"/>
      <c r="E1652" s="95"/>
      <c r="F1652" s="95"/>
      <c r="G1652" s="95"/>
      <c r="H1652" s="95"/>
      <c r="I1652" s="95">
        <f>Parts_Purchase[[#This Row],[Qty In]]*Parts_Purchase[[#This Row],[MRP]]</f>
        <v>0</v>
      </c>
      <c r="J1652" s="14">
        <f t="shared" si="60"/>
        <v>1</v>
      </c>
      <c r="K1652" s="37">
        <f t="shared" si="61"/>
        <v>1900</v>
      </c>
    </row>
    <row r="1653" spans="1:11" x14ac:dyDescent="0.35">
      <c r="A1653" s="93"/>
      <c r="B1653" s="94"/>
      <c r="C1653" s="95"/>
      <c r="D1653" s="95"/>
      <c r="E1653" s="95"/>
      <c r="F1653" s="95"/>
      <c r="G1653" s="95"/>
      <c r="H1653" s="95"/>
      <c r="I1653" s="95">
        <f>Parts_Purchase[[#This Row],[Qty In]]*Parts_Purchase[[#This Row],[MRP]]</f>
        <v>0</v>
      </c>
      <c r="J1653" s="14">
        <f t="shared" si="60"/>
        <v>1</v>
      </c>
      <c r="K1653" s="37">
        <f t="shared" si="61"/>
        <v>1900</v>
      </c>
    </row>
    <row r="1654" spans="1:11" x14ac:dyDescent="0.35">
      <c r="A1654" s="93"/>
      <c r="B1654" s="94"/>
      <c r="C1654" s="95"/>
      <c r="D1654" s="95"/>
      <c r="E1654" s="95"/>
      <c r="F1654" s="95"/>
      <c r="G1654" s="95"/>
      <c r="H1654" s="95"/>
      <c r="I1654" s="95">
        <f>Parts_Purchase[[#This Row],[Qty In]]*Parts_Purchase[[#This Row],[MRP]]</f>
        <v>0</v>
      </c>
      <c r="J1654" s="14">
        <f t="shared" si="60"/>
        <v>1</v>
      </c>
      <c r="K1654" s="37">
        <f t="shared" si="61"/>
        <v>1900</v>
      </c>
    </row>
    <row r="1655" spans="1:11" x14ac:dyDescent="0.35">
      <c r="A1655" s="93"/>
      <c r="B1655" s="94"/>
      <c r="C1655" s="95"/>
      <c r="D1655" s="95"/>
      <c r="E1655" s="95"/>
      <c r="F1655" s="95"/>
      <c r="G1655" s="95"/>
      <c r="H1655" s="95"/>
      <c r="I1655" s="95">
        <f>Parts_Purchase[[#This Row],[Qty In]]*Parts_Purchase[[#This Row],[MRP]]</f>
        <v>0</v>
      </c>
      <c r="J1655" s="14">
        <f t="shared" si="60"/>
        <v>1</v>
      </c>
      <c r="K1655" s="37">
        <f t="shared" si="61"/>
        <v>1900</v>
      </c>
    </row>
    <row r="1656" spans="1:11" x14ac:dyDescent="0.35">
      <c r="A1656" s="93"/>
      <c r="B1656" s="94"/>
      <c r="C1656" s="95"/>
      <c r="D1656" s="95"/>
      <c r="E1656" s="95"/>
      <c r="F1656" s="95"/>
      <c r="G1656" s="95"/>
      <c r="H1656" s="95"/>
      <c r="I1656" s="95">
        <f>Parts_Purchase[[#This Row],[Qty In]]*Parts_Purchase[[#This Row],[MRP]]</f>
        <v>0</v>
      </c>
      <c r="J1656" s="14">
        <f t="shared" si="60"/>
        <v>1</v>
      </c>
      <c r="K1656" s="37">
        <f t="shared" si="61"/>
        <v>1900</v>
      </c>
    </row>
    <row r="1657" spans="1:11" x14ac:dyDescent="0.35">
      <c r="A1657" s="93"/>
      <c r="B1657" s="94"/>
      <c r="C1657" s="95"/>
      <c r="D1657" s="95"/>
      <c r="E1657" s="95"/>
      <c r="F1657" s="95"/>
      <c r="G1657" s="95"/>
      <c r="H1657" s="95"/>
      <c r="I1657" s="95">
        <f>Parts_Purchase[[#This Row],[Qty In]]*Parts_Purchase[[#This Row],[MRP]]</f>
        <v>0</v>
      </c>
      <c r="J1657" s="14">
        <f t="shared" si="60"/>
        <v>1</v>
      </c>
      <c r="K1657" s="37">
        <f t="shared" si="61"/>
        <v>1900</v>
      </c>
    </row>
    <row r="1658" spans="1:11" x14ac:dyDescent="0.35">
      <c r="A1658" s="93"/>
      <c r="B1658" s="94"/>
      <c r="C1658" s="95"/>
      <c r="D1658" s="95"/>
      <c r="E1658" s="95"/>
      <c r="F1658" s="95"/>
      <c r="G1658" s="95"/>
      <c r="H1658" s="95"/>
      <c r="I1658" s="95">
        <f>Parts_Purchase[[#This Row],[Qty In]]*Parts_Purchase[[#This Row],[MRP]]</f>
        <v>0</v>
      </c>
      <c r="J1658" s="14">
        <f t="shared" si="60"/>
        <v>1</v>
      </c>
      <c r="K1658" s="37">
        <f t="shared" si="61"/>
        <v>1900</v>
      </c>
    </row>
    <row r="1659" spans="1:11" x14ac:dyDescent="0.35">
      <c r="A1659" s="93"/>
      <c r="B1659" s="94"/>
      <c r="C1659" s="95"/>
      <c r="D1659" s="95"/>
      <c r="E1659" s="95"/>
      <c r="F1659" s="95"/>
      <c r="G1659" s="95"/>
      <c r="H1659" s="95"/>
      <c r="I1659" s="95">
        <f>Parts_Purchase[[#This Row],[Qty In]]*Parts_Purchase[[#This Row],[MRP]]</f>
        <v>0</v>
      </c>
      <c r="J1659" s="14">
        <f t="shared" si="60"/>
        <v>1</v>
      </c>
      <c r="K1659" s="37">
        <f t="shared" si="61"/>
        <v>1900</v>
      </c>
    </row>
    <row r="1660" spans="1:11" x14ac:dyDescent="0.35">
      <c r="A1660" s="93"/>
      <c r="B1660" s="94"/>
      <c r="C1660" s="95"/>
      <c r="D1660" s="95"/>
      <c r="E1660" s="95"/>
      <c r="F1660" s="95"/>
      <c r="G1660" s="95"/>
      <c r="H1660" s="95"/>
      <c r="I1660" s="95">
        <f>Parts_Purchase[[#This Row],[Qty In]]*Parts_Purchase[[#This Row],[MRP]]</f>
        <v>0</v>
      </c>
      <c r="J1660" s="14">
        <f t="shared" si="60"/>
        <v>1</v>
      </c>
      <c r="K1660" s="37">
        <f t="shared" si="61"/>
        <v>1900</v>
      </c>
    </row>
    <row r="1661" spans="1:11" x14ac:dyDescent="0.35">
      <c r="A1661" s="93"/>
      <c r="B1661" s="94"/>
      <c r="C1661" s="95"/>
      <c r="D1661" s="95"/>
      <c r="E1661" s="95"/>
      <c r="F1661" s="95"/>
      <c r="G1661" s="95"/>
      <c r="H1661" s="95"/>
      <c r="I1661" s="95">
        <f>Parts_Purchase[[#This Row],[Qty In]]*Parts_Purchase[[#This Row],[MRP]]</f>
        <v>0</v>
      </c>
      <c r="J1661" s="14">
        <f t="shared" si="60"/>
        <v>1</v>
      </c>
      <c r="K1661" s="37">
        <f t="shared" si="61"/>
        <v>1900</v>
      </c>
    </row>
    <row r="1662" spans="1:11" x14ac:dyDescent="0.35">
      <c r="A1662" s="93"/>
      <c r="B1662" s="94"/>
      <c r="C1662" s="95"/>
      <c r="D1662" s="95"/>
      <c r="E1662" s="95"/>
      <c r="F1662" s="95"/>
      <c r="G1662" s="95"/>
      <c r="H1662" s="95"/>
      <c r="I1662" s="95">
        <f>Parts_Purchase[[#This Row],[Qty In]]*Parts_Purchase[[#This Row],[MRP]]</f>
        <v>0</v>
      </c>
      <c r="J1662" s="14">
        <f t="shared" si="60"/>
        <v>1</v>
      </c>
      <c r="K1662" s="37">
        <f t="shared" si="61"/>
        <v>1900</v>
      </c>
    </row>
    <row r="1663" spans="1:11" x14ac:dyDescent="0.35">
      <c r="A1663" s="93"/>
      <c r="B1663" s="94"/>
      <c r="C1663" s="95"/>
      <c r="D1663" s="95"/>
      <c r="E1663" s="95"/>
      <c r="F1663" s="95"/>
      <c r="G1663" s="95"/>
      <c r="H1663" s="95"/>
      <c r="I1663" s="95">
        <f>Parts_Purchase[[#This Row],[Qty In]]*Parts_Purchase[[#This Row],[MRP]]</f>
        <v>0</v>
      </c>
      <c r="J1663" s="14">
        <f t="shared" si="60"/>
        <v>1</v>
      </c>
      <c r="K1663" s="37">
        <f t="shared" si="61"/>
        <v>1900</v>
      </c>
    </row>
    <row r="1664" spans="1:11" x14ac:dyDescent="0.35">
      <c r="A1664" s="93"/>
      <c r="B1664" s="94"/>
      <c r="C1664" s="95"/>
      <c r="D1664" s="95"/>
      <c r="E1664" s="95"/>
      <c r="F1664" s="95"/>
      <c r="G1664" s="95"/>
      <c r="H1664" s="95"/>
      <c r="I1664" s="95">
        <f>Parts_Purchase[[#This Row],[Qty In]]*Parts_Purchase[[#This Row],[MRP]]</f>
        <v>0</v>
      </c>
      <c r="J1664" s="14">
        <f t="shared" si="60"/>
        <v>1</v>
      </c>
      <c r="K1664" s="37">
        <f t="shared" si="61"/>
        <v>1900</v>
      </c>
    </row>
    <row r="1665" spans="1:11" x14ac:dyDescent="0.35">
      <c r="A1665" s="93"/>
      <c r="B1665" s="94"/>
      <c r="C1665" s="95"/>
      <c r="D1665" s="95"/>
      <c r="E1665" s="95"/>
      <c r="F1665" s="95"/>
      <c r="G1665" s="95"/>
      <c r="H1665" s="95"/>
      <c r="I1665" s="95">
        <f>Parts_Purchase[[#This Row],[Qty In]]*Parts_Purchase[[#This Row],[MRP]]</f>
        <v>0</v>
      </c>
      <c r="J1665" s="14">
        <f t="shared" si="60"/>
        <v>1</v>
      </c>
      <c r="K1665" s="37">
        <f t="shared" si="61"/>
        <v>1900</v>
      </c>
    </row>
    <row r="1666" spans="1:11" x14ac:dyDescent="0.35">
      <c r="A1666" s="93"/>
      <c r="B1666" s="94"/>
      <c r="C1666" s="95"/>
      <c r="D1666" s="95"/>
      <c r="E1666" s="95"/>
      <c r="F1666" s="95"/>
      <c r="G1666" s="95"/>
      <c r="H1666" s="95"/>
      <c r="I1666" s="95">
        <f>Parts_Purchase[[#This Row],[Qty In]]*Parts_Purchase[[#This Row],[MRP]]</f>
        <v>0</v>
      </c>
      <c r="J1666" s="14">
        <f t="shared" si="60"/>
        <v>1</v>
      </c>
      <c r="K1666" s="37">
        <f t="shared" si="61"/>
        <v>1900</v>
      </c>
    </row>
    <row r="1667" spans="1:11" x14ac:dyDescent="0.35">
      <c r="A1667" s="93"/>
      <c r="B1667" s="94"/>
      <c r="C1667" s="95"/>
      <c r="D1667" s="95"/>
      <c r="E1667" s="95"/>
      <c r="F1667" s="95"/>
      <c r="G1667" s="95"/>
      <c r="H1667" s="95"/>
      <c r="I1667" s="95">
        <f>Parts_Purchase[[#This Row],[Qty In]]*Parts_Purchase[[#This Row],[MRP]]</f>
        <v>0</v>
      </c>
      <c r="J1667" s="14">
        <f t="shared" si="60"/>
        <v>1</v>
      </c>
      <c r="K1667" s="37">
        <f t="shared" si="61"/>
        <v>1900</v>
      </c>
    </row>
    <row r="1668" spans="1:11" x14ac:dyDescent="0.35">
      <c r="A1668" s="93"/>
      <c r="B1668" s="94"/>
      <c r="C1668" s="95"/>
      <c r="D1668" s="95"/>
      <c r="E1668" s="95"/>
      <c r="F1668" s="95"/>
      <c r="G1668" s="95"/>
      <c r="H1668" s="95"/>
      <c r="I1668" s="95">
        <f>Parts_Purchase[[#This Row],[Qty In]]*Parts_Purchase[[#This Row],[MRP]]</f>
        <v>0</v>
      </c>
      <c r="J1668" s="14">
        <f t="shared" si="60"/>
        <v>1</v>
      </c>
      <c r="K1668" s="37">
        <f t="shared" si="61"/>
        <v>1900</v>
      </c>
    </row>
    <row r="1669" spans="1:11" x14ac:dyDescent="0.35">
      <c r="A1669" s="93"/>
      <c r="B1669" s="94"/>
      <c r="C1669" s="95"/>
      <c r="D1669" s="95"/>
      <c r="E1669" s="95"/>
      <c r="F1669" s="95"/>
      <c r="G1669" s="95"/>
      <c r="H1669" s="95"/>
      <c r="I1669" s="95">
        <f>Parts_Purchase[[#This Row],[Qty In]]*Parts_Purchase[[#This Row],[MRP]]</f>
        <v>0</v>
      </c>
      <c r="J1669" s="14">
        <f t="shared" si="60"/>
        <v>1</v>
      </c>
      <c r="K1669" s="37">
        <f t="shared" si="61"/>
        <v>1900</v>
      </c>
    </row>
    <row r="1670" spans="1:11" x14ac:dyDescent="0.35">
      <c r="A1670" s="93"/>
      <c r="B1670" s="94"/>
      <c r="C1670" s="95"/>
      <c r="D1670" s="95"/>
      <c r="E1670" s="95"/>
      <c r="F1670" s="95"/>
      <c r="G1670" s="95"/>
      <c r="H1670" s="95"/>
      <c r="I1670" s="95">
        <f>Parts_Purchase[[#This Row],[Qty In]]*Parts_Purchase[[#This Row],[MRP]]</f>
        <v>0</v>
      </c>
      <c r="J1670" s="14">
        <f t="shared" si="60"/>
        <v>1</v>
      </c>
      <c r="K1670" s="37">
        <f t="shared" si="61"/>
        <v>1900</v>
      </c>
    </row>
    <row r="1671" spans="1:11" x14ac:dyDescent="0.35">
      <c r="A1671" s="93"/>
      <c r="B1671" s="94"/>
      <c r="C1671" s="95"/>
      <c r="D1671" s="95"/>
      <c r="E1671" s="95"/>
      <c r="F1671" s="95"/>
      <c r="G1671" s="95"/>
      <c r="H1671" s="95"/>
      <c r="I1671" s="95">
        <f>Parts_Purchase[[#This Row],[Qty In]]*Parts_Purchase[[#This Row],[MRP]]</f>
        <v>0</v>
      </c>
      <c r="J1671" s="14">
        <f t="shared" si="60"/>
        <v>1</v>
      </c>
      <c r="K1671" s="37">
        <f t="shared" si="61"/>
        <v>1900</v>
      </c>
    </row>
    <row r="1672" spans="1:11" x14ac:dyDescent="0.35">
      <c r="A1672" s="93"/>
      <c r="B1672" s="94"/>
      <c r="C1672" s="95"/>
      <c r="D1672" s="95"/>
      <c r="E1672" s="95"/>
      <c r="F1672" s="95"/>
      <c r="G1672" s="95"/>
      <c r="H1672" s="95"/>
      <c r="I1672" s="95">
        <f>Parts_Purchase[[#This Row],[Qty In]]*Parts_Purchase[[#This Row],[MRP]]</f>
        <v>0</v>
      </c>
      <c r="J1672" s="14">
        <f t="shared" si="60"/>
        <v>1</v>
      </c>
      <c r="K1672" s="37">
        <f t="shared" si="61"/>
        <v>1900</v>
      </c>
    </row>
    <row r="1673" spans="1:11" x14ac:dyDescent="0.35">
      <c r="A1673" s="93"/>
      <c r="B1673" s="94"/>
      <c r="C1673" s="95"/>
      <c r="D1673" s="95"/>
      <c r="E1673" s="95"/>
      <c r="F1673" s="95"/>
      <c r="G1673" s="95"/>
      <c r="H1673" s="95"/>
      <c r="I1673" s="95">
        <f>Parts_Purchase[[#This Row],[Qty In]]*Parts_Purchase[[#This Row],[MRP]]</f>
        <v>0</v>
      </c>
      <c r="J1673" s="14">
        <f t="shared" si="60"/>
        <v>1</v>
      </c>
      <c r="K1673" s="37">
        <f t="shared" si="61"/>
        <v>1900</v>
      </c>
    </row>
    <row r="1674" spans="1:11" x14ac:dyDescent="0.35">
      <c r="A1674" s="93"/>
      <c r="B1674" s="94"/>
      <c r="C1674" s="95"/>
      <c r="D1674" s="95"/>
      <c r="E1674" s="95"/>
      <c r="F1674" s="95"/>
      <c r="G1674" s="95"/>
      <c r="H1674" s="95"/>
      <c r="I1674" s="95">
        <f>Parts_Purchase[[#This Row],[Qty In]]*Parts_Purchase[[#This Row],[MRP]]</f>
        <v>0</v>
      </c>
      <c r="J1674" s="14">
        <f t="shared" si="60"/>
        <v>1</v>
      </c>
      <c r="K1674" s="37">
        <f t="shared" si="61"/>
        <v>1900</v>
      </c>
    </row>
    <row r="1675" spans="1:11" x14ac:dyDescent="0.35">
      <c r="A1675" s="93"/>
      <c r="B1675" s="94"/>
      <c r="C1675" s="95"/>
      <c r="D1675" s="95"/>
      <c r="E1675" s="95"/>
      <c r="F1675" s="95"/>
      <c r="G1675" s="95"/>
      <c r="H1675" s="95"/>
      <c r="I1675" s="95">
        <f>Parts_Purchase[[#This Row],[Qty In]]*Parts_Purchase[[#This Row],[MRP]]</f>
        <v>0</v>
      </c>
      <c r="J1675" s="14">
        <f t="shared" si="60"/>
        <v>1</v>
      </c>
      <c r="K1675" s="37">
        <f t="shared" si="61"/>
        <v>1900</v>
      </c>
    </row>
    <row r="1676" spans="1:11" x14ac:dyDescent="0.35">
      <c r="A1676" s="93"/>
      <c r="B1676" s="94"/>
      <c r="C1676" s="95"/>
      <c r="D1676" s="95"/>
      <c r="E1676" s="95"/>
      <c r="F1676" s="95"/>
      <c r="G1676" s="95"/>
      <c r="H1676" s="95"/>
      <c r="I1676" s="95">
        <f>Parts_Purchase[[#This Row],[Qty In]]*Parts_Purchase[[#This Row],[MRP]]</f>
        <v>0</v>
      </c>
      <c r="J1676" s="14">
        <f t="shared" si="60"/>
        <v>1</v>
      </c>
      <c r="K1676" s="37">
        <f t="shared" si="61"/>
        <v>1900</v>
      </c>
    </row>
    <row r="1677" spans="1:11" x14ac:dyDescent="0.35">
      <c r="A1677" s="93"/>
      <c r="B1677" s="94"/>
      <c r="C1677" s="95"/>
      <c r="D1677" s="95"/>
      <c r="E1677" s="95"/>
      <c r="F1677" s="95"/>
      <c r="G1677" s="95"/>
      <c r="H1677" s="95"/>
      <c r="I1677" s="95">
        <f>Parts_Purchase[[#This Row],[Qty In]]*Parts_Purchase[[#This Row],[MRP]]</f>
        <v>0</v>
      </c>
      <c r="J1677" s="14">
        <f t="shared" si="60"/>
        <v>1</v>
      </c>
      <c r="K1677" s="37">
        <f t="shared" si="61"/>
        <v>1900</v>
      </c>
    </row>
    <row r="1678" spans="1:11" x14ac:dyDescent="0.35">
      <c r="A1678" s="93"/>
      <c r="B1678" s="94"/>
      <c r="C1678" s="95"/>
      <c r="D1678" s="95"/>
      <c r="E1678" s="95"/>
      <c r="F1678" s="95"/>
      <c r="G1678" s="95"/>
      <c r="H1678" s="95"/>
      <c r="I1678" s="95">
        <f>Parts_Purchase[[#This Row],[Qty In]]*Parts_Purchase[[#This Row],[MRP]]</f>
        <v>0</v>
      </c>
      <c r="J1678" s="14">
        <f t="shared" si="60"/>
        <v>1</v>
      </c>
      <c r="K1678" s="37">
        <f t="shared" si="61"/>
        <v>1900</v>
      </c>
    </row>
    <row r="1679" spans="1:11" x14ac:dyDescent="0.35">
      <c r="A1679" s="93"/>
      <c r="B1679" s="94"/>
      <c r="C1679" s="95"/>
      <c r="D1679" s="95"/>
      <c r="E1679" s="95"/>
      <c r="F1679" s="95"/>
      <c r="G1679" s="95"/>
      <c r="H1679" s="95"/>
      <c r="I1679" s="95">
        <f>Parts_Purchase[[#This Row],[Qty In]]*Parts_Purchase[[#This Row],[MRP]]</f>
        <v>0</v>
      </c>
      <c r="J1679" s="14">
        <f t="shared" si="60"/>
        <v>1</v>
      </c>
      <c r="K1679" s="37">
        <f t="shared" si="61"/>
        <v>1900</v>
      </c>
    </row>
    <row r="1680" spans="1:11" x14ac:dyDescent="0.35">
      <c r="A1680" s="93"/>
      <c r="B1680" s="94"/>
      <c r="C1680" s="95"/>
      <c r="D1680" s="95"/>
      <c r="E1680" s="95"/>
      <c r="F1680" s="95"/>
      <c r="G1680" s="95"/>
      <c r="H1680" s="95"/>
      <c r="I1680" s="95">
        <f>Parts_Purchase[[#This Row],[Qty In]]*Parts_Purchase[[#This Row],[MRP]]</f>
        <v>0</v>
      </c>
      <c r="J1680" s="14">
        <f t="shared" si="60"/>
        <v>1</v>
      </c>
      <c r="K1680" s="37">
        <f t="shared" si="61"/>
        <v>1900</v>
      </c>
    </row>
    <row r="1681" spans="1:11" x14ac:dyDescent="0.35">
      <c r="A1681" s="93"/>
      <c r="B1681" s="94"/>
      <c r="C1681" s="95"/>
      <c r="D1681" s="95"/>
      <c r="E1681" s="95"/>
      <c r="F1681" s="95"/>
      <c r="G1681" s="95"/>
      <c r="H1681" s="95"/>
      <c r="I1681" s="95">
        <f>Parts_Purchase[[#This Row],[Qty In]]*Parts_Purchase[[#This Row],[MRP]]</f>
        <v>0</v>
      </c>
      <c r="J1681" s="14">
        <f t="shared" si="60"/>
        <v>1</v>
      </c>
      <c r="K1681" s="37">
        <f t="shared" si="61"/>
        <v>1900</v>
      </c>
    </row>
    <row r="1682" spans="1:11" x14ac:dyDescent="0.35">
      <c r="A1682" s="93"/>
      <c r="B1682" s="94"/>
      <c r="C1682" s="95"/>
      <c r="D1682" s="95"/>
      <c r="E1682" s="95"/>
      <c r="F1682" s="95"/>
      <c r="G1682" s="95"/>
      <c r="H1682" s="95"/>
      <c r="I1682" s="95">
        <f>Parts_Purchase[[#This Row],[Qty In]]*Parts_Purchase[[#This Row],[MRP]]</f>
        <v>0</v>
      </c>
      <c r="J1682" s="14">
        <f t="shared" si="60"/>
        <v>1</v>
      </c>
      <c r="K1682" s="37">
        <f t="shared" si="61"/>
        <v>1900</v>
      </c>
    </row>
    <row r="1683" spans="1:11" x14ac:dyDescent="0.35">
      <c r="A1683" s="93"/>
      <c r="B1683" s="94"/>
      <c r="C1683" s="95"/>
      <c r="D1683" s="95"/>
      <c r="E1683" s="95"/>
      <c r="F1683" s="95"/>
      <c r="G1683" s="95"/>
      <c r="H1683" s="95"/>
      <c r="I1683" s="95">
        <f>Parts_Purchase[[#This Row],[Qty In]]*Parts_Purchase[[#This Row],[MRP]]</f>
        <v>0</v>
      </c>
      <c r="J1683" s="14">
        <f t="shared" si="60"/>
        <v>1</v>
      </c>
      <c r="K1683" s="37">
        <f t="shared" si="61"/>
        <v>1900</v>
      </c>
    </row>
    <row r="1684" spans="1:11" x14ac:dyDescent="0.35">
      <c r="A1684" s="93"/>
      <c r="B1684" s="94"/>
      <c r="C1684" s="95"/>
      <c r="D1684" s="95"/>
      <c r="E1684" s="95"/>
      <c r="F1684" s="95"/>
      <c r="G1684" s="95"/>
      <c r="H1684" s="95"/>
      <c r="I1684" s="95">
        <f>Parts_Purchase[[#This Row],[Qty In]]*Parts_Purchase[[#This Row],[MRP]]</f>
        <v>0</v>
      </c>
      <c r="J1684" s="14">
        <f t="shared" si="60"/>
        <v>1</v>
      </c>
      <c r="K1684" s="37">
        <f t="shared" si="61"/>
        <v>1900</v>
      </c>
    </row>
    <row r="1685" spans="1:11" x14ac:dyDescent="0.35">
      <c r="A1685" s="93"/>
      <c r="B1685" s="94"/>
      <c r="C1685" s="95"/>
      <c r="D1685" s="95"/>
      <c r="E1685" s="95"/>
      <c r="F1685" s="95"/>
      <c r="G1685" s="95"/>
      <c r="H1685" s="95"/>
      <c r="I1685" s="95">
        <f>Parts_Purchase[[#This Row],[Qty In]]*Parts_Purchase[[#This Row],[MRP]]</f>
        <v>0</v>
      </c>
      <c r="J1685" s="14">
        <f t="shared" si="60"/>
        <v>1</v>
      </c>
      <c r="K1685" s="37">
        <f t="shared" si="61"/>
        <v>1900</v>
      </c>
    </row>
    <row r="1686" spans="1:11" x14ac:dyDescent="0.35">
      <c r="A1686" s="93"/>
      <c r="B1686" s="94"/>
      <c r="C1686" s="95"/>
      <c r="D1686" s="95"/>
      <c r="E1686" s="95"/>
      <c r="F1686" s="95"/>
      <c r="G1686" s="95"/>
      <c r="H1686" s="95"/>
      <c r="I1686" s="95">
        <f>Parts_Purchase[[#This Row],[Qty In]]*Parts_Purchase[[#This Row],[MRP]]</f>
        <v>0</v>
      </c>
      <c r="J1686" s="14">
        <f t="shared" si="60"/>
        <v>1</v>
      </c>
      <c r="K1686" s="37">
        <f t="shared" si="61"/>
        <v>1900</v>
      </c>
    </row>
    <row r="1687" spans="1:11" x14ac:dyDescent="0.35">
      <c r="A1687" s="93"/>
      <c r="B1687" s="94"/>
      <c r="C1687" s="95"/>
      <c r="D1687" s="95"/>
      <c r="E1687" s="95"/>
      <c r="F1687" s="95"/>
      <c r="G1687" s="95"/>
      <c r="H1687" s="95"/>
      <c r="I1687" s="95">
        <f>Parts_Purchase[[#This Row],[Qty In]]*Parts_Purchase[[#This Row],[MRP]]</f>
        <v>0</v>
      </c>
      <c r="J1687" s="14">
        <f t="shared" ref="J1687:J1750" si="62">MONTH(B1687)</f>
        <v>1</v>
      </c>
      <c r="K1687" s="37">
        <f t="shared" ref="K1687:K1750" si="63">YEAR(B1687)</f>
        <v>1900</v>
      </c>
    </row>
    <row r="1688" spans="1:11" x14ac:dyDescent="0.35">
      <c r="A1688" s="93"/>
      <c r="B1688" s="94"/>
      <c r="C1688" s="95"/>
      <c r="D1688" s="95"/>
      <c r="E1688" s="95"/>
      <c r="F1688" s="95"/>
      <c r="G1688" s="95"/>
      <c r="H1688" s="95"/>
      <c r="I1688" s="95">
        <f>Parts_Purchase[[#This Row],[Qty In]]*Parts_Purchase[[#This Row],[MRP]]</f>
        <v>0</v>
      </c>
      <c r="J1688" s="14">
        <f t="shared" si="62"/>
        <v>1</v>
      </c>
      <c r="K1688" s="37">
        <f t="shared" si="63"/>
        <v>1900</v>
      </c>
    </row>
    <row r="1689" spans="1:11" x14ac:dyDescent="0.35">
      <c r="A1689" s="93"/>
      <c r="B1689" s="94"/>
      <c r="C1689" s="95"/>
      <c r="D1689" s="95"/>
      <c r="E1689" s="95"/>
      <c r="F1689" s="95"/>
      <c r="G1689" s="95"/>
      <c r="H1689" s="95"/>
      <c r="I1689" s="95">
        <f>Parts_Purchase[[#This Row],[Qty In]]*Parts_Purchase[[#This Row],[MRP]]</f>
        <v>0</v>
      </c>
      <c r="J1689" s="14">
        <f t="shared" si="62"/>
        <v>1</v>
      </c>
      <c r="K1689" s="37">
        <f t="shared" si="63"/>
        <v>1900</v>
      </c>
    </row>
    <row r="1690" spans="1:11" x14ac:dyDescent="0.35">
      <c r="A1690" s="93"/>
      <c r="B1690" s="94"/>
      <c r="C1690" s="95"/>
      <c r="D1690" s="95"/>
      <c r="E1690" s="95"/>
      <c r="F1690" s="95"/>
      <c r="G1690" s="95"/>
      <c r="H1690" s="95"/>
      <c r="I1690" s="95">
        <f>Parts_Purchase[[#This Row],[Qty In]]*Parts_Purchase[[#This Row],[MRP]]</f>
        <v>0</v>
      </c>
      <c r="J1690" s="14">
        <f t="shared" si="62"/>
        <v>1</v>
      </c>
      <c r="K1690" s="37">
        <f t="shared" si="63"/>
        <v>1900</v>
      </c>
    </row>
    <row r="1691" spans="1:11" x14ac:dyDescent="0.35">
      <c r="A1691" s="93"/>
      <c r="B1691" s="94"/>
      <c r="C1691" s="95"/>
      <c r="D1691" s="95"/>
      <c r="E1691" s="95"/>
      <c r="F1691" s="95"/>
      <c r="G1691" s="95"/>
      <c r="H1691" s="95"/>
      <c r="I1691" s="95">
        <f>Parts_Purchase[[#This Row],[Qty In]]*Parts_Purchase[[#This Row],[MRP]]</f>
        <v>0</v>
      </c>
      <c r="J1691" s="14">
        <f t="shared" si="62"/>
        <v>1</v>
      </c>
      <c r="K1691" s="37">
        <f t="shared" si="63"/>
        <v>1900</v>
      </c>
    </row>
    <row r="1692" spans="1:11" x14ac:dyDescent="0.35">
      <c r="A1692" s="93"/>
      <c r="B1692" s="94"/>
      <c r="C1692" s="95"/>
      <c r="D1692" s="95"/>
      <c r="E1692" s="95"/>
      <c r="F1692" s="95"/>
      <c r="G1692" s="95"/>
      <c r="H1692" s="95"/>
      <c r="I1692" s="95">
        <f>Parts_Purchase[[#This Row],[Qty In]]*Parts_Purchase[[#This Row],[MRP]]</f>
        <v>0</v>
      </c>
      <c r="J1692" s="14">
        <f t="shared" si="62"/>
        <v>1</v>
      </c>
      <c r="K1692" s="37">
        <f t="shared" si="63"/>
        <v>1900</v>
      </c>
    </row>
    <row r="1693" spans="1:11" x14ac:dyDescent="0.35">
      <c r="A1693" s="93"/>
      <c r="B1693" s="94"/>
      <c r="C1693" s="95"/>
      <c r="D1693" s="95"/>
      <c r="E1693" s="95"/>
      <c r="F1693" s="95"/>
      <c r="G1693" s="95"/>
      <c r="H1693" s="95"/>
      <c r="I1693" s="95">
        <f>Parts_Purchase[[#This Row],[Qty In]]*Parts_Purchase[[#This Row],[MRP]]</f>
        <v>0</v>
      </c>
      <c r="J1693" s="14">
        <f t="shared" si="62"/>
        <v>1</v>
      </c>
      <c r="K1693" s="37">
        <f t="shared" si="63"/>
        <v>1900</v>
      </c>
    </row>
    <row r="1694" spans="1:11" x14ac:dyDescent="0.35">
      <c r="A1694" s="93"/>
      <c r="B1694" s="94"/>
      <c r="C1694" s="95"/>
      <c r="D1694" s="95"/>
      <c r="E1694" s="95"/>
      <c r="F1694" s="95"/>
      <c r="G1694" s="95"/>
      <c r="H1694" s="95"/>
      <c r="I1694" s="95">
        <f>Parts_Purchase[[#This Row],[Qty In]]*Parts_Purchase[[#This Row],[MRP]]</f>
        <v>0</v>
      </c>
      <c r="J1694" s="14">
        <f t="shared" si="62"/>
        <v>1</v>
      </c>
      <c r="K1694" s="37">
        <f t="shared" si="63"/>
        <v>1900</v>
      </c>
    </row>
    <row r="1695" spans="1:11" x14ac:dyDescent="0.35">
      <c r="A1695" s="93"/>
      <c r="B1695" s="94"/>
      <c r="C1695" s="95"/>
      <c r="D1695" s="95"/>
      <c r="E1695" s="95"/>
      <c r="F1695" s="95"/>
      <c r="G1695" s="95"/>
      <c r="H1695" s="95"/>
      <c r="I1695" s="95">
        <f>Parts_Purchase[[#This Row],[Qty In]]*Parts_Purchase[[#This Row],[MRP]]</f>
        <v>0</v>
      </c>
      <c r="J1695" s="14">
        <f t="shared" si="62"/>
        <v>1</v>
      </c>
      <c r="K1695" s="37">
        <f t="shared" si="63"/>
        <v>1900</v>
      </c>
    </row>
    <row r="1696" spans="1:11" x14ac:dyDescent="0.35">
      <c r="A1696" s="93"/>
      <c r="B1696" s="94"/>
      <c r="C1696" s="95"/>
      <c r="D1696" s="95"/>
      <c r="E1696" s="95"/>
      <c r="F1696" s="95"/>
      <c r="G1696" s="95"/>
      <c r="H1696" s="95"/>
      <c r="I1696" s="95">
        <f>Parts_Purchase[[#This Row],[Qty In]]*Parts_Purchase[[#This Row],[MRP]]</f>
        <v>0</v>
      </c>
      <c r="J1696" s="14">
        <f t="shared" si="62"/>
        <v>1</v>
      </c>
      <c r="K1696" s="37">
        <f t="shared" si="63"/>
        <v>1900</v>
      </c>
    </row>
    <row r="1697" spans="1:11" x14ac:dyDescent="0.35">
      <c r="A1697" s="93"/>
      <c r="B1697" s="94"/>
      <c r="C1697" s="95"/>
      <c r="D1697" s="95"/>
      <c r="E1697" s="95"/>
      <c r="F1697" s="95"/>
      <c r="G1697" s="95"/>
      <c r="H1697" s="95"/>
      <c r="I1697" s="95">
        <f>Parts_Purchase[[#This Row],[Qty In]]*Parts_Purchase[[#This Row],[MRP]]</f>
        <v>0</v>
      </c>
      <c r="J1697" s="14">
        <f t="shared" si="62"/>
        <v>1</v>
      </c>
      <c r="K1697" s="37">
        <f t="shared" si="63"/>
        <v>1900</v>
      </c>
    </row>
    <row r="1698" spans="1:11" x14ac:dyDescent="0.35">
      <c r="A1698" s="93"/>
      <c r="B1698" s="94"/>
      <c r="C1698" s="95"/>
      <c r="D1698" s="95"/>
      <c r="E1698" s="95"/>
      <c r="F1698" s="95"/>
      <c r="G1698" s="95"/>
      <c r="H1698" s="95"/>
      <c r="I1698" s="95">
        <f>Parts_Purchase[[#This Row],[Qty In]]*Parts_Purchase[[#This Row],[MRP]]</f>
        <v>0</v>
      </c>
      <c r="J1698" s="14">
        <f t="shared" si="62"/>
        <v>1</v>
      </c>
      <c r="K1698" s="37">
        <f t="shared" si="63"/>
        <v>1900</v>
      </c>
    </row>
    <row r="1699" spans="1:11" x14ac:dyDescent="0.35">
      <c r="A1699" s="93"/>
      <c r="B1699" s="94"/>
      <c r="C1699" s="95"/>
      <c r="D1699" s="95"/>
      <c r="E1699" s="95"/>
      <c r="F1699" s="95"/>
      <c r="G1699" s="95"/>
      <c r="H1699" s="95"/>
      <c r="I1699" s="95">
        <f>Parts_Purchase[[#This Row],[Qty In]]*Parts_Purchase[[#This Row],[MRP]]</f>
        <v>0</v>
      </c>
      <c r="J1699" s="14">
        <f t="shared" si="62"/>
        <v>1</v>
      </c>
      <c r="K1699" s="37">
        <f t="shared" si="63"/>
        <v>1900</v>
      </c>
    </row>
    <row r="1700" spans="1:11" x14ac:dyDescent="0.35">
      <c r="A1700" s="93"/>
      <c r="B1700" s="94"/>
      <c r="C1700" s="95"/>
      <c r="D1700" s="95"/>
      <c r="E1700" s="95"/>
      <c r="F1700" s="95"/>
      <c r="G1700" s="95"/>
      <c r="H1700" s="95"/>
      <c r="I1700" s="95">
        <f>Parts_Purchase[[#This Row],[Qty In]]*Parts_Purchase[[#This Row],[MRP]]</f>
        <v>0</v>
      </c>
      <c r="J1700" s="14">
        <f t="shared" si="62"/>
        <v>1</v>
      </c>
      <c r="K1700" s="37">
        <f t="shared" si="63"/>
        <v>1900</v>
      </c>
    </row>
    <row r="1701" spans="1:11" x14ac:dyDescent="0.35">
      <c r="A1701" s="93"/>
      <c r="B1701" s="94"/>
      <c r="C1701" s="95"/>
      <c r="D1701" s="95"/>
      <c r="E1701" s="95"/>
      <c r="F1701" s="95"/>
      <c r="G1701" s="95"/>
      <c r="H1701" s="95"/>
      <c r="I1701" s="95">
        <f>Parts_Purchase[[#This Row],[Qty In]]*Parts_Purchase[[#This Row],[MRP]]</f>
        <v>0</v>
      </c>
      <c r="J1701" s="14">
        <f t="shared" si="62"/>
        <v>1</v>
      </c>
      <c r="K1701" s="37">
        <f t="shared" si="63"/>
        <v>1900</v>
      </c>
    </row>
    <row r="1702" spans="1:11" x14ac:dyDescent="0.35">
      <c r="A1702" s="93"/>
      <c r="B1702" s="94"/>
      <c r="C1702" s="95"/>
      <c r="D1702" s="95"/>
      <c r="E1702" s="95"/>
      <c r="F1702" s="95"/>
      <c r="G1702" s="95"/>
      <c r="H1702" s="95"/>
      <c r="I1702" s="95">
        <f>Parts_Purchase[[#This Row],[Qty In]]*Parts_Purchase[[#This Row],[MRP]]</f>
        <v>0</v>
      </c>
      <c r="J1702" s="14">
        <f t="shared" si="62"/>
        <v>1</v>
      </c>
      <c r="K1702" s="37">
        <f t="shared" si="63"/>
        <v>1900</v>
      </c>
    </row>
    <row r="1703" spans="1:11" x14ac:dyDescent="0.35">
      <c r="A1703" s="93"/>
      <c r="B1703" s="94"/>
      <c r="C1703" s="95"/>
      <c r="D1703" s="95"/>
      <c r="E1703" s="95"/>
      <c r="F1703" s="95"/>
      <c r="G1703" s="95"/>
      <c r="H1703" s="95"/>
      <c r="I1703" s="95">
        <f>Parts_Purchase[[#This Row],[Qty In]]*Parts_Purchase[[#This Row],[MRP]]</f>
        <v>0</v>
      </c>
      <c r="J1703" s="14">
        <f t="shared" si="62"/>
        <v>1</v>
      </c>
      <c r="K1703" s="37">
        <f t="shared" si="63"/>
        <v>1900</v>
      </c>
    </row>
    <row r="1704" spans="1:11" x14ac:dyDescent="0.35">
      <c r="A1704" s="93"/>
      <c r="B1704" s="94"/>
      <c r="C1704" s="95"/>
      <c r="D1704" s="95"/>
      <c r="E1704" s="95"/>
      <c r="F1704" s="95"/>
      <c r="G1704" s="95"/>
      <c r="H1704" s="95"/>
      <c r="I1704" s="95">
        <f>Parts_Purchase[[#This Row],[Qty In]]*Parts_Purchase[[#This Row],[MRP]]</f>
        <v>0</v>
      </c>
      <c r="J1704" s="14">
        <f t="shared" si="62"/>
        <v>1</v>
      </c>
      <c r="K1704" s="37">
        <f t="shared" si="63"/>
        <v>1900</v>
      </c>
    </row>
    <row r="1705" spans="1:11" x14ac:dyDescent="0.35">
      <c r="A1705" s="93"/>
      <c r="B1705" s="94"/>
      <c r="C1705" s="95"/>
      <c r="D1705" s="95"/>
      <c r="E1705" s="95"/>
      <c r="F1705" s="95"/>
      <c r="G1705" s="95"/>
      <c r="H1705" s="95"/>
      <c r="I1705" s="95">
        <f>Parts_Purchase[[#This Row],[Qty In]]*Parts_Purchase[[#This Row],[MRP]]</f>
        <v>0</v>
      </c>
      <c r="J1705" s="14">
        <f t="shared" si="62"/>
        <v>1</v>
      </c>
      <c r="K1705" s="37">
        <f t="shared" si="63"/>
        <v>1900</v>
      </c>
    </row>
    <row r="1706" spans="1:11" x14ac:dyDescent="0.35">
      <c r="A1706" s="93"/>
      <c r="B1706" s="94"/>
      <c r="C1706" s="95"/>
      <c r="D1706" s="95"/>
      <c r="E1706" s="95"/>
      <c r="F1706" s="95"/>
      <c r="G1706" s="95"/>
      <c r="H1706" s="95"/>
      <c r="I1706" s="95">
        <f>Parts_Purchase[[#This Row],[Qty In]]*Parts_Purchase[[#This Row],[MRP]]</f>
        <v>0</v>
      </c>
      <c r="J1706" s="14">
        <f t="shared" si="62"/>
        <v>1</v>
      </c>
      <c r="K1706" s="37">
        <f t="shared" si="63"/>
        <v>1900</v>
      </c>
    </row>
    <row r="1707" spans="1:11" x14ac:dyDescent="0.35">
      <c r="A1707" s="93"/>
      <c r="B1707" s="94"/>
      <c r="C1707" s="95"/>
      <c r="D1707" s="95"/>
      <c r="E1707" s="95"/>
      <c r="F1707" s="95"/>
      <c r="G1707" s="95"/>
      <c r="H1707" s="95"/>
      <c r="I1707" s="95">
        <f>Parts_Purchase[[#This Row],[Qty In]]*Parts_Purchase[[#This Row],[MRP]]</f>
        <v>0</v>
      </c>
      <c r="J1707" s="14">
        <f t="shared" si="62"/>
        <v>1</v>
      </c>
      <c r="K1707" s="37">
        <f t="shared" si="63"/>
        <v>1900</v>
      </c>
    </row>
    <row r="1708" spans="1:11" x14ac:dyDescent="0.35">
      <c r="A1708" s="93"/>
      <c r="B1708" s="94"/>
      <c r="C1708" s="95"/>
      <c r="D1708" s="95"/>
      <c r="E1708" s="95"/>
      <c r="F1708" s="95"/>
      <c r="G1708" s="95"/>
      <c r="H1708" s="95"/>
      <c r="I1708" s="95">
        <f>Parts_Purchase[[#This Row],[Qty In]]*Parts_Purchase[[#This Row],[MRP]]</f>
        <v>0</v>
      </c>
      <c r="J1708" s="14">
        <f t="shared" si="62"/>
        <v>1</v>
      </c>
      <c r="K1708" s="37">
        <f t="shared" si="63"/>
        <v>1900</v>
      </c>
    </row>
    <row r="1709" spans="1:11" x14ac:dyDescent="0.35">
      <c r="A1709" s="93"/>
      <c r="B1709" s="94"/>
      <c r="C1709" s="95"/>
      <c r="D1709" s="95"/>
      <c r="E1709" s="95"/>
      <c r="F1709" s="95"/>
      <c r="G1709" s="95"/>
      <c r="H1709" s="95"/>
      <c r="I1709" s="95">
        <f>Parts_Purchase[[#This Row],[Qty In]]*Parts_Purchase[[#This Row],[MRP]]</f>
        <v>0</v>
      </c>
      <c r="J1709" s="14">
        <f t="shared" si="62"/>
        <v>1</v>
      </c>
      <c r="K1709" s="37">
        <f t="shared" si="63"/>
        <v>1900</v>
      </c>
    </row>
    <row r="1710" spans="1:11" x14ac:dyDescent="0.35">
      <c r="A1710" s="93"/>
      <c r="B1710" s="94"/>
      <c r="C1710" s="95"/>
      <c r="D1710" s="95"/>
      <c r="E1710" s="95"/>
      <c r="F1710" s="95"/>
      <c r="G1710" s="95"/>
      <c r="H1710" s="95"/>
      <c r="I1710" s="95">
        <f>Parts_Purchase[[#This Row],[Qty In]]*Parts_Purchase[[#This Row],[MRP]]</f>
        <v>0</v>
      </c>
      <c r="J1710" s="14">
        <f t="shared" si="62"/>
        <v>1</v>
      </c>
      <c r="K1710" s="37">
        <f t="shared" si="63"/>
        <v>1900</v>
      </c>
    </row>
    <row r="1711" spans="1:11" x14ac:dyDescent="0.35">
      <c r="A1711" s="93"/>
      <c r="B1711" s="94"/>
      <c r="C1711" s="95"/>
      <c r="D1711" s="95"/>
      <c r="E1711" s="95"/>
      <c r="F1711" s="95"/>
      <c r="G1711" s="95"/>
      <c r="H1711" s="95"/>
      <c r="I1711" s="95">
        <f>Parts_Purchase[[#This Row],[Qty In]]*Parts_Purchase[[#This Row],[MRP]]</f>
        <v>0</v>
      </c>
      <c r="J1711" s="14">
        <f t="shared" si="62"/>
        <v>1</v>
      </c>
      <c r="K1711" s="37">
        <f t="shared" si="63"/>
        <v>1900</v>
      </c>
    </row>
    <row r="1712" spans="1:11" x14ac:dyDescent="0.35">
      <c r="A1712" s="93"/>
      <c r="B1712" s="94"/>
      <c r="C1712" s="95"/>
      <c r="D1712" s="95"/>
      <c r="E1712" s="95"/>
      <c r="F1712" s="95"/>
      <c r="G1712" s="95"/>
      <c r="H1712" s="95"/>
      <c r="I1712" s="95">
        <f>Parts_Purchase[[#This Row],[Qty In]]*Parts_Purchase[[#This Row],[MRP]]</f>
        <v>0</v>
      </c>
      <c r="J1712" s="14">
        <f t="shared" si="62"/>
        <v>1</v>
      </c>
      <c r="K1712" s="37">
        <f t="shared" si="63"/>
        <v>1900</v>
      </c>
    </row>
    <row r="1713" spans="1:11" x14ac:dyDescent="0.35">
      <c r="A1713" s="93"/>
      <c r="B1713" s="94"/>
      <c r="C1713" s="95"/>
      <c r="D1713" s="95"/>
      <c r="E1713" s="95"/>
      <c r="F1713" s="95"/>
      <c r="G1713" s="95"/>
      <c r="H1713" s="95"/>
      <c r="I1713" s="95">
        <f>Parts_Purchase[[#This Row],[Qty In]]*Parts_Purchase[[#This Row],[MRP]]</f>
        <v>0</v>
      </c>
      <c r="J1713" s="14">
        <f t="shared" si="62"/>
        <v>1</v>
      </c>
      <c r="K1713" s="37">
        <f t="shared" si="63"/>
        <v>1900</v>
      </c>
    </row>
    <row r="1714" spans="1:11" x14ac:dyDescent="0.35">
      <c r="A1714" s="93"/>
      <c r="B1714" s="94"/>
      <c r="C1714" s="95"/>
      <c r="D1714" s="95"/>
      <c r="E1714" s="95"/>
      <c r="F1714" s="95"/>
      <c r="G1714" s="95"/>
      <c r="H1714" s="95"/>
      <c r="I1714" s="95">
        <f>Parts_Purchase[[#This Row],[Qty In]]*Parts_Purchase[[#This Row],[MRP]]</f>
        <v>0</v>
      </c>
      <c r="J1714" s="14">
        <f t="shared" si="62"/>
        <v>1</v>
      </c>
      <c r="K1714" s="37">
        <f t="shared" si="63"/>
        <v>1900</v>
      </c>
    </row>
    <row r="1715" spans="1:11" x14ac:dyDescent="0.35">
      <c r="A1715" s="93"/>
      <c r="B1715" s="94"/>
      <c r="C1715" s="95"/>
      <c r="D1715" s="95"/>
      <c r="E1715" s="95"/>
      <c r="F1715" s="95"/>
      <c r="G1715" s="95"/>
      <c r="H1715" s="95"/>
      <c r="I1715" s="95">
        <f>Parts_Purchase[[#This Row],[Qty In]]*Parts_Purchase[[#This Row],[MRP]]</f>
        <v>0</v>
      </c>
      <c r="J1715" s="14">
        <f t="shared" si="62"/>
        <v>1</v>
      </c>
      <c r="K1715" s="37">
        <f t="shared" si="63"/>
        <v>1900</v>
      </c>
    </row>
    <row r="1716" spans="1:11" x14ac:dyDescent="0.35">
      <c r="A1716" s="93"/>
      <c r="B1716" s="94"/>
      <c r="C1716" s="95"/>
      <c r="D1716" s="95"/>
      <c r="E1716" s="95"/>
      <c r="F1716" s="95"/>
      <c r="G1716" s="95"/>
      <c r="H1716" s="95"/>
      <c r="I1716" s="95">
        <f>Parts_Purchase[[#This Row],[Qty In]]*Parts_Purchase[[#This Row],[MRP]]</f>
        <v>0</v>
      </c>
      <c r="J1716" s="14">
        <f t="shared" si="62"/>
        <v>1</v>
      </c>
      <c r="K1716" s="37">
        <f t="shared" si="63"/>
        <v>1900</v>
      </c>
    </row>
    <row r="1717" spans="1:11" x14ac:dyDescent="0.35">
      <c r="A1717" s="93"/>
      <c r="B1717" s="94"/>
      <c r="C1717" s="95"/>
      <c r="D1717" s="95"/>
      <c r="E1717" s="95"/>
      <c r="F1717" s="95"/>
      <c r="G1717" s="95"/>
      <c r="H1717" s="95"/>
      <c r="I1717" s="95">
        <f>Parts_Purchase[[#This Row],[Qty In]]*Parts_Purchase[[#This Row],[MRP]]</f>
        <v>0</v>
      </c>
      <c r="J1717" s="14">
        <f t="shared" si="62"/>
        <v>1</v>
      </c>
      <c r="K1717" s="37">
        <f t="shared" si="63"/>
        <v>1900</v>
      </c>
    </row>
    <row r="1718" spans="1:11" x14ac:dyDescent="0.35">
      <c r="A1718" s="93"/>
      <c r="B1718" s="94"/>
      <c r="C1718" s="95"/>
      <c r="D1718" s="95"/>
      <c r="E1718" s="95"/>
      <c r="F1718" s="95"/>
      <c r="G1718" s="95"/>
      <c r="H1718" s="95"/>
      <c r="I1718" s="95">
        <f>Parts_Purchase[[#This Row],[Qty In]]*Parts_Purchase[[#This Row],[MRP]]</f>
        <v>0</v>
      </c>
      <c r="J1718" s="14">
        <f t="shared" si="62"/>
        <v>1</v>
      </c>
      <c r="K1718" s="37">
        <f t="shared" si="63"/>
        <v>1900</v>
      </c>
    </row>
    <row r="1719" spans="1:11" x14ac:dyDescent="0.35">
      <c r="A1719" s="93"/>
      <c r="B1719" s="94"/>
      <c r="C1719" s="95"/>
      <c r="D1719" s="95"/>
      <c r="E1719" s="95"/>
      <c r="F1719" s="95"/>
      <c r="G1719" s="95"/>
      <c r="H1719" s="95"/>
      <c r="I1719" s="95">
        <f>Parts_Purchase[[#This Row],[Qty In]]*Parts_Purchase[[#This Row],[MRP]]</f>
        <v>0</v>
      </c>
      <c r="J1719" s="14">
        <f t="shared" si="62"/>
        <v>1</v>
      </c>
      <c r="K1719" s="37">
        <f t="shared" si="63"/>
        <v>1900</v>
      </c>
    </row>
    <row r="1720" spans="1:11" x14ac:dyDescent="0.35">
      <c r="A1720" s="93"/>
      <c r="B1720" s="94"/>
      <c r="C1720" s="95"/>
      <c r="D1720" s="95"/>
      <c r="E1720" s="95"/>
      <c r="F1720" s="95"/>
      <c r="G1720" s="95"/>
      <c r="H1720" s="95"/>
      <c r="I1720" s="95">
        <f>Parts_Purchase[[#This Row],[Qty In]]*Parts_Purchase[[#This Row],[MRP]]</f>
        <v>0</v>
      </c>
      <c r="J1720" s="14">
        <f t="shared" si="62"/>
        <v>1</v>
      </c>
      <c r="K1720" s="37">
        <f t="shared" si="63"/>
        <v>1900</v>
      </c>
    </row>
    <row r="1721" spans="1:11" x14ac:dyDescent="0.35">
      <c r="A1721" s="93"/>
      <c r="B1721" s="94"/>
      <c r="C1721" s="95"/>
      <c r="D1721" s="95"/>
      <c r="E1721" s="95"/>
      <c r="F1721" s="95"/>
      <c r="G1721" s="95"/>
      <c r="H1721" s="95"/>
      <c r="I1721" s="95">
        <f>Parts_Purchase[[#This Row],[Qty In]]*Parts_Purchase[[#This Row],[MRP]]</f>
        <v>0</v>
      </c>
      <c r="J1721" s="14">
        <f t="shared" si="62"/>
        <v>1</v>
      </c>
      <c r="K1721" s="37">
        <f t="shared" si="63"/>
        <v>1900</v>
      </c>
    </row>
    <row r="1722" spans="1:11" x14ac:dyDescent="0.35">
      <c r="A1722" s="93"/>
      <c r="B1722" s="94"/>
      <c r="C1722" s="95"/>
      <c r="D1722" s="95"/>
      <c r="E1722" s="95"/>
      <c r="F1722" s="95"/>
      <c r="G1722" s="95"/>
      <c r="H1722" s="95"/>
      <c r="I1722" s="95">
        <f>Parts_Purchase[[#This Row],[Qty In]]*Parts_Purchase[[#This Row],[MRP]]</f>
        <v>0</v>
      </c>
      <c r="J1722" s="14">
        <f t="shared" si="62"/>
        <v>1</v>
      </c>
      <c r="K1722" s="37">
        <f t="shared" si="63"/>
        <v>1900</v>
      </c>
    </row>
    <row r="1723" spans="1:11" x14ac:dyDescent="0.35">
      <c r="A1723" s="93"/>
      <c r="B1723" s="94"/>
      <c r="C1723" s="95"/>
      <c r="D1723" s="95"/>
      <c r="E1723" s="95"/>
      <c r="F1723" s="95"/>
      <c r="G1723" s="95"/>
      <c r="H1723" s="95"/>
      <c r="I1723" s="95">
        <f>Parts_Purchase[[#This Row],[Qty In]]*Parts_Purchase[[#This Row],[MRP]]</f>
        <v>0</v>
      </c>
      <c r="J1723" s="14">
        <f t="shared" si="62"/>
        <v>1</v>
      </c>
      <c r="K1723" s="37">
        <f t="shared" si="63"/>
        <v>1900</v>
      </c>
    </row>
    <row r="1724" spans="1:11" x14ac:dyDescent="0.35">
      <c r="A1724" s="93"/>
      <c r="B1724" s="94"/>
      <c r="C1724" s="95"/>
      <c r="D1724" s="95"/>
      <c r="E1724" s="95"/>
      <c r="F1724" s="95"/>
      <c r="G1724" s="95"/>
      <c r="H1724" s="95"/>
      <c r="I1724" s="95">
        <f>Parts_Purchase[[#This Row],[Qty In]]*Parts_Purchase[[#This Row],[MRP]]</f>
        <v>0</v>
      </c>
      <c r="J1724" s="14">
        <f t="shared" si="62"/>
        <v>1</v>
      </c>
      <c r="K1724" s="37">
        <f t="shared" si="63"/>
        <v>1900</v>
      </c>
    </row>
    <row r="1725" spans="1:11" x14ac:dyDescent="0.35">
      <c r="A1725" s="93"/>
      <c r="B1725" s="94"/>
      <c r="C1725" s="95"/>
      <c r="D1725" s="95"/>
      <c r="E1725" s="95"/>
      <c r="F1725" s="95"/>
      <c r="G1725" s="95"/>
      <c r="H1725" s="95"/>
      <c r="I1725" s="95">
        <f>Parts_Purchase[[#This Row],[Qty In]]*Parts_Purchase[[#This Row],[MRP]]</f>
        <v>0</v>
      </c>
      <c r="J1725" s="14">
        <f t="shared" si="62"/>
        <v>1</v>
      </c>
      <c r="K1725" s="37">
        <f t="shared" si="63"/>
        <v>1900</v>
      </c>
    </row>
    <row r="1726" spans="1:11" x14ac:dyDescent="0.35">
      <c r="A1726" s="93"/>
      <c r="B1726" s="94"/>
      <c r="C1726" s="95"/>
      <c r="D1726" s="95"/>
      <c r="E1726" s="95"/>
      <c r="F1726" s="95"/>
      <c r="G1726" s="95"/>
      <c r="H1726" s="95"/>
      <c r="I1726" s="95">
        <f>Parts_Purchase[[#This Row],[Qty In]]*Parts_Purchase[[#This Row],[MRP]]</f>
        <v>0</v>
      </c>
      <c r="J1726" s="14">
        <f t="shared" si="62"/>
        <v>1</v>
      </c>
      <c r="K1726" s="37">
        <f t="shared" si="63"/>
        <v>1900</v>
      </c>
    </row>
    <row r="1727" spans="1:11" x14ac:dyDescent="0.35">
      <c r="A1727" s="93"/>
      <c r="B1727" s="94"/>
      <c r="C1727" s="95"/>
      <c r="D1727" s="95"/>
      <c r="E1727" s="95"/>
      <c r="F1727" s="95"/>
      <c r="G1727" s="95"/>
      <c r="H1727" s="95"/>
      <c r="I1727" s="95">
        <f>Parts_Purchase[[#This Row],[Qty In]]*Parts_Purchase[[#This Row],[MRP]]</f>
        <v>0</v>
      </c>
      <c r="J1727" s="14">
        <f t="shared" si="62"/>
        <v>1</v>
      </c>
      <c r="K1727" s="37">
        <f t="shared" si="63"/>
        <v>1900</v>
      </c>
    </row>
    <row r="1728" spans="1:11" x14ac:dyDescent="0.35">
      <c r="A1728" s="93"/>
      <c r="B1728" s="94"/>
      <c r="C1728" s="95"/>
      <c r="D1728" s="95"/>
      <c r="E1728" s="95"/>
      <c r="F1728" s="95"/>
      <c r="G1728" s="95"/>
      <c r="H1728" s="95"/>
      <c r="I1728" s="95">
        <f>Parts_Purchase[[#This Row],[Qty In]]*Parts_Purchase[[#This Row],[MRP]]</f>
        <v>0</v>
      </c>
      <c r="J1728" s="14">
        <f t="shared" si="62"/>
        <v>1</v>
      </c>
      <c r="K1728" s="37">
        <f t="shared" si="63"/>
        <v>1900</v>
      </c>
    </row>
    <row r="1729" spans="1:11" x14ac:dyDescent="0.35">
      <c r="A1729" s="93"/>
      <c r="B1729" s="94"/>
      <c r="C1729" s="95"/>
      <c r="D1729" s="95"/>
      <c r="E1729" s="95"/>
      <c r="F1729" s="95"/>
      <c r="G1729" s="95"/>
      <c r="H1729" s="95"/>
      <c r="I1729" s="95">
        <f>Parts_Purchase[[#This Row],[Qty In]]*Parts_Purchase[[#This Row],[MRP]]</f>
        <v>0</v>
      </c>
      <c r="J1729" s="14">
        <f t="shared" si="62"/>
        <v>1</v>
      </c>
      <c r="K1729" s="37">
        <f t="shared" si="63"/>
        <v>1900</v>
      </c>
    </row>
    <row r="1730" spans="1:11" x14ac:dyDescent="0.35">
      <c r="A1730" s="93"/>
      <c r="B1730" s="94"/>
      <c r="C1730" s="95"/>
      <c r="D1730" s="95"/>
      <c r="E1730" s="95"/>
      <c r="F1730" s="95"/>
      <c r="G1730" s="95"/>
      <c r="H1730" s="95"/>
      <c r="I1730" s="95">
        <f>Parts_Purchase[[#This Row],[Qty In]]*Parts_Purchase[[#This Row],[MRP]]</f>
        <v>0</v>
      </c>
      <c r="J1730" s="14">
        <f t="shared" si="62"/>
        <v>1</v>
      </c>
      <c r="K1730" s="37">
        <f t="shared" si="63"/>
        <v>1900</v>
      </c>
    </row>
    <row r="1731" spans="1:11" x14ac:dyDescent="0.35">
      <c r="A1731" s="93"/>
      <c r="B1731" s="94"/>
      <c r="C1731" s="95"/>
      <c r="D1731" s="95"/>
      <c r="E1731" s="95"/>
      <c r="F1731" s="95"/>
      <c r="G1731" s="95"/>
      <c r="H1731" s="95"/>
      <c r="I1731" s="95">
        <f>Parts_Purchase[[#This Row],[Qty In]]*Parts_Purchase[[#This Row],[MRP]]</f>
        <v>0</v>
      </c>
      <c r="J1731" s="14">
        <f t="shared" si="62"/>
        <v>1</v>
      </c>
      <c r="K1731" s="37">
        <f t="shared" si="63"/>
        <v>1900</v>
      </c>
    </row>
    <row r="1732" spans="1:11" x14ac:dyDescent="0.35">
      <c r="A1732" s="93"/>
      <c r="B1732" s="94"/>
      <c r="C1732" s="95"/>
      <c r="D1732" s="95"/>
      <c r="E1732" s="95"/>
      <c r="F1732" s="95"/>
      <c r="G1732" s="95"/>
      <c r="H1732" s="95"/>
      <c r="I1732" s="95">
        <f>Parts_Purchase[[#This Row],[Qty In]]*Parts_Purchase[[#This Row],[MRP]]</f>
        <v>0</v>
      </c>
      <c r="J1732" s="14">
        <f t="shared" si="62"/>
        <v>1</v>
      </c>
      <c r="K1732" s="37">
        <f t="shared" si="63"/>
        <v>1900</v>
      </c>
    </row>
    <row r="1733" spans="1:11" x14ac:dyDescent="0.35">
      <c r="A1733" s="93"/>
      <c r="B1733" s="94"/>
      <c r="C1733" s="95"/>
      <c r="D1733" s="95"/>
      <c r="E1733" s="95"/>
      <c r="F1733" s="95"/>
      <c r="G1733" s="95"/>
      <c r="H1733" s="95"/>
      <c r="I1733" s="95">
        <f>Parts_Purchase[[#This Row],[Qty In]]*Parts_Purchase[[#This Row],[MRP]]</f>
        <v>0</v>
      </c>
      <c r="J1733" s="14">
        <f t="shared" si="62"/>
        <v>1</v>
      </c>
      <c r="K1733" s="37">
        <f t="shared" si="63"/>
        <v>1900</v>
      </c>
    </row>
    <row r="1734" spans="1:11" x14ac:dyDescent="0.35">
      <c r="A1734" s="93"/>
      <c r="B1734" s="94"/>
      <c r="C1734" s="95"/>
      <c r="D1734" s="95"/>
      <c r="E1734" s="95"/>
      <c r="F1734" s="95"/>
      <c r="G1734" s="95"/>
      <c r="H1734" s="95"/>
      <c r="I1734" s="95">
        <f>Parts_Purchase[[#This Row],[Qty In]]*Parts_Purchase[[#This Row],[MRP]]</f>
        <v>0</v>
      </c>
      <c r="J1734" s="14">
        <f t="shared" si="62"/>
        <v>1</v>
      </c>
      <c r="K1734" s="37">
        <f t="shared" si="63"/>
        <v>1900</v>
      </c>
    </row>
    <row r="1735" spans="1:11" x14ac:dyDescent="0.35">
      <c r="A1735" s="93"/>
      <c r="B1735" s="94"/>
      <c r="C1735" s="95"/>
      <c r="D1735" s="95"/>
      <c r="E1735" s="95"/>
      <c r="F1735" s="95"/>
      <c r="G1735" s="95"/>
      <c r="H1735" s="95"/>
      <c r="I1735" s="95">
        <f>Parts_Purchase[[#This Row],[Qty In]]*Parts_Purchase[[#This Row],[MRP]]</f>
        <v>0</v>
      </c>
      <c r="J1735" s="14">
        <f t="shared" si="62"/>
        <v>1</v>
      </c>
      <c r="K1735" s="37">
        <f t="shared" si="63"/>
        <v>1900</v>
      </c>
    </row>
    <row r="1736" spans="1:11" x14ac:dyDescent="0.35">
      <c r="A1736" s="93"/>
      <c r="B1736" s="94"/>
      <c r="C1736" s="95"/>
      <c r="D1736" s="95"/>
      <c r="E1736" s="95"/>
      <c r="F1736" s="95"/>
      <c r="G1736" s="95"/>
      <c r="H1736" s="95"/>
      <c r="I1736" s="95">
        <f>Parts_Purchase[[#This Row],[Qty In]]*Parts_Purchase[[#This Row],[MRP]]</f>
        <v>0</v>
      </c>
      <c r="J1736" s="14">
        <f t="shared" si="62"/>
        <v>1</v>
      </c>
      <c r="K1736" s="37">
        <f t="shared" si="63"/>
        <v>1900</v>
      </c>
    </row>
    <row r="1737" spans="1:11" x14ac:dyDescent="0.35">
      <c r="A1737" s="93"/>
      <c r="B1737" s="94"/>
      <c r="C1737" s="95"/>
      <c r="D1737" s="95"/>
      <c r="E1737" s="95"/>
      <c r="F1737" s="95"/>
      <c r="G1737" s="95"/>
      <c r="H1737" s="95"/>
      <c r="I1737" s="95">
        <f>Parts_Purchase[[#This Row],[Qty In]]*Parts_Purchase[[#This Row],[MRP]]</f>
        <v>0</v>
      </c>
      <c r="J1737" s="14">
        <f t="shared" si="62"/>
        <v>1</v>
      </c>
      <c r="K1737" s="37">
        <f t="shared" si="63"/>
        <v>1900</v>
      </c>
    </row>
    <row r="1738" spans="1:11" x14ac:dyDescent="0.35">
      <c r="A1738" s="93"/>
      <c r="B1738" s="94"/>
      <c r="C1738" s="95"/>
      <c r="D1738" s="95"/>
      <c r="E1738" s="95"/>
      <c r="F1738" s="95"/>
      <c r="G1738" s="95"/>
      <c r="H1738" s="95"/>
      <c r="I1738" s="95">
        <f>Parts_Purchase[[#This Row],[Qty In]]*Parts_Purchase[[#This Row],[MRP]]</f>
        <v>0</v>
      </c>
      <c r="J1738" s="14">
        <f t="shared" si="62"/>
        <v>1</v>
      </c>
      <c r="K1738" s="37">
        <f t="shared" si="63"/>
        <v>1900</v>
      </c>
    </row>
    <row r="1739" spans="1:11" x14ac:dyDescent="0.35">
      <c r="A1739" s="93"/>
      <c r="B1739" s="94"/>
      <c r="C1739" s="95"/>
      <c r="D1739" s="95"/>
      <c r="E1739" s="95"/>
      <c r="F1739" s="95"/>
      <c r="G1739" s="95"/>
      <c r="H1739" s="95"/>
      <c r="I1739" s="95">
        <f>Parts_Purchase[[#This Row],[Qty In]]*Parts_Purchase[[#This Row],[MRP]]</f>
        <v>0</v>
      </c>
      <c r="J1739" s="14">
        <f t="shared" si="62"/>
        <v>1</v>
      </c>
      <c r="K1739" s="37">
        <f t="shared" si="63"/>
        <v>1900</v>
      </c>
    </row>
    <row r="1740" spans="1:11" x14ac:dyDescent="0.35">
      <c r="A1740" s="93"/>
      <c r="B1740" s="94"/>
      <c r="C1740" s="95"/>
      <c r="D1740" s="95"/>
      <c r="E1740" s="95"/>
      <c r="F1740" s="95"/>
      <c r="G1740" s="95"/>
      <c r="H1740" s="95"/>
      <c r="I1740" s="95">
        <f>Parts_Purchase[[#This Row],[Qty In]]*Parts_Purchase[[#This Row],[MRP]]</f>
        <v>0</v>
      </c>
      <c r="J1740" s="14">
        <f t="shared" si="62"/>
        <v>1</v>
      </c>
      <c r="K1740" s="37">
        <f t="shared" si="63"/>
        <v>1900</v>
      </c>
    </row>
    <row r="1741" spans="1:11" x14ac:dyDescent="0.35">
      <c r="A1741" s="93"/>
      <c r="B1741" s="94"/>
      <c r="C1741" s="95"/>
      <c r="D1741" s="95"/>
      <c r="E1741" s="95"/>
      <c r="F1741" s="95"/>
      <c r="G1741" s="95"/>
      <c r="H1741" s="95"/>
      <c r="I1741" s="95">
        <f>Parts_Purchase[[#This Row],[Qty In]]*Parts_Purchase[[#This Row],[MRP]]</f>
        <v>0</v>
      </c>
      <c r="J1741" s="14">
        <f t="shared" si="62"/>
        <v>1</v>
      </c>
      <c r="K1741" s="37">
        <f t="shared" si="63"/>
        <v>1900</v>
      </c>
    </row>
    <row r="1742" spans="1:11" x14ac:dyDescent="0.35">
      <c r="A1742" s="93"/>
      <c r="B1742" s="94"/>
      <c r="C1742" s="95"/>
      <c r="D1742" s="95"/>
      <c r="E1742" s="95"/>
      <c r="F1742" s="95"/>
      <c r="G1742" s="95"/>
      <c r="H1742" s="95"/>
      <c r="I1742" s="95">
        <f>Parts_Purchase[[#This Row],[Qty In]]*Parts_Purchase[[#This Row],[MRP]]</f>
        <v>0</v>
      </c>
      <c r="J1742" s="14">
        <f t="shared" si="62"/>
        <v>1</v>
      </c>
      <c r="K1742" s="37">
        <f t="shared" si="63"/>
        <v>1900</v>
      </c>
    </row>
    <row r="1743" spans="1:11" x14ac:dyDescent="0.35">
      <c r="A1743" s="93"/>
      <c r="B1743" s="94"/>
      <c r="C1743" s="95"/>
      <c r="D1743" s="95"/>
      <c r="E1743" s="95"/>
      <c r="F1743" s="95"/>
      <c r="G1743" s="95"/>
      <c r="H1743" s="95"/>
      <c r="I1743" s="95">
        <f>Parts_Purchase[[#This Row],[Qty In]]*Parts_Purchase[[#This Row],[MRP]]</f>
        <v>0</v>
      </c>
      <c r="J1743" s="14">
        <f t="shared" si="62"/>
        <v>1</v>
      </c>
      <c r="K1743" s="37">
        <f t="shared" si="63"/>
        <v>1900</v>
      </c>
    </row>
    <row r="1744" spans="1:11" x14ac:dyDescent="0.35">
      <c r="A1744" s="93"/>
      <c r="B1744" s="94"/>
      <c r="C1744" s="95"/>
      <c r="D1744" s="95"/>
      <c r="E1744" s="95"/>
      <c r="F1744" s="95"/>
      <c r="G1744" s="95"/>
      <c r="H1744" s="95"/>
      <c r="I1744" s="95">
        <f>Parts_Purchase[[#This Row],[Qty In]]*Parts_Purchase[[#This Row],[MRP]]</f>
        <v>0</v>
      </c>
      <c r="J1744" s="14">
        <f t="shared" si="62"/>
        <v>1</v>
      </c>
      <c r="K1744" s="37">
        <f t="shared" si="63"/>
        <v>1900</v>
      </c>
    </row>
    <row r="1745" spans="1:11" x14ac:dyDescent="0.35">
      <c r="A1745" s="93"/>
      <c r="B1745" s="94"/>
      <c r="C1745" s="95"/>
      <c r="D1745" s="95"/>
      <c r="E1745" s="95"/>
      <c r="F1745" s="95"/>
      <c r="G1745" s="95"/>
      <c r="H1745" s="95"/>
      <c r="I1745" s="95">
        <f>Parts_Purchase[[#This Row],[Qty In]]*Parts_Purchase[[#This Row],[MRP]]</f>
        <v>0</v>
      </c>
      <c r="J1745" s="14">
        <f t="shared" si="62"/>
        <v>1</v>
      </c>
      <c r="K1745" s="37">
        <f t="shared" si="63"/>
        <v>1900</v>
      </c>
    </row>
    <row r="1746" spans="1:11" x14ac:dyDescent="0.35">
      <c r="A1746" s="93"/>
      <c r="B1746" s="94"/>
      <c r="C1746" s="95"/>
      <c r="D1746" s="95"/>
      <c r="E1746" s="95"/>
      <c r="F1746" s="95"/>
      <c r="G1746" s="95"/>
      <c r="H1746" s="95"/>
      <c r="I1746" s="95">
        <f>Parts_Purchase[[#This Row],[Qty In]]*Parts_Purchase[[#This Row],[MRP]]</f>
        <v>0</v>
      </c>
      <c r="J1746" s="14">
        <f t="shared" si="62"/>
        <v>1</v>
      </c>
      <c r="K1746" s="37">
        <f t="shared" si="63"/>
        <v>1900</v>
      </c>
    </row>
    <row r="1747" spans="1:11" x14ac:dyDescent="0.35">
      <c r="A1747" s="93"/>
      <c r="B1747" s="94"/>
      <c r="C1747" s="95"/>
      <c r="D1747" s="95"/>
      <c r="E1747" s="95"/>
      <c r="F1747" s="95"/>
      <c r="G1747" s="95"/>
      <c r="H1747" s="95"/>
      <c r="I1747" s="95">
        <f>Parts_Purchase[[#This Row],[Qty In]]*Parts_Purchase[[#This Row],[MRP]]</f>
        <v>0</v>
      </c>
      <c r="J1747" s="14">
        <f t="shared" si="62"/>
        <v>1</v>
      </c>
      <c r="K1747" s="37">
        <f t="shared" si="63"/>
        <v>1900</v>
      </c>
    </row>
    <row r="1748" spans="1:11" x14ac:dyDescent="0.35">
      <c r="A1748" s="93"/>
      <c r="B1748" s="94"/>
      <c r="C1748" s="95"/>
      <c r="D1748" s="95"/>
      <c r="E1748" s="95"/>
      <c r="F1748" s="95"/>
      <c r="G1748" s="95"/>
      <c r="H1748" s="95"/>
      <c r="I1748" s="95">
        <f>Parts_Purchase[[#This Row],[Qty In]]*Parts_Purchase[[#This Row],[MRP]]</f>
        <v>0</v>
      </c>
      <c r="J1748" s="14">
        <f t="shared" si="62"/>
        <v>1</v>
      </c>
      <c r="K1748" s="37">
        <f t="shared" si="63"/>
        <v>1900</v>
      </c>
    </row>
    <row r="1749" spans="1:11" x14ac:dyDescent="0.35">
      <c r="A1749" s="93"/>
      <c r="B1749" s="94"/>
      <c r="C1749" s="95"/>
      <c r="D1749" s="95"/>
      <c r="E1749" s="95"/>
      <c r="F1749" s="95"/>
      <c r="G1749" s="95"/>
      <c r="H1749" s="95"/>
      <c r="I1749" s="95">
        <f>Parts_Purchase[[#This Row],[Qty In]]*Parts_Purchase[[#This Row],[MRP]]</f>
        <v>0</v>
      </c>
      <c r="J1749" s="14">
        <f t="shared" si="62"/>
        <v>1</v>
      </c>
      <c r="K1749" s="37">
        <f t="shared" si="63"/>
        <v>1900</v>
      </c>
    </row>
    <row r="1750" spans="1:11" x14ac:dyDescent="0.35">
      <c r="A1750" s="93"/>
      <c r="B1750" s="94"/>
      <c r="C1750" s="95"/>
      <c r="D1750" s="95"/>
      <c r="E1750" s="95"/>
      <c r="F1750" s="95"/>
      <c r="G1750" s="95"/>
      <c r="H1750" s="95"/>
      <c r="I1750" s="95">
        <f>Parts_Purchase[[#This Row],[Qty In]]*Parts_Purchase[[#This Row],[MRP]]</f>
        <v>0</v>
      </c>
      <c r="J1750" s="14">
        <f t="shared" si="62"/>
        <v>1</v>
      </c>
      <c r="K1750" s="37">
        <f t="shared" si="63"/>
        <v>1900</v>
      </c>
    </row>
    <row r="1751" spans="1:11" x14ac:dyDescent="0.35">
      <c r="A1751" s="93"/>
      <c r="B1751" s="94"/>
      <c r="C1751" s="95"/>
      <c r="D1751" s="95"/>
      <c r="E1751" s="95"/>
      <c r="F1751" s="95"/>
      <c r="G1751" s="95"/>
      <c r="H1751" s="95"/>
      <c r="I1751" s="95">
        <f>Parts_Purchase[[#This Row],[Qty In]]*Parts_Purchase[[#This Row],[MRP]]</f>
        <v>0</v>
      </c>
      <c r="J1751" s="14">
        <f t="shared" ref="J1751:J1814" si="64">MONTH(B1751)</f>
        <v>1</v>
      </c>
      <c r="K1751" s="37">
        <f t="shared" ref="K1751:K1814" si="65">YEAR(B1751)</f>
        <v>1900</v>
      </c>
    </row>
    <row r="1752" spans="1:11" x14ac:dyDescent="0.35">
      <c r="A1752" s="93"/>
      <c r="B1752" s="94"/>
      <c r="C1752" s="95"/>
      <c r="D1752" s="95"/>
      <c r="E1752" s="95"/>
      <c r="F1752" s="95"/>
      <c r="G1752" s="95"/>
      <c r="H1752" s="95"/>
      <c r="I1752" s="95">
        <f>Parts_Purchase[[#This Row],[Qty In]]*Parts_Purchase[[#This Row],[MRP]]</f>
        <v>0</v>
      </c>
      <c r="J1752" s="14">
        <f t="shared" si="64"/>
        <v>1</v>
      </c>
      <c r="K1752" s="37">
        <f t="shared" si="65"/>
        <v>1900</v>
      </c>
    </row>
    <row r="1753" spans="1:11" x14ac:dyDescent="0.35">
      <c r="A1753" s="93"/>
      <c r="B1753" s="94"/>
      <c r="C1753" s="95"/>
      <c r="D1753" s="95"/>
      <c r="E1753" s="95"/>
      <c r="F1753" s="95"/>
      <c r="G1753" s="95"/>
      <c r="H1753" s="95"/>
      <c r="I1753" s="95">
        <f>Parts_Purchase[[#This Row],[Qty In]]*Parts_Purchase[[#This Row],[MRP]]</f>
        <v>0</v>
      </c>
      <c r="J1753" s="14">
        <f t="shared" si="64"/>
        <v>1</v>
      </c>
      <c r="K1753" s="37">
        <f t="shared" si="65"/>
        <v>1900</v>
      </c>
    </row>
    <row r="1754" spans="1:11" x14ac:dyDescent="0.35">
      <c r="A1754" s="93"/>
      <c r="B1754" s="94"/>
      <c r="C1754" s="95"/>
      <c r="D1754" s="95"/>
      <c r="E1754" s="95"/>
      <c r="F1754" s="95"/>
      <c r="G1754" s="95"/>
      <c r="H1754" s="95"/>
      <c r="I1754" s="95">
        <f>Parts_Purchase[[#This Row],[Qty In]]*Parts_Purchase[[#This Row],[MRP]]</f>
        <v>0</v>
      </c>
      <c r="J1754" s="14">
        <f t="shared" si="64"/>
        <v>1</v>
      </c>
      <c r="K1754" s="37">
        <f t="shared" si="65"/>
        <v>1900</v>
      </c>
    </row>
    <row r="1755" spans="1:11" x14ac:dyDescent="0.35">
      <c r="A1755" s="93"/>
      <c r="B1755" s="94"/>
      <c r="C1755" s="95"/>
      <c r="D1755" s="95"/>
      <c r="E1755" s="95"/>
      <c r="F1755" s="95"/>
      <c r="G1755" s="95"/>
      <c r="H1755" s="95"/>
      <c r="I1755" s="95">
        <f>Parts_Purchase[[#This Row],[Qty In]]*Parts_Purchase[[#This Row],[MRP]]</f>
        <v>0</v>
      </c>
      <c r="J1755" s="14">
        <f t="shared" si="64"/>
        <v>1</v>
      </c>
      <c r="K1755" s="37">
        <f t="shared" si="65"/>
        <v>1900</v>
      </c>
    </row>
    <row r="1756" spans="1:11" x14ac:dyDescent="0.35">
      <c r="A1756" s="93"/>
      <c r="B1756" s="94"/>
      <c r="C1756" s="95"/>
      <c r="D1756" s="95"/>
      <c r="E1756" s="95"/>
      <c r="F1756" s="95"/>
      <c r="G1756" s="95"/>
      <c r="H1756" s="95"/>
      <c r="I1756" s="95">
        <f>Parts_Purchase[[#This Row],[Qty In]]*Parts_Purchase[[#This Row],[MRP]]</f>
        <v>0</v>
      </c>
      <c r="J1756" s="14">
        <f t="shared" si="64"/>
        <v>1</v>
      </c>
      <c r="K1756" s="37">
        <f t="shared" si="65"/>
        <v>1900</v>
      </c>
    </row>
    <row r="1757" spans="1:11" x14ac:dyDescent="0.35">
      <c r="A1757" s="93"/>
      <c r="B1757" s="94"/>
      <c r="C1757" s="95"/>
      <c r="D1757" s="95"/>
      <c r="E1757" s="95"/>
      <c r="F1757" s="95"/>
      <c r="G1757" s="95"/>
      <c r="H1757" s="95"/>
      <c r="I1757" s="95">
        <f>Parts_Purchase[[#This Row],[Qty In]]*Parts_Purchase[[#This Row],[MRP]]</f>
        <v>0</v>
      </c>
      <c r="J1757" s="14">
        <f t="shared" si="64"/>
        <v>1</v>
      </c>
      <c r="K1757" s="37">
        <f t="shared" si="65"/>
        <v>1900</v>
      </c>
    </row>
    <row r="1758" spans="1:11" x14ac:dyDescent="0.35">
      <c r="A1758" s="93"/>
      <c r="B1758" s="94"/>
      <c r="C1758" s="95"/>
      <c r="D1758" s="95"/>
      <c r="E1758" s="95"/>
      <c r="F1758" s="95"/>
      <c r="G1758" s="95"/>
      <c r="H1758" s="95"/>
      <c r="I1758" s="95">
        <f>Parts_Purchase[[#This Row],[Qty In]]*Parts_Purchase[[#This Row],[MRP]]</f>
        <v>0</v>
      </c>
      <c r="J1758" s="14">
        <f t="shared" si="64"/>
        <v>1</v>
      </c>
      <c r="K1758" s="37">
        <f t="shared" si="65"/>
        <v>1900</v>
      </c>
    </row>
    <row r="1759" spans="1:11" x14ac:dyDescent="0.35">
      <c r="A1759" s="93"/>
      <c r="B1759" s="94"/>
      <c r="C1759" s="95"/>
      <c r="D1759" s="95"/>
      <c r="E1759" s="95"/>
      <c r="F1759" s="95"/>
      <c r="G1759" s="95"/>
      <c r="H1759" s="95"/>
      <c r="I1759" s="95">
        <f>Parts_Purchase[[#This Row],[Qty In]]*Parts_Purchase[[#This Row],[MRP]]</f>
        <v>0</v>
      </c>
      <c r="J1759" s="14">
        <f t="shared" si="64"/>
        <v>1</v>
      </c>
      <c r="K1759" s="37">
        <f t="shared" si="65"/>
        <v>1900</v>
      </c>
    </row>
    <row r="1760" spans="1:11" x14ac:dyDescent="0.35">
      <c r="A1760" s="93"/>
      <c r="B1760" s="94"/>
      <c r="C1760" s="95"/>
      <c r="D1760" s="95"/>
      <c r="E1760" s="95"/>
      <c r="F1760" s="95"/>
      <c r="G1760" s="95"/>
      <c r="H1760" s="95"/>
      <c r="I1760" s="95">
        <f>Parts_Purchase[[#This Row],[Qty In]]*Parts_Purchase[[#This Row],[MRP]]</f>
        <v>0</v>
      </c>
      <c r="J1760" s="14">
        <f t="shared" si="64"/>
        <v>1</v>
      </c>
      <c r="K1760" s="37">
        <f t="shared" si="65"/>
        <v>1900</v>
      </c>
    </row>
    <row r="1761" spans="1:11" x14ac:dyDescent="0.35">
      <c r="A1761" s="93"/>
      <c r="B1761" s="94"/>
      <c r="C1761" s="95"/>
      <c r="D1761" s="95"/>
      <c r="E1761" s="95"/>
      <c r="F1761" s="95"/>
      <c r="G1761" s="95"/>
      <c r="H1761" s="95"/>
      <c r="I1761" s="95">
        <f>Parts_Purchase[[#This Row],[Qty In]]*Parts_Purchase[[#This Row],[MRP]]</f>
        <v>0</v>
      </c>
      <c r="J1761" s="14">
        <f t="shared" si="64"/>
        <v>1</v>
      </c>
      <c r="K1761" s="37">
        <f t="shared" si="65"/>
        <v>1900</v>
      </c>
    </row>
    <row r="1762" spans="1:11" x14ac:dyDescent="0.35">
      <c r="A1762" s="93"/>
      <c r="B1762" s="94"/>
      <c r="C1762" s="95"/>
      <c r="D1762" s="95"/>
      <c r="E1762" s="95"/>
      <c r="F1762" s="95"/>
      <c r="G1762" s="95"/>
      <c r="H1762" s="95"/>
      <c r="I1762" s="95">
        <f>Parts_Purchase[[#This Row],[Qty In]]*Parts_Purchase[[#This Row],[MRP]]</f>
        <v>0</v>
      </c>
      <c r="J1762" s="14">
        <f t="shared" si="64"/>
        <v>1</v>
      </c>
      <c r="K1762" s="37">
        <f t="shared" si="65"/>
        <v>1900</v>
      </c>
    </row>
    <row r="1763" spans="1:11" x14ac:dyDescent="0.35">
      <c r="A1763" s="93"/>
      <c r="B1763" s="94"/>
      <c r="C1763" s="95"/>
      <c r="D1763" s="95"/>
      <c r="E1763" s="95"/>
      <c r="F1763" s="95"/>
      <c r="G1763" s="95"/>
      <c r="H1763" s="95"/>
      <c r="I1763" s="95">
        <f>Parts_Purchase[[#This Row],[Qty In]]*Parts_Purchase[[#This Row],[MRP]]</f>
        <v>0</v>
      </c>
      <c r="J1763" s="14">
        <f t="shared" si="64"/>
        <v>1</v>
      </c>
      <c r="K1763" s="37">
        <f t="shared" si="65"/>
        <v>1900</v>
      </c>
    </row>
    <row r="1764" spans="1:11" x14ac:dyDescent="0.35">
      <c r="A1764" s="93"/>
      <c r="B1764" s="94"/>
      <c r="C1764" s="95"/>
      <c r="D1764" s="95"/>
      <c r="E1764" s="95"/>
      <c r="F1764" s="95"/>
      <c r="G1764" s="95"/>
      <c r="H1764" s="95"/>
      <c r="I1764" s="95">
        <f>Parts_Purchase[[#This Row],[Qty In]]*Parts_Purchase[[#This Row],[MRP]]</f>
        <v>0</v>
      </c>
      <c r="J1764" s="14">
        <f t="shared" si="64"/>
        <v>1</v>
      </c>
      <c r="K1764" s="37">
        <f t="shared" si="65"/>
        <v>1900</v>
      </c>
    </row>
    <row r="1765" spans="1:11" x14ac:dyDescent="0.35">
      <c r="A1765" s="93"/>
      <c r="B1765" s="94"/>
      <c r="C1765" s="95"/>
      <c r="D1765" s="95"/>
      <c r="E1765" s="95"/>
      <c r="F1765" s="95"/>
      <c r="G1765" s="95"/>
      <c r="H1765" s="95"/>
      <c r="I1765" s="95">
        <f>Parts_Purchase[[#This Row],[Qty In]]*Parts_Purchase[[#This Row],[MRP]]</f>
        <v>0</v>
      </c>
      <c r="J1765" s="14">
        <f t="shared" si="64"/>
        <v>1</v>
      </c>
      <c r="K1765" s="37">
        <f t="shared" si="65"/>
        <v>1900</v>
      </c>
    </row>
    <row r="1766" spans="1:11" x14ac:dyDescent="0.35">
      <c r="A1766" s="93"/>
      <c r="B1766" s="94"/>
      <c r="C1766" s="95"/>
      <c r="D1766" s="95"/>
      <c r="E1766" s="95"/>
      <c r="F1766" s="95"/>
      <c r="G1766" s="95"/>
      <c r="H1766" s="95"/>
      <c r="I1766" s="95">
        <f>Parts_Purchase[[#This Row],[Qty In]]*Parts_Purchase[[#This Row],[MRP]]</f>
        <v>0</v>
      </c>
      <c r="J1766" s="14">
        <f t="shared" si="64"/>
        <v>1</v>
      </c>
      <c r="K1766" s="37">
        <f t="shared" si="65"/>
        <v>1900</v>
      </c>
    </row>
    <row r="1767" spans="1:11" x14ac:dyDescent="0.35">
      <c r="A1767" s="93"/>
      <c r="B1767" s="94"/>
      <c r="C1767" s="95"/>
      <c r="D1767" s="95"/>
      <c r="E1767" s="95"/>
      <c r="F1767" s="95"/>
      <c r="G1767" s="95"/>
      <c r="H1767" s="95"/>
      <c r="I1767" s="95">
        <f>Parts_Purchase[[#This Row],[Qty In]]*Parts_Purchase[[#This Row],[MRP]]</f>
        <v>0</v>
      </c>
      <c r="J1767" s="14">
        <f t="shared" si="64"/>
        <v>1</v>
      </c>
      <c r="K1767" s="37">
        <f t="shared" si="65"/>
        <v>1900</v>
      </c>
    </row>
    <row r="1768" spans="1:11" x14ac:dyDescent="0.35">
      <c r="A1768" s="93"/>
      <c r="B1768" s="94"/>
      <c r="C1768" s="95"/>
      <c r="D1768" s="95"/>
      <c r="E1768" s="95"/>
      <c r="F1768" s="95"/>
      <c r="G1768" s="95"/>
      <c r="H1768" s="95"/>
      <c r="I1768" s="95">
        <f>Parts_Purchase[[#This Row],[Qty In]]*Parts_Purchase[[#This Row],[MRP]]</f>
        <v>0</v>
      </c>
      <c r="J1768" s="14">
        <f t="shared" si="64"/>
        <v>1</v>
      </c>
      <c r="K1768" s="37">
        <f t="shared" si="65"/>
        <v>1900</v>
      </c>
    </row>
    <row r="1769" spans="1:11" x14ac:dyDescent="0.35">
      <c r="A1769" s="93"/>
      <c r="B1769" s="94"/>
      <c r="C1769" s="95"/>
      <c r="D1769" s="95"/>
      <c r="E1769" s="95"/>
      <c r="F1769" s="95"/>
      <c r="G1769" s="95"/>
      <c r="H1769" s="95"/>
      <c r="I1769" s="95">
        <f>Parts_Purchase[[#This Row],[Qty In]]*Parts_Purchase[[#This Row],[MRP]]</f>
        <v>0</v>
      </c>
      <c r="J1769" s="14">
        <f t="shared" si="64"/>
        <v>1</v>
      </c>
      <c r="K1769" s="37">
        <f t="shared" si="65"/>
        <v>1900</v>
      </c>
    </row>
    <row r="1770" spans="1:11" x14ac:dyDescent="0.35">
      <c r="A1770" s="93"/>
      <c r="B1770" s="94"/>
      <c r="C1770" s="95"/>
      <c r="D1770" s="95"/>
      <c r="E1770" s="95"/>
      <c r="F1770" s="95"/>
      <c r="G1770" s="95"/>
      <c r="H1770" s="95"/>
      <c r="I1770" s="95">
        <f>Parts_Purchase[[#This Row],[Qty In]]*Parts_Purchase[[#This Row],[MRP]]</f>
        <v>0</v>
      </c>
      <c r="J1770" s="14">
        <f t="shared" si="64"/>
        <v>1</v>
      </c>
      <c r="K1770" s="37">
        <f t="shared" si="65"/>
        <v>1900</v>
      </c>
    </row>
    <row r="1771" spans="1:11" x14ac:dyDescent="0.35">
      <c r="A1771" s="93"/>
      <c r="B1771" s="94"/>
      <c r="C1771" s="95"/>
      <c r="D1771" s="95"/>
      <c r="E1771" s="95"/>
      <c r="F1771" s="95"/>
      <c r="G1771" s="95"/>
      <c r="H1771" s="95"/>
      <c r="I1771" s="95">
        <f>Parts_Purchase[[#This Row],[Qty In]]*Parts_Purchase[[#This Row],[MRP]]</f>
        <v>0</v>
      </c>
      <c r="J1771" s="14">
        <f t="shared" si="64"/>
        <v>1</v>
      </c>
      <c r="K1771" s="37">
        <f t="shared" si="65"/>
        <v>1900</v>
      </c>
    </row>
    <row r="1772" spans="1:11" x14ac:dyDescent="0.35">
      <c r="A1772" s="93"/>
      <c r="B1772" s="94"/>
      <c r="C1772" s="95"/>
      <c r="D1772" s="95"/>
      <c r="E1772" s="95"/>
      <c r="F1772" s="95"/>
      <c r="G1772" s="95"/>
      <c r="H1772" s="95"/>
      <c r="I1772" s="95">
        <f>Parts_Purchase[[#This Row],[Qty In]]*Parts_Purchase[[#This Row],[MRP]]</f>
        <v>0</v>
      </c>
      <c r="J1772" s="14">
        <f t="shared" si="64"/>
        <v>1</v>
      </c>
      <c r="K1772" s="37">
        <f t="shared" si="65"/>
        <v>1900</v>
      </c>
    </row>
    <row r="1773" spans="1:11" x14ac:dyDescent="0.35">
      <c r="A1773" s="93"/>
      <c r="B1773" s="94"/>
      <c r="C1773" s="95"/>
      <c r="D1773" s="95"/>
      <c r="E1773" s="95"/>
      <c r="F1773" s="95"/>
      <c r="G1773" s="95"/>
      <c r="H1773" s="95"/>
      <c r="I1773" s="95">
        <f>Parts_Purchase[[#This Row],[Qty In]]*Parts_Purchase[[#This Row],[MRP]]</f>
        <v>0</v>
      </c>
      <c r="J1773" s="14">
        <f t="shared" si="64"/>
        <v>1</v>
      </c>
      <c r="K1773" s="37">
        <f t="shared" si="65"/>
        <v>1900</v>
      </c>
    </row>
    <row r="1774" spans="1:11" x14ac:dyDescent="0.35">
      <c r="A1774" s="93"/>
      <c r="B1774" s="94"/>
      <c r="C1774" s="95"/>
      <c r="D1774" s="95"/>
      <c r="E1774" s="95"/>
      <c r="F1774" s="95"/>
      <c r="G1774" s="95"/>
      <c r="H1774" s="95"/>
      <c r="I1774" s="95">
        <f>Parts_Purchase[[#This Row],[Qty In]]*Parts_Purchase[[#This Row],[MRP]]</f>
        <v>0</v>
      </c>
      <c r="J1774" s="14">
        <f t="shared" si="64"/>
        <v>1</v>
      </c>
      <c r="K1774" s="37">
        <f t="shared" si="65"/>
        <v>1900</v>
      </c>
    </row>
    <row r="1775" spans="1:11" x14ac:dyDescent="0.35">
      <c r="A1775" s="93"/>
      <c r="B1775" s="94"/>
      <c r="C1775" s="95"/>
      <c r="D1775" s="95"/>
      <c r="E1775" s="95"/>
      <c r="F1775" s="95"/>
      <c r="G1775" s="95"/>
      <c r="H1775" s="95"/>
      <c r="I1775" s="95">
        <f>Parts_Purchase[[#This Row],[Qty In]]*Parts_Purchase[[#This Row],[MRP]]</f>
        <v>0</v>
      </c>
      <c r="J1775" s="14">
        <f t="shared" si="64"/>
        <v>1</v>
      </c>
      <c r="K1775" s="37">
        <f t="shared" si="65"/>
        <v>1900</v>
      </c>
    </row>
    <row r="1776" spans="1:11" x14ac:dyDescent="0.35">
      <c r="A1776" s="93"/>
      <c r="B1776" s="94"/>
      <c r="C1776" s="95"/>
      <c r="D1776" s="95"/>
      <c r="E1776" s="95"/>
      <c r="F1776" s="95"/>
      <c r="G1776" s="95"/>
      <c r="H1776" s="95"/>
      <c r="I1776" s="95">
        <f>Parts_Purchase[[#This Row],[Qty In]]*Parts_Purchase[[#This Row],[MRP]]</f>
        <v>0</v>
      </c>
      <c r="J1776" s="14">
        <f t="shared" si="64"/>
        <v>1</v>
      </c>
      <c r="K1776" s="37">
        <f t="shared" si="65"/>
        <v>1900</v>
      </c>
    </row>
    <row r="1777" spans="1:11" x14ac:dyDescent="0.35">
      <c r="A1777" s="93"/>
      <c r="B1777" s="94"/>
      <c r="C1777" s="95"/>
      <c r="D1777" s="95"/>
      <c r="E1777" s="95"/>
      <c r="F1777" s="95"/>
      <c r="G1777" s="95"/>
      <c r="H1777" s="95"/>
      <c r="I1777" s="95">
        <f>Parts_Purchase[[#This Row],[Qty In]]*Parts_Purchase[[#This Row],[MRP]]</f>
        <v>0</v>
      </c>
      <c r="J1777" s="14">
        <f t="shared" si="64"/>
        <v>1</v>
      </c>
      <c r="K1777" s="37">
        <f t="shared" si="65"/>
        <v>1900</v>
      </c>
    </row>
    <row r="1778" spans="1:11" x14ac:dyDescent="0.35">
      <c r="A1778" s="93"/>
      <c r="B1778" s="94"/>
      <c r="C1778" s="95"/>
      <c r="D1778" s="95"/>
      <c r="E1778" s="95"/>
      <c r="F1778" s="95"/>
      <c r="G1778" s="95"/>
      <c r="H1778" s="95"/>
      <c r="I1778" s="95">
        <f>Parts_Purchase[[#This Row],[Qty In]]*Parts_Purchase[[#This Row],[MRP]]</f>
        <v>0</v>
      </c>
      <c r="J1778" s="14">
        <f t="shared" si="64"/>
        <v>1</v>
      </c>
      <c r="K1778" s="37">
        <f t="shared" si="65"/>
        <v>1900</v>
      </c>
    </row>
    <row r="1779" spans="1:11" x14ac:dyDescent="0.35">
      <c r="A1779" s="93"/>
      <c r="B1779" s="94"/>
      <c r="C1779" s="95"/>
      <c r="D1779" s="95"/>
      <c r="E1779" s="95"/>
      <c r="F1779" s="95"/>
      <c r="G1779" s="95"/>
      <c r="H1779" s="95"/>
      <c r="I1779" s="95">
        <f>Parts_Purchase[[#This Row],[Qty In]]*Parts_Purchase[[#This Row],[MRP]]</f>
        <v>0</v>
      </c>
      <c r="J1779" s="14">
        <f t="shared" si="64"/>
        <v>1</v>
      </c>
      <c r="K1779" s="37">
        <f t="shared" si="65"/>
        <v>1900</v>
      </c>
    </row>
    <row r="1780" spans="1:11" x14ac:dyDescent="0.35">
      <c r="A1780" s="93"/>
      <c r="B1780" s="94"/>
      <c r="C1780" s="95"/>
      <c r="D1780" s="95"/>
      <c r="E1780" s="95"/>
      <c r="F1780" s="95"/>
      <c r="G1780" s="95"/>
      <c r="H1780" s="95"/>
      <c r="I1780" s="95">
        <f>Parts_Purchase[[#This Row],[Qty In]]*Parts_Purchase[[#This Row],[MRP]]</f>
        <v>0</v>
      </c>
      <c r="J1780" s="14">
        <f t="shared" si="64"/>
        <v>1</v>
      </c>
      <c r="K1780" s="37">
        <f t="shared" si="65"/>
        <v>1900</v>
      </c>
    </row>
    <row r="1781" spans="1:11" x14ac:dyDescent="0.35">
      <c r="A1781" s="93"/>
      <c r="B1781" s="94"/>
      <c r="C1781" s="95"/>
      <c r="D1781" s="95"/>
      <c r="E1781" s="95"/>
      <c r="F1781" s="95"/>
      <c r="G1781" s="95"/>
      <c r="H1781" s="95"/>
      <c r="I1781" s="95">
        <f>Parts_Purchase[[#This Row],[Qty In]]*Parts_Purchase[[#This Row],[MRP]]</f>
        <v>0</v>
      </c>
      <c r="J1781" s="14">
        <f t="shared" si="64"/>
        <v>1</v>
      </c>
      <c r="K1781" s="37">
        <f t="shared" si="65"/>
        <v>1900</v>
      </c>
    </row>
    <row r="1782" spans="1:11" x14ac:dyDescent="0.35">
      <c r="A1782" s="93"/>
      <c r="B1782" s="94"/>
      <c r="C1782" s="95"/>
      <c r="D1782" s="95"/>
      <c r="E1782" s="95"/>
      <c r="F1782" s="95"/>
      <c r="G1782" s="95"/>
      <c r="H1782" s="95"/>
      <c r="I1782" s="95">
        <f>Parts_Purchase[[#This Row],[Qty In]]*Parts_Purchase[[#This Row],[MRP]]</f>
        <v>0</v>
      </c>
      <c r="J1782" s="14">
        <f t="shared" si="64"/>
        <v>1</v>
      </c>
      <c r="K1782" s="37">
        <f t="shared" si="65"/>
        <v>1900</v>
      </c>
    </row>
    <row r="1783" spans="1:11" x14ac:dyDescent="0.35">
      <c r="A1783" s="93"/>
      <c r="B1783" s="94"/>
      <c r="C1783" s="95"/>
      <c r="D1783" s="95"/>
      <c r="E1783" s="95"/>
      <c r="F1783" s="95"/>
      <c r="G1783" s="95"/>
      <c r="H1783" s="95"/>
      <c r="I1783" s="95">
        <f>Parts_Purchase[[#This Row],[Qty In]]*Parts_Purchase[[#This Row],[MRP]]</f>
        <v>0</v>
      </c>
      <c r="J1783" s="14">
        <f t="shared" si="64"/>
        <v>1</v>
      </c>
      <c r="K1783" s="37">
        <f t="shared" si="65"/>
        <v>1900</v>
      </c>
    </row>
    <row r="1784" spans="1:11" x14ac:dyDescent="0.35">
      <c r="A1784" s="93"/>
      <c r="B1784" s="94"/>
      <c r="C1784" s="95"/>
      <c r="D1784" s="95"/>
      <c r="E1784" s="95"/>
      <c r="F1784" s="95"/>
      <c r="G1784" s="95"/>
      <c r="H1784" s="95"/>
      <c r="I1784" s="95">
        <f>Parts_Purchase[[#This Row],[Qty In]]*Parts_Purchase[[#This Row],[MRP]]</f>
        <v>0</v>
      </c>
      <c r="J1784" s="14">
        <f t="shared" si="64"/>
        <v>1</v>
      </c>
      <c r="K1784" s="37">
        <f t="shared" si="65"/>
        <v>1900</v>
      </c>
    </row>
    <row r="1785" spans="1:11" x14ac:dyDescent="0.35">
      <c r="A1785" s="93"/>
      <c r="B1785" s="94"/>
      <c r="C1785" s="95"/>
      <c r="D1785" s="95"/>
      <c r="E1785" s="95"/>
      <c r="F1785" s="95"/>
      <c r="G1785" s="95"/>
      <c r="H1785" s="95"/>
      <c r="I1785" s="95">
        <f>Parts_Purchase[[#This Row],[Qty In]]*Parts_Purchase[[#This Row],[MRP]]</f>
        <v>0</v>
      </c>
      <c r="J1785" s="14">
        <f t="shared" si="64"/>
        <v>1</v>
      </c>
      <c r="K1785" s="37">
        <f t="shared" si="65"/>
        <v>1900</v>
      </c>
    </row>
    <row r="1786" spans="1:11" x14ac:dyDescent="0.35">
      <c r="A1786" s="93"/>
      <c r="B1786" s="94"/>
      <c r="C1786" s="95"/>
      <c r="D1786" s="95"/>
      <c r="E1786" s="95"/>
      <c r="F1786" s="95"/>
      <c r="G1786" s="95"/>
      <c r="H1786" s="95"/>
      <c r="I1786" s="95">
        <f>Parts_Purchase[[#This Row],[Qty In]]*Parts_Purchase[[#This Row],[MRP]]</f>
        <v>0</v>
      </c>
      <c r="J1786" s="14">
        <f t="shared" si="64"/>
        <v>1</v>
      </c>
      <c r="K1786" s="37">
        <f t="shared" si="65"/>
        <v>1900</v>
      </c>
    </row>
    <row r="1787" spans="1:11" x14ac:dyDescent="0.35">
      <c r="A1787" s="93"/>
      <c r="B1787" s="94"/>
      <c r="C1787" s="95"/>
      <c r="D1787" s="95"/>
      <c r="E1787" s="95"/>
      <c r="F1787" s="95"/>
      <c r="G1787" s="95"/>
      <c r="H1787" s="95"/>
      <c r="I1787" s="95">
        <f>Parts_Purchase[[#This Row],[Qty In]]*Parts_Purchase[[#This Row],[MRP]]</f>
        <v>0</v>
      </c>
      <c r="J1787" s="14">
        <f t="shared" si="64"/>
        <v>1</v>
      </c>
      <c r="K1787" s="37">
        <f t="shared" si="65"/>
        <v>1900</v>
      </c>
    </row>
    <row r="1788" spans="1:11" x14ac:dyDescent="0.35">
      <c r="A1788" s="93"/>
      <c r="B1788" s="94"/>
      <c r="C1788" s="95"/>
      <c r="D1788" s="95"/>
      <c r="E1788" s="95"/>
      <c r="F1788" s="95"/>
      <c r="G1788" s="95"/>
      <c r="H1788" s="95"/>
      <c r="I1788" s="95">
        <f>Parts_Purchase[[#This Row],[Qty In]]*Parts_Purchase[[#This Row],[MRP]]</f>
        <v>0</v>
      </c>
      <c r="J1788" s="14">
        <f t="shared" si="64"/>
        <v>1</v>
      </c>
      <c r="K1788" s="37">
        <f t="shared" si="65"/>
        <v>1900</v>
      </c>
    </row>
    <row r="1789" spans="1:11" x14ac:dyDescent="0.35">
      <c r="A1789" s="93"/>
      <c r="B1789" s="94"/>
      <c r="C1789" s="95"/>
      <c r="D1789" s="95"/>
      <c r="E1789" s="95"/>
      <c r="F1789" s="95"/>
      <c r="G1789" s="95"/>
      <c r="H1789" s="95"/>
      <c r="I1789" s="95">
        <f>Parts_Purchase[[#This Row],[Qty In]]*Parts_Purchase[[#This Row],[MRP]]</f>
        <v>0</v>
      </c>
      <c r="J1789" s="14">
        <f t="shared" si="64"/>
        <v>1</v>
      </c>
      <c r="K1789" s="37">
        <f t="shared" si="65"/>
        <v>1900</v>
      </c>
    </row>
    <row r="1790" spans="1:11" x14ac:dyDescent="0.35">
      <c r="A1790" s="93"/>
      <c r="B1790" s="94"/>
      <c r="C1790" s="95"/>
      <c r="D1790" s="95"/>
      <c r="E1790" s="95"/>
      <c r="F1790" s="95"/>
      <c r="G1790" s="95"/>
      <c r="H1790" s="95"/>
      <c r="I1790" s="95">
        <f>Parts_Purchase[[#This Row],[Qty In]]*Parts_Purchase[[#This Row],[MRP]]</f>
        <v>0</v>
      </c>
      <c r="J1790" s="14">
        <f t="shared" si="64"/>
        <v>1</v>
      </c>
      <c r="K1790" s="37">
        <f t="shared" si="65"/>
        <v>1900</v>
      </c>
    </row>
    <row r="1791" spans="1:11" x14ac:dyDescent="0.35">
      <c r="A1791" s="93"/>
      <c r="B1791" s="94"/>
      <c r="C1791" s="95"/>
      <c r="D1791" s="95"/>
      <c r="E1791" s="95"/>
      <c r="F1791" s="95"/>
      <c r="G1791" s="95"/>
      <c r="H1791" s="95"/>
      <c r="I1791" s="95">
        <f>Parts_Purchase[[#This Row],[Qty In]]*Parts_Purchase[[#This Row],[MRP]]</f>
        <v>0</v>
      </c>
      <c r="J1791" s="14">
        <f t="shared" si="64"/>
        <v>1</v>
      </c>
      <c r="K1791" s="37">
        <f t="shared" si="65"/>
        <v>1900</v>
      </c>
    </row>
    <row r="1792" spans="1:11" x14ac:dyDescent="0.35">
      <c r="A1792" s="93"/>
      <c r="B1792" s="94"/>
      <c r="C1792" s="95"/>
      <c r="D1792" s="95"/>
      <c r="E1792" s="95"/>
      <c r="F1792" s="95"/>
      <c r="G1792" s="95"/>
      <c r="H1792" s="95"/>
      <c r="I1792" s="95">
        <f>Parts_Purchase[[#This Row],[Qty In]]*Parts_Purchase[[#This Row],[MRP]]</f>
        <v>0</v>
      </c>
      <c r="J1792" s="14">
        <f t="shared" si="64"/>
        <v>1</v>
      </c>
      <c r="K1792" s="37">
        <f t="shared" si="65"/>
        <v>1900</v>
      </c>
    </row>
    <row r="1793" spans="1:11" x14ac:dyDescent="0.35">
      <c r="A1793" s="93"/>
      <c r="B1793" s="94"/>
      <c r="C1793" s="95"/>
      <c r="D1793" s="95"/>
      <c r="E1793" s="95"/>
      <c r="F1793" s="95"/>
      <c r="G1793" s="95"/>
      <c r="H1793" s="95"/>
      <c r="I1793" s="95">
        <f>Parts_Purchase[[#This Row],[Qty In]]*Parts_Purchase[[#This Row],[MRP]]</f>
        <v>0</v>
      </c>
      <c r="J1793" s="14">
        <f t="shared" si="64"/>
        <v>1</v>
      </c>
      <c r="K1793" s="37">
        <f t="shared" si="65"/>
        <v>1900</v>
      </c>
    </row>
    <row r="1794" spans="1:11" x14ac:dyDescent="0.35">
      <c r="A1794" s="93"/>
      <c r="B1794" s="94"/>
      <c r="C1794" s="95"/>
      <c r="D1794" s="95"/>
      <c r="E1794" s="95"/>
      <c r="F1794" s="95"/>
      <c r="G1794" s="95"/>
      <c r="H1794" s="95"/>
      <c r="I1794" s="95">
        <f>Parts_Purchase[[#This Row],[Qty In]]*Parts_Purchase[[#This Row],[MRP]]</f>
        <v>0</v>
      </c>
      <c r="J1794" s="14">
        <f t="shared" si="64"/>
        <v>1</v>
      </c>
      <c r="K1794" s="37">
        <f t="shared" si="65"/>
        <v>1900</v>
      </c>
    </row>
    <row r="1795" spans="1:11" x14ac:dyDescent="0.35">
      <c r="A1795" s="93"/>
      <c r="B1795" s="94"/>
      <c r="C1795" s="95"/>
      <c r="D1795" s="95"/>
      <c r="E1795" s="95"/>
      <c r="F1795" s="95"/>
      <c r="G1795" s="95"/>
      <c r="H1795" s="95"/>
      <c r="I1795" s="95">
        <f>Parts_Purchase[[#This Row],[Qty In]]*Parts_Purchase[[#This Row],[MRP]]</f>
        <v>0</v>
      </c>
      <c r="J1795" s="14">
        <f t="shared" si="64"/>
        <v>1</v>
      </c>
      <c r="K1795" s="37">
        <f t="shared" si="65"/>
        <v>1900</v>
      </c>
    </row>
    <row r="1796" spans="1:11" x14ac:dyDescent="0.35">
      <c r="A1796" s="93"/>
      <c r="B1796" s="94"/>
      <c r="C1796" s="95"/>
      <c r="D1796" s="95"/>
      <c r="E1796" s="95"/>
      <c r="F1796" s="95"/>
      <c r="G1796" s="95"/>
      <c r="H1796" s="95"/>
      <c r="I1796" s="95">
        <f>Parts_Purchase[[#This Row],[Qty In]]*Parts_Purchase[[#This Row],[MRP]]</f>
        <v>0</v>
      </c>
      <c r="J1796" s="14">
        <f t="shared" si="64"/>
        <v>1</v>
      </c>
      <c r="K1796" s="37">
        <f t="shared" si="65"/>
        <v>1900</v>
      </c>
    </row>
    <row r="1797" spans="1:11" x14ac:dyDescent="0.35">
      <c r="A1797" s="93"/>
      <c r="B1797" s="94"/>
      <c r="C1797" s="95"/>
      <c r="D1797" s="95"/>
      <c r="E1797" s="95"/>
      <c r="F1797" s="95"/>
      <c r="G1797" s="95"/>
      <c r="H1797" s="95"/>
      <c r="I1797" s="95">
        <f>Parts_Purchase[[#This Row],[Qty In]]*Parts_Purchase[[#This Row],[MRP]]</f>
        <v>0</v>
      </c>
      <c r="J1797" s="14">
        <f t="shared" si="64"/>
        <v>1</v>
      </c>
      <c r="K1797" s="37">
        <f t="shared" si="65"/>
        <v>1900</v>
      </c>
    </row>
    <row r="1798" spans="1:11" x14ac:dyDescent="0.35">
      <c r="A1798" s="93"/>
      <c r="B1798" s="94"/>
      <c r="C1798" s="95"/>
      <c r="D1798" s="95"/>
      <c r="E1798" s="95"/>
      <c r="F1798" s="95"/>
      <c r="G1798" s="95"/>
      <c r="H1798" s="95"/>
      <c r="I1798" s="95">
        <f>Parts_Purchase[[#This Row],[Qty In]]*Parts_Purchase[[#This Row],[MRP]]</f>
        <v>0</v>
      </c>
      <c r="J1798" s="14">
        <f t="shared" si="64"/>
        <v>1</v>
      </c>
      <c r="K1798" s="37">
        <f t="shared" si="65"/>
        <v>1900</v>
      </c>
    </row>
    <row r="1799" spans="1:11" x14ac:dyDescent="0.35">
      <c r="A1799" s="93"/>
      <c r="B1799" s="94"/>
      <c r="C1799" s="95"/>
      <c r="D1799" s="95"/>
      <c r="E1799" s="95"/>
      <c r="F1799" s="95"/>
      <c r="G1799" s="95"/>
      <c r="H1799" s="95"/>
      <c r="I1799" s="95">
        <f>Parts_Purchase[[#This Row],[Qty In]]*Parts_Purchase[[#This Row],[MRP]]</f>
        <v>0</v>
      </c>
      <c r="J1799" s="14">
        <f t="shared" si="64"/>
        <v>1</v>
      </c>
      <c r="K1799" s="37">
        <f t="shared" si="65"/>
        <v>1900</v>
      </c>
    </row>
    <row r="1800" spans="1:11" x14ac:dyDescent="0.35">
      <c r="A1800" s="93"/>
      <c r="B1800" s="94"/>
      <c r="C1800" s="95"/>
      <c r="D1800" s="95"/>
      <c r="E1800" s="95"/>
      <c r="F1800" s="95"/>
      <c r="G1800" s="95"/>
      <c r="H1800" s="95"/>
      <c r="I1800" s="95">
        <f>Parts_Purchase[[#This Row],[Qty In]]*Parts_Purchase[[#This Row],[MRP]]</f>
        <v>0</v>
      </c>
      <c r="J1800" s="14">
        <f t="shared" si="64"/>
        <v>1</v>
      </c>
      <c r="K1800" s="37">
        <f t="shared" si="65"/>
        <v>1900</v>
      </c>
    </row>
    <row r="1801" spans="1:11" x14ac:dyDescent="0.35">
      <c r="A1801" s="93"/>
      <c r="B1801" s="94"/>
      <c r="C1801" s="95"/>
      <c r="D1801" s="95"/>
      <c r="E1801" s="95"/>
      <c r="F1801" s="95"/>
      <c r="G1801" s="95"/>
      <c r="H1801" s="95"/>
      <c r="I1801" s="95">
        <f>Parts_Purchase[[#This Row],[Qty In]]*Parts_Purchase[[#This Row],[MRP]]</f>
        <v>0</v>
      </c>
      <c r="J1801" s="14">
        <f t="shared" si="64"/>
        <v>1</v>
      </c>
      <c r="K1801" s="37">
        <f t="shared" si="65"/>
        <v>1900</v>
      </c>
    </row>
    <row r="1802" spans="1:11" x14ac:dyDescent="0.35">
      <c r="A1802" s="93"/>
      <c r="B1802" s="94"/>
      <c r="C1802" s="95"/>
      <c r="D1802" s="95"/>
      <c r="E1802" s="95"/>
      <c r="F1802" s="95"/>
      <c r="G1802" s="95"/>
      <c r="H1802" s="95"/>
      <c r="I1802" s="95">
        <f>Parts_Purchase[[#This Row],[Qty In]]*Parts_Purchase[[#This Row],[MRP]]</f>
        <v>0</v>
      </c>
      <c r="J1802" s="14">
        <f t="shared" si="64"/>
        <v>1</v>
      </c>
      <c r="K1802" s="37">
        <f t="shared" si="65"/>
        <v>1900</v>
      </c>
    </row>
    <row r="1803" spans="1:11" x14ac:dyDescent="0.35">
      <c r="A1803" s="93"/>
      <c r="B1803" s="94"/>
      <c r="C1803" s="95"/>
      <c r="D1803" s="95"/>
      <c r="E1803" s="95"/>
      <c r="F1803" s="95"/>
      <c r="G1803" s="95"/>
      <c r="H1803" s="95"/>
      <c r="I1803" s="95">
        <f>Parts_Purchase[[#This Row],[Qty In]]*Parts_Purchase[[#This Row],[MRP]]</f>
        <v>0</v>
      </c>
      <c r="J1803" s="14">
        <f t="shared" si="64"/>
        <v>1</v>
      </c>
      <c r="K1803" s="37">
        <f t="shared" si="65"/>
        <v>1900</v>
      </c>
    </row>
    <row r="1804" spans="1:11" x14ac:dyDescent="0.35">
      <c r="A1804" s="93"/>
      <c r="B1804" s="94"/>
      <c r="C1804" s="95"/>
      <c r="D1804" s="95"/>
      <c r="E1804" s="95"/>
      <c r="F1804" s="95"/>
      <c r="G1804" s="95"/>
      <c r="H1804" s="95"/>
      <c r="I1804" s="95">
        <f>Parts_Purchase[[#This Row],[Qty In]]*Parts_Purchase[[#This Row],[MRP]]</f>
        <v>0</v>
      </c>
      <c r="J1804" s="14">
        <f t="shared" si="64"/>
        <v>1</v>
      </c>
      <c r="K1804" s="37">
        <f t="shared" si="65"/>
        <v>1900</v>
      </c>
    </row>
    <row r="1805" spans="1:11" x14ac:dyDescent="0.35">
      <c r="A1805" s="93"/>
      <c r="B1805" s="94"/>
      <c r="C1805" s="95"/>
      <c r="D1805" s="95"/>
      <c r="E1805" s="95"/>
      <c r="F1805" s="95"/>
      <c r="G1805" s="95"/>
      <c r="H1805" s="95"/>
      <c r="I1805" s="95">
        <f>Parts_Purchase[[#This Row],[Qty In]]*Parts_Purchase[[#This Row],[MRP]]</f>
        <v>0</v>
      </c>
      <c r="J1805" s="14">
        <f t="shared" si="64"/>
        <v>1</v>
      </c>
      <c r="K1805" s="37">
        <f t="shared" si="65"/>
        <v>1900</v>
      </c>
    </row>
    <row r="1806" spans="1:11" x14ac:dyDescent="0.35">
      <c r="A1806" s="93"/>
      <c r="B1806" s="94"/>
      <c r="C1806" s="95"/>
      <c r="D1806" s="95"/>
      <c r="E1806" s="95"/>
      <c r="F1806" s="95"/>
      <c r="G1806" s="95"/>
      <c r="H1806" s="95"/>
      <c r="I1806" s="95">
        <f>Parts_Purchase[[#This Row],[Qty In]]*Parts_Purchase[[#This Row],[MRP]]</f>
        <v>0</v>
      </c>
      <c r="J1806" s="14">
        <f t="shared" si="64"/>
        <v>1</v>
      </c>
      <c r="K1806" s="37">
        <f t="shared" si="65"/>
        <v>1900</v>
      </c>
    </row>
    <row r="1807" spans="1:11" x14ac:dyDescent="0.35">
      <c r="A1807" s="93"/>
      <c r="B1807" s="94"/>
      <c r="C1807" s="95"/>
      <c r="D1807" s="95"/>
      <c r="E1807" s="95"/>
      <c r="F1807" s="95"/>
      <c r="G1807" s="95"/>
      <c r="H1807" s="95"/>
      <c r="I1807" s="95">
        <f>Parts_Purchase[[#This Row],[Qty In]]*Parts_Purchase[[#This Row],[MRP]]</f>
        <v>0</v>
      </c>
      <c r="J1807" s="14">
        <f t="shared" si="64"/>
        <v>1</v>
      </c>
      <c r="K1807" s="37">
        <f t="shared" si="65"/>
        <v>1900</v>
      </c>
    </row>
    <row r="1808" spans="1:11" x14ac:dyDescent="0.35">
      <c r="A1808" s="93"/>
      <c r="B1808" s="94"/>
      <c r="C1808" s="95"/>
      <c r="D1808" s="95"/>
      <c r="E1808" s="95"/>
      <c r="F1808" s="95"/>
      <c r="G1808" s="95"/>
      <c r="H1808" s="95"/>
      <c r="I1808" s="95">
        <f>Parts_Purchase[[#This Row],[Qty In]]*Parts_Purchase[[#This Row],[MRP]]</f>
        <v>0</v>
      </c>
      <c r="J1808" s="14">
        <f t="shared" si="64"/>
        <v>1</v>
      </c>
      <c r="K1808" s="37">
        <f t="shared" si="65"/>
        <v>1900</v>
      </c>
    </row>
    <row r="1809" spans="1:11" x14ac:dyDescent="0.35">
      <c r="A1809" s="93"/>
      <c r="B1809" s="94"/>
      <c r="C1809" s="95"/>
      <c r="D1809" s="95"/>
      <c r="E1809" s="95"/>
      <c r="F1809" s="95"/>
      <c r="G1809" s="95"/>
      <c r="H1809" s="95"/>
      <c r="I1809" s="95">
        <f>Parts_Purchase[[#This Row],[Qty In]]*Parts_Purchase[[#This Row],[MRP]]</f>
        <v>0</v>
      </c>
      <c r="J1809" s="14">
        <f t="shared" si="64"/>
        <v>1</v>
      </c>
      <c r="K1809" s="37">
        <f t="shared" si="65"/>
        <v>1900</v>
      </c>
    </row>
    <row r="1810" spans="1:11" x14ac:dyDescent="0.35">
      <c r="A1810" s="93"/>
      <c r="B1810" s="94"/>
      <c r="C1810" s="95"/>
      <c r="D1810" s="95"/>
      <c r="E1810" s="95"/>
      <c r="F1810" s="95"/>
      <c r="G1810" s="95"/>
      <c r="H1810" s="95"/>
      <c r="I1810" s="95">
        <f>Parts_Purchase[[#This Row],[Qty In]]*Parts_Purchase[[#This Row],[MRP]]</f>
        <v>0</v>
      </c>
      <c r="J1810" s="14">
        <f t="shared" si="64"/>
        <v>1</v>
      </c>
      <c r="K1810" s="37">
        <f t="shared" si="65"/>
        <v>1900</v>
      </c>
    </row>
    <row r="1811" spans="1:11" x14ac:dyDescent="0.35">
      <c r="A1811" s="93"/>
      <c r="B1811" s="94"/>
      <c r="C1811" s="95"/>
      <c r="D1811" s="95"/>
      <c r="E1811" s="95"/>
      <c r="F1811" s="95"/>
      <c r="G1811" s="95"/>
      <c r="H1811" s="95"/>
      <c r="I1811" s="95">
        <f>Parts_Purchase[[#This Row],[Qty In]]*Parts_Purchase[[#This Row],[MRP]]</f>
        <v>0</v>
      </c>
      <c r="J1811" s="14">
        <f t="shared" si="64"/>
        <v>1</v>
      </c>
      <c r="K1811" s="37">
        <f t="shared" si="65"/>
        <v>1900</v>
      </c>
    </row>
    <row r="1812" spans="1:11" x14ac:dyDescent="0.35">
      <c r="A1812" s="93"/>
      <c r="B1812" s="94"/>
      <c r="C1812" s="95"/>
      <c r="D1812" s="95"/>
      <c r="E1812" s="95"/>
      <c r="F1812" s="95"/>
      <c r="G1812" s="95"/>
      <c r="H1812" s="95"/>
      <c r="I1812" s="95">
        <f>Parts_Purchase[[#This Row],[Qty In]]*Parts_Purchase[[#This Row],[MRP]]</f>
        <v>0</v>
      </c>
      <c r="J1812" s="14">
        <f t="shared" si="64"/>
        <v>1</v>
      </c>
      <c r="K1812" s="37">
        <f t="shared" si="65"/>
        <v>1900</v>
      </c>
    </row>
    <row r="1813" spans="1:11" x14ac:dyDescent="0.35">
      <c r="A1813" s="93"/>
      <c r="B1813" s="94"/>
      <c r="C1813" s="95"/>
      <c r="D1813" s="95"/>
      <c r="E1813" s="95"/>
      <c r="F1813" s="95"/>
      <c r="G1813" s="95"/>
      <c r="H1813" s="95"/>
      <c r="I1813" s="95">
        <f>Parts_Purchase[[#This Row],[Qty In]]*Parts_Purchase[[#This Row],[MRP]]</f>
        <v>0</v>
      </c>
      <c r="J1813" s="14">
        <f t="shared" si="64"/>
        <v>1</v>
      </c>
      <c r="K1813" s="37">
        <f t="shared" si="65"/>
        <v>1900</v>
      </c>
    </row>
    <row r="1814" spans="1:11" x14ac:dyDescent="0.35">
      <c r="A1814" s="93"/>
      <c r="B1814" s="94"/>
      <c r="C1814" s="95"/>
      <c r="D1814" s="95"/>
      <c r="E1814" s="95"/>
      <c r="F1814" s="95"/>
      <c r="G1814" s="95"/>
      <c r="H1814" s="95"/>
      <c r="I1814" s="95">
        <f>Parts_Purchase[[#This Row],[Qty In]]*Parts_Purchase[[#This Row],[MRP]]</f>
        <v>0</v>
      </c>
      <c r="J1814" s="14">
        <f t="shared" si="64"/>
        <v>1</v>
      </c>
      <c r="K1814" s="37">
        <f t="shared" si="65"/>
        <v>1900</v>
      </c>
    </row>
    <row r="1815" spans="1:11" x14ac:dyDescent="0.35">
      <c r="A1815" s="93"/>
      <c r="B1815" s="94"/>
      <c r="C1815" s="95"/>
      <c r="D1815" s="95"/>
      <c r="E1815" s="95"/>
      <c r="F1815" s="95"/>
      <c r="G1815" s="95"/>
      <c r="H1815" s="95"/>
      <c r="I1815" s="95">
        <f>Parts_Purchase[[#This Row],[Qty In]]*Parts_Purchase[[#This Row],[MRP]]</f>
        <v>0</v>
      </c>
      <c r="J1815" s="14">
        <f t="shared" ref="J1815:J1878" si="66">MONTH(B1815)</f>
        <v>1</v>
      </c>
      <c r="K1815" s="37">
        <f t="shared" ref="K1815:K1878" si="67">YEAR(B1815)</f>
        <v>1900</v>
      </c>
    </row>
    <row r="1816" spans="1:11" x14ac:dyDescent="0.35">
      <c r="A1816" s="93"/>
      <c r="B1816" s="94"/>
      <c r="C1816" s="95"/>
      <c r="D1816" s="95"/>
      <c r="E1816" s="95"/>
      <c r="F1816" s="95"/>
      <c r="G1816" s="95"/>
      <c r="H1816" s="95"/>
      <c r="I1816" s="95">
        <f>Parts_Purchase[[#This Row],[Qty In]]*Parts_Purchase[[#This Row],[MRP]]</f>
        <v>0</v>
      </c>
      <c r="J1816" s="14">
        <f t="shared" si="66"/>
        <v>1</v>
      </c>
      <c r="K1816" s="37">
        <f t="shared" si="67"/>
        <v>1900</v>
      </c>
    </row>
    <row r="1817" spans="1:11" x14ac:dyDescent="0.35">
      <c r="A1817" s="93"/>
      <c r="B1817" s="94"/>
      <c r="C1817" s="95"/>
      <c r="D1817" s="95"/>
      <c r="E1817" s="95"/>
      <c r="F1817" s="95"/>
      <c r="G1817" s="95"/>
      <c r="H1817" s="95"/>
      <c r="I1817" s="95">
        <f>Parts_Purchase[[#This Row],[Qty In]]*Parts_Purchase[[#This Row],[MRP]]</f>
        <v>0</v>
      </c>
      <c r="J1817" s="14">
        <f t="shared" si="66"/>
        <v>1</v>
      </c>
      <c r="K1817" s="37">
        <f t="shared" si="67"/>
        <v>1900</v>
      </c>
    </row>
    <row r="1818" spans="1:11" x14ac:dyDescent="0.35">
      <c r="A1818" s="93"/>
      <c r="B1818" s="94"/>
      <c r="C1818" s="95"/>
      <c r="D1818" s="95"/>
      <c r="E1818" s="95"/>
      <c r="F1818" s="95"/>
      <c r="G1818" s="95"/>
      <c r="H1818" s="95"/>
      <c r="I1818" s="95">
        <f>Parts_Purchase[[#This Row],[Qty In]]*Parts_Purchase[[#This Row],[MRP]]</f>
        <v>0</v>
      </c>
      <c r="J1818" s="14">
        <f t="shared" si="66"/>
        <v>1</v>
      </c>
      <c r="K1818" s="37">
        <f t="shared" si="67"/>
        <v>1900</v>
      </c>
    </row>
    <row r="1819" spans="1:11" x14ac:dyDescent="0.35">
      <c r="A1819" s="93"/>
      <c r="B1819" s="94"/>
      <c r="C1819" s="95"/>
      <c r="D1819" s="95"/>
      <c r="E1819" s="95"/>
      <c r="F1819" s="95"/>
      <c r="G1819" s="95"/>
      <c r="H1819" s="95"/>
      <c r="I1819" s="95">
        <f>Parts_Purchase[[#This Row],[Qty In]]*Parts_Purchase[[#This Row],[MRP]]</f>
        <v>0</v>
      </c>
      <c r="J1819" s="14">
        <f t="shared" si="66"/>
        <v>1</v>
      </c>
      <c r="K1819" s="37">
        <f t="shared" si="67"/>
        <v>1900</v>
      </c>
    </row>
    <row r="1820" spans="1:11" x14ac:dyDescent="0.35">
      <c r="A1820" s="93"/>
      <c r="B1820" s="94"/>
      <c r="C1820" s="95"/>
      <c r="D1820" s="95"/>
      <c r="E1820" s="95"/>
      <c r="F1820" s="95"/>
      <c r="G1820" s="95"/>
      <c r="H1820" s="95"/>
      <c r="I1820" s="95">
        <f>Parts_Purchase[[#This Row],[Qty In]]*Parts_Purchase[[#This Row],[MRP]]</f>
        <v>0</v>
      </c>
      <c r="J1820" s="14">
        <f t="shared" si="66"/>
        <v>1</v>
      </c>
      <c r="K1820" s="37">
        <f t="shared" si="67"/>
        <v>1900</v>
      </c>
    </row>
    <row r="1821" spans="1:11" x14ac:dyDescent="0.35">
      <c r="A1821" s="93"/>
      <c r="B1821" s="94"/>
      <c r="C1821" s="95"/>
      <c r="D1821" s="95"/>
      <c r="E1821" s="95"/>
      <c r="F1821" s="95"/>
      <c r="G1821" s="95"/>
      <c r="H1821" s="95"/>
      <c r="I1821" s="95">
        <f>Parts_Purchase[[#This Row],[Qty In]]*Parts_Purchase[[#This Row],[MRP]]</f>
        <v>0</v>
      </c>
      <c r="J1821" s="14">
        <f t="shared" si="66"/>
        <v>1</v>
      </c>
      <c r="K1821" s="37">
        <f t="shared" si="67"/>
        <v>1900</v>
      </c>
    </row>
    <row r="1822" spans="1:11" x14ac:dyDescent="0.35">
      <c r="A1822" s="93"/>
      <c r="B1822" s="94"/>
      <c r="C1822" s="95"/>
      <c r="D1822" s="95"/>
      <c r="E1822" s="95"/>
      <c r="F1822" s="95"/>
      <c r="G1822" s="95"/>
      <c r="H1822" s="95"/>
      <c r="I1822" s="95">
        <f>Parts_Purchase[[#This Row],[Qty In]]*Parts_Purchase[[#This Row],[MRP]]</f>
        <v>0</v>
      </c>
      <c r="J1822" s="14">
        <f t="shared" si="66"/>
        <v>1</v>
      </c>
      <c r="K1822" s="37">
        <f t="shared" si="67"/>
        <v>1900</v>
      </c>
    </row>
    <row r="1823" spans="1:11" x14ac:dyDescent="0.35">
      <c r="A1823" s="93"/>
      <c r="B1823" s="94"/>
      <c r="C1823" s="95"/>
      <c r="D1823" s="95"/>
      <c r="E1823" s="95"/>
      <c r="F1823" s="95"/>
      <c r="G1823" s="95"/>
      <c r="H1823" s="95"/>
      <c r="I1823" s="95">
        <f>Parts_Purchase[[#This Row],[Qty In]]*Parts_Purchase[[#This Row],[MRP]]</f>
        <v>0</v>
      </c>
      <c r="J1823" s="14">
        <f t="shared" si="66"/>
        <v>1</v>
      </c>
      <c r="K1823" s="37">
        <f t="shared" si="67"/>
        <v>1900</v>
      </c>
    </row>
    <row r="1824" spans="1:11" x14ac:dyDescent="0.35">
      <c r="A1824" s="93"/>
      <c r="B1824" s="94"/>
      <c r="C1824" s="95"/>
      <c r="D1824" s="95"/>
      <c r="E1824" s="95"/>
      <c r="F1824" s="95"/>
      <c r="G1824" s="95"/>
      <c r="H1824" s="95"/>
      <c r="I1824" s="95">
        <f>Parts_Purchase[[#This Row],[Qty In]]*Parts_Purchase[[#This Row],[MRP]]</f>
        <v>0</v>
      </c>
      <c r="J1824" s="14">
        <f t="shared" si="66"/>
        <v>1</v>
      </c>
      <c r="K1824" s="37">
        <f t="shared" si="67"/>
        <v>1900</v>
      </c>
    </row>
    <row r="1825" spans="1:11" x14ac:dyDescent="0.35">
      <c r="A1825" s="93"/>
      <c r="B1825" s="94"/>
      <c r="C1825" s="95"/>
      <c r="D1825" s="95"/>
      <c r="E1825" s="95"/>
      <c r="F1825" s="95"/>
      <c r="G1825" s="95"/>
      <c r="H1825" s="95"/>
      <c r="I1825" s="95">
        <f>Parts_Purchase[[#This Row],[Qty In]]*Parts_Purchase[[#This Row],[MRP]]</f>
        <v>0</v>
      </c>
      <c r="J1825" s="14">
        <f t="shared" si="66"/>
        <v>1</v>
      </c>
      <c r="K1825" s="37">
        <f t="shared" si="67"/>
        <v>1900</v>
      </c>
    </row>
    <row r="1826" spans="1:11" x14ac:dyDescent="0.35">
      <c r="A1826" s="93"/>
      <c r="B1826" s="94"/>
      <c r="C1826" s="95"/>
      <c r="D1826" s="95"/>
      <c r="E1826" s="95"/>
      <c r="F1826" s="95"/>
      <c r="G1826" s="95"/>
      <c r="H1826" s="95"/>
      <c r="I1826" s="95">
        <f>Parts_Purchase[[#This Row],[Qty In]]*Parts_Purchase[[#This Row],[MRP]]</f>
        <v>0</v>
      </c>
      <c r="J1826" s="14">
        <f t="shared" si="66"/>
        <v>1</v>
      </c>
      <c r="K1826" s="37">
        <f t="shared" si="67"/>
        <v>1900</v>
      </c>
    </row>
    <row r="1827" spans="1:11" x14ac:dyDescent="0.35">
      <c r="A1827" s="93"/>
      <c r="B1827" s="94"/>
      <c r="C1827" s="95"/>
      <c r="D1827" s="95"/>
      <c r="E1827" s="95"/>
      <c r="F1827" s="95"/>
      <c r="G1827" s="95"/>
      <c r="H1827" s="95"/>
      <c r="I1827" s="95">
        <f>Parts_Purchase[[#This Row],[Qty In]]*Parts_Purchase[[#This Row],[MRP]]</f>
        <v>0</v>
      </c>
      <c r="J1827" s="14">
        <f t="shared" si="66"/>
        <v>1</v>
      </c>
      <c r="K1827" s="37">
        <f t="shared" si="67"/>
        <v>1900</v>
      </c>
    </row>
    <row r="1828" spans="1:11" x14ac:dyDescent="0.35">
      <c r="A1828" s="93"/>
      <c r="B1828" s="94"/>
      <c r="C1828" s="95"/>
      <c r="D1828" s="95"/>
      <c r="E1828" s="95"/>
      <c r="F1828" s="95"/>
      <c r="G1828" s="95"/>
      <c r="H1828" s="95"/>
      <c r="I1828" s="95">
        <f>Parts_Purchase[[#This Row],[Qty In]]*Parts_Purchase[[#This Row],[MRP]]</f>
        <v>0</v>
      </c>
      <c r="J1828" s="14">
        <f t="shared" si="66"/>
        <v>1</v>
      </c>
      <c r="K1828" s="37">
        <f t="shared" si="67"/>
        <v>1900</v>
      </c>
    </row>
    <row r="1829" spans="1:11" x14ac:dyDescent="0.35">
      <c r="A1829" s="93"/>
      <c r="B1829" s="94"/>
      <c r="C1829" s="95"/>
      <c r="D1829" s="95"/>
      <c r="E1829" s="95"/>
      <c r="F1829" s="95"/>
      <c r="G1829" s="95"/>
      <c r="H1829" s="95"/>
      <c r="I1829" s="95">
        <f>Parts_Purchase[[#This Row],[Qty In]]*Parts_Purchase[[#This Row],[MRP]]</f>
        <v>0</v>
      </c>
      <c r="J1829" s="14">
        <f t="shared" si="66"/>
        <v>1</v>
      </c>
      <c r="K1829" s="37">
        <f t="shared" si="67"/>
        <v>1900</v>
      </c>
    </row>
    <row r="1830" spans="1:11" x14ac:dyDescent="0.35">
      <c r="A1830" s="93"/>
      <c r="B1830" s="94"/>
      <c r="C1830" s="95"/>
      <c r="D1830" s="95"/>
      <c r="E1830" s="95"/>
      <c r="F1830" s="95"/>
      <c r="G1830" s="95"/>
      <c r="H1830" s="95"/>
      <c r="I1830" s="95">
        <f>Parts_Purchase[[#This Row],[Qty In]]*Parts_Purchase[[#This Row],[MRP]]</f>
        <v>0</v>
      </c>
      <c r="J1830" s="14">
        <f t="shared" si="66"/>
        <v>1</v>
      </c>
      <c r="K1830" s="37">
        <f t="shared" si="67"/>
        <v>1900</v>
      </c>
    </row>
    <row r="1831" spans="1:11" x14ac:dyDescent="0.35">
      <c r="A1831" s="93"/>
      <c r="B1831" s="94"/>
      <c r="C1831" s="95"/>
      <c r="D1831" s="95"/>
      <c r="E1831" s="95"/>
      <c r="F1831" s="95"/>
      <c r="G1831" s="95"/>
      <c r="H1831" s="95"/>
      <c r="I1831" s="95">
        <f>Parts_Purchase[[#This Row],[Qty In]]*Parts_Purchase[[#This Row],[MRP]]</f>
        <v>0</v>
      </c>
      <c r="J1831" s="14">
        <f t="shared" si="66"/>
        <v>1</v>
      </c>
      <c r="K1831" s="37">
        <f t="shared" si="67"/>
        <v>1900</v>
      </c>
    </row>
    <row r="1832" spans="1:11" x14ac:dyDescent="0.35">
      <c r="A1832" s="93"/>
      <c r="B1832" s="94"/>
      <c r="C1832" s="95"/>
      <c r="D1832" s="95"/>
      <c r="E1832" s="95"/>
      <c r="F1832" s="95"/>
      <c r="G1832" s="95"/>
      <c r="H1832" s="95"/>
      <c r="I1832" s="95">
        <f>Parts_Purchase[[#This Row],[Qty In]]*Parts_Purchase[[#This Row],[MRP]]</f>
        <v>0</v>
      </c>
      <c r="J1832" s="14">
        <f t="shared" si="66"/>
        <v>1</v>
      </c>
      <c r="K1832" s="37">
        <f t="shared" si="67"/>
        <v>1900</v>
      </c>
    </row>
    <row r="1833" spans="1:11" x14ac:dyDescent="0.35">
      <c r="A1833" s="93"/>
      <c r="B1833" s="94"/>
      <c r="C1833" s="95"/>
      <c r="D1833" s="95"/>
      <c r="E1833" s="95"/>
      <c r="F1833" s="95"/>
      <c r="G1833" s="95"/>
      <c r="H1833" s="95"/>
      <c r="I1833" s="95">
        <f>Parts_Purchase[[#This Row],[Qty In]]*Parts_Purchase[[#This Row],[MRP]]</f>
        <v>0</v>
      </c>
      <c r="J1833" s="14">
        <f t="shared" si="66"/>
        <v>1</v>
      </c>
      <c r="K1833" s="37">
        <f t="shared" si="67"/>
        <v>1900</v>
      </c>
    </row>
    <row r="1834" spans="1:11" x14ac:dyDescent="0.35">
      <c r="A1834" s="93"/>
      <c r="B1834" s="94"/>
      <c r="C1834" s="95"/>
      <c r="D1834" s="95"/>
      <c r="E1834" s="95"/>
      <c r="F1834" s="95"/>
      <c r="G1834" s="95"/>
      <c r="H1834" s="95"/>
      <c r="I1834" s="95">
        <f>Parts_Purchase[[#This Row],[Qty In]]*Parts_Purchase[[#This Row],[MRP]]</f>
        <v>0</v>
      </c>
      <c r="J1834" s="14">
        <f t="shared" si="66"/>
        <v>1</v>
      </c>
      <c r="K1834" s="37">
        <f t="shared" si="67"/>
        <v>1900</v>
      </c>
    </row>
    <row r="1835" spans="1:11" x14ac:dyDescent="0.35">
      <c r="A1835" s="93"/>
      <c r="B1835" s="94"/>
      <c r="C1835" s="95"/>
      <c r="D1835" s="95"/>
      <c r="E1835" s="95"/>
      <c r="F1835" s="95"/>
      <c r="G1835" s="95"/>
      <c r="H1835" s="95"/>
      <c r="I1835" s="95">
        <f>Parts_Purchase[[#This Row],[Qty In]]*Parts_Purchase[[#This Row],[MRP]]</f>
        <v>0</v>
      </c>
      <c r="J1835" s="14">
        <f t="shared" si="66"/>
        <v>1</v>
      </c>
      <c r="K1835" s="37">
        <f t="shared" si="67"/>
        <v>1900</v>
      </c>
    </row>
    <row r="1836" spans="1:11" x14ac:dyDescent="0.35">
      <c r="A1836" s="93"/>
      <c r="B1836" s="94"/>
      <c r="C1836" s="95"/>
      <c r="D1836" s="95"/>
      <c r="E1836" s="95"/>
      <c r="F1836" s="95"/>
      <c r="G1836" s="95"/>
      <c r="H1836" s="95"/>
      <c r="I1836" s="95">
        <f>Parts_Purchase[[#This Row],[Qty In]]*Parts_Purchase[[#This Row],[MRP]]</f>
        <v>0</v>
      </c>
      <c r="J1836" s="14">
        <f t="shared" si="66"/>
        <v>1</v>
      </c>
      <c r="K1836" s="37">
        <f t="shared" si="67"/>
        <v>1900</v>
      </c>
    </row>
    <row r="1837" spans="1:11" x14ac:dyDescent="0.35">
      <c r="A1837" s="93"/>
      <c r="B1837" s="94"/>
      <c r="C1837" s="95"/>
      <c r="D1837" s="95"/>
      <c r="E1837" s="95"/>
      <c r="F1837" s="95"/>
      <c r="G1837" s="95"/>
      <c r="H1837" s="95"/>
      <c r="I1837" s="95">
        <f>Parts_Purchase[[#This Row],[Qty In]]*Parts_Purchase[[#This Row],[MRP]]</f>
        <v>0</v>
      </c>
      <c r="J1837" s="14">
        <f t="shared" si="66"/>
        <v>1</v>
      </c>
      <c r="K1837" s="37">
        <f t="shared" si="67"/>
        <v>1900</v>
      </c>
    </row>
    <row r="1838" spans="1:11" x14ac:dyDescent="0.35">
      <c r="A1838" s="93"/>
      <c r="B1838" s="94"/>
      <c r="C1838" s="95"/>
      <c r="D1838" s="95"/>
      <c r="E1838" s="95"/>
      <c r="F1838" s="95"/>
      <c r="G1838" s="95"/>
      <c r="H1838" s="95"/>
      <c r="I1838" s="95">
        <f>Parts_Purchase[[#This Row],[Qty In]]*Parts_Purchase[[#This Row],[MRP]]</f>
        <v>0</v>
      </c>
      <c r="J1838" s="14">
        <f t="shared" si="66"/>
        <v>1</v>
      </c>
      <c r="K1838" s="37">
        <f t="shared" si="67"/>
        <v>1900</v>
      </c>
    </row>
    <row r="1839" spans="1:11" x14ac:dyDescent="0.35">
      <c r="A1839" s="93"/>
      <c r="B1839" s="94"/>
      <c r="C1839" s="95"/>
      <c r="D1839" s="95"/>
      <c r="E1839" s="95"/>
      <c r="F1839" s="95"/>
      <c r="G1839" s="95"/>
      <c r="H1839" s="95"/>
      <c r="I1839" s="95">
        <f>Parts_Purchase[[#This Row],[Qty In]]*Parts_Purchase[[#This Row],[MRP]]</f>
        <v>0</v>
      </c>
      <c r="J1839" s="14">
        <f t="shared" si="66"/>
        <v>1</v>
      </c>
      <c r="K1839" s="37">
        <f t="shared" si="67"/>
        <v>1900</v>
      </c>
    </row>
    <row r="1840" spans="1:11" x14ac:dyDescent="0.35">
      <c r="A1840" s="93"/>
      <c r="B1840" s="94"/>
      <c r="C1840" s="95"/>
      <c r="D1840" s="95"/>
      <c r="E1840" s="95"/>
      <c r="F1840" s="95"/>
      <c r="G1840" s="95"/>
      <c r="H1840" s="95"/>
      <c r="I1840" s="95">
        <f>Parts_Purchase[[#This Row],[Qty In]]*Parts_Purchase[[#This Row],[MRP]]</f>
        <v>0</v>
      </c>
      <c r="J1840" s="14">
        <f t="shared" si="66"/>
        <v>1</v>
      </c>
      <c r="K1840" s="37">
        <f t="shared" si="67"/>
        <v>1900</v>
      </c>
    </row>
    <row r="1841" spans="1:11" x14ac:dyDescent="0.35">
      <c r="A1841" s="93"/>
      <c r="B1841" s="94"/>
      <c r="C1841" s="95"/>
      <c r="D1841" s="95"/>
      <c r="E1841" s="95"/>
      <c r="F1841" s="95"/>
      <c r="G1841" s="95"/>
      <c r="H1841" s="95"/>
      <c r="I1841" s="95">
        <f>Parts_Purchase[[#This Row],[Qty In]]*Parts_Purchase[[#This Row],[MRP]]</f>
        <v>0</v>
      </c>
      <c r="J1841" s="14">
        <f t="shared" si="66"/>
        <v>1</v>
      </c>
      <c r="K1841" s="37">
        <f t="shared" si="67"/>
        <v>1900</v>
      </c>
    </row>
    <row r="1842" spans="1:11" x14ac:dyDescent="0.35">
      <c r="A1842" s="93"/>
      <c r="B1842" s="94"/>
      <c r="C1842" s="95"/>
      <c r="D1842" s="95"/>
      <c r="E1842" s="95"/>
      <c r="F1842" s="95"/>
      <c r="G1842" s="95"/>
      <c r="H1842" s="95"/>
      <c r="I1842" s="95">
        <f>Parts_Purchase[[#This Row],[Qty In]]*Parts_Purchase[[#This Row],[MRP]]</f>
        <v>0</v>
      </c>
      <c r="J1842" s="14">
        <f t="shared" si="66"/>
        <v>1</v>
      </c>
      <c r="K1842" s="37">
        <f t="shared" si="67"/>
        <v>1900</v>
      </c>
    </row>
    <row r="1843" spans="1:11" x14ac:dyDescent="0.35">
      <c r="A1843" s="93"/>
      <c r="B1843" s="94"/>
      <c r="C1843" s="95"/>
      <c r="D1843" s="95"/>
      <c r="E1843" s="95"/>
      <c r="F1843" s="95"/>
      <c r="G1843" s="95"/>
      <c r="H1843" s="95"/>
      <c r="I1843" s="95">
        <f>Parts_Purchase[[#This Row],[Qty In]]*Parts_Purchase[[#This Row],[MRP]]</f>
        <v>0</v>
      </c>
      <c r="J1843" s="14">
        <f t="shared" si="66"/>
        <v>1</v>
      </c>
      <c r="K1843" s="37">
        <f t="shared" si="67"/>
        <v>1900</v>
      </c>
    </row>
    <row r="1844" spans="1:11" x14ac:dyDescent="0.35">
      <c r="A1844" s="93"/>
      <c r="B1844" s="94"/>
      <c r="C1844" s="95"/>
      <c r="D1844" s="95"/>
      <c r="E1844" s="95"/>
      <c r="F1844" s="95"/>
      <c r="G1844" s="95"/>
      <c r="H1844" s="95"/>
      <c r="I1844" s="95">
        <f>Parts_Purchase[[#This Row],[Qty In]]*Parts_Purchase[[#This Row],[MRP]]</f>
        <v>0</v>
      </c>
      <c r="J1844" s="14">
        <f t="shared" si="66"/>
        <v>1</v>
      </c>
      <c r="K1844" s="37">
        <f t="shared" si="67"/>
        <v>1900</v>
      </c>
    </row>
    <row r="1845" spans="1:11" x14ac:dyDescent="0.35">
      <c r="A1845" s="93"/>
      <c r="B1845" s="94"/>
      <c r="C1845" s="95"/>
      <c r="D1845" s="95"/>
      <c r="E1845" s="95"/>
      <c r="F1845" s="95"/>
      <c r="G1845" s="95"/>
      <c r="H1845" s="95"/>
      <c r="I1845" s="95">
        <f>Parts_Purchase[[#This Row],[Qty In]]*Parts_Purchase[[#This Row],[MRP]]</f>
        <v>0</v>
      </c>
      <c r="J1845" s="14">
        <f t="shared" si="66"/>
        <v>1</v>
      </c>
      <c r="K1845" s="37">
        <f t="shared" si="67"/>
        <v>1900</v>
      </c>
    </row>
    <row r="1846" spans="1:11" x14ac:dyDescent="0.35">
      <c r="A1846" s="93"/>
      <c r="B1846" s="94"/>
      <c r="C1846" s="95"/>
      <c r="D1846" s="95"/>
      <c r="E1846" s="95"/>
      <c r="F1846" s="95"/>
      <c r="G1846" s="95"/>
      <c r="H1846" s="95"/>
      <c r="I1846" s="95">
        <f>Parts_Purchase[[#This Row],[Qty In]]*Parts_Purchase[[#This Row],[MRP]]</f>
        <v>0</v>
      </c>
      <c r="J1846" s="14">
        <f t="shared" si="66"/>
        <v>1</v>
      </c>
      <c r="K1846" s="37">
        <f t="shared" si="67"/>
        <v>1900</v>
      </c>
    </row>
    <row r="1847" spans="1:11" x14ac:dyDescent="0.35">
      <c r="A1847" s="93"/>
      <c r="B1847" s="94"/>
      <c r="C1847" s="95"/>
      <c r="D1847" s="95"/>
      <c r="E1847" s="95"/>
      <c r="F1847" s="95"/>
      <c r="G1847" s="95"/>
      <c r="H1847" s="95"/>
      <c r="I1847" s="95">
        <f>Parts_Purchase[[#This Row],[Qty In]]*Parts_Purchase[[#This Row],[MRP]]</f>
        <v>0</v>
      </c>
      <c r="J1847" s="14">
        <f t="shared" si="66"/>
        <v>1</v>
      </c>
      <c r="K1847" s="37">
        <f t="shared" si="67"/>
        <v>1900</v>
      </c>
    </row>
    <row r="1848" spans="1:11" x14ac:dyDescent="0.35">
      <c r="A1848" s="93"/>
      <c r="B1848" s="94"/>
      <c r="C1848" s="95"/>
      <c r="D1848" s="95"/>
      <c r="E1848" s="95"/>
      <c r="F1848" s="95"/>
      <c r="G1848" s="95"/>
      <c r="H1848" s="95"/>
      <c r="I1848" s="95">
        <f>Parts_Purchase[[#This Row],[Qty In]]*Parts_Purchase[[#This Row],[MRP]]</f>
        <v>0</v>
      </c>
      <c r="J1848" s="14">
        <f t="shared" si="66"/>
        <v>1</v>
      </c>
      <c r="K1848" s="37">
        <f t="shared" si="67"/>
        <v>1900</v>
      </c>
    </row>
    <row r="1849" spans="1:11" x14ac:dyDescent="0.35">
      <c r="A1849" s="93"/>
      <c r="B1849" s="94"/>
      <c r="C1849" s="95"/>
      <c r="D1849" s="95"/>
      <c r="E1849" s="95"/>
      <c r="F1849" s="95"/>
      <c r="G1849" s="95"/>
      <c r="H1849" s="95"/>
      <c r="I1849" s="95">
        <f>Parts_Purchase[[#This Row],[Qty In]]*Parts_Purchase[[#This Row],[MRP]]</f>
        <v>0</v>
      </c>
      <c r="J1849" s="14">
        <f t="shared" si="66"/>
        <v>1</v>
      </c>
      <c r="K1849" s="37">
        <f t="shared" si="67"/>
        <v>1900</v>
      </c>
    </row>
    <row r="1850" spans="1:11" x14ac:dyDescent="0.35">
      <c r="A1850" s="93"/>
      <c r="B1850" s="94"/>
      <c r="C1850" s="95"/>
      <c r="D1850" s="95"/>
      <c r="E1850" s="95"/>
      <c r="F1850" s="95"/>
      <c r="G1850" s="95"/>
      <c r="H1850" s="95"/>
      <c r="I1850" s="95">
        <f>Parts_Purchase[[#This Row],[Qty In]]*Parts_Purchase[[#This Row],[MRP]]</f>
        <v>0</v>
      </c>
      <c r="J1850" s="14">
        <f t="shared" si="66"/>
        <v>1</v>
      </c>
      <c r="K1850" s="37">
        <f t="shared" si="67"/>
        <v>1900</v>
      </c>
    </row>
    <row r="1851" spans="1:11" x14ac:dyDescent="0.35">
      <c r="A1851" s="93"/>
      <c r="B1851" s="94"/>
      <c r="C1851" s="95"/>
      <c r="D1851" s="95"/>
      <c r="E1851" s="95"/>
      <c r="F1851" s="95"/>
      <c r="G1851" s="95"/>
      <c r="H1851" s="95"/>
      <c r="I1851" s="95">
        <f>Parts_Purchase[[#This Row],[Qty In]]*Parts_Purchase[[#This Row],[MRP]]</f>
        <v>0</v>
      </c>
      <c r="J1851" s="14">
        <f t="shared" si="66"/>
        <v>1</v>
      </c>
      <c r="K1851" s="37">
        <f t="shared" si="67"/>
        <v>1900</v>
      </c>
    </row>
    <row r="1852" spans="1:11" x14ac:dyDescent="0.35">
      <c r="A1852" s="93"/>
      <c r="B1852" s="94"/>
      <c r="C1852" s="95"/>
      <c r="D1852" s="95"/>
      <c r="E1852" s="95"/>
      <c r="F1852" s="95"/>
      <c r="G1852" s="95"/>
      <c r="H1852" s="95"/>
      <c r="I1852" s="95">
        <f>Parts_Purchase[[#This Row],[Qty In]]*Parts_Purchase[[#This Row],[MRP]]</f>
        <v>0</v>
      </c>
      <c r="J1852" s="14">
        <f t="shared" si="66"/>
        <v>1</v>
      </c>
      <c r="K1852" s="37">
        <f t="shared" si="67"/>
        <v>1900</v>
      </c>
    </row>
    <row r="1853" spans="1:11" x14ac:dyDescent="0.35">
      <c r="A1853" s="93"/>
      <c r="B1853" s="94"/>
      <c r="C1853" s="95"/>
      <c r="D1853" s="95"/>
      <c r="E1853" s="95"/>
      <c r="F1853" s="95"/>
      <c r="G1853" s="95"/>
      <c r="H1853" s="95"/>
      <c r="I1853" s="95">
        <f>Parts_Purchase[[#This Row],[Qty In]]*Parts_Purchase[[#This Row],[MRP]]</f>
        <v>0</v>
      </c>
      <c r="J1853" s="14">
        <f t="shared" si="66"/>
        <v>1</v>
      </c>
      <c r="K1853" s="37">
        <f t="shared" si="67"/>
        <v>1900</v>
      </c>
    </row>
    <row r="1854" spans="1:11" x14ac:dyDescent="0.35">
      <c r="A1854" s="93"/>
      <c r="B1854" s="94"/>
      <c r="C1854" s="95"/>
      <c r="D1854" s="95"/>
      <c r="E1854" s="95"/>
      <c r="F1854" s="95"/>
      <c r="G1854" s="95"/>
      <c r="H1854" s="95"/>
      <c r="I1854" s="95">
        <f>Parts_Purchase[[#This Row],[Qty In]]*Parts_Purchase[[#This Row],[MRP]]</f>
        <v>0</v>
      </c>
      <c r="J1854" s="14">
        <f t="shared" si="66"/>
        <v>1</v>
      </c>
      <c r="K1854" s="37">
        <f t="shared" si="67"/>
        <v>1900</v>
      </c>
    </row>
    <row r="1855" spans="1:11" x14ac:dyDescent="0.35">
      <c r="A1855" s="93"/>
      <c r="B1855" s="94"/>
      <c r="C1855" s="95"/>
      <c r="D1855" s="95"/>
      <c r="E1855" s="95"/>
      <c r="F1855" s="95"/>
      <c r="G1855" s="95"/>
      <c r="H1855" s="95"/>
      <c r="I1855" s="95">
        <f>Parts_Purchase[[#This Row],[Qty In]]*Parts_Purchase[[#This Row],[MRP]]</f>
        <v>0</v>
      </c>
      <c r="J1855" s="14">
        <f t="shared" si="66"/>
        <v>1</v>
      </c>
      <c r="K1855" s="37">
        <f t="shared" si="67"/>
        <v>1900</v>
      </c>
    </row>
    <row r="1856" spans="1:11" x14ac:dyDescent="0.35">
      <c r="A1856" s="93"/>
      <c r="B1856" s="94"/>
      <c r="C1856" s="95"/>
      <c r="D1856" s="95"/>
      <c r="E1856" s="95"/>
      <c r="F1856" s="95"/>
      <c r="G1856" s="95"/>
      <c r="H1856" s="95"/>
      <c r="I1856" s="95">
        <f>Parts_Purchase[[#This Row],[Qty In]]*Parts_Purchase[[#This Row],[MRP]]</f>
        <v>0</v>
      </c>
      <c r="J1856" s="14">
        <f t="shared" si="66"/>
        <v>1</v>
      </c>
      <c r="K1856" s="37">
        <f t="shared" si="67"/>
        <v>1900</v>
      </c>
    </row>
    <row r="1857" spans="1:11" x14ac:dyDescent="0.35">
      <c r="A1857" s="93"/>
      <c r="B1857" s="94"/>
      <c r="C1857" s="95"/>
      <c r="D1857" s="95"/>
      <c r="E1857" s="95"/>
      <c r="F1857" s="95"/>
      <c r="G1857" s="95"/>
      <c r="H1857" s="95"/>
      <c r="I1857" s="95">
        <f>Parts_Purchase[[#This Row],[Qty In]]*Parts_Purchase[[#This Row],[MRP]]</f>
        <v>0</v>
      </c>
      <c r="J1857" s="14">
        <f t="shared" si="66"/>
        <v>1</v>
      </c>
      <c r="K1857" s="37">
        <f t="shared" si="67"/>
        <v>1900</v>
      </c>
    </row>
    <row r="1858" spans="1:11" x14ac:dyDescent="0.35">
      <c r="A1858" s="93"/>
      <c r="B1858" s="94"/>
      <c r="C1858" s="95"/>
      <c r="D1858" s="95"/>
      <c r="E1858" s="95"/>
      <c r="F1858" s="95"/>
      <c r="G1858" s="95"/>
      <c r="H1858" s="95"/>
      <c r="I1858" s="95">
        <f>Parts_Purchase[[#This Row],[Qty In]]*Parts_Purchase[[#This Row],[MRP]]</f>
        <v>0</v>
      </c>
      <c r="J1858" s="14">
        <f t="shared" si="66"/>
        <v>1</v>
      </c>
      <c r="K1858" s="37">
        <f t="shared" si="67"/>
        <v>1900</v>
      </c>
    </row>
    <row r="1859" spans="1:11" x14ac:dyDescent="0.35">
      <c r="A1859" s="93"/>
      <c r="B1859" s="94"/>
      <c r="C1859" s="95"/>
      <c r="D1859" s="95"/>
      <c r="E1859" s="95"/>
      <c r="F1859" s="95"/>
      <c r="G1859" s="95"/>
      <c r="H1859" s="95"/>
      <c r="I1859" s="95">
        <f>Parts_Purchase[[#This Row],[Qty In]]*Parts_Purchase[[#This Row],[MRP]]</f>
        <v>0</v>
      </c>
      <c r="J1859" s="14">
        <f t="shared" si="66"/>
        <v>1</v>
      </c>
      <c r="K1859" s="37">
        <f t="shared" si="67"/>
        <v>1900</v>
      </c>
    </row>
    <row r="1860" spans="1:11" x14ac:dyDescent="0.35">
      <c r="A1860" s="93"/>
      <c r="B1860" s="94"/>
      <c r="C1860" s="95"/>
      <c r="D1860" s="95"/>
      <c r="E1860" s="95"/>
      <c r="F1860" s="95"/>
      <c r="G1860" s="95"/>
      <c r="H1860" s="95"/>
      <c r="I1860" s="95">
        <f>Parts_Purchase[[#This Row],[Qty In]]*Parts_Purchase[[#This Row],[MRP]]</f>
        <v>0</v>
      </c>
      <c r="J1860" s="14">
        <f t="shared" si="66"/>
        <v>1</v>
      </c>
      <c r="K1860" s="37">
        <f t="shared" si="67"/>
        <v>1900</v>
      </c>
    </row>
    <row r="1861" spans="1:11" x14ac:dyDescent="0.35">
      <c r="A1861" s="93"/>
      <c r="B1861" s="94"/>
      <c r="C1861" s="95"/>
      <c r="D1861" s="95"/>
      <c r="E1861" s="95"/>
      <c r="F1861" s="95"/>
      <c r="G1861" s="95"/>
      <c r="H1861" s="95"/>
      <c r="I1861" s="95">
        <f>Parts_Purchase[[#This Row],[Qty In]]*Parts_Purchase[[#This Row],[MRP]]</f>
        <v>0</v>
      </c>
      <c r="J1861" s="14">
        <f t="shared" si="66"/>
        <v>1</v>
      </c>
      <c r="K1861" s="37">
        <f t="shared" si="67"/>
        <v>1900</v>
      </c>
    </row>
    <row r="1862" spans="1:11" x14ac:dyDescent="0.35">
      <c r="A1862" s="93"/>
      <c r="B1862" s="94"/>
      <c r="C1862" s="95"/>
      <c r="D1862" s="95"/>
      <c r="E1862" s="95"/>
      <c r="F1862" s="95"/>
      <c r="G1862" s="95"/>
      <c r="H1862" s="95"/>
      <c r="I1862" s="95">
        <f>Parts_Purchase[[#This Row],[Qty In]]*Parts_Purchase[[#This Row],[MRP]]</f>
        <v>0</v>
      </c>
      <c r="J1862" s="14">
        <f t="shared" si="66"/>
        <v>1</v>
      </c>
      <c r="K1862" s="37">
        <f t="shared" si="67"/>
        <v>1900</v>
      </c>
    </row>
    <row r="1863" spans="1:11" x14ac:dyDescent="0.35">
      <c r="A1863" s="93"/>
      <c r="B1863" s="94"/>
      <c r="C1863" s="95"/>
      <c r="D1863" s="95"/>
      <c r="E1863" s="95"/>
      <c r="F1863" s="95"/>
      <c r="G1863" s="95"/>
      <c r="H1863" s="95"/>
      <c r="I1863" s="95">
        <f>Parts_Purchase[[#This Row],[Qty In]]*Parts_Purchase[[#This Row],[MRP]]</f>
        <v>0</v>
      </c>
      <c r="J1863" s="14">
        <f t="shared" si="66"/>
        <v>1</v>
      </c>
      <c r="K1863" s="37">
        <f t="shared" si="67"/>
        <v>1900</v>
      </c>
    </row>
    <row r="1864" spans="1:11" x14ac:dyDescent="0.35">
      <c r="A1864" s="93"/>
      <c r="B1864" s="94"/>
      <c r="C1864" s="95"/>
      <c r="D1864" s="95"/>
      <c r="E1864" s="95"/>
      <c r="F1864" s="95"/>
      <c r="G1864" s="95"/>
      <c r="H1864" s="95"/>
      <c r="I1864" s="95">
        <f>Parts_Purchase[[#This Row],[Qty In]]*Parts_Purchase[[#This Row],[MRP]]</f>
        <v>0</v>
      </c>
      <c r="J1864" s="14">
        <f t="shared" si="66"/>
        <v>1</v>
      </c>
      <c r="K1864" s="37">
        <f t="shared" si="67"/>
        <v>1900</v>
      </c>
    </row>
    <row r="1865" spans="1:11" x14ac:dyDescent="0.35">
      <c r="A1865" s="93"/>
      <c r="B1865" s="94"/>
      <c r="C1865" s="95"/>
      <c r="D1865" s="95"/>
      <c r="E1865" s="95"/>
      <c r="F1865" s="95"/>
      <c r="G1865" s="95"/>
      <c r="H1865" s="95"/>
      <c r="I1865" s="95">
        <f>Parts_Purchase[[#This Row],[Qty In]]*Parts_Purchase[[#This Row],[MRP]]</f>
        <v>0</v>
      </c>
      <c r="J1865" s="14">
        <f t="shared" si="66"/>
        <v>1</v>
      </c>
      <c r="K1865" s="37">
        <f t="shared" si="67"/>
        <v>1900</v>
      </c>
    </row>
    <row r="1866" spans="1:11" x14ac:dyDescent="0.35">
      <c r="A1866" s="93"/>
      <c r="B1866" s="94"/>
      <c r="C1866" s="95"/>
      <c r="D1866" s="95"/>
      <c r="E1866" s="95"/>
      <c r="F1866" s="95"/>
      <c r="G1866" s="95"/>
      <c r="H1866" s="95"/>
      <c r="I1866" s="95">
        <f>Parts_Purchase[[#This Row],[Qty In]]*Parts_Purchase[[#This Row],[MRP]]</f>
        <v>0</v>
      </c>
      <c r="J1866" s="14">
        <f t="shared" si="66"/>
        <v>1</v>
      </c>
      <c r="K1866" s="37">
        <f t="shared" si="67"/>
        <v>1900</v>
      </c>
    </row>
    <row r="1867" spans="1:11" x14ac:dyDescent="0.35">
      <c r="A1867" s="93"/>
      <c r="B1867" s="94"/>
      <c r="C1867" s="95"/>
      <c r="D1867" s="95"/>
      <c r="E1867" s="95"/>
      <c r="F1867" s="95"/>
      <c r="G1867" s="95"/>
      <c r="H1867" s="95"/>
      <c r="I1867" s="95">
        <f>Parts_Purchase[[#This Row],[Qty In]]*Parts_Purchase[[#This Row],[MRP]]</f>
        <v>0</v>
      </c>
      <c r="J1867" s="14">
        <f t="shared" si="66"/>
        <v>1</v>
      </c>
      <c r="K1867" s="37">
        <f t="shared" si="67"/>
        <v>1900</v>
      </c>
    </row>
    <row r="1868" spans="1:11" x14ac:dyDescent="0.35">
      <c r="A1868" s="93"/>
      <c r="B1868" s="94"/>
      <c r="C1868" s="95"/>
      <c r="D1868" s="95"/>
      <c r="E1868" s="95"/>
      <c r="F1868" s="95"/>
      <c r="G1868" s="95"/>
      <c r="H1868" s="95"/>
      <c r="I1868" s="95">
        <f>Parts_Purchase[[#This Row],[Qty In]]*Parts_Purchase[[#This Row],[MRP]]</f>
        <v>0</v>
      </c>
      <c r="J1868" s="14">
        <f t="shared" si="66"/>
        <v>1</v>
      </c>
      <c r="K1868" s="37">
        <f t="shared" si="67"/>
        <v>1900</v>
      </c>
    </row>
    <row r="1869" spans="1:11" x14ac:dyDescent="0.35">
      <c r="A1869" s="93"/>
      <c r="B1869" s="94"/>
      <c r="C1869" s="95"/>
      <c r="D1869" s="95"/>
      <c r="E1869" s="95"/>
      <c r="F1869" s="95"/>
      <c r="G1869" s="95"/>
      <c r="H1869" s="95"/>
      <c r="I1869" s="95">
        <f>Parts_Purchase[[#This Row],[Qty In]]*Parts_Purchase[[#This Row],[MRP]]</f>
        <v>0</v>
      </c>
      <c r="J1869" s="14">
        <f t="shared" si="66"/>
        <v>1</v>
      </c>
      <c r="K1869" s="37">
        <f t="shared" si="67"/>
        <v>1900</v>
      </c>
    </row>
    <row r="1870" spans="1:11" x14ac:dyDescent="0.35">
      <c r="A1870" s="93"/>
      <c r="B1870" s="94"/>
      <c r="C1870" s="95"/>
      <c r="D1870" s="95"/>
      <c r="E1870" s="95"/>
      <c r="F1870" s="95"/>
      <c r="G1870" s="95"/>
      <c r="H1870" s="95"/>
      <c r="I1870" s="95">
        <f>Parts_Purchase[[#This Row],[Qty In]]*Parts_Purchase[[#This Row],[MRP]]</f>
        <v>0</v>
      </c>
      <c r="J1870" s="14">
        <f t="shared" si="66"/>
        <v>1</v>
      </c>
      <c r="K1870" s="37">
        <f t="shared" si="67"/>
        <v>1900</v>
      </c>
    </row>
    <row r="1871" spans="1:11" x14ac:dyDescent="0.35">
      <c r="A1871" s="93"/>
      <c r="B1871" s="94"/>
      <c r="C1871" s="95"/>
      <c r="D1871" s="95"/>
      <c r="E1871" s="95"/>
      <c r="F1871" s="95"/>
      <c r="G1871" s="95"/>
      <c r="H1871" s="95"/>
      <c r="I1871" s="95">
        <f>Parts_Purchase[[#This Row],[Qty In]]*Parts_Purchase[[#This Row],[MRP]]</f>
        <v>0</v>
      </c>
      <c r="J1871" s="14">
        <f t="shared" si="66"/>
        <v>1</v>
      </c>
      <c r="K1871" s="37">
        <f t="shared" si="67"/>
        <v>1900</v>
      </c>
    </row>
    <row r="1872" spans="1:11" x14ac:dyDescent="0.35">
      <c r="A1872" s="93"/>
      <c r="B1872" s="94"/>
      <c r="C1872" s="95"/>
      <c r="D1872" s="95"/>
      <c r="E1872" s="95"/>
      <c r="F1872" s="95"/>
      <c r="G1872" s="95"/>
      <c r="H1872" s="95"/>
      <c r="I1872" s="95">
        <f>Parts_Purchase[[#This Row],[Qty In]]*Parts_Purchase[[#This Row],[MRP]]</f>
        <v>0</v>
      </c>
      <c r="J1872" s="14">
        <f t="shared" si="66"/>
        <v>1</v>
      </c>
      <c r="K1872" s="37">
        <f t="shared" si="67"/>
        <v>1900</v>
      </c>
    </row>
    <row r="1873" spans="1:11" x14ac:dyDescent="0.35">
      <c r="A1873" s="93"/>
      <c r="B1873" s="94"/>
      <c r="C1873" s="95"/>
      <c r="D1873" s="95"/>
      <c r="E1873" s="95"/>
      <c r="F1873" s="95"/>
      <c r="G1873" s="95"/>
      <c r="H1873" s="95"/>
      <c r="I1873" s="95">
        <f>Parts_Purchase[[#This Row],[Qty In]]*Parts_Purchase[[#This Row],[MRP]]</f>
        <v>0</v>
      </c>
      <c r="J1873" s="14">
        <f t="shared" si="66"/>
        <v>1</v>
      </c>
      <c r="K1873" s="37">
        <f t="shared" si="67"/>
        <v>1900</v>
      </c>
    </row>
    <row r="1874" spans="1:11" x14ac:dyDescent="0.35">
      <c r="A1874" s="93"/>
      <c r="B1874" s="94"/>
      <c r="C1874" s="95"/>
      <c r="D1874" s="95"/>
      <c r="E1874" s="95"/>
      <c r="F1874" s="95"/>
      <c r="G1874" s="95"/>
      <c r="H1874" s="95"/>
      <c r="I1874" s="95">
        <f>Parts_Purchase[[#This Row],[Qty In]]*Parts_Purchase[[#This Row],[MRP]]</f>
        <v>0</v>
      </c>
      <c r="J1874" s="14">
        <f t="shared" si="66"/>
        <v>1</v>
      </c>
      <c r="K1874" s="37">
        <f t="shared" si="67"/>
        <v>1900</v>
      </c>
    </row>
    <row r="1875" spans="1:11" x14ac:dyDescent="0.35">
      <c r="A1875" s="93"/>
      <c r="B1875" s="94"/>
      <c r="C1875" s="95"/>
      <c r="D1875" s="95"/>
      <c r="E1875" s="95"/>
      <c r="F1875" s="95"/>
      <c r="G1875" s="95"/>
      <c r="H1875" s="95"/>
      <c r="I1875" s="95">
        <f>Parts_Purchase[[#This Row],[Qty In]]*Parts_Purchase[[#This Row],[MRP]]</f>
        <v>0</v>
      </c>
      <c r="J1875" s="14">
        <f t="shared" si="66"/>
        <v>1</v>
      </c>
      <c r="K1875" s="37">
        <f t="shared" si="67"/>
        <v>1900</v>
      </c>
    </row>
    <row r="1876" spans="1:11" x14ac:dyDescent="0.35">
      <c r="A1876" s="93"/>
      <c r="B1876" s="94"/>
      <c r="C1876" s="95"/>
      <c r="D1876" s="95"/>
      <c r="E1876" s="95"/>
      <c r="F1876" s="95"/>
      <c r="G1876" s="95"/>
      <c r="H1876" s="95"/>
      <c r="I1876" s="95">
        <f>Parts_Purchase[[#This Row],[Qty In]]*Parts_Purchase[[#This Row],[MRP]]</f>
        <v>0</v>
      </c>
      <c r="J1876" s="14">
        <f t="shared" si="66"/>
        <v>1</v>
      </c>
      <c r="K1876" s="37">
        <f t="shared" si="67"/>
        <v>1900</v>
      </c>
    </row>
    <row r="1877" spans="1:11" x14ac:dyDescent="0.35">
      <c r="A1877" s="93"/>
      <c r="B1877" s="94"/>
      <c r="C1877" s="95"/>
      <c r="D1877" s="95"/>
      <c r="E1877" s="95"/>
      <c r="F1877" s="95"/>
      <c r="G1877" s="95"/>
      <c r="H1877" s="95"/>
      <c r="I1877" s="95">
        <f>Parts_Purchase[[#This Row],[Qty In]]*Parts_Purchase[[#This Row],[MRP]]</f>
        <v>0</v>
      </c>
      <c r="J1877" s="14">
        <f t="shared" si="66"/>
        <v>1</v>
      </c>
      <c r="K1877" s="37">
        <f t="shared" si="67"/>
        <v>1900</v>
      </c>
    </row>
    <row r="1878" spans="1:11" x14ac:dyDescent="0.35">
      <c r="A1878" s="93"/>
      <c r="B1878" s="94"/>
      <c r="C1878" s="95"/>
      <c r="D1878" s="95"/>
      <c r="E1878" s="95"/>
      <c r="F1878" s="95"/>
      <c r="G1878" s="95"/>
      <c r="H1878" s="95"/>
      <c r="I1878" s="95">
        <f>Parts_Purchase[[#This Row],[Qty In]]*Parts_Purchase[[#This Row],[MRP]]</f>
        <v>0</v>
      </c>
      <c r="J1878" s="14">
        <f t="shared" si="66"/>
        <v>1</v>
      </c>
      <c r="K1878" s="37">
        <f t="shared" si="67"/>
        <v>1900</v>
      </c>
    </row>
    <row r="1879" spans="1:11" x14ac:dyDescent="0.35">
      <c r="A1879" s="93"/>
      <c r="B1879" s="94"/>
      <c r="C1879" s="95"/>
      <c r="D1879" s="95"/>
      <c r="E1879" s="95"/>
      <c r="F1879" s="95"/>
      <c r="G1879" s="95"/>
      <c r="H1879" s="95"/>
      <c r="I1879" s="95">
        <f>Parts_Purchase[[#This Row],[Qty In]]*Parts_Purchase[[#This Row],[MRP]]</f>
        <v>0</v>
      </c>
      <c r="J1879" s="14">
        <f t="shared" ref="J1879:J1942" si="68">MONTH(B1879)</f>
        <v>1</v>
      </c>
      <c r="K1879" s="37">
        <f t="shared" ref="K1879:K1942" si="69">YEAR(B1879)</f>
        <v>1900</v>
      </c>
    </row>
    <row r="1880" spans="1:11" x14ac:dyDescent="0.35">
      <c r="A1880" s="93"/>
      <c r="B1880" s="94"/>
      <c r="C1880" s="95"/>
      <c r="D1880" s="95"/>
      <c r="E1880" s="95"/>
      <c r="F1880" s="95"/>
      <c r="G1880" s="95"/>
      <c r="H1880" s="95"/>
      <c r="I1880" s="95">
        <f>Parts_Purchase[[#This Row],[Qty In]]*Parts_Purchase[[#This Row],[MRP]]</f>
        <v>0</v>
      </c>
      <c r="J1880" s="14">
        <f t="shared" si="68"/>
        <v>1</v>
      </c>
      <c r="K1880" s="37">
        <f t="shared" si="69"/>
        <v>1900</v>
      </c>
    </row>
    <row r="1881" spans="1:11" x14ac:dyDescent="0.35">
      <c r="A1881" s="93"/>
      <c r="B1881" s="94"/>
      <c r="C1881" s="95"/>
      <c r="D1881" s="95"/>
      <c r="E1881" s="95"/>
      <c r="F1881" s="95"/>
      <c r="G1881" s="95"/>
      <c r="H1881" s="95"/>
      <c r="I1881" s="95">
        <f>Parts_Purchase[[#This Row],[Qty In]]*Parts_Purchase[[#This Row],[MRP]]</f>
        <v>0</v>
      </c>
      <c r="J1881" s="14">
        <f t="shared" si="68"/>
        <v>1</v>
      </c>
      <c r="K1881" s="37">
        <f t="shared" si="69"/>
        <v>1900</v>
      </c>
    </row>
    <row r="1882" spans="1:11" x14ac:dyDescent="0.35">
      <c r="A1882" s="93"/>
      <c r="B1882" s="94"/>
      <c r="C1882" s="95"/>
      <c r="D1882" s="95"/>
      <c r="E1882" s="95"/>
      <c r="F1882" s="95"/>
      <c r="G1882" s="95"/>
      <c r="H1882" s="95"/>
      <c r="I1882" s="95">
        <f>Parts_Purchase[[#This Row],[Qty In]]*Parts_Purchase[[#This Row],[MRP]]</f>
        <v>0</v>
      </c>
      <c r="J1882" s="14">
        <f t="shared" si="68"/>
        <v>1</v>
      </c>
      <c r="K1882" s="37">
        <f t="shared" si="69"/>
        <v>1900</v>
      </c>
    </row>
    <row r="1883" spans="1:11" x14ac:dyDescent="0.35">
      <c r="A1883" s="93"/>
      <c r="B1883" s="94"/>
      <c r="C1883" s="95"/>
      <c r="D1883" s="95"/>
      <c r="E1883" s="95"/>
      <c r="F1883" s="95"/>
      <c r="G1883" s="95"/>
      <c r="H1883" s="95"/>
      <c r="I1883" s="95">
        <f>Parts_Purchase[[#This Row],[Qty In]]*Parts_Purchase[[#This Row],[MRP]]</f>
        <v>0</v>
      </c>
      <c r="J1883" s="14">
        <f t="shared" si="68"/>
        <v>1</v>
      </c>
      <c r="K1883" s="37">
        <f t="shared" si="69"/>
        <v>1900</v>
      </c>
    </row>
    <row r="1884" spans="1:11" x14ac:dyDescent="0.35">
      <c r="A1884" s="93"/>
      <c r="B1884" s="94"/>
      <c r="C1884" s="95"/>
      <c r="D1884" s="95"/>
      <c r="E1884" s="95"/>
      <c r="F1884" s="95"/>
      <c r="G1884" s="95"/>
      <c r="H1884" s="95"/>
      <c r="I1884" s="95">
        <f>Parts_Purchase[[#This Row],[Qty In]]*Parts_Purchase[[#This Row],[MRP]]</f>
        <v>0</v>
      </c>
      <c r="J1884" s="14">
        <f t="shared" si="68"/>
        <v>1</v>
      </c>
      <c r="K1884" s="37">
        <f t="shared" si="69"/>
        <v>1900</v>
      </c>
    </row>
    <row r="1885" spans="1:11" x14ac:dyDescent="0.35">
      <c r="A1885" s="93"/>
      <c r="B1885" s="94"/>
      <c r="C1885" s="95"/>
      <c r="D1885" s="95"/>
      <c r="E1885" s="95"/>
      <c r="F1885" s="95"/>
      <c r="G1885" s="95"/>
      <c r="H1885" s="95"/>
      <c r="I1885" s="95">
        <f>Parts_Purchase[[#This Row],[Qty In]]*Parts_Purchase[[#This Row],[MRP]]</f>
        <v>0</v>
      </c>
      <c r="J1885" s="14">
        <f t="shared" si="68"/>
        <v>1</v>
      </c>
      <c r="K1885" s="37">
        <f t="shared" si="69"/>
        <v>1900</v>
      </c>
    </row>
    <row r="1886" spans="1:11" x14ac:dyDescent="0.35">
      <c r="A1886" s="93"/>
      <c r="B1886" s="94"/>
      <c r="C1886" s="95"/>
      <c r="D1886" s="95"/>
      <c r="E1886" s="95"/>
      <c r="F1886" s="95"/>
      <c r="G1886" s="95"/>
      <c r="H1886" s="95"/>
      <c r="I1886" s="95">
        <f>Parts_Purchase[[#This Row],[Qty In]]*Parts_Purchase[[#This Row],[MRP]]</f>
        <v>0</v>
      </c>
      <c r="J1886" s="14">
        <f t="shared" si="68"/>
        <v>1</v>
      </c>
      <c r="K1886" s="37">
        <f t="shared" si="69"/>
        <v>1900</v>
      </c>
    </row>
    <row r="1887" spans="1:11" x14ac:dyDescent="0.35">
      <c r="A1887" s="93"/>
      <c r="B1887" s="94"/>
      <c r="C1887" s="95"/>
      <c r="D1887" s="95"/>
      <c r="E1887" s="95"/>
      <c r="F1887" s="95"/>
      <c r="G1887" s="95"/>
      <c r="H1887" s="95"/>
      <c r="I1887" s="95">
        <f>Parts_Purchase[[#This Row],[Qty In]]*Parts_Purchase[[#This Row],[MRP]]</f>
        <v>0</v>
      </c>
      <c r="J1887" s="14">
        <f t="shared" si="68"/>
        <v>1</v>
      </c>
      <c r="K1887" s="37">
        <f t="shared" si="69"/>
        <v>1900</v>
      </c>
    </row>
    <row r="1888" spans="1:11" x14ac:dyDescent="0.35">
      <c r="A1888" s="93"/>
      <c r="B1888" s="94"/>
      <c r="C1888" s="95"/>
      <c r="D1888" s="95"/>
      <c r="E1888" s="95"/>
      <c r="F1888" s="95"/>
      <c r="G1888" s="95"/>
      <c r="H1888" s="95"/>
      <c r="I1888" s="95">
        <f>Parts_Purchase[[#This Row],[Qty In]]*Parts_Purchase[[#This Row],[MRP]]</f>
        <v>0</v>
      </c>
      <c r="J1888" s="14">
        <f t="shared" si="68"/>
        <v>1</v>
      </c>
      <c r="K1888" s="37">
        <f t="shared" si="69"/>
        <v>1900</v>
      </c>
    </row>
    <row r="1889" spans="1:11" x14ac:dyDescent="0.35">
      <c r="A1889" s="93"/>
      <c r="B1889" s="94"/>
      <c r="C1889" s="95"/>
      <c r="D1889" s="95"/>
      <c r="E1889" s="95"/>
      <c r="F1889" s="95"/>
      <c r="G1889" s="95"/>
      <c r="H1889" s="95"/>
      <c r="I1889" s="95">
        <f>Parts_Purchase[[#This Row],[Qty In]]*Parts_Purchase[[#This Row],[MRP]]</f>
        <v>0</v>
      </c>
      <c r="J1889" s="14">
        <f t="shared" si="68"/>
        <v>1</v>
      </c>
      <c r="K1889" s="37">
        <f t="shared" si="69"/>
        <v>1900</v>
      </c>
    </row>
    <row r="1890" spans="1:11" x14ac:dyDescent="0.35">
      <c r="A1890" s="93"/>
      <c r="B1890" s="94"/>
      <c r="C1890" s="95"/>
      <c r="D1890" s="95"/>
      <c r="E1890" s="95"/>
      <c r="F1890" s="95"/>
      <c r="G1890" s="95"/>
      <c r="H1890" s="95"/>
      <c r="I1890" s="95">
        <f>Parts_Purchase[[#This Row],[Qty In]]*Parts_Purchase[[#This Row],[MRP]]</f>
        <v>0</v>
      </c>
      <c r="J1890" s="14">
        <f t="shared" si="68"/>
        <v>1</v>
      </c>
      <c r="K1890" s="37">
        <f t="shared" si="69"/>
        <v>1900</v>
      </c>
    </row>
    <row r="1891" spans="1:11" x14ac:dyDescent="0.35">
      <c r="A1891" s="93"/>
      <c r="B1891" s="94"/>
      <c r="C1891" s="95"/>
      <c r="D1891" s="95"/>
      <c r="E1891" s="95"/>
      <c r="F1891" s="95"/>
      <c r="G1891" s="95"/>
      <c r="H1891" s="95"/>
      <c r="I1891" s="95">
        <f>Parts_Purchase[[#This Row],[Qty In]]*Parts_Purchase[[#This Row],[MRP]]</f>
        <v>0</v>
      </c>
      <c r="J1891" s="14">
        <f t="shared" si="68"/>
        <v>1</v>
      </c>
      <c r="K1891" s="37">
        <f t="shared" si="69"/>
        <v>1900</v>
      </c>
    </row>
    <row r="1892" spans="1:11" x14ac:dyDescent="0.35">
      <c r="A1892" s="93"/>
      <c r="B1892" s="94"/>
      <c r="C1892" s="95"/>
      <c r="D1892" s="95"/>
      <c r="E1892" s="95"/>
      <c r="F1892" s="95"/>
      <c r="G1892" s="95"/>
      <c r="H1892" s="95"/>
      <c r="I1892" s="95">
        <f>Parts_Purchase[[#This Row],[Qty In]]*Parts_Purchase[[#This Row],[MRP]]</f>
        <v>0</v>
      </c>
      <c r="J1892" s="14">
        <f t="shared" si="68"/>
        <v>1</v>
      </c>
      <c r="K1892" s="37">
        <f t="shared" si="69"/>
        <v>1900</v>
      </c>
    </row>
    <row r="1893" spans="1:11" x14ac:dyDescent="0.35">
      <c r="A1893" s="93"/>
      <c r="B1893" s="94"/>
      <c r="C1893" s="95"/>
      <c r="D1893" s="95"/>
      <c r="E1893" s="95"/>
      <c r="F1893" s="95"/>
      <c r="G1893" s="95"/>
      <c r="H1893" s="95"/>
      <c r="I1893" s="95">
        <f>Parts_Purchase[[#This Row],[Qty In]]*Parts_Purchase[[#This Row],[MRP]]</f>
        <v>0</v>
      </c>
      <c r="J1893" s="14">
        <f t="shared" si="68"/>
        <v>1</v>
      </c>
      <c r="K1893" s="37">
        <f t="shared" si="69"/>
        <v>1900</v>
      </c>
    </row>
    <row r="1894" spans="1:11" x14ac:dyDescent="0.35">
      <c r="A1894" s="93"/>
      <c r="B1894" s="94"/>
      <c r="C1894" s="95"/>
      <c r="D1894" s="95"/>
      <c r="E1894" s="95"/>
      <c r="F1894" s="95"/>
      <c r="G1894" s="95"/>
      <c r="H1894" s="95"/>
      <c r="I1894" s="95">
        <f>Parts_Purchase[[#This Row],[Qty In]]*Parts_Purchase[[#This Row],[MRP]]</f>
        <v>0</v>
      </c>
      <c r="J1894" s="14">
        <f t="shared" si="68"/>
        <v>1</v>
      </c>
      <c r="K1894" s="37">
        <f t="shared" si="69"/>
        <v>1900</v>
      </c>
    </row>
    <row r="1895" spans="1:11" x14ac:dyDescent="0.35">
      <c r="A1895" s="93"/>
      <c r="B1895" s="94"/>
      <c r="C1895" s="95"/>
      <c r="D1895" s="95"/>
      <c r="E1895" s="95"/>
      <c r="F1895" s="95"/>
      <c r="G1895" s="95"/>
      <c r="H1895" s="95"/>
      <c r="I1895" s="95">
        <f>Parts_Purchase[[#This Row],[Qty In]]*Parts_Purchase[[#This Row],[MRP]]</f>
        <v>0</v>
      </c>
      <c r="J1895" s="14">
        <f t="shared" si="68"/>
        <v>1</v>
      </c>
      <c r="K1895" s="37">
        <f t="shared" si="69"/>
        <v>1900</v>
      </c>
    </row>
    <row r="1896" spans="1:11" x14ac:dyDescent="0.35">
      <c r="A1896" s="93"/>
      <c r="B1896" s="94"/>
      <c r="C1896" s="95"/>
      <c r="D1896" s="95"/>
      <c r="E1896" s="95"/>
      <c r="F1896" s="95"/>
      <c r="G1896" s="95"/>
      <c r="H1896" s="95"/>
      <c r="I1896" s="95">
        <f>Parts_Purchase[[#This Row],[Qty In]]*Parts_Purchase[[#This Row],[MRP]]</f>
        <v>0</v>
      </c>
      <c r="J1896" s="14">
        <f t="shared" si="68"/>
        <v>1</v>
      </c>
      <c r="K1896" s="37">
        <f t="shared" si="69"/>
        <v>1900</v>
      </c>
    </row>
    <row r="1897" spans="1:11" x14ac:dyDescent="0.35">
      <c r="A1897" s="93"/>
      <c r="B1897" s="94"/>
      <c r="C1897" s="95"/>
      <c r="D1897" s="95"/>
      <c r="E1897" s="95"/>
      <c r="F1897" s="95"/>
      <c r="G1897" s="95"/>
      <c r="H1897" s="95"/>
      <c r="I1897" s="95">
        <f>Parts_Purchase[[#This Row],[Qty In]]*Parts_Purchase[[#This Row],[MRP]]</f>
        <v>0</v>
      </c>
      <c r="J1897" s="14">
        <f t="shared" si="68"/>
        <v>1</v>
      </c>
      <c r="K1897" s="37">
        <f t="shared" si="69"/>
        <v>1900</v>
      </c>
    </row>
    <row r="1898" spans="1:11" x14ac:dyDescent="0.35">
      <c r="A1898" s="93"/>
      <c r="B1898" s="94"/>
      <c r="C1898" s="95"/>
      <c r="D1898" s="95"/>
      <c r="E1898" s="95"/>
      <c r="F1898" s="95"/>
      <c r="G1898" s="95"/>
      <c r="H1898" s="95"/>
      <c r="I1898" s="95">
        <f>Parts_Purchase[[#This Row],[Qty In]]*Parts_Purchase[[#This Row],[MRP]]</f>
        <v>0</v>
      </c>
      <c r="J1898" s="14">
        <f t="shared" si="68"/>
        <v>1</v>
      </c>
      <c r="K1898" s="37">
        <f t="shared" si="69"/>
        <v>1900</v>
      </c>
    </row>
    <row r="1899" spans="1:11" x14ac:dyDescent="0.35">
      <c r="A1899" s="93"/>
      <c r="B1899" s="94"/>
      <c r="C1899" s="95"/>
      <c r="D1899" s="95"/>
      <c r="E1899" s="95"/>
      <c r="F1899" s="95"/>
      <c r="G1899" s="95"/>
      <c r="H1899" s="95"/>
      <c r="I1899" s="95">
        <f>Parts_Purchase[[#This Row],[Qty In]]*Parts_Purchase[[#This Row],[MRP]]</f>
        <v>0</v>
      </c>
      <c r="J1899" s="14">
        <f t="shared" si="68"/>
        <v>1</v>
      </c>
      <c r="K1899" s="37">
        <f t="shared" si="69"/>
        <v>1900</v>
      </c>
    </row>
    <row r="1900" spans="1:11" x14ac:dyDescent="0.35">
      <c r="A1900" s="93"/>
      <c r="B1900" s="94"/>
      <c r="C1900" s="95"/>
      <c r="D1900" s="95"/>
      <c r="E1900" s="95"/>
      <c r="F1900" s="95"/>
      <c r="G1900" s="95"/>
      <c r="H1900" s="95"/>
      <c r="I1900" s="95">
        <f>Parts_Purchase[[#This Row],[Qty In]]*Parts_Purchase[[#This Row],[MRP]]</f>
        <v>0</v>
      </c>
      <c r="J1900" s="14">
        <f t="shared" si="68"/>
        <v>1</v>
      </c>
      <c r="K1900" s="37">
        <f t="shared" si="69"/>
        <v>1900</v>
      </c>
    </row>
    <row r="1901" spans="1:11" x14ac:dyDescent="0.35">
      <c r="A1901" s="93"/>
      <c r="B1901" s="94"/>
      <c r="C1901" s="95"/>
      <c r="D1901" s="95"/>
      <c r="E1901" s="95"/>
      <c r="F1901" s="95"/>
      <c r="G1901" s="95"/>
      <c r="H1901" s="95"/>
      <c r="I1901" s="95">
        <f>Parts_Purchase[[#This Row],[Qty In]]*Parts_Purchase[[#This Row],[MRP]]</f>
        <v>0</v>
      </c>
      <c r="J1901" s="14">
        <f t="shared" si="68"/>
        <v>1</v>
      </c>
      <c r="K1901" s="37">
        <f t="shared" si="69"/>
        <v>1900</v>
      </c>
    </row>
    <row r="1902" spans="1:11" x14ac:dyDescent="0.35">
      <c r="A1902" s="93"/>
      <c r="B1902" s="94"/>
      <c r="C1902" s="95"/>
      <c r="D1902" s="95"/>
      <c r="E1902" s="95"/>
      <c r="F1902" s="95"/>
      <c r="G1902" s="95"/>
      <c r="H1902" s="95"/>
      <c r="I1902" s="95">
        <f>Parts_Purchase[[#This Row],[Qty In]]*Parts_Purchase[[#This Row],[MRP]]</f>
        <v>0</v>
      </c>
      <c r="J1902" s="14">
        <f t="shared" si="68"/>
        <v>1</v>
      </c>
      <c r="K1902" s="37">
        <f t="shared" si="69"/>
        <v>1900</v>
      </c>
    </row>
    <row r="1903" spans="1:11" x14ac:dyDescent="0.35">
      <c r="A1903" s="93"/>
      <c r="B1903" s="94"/>
      <c r="C1903" s="95"/>
      <c r="D1903" s="95"/>
      <c r="E1903" s="95"/>
      <c r="F1903" s="95"/>
      <c r="G1903" s="95"/>
      <c r="H1903" s="95"/>
      <c r="I1903" s="95">
        <f>Parts_Purchase[[#This Row],[Qty In]]*Parts_Purchase[[#This Row],[MRP]]</f>
        <v>0</v>
      </c>
      <c r="J1903" s="14">
        <f t="shared" si="68"/>
        <v>1</v>
      </c>
      <c r="K1903" s="37">
        <f t="shared" si="69"/>
        <v>1900</v>
      </c>
    </row>
    <row r="1904" spans="1:11" x14ac:dyDescent="0.35">
      <c r="A1904" s="93"/>
      <c r="B1904" s="94"/>
      <c r="C1904" s="95"/>
      <c r="D1904" s="95"/>
      <c r="E1904" s="95"/>
      <c r="F1904" s="95"/>
      <c r="G1904" s="95"/>
      <c r="H1904" s="95"/>
      <c r="I1904" s="95">
        <f>Parts_Purchase[[#This Row],[Qty In]]*Parts_Purchase[[#This Row],[MRP]]</f>
        <v>0</v>
      </c>
      <c r="J1904" s="14">
        <f t="shared" si="68"/>
        <v>1</v>
      </c>
      <c r="K1904" s="37">
        <f t="shared" si="69"/>
        <v>1900</v>
      </c>
    </row>
    <row r="1905" spans="1:11" x14ac:dyDescent="0.35">
      <c r="A1905" s="93"/>
      <c r="B1905" s="94"/>
      <c r="C1905" s="95"/>
      <c r="D1905" s="95"/>
      <c r="E1905" s="95"/>
      <c r="F1905" s="95"/>
      <c r="G1905" s="95"/>
      <c r="H1905" s="95"/>
      <c r="I1905" s="95">
        <f>Parts_Purchase[[#This Row],[Qty In]]*Parts_Purchase[[#This Row],[MRP]]</f>
        <v>0</v>
      </c>
      <c r="J1905" s="14">
        <f t="shared" si="68"/>
        <v>1</v>
      </c>
      <c r="K1905" s="37">
        <f t="shared" si="69"/>
        <v>1900</v>
      </c>
    </row>
    <row r="1906" spans="1:11" x14ac:dyDescent="0.35">
      <c r="A1906" s="93"/>
      <c r="B1906" s="94"/>
      <c r="C1906" s="95"/>
      <c r="D1906" s="95"/>
      <c r="E1906" s="95"/>
      <c r="F1906" s="95"/>
      <c r="G1906" s="95"/>
      <c r="H1906" s="95"/>
      <c r="I1906" s="95">
        <f>Parts_Purchase[[#This Row],[Qty In]]*Parts_Purchase[[#This Row],[MRP]]</f>
        <v>0</v>
      </c>
      <c r="J1906" s="14">
        <f t="shared" si="68"/>
        <v>1</v>
      </c>
      <c r="K1906" s="37">
        <f t="shared" si="69"/>
        <v>1900</v>
      </c>
    </row>
    <row r="1907" spans="1:11" x14ac:dyDescent="0.35">
      <c r="A1907" s="93"/>
      <c r="B1907" s="94"/>
      <c r="C1907" s="95"/>
      <c r="D1907" s="95"/>
      <c r="E1907" s="95"/>
      <c r="F1907" s="95"/>
      <c r="G1907" s="95"/>
      <c r="H1907" s="95"/>
      <c r="I1907" s="95">
        <f>Parts_Purchase[[#This Row],[Qty In]]*Parts_Purchase[[#This Row],[MRP]]</f>
        <v>0</v>
      </c>
      <c r="J1907" s="14">
        <f t="shared" si="68"/>
        <v>1</v>
      </c>
      <c r="K1907" s="37">
        <f t="shared" si="69"/>
        <v>1900</v>
      </c>
    </row>
    <row r="1908" spans="1:11" x14ac:dyDescent="0.35">
      <c r="A1908" s="93"/>
      <c r="B1908" s="94"/>
      <c r="C1908" s="95"/>
      <c r="D1908" s="95"/>
      <c r="E1908" s="95"/>
      <c r="F1908" s="95"/>
      <c r="G1908" s="95"/>
      <c r="H1908" s="95"/>
      <c r="I1908" s="95">
        <f>Parts_Purchase[[#This Row],[Qty In]]*Parts_Purchase[[#This Row],[MRP]]</f>
        <v>0</v>
      </c>
      <c r="J1908" s="14">
        <f t="shared" si="68"/>
        <v>1</v>
      </c>
      <c r="K1908" s="37">
        <f t="shared" si="69"/>
        <v>1900</v>
      </c>
    </row>
    <row r="1909" spans="1:11" x14ac:dyDescent="0.35">
      <c r="A1909" s="93"/>
      <c r="B1909" s="94"/>
      <c r="C1909" s="95"/>
      <c r="D1909" s="95"/>
      <c r="E1909" s="95"/>
      <c r="F1909" s="95"/>
      <c r="G1909" s="95"/>
      <c r="H1909" s="95"/>
      <c r="I1909" s="95">
        <f>Parts_Purchase[[#This Row],[Qty In]]*Parts_Purchase[[#This Row],[MRP]]</f>
        <v>0</v>
      </c>
      <c r="J1909" s="14">
        <f t="shared" si="68"/>
        <v>1</v>
      </c>
      <c r="K1909" s="37">
        <f t="shared" si="69"/>
        <v>1900</v>
      </c>
    </row>
    <row r="1910" spans="1:11" x14ac:dyDescent="0.35">
      <c r="A1910" s="93"/>
      <c r="B1910" s="94"/>
      <c r="C1910" s="95"/>
      <c r="D1910" s="95"/>
      <c r="E1910" s="95"/>
      <c r="F1910" s="95"/>
      <c r="G1910" s="95"/>
      <c r="H1910" s="95"/>
      <c r="I1910" s="95">
        <f>Parts_Purchase[[#This Row],[Qty In]]*Parts_Purchase[[#This Row],[MRP]]</f>
        <v>0</v>
      </c>
      <c r="J1910" s="14">
        <f t="shared" si="68"/>
        <v>1</v>
      </c>
      <c r="K1910" s="37">
        <f t="shared" si="69"/>
        <v>1900</v>
      </c>
    </row>
    <row r="1911" spans="1:11" x14ac:dyDescent="0.35">
      <c r="A1911" s="93"/>
      <c r="B1911" s="94"/>
      <c r="C1911" s="95"/>
      <c r="D1911" s="95"/>
      <c r="E1911" s="95"/>
      <c r="F1911" s="95"/>
      <c r="G1911" s="95"/>
      <c r="H1911" s="95"/>
      <c r="I1911" s="95">
        <f>Parts_Purchase[[#This Row],[Qty In]]*Parts_Purchase[[#This Row],[MRP]]</f>
        <v>0</v>
      </c>
      <c r="J1911" s="14">
        <f t="shared" si="68"/>
        <v>1</v>
      </c>
      <c r="K1911" s="37">
        <f t="shared" si="69"/>
        <v>1900</v>
      </c>
    </row>
    <row r="1912" spans="1:11" x14ac:dyDescent="0.35">
      <c r="A1912" s="93"/>
      <c r="B1912" s="94"/>
      <c r="C1912" s="95"/>
      <c r="D1912" s="95"/>
      <c r="E1912" s="95"/>
      <c r="F1912" s="95"/>
      <c r="G1912" s="95"/>
      <c r="H1912" s="95"/>
      <c r="I1912" s="95">
        <f>Parts_Purchase[[#This Row],[Qty In]]*Parts_Purchase[[#This Row],[MRP]]</f>
        <v>0</v>
      </c>
      <c r="J1912" s="14">
        <f t="shared" si="68"/>
        <v>1</v>
      </c>
      <c r="K1912" s="37">
        <f t="shared" si="69"/>
        <v>1900</v>
      </c>
    </row>
    <row r="1913" spans="1:11" x14ac:dyDescent="0.35">
      <c r="A1913" s="93"/>
      <c r="B1913" s="94"/>
      <c r="C1913" s="95"/>
      <c r="D1913" s="95"/>
      <c r="E1913" s="95"/>
      <c r="F1913" s="95"/>
      <c r="G1913" s="95"/>
      <c r="H1913" s="95"/>
      <c r="I1913" s="95">
        <f>Parts_Purchase[[#This Row],[Qty In]]*Parts_Purchase[[#This Row],[MRP]]</f>
        <v>0</v>
      </c>
      <c r="J1913" s="14">
        <f t="shared" si="68"/>
        <v>1</v>
      </c>
      <c r="K1913" s="37">
        <f t="shared" si="69"/>
        <v>1900</v>
      </c>
    </row>
    <row r="1914" spans="1:11" x14ac:dyDescent="0.35">
      <c r="A1914" s="93"/>
      <c r="B1914" s="94"/>
      <c r="C1914" s="95"/>
      <c r="D1914" s="95"/>
      <c r="E1914" s="95"/>
      <c r="F1914" s="95"/>
      <c r="G1914" s="95"/>
      <c r="H1914" s="95"/>
      <c r="I1914" s="95">
        <f>Parts_Purchase[[#This Row],[Qty In]]*Parts_Purchase[[#This Row],[MRP]]</f>
        <v>0</v>
      </c>
      <c r="J1914" s="14">
        <f t="shared" si="68"/>
        <v>1</v>
      </c>
      <c r="K1914" s="37">
        <f t="shared" si="69"/>
        <v>1900</v>
      </c>
    </row>
    <row r="1915" spans="1:11" x14ac:dyDescent="0.35">
      <c r="A1915" s="93"/>
      <c r="B1915" s="94"/>
      <c r="C1915" s="95"/>
      <c r="D1915" s="95"/>
      <c r="E1915" s="95"/>
      <c r="F1915" s="95"/>
      <c r="G1915" s="95"/>
      <c r="H1915" s="95"/>
      <c r="I1915" s="95">
        <f>Parts_Purchase[[#This Row],[Qty In]]*Parts_Purchase[[#This Row],[MRP]]</f>
        <v>0</v>
      </c>
      <c r="J1915" s="14">
        <f t="shared" si="68"/>
        <v>1</v>
      </c>
      <c r="K1915" s="37">
        <f t="shared" si="69"/>
        <v>1900</v>
      </c>
    </row>
    <row r="1916" spans="1:11" x14ac:dyDescent="0.35">
      <c r="A1916" s="93"/>
      <c r="B1916" s="94"/>
      <c r="C1916" s="95"/>
      <c r="D1916" s="95"/>
      <c r="E1916" s="95"/>
      <c r="F1916" s="95"/>
      <c r="G1916" s="95"/>
      <c r="H1916" s="95"/>
      <c r="I1916" s="95">
        <f>Parts_Purchase[[#This Row],[Qty In]]*Parts_Purchase[[#This Row],[MRP]]</f>
        <v>0</v>
      </c>
      <c r="J1916" s="14">
        <f t="shared" si="68"/>
        <v>1</v>
      </c>
      <c r="K1916" s="37">
        <f t="shared" si="69"/>
        <v>1900</v>
      </c>
    </row>
    <row r="1917" spans="1:11" x14ac:dyDescent="0.35">
      <c r="A1917" s="93"/>
      <c r="B1917" s="94"/>
      <c r="C1917" s="95"/>
      <c r="D1917" s="95"/>
      <c r="E1917" s="95"/>
      <c r="F1917" s="95"/>
      <c r="G1917" s="95"/>
      <c r="H1917" s="95"/>
      <c r="I1917" s="95">
        <f>Parts_Purchase[[#This Row],[Qty In]]*Parts_Purchase[[#This Row],[MRP]]</f>
        <v>0</v>
      </c>
      <c r="J1917" s="14">
        <f t="shared" si="68"/>
        <v>1</v>
      </c>
      <c r="K1917" s="37">
        <f t="shared" si="69"/>
        <v>1900</v>
      </c>
    </row>
    <row r="1918" spans="1:11" x14ac:dyDescent="0.35">
      <c r="A1918" s="93"/>
      <c r="B1918" s="94"/>
      <c r="C1918" s="95"/>
      <c r="D1918" s="95"/>
      <c r="E1918" s="95"/>
      <c r="F1918" s="95"/>
      <c r="G1918" s="95"/>
      <c r="H1918" s="95"/>
      <c r="I1918" s="95">
        <f>Parts_Purchase[[#This Row],[Qty In]]*Parts_Purchase[[#This Row],[MRP]]</f>
        <v>0</v>
      </c>
      <c r="J1918" s="14">
        <f t="shared" si="68"/>
        <v>1</v>
      </c>
      <c r="K1918" s="37">
        <f t="shared" si="69"/>
        <v>1900</v>
      </c>
    </row>
    <row r="1919" spans="1:11" x14ac:dyDescent="0.35">
      <c r="A1919" s="93"/>
      <c r="B1919" s="94"/>
      <c r="C1919" s="95"/>
      <c r="D1919" s="95"/>
      <c r="E1919" s="95"/>
      <c r="F1919" s="95"/>
      <c r="G1919" s="95"/>
      <c r="H1919" s="95"/>
      <c r="I1919" s="95">
        <f>Parts_Purchase[[#This Row],[Qty In]]*Parts_Purchase[[#This Row],[MRP]]</f>
        <v>0</v>
      </c>
      <c r="J1919" s="14">
        <f t="shared" si="68"/>
        <v>1</v>
      </c>
      <c r="K1919" s="37">
        <f t="shared" si="69"/>
        <v>1900</v>
      </c>
    </row>
    <row r="1920" spans="1:11" x14ac:dyDescent="0.35">
      <c r="A1920" s="93"/>
      <c r="B1920" s="94"/>
      <c r="C1920" s="95"/>
      <c r="D1920" s="95"/>
      <c r="E1920" s="95"/>
      <c r="F1920" s="95"/>
      <c r="G1920" s="95"/>
      <c r="H1920" s="95"/>
      <c r="I1920" s="95">
        <f>Parts_Purchase[[#This Row],[Qty In]]*Parts_Purchase[[#This Row],[MRP]]</f>
        <v>0</v>
      </c>
      <c r="J1920" s="14">
        <f t="shared" si="68"/>
        <v>1</v>
      </c>
      <c r="K1920" s="37">
        <f t="shared" si="69"/>
        <v>1900</v>
      </c>
    </row>
    <row r="1921" spans="1:11" x14ac:dyDescent="0.35">
      <c r="A1921" s="93"/>
      <c r="B1921" s="94"/>
      <c r="C1921" s="95"/>
      <c r="D1921" s="95"/>
      <c r="E1921" s="95"/>
      <c r="F1921" s="95"/>
      <c r="G1921" s="95"/>
      <c r="H1921" s="95"/>
      <c r="I1921" s="95">
        <f>Parts_Purchase[[#This Row],[Qty In]]*Parts_Purchase[[#This Row],[MRP]]</f>
        <v>0</v>
      </c>
      <c r="J1921" s="14">
        <f t="shared" si="68"/>
        <v>1</v>
      </c>
      <c r="K1921" s="37">
        <f t="shared" si="69"/>
        <v>1900</v>
      </c>
    </row>
    <row r="1922" spans="1:11" x14ac:dyDescent="0.35">
      <c r="A1922" s="93"/>
      <c r="B1922" s="94"/>
      <c r="C1922" s="95"/>
      <c r="D1922" s="95"/>
      <c r="E1922" s="95"/>
      <c r="F1922" s="95"/>
      <c r="G1922" s="95"/>
      <c r="H1922" s="95"/>
      <c r="I1922" s="95">
        <f>Parts_Purchase[[#This Row],[Qty In]]*Parts_Purchase[[#This Row],[MRP]]</f>
        <v>0</v>
      </c>
      <c r="J1922" s="14">
        <f t="shared" si="68"/>
        <v>1</v>
      </c>
      <c r="K1922" s="37">
        <f t="shared" si="69"/>
        <v>1900</v>
      </c>
    </row>
    <row r="1923" spans="1:11" x14ac:dyDescent="0.35">
      <c r="A1923" s="93"/>
      <c r="B1923" s="94"/>
      <c r="C1923" s="95"/>
      <c r="D1923" s="95"/>
      <c r="E1923" s="95"/>
      <c r="F1923" s="95"/>
      <c r="G1923" s="95"/>
      <c r="H1923" s="95"/>
      <c r="I1923" s="95">
        <f>Parts_Purchase[[#This Row],[Qty In]]*Parts_Purchase[[#This Row],[MRP]]</f>
        <v>0</v>
      </c>
      <c r="J1923" s="14">
        <f t="shared" si="68"/>
        <v>1</v>
      </c>
      <c r="K1923" s="37">
        <f t="shared" si="69"/>
        <v>1900</v>
      </c>
    </row>
    <row r="1924" spans="1:11" x14ac:dyDescent="0.35">
      <c r="A1924" s="93"/>
      <c r="B1924" s="94"/>
      <c r="C1924" s="95"/>
      <c r="D1924" s="95"/>
      <c r="E1924" s="95"/>
      <c r="F1924" s="95"/>
      <c r="G1924" s="95"/>
      <c r="H1924" s="95"/>
      <c r="I1924" s="95">
        <f>Parts_Purchase[[#This Row],[Qty In]]*Parts_Purchase[[#This Row],[MRP]]</f>
        <v>0</v>
      </c>
      <c r="J1924" s="14">
        <f t="shared" si="68"/>
        <v>1</v>
      </c>
      <c r="K1924" s="37">
        <f t="shared" si="69"/>
        <v>1900</v>
      </c>
    </row>
    <row r="1925" spans="1:11" x14ac:dyDescent="0.35">
      <c r="A1925" s="93"/>
      <c r="B1925" s="94"/>
      <c r="C1925" s="95"/>
      <c r="D1925" s="95"/>
      <c r="E1925" s="95"/>
      <c r="F1925" s="95"/>
      <c r="G1925" s="95"/>
      <c r="H1925" s="95"/>
      <c r="I1925" s="95">
        <f>Parts_Purchase[[#This Row],[Qty In]]*Parts_Purchase[[#This Row],[MRP]]</f>
        <v>0</v>
      </c>
      <c r="J1925" s="14">
        <f t="shared" si="68"/>
        <v>1</v>
      </c>
      <c r="K1925" s="37">
        <f t="shared" si="69"/>
        <v>1900</v>
      </c>
    </row>
    <row r="1926" spans="1:11" x14ac:dyDescent="0.35">
      <c r="A1926" s="93"/>
      <c r="B1926" s="94"/>
      <c r="C1926" s="95"/>
      <c r="D1926" s="95"/>
      <c r="E1926" s="95"/>
      <c r="F1926" s="95"/>
      <c r="G1926" s="95"/>
      <c r="H1926" s="95"/>
      <c r="I1926" s="95">
        <f>Parts_Purchase[[#This Row],[Qty In]]*Parts_Purchase[[#This Row],[MRP]]</f>
        <v>0</v>
      </c>
      <c r="J1926" s="14">
        <f t="shared" si="68"/>
        <v>1</v>
      </c>
      <c r="K1926" s="37">
        <f t="shared" si="69"/>
        <v>1900</v>
      </c>
    </row>
    <row r="1927" spans="1:11" x14ac:dyDescent="0.35">
      <c r="A1927" s="93"/>
      <c r="B1927" s="94"/>
      <c r="C1927" s="95"/>
      <c r="D1927" s="95"/>
      <c r="E1927" s="95"/>
      <c r="F1927" s="95"/>
      <c r="G1927" s="95"/>
      <c r="H1927" s="95"/>
      <c r="I1927" s="95">
        <f>Parts_Purchase[[#This Row],[Qty In]]*Parts_Purchase[[#This Row],[MRP]]</f>
        <v>0</v>
      </c>
      <c r="J1927" s="14">
        <f t="shared" si="68"/>
        <v>1</v>
      </c>
      <c r="K1927" s="37">
        <f t="shared" si="69"/>
        <v>1900</v>
      </c>
    </row>
    <row r="1928" spans="1:11" x14ac:dyDescent="0.35">
      <c r="A1928" s="93"/>
      <c r="B1928" s="94"/>
      <c r="C1928" s="95"/>
      <c r="D1928" s="95"/>
      <c r="E1928" s="95"/>
      <c r="F1928" s="95"/>
      <c r="G1928" s="95"/>
      <c r="H1928" s="95"/>
      <c r="I1928" s="95">
        <f>Parts_Purchase[[#This Row],[Qty In]]*Parts_Purchase[[#This Row],[MRP]]</f>
        <v>0</v>
      </c>
      <c r="J1928" s="14">
        <f t="shared" si="68"/>
        <v>1</v>
      </c>
      <c r="K1928" s="37">
        <f t="shared" si="69"/>
        <v>1900</v>
      </c>
    </row>
    <row r="1929" spans="1:11" x14ac:dyDescent="0.35">
      <c r="A1929" s="93"/>
      <c r="B1929" s="94"/>
      <c r="C1929" s="95"/>
      <c r="D1929" s="95"/>
      <c r="E1929" s="95"/>
      <c r="F1929" s="95"/>
      <c r="G1929" s="95"/>
      <c r="H1929" s="95"/>
      <c r="I1929" s="95">
        <f>Parts_Purchase[[#This Row],[Qty In]]*Parts_Purchase[[#This Row],[MRP]]</f>
        <v>0</v>
      </c>
      <c r="J1929" s="14">
        <f t="shared" si="68"/>
        <v>1</v>
      </c>
      <c r="K1929" s="37">
        <f t="shared" si="69"/>
        <v>1900</v>
      </c>
    </row>
    <row r="1930" spans="1:11" x14ac:dyDescent="0.35">
      <c r="A1930" s="93"/>
      <c r="B1930" s="94"/>
      <c r="C1930" s="95"/>
      <c r="D1930" s="95"/>
      <c r="E1930" s="95"/>
      <c r="F1930" s="95"/>
      <c r="G1930" s="95"/>
      <c r="H1930" s="95"/>
      <c r="I1930" s="95">
        <f>Parts_Purchase[[#This Row],[Qty In]]*Parts_Purchase[[#This Row],[MRP]]</f>
        <v>0</v>
      </c>
      <c r="J1930" s="14">
        <f t="shared" si="68"/>
        <v>1</v>
      </c>
      <c r="K1930" s="37">
        <f t="shared" si="69"/>
        <v>1900</v>
      </c>
    </row>
    <row r="1931" spans="1:11" x14ac:dyDescent="0.35">
      <c r="A1931" s="93"/>
      <c r="B1931" s="94"/>
      <c r="C1931" s="95"/>
      <c r="D1931" s="95"/>
      <c r="E1931" s="95"/>
      <c r="F1931" s="95"/>
      <c r="G1931" s="95"/>
      <c r="H1931" s="95"/>
      <c r="I1931" s="95">
        <f>Parts_Purchase[[#This Row],[Qty In]]*Parts_Purchase[[#This Row],[MRP]]</f>
        <v>0</v>
      </c>
      <c r="J1931" s="14">
        <f t="shared" si="68"/>
        <v>1</v>
      </c>
      <c r="K1931" s="37">
        <f t="shared" si="69"/>
        <v>1900</v>
      </c>
    </row>
    <row r="1932" spans="1:11" x14ac:dyDescent="0.35">
      <c r="A1932" s="93"/>
      <c r="B1932" s="94"/>
      <c r="C1932" s="95"/>
      <c r="D1932" s="95"/>
      <c r="E1932" s="95"/>
      <c r="F1932" s="95"/>
      <c r="G1932" s="95"/>
      <c r="H1932" s="95"/>
      <c r="I1932" s="95">
        <f>Parts_Purchase[[#This Row],[Qty In]]*Parts_Purchase[[#This Row],[MRP]]</f>
        <v>0</v>
      </c>
      <c r="J1932" s="14">
        <f t="shared" si="68"/>
        <v>1</v>
      </c>
      <c r="K1932" s="37">
        <f t="shared" si="69"/>
        <v>1900</v>
      </c>
    </row>
    <row r="1933" spans="1:11" x14ac:dyDescent="0.35">
      <c r="A1933" s="93"/>
      <c r="B1933" s="94"/>
      <c r="C1933" s="95"/>
      <c r="D1933" s="95"/>
      <c r="E1933" s="95"/>
      <c r="F1933" s="95"/>
      <c r="G1933" s="95"/>
      <c r="H1933" s="95"/>
      <c r="I1933" s="95">
        <f>Parts_Purchase[[#This Row],[Qty In]]*Parts_Purchase[[#This Row],[MRP]]</f>
        <v>0</v>
      </c>
      <c r="J1933" s="14">
        <f t="shared" si="68"/>
        <v>1</v>
      </c>
      <c r="K1933" s="37">
        <f t="shared" si="69"/>
        <v>1900</v>
      </c>
    </row>
    <row r="1934" spans="1:11" x14ac:dyDescent="0.35">
      <c r="A1934" s="93"/>
      <c r="B1934" s="94"/>
      <c r="C1934" s="95"/>
      <c r="D1934" s="95"/>
      <c r="E1934" s="95"/>
      <c r="F1934" s="95"/>
      <c r="G1934" s="95"/>
      <c r="H1934" s="95"/>
      <c r="I1934" s="95">
        <f>Parts_Purchase[[#This Row],[Qty In]]*Parts_Purchase[[#This Row],[MRP]]</f>
        <v>0</v>
      </c>
      <c r="J1934" s="14">
        <f t="shared" si="68"/>
        <v>1</v>
      </c>
      <c r="K1934" s="37">
        <f t="shared" si="69"/>
        <v>1900</v>
      </c>
    </row>
    <row r="1935" spans="1:11" x14ac:dyDescent="0.35">
      <c r="A1935" s="93"/>
      <c r="B1935" s="94"/>
      <c r="C1935" s="95"/>
      <c r="D1935" s="95"/>
      <c r="E1935" s="95"/>
      <c r="F1935" s="95"/>
      <c r="G1935" s="95"/>
      <c r="H1935" s="95"/>
      <c r="I1935" s="95">
        <f>Parts_Purchase[[#This Row],[Qty In]]*Parts_Purchase[[#This Row],[MRP]]</f>
        <v>0</v>
      </c>
      <c r="J1935" s="14">
        <f t="shared" si="68"/>
        <v>1</v>
      </c>
      <c r="K1935" s="37">
        <f t="shared" si="69"/>
        <v>1900</v>
      </c>
    </row>
    <row r="1936" spans="1:11" x14ac:dyDescent="0.35">
      <c r="A1936" s="93"/>
      <c r="B1936" s="94"/>
      <c r="C1936" s="95"/>
      <c r="D1936" s="95"/>
      <c r="E1936" s="95"/>
      <c r="F1936" s="95"/>
      <c r="G1936" s="95"/>
      <c r="H1936" s="95"/>
      <c r="I1936" s="95">
        <f>Parts_Purchase[[#This Row],[Qty In]]*Parts_Purchase[[#This Row],[MRP]]</f>
        <v>0</v>
      </c>
      <c r="J1936" s="14">
        <f t="shared" si="68"/>
        <v>1</v>
      </c>
      <c r="K1936" s="37">
        <f t="shared" si="69"/>
        <v>1900</v>
      </c>
    </row>
    <row r="1937" spans="1:11" x14ac:dyDescent="0.35">
      <c r="A1937" s="93"/>
      <c r="B1937" s="94"/>
      <c r="C1937" s="95"/>
      <c r="D1937" s="95"/>
      <c r="E1937" s="95"/>
      <c r="F1937" s="95"/>
      <c r="G1937" s="95"/>
      <c r="H1937" s="95"/>
      <c r="I1937" s="95">
        <f>Parts_Purchase[[#This Row],[Qty In]]*Parts_Purchase[[#This Row],[MRP]]</f>
        <v>0</v>
      </c>
      <c r="J1937" s="14">
        <f t="shared" si="68"/>
        <v>1</v>
      </c>
      <c r="K1937" s="37">
        <f t="shared" si="69"/>
        <v>1900</v>
      </c>
    </row>
    <row r="1938" spans="1:11" x14ac:dyDescent="0.35">
      <c r="A1938" s="93"/>
      <c r="B1938" s="94"/>
      <c r="C1938" s="95"/>
      <c r="D1938" s="95"/>
      <c r="E1938" s="95"/>
      <c r="F1938" s="95"/>
      <c r="G1938" s="95"/>
      <c r="H1938" s="95"/>
      <c r="I1938" s="95">
        <f>Parts_Purchase[[#This Row],[Qty In]]*Parts_Purchase[[#This Row],[MRP]]</f>
        <v>0</v>
      </c>
      <c r="J1938" s="14">
        <f t="shared" si="68"/>
        <v>1</v>
      </c>
      <c r="K1938" s="37">
        <f t="shared" si="69"/>
        <v>1900</v>
      </c>
    </row>
    <row r="1939" spans="1:11" x14ac:dyDescent="0.35">
      <c r="A1939" s="93"/>
      <c r="B1939" s="94"/>
      <c r="C1939" s="95"/>
      <c r="D1939" s="95"/>
      <c r="E1939" s="95"/>
      <c r="F1939" s="95"/>
      <c r="G1939" s="95"/>
      <c r="H1939" s="95"/>
      <c r="I1939" s="95">
        <f>Parts_Purchase[[#This Row],[Qty In]]*Parts_Purchase[[#This Row],[MRP]]</f>
        <v>0</v>
      </c>
      <c r="J1939" s="14">
        <f t="shared" si="68"/>
        <v>1</v>
      </c>
      <c r="K1939" s="37">
        <f t="shared" si="69"/>
        <v>1900</v>
      </c>
    </row>
    <row r="1940" spans="1:11" x14ac:dyDescent="0.35">
      <c r="A1940" s="93"/>
      <c r="B1940" s="94"/>
      <c r="C1940" s="95"/>
      <c r="D1940" s="95"/>
      <c r="E1940" s="95"/>
      <c r="F1940" s="95"/>
      <c r="G1940" s="95"/>
      <c r="H1940" s="95"/>
      <c r="I1940" s="95">
        <f>Parts_Purchase[[#This Row],[Qty In]]*Parts_Purchase[[#This Row],[MRP]]</f>
        <v>0</v>
      </c>
      <c r="J1940" s="14">
        <f t="shared" si="68"/>
        <v>1</v>
      </c>
      <c r="K1940" s="37">
        <f t="shared" si="69"/>
        <v>1900</v>
      </c>
    </row>
    <row r="1941" spans="1:11" x14ac:dyDescent="0.35">
      <c r="A1941" s="93"/>
      <c r="B1941" s="94"/>
      <c r="C1941" s="95"/>
      <c r="D1941" s="95"/>
      <c r="E1941" s="95"/>
      <c r="F1941" s="95"/>
      <c r="G1941" s="95"/>
      <c r="H1941" s="95"/>
      <c r="I1941" s="95">
        <f>Parts_Purchase[[#This Row],[Qty In]]*Parts_Purchase[[#This Row],[MRP]]</f>
        <v>0</v>
      </c>
      <c r="J1941" s="14">
        <f t="shared" si="68"/>
        <v>1</v>
      </c>
      <c r="K1941" s="37">
        <f t="shared" si="69"/>
        <v>1900</v>
      </c>
    </row>
    <row r="1942" spans="1:11" x14ac:dyDescent="0.35">
      <c r="A1942" s="93"/>
      <c r="B1942" s="94"/>
      <c r="C1942" s="95"/>
      <c r="D1942" s="95"/>
      <c r="E1942" s="95"/>
      <c r="F1942" s="95"/>
      <c r="G1942" s="95"/>
      <c r="H1942" s="95"/>
      <c r="I1942" s="95">
        <f>Parts_Purchase[[#This Row],[Qty In]]*Parts_Purchase[[#This Row],[MRP]]</f>
        <v>0</v>
      </c>
      <c r="J1942" s="14">
        <f t="shared" si="68"/>
        <v>1</v>
      </c>
      <c r="K1942" s="37">
        <f t="shared" si="69"/>
        <v>1900</v>
      </c>
    </row>
    <row r="1943" spans="1:11" x14ac:dyDescent="0.35">
      <c r="A1943" s="93"/>
      <c r="B1943" s="94"/>
      <c r="C1943" s="95"/>
      <c r="D1943" s="95"/>
      <c r="E1943" s="95"/>
      <c r="F1943" s="95"/>
      <c r="G1943" s="95"/>
      <c r="H1943" s="95"/>
      <c r="I1943" s="95">
        <f>Parts_Purchase[[#This Row],[Qty In]]*Parts_Purchase[[#This Row],[MRP]]</f>
        <v>0</v>
      </c>
      <c r="J1943" s="14">
        <f t="shared" ref="J1943:J2006" si="70">MONTH(B1943)</f>
        <v>1</v>
      </c>
      <c r="K1943" s="37">
        <f t="shared" ref="K1943:K2006" si="71">YEAR(B1943)</f>
        <v>1900</v>
      </c>
    </row>
    <row r="1944" spans="1:11" x14ac:dyDescent="0.35">
      <c r="A1944" s="93"/>
      <c r="B1944" s="94"/>
      <c r="C1944" s="95"/>
      <c r="D1944" s="95"/>
      <c r="E1944" s="95"/>
      <c r="F1944" s="95"/>
      <c r="G1944" s="95"/>
      <c r="H1944" s="95"/>
      <c r="I1944" s="95">
        <f>Parts_Purchase[[#This Row],[Qty In]]*Parts_Purchase[[#This Row],[MRP]]</f>
        <v>0</v>
      </c>
      <c r="J1944" s="14">
        <f t="shared" si="70"/>
        <v>1</v>
      </c>
      <c r="K1944" s="37">
        <f t="shared" si="71"/>
        <v>1900</v>
      </c>
    </row>
    <row r="1945" spans="1:11" x14ac:dyDescent="0.35">
      <c r="A1945" s="93"/>
      <c r="B1945" s="94"/>
      <c r="C1945" s="95"/>
      <c r="D1945" s="95"/>
      <c r="E1945" s="95"/>
      <c r="F1945" s="95"/>
      <c r="G1945" s="95"/>
      <c r="H1945" s="95"/>
      <c r="I1945" s="95">
        <f>Parts_Purchase[[#This Row],[Qty In]]*Parts_Purchase[[#This Row],[MRP]]</f>
        <v>0</v>
      </c>
      <c r="J1945" s="14">
        <f t="shared" si="70"/>
        <v>1</v>
      </c>
      <c r="K1945" s="37">
        <f t="shared" si="71"/>
        <v>1900</v>
      </c>
    </row>
    <row r="1946" spans="1:11" x14ac:dyDescent="0.35">
      <c r="A1946" s="93"/>
      <c r="B1946" s="94"/>
      <c r="C1946" s="95"/>
      <c r="D1946" s="95"/>
      <c r="E1946" s="95"/>
      <c r="F1946" s="95"/>
      <c r="G1946" s="95"/>
      <c r="H1946" s="95"/>
      <c r="I1946" s="95">
        <f>Parts_Purchase[[#This Row],[Qty In]]*Parts_Purchase[[#This Row],[MRP]]</f>
        <v>0</v>
      </c>
      <c r="J1946" s="14">
        <f t="shared" si="70"/>
        <v>1</v>
      </c>
      <c r="K1946" s="37">
        <f t="shared" si="71"/>
        <v>1900</v>
      </c>
    </row>
    <row r="1947" spans="1:11" x14ac:dyDescent="0.35">
      <c r="A1947" s="93"/>
      <c r="B1947" s="94"/>
      <c r="C1947" s="95"/>
      <c r="D1947" s="95"/>
      <c r="E1947" s="95"/>
      <c r="F1947" s="95"/>
      <c r="G1947" s="95"/>
      <c r="H1947" s="95"/>
      <c r="I1947" s="95">
        <f>Parts_Purchase[[#This Row],[Qty In]]*Parts_Purchase[[#This Row],[MRP]]</f>
        <v>0</v>
      </c>
      <c r="J1947" s="14">
        <f t="shared" si="70"/>
        <v>1</v>
      </c>
      <c r="K1947" s="37">
        <f t="shared" si="71"/>
        <v>1900</v>
      </c>
    </row>
    <row r="1948" spans="1:11" x14ac:dyDescent="0.35">
      <c r="A1948" s="93"/>
      <c r="B1948" s="94"/>
      <c r="C1948" s="95"/>
      <c r="D1948" s="95"/>
      <c r="E1948" s="95"/>
      <c r="F1948" s="95"/>
      <c r="G1948" s="95"/>
      <c r="H1948" s="95"/>
      <c r="I1948" s="95">
        <f>Parts_Purchase[[#This Row],[Qty In]]*Parts_Purchase[[#This Row],[MRP]]</f>
        <v>0</v>
      </c>
      <c r="J1948" s="14">
        <f t="shared" si="70"/>
        <v>1</v>
      </c>
      <c r="K1948" s="37">
        <f t="shared" si="71"/>
        <v>1900</v>
      </c>
    </row>
    <row r="1949" spans="1:11" x14ac:dyDescent="0.35">
      <c r="A1949" s="93"/>
      <c r="B1949" s="94"/>
      <c r="C1949" s="95"/>
      <c r="D1949" s="95"/>
      <c r="E1949" s="95"/>
      <c r="F1949" s="95"/>
      <c r="G1949" s="95"/>
      <c r="H1949" s="95"/>
      <c r="I1949" s="95">
        <f>Parts_Purchase[[#This Row],[Qty In]]*Parts_Purchase[[#This Row],[MRP]]</f>
        <v>0</v>
      </c>
      <c r="J1949" s="14">
        <f t="shared" si="70"/>
        <v>1</v>
      </c>
      <c r="K1949" s="37">
        <f t="shared" si="71"/>
        <v>1900</v>
      </c>
    </row>
    <row r="1950" spans="1:11" x14ac:dyDescent="0.35">
      <c r="A1950" s="93"/>
      <c r="B1950" s="94"/>
      <c r="C1950" s="95"/>
      <c r="D1950" s="95"/>
      <c r="E1950" s="95"/>
      <c r="F1950" s="95"/>
      <c r="G1950" s="95"/>
      <c r="H1950" s="95"/>
      <c r="I1950" s="95">
        <f>Parts_Purchase[[#This Row],[Qty In]]*Parts_Purchase[[#This Row],[MRP]]</f>
        <v>0</v>
      </c>
      <c r="J1950" s="14">
        <f t="shared" si="70"/>
        <v>1</v>
      </c>
      <c r="K1950" s="37">
        <f t="shared" si="71"/>
        <v>1900</v>
      </c>
    </row>
    <row r="1951" spans="1:11" x14ac:dyDescent="0.35">
      <c r="A1951" s="93"/>
      <c r="B1951" s="94"/>
      <c r="C1951" s="95"/>
      <c r="D1951" s="95"/>
      <c r="E1951" s="95"/>
      <c r="F1951" s="95"/>
      <c r="G1951" s="95"/>
      <c r="H1951" s="95"/>
      <c r="I1951" s="95">
        <f>Parts_Purchase[[#This Row],[Qty In]]*Parts_Purchase[[#This Row],[MRP]]</f>
        <v>0</v>
      </c>
      <c r="J1951" s="14">
        <f t="shared" si="70"/>
        <v>1</v>
      </c>
      <c r="K1951" s="37">
        <f t="shared" si="71"/>
        <v>1900</v>
      </c>
    </row>
    <row r="1952" spans="1:11" x14ac:dyDescent="0.35">
      <c r="A1952" s="93"/>
      <c r="B1952" s="94"/>
      <c r="C1952" s="95"/>
      <c r="D1952" s="95"/>
      <c r="E1952" s="95"/>
      <c r="F1952" s="95"/>
      <c r="G1952" s="95"/>
      <c r="H1952" s="95"/>
      <c r="I1952" s="95">
        <f>Parts_Purchase[[#This Row],[Qty In]]*Parts_Purchase[[#This Row],[MRP]]</f>
        <v>0</v>
      </c>
      <c r="J1952" s="14">
        <f t="shared" si="70"/>
        <v>1</v>
      </c>
      <c r="K1952" s="37">
        <f t="shared" si="71"/>
        <v>1900</v>
      </c>
    </row>
    <row r="1953" spans="1:11" x14ac:dyDescent="0.35">
      <c r="A1953" s="93"/>
      <c r="B1953" s="94"/>
      <c r="C1953" s="95"/>
      <c r="D1953" s="95"/>
      <c r="E1953" s="95"/>
      <c r="F1953" s="95"/>
      <c r="G1953" s="95"/>
      <c r="H1953" s="95"/>
      <c r="I1953" s="95">
        <f>Parts_Purchase[[#This Row],[Qty In]]*Parts_Purchase[[#This Row],[MRP]]</f>
        <v>0</v>
      </c>
      <c r="J1953" s="14">
        <f t="shared" si="70"/>
        <v>1</v>
      </c>
      <c r="K1953" s="37">
        <f t="shared" si="71"/>
        <v>1900</v>
      </c>
    </row>
    <row r="1954" spans="1:11" x14ac:dyDescent="0.35">
      <c r="A1954" s="93"/>
      <c r="B1954" s="94"/>
      <c r="C1954" s="95"/>
      <c r="D1954" s="95"/>
      <c r="E1954" s="95"/>
      <c r="F1954" s="95"/>
      <c r="G1954" s="95"/>
      <c r="H1954" s="95"/>
      <c r="I1954" s="95">
        <f>Parts_Purchase[[#This Row],[Qty In]]*Parts_Purchase[[#This Row],[MRP]]</f>
        <v>0</v>
      </c>
      <c r="J1954" s="14">
        <f t="shared" si="70"/>
        <v>1</v>
      </c>
      <c r="K1954" s="37">
        <f t="shared" si="71"/>
        <v>1900</v>
      </c>
    </row>
    <row r="1955" spans="1:11" x14ac:dyDescent="0.35">
      <c r="A1955" s="93"/>
      <c r="B1955" s="94"/>
      <c r="C1955" s="95"/>
      <c r="D1955" s="95"/>
      <c r="E1955" s="95"/>
      <c r="F1955" s="95"/>
      <c r="G1955" s="95"/>
      <c r="H1955" s="95"/>
      <c r="I1955" s="95">
        <f>Parts_Purchase[[#This Row],[Qty In]]*Parts_Purchase[[#This Row],[MRP]]</f>
        <v>0</v>
      </c>
      <c r="J1955" s="14">
        <f t="shared" si="70"/>
        <v>1</v>
      </c>
      <c r="K1955" s="37">
        <f t="shared" si="71"/>
        <v>1900</v>
      </c>
    </row>
    <row r="1956" spans="1:11" x14ac:dyDescent="0.35">
      <c r="A1956" s="93"/>
      <c r="B1956" s="94"/>
      <c r="C1956" s="95"/>
      <c r="D1956" s="95"/>
      <c r="E1956" s="95"/>
      <c r="F1956" s="95"/>
      <c r="G1956" s="95"/>
      <c r="H1956" s="95"/>
      <c r="I1956" s="95">
        <f>Parts_Purchase[[#This Row],[Qty In]]*Parts_Purchase[[#This Row],[MRP]]</f>
        <v>0</v>
      </c>
      <c r="J1956" s="14">
        <f t="shared" si="70"/>
        <v>1</v>
      </c>
      <c r="K1956" s="37">
        <f t="shared" si="71"/>
        <v>1900</v>
      </c>
    </row>
    <row r="1957" spans="1:11" x14ac:dyDescent="0.35">
      <c r="A1957" s="93"/>
      <c r="B1957" s="94"/>
      <c r="C1957" s="95"/>
      <c r="D1957" s="95"/>
      <c r="E1957" s="95"/>
      <c r="F1957" s="95"/>
      <c r="G1957" s="95"/>
      <c r="H1957" s="95"/>
      <c r="I1957" s="95">
        <f>Parts_Purchase[[#This Row],[Qty In]]*Parts_Purchase[[#This Row],[MRP]]</f>
        <v>0</v>
      </c>
      <c r="J1957" s="14">
        <f t="shared" si="70"/>
        <v>1</v>
      </c>
      <c r="K1957" s="37">
        <f t="shared" si="71"/>
        <v>1900</v>
      </c>
    </row>
    <row r="1958" spans="1:11" x14ac:dyDescent="0.35">
      <c r="A1958" s="93"/>
      <c r="B1958" s="94"/>
      <c r="C1958" s="95"/>
      <c r="D1958" s="95"/>
      <c r="E1958" s="95"/>
      <c r="F1958" s="95"/>
      <c r="G1958" s="95"/>
      <c r="H1958" s="95"/>
      <c r="I1958" s="95">
        <f>Parts_Purchase[[#This Row],[Qty In]]*Parts_Purchase[[#This Row],[MRP]]</f>
        <v>0</v>
      </c>
      <c r="J1958" s="14">
        <f t="shared" si="70"/>
        <v>1</v>
      </c>
      <c r="K1958" s="37">
        <f t="shared" si="71"/>
        <v>1900</v>
      </c>
    </row>
    <row r="1959" spans="1:11" x14ac:dyDescent="0.35">
      <c r="A1959" s="93"/>
      <c r="B1959" s="94"/>
      <c r="C1959" s="95"/>
      <c r="D1959" s="95"/>
      <c r="E1959" s="95"/>
      <c r="F1959" s="95"/>
      <c r="G1959" s="95"/>
      <c r="H1959" s="95"/>
      <c r="I1959" s="95">
        <f>Parts_Purchase[[#This Row],[Qty In]]*Parts_Purchase[[#This Row],[MRP]]</f>
        <v>0</v>
      </c>
      <c r="J1959" s="14">
        <f t="shared" si="70"/>
        <v>1</v>
      </c>
      <c r="K1959" s="37">
        <f t="shared" si="71"/>
        <v>1900</v>
      </c>
    </row>
    <row r="1960" spans="1:11" x14ac:dyDescent="0.35">
      <c r="A1960" s="93"/>
      <c r="B1960" s="94"/>
      <c r="C1960" s="95"/>
      <c r="D1960" s="95"/>
      <c r="E1960" s="95"/>
      <c r="F1960" s="95"/>
      <c r="G1960" s="95"/>
      <c r="H1960" s="95"/>
      <c r="I1960" s="95">
        <f>Parts_Purchase[[#This Row],[Qty In]]*Parts_Purchase[[#This Row],[MRP]]</f>
        <v>0</v>
      </c>
      <c r="J1960" s="14">
        <f t="shared" si="70"/>
        <v>1</v>
      </c>
      <c r="K1960" s="37">
        <f t="shared" si="71"/>
        <v>1900</v>
      </c>
    </row>
    <row r="1961" spans="1:11" x14ac:dyDescent="0.35">
      <c r="A1961" s="93"/>
      <c r="B1961" s="94"/>
      <c r="C1961" s="95"/>
      <c r="D1961" s="95"/>
      <c r="E1961" s="95"/>
      <c r="F1961" s="95"/>
      <c r="G1961" s="95"/>
      <c r="H1961" s="95"/>
      <c r="I1961" s="95">
        <f>Parts_Purchase[[#This Row],[Qty In]]*Parts_Purchase[[#This Row],[MRP]]</f>
        <v>0</v>
      </c>
      <c r="J1961" s="14">
        <f t="shared" si="70"/>
        <v>1</v>
      </c>
      <c r="K1961" s="37">
        <f t="shared" si="71"/>
        <v>1900</v>
      </c>
    </row>
    <row r="1962" spans="1:11" x14ac:dyDescent="0.35">
      <c r="A1962" s="93"/>
      <c r="B1962" s="94"/>
      <c r="C1962" s="95"/>
      <c r="D1962" s="95"/>
      <c r="E1962" s="95"/>
      <c r="F1962" s="95"/>
      <c r="G1962" s="95"/>
      <c r="H1962" s="95"/>
      <c r="I1962" s="95">
        <f>Parts_Purchase[[#This Row],[Qty In]]*Parts_Purchase[[#This Row],[MRP]]</f>
        <v>0</v>
      </c>
      <c r="J1962" s="14">
        <f t="shared" si="70"/>
        <v>1</v>
      </c>
      <c r="K1962" s="37">
        <f t="shared" si="71"/>
        <v>1900</v>
      </c>
    </row>
    <row r="1963" spans="1:11" x14ac:dyDescent="0.35">
      <c r="A1963" s="93"/>
      <c r="B1963" s="94"/>
      <c r="C1963" s="95"/>
      <c r="D1963" s="95"/>
      <c r="E1963" s="95"/>
      <c r="F1963" s="95"/>
      <c r="G1963" s="95"/>
      <c r="H1963" s="95"/>
      <c r="I1963" s="95">
        <f>Parts_Purchase[[#This Row],[Qty In]]*Parts_Purchase[[#This Row],[MRP]]</f>
        <v>0</v>
      </c>
      <c r="J1963" s="14">
        <f t="shared" si="70"/>
        <v>1</v>
      </c>
      <c r="K1963" s="37">
        <f t="shared" si="71"/>
        <v>1900</v>
      </c>
    </row>
    <row r="1964" spans="1:11" x14ac:dyDescent="0.35">
      <c r="A1964" s="93"/>
      <c r="B1964" s="94"/>
      <c r="C1964" s="95"/>
      <c r="D1964" s="95"/>
      <c r="E1964" s="95"/>
      <c r="F1964" s="95"/>
      <c r="G1964" s="95"/>
      <c r="H1964" s="95"/>
      <c r="I1964" s="95">
        <f>Parts_Purchase[[#This Row],[Qty In]]*Parts_Purchase[[#This Row],[MRP]]</f>
        <v>0</v>
      </c>
      <c r="J1964" s="14">
        <f t="shared" si="70"/>
        <v>1</v>
      </c>
      <c r="K1964" s="37">
        <f t="shared" si="71"/>
        <v>1900</v>
      </c>
    </row>
    <row r="1965" spans="1:11" x14ac:dyDescent="0.35">
      <c r="A1965" s="93"/>
      <c r="B1965" s="94"/>
      <c r="C1965" s="95"/>
      <c r="D1965" s="95"/>
      <c r="E1965" s="95"/>
      <c r="F1965" s="95"/>
      <c r="G1965" s="95"/>
      <c r="H1965" s="95"/>
      <c r="I1965" s="95">
        <f>Parts_Purchase[[#This Row],[Qty In]]*Parts_Purchase[[#This Row],[MRP]]</f>
        <v>0</v>
      </c>
      <c r="J1965" s="14">
        <f t="shared" si="70"/>
        <v>1</v>
      </c>
      <c r="K1965" s="37">
        <f t="shared" si="71"/>
        <v>1900</v>
      </c>
    </row>
    <row r="1966" spans="1:11" x14ac:dyDescent="0.35">
      <c r="A1966" s="93"/>
      <c r="B1966" s="94"/>
      <c r="C1966" s="95"/>
      <c r="D1966" s="95"/>
      <c r="E1966" s="95"/>
      <c r="F1966" s="95"/>
      <c r="G1966" s="95"/>
      <c r="H1966" s="95"/>
      <c r="I1966" s="95">
        <f>Parts_Purchase[[#This Row],[Qty In]]*Parts_Purchase[[#This Row],[MRP]]</f>
        <v>0</v>
      </c>
      <c r="J1966" s="14">
        <f t="shared" si="70"/>
        <v>1</v>
      </c>
      <c r="K1966" s="37">
        <f t="shared" si="71"/>
        <v>1900</v>
      </c>
    </row>
    <row r="1967" spans="1:11" x14ac:dyDescent="0.35">
      <c r="A1967" s="93"/>
      <c r="B1967" s="94"/>
      <c r="C1967" s="95"/>
      <c r="D1967" s="95"/>
      <c r="E1967" s="95"/>
      <c r="F1967" s="95"/>
      <c r="G1967" s="95"/>
      <c r="H1967" s="95"/>
      <c r="I1967" s="95">
        <f>Parts_Purchase[[#This Row],[Qty In]]*Parts_Purchase[[#This Row],[MRP]]</f>
        <v>0</v>
      </c>
      <c r="J1967" s="14">
        <f t="shared" si="70"/>
        <v>1</v>
      </c>
      <c r="K1967" s="37">
        <f t="shared" si="71"/>
        <v>1900</v>
      </c>
    </row>
    <row r="1968" spans="1:11" x14ac:dyDescent="0.35">
      <c r="A1968" s="93"/>
      <c r="B1968" s="94"/>
      <c r="C1968" s="95"/>
      <c r="D1968" s="95"/>
      <c r="E1968" s="95"/>
      <c r="F1968" s="95"/>
      <c r="G1968" s="95"/>
      <c r="H1968" s="95"/>
      <c r="I1968" s="95">
        <f>Parts_Purchase[[#This Row],[Qty In]]*Parts_Purchase[[#This Row],[MRP]]</f>
        <v>0</v>
      </c>
      <c r="J1968" s="14">
        <f t="shared" si="70"/>
        <v>1</v>
      </c>
      <c r="K1968" s="37">
        <f t="shared" si="71"/>
        <v>1900</v>
      </c>
    </row>
    <row r="1969" spans="1:11" x14ac:dyDescent="0.35">
      <c r="A1969" s="93"/>
      <c r="B1969" s="94"/>
      <c r="C1969" s="95"/>
      <c r="D1969" s="95"/>
      <c r="E1969" s="95"/>
      <c r="F1969" s="95"/>
      <c r="G1969" s="95"/>
      <c r="H1969" s="95"/>
      <c r="I1969" s="95">
        <f>Parts_Purchase[[#This Row],[Qty In]]*Parts_Purchase[[#This Row],[MRP]]</f>
        <v>0</v>
      </c>
      <c r="J1969" s="14">
        <f t="shared" si="70"/>
        <v>1</v>
      </c>
      <c r="K1969" s="37">
        <f t="shared" si="71"/>
        <v>1900</v>
      </c>
    </row>
    <row r="1970" spans="1:11" x14ac:dyDescent="0.35">
      <c r="A1970" s="93"/>
      <c r="B1970" s="94"/>
      <c r="C1970" s="95"/>
      <c r="D1970" s="95"/>
      <c r="E1970" s="95"/>
      <c r="F1970" s="95"/>
      <c r="G1970" s="95"/>
      <c r="H1970" s="95"/>
      <c r="I1970" s="95">
        <f>Parts_Purchase[[#This Row],[Qty In]]*Parts_Purchase[[#This Row],[MRP]]</f>
        <v>0</v>
      </c>
      <c r="J1970" s="14">
        <f t="shared" si="70"/>
        <v>1</v>
      </c>
      <c r="K1970" s="37">
        <f t="shared" si="71"/>
        <v>1900</v>
      </c>
    </row>
    <row r="1971" spans="1:11" x14ac:dyDescent="0.35">
      <c r="A1971" s="93"/>
      <c r="B1971" s="94"/>
      <c r="C1971" s="95"/>
      <c r="D1971" s="95"/>
      <c r="E1971" s="95"/>
      <c r="F1971" s="95"/>
      <c r="G1971" s="95"/>
      <c r="H1971" s="95"/>
      <c r="I1971" s="95">
        <f>Parts_Purchase[[#This Row],[Qty In]]*Parts_Purchase[[#This Row],[MRP]]</f>
        <v>0</v>
      </c>
      <c r="J1971" s="14">
        <f t="shared" si="70"/>
        <v>1</v>
      </c>
      <c r="K1971" s="37">
        <f t="shared" si="71"/>
        <v>1900</v>
      </c>
    </row>
    <row r="1972" spans="1:11" x14ac:dyDescent="0.35">
      <c r="A1972" s="93"/>
      <c r="B1972" s="94"/>
      <c r="C1972" s="95"/>
      <c r="D1972" s="95"/>
      <c r="E1972" s="95"/>
      <c r="F1972" s="95"/>
      <c r="G1972" s="95"/>
      <c r="H1972" s="95"/>
      <c r="I1972" s="95">
        <f>Parts_Purchase[[#This Row],[Qty In]]*Parts_Purchase[[#This Row],[MRP]]</f>
        <v>0</v>
      </c>
      <c r="J1972" s="14">
        <f t="shared" si="70"/>
        <v>1</v>
      </c>
      <c r="K1972" s="37">
        <f t="shared" si="71"/>
        <v>1900</v>
      </c>
    </row>
    <row r="1973" spans="1:11" x14ac:dyDescent="0.35">
      <c r="A1973" s="93"/>
      <c r="B1973" s="94"/>
      <c r="C1973" s="95"/>
      <c r="D1973" s="95"/>
      <c r="E1973" s="95"/>
      <c r="F1973" s="95"/>
      <c r="G1973" s="95"/>
      <c r="H1973" s="95"/>
      <c r="I1973" s="95">
        <f>Parts_Purchase[[#This Row],[Qty In]]*Parts_Purchase[[#This Row],[MRP]]</f>
        <v>0</v>
      </c>
      <c r="J1973" s="14">
        <f t="shared" si="70"/>
        <v>1</v>
      </c>
      <c r="K1973" s="37">
        <f t="shared" si="71"/>
        <v>1900</v>
      </c>
    </row>
    <row r="1974" spans="1:11" x14ac:dyDescent="0.35">
      <c r="A1974" s="93"/>
      <c r="B1974" s="94"/>
      <c r="C1974" s="95"/>
      <c r="D1974" s="95"/>
      <c r="E1974" s="95"/>
      <c r="F1974" s="95"/>
      <c r="G1974" s="95"/>
      <c r="H1974" s="95"/>
      <c r="I1974" s="95">
        <f>Parts_Purchase[[#This Row],[Qty In]]*Parts_Purchase[[#This Row],[MRP]]</f>
        <v>0</v>
      </c>
      <c r="J1974" s="14">
        <f t="shared" si="70"/>
        <v>1</v>
      </c>
      <c r="K1974" s="37">
        <f t="shared" si="71"/>
        <v>1900</v>
      </c>
    </row>
    <row r="1975" spans="1:11" x14ac:dyDescent="0.35">
      <c r="A1975" s="93"/>
      <c r="B1975" s="94"/>
      <c r="C1975" s="95"/>
      <c r="D1975" s="95"/>
      <c r="E1975" s="95"/>
      <c r="F1975" s="95"/>
      <c r="G1975" s="95"/>
      <c r="H1975" s="95"/>
      <c r="I1975" s="95">
        <f>Parts_Purchase[[#This Row],[Qty In]]*Parts_Purchase[[#This Row],[MRP]]</f>
        <v>0</v>
      </c>
      <c r="J1975" s="14">
        <f t="shared" si="70"/>
        <v>1</v>
      </c>
      <c r="K1975" s="37">
        <f t="shared" si="71"/>
        <v>1900</v>
      </c>
    </row>
    <row r="1976" spans="1:11" x14ac:dyDescent="0.35">
      <c r="A1976" s="93"/>
      <c r="B1976" s="94"/>
      <c r="C1976" s="95"/>
      <c r="D1976" s="95"/>
      <c r="E1976" s="95"/>
      <c r="F1976" s="95"/>
      <c r="G1976" s="95"/>
      <c r="H1976" s="95"/>
      <c r="I1976" s="95">
        <f>Parts_Purchase[[#This Row],[Qty In]]*Parts_Purchase[[#This Row],[MRP]]</f>
        <v>0</v>
      </c>
      <c r="J1976" s="14">
        <f t="shared" si="70"/>
        <v>1</v>
      </c>
      <c r="K1976" s="37">
        <f t="shared" si="71"/>
        <v>1900</v>
      </c>
    </row>
    <row r="1977" spans="1:11" x14ac:dyDescent="0.35">
      <c r="A1977" s="93"/>
      <c r="B1977" s="94"/>
      <c r="C1977" s="95"/>
      <c r="D1977" s="95"/>
      <c r="E1977" s="95"/>
      <c r="F1977" s="95"/>
      <c r="G1977" s="95"/>
      <c r="H1977" s="95"/>
      <c r="I1977" s="95">
        <f>Parts_Purchase[[#This Row],[Qty In]]*Parts_Purchase[[#This Row],[MRP]]</f>
        <v>0</v>
      </c>
      <c r="J1977" s="14">
        <f t="shared" si="70"/>
        <v>1</v>
      </c>
      <c r="K1977" s="37">
        <f t="shared" si="71"/>
        <v>1900</v>
      </c>
    </row>
    <row r="1978" spans="1:11" x14ac:dyDescent="0.35">
      <c r="A1978" s="93"/>
      <c r="B1978" s="94"/>
      <c r="C1978" s="95"/>
      <c r="D1978" s="95"/>
      <c r="E1978" s="95"/>
      <c r="F1978" s="95"/>
      <c r="G1978" s="95"/>
      <c r="H1978" s="95"/>
      <c r="I1978" s="95">
        <f>Parts_Purchase[[#This Row],[Qty In]]*Parts_Purchase[[#This Row],[MRP]]</f>
        <v>0</v>
      </c>
      <c r="J1978" s="14">
        <f t="shared" si="70"/>
        <v>1</v>
      </c>
      <c r="K1978" s="37">
        <f t="shared" si="71"/>
        <v>1900</v>
      </c>
    </row>
    <row r="1979" spans="1:11" x14ac:dyDescent="0.35">
      <c r="A1979" s="93"/>
      <c r="B1979" s="94"/>
      <c r="C1979" s="95"/>
      <c r="D1979" s="95"/>
      <c r="E1979" s="95"/>
      <c r="F1979" s="95"/>
      <c r="G1979" s="95"/>
      <c r="H1979" s="95"/>
      <c r="I1979" s="95">
        <f>Parts_Purchase[[#This Row],[Qty In]]*Parts_Purchase[[#This Row],[MRP]]</f>
        <v>0</v>
      </c>
      <c r="J1979" s="14">
        <f t="shared" si="70"/>
        <v>1</v>
      </c>
      <c r="K1979" s="37">
        <f t="shared" si="71"/>
        <v>1900</v>
      </c>
    </row>
    <row r="1980" spans="1:11" x14ac:dyDescent="0.35">
      <c r="A1980" s="93"/>
      <c r="B1980" s="94"/>
      <c r="C1980" s="95"/>
      <c r="D1980" s="95"/>
      <c r="E1980" s="95"/>
      <c r="F1980" s="95"/>
      <c r="G1980" s="95"/>
      <c r="H1980" s="95"/>
      <c r="I1980" s="95">
        <f>Parts_Purchase[[#This Row],[Qty In]]*Parts_Purchase[[#This Row],[MRP]]</f>
        <v>0</v>
      </c>
      <c r="J1980" s="14">
        <f t="shared" si="70"/>
        <v>1</v>
      </c>
      <c r="K1980" s="37">
        <f t="shared" si="71"/>
        <v>1900</v>
      </c>
    </row>
    <row r="1981" spans="1:11" x14ac:dyDescent="0.35">
      <c r="A1981" s="93"/>
      <c r="B1981" s="94"/>
      <c r="C1981" s="95"/>
      <c r="D1981" s="95"/>
      <c r="E1981" s="95"/>
      <c r="F1981" s="95"/>
      <c r="G1981" s="95"/>
      <c r="H1981" s="95"/>
      <c r="I1981" s="95">
        <f>Parts_Purchase[[#This Row],[Qty In]]*Parts_Purchase[[#This Row],[MRP]]</f>
        <v>0</v>
      </c>
      <c r="J1981" s="14">
        <f t="shared" si="70"/>
        <v>1</v>
      </c>
      <c r="K1981" s="37">
        <f t="shared" si="71"/>
        <v>1900</v>
      </c>
    </row>
    <row r="1982" spans="1:11" x14ac:dyDescent="0.35">
      <c r="A1982" s="93"/>
      <c r="B1982" s="94"/>
      <c r="C1982" s="95"/>
      <c r="D1982" s="95"/>
      <c r="E1982" s="95"/>
      <c r="F1982" s="95"/>
      <c r="G1982" s="95"/>
      <c r="H1982" s="95"/>
      <c r="I1982" s="95">
        <f>Parts_Purchase[[#This Row],[Qty In]]*Parts_Purchase[[#This Row],[MRP]]</f>
        <v>0</v>
      </c>
      <c r="J1982" s="14">
        <f t="shared" si="70"/>
        <v>1</v>
      </c>
      <c r="K1982" s="37">
        <f t="shared" si="71"/>
        <v>1900</v>
      </c>
    </row>
    <row r="1983" spans="1:11" x14ac:dyDescent="0.35">
      <c r="A1983" s="93"/>
      <c r="B1983" s="94"/>
      <c r="C1983" s="95"/>
      <c r="D1983" s="95"/>
      <c r="E1983" s="95"/>
      <c r="F1983" s="95"/>
      <c r="G1983" s="95"/>
      <c r="H1983" s="95"/>
      <c r="I1983" s="95">
        <f>Parts_Purchase[[#This Row],[Qty In]]*Parts_Purchase[[#This Row],[MRP]]</f>
        <v>0</v>
      </c>
      <c r="J1983" s="14">
        <f t="shared" si="70"/>
        <v>1</v>
      </c>
      <c r="K1983" s="37">
        <f t="shared" si="71"/>
        <v>1900</v>
      </c>
    </row>
    <row r="1984" spans="1:11" x14ac:dyDescent="0.35">
      <c r="A1984" s="93"/>
      <c r="B1984" s="94"/>
      <c r="C1984" s="95"/>
      <c r="D1984" s="95"/>
      <c r="E1984" s="95"/>
      <c r="F1984" s="95"/>
      <c r="G1984" s="95"/>
      <c r="H1984" s="95"/>
      <c r="I1984" s="95">
        <f>Parts_Purchase[[#This Row],[Qty In]]*Parts_Purchase[[#This Row],[MRP]]</f>
        <v>0</v>
      </c>
      <c r="J1984" s="14">
        <f t="shared" si="70"/>
        <v>1</v>
      </c>
      <c r="K1984" s="37">
        <f t="shared" si="71"/>
        <v>1900</v>
      </c>
    </row>
    <row r="1985" spans="1:11" x14ac:dyDescent="0.35">
      <c r="A1985" s="93"/>
      <c r="B1985" s="94"/>
      <c r="C1985" s="95"/>
      <c r="D1985" s="95"/>
      <c r="E1985" s="95"/>
      <c r="F1985" s="95"/>
      <c r="G1985" s="95"/>
      <c r="H1985" s="95"/>
      <c r="I1985" s="95">
        <f>Parts_Purchase[[#This Row],[Qty In]]*Parts_Purchase[[#This Row],[MRP]]</f>
        <v>0</v>
      </c>
      <c r="J1985" s="14">
        <f t="shared" si="70"/>
        <v>1</v>
      </c>
      <c r="K1985" s="37">
        <f t="shared" si="71"/>
        <v>1900</v>
      </c>
    </row>
    <row r="1986" spans="1:11" x14ac:dyDescent="0.35">
      <c r="A1986" s="93"/>
      <c r="B1986" s="94"/>
      <c r="C1986" s="95"/>
      <c r="D1986" s="95"/>
      <c r="E1986" s="95"/>
      <c r="F1986" s="95"/>
      <c r="G1986" s="95"/>
      <c r="H1986" s="95"/>
      <c r="I1986" s="95">
        <f>Parts_Purchase[[#This Row],[Qty In]]*Parts_Purchase[[#This Row],[MRP]]</f>
        <v>0</v>
      </c>
      <c r="J1986" s="14">
        <f t="shared" si="70"/>
        <v>1</v>
      </c>
      <c r="K1986" s="37">
        <f t="shared" si="71"/>
        <v>1900</v>
      </c>
    </row>
    <row r="1987" spans="1:11" x14ac:dyDescent="0.35">
      <c r="A1987" s="93"/>
      <c r="B1987" s="94"/>
      <c r="C1987" s="95"/>
      <c r="D1987" s="95"/>
      <c r="E1987" s="95"/>
      <c r="F1987" s="95"/>
      <c r="G1987" s="95"/>
      <c r="H1987" s="95"/>
      <c r="I1987" s="95">
        <f>Parts_Purchase[[#This Row],[Qty In]]*Parts_Purchase[[#This Row],[MRP]]</f>
        <v>0</v>
      </c>
      <c r="J1987" s="14">
        <f t="shared" si="70"/>
        <v>1</v>
      </c>
      <c r="K1987" s="37">
        <f t="shared" si="71"/>
        <v>1900</v>
      </c>
    </row>
    <row r="1988" spans="1:11" x14ac:dyDescent="0.35">
      <c r="A1988" s="93"/>
      <c r="B1988" s="94"/>
      <c r="C1988" s="95"/>
      <c r="D1988" s="95"/>
      <c r="E1988" s="95"/>
      <c r="F1988" s="95"/>
      <c r="G1988" s="95"/>
      <c r="H1988" s="95"/>
      <c r="I1988" s="95">
        <f>Parts_Purchase[[#This Row],[Qty In]]*Parts_Purchase[[#This Row],[MRP]]</f>
        <v>0</v>
      </c>
      <c r="J1988" s="14">
        <f t="shared" si="70"/>
        <v>1</v>
      </c>
      <c r="K1988" s="37">
        <f t="shared" si="71"/>
        <v>1900</v>
      </c>
    </row>
    <row r="1989" spans="1:11" x14ac:dyDescent="0.35">
      <c r="A1989" s="93"/>
      <c r="B1989" s="94"/>
      <c r="C1989" s="95"/>
      <c r="D1989" s="95"/>
      <c r="E1989" s="95"/>
      <c r="F1989" s="95"/>
      <c r="G1989" s="95"/>
      <c r="H1989" s="95"/>
      <c r="I1989" s="95">
        <f>Parts_Purchase[[#This Row],[Qty In]]*Parts_Purchase[[#This Row],[MRP]]</f>
        <v>0</v>
      </c>
      <c r="J1989" s="14">
        <f t="shared" si="70"/>
        <v>1</v>
      </c>
      <c r="K1989" s="37">
        <f t="shared" si="71"/>
        <v>1900</v>
      </c>
    </row>
    <row r="1990" spans="1:11" x14ac:dyDescent="0.35">
      <c r="A1990" s="93"/>
      <c r="B1990" s="94"/>
      <c r="C1990" s="95"/>
      <c r="D1990" s="95"/>
      <c r="E1990" s="95"/>
      <c r="F1990" s="95"/>
      <c r="G1990" s="95"/>
      <c r="H1990" s="95"/>
      <c r="I1990" s="95">
        <f>Parts_Purchase[[#This Row],[Qty In]]*Parts_Purchase[[#This Row],[MRP]]</f>
        <v>0</v>
      </c>
      <c r="J1990" s="14">
        <f t="shared" si="70"/>
        <v>1</v>
      </c>
      <c r="K1990" s="37">
        <f t="shared" si="71"/>
        <v>1900</v>
      </c>
    </row>
    <row r="1991" spans="1:11" x14ac:dyDescent="0.35">
      <c r="A1991" s="93"/>
      <c r="B1991" s="94"/>
      <c r="C1991" s="95"/>
      <c r="D1991" s="95"/>
      <c r="E1991" s="95"/>
      <c r="F1991" s="95"/>
      <c r="G1991" s="95"/>
      <c r="H1991" s="95"/>
      <c r="I1991" s="95">
        <f>Parts_Purchase[[#This Row],[Qty In]]*Parts_Purchase[[#This Row],[MRP]]</f>
        <v>0</v>
      </c>
      <c r="J1991" s="14">
        <f t="shared" si="70"/>
        <v>1</v>
      </c>
      <c r="K1991" s="37">
        <f t="shared" si="71"/>
        <v>1900</v>
      </c>
    </row>
    <row r="1992" spans="1:11" x14ac:dyDescent="0.35">
      <c r="A1992" s="93"/>
      <c r="B1992" s="94"/>
      <c r="C1992" s="95"/>
      <c r="D1992" s="95"/>
      <c r="E1992" s="95"/>
      <c r="F1992" s="95"/>
      <c r="G1992" s="95"/>
      <c r="H1992" s="95"/>
      <c r="I1992" s="95">
        <f>Parts_Purchase[[#This Row],[Qty In]]*Parts_Purchase[[#This Row],[MRP]]</f>
        <v>0</v>
      </c>
      <c r="J1992" s="14">
        <f t="shared" si="70"/>
        <v>1</v>
      </c>
      <c r="K1992" s="37">
        <f t="shared" si="71"/>
        <v>1900</v>
      </c>
    </row>
    <row r="1993" spans="1:11" x14ac:dyDescent="0.35">
      <c r="A1993" s="93"/>
      <c r="B1993" s="94"/>
      <c r="C1993" s="95"/>
      <c r="D1993" s="95"/>
      <c r="E1993" s="95"/>
      <c r="F1993" s="95"/>
      <c r="G1993" s="95"/>
      <c r="H1993" s="95"/>
      <c r="I1993" s="95">
        <f>Parts_Purchase[[#This Row],[Qty In]]*Parts_Purchase[[#This Row],[MRP]]</f>
        <v>0</v>
      </c>
      <c r="J1993" s="14">
        <f t="shared" si="70"/>
        <v>1</v>
      </c>
      <c r="K1993" s="37">
        <f t="shared" si="71"/>
        <v>1900</v>
      </c>
    </row>
    <row r="1994" spans="1:11" x14ac:dyDescent="0.35">
      <c r="A1994" s="93"/>
      <c r="B1994" s="94"/>
      <c r="C1994" s="95"/>
      <c r="D1994" s="95"/>
      <c r="E1994" s="95"/>
      <c r="F1994" s="95"/>
      <c r="G1994" s="95"/>
      <c r="H1994" s="95"/>
      <c r="I1994" s="95">
        <f>Parts_Purchase[[#This Row],[Qty In]]*Parts_Purchase[[#This Row],[MRP]]</f>
        <v>0</v>
      </c>
      <c r="J1994" s="14">
        <f t="shared" si="70"/>
        <v>1</v>
      </c>
      <c r="K1994" s="37">
        <f t="shared" si="71"/>
        <v>1900</v>
      </c>
    </row>
    <row r="1995" spans="1:11" x14ac:dyDescent="0.35">
      <c r="A1995" s="93"/>
      <c r="B1995" s="94"/>
      <c r="C1995" s="95"/>
      <c r="D1995" s="95"/>
      <c r="E1995" s="95"/>
      <c r="F1995" s="95"/>
      <c r="G1995" s="95"/>
      <c r="H1995" s="95"/>
      <c r="I1995" s="95">
        <f>Parts_Purchase[[#This Row],[Qty In]]*Parts_Purchase[[#This Row],[MRP]]</f>
        <v>0</v>
      </c>
      <c r="J1995" s="14">
        <f t="shared" si="70"/>
        <v>1</v>
      </c>
      <c r="K1995" s="37">
        <f t="shared" si="71"/>
        <v>1900</v>
      </c>
    </row>
    <row r="1996" spans="1:11" x14ac:dyDescent="0.35">
      <c r="A1996" s="93"/>
      <c r="B1996" s="94"/>
      <c r="C1996" s="95"/>
      <c r="D1996" s="95"/>
      <c r="E1996" s="95"/>
      <c r="F1996" s="95"/>
      <c r="G1996" s="95"/>
      <c r="H1996" s="95"/>
      <c r="I1996" s="95">
        <f>Parts_Purchase[[#This Row],[Qty In]]*Parts_Purchase[[#This Row],[MRP]]</f>
        <v>0</v>
      </c>
      <c r="J1996" s="14">
        <f t="shared" si="70"/>
        <v>1</v>
      </c>
      <c r="K1996" s="37">
        <f t="shared" si="71"/>
        <v>1900</v>
      </c>
    </row>
    <row r="1997" spans="1:11" x14ac:dyDescent="0.35">
      <c r="A1997" s="93"/>
      <c r="B1997" s="94"/>
      <c r="C1997" s="95"/>
      <c r="D1997" s="95"/>
      <c r="E1997" s="95"/>
      <c r="F1997" s="95"/>
      <c r="G1997" s="95"/>
      <c r="H1997" s="95"/>
      <c r="I1997" s="95">
        <f>Parts_Purchase[[#This Row],[Qty In]]*Parts_Purchase[[#This Row],[MRP]]</f>
        <v>0</v>
      </c>
      <c r="J1997" s="14">
        <f t="shared" si="70"/>
        <v>1</v>
      </c>
      <c r="K1997" s="37">
        <f t="shared" si="71"/>
        <v>1900</v>
      </c>
    </row>
    <row r="1998" spans="1:11" x14ac:dyDescent="0.35">
      <c r="A1998" s="93"/>
      <c r="B1998" s="94"/>
      <c r="C1998" s="95"/>
      <c r="D1998" s="95"/>
      <c r="E1998" s="95"/>
      <c r="F1998" s="95"/>
      <c r="G1998" s="95"/>
      <c r="H1998" s="95"/>
      <c r="I1998" s="95">
        <f>Parts_Purchase[[#This Row],[Qty In]]*Parts_Purchase[[#This Row],[MRP]]</f>
        <v>0</v>
      </c>
      <c r="J1998" s="14">
        <f t="shared" si="70"/>
        <v>1</v>
      </c>
      <c r="K1998" s="37">
        <f t="shared" si="71"/>
        <v>1900</v>
      </c>
    </row>
    <row r="1999" spans="1:11" x14ac:dyDescent="0.35">
      <c r="A1999" s="93"/>
      <c r="B1999" s="94"/>
      <c r="C1999" s="95"/>
      <c r="D1999" s="95"/>
      <c r="E1999" s="95"/>
      <c r="F1999" s="95"/>
      <c r="G1999" s="95"/>
      <c r="H1999" s="95"/>
      <c r="I1999" s="95">
        <f>Parts_Purchase[[#This Row],[Qty In]]*Parts_Purchase[[#This Row],[MRP]]</f>
        <v>0</v>
      </c>
      <c r="J1999" s="14">
        <f t="shared" si="70"/>
        <v>1</v>
      </c>
      <c r="K1999" s="37">
        <f t="shared" si="71"/>
        <v>1900</v>
      </c>
    </row>
    <row r="2000" spans="1:11" x14ac:dyDescent="0.35">
      <c r="A2000" s="93"/>
      <c r="B2000" s="94"/>
      <c r="C2000" s="95"/>
      <c r="D2000" s="95"/>
      <c r="E2000" s="95"/>
      <c r="F2000" s="95"/>
      <c r="G2000" s="95"/>
      <c r="H2000" s="95"/>
      <c r="I2000" s="95">
        <f>Parts_Purchase[[#This Row],[Qty In]]*Parts_Purchase[[#This Row],[MRP]]</f>
        <v>0</v>
      </c>
      <c r="J2000" s="14">
        <f t="shared" si="70"/>
        <v>1</v>
      </c>
      <c r="K2000" s="37">
        <f t="shared" si="71"/>
        <v>1900</v>
      </c>
    </row>
    <row r="2001" spans="1:11" x14ac:dyDescent="0.35">
      <c r="A2001" s="93"/>
      <c r="B2001" s="94"/>
      <c r="C2001" s="95"/>
      <c r="D2001" s="95"/>
      <c r="E2001" s="95"/>
      <c r="F2001" s="95"/>
      <c r="G2001" s="95"/>
      <c r="H2001" s="95"/>
      <c r="I2001" s="95">
        <f>Parts_Purchase[[#This Row],[Qty In]]*Parts_Purchase[[#This Row],[MRP]]</f>
        <v>0</v>
      </c>
      <c r="J2001" s="14">
        <f t="shared" si="70"/>
        <v>1</v>
      </c>
      <c r="K2001" s="37">
        <f t="shared" si="71"/>
        <v>1900</v>
      </c>
    </row>
    <row r="2002" spans="1:11" x14ac:dyDescent="0.35">
      <c r="A2002" s="93"/>
      <c r="B2002" s="94"/>
      <c r="C2002" s="95"/>
      <c r="D2002" s="95"/>
      <c r="E2002" s="95"/>
      <c r="F2002" s="95"/>
      <c r="G2002" s="95"/>
      <c r="H2002" s="95"/>
      <c r="I2002" s="95">
        <f>Parts_Purchase[[#This Row],[Qty In]]*Parts_Purchase[[#This Row],[MRP]]</f>
        <v>0</v>
      </c>
      <c r="J2002" s="14">
        <f t="shared" si="70"/>
        <v>1</v>
      </c>
      <c r="K2002" s="37">
        <f t="shared" si="71"/>
        <v>1900</v>
      </c>
    </row>
    <row r="2003" spans="1:11" x14ac:dyDescent="0.35">
      <c r="A2003" s="93"/>
      <c r="B2003" s="94"/>
      <c r="C2003" s="95"/>
      <c r="D2003" s="95"/>
      <c r="E2003" s="95"/>
      <c r="F2003" s="95"/>
      <c r="G2003" s="95"/>
      <c r="H2003" s="95"/>
      <c r="I2003" s="95">
        <f>Parts_Purchase[[#This Row],[Qty In]]*Parts_Purchase[[#This Row],[MRP]]</f>
        <v>0</v>
      </c>
      <c r="J2003" s="14">
        <f t="shared" si="70"/>
        <v>1</v>
      </c>
      <c r="K2003" s="37">
        <f t="shared" si="71"/>
        <v>1900</v>
      </c>
    </row>
    <row r="2004" spans="1:11" x14ac:dyDescent="0.35">
      <c r="A2004" s="93"/>
      <c r="B2004" s="94"/>
      <c r="C2004" s="95"/>
      <c r="D2004" s="95"/>
      <c r="E2004" s="95"/>
      <c r="F2004" s="95"/>
      <c r="G2004" s="95"/>
      <c r="H2004" s="95"/>
      <c r="I2004" s="95">
        <f>Parts_Purchase[[#This Row],[Qty In]]*Parts_Purchase[[#This Row],[MRP]]</f>
        <v>0</v>
      </c>
      <c r="J2004" s="14">
        <f t="shared" si="70"/>
        <v>1</v>
      </c>
      <c r="K2004" s="37">
        <f t="shared" si="71"/>
        <v>1900</v>
      </c>
    </row>
    <row r="2005" spans="1:11" x14ac:dyDescent="0.35">
      <c r="A2005" s="93"/>
      <c r="B2005" s="94"/>
      <c r="C2005" s="95"/>
      <c r="D2005" s="95"/>
      <c r="E2005" s="95"/>
      <c r="F2005" s="95"/>
      <c r="G2005" s="95"/>
      <c r="H2005" s="95"/>
      <c r="I2005" s="95">
        <f>Parts_Purchase[[#This Row],[Qty In]]*Parts_Purchase[[#This Row],[MRP]]</f>
        <v>0</v>
      </c>
      <c r="J2005" s="14">
        <f t="shared" si="70"/>
        <v>1</v>
      </c>
      <c r="K2005" s="37">
        <f t="shared" si="71"/>
        <v>1900</v>
      </c>
    </row>
    <row r="2006" spans="1:11" x14ac:dyDescent="0.35">
      <c r="A2006" s="93"/>
      <c r="B2006" s="94"/>
      <c r="C2006" s="95"/>
      <c r="D2006" s="95"/>
      <c r="E2006" s="95"/>
      <c r="F2006" s="95"/>
      <c r="G2006" s="95"/>
      <c r="H2006" s="95"/>
      <c r="I2006" s="95">
        <f>Parts_Purchase[[#This Row],[Qty In]]*Parts_Purchase[[#This Row],[MRP]]</f>
        <v>0</v>
      </c>
      <c r="J2006" s="14">
        <f t="shared" si="70"/>
        <v>1</v>
      </c>
      <c r="K2006" s="37">
        <f t="shared" si="71"/>
        <v>1900</v>
      </c>
    </row>
    <row r="2007" spans="1:11" x14ac:dyDescent="0.35">
      <c r="A2007" s="93"/>
      <c r="B2007" s="94"/>
      <c r="C2007" s="95"/>
      <c r="D2007" s="95"/>
      <c r="E2007" s="95"/>
      <c r="F2007" s="95"/>
      <c r="G2007" s="95"/>
      <c r="H2007" s="95"/>
      <c r="I2007" s="95">
        <f>Parts_Purchase[[#This Row],[Qty In]]*Parts_Purchase[[#This Row],[MRP]]</f>
        <v>0</v>
      </c>
      <c r="J2007" s="14">
        <f t="shared" ref="J2007:J2070" si="72">MONTH(B2007)</f>
        <v>1</v>
      </c>
      <c r="K2007" s="37">
        <f t="shared" ref="K2007:K2070" si="73">YEAR(B2007)</f>
        <v>1900</v>
      </c>
    </row>
    <row r="2008" spans="1:11" x14ac:dyDescent="0.35">
      <c r="A2008" s="93"/>
      <c r="B2008" s="94"/>
      <c r="C2008" s="95"/>
      <c r="D2008" s="95"/>
      <c r="E2008" s="95"/>
      <c r="F2008" s="95"/>
      <c r="G2008" s="95"/>
      <c r="H2008" s="95"/>
      <c r="I2008" s="95">
        <f>Parts_Purchase[[#This Row],[Qty In]]*Parts_Purchase[[#This Row],[MRP]]</f>
        <v>0</v>
      </c>
      <c r="J2008" s="14">
        <f t="shared" si="72"/>
        <v>1</v>
      </c>
      <c r="K2008" s="37">
        <f t="shared" si="73"/>
        <v>1900</v>
      </c>
    </row>
    <row r="2009" spans="1:11" x14ac:dyDescent="0.35">
      <c r="A2009" s="93"/>
      <c r="B2009" s="94"/>
      <c r="C2009" s="95"/>
      <c r="D2009" s="95"/>
      <c r="E2009" s="95"/>
      <c r="F2009" s="95"/>
      <c r="G2009" s="95"/>
      <c r="H2009" s="95"/>
      <c r="I2009" s="95">
        <f>Parts_Purchase[[#This Row],[Qty In]]*Parts_Purchase[[#This Row],[MRP]]</f>
        <v>0</v>
      </c>
      <c r="J2009" s="14">
        <f t="shared" si="72"/>
        <v>1</v>
      </c>
      <c r="K2009" s="37">
        <f t="shared" si="73"/>
        <v>1900</v>
      </c>
    </row>
    <row r="2010" spans="1:11" x14ac:dyDescent="0.35">
      <c r="A2010" s="93"/>
      <c r="B2010" s="94"/>
      <c r="C2010" s="95"/>
      <c r="D2010" s="95"/>
      <c r="E2010" s="95"/>
      <c r="F2010" s="95"/>
      <c r="G2010" s="95"/>
      <c r="H2010" s="95"/>
      <c r="I2010" s="95">
        <f>Parts_Purchase[[#This Row],[Qty In]]*Parts_Purchase[[#This Row],[MRP]]</f>
        <v>0</v>
      </c>
      <c r="J2010" s="14">
        <f t="shared" si="72"/>
        <v>1</v>
      </c>
      <c r="K2010" s="37">
        <f t="shared" si="73"/>
        <v>1900</v>
      </c>
    </row>
    <row r="2011" spans="1:11" x14ac:dyDescent="0.35">
      <c r="A2011" s="93"/>
      <c r="B2011" s="94"/>
      <c r="C2011" s="95"/>
      <c r="D2011" s="95"/>
      <c r="E2011" s="95"/>
      <c r="F2011" s="95"/>
      <c r="G2011" s="95"/>
      <c r="H2011" s="95"/>
      <c r="I2011" s="95">
        <f>Parts_Purchase[[#This Row],[Qty In]]*Parts_Purchase[[#This Row],[MRP]]</f>
        <v>0</v>
      </c>
      <c r="J2011" s="14">
        <f t="shared" si="72"/>
        <v>1</v>
      </c>
      <c r="K2011" s="37">
        <f t="shared" si="73"/>
        <v>1900</v>
      </c>
    </row>
    <row r="2012" spans="1:11" x14ac:dyDescent="0.35">
      <c r="A2012" s="93"/>
      <c r="B2012" s="94"/>
      <c r="C2012" s="95"/>
      <c r="D2012" s="95"/>
      <c r="E2012" s="95"/>
      <c r="F2012" s="95"/>
      <c r="G2012" s="95"/>
      <c r="H2012" s="95"/>
      <c r="I2012" s="95">
        <f>Parts_Purchase[[#This Row],[Qty In]]*Parts_Purchase[[#This Row],[MRP]]</f>
        <v>0</v>
      </c>
      <c r="J2012" s="14">
        <f t="shared" si="72"/>
        <v>1</v>
      </c>
      <c r="K2012" s="37">
        <f t="shared" si="73"/>
        <v>1900</v>
      </c>
    </row>
    <row r="2013" spans="1:11" x14ac:dyDescent="0.35">
      <c r="A2013" s="93"/>
      <c r="B2013" s="94"/>
      <c r="C2013" s="95"/>
      <c r="D2013" s="95"/>
      <c r="E2013" s="95"/>
      <c r="F2013" s="95"/>
      <c r="G2013" s="95"/>
      <c r="H2013" s="95"/>
      <c r="I2013" s="95">
        <f>Parts_Purchase[[#This Row],[Qty In]]*Parts_Purchase[[#This Row],[MRP]]</f>
        <v>0</v>
      </c>
      <c r="J2013" s="14">
        <f t="shared" si="72"/>
        <v>1</v>
      </c>
      <c r="K2013" s="37">
        <f t="shared" si="73"/>
        <v>1900</v>
      </c>
    </row>
    <row r="2014" spans="1:11" x14ac:dyDescent="0.35">
      <c r="A2014" s="93"/>
      <c r="B2014" s="94"/>
      <c r="C2014" s="95"/>
      <c r="D2014" s="95"/>
      <c r="E2014" s="95"/>
      <c r="F2014" s="95"/>
      <c r="G2014" s="95"/>
      <c r="H2014" s="95"/>
      <c r="I2014" s="95">
        <f>Parts_Purchase[[#This Row],[Qty In]]*Parts_Purchase[[#This Row],[MRP]]</f>
        <v>0</v>
      </c>
      <c r="J2014" s="14">
        <f t="shared" si="72"/>
        <v>1</v>
      </c>
      <c r="K2014" s="37">
        <f t="shared" si="73"/>
        <v>1900</v>
      </c>
    </row>
    <row r="2015" spans="1:11" x14ac:dyDescent="0.35">
      <c r="A2015" s="93"/>
      <c r="B2015" s="94"/>
      <c r="C2015" s="95"/>
      <c r="D2015" s="95"/>
      <c r="E2015" s="95"/>
      <c r="F2015" s="95"/>
      <c r="G2015" s="95"/>
      <c r="H2015" s="95"/>
      <c r="I2015" s="95">
        <f>Parts_Purchase[[#This Row],[Qty In]]*Parts_Purchase[[#This Row],[MRP]]</f>
        <v>0</v>
      </c>
      <c r="J2015" s="14">
        <f t="shared" si="72"/>
        <v>1</v>
      </c>
      <c r="K2015" s="37">
        <f t="shared" si="73"/>
        <v>1900</v>
      </c>
    </row>
    <row r="2016" spans="1:11" x14ac:dyDescent="0.35">
      <c r="A2016" s="93"/>
      <c r="B2016" s="94"/>
      <c r="C2016" s="95"/>
      <c r="D2016" s="95"/>
      <c r="E2016" s="95"/>
      <c r="F2016" s="95"/>
      <c r="G2016" s="95"/>
      <c r="H2016" s="95"/>
      <c r="I2016" s="95">
        <f>Parts_Purchase[[#This Row],[Qty In]]*Parts_Purchase[[#This Row],[MRP]]</f>
        <v>0</v>
      </c>
      <c r="J2016" s="14">
        <f t="shared" si="72"/>
        <v>1</v>
      </c>
      <c r="K2016" s="37">
        <f t="shared" si="73"/>
        <v>1900</v>
      </c>
    </row>
    <row r="2017" spans="1:11" x14ac:dyDescent="0.35">
      <c r="A2017" s="93"/>
      <c r="B2017" s="94"/>
      <c r="C2017" s="95"/>
      <c r="D2017" s="95"/>
      <c r="E2017" s="95"/>
      <c r="F2017" s="95"/>
      <c r="G2017" s="95"/>
      <c r="H2017" s="95"/>
      <c r="I2017" s="95">
        <f>Parts_Purchase[[#This Row],[Qty In]]*Parts_Purchase[[#This Row],[MRP]]</f>
        <v>0</v>
      </c>
      <c r="J2017" s="14">
        <f t="shared" si="72"/>
        <v>1</v>
      </c>
      <c r="K2017" s="37">
        <f t="shared" si="73"/>
        <v>1900</v>
      </c>
    </row>
    <row r="2018" spans="1:11" x14ac:dyDescent="0.35">
      <c r="A2018" s="93"/>
      <c r="B2018" s="94"/>
      <c r="C2018" s="95"/>
      <c r="D2018" s="95"/>
      <c r="E2018" s="95"/>
      <c r="F2018" s="95"/>
      <c r="G2018" s="95"/>
      <c r="H2018" s="95"/>
      <c r="I2018" s="95">
        <f>Parts_Purchase[[#This Row],[Qty In]]*Parts_Purchase[[#This Row],[MRP]]</f>
        <v>0</v>
      </c>
      <c r="J2018" s="14">
        <f t="shared" si="72"/>
        <v>1</v>
      </c>
      <c r="K2018" s="37">
        <f t="shared" si="73"/>
        <v>1900</v>
      </c>
    </row>
    <row r="2019" spans="1:11" x14ac:dyDescent="0.35">
      <c r="A2019" s="93"/>
      <c r="B2019" s="94"/>
      <c r="C2019" s="95"/>
      <c r="D2019" s="95"/>
      <c r="E2019" s="95"/>
      <c r="F2019" s="95"/>
      <c r="G2019" s="95"/>
      <c r="H2019" s="95"/>
      <c r="I2019" s="95">
        <f>Parts_Purchase[[#This Row],[Qty In]]*Parts_Purchase[[#This Row],[MRP]]</f>
        <v>0</v>
      </c>
      <c r="J2019" s="14">
        <f t="shared" si="72"/>
        <v>1</v>
      </c>
      <c r="K2019" s="37">
        <f t="shared" si="73"/>
        <v>1900</v>
      </c>
    </row>
    <row r="2020" spans="1:11" x14ac:dyDescent="0.35">
      <c r="A2020" s="93"/>
      <c r="B2020" s="94"/>
      <c r="C2020" s="95"/>
      <c r="D2020" s="95"/>
      <c r="E2020" s="95"/>
      <c r="F2020" s="95"/>
      <c r="G2020" s="95"/>
      <c r="H2020" s="95"/>
      <c r="I2020" s="95">
        <f>Parts_Purchase[[#This Row],[Qty In]]*Parts_Purchase[[#This Row],[MRP]]</f>
        <v>0</v>
      </c>
      <c r="J2020" s="14">
        <f t="shared" si="72"/>
        <v>1</v>
      </c>
      <c r="K2020" s="37">
        <f t="shared" si="73"/>
        <v>1900</v>
      </c>
    </row>
    <row r="2021" spans="1:11" x14ac:dyDescent="0.35">
      <c r="A2021" s="93"/>
      <c r="B2021" s="94"/>
      <c r="C2021" s="95"/>
      <c r="D2021" s="95"/>
      <c r="E2021" s="95"/>
      <c r="F2021" s="95"/>
      <c r="G2021" s="95"/>
      <c r="H2021" s="95"/>
      <c r="I2021" s="95">
        <f>Parts_Purchase[[#This Row],[Qty In]]*Parts_Purchase[[#This Row],[MRP]]</f>
        <v>0</v>
      </c>
      <c r="J2021" s="14">
        <f t="shared" si="72"/>
        <v>1</v>
      </c>
      <c r="K2021" s="37">
        <f t="shared" si="73"/>
        <v>1900</v>
      </c>
    </row>
    <row r="2022" spans="1:11" x14ac:dyDescent="0.35">
      <c r="A2022" s="93"/>
      <c r="B2022" s="94"/>
      <c r="C2022" s="95"/>
      <c r="D2022" s="95"/>
      <c r="E2022" s="95"/>
      <c r="F2022" s="95"/>
      <c r="G2022" s="95"/>
      <c r="H2022" s="95"/>
      <c r="I2022" s="95">
        <f>Parts_Purchase[[#This Row],[Qty In]]*Parts_Purchase[[#This Row],[MRP]]</f>
        <v>0</v>
      </c>
      <c r="J2022" s="14">
        <f t="shared" si="72"/>
        <v>1</v>
      </c>
      <c r="K2022" s="37">
        <f t="shared" si="73"/>
        <v>1900</v>
      </c>
    </row>
    <row r="2023" spans="1:11" x14ac:dyDescent="0.35">
      <c r="A2023" s="93"/>
      <c r="B2023" s="94"/>
      <c r="C2023" s="95"/>
      <c r="D2023" s="95"/>
      <c r="E2023" s="95"/>
      <c r="F2023" s="95"/>
      <c r="G2023" s="95"/>
      <c r="H2023" s="95"/>
      <c r="I2023" s="95">
        <f>Parts_Purchase[[#This Row],[Qty In]]*Parts_Purchase[[#This Row],[MRP]]</f>
        <v>0</v>
      </c>
      <c r="J2023" s="14">
        <f t="shared" si="72"/>
        <v>1</v>
      </c>
      <c r="K2023" s="37">
        <f t="shared" si="73"/>
        <v>1900</v>
      </c>
    </row>
    <row r="2024" spans="1:11" x14ac:dyDescent="0.35">
      <c r="A2024" s="93"/>
      <c r="B2024" s="94"/>
      <c r="C2024" s="95"/>
      <c r="D2024" s="95"/>
      <c r="E2024" s="95"/>
      <c r="F2024" s="95"/>
      <c r="G2024" s="95"/>
      <c r="H2024" s="95"/>
      <c r="I2024" s="95">
        <f>Parts_Purchase[[#This Row],[Qty In]]*Parts_Purchase[[#This Row],[MRP]]</f>
        <v>0</v>
      </c>
      <c r="J2024" s="14">
        <f t="shared" si="72"/>
        <v>1</v>
      </c>
      <c r="K2024" s="37">
        <f t="shared" si="73"/>
        <v>1900</v>
      </c>
    </row>
    <row r="2025" spans="1:11" x14ac:dyDescent="0.35">
      <c r="A2025" s="93"/>
      <c r="B2025" s="94"/>
      <c r="C2025" s="95"/>
      <c r="D2025" s="95"/>
      <c r="E2025" s="95"/>
      <c r="F2025" s="95"/>
      <c r="G2025" s="95"/>
      <c r="H2025" s="95"/>
      <c r="I2025" s="95">
        <f>Parts_Purchase[[#This Row],[Qty In]]*Parts_Purchase[[#This Row],[MRP]]</f>
        <v>0</v>
      </c>
      <c r="J2025" s="14">
        <f t="shared" si="72"/>
        <v>1</v>
      </c>
      <c r="K2025" s="37">
        <f t="shared" si="73"/>
        <v>1900</v>
      </c>
    </row>
    <row r="2026" spans="1:11" x14ac:dyDescent="0.35">
      <c r="A2026" s="93"/>
      <c r="B2026" s="94"/>
      <c r="C2026" s="95"/>
      <c r="D2026" s="95"/>
      <c r="E2026" s="95"/>
      <c r="F2026" s="95"/>
      <c r="G2026" s="95"/>
      <c r="H2026" s="95"/>
      <c r="I2026" s="95">
        <f>Parts_Purchase[[#This Row],[Qty In]]*Parts_Purchase[[#This Row],[MRP]]</f>
        <v>0</v>
      </c>
      <c r="J2026" s="14">
        <f t="shared" si="72"/>
        <v>1</v>
      </c>
      <c r="K2026" s="37">
        <f t="shared" si="73"/>
        <v>1900</v>
      </c>
    </row>
    <row r="2027" spans="1:11" x14ac:dyDescent="0.35">
      <c r="A2027" s="93"/>
      <c r="B2027" s="94"/>
      <c r="C2027" s="95"/>
      <c r="D2027" s="95"/>
      <c r="E2027" s="95"/>
      <c r="F2027" s="95"/>
      <c r="G2027" s="95"/>
      <c r="H2027" s="95"/>
      <c r="I2027" s="95">
        <f>Parts_Purchase[[#This Row],[Qty In]]*Parts_Purchase[[#This Row],[MRP]]</f>
        <v>0</v>
      </c>
      <c r="J2027" s="14">
        <f t="shared" si="72"/>
        <v>1</v>
      </c>
      <c r="K2027" s="37">
        <f t="shared" si="73"/>
        <v>1900</v>
      </c>
    </row>
    <row r="2028" spans="1:11" x14ac:dyDescent="0.35">
      <c r="A2028" s="93"/>
      <c r="B2028" s="94"/>
      <c r="C2028" s="95"/>
      <c r="D2028" s="95"/>
      <c r="E2028" s="95"/>
      <c r="F2028" s="95"/>
      <c r="G2028" s="95"/>
      <c r="H2028" s="95"/>
      <c r="I2028" s="95">
        <f>Parts_Purchase[[#This Row],[Qty In]]*Parts_Purchase[[#This Row],[MRP]]</f>
        <v>0</v>
      </c>
      <c r="J2028" s="14">
        <f t="shared" si="72"/>
        <v>1</v>
      </c>
      <c r="K2028" s="37">
        <f t="shared" si="73"/>
        <v>1900</v>
      </c>
    </row>
    <row r="2029" spans="1:11" x14ac:dyDescent="0.35">
      <c r="A2029" s="93"/>
      <c r="B2029" s="94"/>
      <c r="C2029" s="95"/>
      <c r="D2029" s="95"/>
      <c r="E2029" s="95"/>
      <c r="F2029" s="95"/>
      <c r="G2029" s="95"/>
      <c r="H2029" s="95"/>
      <c r="I2029" s="95">
        <f>Parts_Purchase[[#This Row],[Qty In]]*Parts_Purchase[[#This Row],[MRP]]</f>
        <v>0</v>
      </c>
      <c r="J2029" s="14">
        <f t="shared" si="72"/>
        <v>1</v>
      </c>
      <c r="K2029" s="37">
        <f t="shared" si="73"/>
        <v>1900</v>
      </c>
    </row>
    <row r="2030" spans="1:11" x14ac:dyDescent="0.35">
      <c r="A2030" s="93"/>
      <c r="B2030" s="94"/>
      <c r="C2030" s="95"/>
      <c r="D2030" s="95"/>
      <c r="E2030" s="95"/>
      <c r="F2030" s="95"/>
      <c r="G2030" s="95"/>
      <c r="H2030" s="95"/>
      <c r="I2030" s="95">
        <f>Parts_Purchase[[#This Row],[Qty In]]*Parts_Purchase[[#This Row],[MRP]]</f>
        <v>0</v>
      </c>
      <c r="J2030" s="14">
        <f t="shared" si="72"/>
        <v>1</v>
      </c>
      <c r="K2030" s="37">
        <f t="shared" si="73"/>
        <v>1900</v>
      </c>
    </row>
    <row r="2031" spans="1:11" x14ac:dyDescent="0.35">
      <c r="A2031" s="93"/>
      <c r="B2031" s="94"/>
      <c r="C2031" s="95"/>
      <c r="D2031" s="95"/>
      <c r="E2031" s="95"/>
      <c r="F2031" s="95"/>
      <c r="G2031" s="95"/>
      <c r="H2031" s="95"/>
      <c r="I2031" s="95">
        <f>Parts_Purchase[[#This Row],[Qty In]]*Parts_Purchase[[#This Row],[MRP]]</f>
        <v>0</v>
      </c>
      <c r="J2031" s="14">
        <f t="shared" si="72"/>
        <v>1</v>
      </c>
      <c r="K2031" s="37">
        <f t="shared" si="73"/>
        <v>1900</v>
      </c>
    </row>
    <row r="2032" spans="1:11" x14ac:dyDescent="0.35">
      <c r="A2032" s="93"/>
      <c r="B2032" s="94"/>
      <c r="C2032" s="95"/>
      <c r="D2032" s="95"/>
      <c r="E2032" s="95"/>
      <c r="F2032" s="95"/>
      <c r="G2032" s="95"/>
      <c r="H2032" s="95"/>
      <c r="I2032" s="95">
        <f>Parts_Purchase[[#This Row],[Qty In]]*Parts_Purchase[[#This Row],[MRP]]</f>
        <v>0</v>
      </c>
      <c r="J2032" s="14">
        <f t="shared" si="72"/>
        <v>1</v>
      </c>
      <c r="K2032" s="37">
        <f t="shared" si="73"/>
        <v>1900</v>
      </c>
    </row>
    <row r="2033" spans="1:11" x14ac:dyDescent="0.35">
      <c r="A2033" s="93"/>
      <c r="B2033" s="94"/>
      <c r="C2033" s="95"/>
      <c r="D2033" s="95"/>
      <c r="E2033" s="95"/>
      <c r="F2033" s="95"/>
      <c r="G2033" s="95"/>
      <c r="H2033" s="95"/>
      <c r="I2033" s="95">
        <f>Parts_Purchase[[#This Row],[Qty In]]*Parts_Purchase[[#This Row],[MRP]]</f>
        <v>0</v>
      </c>
      <c r="J2033" s="14">
        <f t="shared" si="72"/>
        <v>1</v>
      </c>
      <c r="K2033" s="37">
        <f t="shared" si="73"/>
        <v>1900</v>
      </c>
    </row>
    <row r="2034" spans="1:11" x14ac:dyDescent="0.35">
      <c r="A2034" s="93"/>
      <c r="B2034" s="94"/>
      <c r="C2034" s="95"/>
      <c r="D2034" s="95"/>
      <c r="E2034" s="95"/>
      <c r="F2034" s="95"/>
      <c r="G2034" s="95"/>
      <c r="H2034" s="95"/>
      <c r="I2034" s="95">
        <f>Parts_Purchase[[#This Row],[Qty In]]*Parts_Purchase[[#This Row],[MRP]]</f>
        <v>0</v>
      </c>
      <c r="J2034" s="14">
        <f t="shared" si="72"/>
        <v>1</v>
      </c>
      <c r="K2034" s="37">
        <f t="shared" si="73"/>
        <v>1900</v>
      </c>
    </row>
    <row r="2035" spans="1:11" x14ac:dyDescent="0.35">
      <c r="A2035" s="93"/>
      <c r="B2035" s="94"/>
      <c r="C2035" s="95"/>
      <c r="D2035" s="95"/>
      <c r="E2035" s="95"/>
      <c r="F2035" s="95"/>
      <c r="G2035" s="95"/>
      <c r="H2035" s="95"/>
      <c r="I2035" s="95">
        <f>Parts_Purchase[[#This Row],[Qty In]]*Parts_Purchase[[#This Row],[MRP]]</f>
        <v>0</v>
      </c>
      <c r="J2035" s="14">
        <f t="shared" si="72"/>
        <v>1</v>
      </c>
      <c r="K2035" s="37">
        <f t="shared" si="73"/>
        <v>1900</v>
      </c>
    </row>
    <row r="2036" spans="1:11" x14ac:dyDescent="0.35">
      <c r="A2036" s="93"/>
      <c r="B2036" s="94"/>
      <c r="C2036" s="95"/>
      <c r="D2036" s="95"/>
      <c r="E2036" s="95"/>
      <c r="F2036" s="95"/>
      <c r="G2036" s="95"/>
      <c r="H2036" s="95"/>
      <c r="I2036" s="95">
        <f>Parts_Purchase[[#This Row],[Qty In]]*Parts_Purchase[[#This Row],[MRP]]</f>
        <v>0</v>
      </c>
      <c r="J2036" s="14">
        <f t="shared" si="72"/>
        <v>1</v>
      </c>
      <c r="K2036" s="37">
        <f t="shared" si="73"/>
        <v>1900</v>
      </c>
    </row>
    <row r="2037" spans="1:11" x14ac:dyDescent="0.35">
      <c r="A2037" s="93"/>
      <c r="B2037" s="94"/>
      <c r="C2037" s="95"/>
      <c r="D2037" s="95"/>
      <c r="E2037" s="95"/>
      <c r="F2037" s="95"/>
      <c r="G2037" s="95"/>
      <c r="H2037" s="95"/>
      <c r="I2037" s="95">
        <f>Parts_Purchase[[#This Row],[Qty In]]*Parts_Purchase[[#This Row],[MRP]]</f>
        <v>0</v>
      </c>
      <c r="J2037" s="14">
        <f t="shared" si="72"/>
        <v>1</v>
      </c>
      <c r="K2037" s="37">
        <f t="shared" si="73"/>
        <v>1900</v>
      </c>
    </row>
    <row r="2038" spans="1:11" x14ac:dyDescent="0.35">
      <c r="A2038" s="93"/>
      <c r="B2038" s="94"/>
      <c r="C2038" s="95"/>
      <c r="D2038" s="95"/>
      <c r="E2038" s="95"/>
      <c r="F2038" s="95"/>
      <c r="G2038" s="95"/>
      <c r="H2038" s="95"/>
      <c r="I2038" s="95">
        <f>Parts_Purchase[[#This Row],[Qty In]]*Parts_Purchase[[#This Row],[MRP]]</f>
        <v>0</v>
      </c>
      <c r="J2038" s="14">
        <f t="shared" si="72"/>
        <v>1</v>
      </c>
      <c r="K2038" s="37">
        <f t="shared" si="73"/>
        <v>1900</v>
      </c>
    </row>
    <row r="2039" spans="1:11" x14ac:dyDescent="0.35">
      <c r="A2039" s="93"/>
      <c r="B2039" s="94"/>
      <c r="C2039" s="95"/>
      <c r="D2039" s="95"/>
      <c r="E2039" s="95"/>
      <c r="F2039" s="95"/>
      <c r="G2039" s="95"/>
      <c r="H2039" s="95"/>
      <c r="I2039" s="95">
        <f>Parts_Purchase[[#This Row],[Qty In]]*Parts_Purchase[[#This Row],[MRP]]</f>
        <v>0</v>
      </c>
      <c r="J2039" s="14">
        <f t="shared" si="72"/>
        <v>1</v>
      </c>
      <c r="K2039" s="37">
        <f t="shared" si="73"/>
        <v>1900</v>
      </c>
    </row>
    <row r="2040" spans="1:11" x14ac:dyDescent="0.35">
      <c r="A2040" s="93"/>
      <c r="B2040" s="94"/>
      <c r="C2040" s="95"/>
      <c r="D2040" s="95"/>
      <c r="E2040" s="95"/>
      <c r="F2040" s="95"/>
      <c r="G2040" s="95"/>
      <c r="H2040" s="95"/>
      <c r="I2040" s="95">
        <f>Parts_Purchase[[#This Row],[Qty In]]*Parts_Purchase[[#This Row],[MRP]]</f>
        <v>0</v>
      </c>
      <c r="J2040" s="14">
        <f t="shared" si="72"/>
        <v>1</v>
      </c>
      <c r="K2040" s="37">
        <f t="shared" si="73"/>
        <v>1900</v>
      </c>
    </row>
    <row r="2041" spans="1:11" x14ac:dyDescent="0.35">
      <c r="A2041" s="93"/>
      <c r="B2041" s="94"/>
      <c r="C2041" s="95"/>
      <c r="D2041" s="95"/>
      <c r="E2041" s="95"/>
      <c r="F2041" s="95"/>
      <c r="G2041" s="95"/>
      <c r="H2041" s="95"/>
      <c r="I2041" s="95">
        <f>Parts_Purchase[[#This Row],[Qty In]]*Parts_Purchase[[#This Row],[MRP]]</f>
        <v>0</v>
      </c>
      <c r="J2041" s="14">
        <f t="shared" si="72"/>
        <v>1</v>
      </c>
      <c r="K2041" s="37">
        <f t="shared" si="73"/>
        <v>1900</v>
      </c>
    </row>
    <row r="2042" spans="1:11" x14ac:dyDescent="0.35">
      <c r="A2042" s="93"/>
      <c r="B2042" s="94"/>
      <c r="C2042" s="95"/>
      <c r="D2042" s="95"/>
      <c r="E2042" s="95"/>
      <c r="F2042" s="95"/>
      <c r="G2042" s="95"/>
      <c r="H2042" s="95"/>
      <c r="I2042" s="95">
        <f>Parts_Purchase[[#This Row],[Qty In]]*Parts_Purchase[[#This Row],[MRP]]</f>
        <v>0</v>
      </c>
      <c r="J2042" s="14">
        <f t="shared" si="72"/>
        <v>1</v>
      </c>
      <c r="K2042" s="37">
        <f t="shared" si="73"/>
        <v>1900</v>
      </c>
    </row>
    <row r="2043" spans="1:11" x14ac:dyDescent="0.35">
      <c r="A2043" s="93"/>
      <c r="B2043" s="94"/>
      <c r="C2043" s="95"/>
      <c r="D2043" s="95"/>
      <c r="E2043" s="95"/>
      <c r="F2043" s="95"/>
      <c r="G2043" s="95"/>
      <c r="H2043" s="95"/>
      <c r="I2043" s="95">
        <f>Parts_Purchase[[#This Row],[Qty In]]*Parts_Purchase[[#This Row],[MRP]]</f>
        <v>0</v>
      </c>
      <c r="J2043" s="14">
        <f t="shared" si="72"/>
        <v>1</v>
      </c>
      <c r="K2043" s="37">
        <f t="shared" si="73"/>
        <v>1900</v>
      </c>
    </row>
    <row r="2044" spans="1:11" x14ac:dyDescent="0.35">
      <c r="A2044" s="93"/>
      <c r="B2044" s="94"/>
      <c r="C2044" s="95"/>
      <c r="D2044" s="95"/>
      <c r="E2044" s="95"/>
      <c r="F2044" s="95"/>
      <c r="G2044" s="95"/>
      <c r="H2044" s="95"/>
      <c r="I2044" s="95">
        <f>Parts_Purchase[[#This Row],[Qty In]]*Parts_Purchase[[#This Row],[MRP]]</f>
        <v>0</v>
      </c>
      <c r="J2044" s="14">
        <f t="shared" si="72"/>
        <v>1</v>
      </c>
      <c r="K2044" s="37">
        <f t="shared" si="73"/>
        <v>1900</v>
      </c>
    </row>
    <row r="2045" spans="1:11" x14ac:dyDescent="0.35">
      <c r="A2045" s="93"/>
      <c r="B2045" s="94"/>
      <c r="C2045" s="95"/>
      <c r="D2045" s="95"/>
      <c r="E2045" s="95"/>
      <c r="F2045" s="95"/>
      <c r="G2045" s="95"/>
      <c r="H2045" s="95"/>
      <c r="I2045" s="95">
        <f>Parts_Purchase[[#This Row],[Qty In]]*Parts_Purchase[[#This Row],[MRP]]</f>
        <v>0</v>
      </c>
      <c r="J2045" s="14">
        <f t="shared" si="72"/>
        <v>1</v>
      </c>
      <c r="K2045" s="37">
        <f t="shared" si="73"/>
        <v>1900</v>
      </c>
    </row>
    <row r="2046" spans="1:11" x14ac:dyDescent="0.35">
      <c r="A2046" s="93"/>
      <c r="B2046" s="94"/>
      <c r="C2046" s="95"/>
      <c r="D2046" s="95"/>
      <c r="E2046" s="95"/>
      <c r="F2046" s="95"/>
      <c r="G2046" s="95"/>
      <c r="H2046" s="95"/>
      <c r="I2046" s="95">
        <f>Parts_Purchase[[#This Row],[Qty In]]*Parts_Purchase[[#This Row],[MRP]]</f>
        <v>0</v>
      </c>
      <c r="J2046" s="14">
        <f t="shared" si="72"/>
        <v>1</v>
      </c>
      <c r="K2046" s="37">
        <f t="shared" si="73"/>
        <v>1900</v>
      </c>
    </row>
    <row r="2047" spans="1:11" x14ac:dyDescent="0.35">
      <c r="A2047" s="93"/>
      <c r="B2047" s="94"/>
      <c r="C2047" s="95"/>
      <c r="D2047" s="95"/>
      <c r="E2047" s="95"/>
      <c r="F2047" s="95"/>
      <c r="G2047" s="95"/>
      <c r="H2047" s="95"/>
      <c r="I2047" s="95">
        <f>Parts_Purchase[[#This Row],[Qty In]]*Parts_Purchase[[#This Row],[MRP]]</f>
        <v>0</v>
      </c>
      <c r="J2047" s="14">
        <f t="shared" si="72"/>
        <v>1</v>
      </c>
      <c r="K2047" s="37">
        <f t="shared" si="73"/>
        <v>1900</v>
      </c>
    </row>
    <row r="2048" spans="1:11" x14ac:dyDescent="0.35">
      <c r="A2048" s="93"/>
      <c r="B2048" s="94"/>
      <c r="C2048" s="95"/>
      <c r="D2048" s="95"/>
      <c r="E2048" s="95"/>
      <c r="F2048" s="95"/>
      <c r="G2048" s="95"/>
      <c r="H2048" s="95"/>
      <c r="I2048" s="95">
        <f>Parts_Purchase[[#This Row],[Qty In]]*Parts_Purchase[[#This Row],[MRP]]</f>
        <v>0</v>
      </c>
      <c r="J2048" s="14">
        <f t="shared" si="72"/>
        <v>1</v>
      </c>
      <c r="K2048" s="37">
        <f t="shared" si="73"/>
        <v>1900</v>
      </c>
    </row>
    <row r="2049" spans="1:11" x14ac:dyDescent="0.35">
      <c r="A2049" s="93"/>
      <c r="B2049" s="94"/>
      <c r="C2049" s="95"/>
      <c r="D2049" s="95"/>
      <c r="E2049" s="95"/>
      <c r="F2049" s="95"/>
      <c r="G2049" s="95"/>
      <c r="H2049" s="95"/>
      <c r="I2049" s="95">
        <f>Parts_Purchase[[#This Row],[Qty In]]*Parts_Purchase[[#This Row],[MRP]]</f>
        <v>0</v>
      </c>
      <c r="J2049" s="14">
        <f t="shared" si="72"/>
        <v>1</v>
      </c>
      <c r="K2049" s="37">
        <f t="shared" si="73"/>
        <v>1900</v>
      </c>
    </row>
    <row r="2050" spans="1:11" x14ac:dyDescent="0.35">
      <c r="A2050" s="93"/>
      <c r="B2050" s="94"/>
      <c r="C2050" s="95"/>
      <c r="D2050" s="95"/>
      <c r="E2050" s="95"/>
      <c r="F2050" s="95"/>
      <c r="G2050" s="95"/>
      <c r="H2050" s="95"/>
      <c r="I2050" s="95">
        <f>Parts_Purchase[[#This Row],[Qty In]]*Parts_Purchase[[#This Row],[MRP]]</f>
        <v>0</v>
      </c>
      <c r="J2050" s="14">
        <f t="shared" si="72"/>
        <v>1</v>
      </c>
      <c r="K2050" s="37">
        <f t="shared" si="73"/>
        <v>1900</v>
      </c>
    </row>
    <row r="2051" spans="1:11" x14ac:dyDescent="0.35">
      <c r="A2051" s="93"/>
      <c r="B2051" s="94"/>
      <c r="C2051" s="95"/>
      <c r="D2051" s="95"/>
      <c r="E2051" s="95"/>
      <c r="F2051" s="95"/>
      <c r="G2051" s="95"/>
      <c r="H2051" s="95"/>
      <c r="I2051" s="95">
        <f>Parts_Purchase[[#This Row],[Qty In]]*Parts_Purchase[[#This Row],[MRP]]</f>
        <v>0</v>
      </c>
      <c r="J2051" s="14">
        <f t="shared" si="72"/>
        <v>1</v>
      </c>
      <c r="K2051" s="37">
        <f t="shared" si="73"/>
        <v>1900</v>
      </c>
    </row>
    <row r="2052" spans="1:11" x14ac:dyDescent="0.35">
      <c r="A2052" s="93"/>
      <c r="B2052" s="94"/>
      <c r="C2052" s="95"/>
      <c r="D2052" s="95"/>
      <c r="E2052" s="95"/>
      <c r="F2052" s="95"/>
      <c r="G2052" s="95"/>
      <c r="H2052" s="95"/>
      <c r="I2052" s="95">
        <f>Parts_Purchase[[#This Row],[Qty In]]*Parts_Purchase[[#This Row],[MRP]]</f>
        <v>0</v>
      </c>
      <c r="J2052" s="14">
        <f t="shared" si="72"/>
        <v>1</v>
      </c>
      <c r="K2052" s="37">
        <f t="shared" si="73"/>
        <v>1900</v>
      </c>
    </row>
    <row r="2053" spans="1:11" x14ac:dyDescent="0.35">
      <c r="A2053" s="93"/>
      <c r="B2053" s="94"/>
      <c r="C2053" s="95"/>
      <c r="D2053" s="95"/>
      <c r="E2053" s="95"/>
      <c r="F2053" s="95"/>
      <c r="G2053" s="95"/>
      <c r="H2053" s="95"/>
      <c r="I2053" s="95">
        <f>Parts_Purchase[[#This Row],[Qty In]]*Parts_Purchase[[#This Row],[MRP]]</f>
        <v>0</v>
      </c>
      <c r="J2053" s="14">
        <f t="shared" si="72"/>
        <v>1</v>
      </c>
      <c r="K2053" s="37">
        <f t="shared" si="73"/>
        <v>1900</v>
      </c>
    </row>
    <row r="2054" spans="1:11" x14ac:dyDescent="0.35">
      <c r="A2054" s="93"/>
      <c r="B2054" s="94"/>
      <c r="C2054" s="95"/>
      <c r="D2054" s="95"/>
      <c r="E2054" s="95"/>
      <c r="F2054" s="95"/>
      <c r="G2054" s="95"/>
      <c r="H2054" s="95"/>
      <c r="I2054" s="95">
        <f>Parts_Purchase[[#This Row],[Qty In]]*Parts_Purchase[[#This Row],[MRP]]</f>
        <v>0</v>
      </c>
      <c r="J2054" s="14">
        <f t="shared" si="72"/>
        <v>1</v>
      </c>
      <c r="K2054" s="37">
        <f t="shared" si="73"/>
        <v>1900</v>
      </c>
    </row>
    <row r="2055" spans="1:11" x14ac:dyDescent="0.35">
      <c r="A2055" s="93"/>
      <c r="B2055" s="94"/>
      <c r="C2055" s="95"/>
      <c r="D2055" s="95"/>
      <c r="E2055" s="95"/>
      <c r="F2055" s="95"/>
      <c r="G2055" s="95"/>
      <c r="H2055" s="95"/>
      <c r="I2055" s="95">
        <f>Parts_Purchase[[#This Row],[Qty In]]*Parts_Purchase[[#This Row],[MRP]]</f>
        <v>0</v>
      </c>
      <c r="J2055" s="14">
        <f t="shared" si="72"/>
        <v>1</v>
      </c>
      <c r="K2055" s="37">
        <f t="shared" si="73"/>
        <v>1900</v>
      </c>
    </row>
    <row r="2056" spans="1:11" x14ac:dyDescent="0.35">
      <c r="A2056" s="93"/>
      <c r="B2056" s="94"/>
      <c r="C2056" s="95"/>
      <c r="D2056" s="95"/>
      <c r="E2056" s="95"/>
      <c r="F2056" s="95"/>
      <c r="G2056" s="95"/>
      <c r="H2056" s="95"/>
      <c r="I2056" s="95">
        <f>Parts_Purchase[[#This Row],[Qty In]]*Parts_Purchase[[#This Row],[MRP]]</f>
        <v>0</v>
      </c>
      <c r="J2056" s="14">
        <f t="shared" si="72"/>
        <v>1</v>
      </c>
      <c r="K2056" s="37">
        <f t="shared" si="73"/>
        <v>1900</v>
      </c>
    </row>
    <row r="2057" spans="1:11" x14ac:dyDescent="0.35">
      <c r="A2057" s="93"/>
      <c r="B2057" s="94"/>
      <c r="C2057" s="95"/>
      <c r="D2057" s="95"/>
      <c r="E2057" s="95"/>
      <c r="F2057" s="95"/>
      <c r="G2057" s="95"/>
      <c r="H2057" s="95"/>
      <c r="I2057" s="95">
        <f>Parts_Purchase[[#This Row],[Qty In]]*Parts_Purchase[[#This Row],[MRP]]</f>
        <v>0</v>
      </c>
      <c r="J2057" s="14">
        <f t="shared" si="72"/>
        <v>1</v>
      </c>
      <c r="K2057" s="37">
        <f t="shared" si="73"/>
        <v>1900</v>
      </c>
    </row>
    <row r="2058" spans="1:11" x14ac:dyDescent="0.35">
      <c r="A2058" s="93"/>
      <c r="B2058" s="94"/>
      <c r="C2058" s="95"/>
      <c r="D2058" s="95"/>
      <c r="E2058" s="95"/>
      <c r="F2058" s="95"/>
      <c r="G2058" s="95"/>
      <c r="H2058" s="95"/>
      <c r="I2058" s="95">
        <f>Parts_Purchase[[#This Row],[Qty In]]*Parts_Purchase[[#This Row],[MRP]]</f>
        <v>0</v>
      </c>
      <c r="J2058" s="14">
        <f t="shared" si="72"/>
        <v>1</v>
      </c>
      <c r="K2058" s="37">
        <f t="shared" si="73"/>
        <v>1900</v>
      </c>
    </row>
    <row r="2059" spans="1:11" x14ac:dyDescent="0.35">
      <c r="A2059" s="93"/>
      <c r="B2059" s="94"/>
      <c r="C2059" s="95"/>
      <c r="D2059" s="95"/>
      <c r="E2059" s="95"/>
      <c r="F2059" s="95"/>
      <c r="G2059" s="95"/>
      <c r="H2059" s="95"/>
      <c r="I2059" s="95">
        <f>Parts_Purchase[[#This Row],[Qty In]]*Parts_Purchase[[#This Row],[MRP]]</f>
        <v>0</v>
      </c>
      <c r="J2059" s="14">
        <f t="shared" si="72"/>
        <v>1</v>
      </c>
      <c r="K2059" s="37">
        <f t="shared" si="73"/>
        <v>1900</v>
      </c>
    </row>
    <row r="2060" spans="1:11" x14ac:dyDescent="0.35">
      <c r="A2060" s="93"/>
      <c r="B2060" s="94"/>
      <c r="C2060" s="95"/>
      <c r="D2060" s="95"/>
      <c r="E2060" s="95"/>
      <c r="F2060" s="95"/>
      <c r="G2060" s="95"/>
      <c r="H2060" s="95"/>
      <c r="I2060" s="95">
        <f>Parts_Purchase[[#This Row],[Qty In]]*Parts_Purchase[[#This Row],[MRP]]</f>
        <v>0</v>
      </c>
      <c r="J2060" s="14">
        <f t="shared" si="72"/>
        <v>1</v>
      </c>
      <c r="K2060" s="37">
        <f t="shared" si="73"/>
        <v>1900</v>
      </c>
    </row>
    <row r="2061" spans="1:11" x14ac:dyDescent="0.35">
      <c r="A2061" s="93"/>
      <c r="B2061" s="94"/>
      <c r="C2061" s="95"/>
      <c r="D2061" s="95"/>
      <c r="E2061" s="95"/>
      <c r="F2061" s="95"/>
      <c r="G2061" s="95"/>
      <c r="H2061" s="95"/>
      <c r="I2061" s="95">
        <f>Parts_Purchase[[#This Row],[Qty In]]*Parts_Purchase[[#This Row],[MRP]]</f>
        <v>0</v>
      </c>
      <c r="J2061" s="14">
        <f t="shared" si="72"/>
        <v>1</v>
      </c>
      <c r="K2061" s="37">
        <f t="shared" si="73"/>
        <v>1900</v>
      </c>
    </row>
    <row r="2062" spans="1:11" x14ac:dyDescent="0.35">
      <c r="A2062" s="93"/>
      <c r="B2062" s="94"/>
      <c r="C2062" s="95"/>
      <c r="D2062" s="95"/>
      <c r="E2062" s="95"/>
      <c r="F2062" s="95"/>
      <c r="G2062" s="95"/>
      <c r="H2062" s="95"/>
      <c r="I2062" s="95">
        <f>Parts_Purchase[[#This Row],[Qty In]]*Parts_Purchase[[#This Row],[MRP]]</f>
        <v>0</v>
      </c>
      <c r="J2062" s="14">
        <f t="shared" si="72"/>
        <v>1</v>
      </c>
      <c r="K2062" s="37">
        <f t="shared" si="73"/>
        <v>1900</v>
      </c>
    </row>
    <row r="2063" spans="1:11" x14ac:dyDescent="0.35">
      <c r="A2063" s="93"/>
      <c r="B2063" s="94"/>
      <c r="C2063" s="95"/>
      <c r="D2063" s="95"/>
      <c r="E2063" s="95"/>
      <c r="F2063" s="95"/>
      <c r="G2063" s="95"/>
      <c r="H2063" s="95"/>
      <c r="I2063" s="95">
        <f>Parts_Purchase[[#This Row],[Qty In]]*Parts_Purchase[[#This Row],[MRP]]</f>
        <v>0</v>
      </c>
      <c r="J2063" s="14">
        <f t="shared" si="72"/>
        <v>1</v>
      </c>
      <c r="K2063" s="37">
        <f t="shared" si="73"/>
        <v>1900</v>
      </c>
    </row>
    <row r="2064" spans="1:11" x14ac:dyDescent="0.35">
      <c r="A2064" s="93"/>
      <c r="B2064" s="94"/>
      <c r="C2064" s="95"/>
      <c r="D2064" s="95"/>
      <c r="E2064" s="95"/>
      <c r="F2064" s="95"/>
      <c r="G2064" s="95"/>
      <c r="H2064" s="95"/>
      <c r="I2064" s="95">
        <f>Parts_Purchase[[#This Row],[Qty In]]*Parts_Purchase[[#This Row],[MRP]]</f>
        <v>0</v>
      </c>
      <c r="J2064" s="14">
        <f t="shared" si="72"/>
        <v>1</v>
      </c>
      <c r="K2064" s="37">
        <f t="shared" si="73"/>
        <v>1900</v>
      </c>
    </row>
    <row r="2065" spans="1:11" x14ac:dyDescent="0.35">
      <c r="A2065" s="93"/>
      <c r="B2065" s="94"/>
      <c r="C2065" s="95"/>
      <c r="D2065" s="95"/>
      <c r="E2065" s="95"/>
      <c r="F2065" s="95"/>
      <c r="G2065" s="95"/>
      <c r="H2065" s="95"/>
      <c r="I2065" s="95">
        <f>Parts_Purchase[[#This Row],[Qty In]]*Parts_Purchase[[#This Row],[MRP]]</f>
        <v>0</v>
      </c>
      <c r="J2065" s="14">
        <f t="shared" si="72"/>
        <v>1</v>
      </c>
      <c r="K2065" s="37">
        <f t="shared" si="73"/>
        <v>1900</v>
      </c>
    </row>
    <row r="2066" spans="1:11" x14ac:dyDescent="0.35">
      <c r="A2066" s="93"/>
      <c r="B2066" s="94"/>
      <c r="C2066" s="95"/>
      <c r="D2066" s="95"/>
      <c r="E2066" s="95"/>
      <c r="F2066" s="95"/>
      <c r="G2066" s="95"/>
      <c r="H2066" s="95"/>
      <c r="I2066" s="95">
        <f>Parts_Purchase[[#This Row],[Qty In]]*Parts_Purchase[[#This Row],[MRP]]</f>
        <v>0</v>
      </c>
      <c r="J2066" s="14">
        <f t="shared" si="72"/>
        <v>1</v>
      </c>
      <c r="K2066" s="37">
        <f t="shared" si="73"/>
        <v>1900</v>
      </c>
    </row>
    <row r="2067" spans="1:11" x14ac:dyDescent="0.35">
      <c r="A2067" s="93"/>
      <c r="B2067" s="94"/>
      <c r="C2067" s="95"/>
      <c r="D2067" s="95"/>
      <c r="E2067" s="95"/>
      <c r="F2067" s="95"/>
      <c r="G2067" s="95"/>
      <c r="H2067" s="95"/>
      <c r="I2067" s="95">
        <f>Parts_Purchase[[#This Row],[Qty In]]*Parts_Purchase[[#This Row],[MRP]]</f>
        <v>0</v>
      </c>
      <c r="J2067" s="14">
        <f t="shared" si="72"/>
        <v>1</v>
      </c>
      <c r="K2067" s="37">
        <f t="shared" si="73"/>
        <v>1900</v>
      </c>
    </row>
    <row r="2068" spans="1:11" x14ac:dyDescent="0.35">
      <c r="A2068" s="93"/>
      <c r="B2068" s="94"/>
      <c r="C2068" s="95"/>
      <c r="D2068" s="95"/>
      <c r="E2068" s="95"/>
      <c r="F2068" s="95"/>
      <c r="G2068" s="95"/>
      <c r="H2068" s="95"/>
      <c r="I2068" s="95">
        <f>Parts_Purchase[[#This Row],[Qty In]]*Parts_Purchase[[#This Row],[MRP]]</f>
        <v>0</v>
      </c>
      <c r="J2068" s="14">
        <f t="shared" si="72"/>
        <v>1</v>
      </c>
      <c r="K2068" s="37">
        <f t="shared" si="73"/>
        <v>1900</v>
      </c>
    </row>
    <row r="2069" spans="1:11" x14ac:dyDescent="0.35">
      <c r="A2069" s="93"/>
      <c r="B2069" s="94"/>
      <c r="C2069" s="95"/>
      <c r="D2069" s="95"/>
      <c r="E2069" s="95"/>
      <c r="F2069" s="95"/>
      <c r="G2069" s="95"/>
      <c r="H2069" s="95"/>
      <c r="I2069" s="95">
        <f>Parts_Purchase[[#This Row],[Qty In]]*Parts_Purchase[[#This Row],[MRP]]</f>
        <v>0</v>
      </c>
      <c r="J2069" s="14">
        <f t="shared" si="72"/>
        <v>1</v>
      </c>
      <c r="K2069" s="37">
        <f t="shared" si="73"/>
        <v>1900</v>
      </c>
    </row>
    <row r="2070" spans="1:11" x14ac:dyDescent="0.35">
      <c r="A2070" s="93"/>
      <c r="B2070" s="94"/>
      <c r="C2070" s="95"/>
      <c r="D2070" s="95"/>
      <c r="E2070" s="95"/>
      <c r="F2070" s="95"/>
      <c r="G2070" s="95"/>
      <c r="H2070" s="95"/>
      <c r="I2070" s="95">
        <f>Parts_Purchase[[#This Row],[Qty In]]*Parts_Purchase[[#This Row],[MRP]]</f>
        <v>0</v>
      </c>
      <c r="J2070" s="14">
        <f t="shared" si="72"/>
        <v>1</v>
      </c>
      <c r="K2070" s="37">
        <f t="shared" si="73"/>
        <v>1900</v>
      </c>
    </row>
    <row r="2071" spans="1:11" x14ac:dyDescent="0.35">
      <c r="A2071" s="93"/>
      <c r="B2071" s="94"/>
      <c r="C2071" s="95"/>
      <c r="D2071" s="95"/>
      <c r="E2071" s="95"/>
      <c r="F2071" s="95"/>
      <c r="G2071" s="95"/>
      <c r="H2071" s="95"/>
      <c r="I2071" s="95">
        <f>Parts_Purchase[[#This Row],[Qty In]]*Parts_Purchase[[#This Row],[MRP]]</f>
        <v>0</v>
      </c>
      <c r="J2071" s="14">
        <f t="shared" ref="J2071:J2134" si="74">MONTH(B2071)</f>
        <v>1</v>
      </c>
      <c r="K2071" s="37">
        <f t="shared" ref="K2071:K2134" si="75">YEAR(B2071)</f>
        <v>1900</v>
      </c>
    </row>
    <row r="2072" spans="1:11" x14ac:dyDescent="0.35">
      <c r="A2072" s="93"/>
      <c r="B2072" s="94"/>
      <c r="C2072" s="95"/>
      <c r="D2072" s="95"/>
      <c r="E2072" s="95"/>
      <c r="F2072" s="95"/>
      <c r="G2072" s="95"/>
      <c r="H2072" s="95"/>
      <c r="I2072" s="95">
        <f>Parts_Purchase[[#This Row],[Qty In]]*Parts_Purchase[[#This Row],[MRP]]</f>
        <v>0</v>
      </c>
      <c r="J2072" s="14">
        <f t="shared" si="74"/>
        <v>1</v>
      </c>
      <c r="K2072" s="37">
        <f t="shared" si="75"/>
        <v>1900</v>
      </c>
    </row>
    <row r="2073" spans="1:11" x14ac:dyDescent="0.35">
      <c r="A2073" s="93"/>
      <c r="B2073" s="94"/>
      <c r="C2073" s="95"/>
      <c r="D2073" s="95"/>
      <c r="E2073" s="95"/>
      <c r="F2073" s="95"/>
      <c r="G2073" s="95"/>
      <c r="H2073" s="95"/>
      <c r="I2073" s="95">
        <f>Parts_Purchase[[#This Row],[Qty In]]*Parts_Purchase[[#This Row],[MRP]]</f>
        <v>0</v>
      </c>
      <c r="J2073" s="14">
        <f t="shared" si="74"/>
        <v>1</v>
      </c>
      <c r="K2073" s="37">
        <f t="shared" si="75"/>
        <v>1900</v>
      </c>
    </row>
    <row r="2074" spans="1:11" x14ac:dyDescent="0.35">
      <c r="A2074" s="93"/>
      <c r="B2074" s="94"/>
      <c r="C2074" s="95"/>
      <c r="D2074" s="95"/>
      <c r="E2074" s="95"/>
      <c r="F2074" s="95"/>
      <c r="G2074" s="95"/>
      <c r="H2074" s="95"/>
      <c r="I2074" s="95">
        <f>Parts_Purchase[[#This Row],[Qty In]]*Parts_Purchase[[#This Row],[MRP]]</f>
        <v>0</v>
      </c>
      <c r="J2074" s="14">
        <f t="shared" si="74"/>
        <v>1</v>
      </c>
      <c r="K2074" s="37">
        <f t="shared" si="75"/>
        <v>1900</v>
      </c>
    </row>
    <row r="2075" spans="1:11" x14ac:dyDescent="0.35">
      <c r="A2075" s="93"/>
      <c r="B2075" s="94"/>
      <c r="C2075" s="95"/>
      <c r="D2075" s="95"/>
      <c r="E2075" s="95"/>
      <c r="F2075" s="95"/>
      <c r="G2075" s="95"/>
      <c r="H2075" s="95"/>
      <c r="I2075" s="95">
        <f>Parts_Purchase[[#This Row],[Qty In]]*Parts_Purchase[[#This Row],[MRP]]</f>
        <v>0</v>
      </c>
      <c r="J2075" s="14">
        <f t="shared" si="74"/>
        <v>1</v>
      </c>
      <c r="K2075" s="37">
        <f t="shared" si="75"/>
        <v>1900</v>
      </c>
    </row>
    <row r="2076" spans="1:11" x14ac:dyDescent="0.35">
      <c r="A2076" s="93"/>
      <c r="B2076" s="94"/>
      <c r="C2076" s="95"/>
      <c r="D2076" s="95"/>
      <c r="E2076" s="95"/>
      <c r="F2076" s="95"/>
      <c r="G2076" s="95"/>
      <c r="H2076" s="95"/>
      <c r="I2076" s="95">
        <f>Parts_Purchase[[#This Row],[Qty In]]*Parts_Purchase[[#This Row],[MRP]]</f>
        <v>0</v>
      </c>
      <c r="J2076" s="14">
        <f t="shared" si="74"/>
        <v>1</v>
      </c>
      <c r="K2076" s="37">
        <f t="shared" si="75"/>
        <v>1900</v>
      </c>
    </row>
    <row r="2077" spans="1:11" x14ac:dyDescent="0.35">
      <c r="A2077" s="93"/>
      <c r="B2077" s="94"/>
      <c r="C2077" s="95"/>
      <c r="D2077" s="95"/>
      <c r="E2077" s="95"/>
      <c r="F2077" s="95"/>
      <c r="G2077" s="95"/>
      <c r="H2077" s="95"/>
      <c r="I2077" s="95">
        <f>Parts_Purchase[[#This Row],[Qty In]]*Parts_Purchase[[#This Row],[MRP]]</f>
        <v>0</v>
      </c>
      <c r="J2077" s="14">
        <f t="shared" si="74"/>
        <v>1</v>
      </c>
      <c r="K2077" s="37">
        <f t="shared" si="75"/>
        <v>1900</v>
      </c>
    </row>
    <row r="2078" spans="1:11" x14ac:dyDescent="0.35">
      <c r="A2078" s="93"/>
      <c r="B2078" s="94"/>
      <c r="C2078" s="95"/>
      <c r="D2078" s="95"/>
      <c r="E2078" s="95"/>
      <c r="F2078" s="95"/>
      <c r="G2078" s="95"/>
      <c r="H2078" s="95"/>
      <c r="I2078" s="95">
        <f>Parts_Purchase[[#This Row],[Qty In]]*Parts_Purchase[[#This Row],[MRP]]</f>
        <v>0</v>
      </c>
      <c r="J2078" s="14">
        <f t="shared" si="74"/>
        <v>1</v>
      </c>
      <c r="K2078" s="37">
        <f t="shared" si="75"/>
        <v>1900</v>
      </c>
    </row>
    <row r="2079" spans="1:11" x14ac:dyDescent="0.35">
      <c r="A2079" s="93"/>
      <c r="B2079" s="94"/>
      <c r="C2079" s="95"/>
      <c r="D2079" s="95"/>
      <c r="E2079" s="95"/>
      <c r="F2079" s="95"/>
      <c r="G2079" s="95"/>
      <c r="H2079" s="95"/>
      <c r="I2079" s="95">
        <f>Parts_Purchase[[#This Row],[Qty In]]*Parts_Purchase[[#This Row],[MRP]]</f>
        <v>0</v>
      </c>
      <c r="J2079" s="14">
        <f t="shared" si="74"/>
        <v>1</v>
      </c>
      <c r="K2079" s="37">
        <f t="shared" si="75"/>
        <v>1900</v>
      </c>
    </row>
    <row r="2080" spans="1:11" x14ac:dyDescent="0.35">
      <c r="A2080" s="93"/>
      <c r="B2080" s="94"/>
      <c r="C2080" s="95"/>
      <c r="D2080" s="95"/>
      <c r="E2080" s="95"/>
      <c r="F2080" s="95"/>
      <c r="G2080" s="95"/>
      <c r="H2080" s="95"/>
      <c r="I2080" s="95">
        <f>Parts_Purchase[[#This Row],[Qty In]]*Parts_Purchase[[#This Row],[MRP]]</f>
        <v>0</v>
      </c>
      <c r="J2080" s="14">
        <f t="shared" si="74"/>
        <v>1</v>
      </c>
      <c r="K2080" s="37">
        <f t="shared" si="75"/>
        <v>1900</v>
      </c>
    </row>
    <row r="2081" spans="1:11" x14ac:dyDescent="0.35">
      <c r="A2081" s="93"/>
      <c r="B2081" s="94"/>
      <c r="C2081" s="95"/>
      <c r="D2081" s="95"/>
      <c r="E2081" s="95"/>
      <c r="F2081" s="95"/>
      <c r="G2081" s="95"/>
      <c r="H2081" s="95"/>
      <c r="I2081" s="95">
        <f>Parts_Purchase[[#This Row],[Qty In]]*Parts_Purchase[[#This Row],[MRP]]</f>
        <v>0</v>
      </c>
      <c r="J2081" s="14">
        <f t="shared" si="74"/>
        <v>1</v>
      </c>
      <c r="K2081" s="37">
        <f t="shared" si="75"/>
        <v>1900</v>
      </c>
    </row>
    <row r="2082" spans="1:11" x14ac:dyDescent="0.35">
      <c r="A2082" s="93"/>
      <c r="B2082" s="94"/>
      <c r="C2082" s="95"/>
      <c r="D2082" s="95"/>
      <c r="E2082" s="95"/>
      <c r="F2082" s="95"/>
      <c r="G2082" s="95"/>
      <c r="H2082" s="95"/>
      <c r="I2082" s="95">
        <f>Parts_Purchase[[#This Row],[Qty In]]*Parts_Purchase[[#This Row],[MRP]]</f>
        <v>0</v>
      </c>
      <c r="J2082" s="14">
        <f t="shared" si="74"/>
        <v>1</v>
      </c>
      <c r="K2082" s="37">
        <f t="shared" si="75"/>
        <v>1900</v>
      </c>
    </row>
    <row r="2083" spans="1:11" x14ac:dyDescent="0.35">
      <c r="A2083" s="93"/>
      <c r="B2083" s="94"/>
      <c r="C2083" s="95"/>
      <c r="D2083" s="95"/>
      <c r="E2083" s="95"/>
      <c r="F2083" s="95"/>
      <c r="G2083" s="95"/>
      <c r="H2083" s="95"/>
      <c r="I2083" s="95">
        <f>Parts_Purchase[[#This Row],[Qty In]]*Parts_Purchase[[#This Row],[MRP]]</f>
        <v>0</v>
      </c>
      <c r="J2083" s="14">
        <f t="shared" si="74"/>
        <v>1</v>
      </c>
      <c r="K2083" s="37">
        <f t="shared" si="75"/>
        <v>1900</v>
      </c>
    </row>
    <row r="2084" spans="1:11" x14ac:dyDescent="0.35">
      <c r="A2084" s="93"/>
      <c r="B2084" s="94"/>
      <c r="C2084" s="95"/>
      <c r="D2084" s="95"/>
      <c r="E2084" s="95"/>
      <c r="F2084" s="95"/>
      <c r="G2084" s="95"/>
      <c r="H2084" s="95"/>
      <c r="I2084" s="95">
        <f>Parts_Purchase[[#This Row],[Qty In]]*Parts_Purchase[[#This Row],[MRP]]</f>
        <v>0</v>
      </c>
      <c r="J2084" s="14">
        <f t="shared" si="74"/>
        <v>1</v>
      </c>
      <c r="K2084" s="37">
        <f t="shared" si="75"/>
        <v>1900</v>
      </c>
    </row>
    <row r="2085" spans="1:11" x14ac:dyDescent="0.35">
      <c r="A2085" s="93"/>
      <c r="B2085" s="94"/>
      <c r="C2085" s="95"/>
      <c r="D2085" s="95"/>
      <c r="E2085" s="95"/>
      <c r="F2085" s="95"/>
      <c r="G2085" s="95"/>
      <c r="H2085" s="95"/>
      <c r="I2085" s="95">
        <f>Parts_Purchase[[#This Row],[Qty In]]*Parts_Purchase[[#This Row],[MRP]]</f>
        <v>0</v>
      </c>
      <c r="J2085" s="14">
        <f t="shared" si="74"/>
        <v>1</v>
      </c>
      <c r="K2085" s="37">
        <f t="shared" si="75"/>
        <v>1900</v>
      </c>
    </row>
    <row r="2086" spans="1:11" x14ac:dyDescent="0.35">
      <c r="A2086" s="93"/>
      <c r="B2086" s="94"/>
      <c r="C2086" s="95"/>
      <c r="D2086" s="95"/>
      <c r="E2086" s="95"/>
      <c r="F2086" s="95"/>
      <c r="G2086" s="95"/>
      <c r="H2086" s="95"/>
      <c r="I2086" s="95">
        <f>Parts_Purchase[[#This Row],[Qty In]]*Parts_Purchase[[#This Row],[MRP]]</f>
        <v>0</v>
      </c>
      <c r="J2086" s="14">
        <f t="shared" si="74"/>
        <v>1</v>
      </c>
      <c r="K2086" s="37">
        <f t="shared" si="75"/>
        <v>1900</v>
      </c>
    </row>
    <row r="2087" spans="1:11" x14ac:dyDescent="0.35">
      <c r="A2087" s="93"/>
      <c r="B2087" s="94"/>
      <c r="C2087" s="95"/>
      <c r="D2087" s="95"/>
      <c r="E2087" s="95"/>
      <c r="F2087" s="95"/>
      <c r="G2087" s="95"/>
      <c r="H2087" s="95"/>
      <c r="I2087" s="95">
        <f>Parts_Purchase[[#This Row],[Qty In]]*Parts_Purchase[[#This Row],[MRP]]</f>
        <v>0</v>
      </c>
      <c r="J2087" s="14">
        <f t="shared" si="74"/>
        <v>1</v>
      </c>
      <c r="K2087" s="37">
        <f t="shared" si="75"/>
        <v>1900</v>
      </c>
    </row>
    <row r="2088" spans="1:11" x14ac:dyDescent="0.35">
      <c r="A2088" s="93"/>
      <c r="B2088" s="94"/>
      <c r="C2088" s="95"/>
      <c r="D2088" s="95"/>
      <c r="E2088" s="95"/>
      <c r="F2088" s="95"/>
      <c r="G2088" s="95"/>
      <c r="H2088" s="95"/>
      <c r="I2088" s="95">
        <f>Parts_Purchase[[#This Row],[Qty In]]*Parts_Purchase[[#This Row],[MRP]]</f>
        <v>0</v>
      </c>
      <c r="J2088" s="14">
        <f t="shared" si="74"/>
        <v>1</v>
      </c>
      <c r="K2088" s="37">
        <f t="shared" si="75"/>
        <v>1900</v>
      </c>
    </row>
    <row r="2089" spans="1:11" x14ac:dyDescent="0.35">
      <c r="A2089" s="93"/>
      <c r="B2089" s="94"/>
      <c r="C2089" s="95"/>
      <c r="D2089" s="95"/>
      <c r="E2089" s="95"/>
      <c r="F2089" s="95"/>
      <c r="G2089" s="95"/>
      <c r="H2089" s="95"/>
      <c r="I2089" s="95">
        <f>Parts_Purchase[[#This Row],[Qty In]]*Parts_Purchase[[#This Row],[MRP]]</f>
        <v>0</v>
      </c>
      <c r="J2089" s="14">
        <f t="shared" si="74"/>
        <v>1</v>
      </c>
      <c r="K2089" s="37">
        <f t="shared" si="75"/>
        <v>1900</v>
      </c>
    </row>
    <row r="2090" spans="1:11" x14ac:dyDescent="0.35">
      <c r="A2090" s="93"/>
      <c r="B2090" s="94"/>
      <c r="C2090" s="95"/>
      <c r="D2090" s="95"/>
      <c r="E2090" s="95"/>
      <c r="F2090" s="95"/>
      <c r="G2090" s="95"/>
      <c r="H2090" s="95"/>
      <c r="I2090" s="95">
        <f>Parts_Purchase[[#This Row],[Qty In]]*Parts_Purchase[[#This Row],[MRP]]</f>
        <v>0</v>
      </c>
      <c r="J2090" s="14">
        <f t="shared" si="74"/>
        <v>1</v>
      </c>
      <c r="K2090" s="37">
        <f t="shared" si="75"/>
        <v>1900</v>
      </c>
    </row>
    <row r="2091" spans="1:11" x14ac:dyDescent="0.35">
      <c r="A2091" s="93"/>
      <c r="B2091" s="94"/>
      <c r="C2091" s="95"/>
      <c r="D2091" s="95"/>
      <c r="E2091" s="95"/>
      <c r="F2091" s="95"/>
      <c r="G2091" s="95"/>
      <c r="H2091" s="95"/>
      <c r="I2091" s="95">
        <f>Parts_Purchase[[#This Row],[Qty In]]*Parts_Purchase[[#This Row],[MRP]]</f>
        <v>0</v>
      </c>
      <c r="J2091" s="14">
        <f t="shared" si="74"/>
        <v>1</v>
      </c>
      <c r="K2091" s="37">
        <f t="shared" si="75"/>
        <v>1900</v>
      </c>
    </row>
    <row r="2092" spans="1:11" x14ac:dyDescent="0.35">
      <c r="A2092" s="93"/>
      <c r="B2092" s="94"/>
      <c r="C2092" s="95"/>
      <c r="D2092" s="95"/>
      <c r="E2092" s="95"/>
      <c r="F2092" s="95"/>
      <c r="G2092" s="95"/>
      <c r="H2092" s="95"/>
      <c r="I2092" s="95">
        <f>Parts_Purchase[[#This Row],[Qty In]]*Parts_Purchase[[#This Row],[MRP]]</f>
        <v>0</v>
      </c>
      <c r="J2092" s="14">
        <f t="shared" si="74"/>
        <v>1</v>
      </c>
      <c r="K2092" s="37">
        <f t="shared" si="75"/>
        <v>1900</v>
      </c>
    </row>
    <row r="2093" spans="1:11" x14ac:dyDescent="0.35">
      <c r="A2093" s="93"/>
      <c r="B2093" s="94"/>
      <c r="C2093" s="95"/>
      <c r="D2093" s="95"/>
      <c r="E2093" s="95"/>
      <c r="F2093" s="95"/>
      <c r="G2093" s="95"/>
      <c r="H2093" s="95"/>
      <c r="I2093" s="95">
        <f>Parts_Purchase[[#This Row],[Qty In]]*Parts_Purchase[[#This Row],[MRP]]</f>
        <v>0</v>
      </c>
      <c r="J2093" s="14">
        <f t="shared" si="74"/>
        <v>1</v>
      </c>
      <c r="K2093" s="37">
        <f t="shared" si="75"/>
        <v>1900</v>
      </c>
    </row>
    <row r="2094" spans="1:11" x14ac:dyDescent="0.35">
      <c r="A2094" s="93"/>
      <c r="B2094" s="94"/>
      <c r="C2094" s="95"/>
      <c r="D2094" s="95"/>
      <c r="E2094" s="95"/>
      <c r="F2094" s="95"/>
      <c r="G2094" s="95"/>
      <c r="H2094" s="95"/>
      <c r="I2094" s="95">
        <f>Parts_Purchase[[#This Row],[Qty In]]*Parts_Purchase[[#This Row],[MRP]]</f>
        <v>0</v>
      </c>
      <c r="J2094" s="14">
        <f t="shared" si="74"/>
        <v>1</v>
      </c>
      <c r="K2094" s="37">
        <f t="shared" si="75"/>
        <v>1900</v>
      </c>
    </row>
    <row r="2095" spans="1:11" x14ac:dyDescent="0.35">
      <c r="A2095" s="93"/>
      <c r="B2095" s="94"/>
      <c r="C2095" s="95"/>
      <c r="D2095" s="95"/>
      <c r="E2095" s="95"/>
      <c r="F2095" s="95"/>
      <c r="G2095" s="95"/>
      <c r="H2095" s="95"/>
      <c r="I2095" s="95">
        <f>Parts_Purchase[[#This Row],[Qty In]]*Parts_Purchase[[#This Row],[MRP]]</f>
        <v>0</v>
      </c>
      <c r="J2095" s="14">
        <f t="shared" si="74"/>
        <v>1</v>
      </c>
      <c r="K2095" s="37">
        <f t="shared" si="75"/>
        <v>1900</v>
      </c>
    </row>
    <row r="2096" spans="1:11" x14ac:dyDescent="0.35">
      <c r="A2096" s="93"/>
      <c r="B2096" s="94"/>
      <c r="C2096" s="95"/>
      <c r="D2096" s="95"/>
      <c r="E2096" s="95"/>
      <c r="F2096" s="95"/>
      <c r="G2096" s="95"/>
      <c r="H2096" s="95"/>
      <c r="I2096" s="95">
        <f>Parts_Purchase[[#This Row],[Qty In]]*Parts_Purchase[[#This Row],[MRP]]</f>
        <v>0</v>
      </c>
      <c r="J2096" s="14">
        <f t="shared" si="74"/>
        <v>1</v>
      </c>
      <c r="K2096" s="37">
        <f t="shared" si="75"/>
        <v>1900</v>
      </c>
    </row>
    <row r="2097" spans="1:11" x14ac:dyDescent="0.35">
      <c r="A2097" s="93"/>
      <c r="B2097" s="94"/>
      <c r="C2097" s="95"/>
      <c r="D2097" s="95"/>
      <c r="E2097" s="95"/>
      <c r="F2097" s="95"/>
      <c r="G2097" s="95"/>
      <c r="H2097" s="95"/>
      <c r="I2097" s="95">
        <f>Parts_Purchase[[#This Row],[Qty In]]*Parts_Purchase[[#This Row],[MRP]]</f>
        <v>0</v>
      </c>
      <c r="J2097" s="14">
        <f t="shared" si="74"/>
        <v>1</v>
      </c>
      <c r="K2097" s="37">
        <f t="shared" si="75"/>
        <v>1900</v>
      </c>
    </row>
    <row r="2098" spans="1:11" x14ac:dyDescent="0.35">
      <c r="A2098" s="93"/>
      <c r="B2098" s="94"/>
      <c r="C2098" s="95"/>
      <c r="D2098" s="95"/>
      <c r="E2098" s="95"/>
      <c r="F2098" s="95"/>
      <c r="G2098" s="95"/>
      <c r="H2098" s="95"/>
      <c r="I2098" s="95">
        <f>Parts_Purchase[[#This Row],[Qty In]]*Parts_Purchase[[#This Row],[MRP]]</f>
        <v>0</v>
      </c>
      <c r="J2098" s="14">
        <f t="shared" si="74"/>
        <v>1</v>
      </c>
      <c r="K2098" s="37">
        <f t="shared" si="75"/>
        <v>1900</v>
      </c>
    </row>
    <row r="2099" spans="1:11" x14ac:dyDescent="0.35">
      <c r="A2099" s="93"/>
      <c r="B2099" s="94"/>
      <c r="C2099" s="95"/>
      <c r="D2099" s="95"/>
      <c r="E2099" s="95"/>
      <c r="F2099" s="95"/>
      <c r="G2099" s="95"/>
      <c r="H2099" s="95"/>
      <c r="I2099" s="95">
        <f>Parts_Purchase[[#This Row],[Qty In]]*Parts_Purchase[[#This Row],[MRP]]</f>
        <v>0</v>
      </c>
      <c r="J2099" s="14">
        <f t="shared" si="74"/>
        <v>1</v>
      </c>
      <c r="K2099" s="37">
        <f t="shared" si="75"/>
        <v>1900</v>
      </c>
    </row>
    <row r="2100" spans="1:11" x14ac:dyDescent="0.35">
      <c r="A2100" s="93"/>
      <c r="B2100" s="94"/>
      <c r="C2100" s="95"/>
      <c r="D2100" s="95"/>
      <c r="E2100" s="95"/>
      <c r="F2100" s="95"/>
      <c r="G2100" s="95"/>
      <c r="H2100" s="95"/>
      <c r="I2100" s="95">
        <f>Parts_Purchase[[#This Row],[Qty In]]*Parts_Purchase[[#This Row],[MRP]]</f>
        <v>0</v>
      </c>
      <c r="J2100" s="14">
        <f t="shared" si="74"/>
        <v>1</v>
      </c>
      <c r="K2100" s="37">
        <f t="shared" si="75"/>
        <v>1900</v>
      </c>
    </row>
    <row r="2101" spans="1:11" x14ac:dyDescent="0.35">
      <c r="A2101" s="93"/>
      <c r="B2101" s="94"/>
      <c r="C2101" s="95"/>
      <c r="D2101" s="95"/>
      <c r="E2101" s="95"/>
      <c r="F2101" s="95"/>
      <c r="G2101" s="95"/>
      <c r="H2101" s="95"/>
      <c r="I2101" s="95">
        <f>Parts_Purchase[[#This Row],[Qty In]]*Parts_Purchase[[#This Row],[MRP]]</f>
        <v>0</v>
      </c>
      <c r="J2101" s="14">
        <f t="shared" si="74"/>
        <v>1</v>
      </c>
      <c r="K2101" s="37">
        <f t="shared" si="75"/>
        <v>1900</v>
      </c>
    </row>
    <row r="2102" spans="1:11" x14ac:dyDescent="0.35">
      <c r="A2102" s="93"/>
      <c r="B2102" s="94"/>
      <c r="C2102" s="95"/>
      <c r="D2102" s="95"/>
      <c r="E2102" s="95"/>
      <c r="F2102" s="95"/>
      <c r="G2102" s="95"/>
      <c r="H2102" s="95"/>
      <c r="I2102" s="95">
        <f>Parts_Purchase[[#This Row],[Qty In]]*Parts_Purchase[[#This Row],[MRP]]</f>
        <v>0</v>
      </c>
      <c r="J2102" s="14">
        <f t="shared" si="74"/>
        <v>1</v>
      </c>
      <c r="K2102" s="37">
        <f t="shared" si="75"/>
        <v>1900</v>
      </c>
    </row>
    <row r="2103" spans="1:11" x14ac:dyDescent="0.35">
      <c r="A2103" s="93"/>
      <c r="B2103" s="94"/>
      <c r="C2103" s="95"/>
      <c r="D2103" s="95"/>
      <c r="E2103" s="95"/>
      <c r="F2103" s="95"/>
      <c r="G2103" s="95"/>
      <c r="H2103" s="95"/>
      <c r="I2103" s="95">
        <f>Parts_Purchase[[#This Row],[Qty In]]*Parts_Purchase[[#This Row],[MRP]]</f>
        <v>0</v>
      </c>
      <c r="J2103" s="14">
        <f t="shared" si="74"/>
        <v>1</v>
      </c>
      <c r="K2103" s="37">
        <f t="shared" si="75"/>
        <v>1900</v>
      </c>
    </row>
    <row r="2104" spans="1:11" x14ac:dyDescent="0.35">
      <c r="A2104" s="93"/>
      <c r="B2104" s="94"/>
      <c r="C2104" s="95"/>
      <c r="D2104" s="95"/>
      <c r="E2104" s="95"/>
      <c r="F2104" s="95"/>
      <c r="G2104" s="95"/>
      <c r="H2104" s="95"/>
      <c r="I2104" s="95">
        <f>Parts_Purchase[[#This Row],[Qty In]]*Parts_Purchase[[#This Row],[MRP]]</f>
        <v>0</v>
      </c>
      <c r="J2104" s="14">
        <f t="shared" si="74"/>
        <v>1</v>
      </c>
      <c r="K2104" s="37">
        <f t="shared" si="75"/>
        <v>1900</v>
      </c>
    </row>
    <row r="2105" spans="1:11" x14ac:dyDescent="0.35">
      <c r="A2105" s="93"/>
      <c r="B2105" s="94"/>
      <c r="C2105" s="95"/>
      <c r="D2105" s="95"/>
      <c r="E2105" s="95"/>
      <c r="F2105" s="95"/>
      <c r="G2105" s="95"/>
      <c r="H2105" s="95"/>
      <c r="I2105" s="95">
        <f>Parts_Purchase[[#This Row],[Qty In]]*Parts_Purchase[[#This Row],[MRP]]</f>
        <v>0</v>
      </c>
      <c r="J2105" s="14">
        <f t="shared" si="74"/>
        <v>1</v>
      </c>
      <c r="K2105" s="37">
        <f t="shared" si="75"/>
        <v>1900</v>
      </c>
    </row>
    <row r="2106" spans="1:11" x14ac:dyDescent="0.35">
      <c r="A2106" s="93"/>
      <c r="B2106" s="94"/>
      <c r="C2106" s="95"/>
      <c r="D2106" s="95"/>
      <c r="E2106" s="95"/>
      <c r="F2106" s="95"/>
      <c r="G2106" s="95"/>
      <c r="H2106" s="95"/>
      <c r="I2106" s="95">
        <f>Parts_Purchase[[#This Row],[Qty In]]*Parts_Purchase[[#This Row],[MRP]]</f>
        <v>0</v>
      </c>
      <c r="J2106" s="14">
        <f t="shared" si="74"/>
        <v>1</v>
      </c>
      <c r="K2106" s="37">
        <f t="shared" si="75"/>
        <v>1900</v>
      </c>
    </row>
    <row r="2107" spans="1:11" x14ac:dyDescent="0.35">
      <c r="A2107" s="93"/>
      <c r="B2107" s="94"/>
      <c r="C2107" s="95"/>
      <c r="D2107" s="95"/>
      <c r="E2107" s="95"/>
      <c r="F2107" s="95"/>
      <c r="G2107" s="95"/>
      <c r="H2107" s="95"/>
      <c r="I2107" s="95">
        <f>Parts_Purchase[[#This Row],[Qty In]]*Parts_Purchase[[#This Row],[MRP]]</f>
        <v>0</v>
      </c>
      <c r="J2107" s="14">
        <f t="shared" si="74"/>
        <v>1</v>
      </c>
      <c r="K2107" s="37">
        <f t="shared" si="75"/>
        <v>1900</v>
      </c>
    </row>
    <row r="2108" spans="1:11" x14ac:dyDescent="0.35">
      <c r="A2108" s="93"/>
      <c r="B2108" s="94"/>
      <c r="C2108" s="95"/>
      <c r="D2108" s="95"/>
      <c r="E2108" s="95"/>
      <c r="F2108" s="95"/>
      <c r="G2108" s="95"/>
      <c r="H2108" s="95"/>
      <c r="I2108" s="95">
        <f>Parts_Purchase[[#This Row],[Qty In]]*Parts_Purchase[[#This Row],[MRP]]</f>
        <v>0</v>
      </c>
      <c r="J2108" s="14">
        <f t="shared" si="74"/>
        <v>1</v>
      </c>
      <c r="K2108" s="37">
        <f t="shared" si="75"/>
        <v>1900</v>
      </c>
    </row>
    <row r="2109" spans="1:11" x14ac:dyDescent="0.35">
      <c r="A2109" s="93"/>
      <c r="B2109" s="94"/>
      <c r="C2109" s="95"/>
      <c r="D2109" s="95"/>
      <c r="E2109" s="95"/>
      <c r="F2109" s="95"/>
      <c r="G2109" s="95"/>
      <c r="H2109" s="95"/>
      <c r="I2109" s="95">
        <f>Parts_Purchase[[#This Row],[Qty In]]*Parts_Purchase[[#This Row],[MRP]]</f>
        <v>0</v>
      </c>
      <c r="J2109" s="14">
        <f t="shared" si="74"/>
        <v>1</v>
      </c>
      <c r="K2109" s="37">
        <f t="shared" si="75"/>
        <v>1900</v>
      </c>
    </row>
    <row r="2110" spans="1:11" x14ac:dyDescent="0.35">
      <c r="A2110" s="93"/>
      <c r="B2110" s="94"/>
      <c r="C2110" s="95"/>
      <c r="D2110" s="95"/>
      <c r="E2110" s="95"/>
      <c r="F2110" s="95"/>
      <c r="G2110" s="95"/>
      <c r="H2110" s="95"/>
      <c r="I2110" s="95">
        <f>Parts_Purchase[[#This Row],[Qty In]]*Parts_Purchase[[#This Row],[MRP]]</f>
        <v>0</v>
      </c>
      <c r="J2110" s="14">
        <f t="shared" si="74"/>
        <v>1</v>
      </c>
      <c r="K2110" s="37">
        <f t="shared" si="75"/>
        <v>1900</v>
      </c>
    </row>
    <row r="2111" spans="1:11" x14ac:dyDescent="0.35">
      <c r="A2111" s="93"/>
      <c r="B2111" s="94"/>
      <c r="C2111" s="95"/>
      <c r="D2111" s="95"/>
      <c r="E2111" s="95"/>
      <c r="F2111" s="95"/>
      <c r="G2111" s="95"/>
      <c r="H2111" s="95"/>
      <c r="I2111" s="95">
        <f>Parts_Purchase[[#This Row],[Qty In]]*Parts_Purchase[[#This Row],[MRP]]</f>
        <v>0</v>
      </c>
      <c r="J2111" s="14">
        <f t="shared" si="74"/>
        <v>1</v>
      </c>
      <c r="K2111" s="37">
        <f t="shared" si="75"/>
        <v>1900</v>
      </c>
    </row>
    <row r="2112" spans="1:11" x14ac:dyDescent="0.35">
      <c r="A2112" s="93"/>
      <c r="B2112" s="94"/>
      <c r="C2112" s="95"/>
      <c r="D2112" s="95"/>
      <c r="E2112" s="95"/>
      <c r="F2112" s="95"/>
      <c r="G2112" s="95"/>
      <c r="H2112" s="95"/>
      <c r="I2112" s="95">
        <f>Parts_Purchase[[#This Row],[Qty In]]*Parts_Purchase[[#This Row],[MRP]]</f>
        <v>0</v>
      </c>
      <c r="J2112" s="14">
        <f t="shared" si="74"/>
        <v>1</v>
      </c>
      <c r="K2112" s="37">
        <f t="shared" si="75"/>
        <v>1900</v>
      </c>
    </row>
    <row r="2113" spans="1:11" x14ac:dyDescent="0.35">
      <c r="A2113" s="93"/>
      <c r="B2113" s="94"/>
      <c r="C2113" s="95"/>
      <c r="D2113" s="95"/>
      <c r="E2113" s="95"/>
      <c r="F2113" s="95"/>
      <c r="G2113" s="95"/>
      <c r="H2113" s="95"/>
      <c r="I2113" s="95">
        <f>Parts_Purchase[[#This Row],[Qty In]]*Parts_Purchase[[#This Row],[MRP]]</f>
        <v>0</v>
      </c>
      <c r="J2113" s="14">
        <f t="shared" si="74"/>
        <v>1</v>
      </c>
      <c r="K2113" s="37">
        <f t="shared" si="75"/>
        <v>1900</v>
      </c>
    </row>
    <row r="2114" spans="1:11" x14ac:dyDescent="0.35">
      <c r="A2114" s="93"/>
      <c r="B2114" s="94"/>
      <c r="C2114" s="95"/>
      <c r="D2114" s="95"/>
      <c r="E2114" s="95"/>
      <c r="F2114" s="95"/>
      <c r="G2114" s="95"/>
      <c r="H2114" s="95"/>
      <c r="I2114" s="95">
        <f>Parts_Purchase[[#This Row],[Qty In]]*Parts_Purchase[[#This Row],[MRP]]</f>
        <v>0</v>
      </c>
      <c r="J2114" s="14">
        <f t="shared" si="74"/>
        <v>1</v>
      </c>
      <c r="K2114" s="37">
        <f t="shared" si="75"/>
        <v>1900</v>
      </c>
    </row>
    <row r="2115" spans="1:11" x14ac:dyDescent="0.35">
      <c r="A2115" s="93"/>
      <c r="B2115" s="94"/>
      <c r="C2115" s="95"/>
      <c r="D2115" s="95"/>
      <c r="E2115" s="95"/>
      <c r="F2115" s="95"/>
      <c r="G2115" s="95"/>
      <c r="H2115" s="95"/>
      <c r="I2115" s="95">
        <f>Parts_Purchase[[#This Row],[Qty In]]*Parts_Purchase[[#This Row],[MRP]]</f>
        <v>0</v>
      </c>
      <c r="J2115" s="14">
        <f t="shared" si="74"/>
        <v>1</v>
      </c>
      <c r="K2115" s="37">
        <f t="shared" si="75"/>
        <v>1900</v>
      </c>
    </row>
    <row r="2116" spans="1:11" x14ac:dyDescent="0.35">
      <c r="A2116" s="93"/>
      <c r="B2116" s="94"/>
      <c r="C2116" s="95"/>
      <c r="D2116" s="95"/>
      <c r="E2116" s="95"/>
      <c r="F2116" s="95"/>
      <c r="G2116" s="95"/>
      <c r="H2116" s="95"/>
      <c r="I2116" s="95">
        <f>Parts_Purchase[[#This Row],[Qty In]]*Parts_Purchase[[#This Row],[MRP]]</f>
        <v>0</v>
      </c>
      <c r="J2116" s="14">
        <f t="shared" si="74"/>
        <v>1</v>
      </c>
      <c r="K2116" s="37">
        <f t="shared" si="75"/>
        <v>1900</v>
      </c>
    </row>
    <row r="2117" spans="1:11" x14ac:dyDescent="0.35">
      <c r="A2117" s="93"/>
      <c r="B2117" s="94"/>
      <c r="C2117" s="95"/>
      <c r="D2117" s="95"/>
      <c r="E2117" s="95"/>
      <c r="F2117" s="95"/>
      <c r="G2117" s="95"/>
      <c r="H2117" s="95"/>
      <c r="I2117" s="95">
        <f>Parts_Purchase[[#This Row],[Qty In]]*Parts_Purchase[[#This Row],[MRP]]</f>
        <v>0</v>
      </c>
      <c r="J2117" s="14">
        <f t="shared" si="74"/>
        <v>1</v>
      </c>
      <c r="K2117" s="37">
        <f t="shared" si="75"/>
        <v>1900</v>
      </c>
    </row>
    <row r="2118" spans="1:11" x14ac:dyDescent="0.35">
      <c r="A2118" s="93"/>
      <c r="B2118" s="94"/>
      <c r="C2118" s="95"/>
      <c r="D2118" s="95"/>
      <c r="E2118" s="95"/>
      <c r="F2118" s="95"/>
      <c r="G2118" s="95"/>
      <c r="H2118" s="95"/>
      <c r="I2118" s="95">
        <f>Parts_Purchase[[#This Row],[Qty In]]*Parts_Purchase[[#This Row],[MRP]]</f>
        <v>0</v>
      </c>
      <c r="J2118" s="14">
        <f t="shared" si="74"/>
        <v>1</v>
      </c>
      <c r="K2118" s="37">
        <f t="shared" si="75"/>
        <v>1900</v>
      </c>
    </row>
    <row r="2119" spans="1:11" x14ac:dyDescent="0.35">
      <c r="A2119" s="93"/>
      <c r="B2119" s="94"/>
      <c r="C2119" s="95"/>
      <c r="D2119" s="95"/>
      <c r="E2119" s="95"/>
      <c r="F2119" s="95"/>
      <c r="G2119" s="95"/>
      <c r="H2119" s="95"/>
      <c r="I2119" s="95">
        <f>Parts_Purchase[[#This Row],[Qty In]]*Parts_Purchase[[#This Row],[MRP]]</f>
        <v>0</v>
      </c>
      <c r="J2119" s="14">
        <f t="shared" si="74"/>
        <v>1</v>
      </c>
      <c r="K2119" s="37">
        <f t="shared" si="75"/>
        <v>1900</v>
      </c>
    </row>
    <row r="2120" spans="1:11" x14ac:dyDescent="0.35">
      <c r="A2120" s="93"/>
      <c r="B2120" s="94"/>
      <c r="C2120" s="95"/>
      <c r="D2120" s="95"/>
      <c r="E2120" s="95"/>
      <c r="F2120" s="95"/>
      <c r="G2120" s="95"/>
      <c r="H2120" s="95"/>
      <c r="I2120" s="95">
        <f>Parts_Purchase[[#This Row],[Qty In]]*Parts_Purchase[[#This Row],[MRP]]</f>
        <v>0</v>
      </c>
      <c r="J2120" s="14">
        <f t="shared" si="74"/>
        <v>1</v>
      </c>
      <c r="K2120" s="37">
        <f t="shared" si="75"/>
        <v>1900</v>
      </c>
    </row>
    <row r="2121" spans="1:11" x14ac:dyDescent="0.35">
      <c r="A2121" s="93"/>
      <c r="B2121" s="94"/>
      <c r="C2121" s="95"/>
      <c r="D2121" s="95"/>
      <c r="E2121" s="95"/>
      <c r="F2121" s="95"/>
      <c r="G2121" s="95"/>
      <c r="H2121" s="95"/>
      <c r="I2121" s="95">
        <f>Parts_Purchase[[#This Row],[Qty In]]*Parts_Purchase[[#This Row],[MRP]]</f>
        <v>0</v>
      </c>
      <c r="J2121" s="14">
        <f t="shared" si="74"/>
        <v>1</v>
      </c>
      <c r="K2121" s="37">
        <f t="shared" si="75"/>
        <v>1900</v>
      </c>
    </row>
    <row r="2122" spans="1:11" x14ac:dyDescent="0.35">
      <c r="A2122" s="93"/>
      <c r="B2122" s="94"/>
      <c r="C2122" s="95"/>
      <c r="D2122" s="95"/>
      <c r="E2122" s="95"/>
      <c r="F2122" s="95"/>
      <c r="G2122" s="95"/>
      <c r="H2122" s="95"/>
      <c r="I2122" s="95">
        <f>Parts_Purchase[[#This Row],[Qty In]]*Parts_Purchase[[#This Row],[MRP]]</f>
        <v>0</v>
      </c>
      <c r="J2122" s="14">
        <f t="shared" si="74"/>
        <v>1</v>
      </c>
      <c r="K2122" s="37">
        <f t="shared" si="75"/>
        <v>1900</v>
      </c>
    </row>
    <row r="2123" spans="1:11" x14ac:dyDescent="0.35">
      <c r="A2123" s="93"/>
      <c r="B2123" s="94"/>
      <c r="C2123" s="95"/>
      <c r="D2123" s="95"/>
      <c r="E2123" s="95"/>
      <c r="F2123" s="95"/>
      <c r="G2123" s="95"/>
      <c r="H2123" s="95"/>
      <c r="I2123" s="95">
        <f>Parts_Purchase[[#This Row],[Qty In]]*Parts_Purchase[[#This Row],[MRP]]</f>
        <v>0</v>
      </c>
      <c r="J2123" s="14">
        <f t="shared" si="74"/>
        <v>1</v>
      </c>
      <c r="K2123" s="37">
        <f t="shared" si="75"/>
        <v>1900</v>
      </c>
    </row>
    <row r="2124" spans="1:11" x14ac:dyDescent="0.35">
      <c r="A2124" s="93"/>
      <c r="B2124" s="94"/>
      <c r="C2124" s="95"/>
      <c r="D2124" s="95"/>
      <c r="E2124" s="95"/>
      <c r="F2124" s="95"/>
      <c r="G2124" s="95"/>
      <c r="H2124" s="95"/>
      <c r="I2124" s="95">
        <f>Parts_Purchase[[#This Row],[Qty In]]*Parts_Purchase[[#This Row],[MRP]]</f>
        <v>0</v>
      </c>
      <c r="J2124" s="14">
        <f t="shared" si="74"/>
        <v>1</v>
      </c>
      <c r="K2124" s="37">
        <f t="shared" si="75"/>
        <v>1900</v>
      </c>
    </row>
    <row r="2125" spans="1:11" x14ac:dyDescent="0.35">
      <c r="A2125" s="93"/>
      <c r="B2125" s="94"/>
      <c r="C2125" s="95"/>
      <c r="D2125" s="95"/>
      <c r="E2125" s="95"/>
      <c r="F2125" s="95"/>
      <c r="G2125" s="95"/>
      <c r="H2125" s="95"/>
      <c r="I2125" s="95">
        <f>Parts_Purchase[[#This Row],[Qty In]]*Parts_Purchase[[#This Row],[MRP]]</f>
        <v>0</v>
      </c>
      <c r="J2125" s="14">
        <f t="shared" si="74"/>
        <v>1</v>
      </c>
      <c r="K2125" s="37">
        <f t="shared" si="75"/>
        <v>1900</v>
      </c>
    </row>
    <row r="2126" spans="1:11" x14ac:dyDescent="0.35">
      <c r="A2126" s="93"/>
      <c r="B2126" s="94"/>
      <c r="C2126" s="95"/>
      <c r="D2126" s="95"/>
      <c r="E2126" s="95"/>
      <c r="F2126" s="95"/>
      <c r="G2126" s="95"/>
      <c r="H2126" s="95"/>
      <c r="I2126" s="95">
        <f>Parts_Purchase[[#This Row],[Qty In]]*Parts_Purchase[[#This Row],[MRP]]</f>
        <v>0</v>
      </c>
      <c r="J2126" s="14">
        <f t="shared" si="74"/>
        <v>1</v>
      </c>
      <c r="K2126" s="37">
        <f t="shared" si="75"/>
        <v>1900</v>
      </c>
    </row>
    <row r="2127" spans="1:11" x14ac:dyDescent="0.35">
      <c r="A2127" s="93"/>
      <c r="B2127" s="94"/>
      <c r="C2127" s="95"/>
      <c r="D2127" s="95"/>
      <c r="E2127" s="95"/>
      <c r="F2127" s="95"/>
      <c r="G2127" s="95"/>
      <c r="H2127" s="95"/>
      <c r="I2127" s="95">
        <f>Parts_Purchase[[#This Row],[Qty In]]*Parts_Purchase[[#This Row],[MRP]]</f>
        <v>0</v>
      </c>
      <c r="J2127" s="14">
        <f t="shared" si="74"/>
        <v>1</v>
      </c>
      <c r="K2127" s="37">
        <f t="shared" si="75"/>
        <v>1900</v>
      </c>
    </row>
    <row r="2128" spans="1:11" x14ac:dyDescent="0.35">
      <c r="A2128" s="93"/>
      <c r="B2128" s="94"/>
      <c r="C2128" s="95"/>
      <c r="D2128" s="95"/>
      <c r="E2128" s="95"/>
      <c r="F2128" s="95"/>
      <c r="G2128" s="95"/>
      <c r="H2128" s="95"/>
      <c r="I2128" s="95">
        <f>Parts_Purchase[[#This Row],[Qty In]]*Parts_Purchase[[#This Row],[MRP]]</f>
        <v>0</v>
      </c>
      <c r="J2128" s="14">
        <f t="shared" si="74"/>
        <v>1</v>
      </c>
      <c r="K2128" s="37">
        <f t="shared" si="75"/>
        <v>1900</v>
      </c>
    </row>
    <row r="2129" spans="1:11" x14ac:dyDescent="0.35">
      <c r="A2129" s="93"/>
      <c r="B2129" s="94"/>
      <c r="C2129" s="95"/>
      <c r="D2129" s="95"/>
      <c r="E2129" s="95"/>
      <c r="F2129" s="95"/>
      <c r="G2129" s="95"/>
      <c r="H2129" s="95"/>
      <c r="I2129" s="95">
        <f>Parts_Purchase[[#This Row],[Qty In]]*Parts_Purchase[[#This Row],[MRP]]</f>
        <v>0</v>
      </c>
      <c r="J2129" s="14">
        <f t="shared" si="74"/>
        <v>1</v>
      </c>
      <c r="K2129" s="37">
        <f t="shared" si="75"/>
        <v>1900</v>
      </c>
    </row>
    <row r="2130" spans="1:11" x14ac:dyDescent="0.35">
      <c r="A2130" s="93"/>
      <c r="B2130" s="94"/>
      <c r="C2130" s="95"/>
      <c r="D2130" s="95"/>
      <c r="E2130" s="95"/>
      <c r="F2130" s="95"/>
      <c r="G2130" s="95"/>
      <c r="H2130" s="95"/>
      <c r="I2130" s="95">
        <f>Parts_Purchase[[#This Row],[Qty In]]*Parts_Purchase[[#This Row],[MRP]]</f>
        <v>0</v>
      </c>
      <c r="J2130" s="14">
        <f t="shared" si="74"/>
        <v>1</v>
      </c>
      <c r="K2130" s="37">
        <f t="shared" si="75"/>
        <v>1900</v>
      </c>
    </row>
    <row r="2131" spans="1:11" x14ac:dyDescent="0.35">
      <c r="A2131" s="93"/>
      <c r="B2131" s="94"/>
      <c r="C2131" s="95"/>
      <c r="D2131" s="95"/>
      <c r="E2131" s="95"/>
      <c r="F2131" s="95"/>
      <c r="G2131" s="95"/>
      <c r="H2131" s="95"/>
      <c r="I2131" s="95">
        <f>Parts_Purchase[[#This Row],[Qty In]]*Parts_Purchase[[#This Row],[MRP]]</f>
        <v>0</v>
      </c>
      <c r="J2131" s="14">
        <f t="shared" si="74"/>
        <v>1</v>
      </c>
      <c r="K2131" s="37">
        <f t="shared" si="75"/>
        <v>1900</v>
      </c>
    </row>
    <row r="2132" spans="1:11" x14ac:dyDescent="0.35">
      <c r="A2132" s="93"/>
      <c r="B2132" s="94"/>
      <c r="C2132" s="95"/>
      <c r="D2132" s="95"/>
      <c r="E2132" s="95"/>
      <c r="F2132" s="95"/>
      <c r="G2132" s="95"/>
      <c r="H2132" s="95"/>
      <c r="I2132" s="95">
        <f>Parts_Purchase[[#This Row],[Qty In]]*Parts_Purchase[[#This Row],[MRP]]</f>
        <v>0</v>
      </c>
      <c r="J2132" s="14">
        <f t="shared" si="74"/>
        <v>1</v>
      </c>
      <c r="K2132" s="37">
        <f t="shared" si="75"/>
        <v>1900</v>
      </c>
    </row>
    <row r="2133" spans="1:11" x14ac:dyDescent="0.35">
      <c r="A2133" s="93"/>
      <c r="B2133" s="94"/>
      <c r="C2133" s="95"/>
      <c r="D2133" s="95"/>
      <c r="E2133" s="95"/>
      <c r="F2133" s="95"/>
      <c r="G2133" s="95"/>
      <c r="H2133" s="95"/>
      <c r="I2133" s="95">
        <f>Parts_Purchase[[#This Row],[Qty In]]*Parts_Purchase[[#This Row],[MRP]]</f>
        <v>0</v>
      </c>
      <c r="J2133" s="14">
        <f t="shared" si="74"/>
        <v>1</v>
      </c>
      <c r="K2133" s="37">
        <f t="shared" si="75"/>
        <v>1900</v>
      </c>
    </row>
    <row r="2134" spans="1:11" x14ac:dyDescent="0.35">
      <c r="A2134" s="93"/>
      <c r="B2134" s="94"/>
      <c r="C2134" s="95"/>
      <c r="D2134" s="95"/>
      <c r="E2134" s="95"/>
      <c r="F2134" s="95"/>
      <c r="G2134" s="95"/>
      <c r="H2134" s="95"/>
      <c r="I2134" s="95">
        <f>Parts_Purchase[[#This Row],[Qty In]]*Parts_Purchase[[#This Row],[MRP]]</f>
        <v>0</v>
      </c>
      <c r="J2134" s="14">
        <f t="shared" si="74"/>
        <v>1</v>
      </c>
      <c r="K2134" s="37">
        <f t="shared" si="75"/>
        <v>1900</v>
      </c>
    </row>
    <row r="2135" spans="1:11" x14ac:dyDescent="0.35">
      <c r="A2135" s="93"/>
      <c r="B2135" s="94"/>
      <c r="C2135" s="95"/>
      <c r="D2135" s="95"/>
      <c r="E2135" s="95"/>
      <c r="F2135" s="95"/>
      <c r="G2135" s="95"/>
      <c r="H2135" s="95"/>
      <c r="I2135" s="95">
        <f>Parts_Purchase[[#This Row],[Qty In]]*Parts_Purchase[[#This Row],[MRP]]</f>
        <v>0</v>
      </c>
      <c r="J2135" s="14">
        <f t="shared" ref="J2135:J2198" si="76">MONTH(B2135)</f>
        <v>1</v>
      </c>
      <c r="K2135" s="37">
        <f t="shared" ref="K2135:K2198" si="77">YEAR(B2135)</f>
        <v>1900</v>
      </c>
    </row>
    <row r="2136" spans="1:11" x14ac:dyDescent="0.35">
      <c r="A2136" s="93"/>
      <c r="B2136" s="94"/>
      <c r="C2136" s="95"/>
      <c r="D2136" s="95"/>
      <c r="E2136" s="95"/>
      <c r="F2136" s="95"/>
      <c r="G2136" s="95"/>
      <c r="H2136" s="95"/>
      <c r="I2136" s="95">
        <f>Parts_Purchase[[#This Row],[Qty In]]*Parts_Purchase[[#This Row],[MRP]]</f>
        <v>0</v>
      </c>
      <c r="J2136" s="14">
        <f t="shared" si="76"/>
        <v>1</v>
      </c>
      <c r="K2136" s="37">
        <f t="shared" si="77"/>
        <v>1900</v>
      </c>
    </row>
    <row r="2137" spans="1:11" x14ac:dyDescent="0.35">
      <c r="A2137" s="93"/>
      <c r="B2137" s="94"/>
      <c r="C2137" s="95"/>
      <c r="D2137" s="95"/>
      <c r="E2137" s="95"/>
      <c r="F2137" s="95"/>
      <c r="G2137" s="95"/>
      <c r="H2137" s="95"/>
      <c r="I2137" s="95">
        <f>Parts_Purchase[[#This Row],[Qty In]]*Parts_Purchase[[#This Row],[MRP]]</f>
        <v>0</v>
      </c>
      <c r="J2137" s="14">
        <f t="shared" si="76"/>
        <v>1</v>
      </c>
      <c r="K2137" s="37">
        <f t="shared" si="77"/>
        <v>1900</v>
      </c>
    </row>
    <row r="2138" spans="1:11" x14ac:dyDescent="0.35">
      <c r="A2138" s="93"/>
      <c r="B2138" s="94"/>
      <c r="C2138" s="95"/>
      <c r="D2138" s="95"/>
      <c r="E2138" s="95"/>
      <c r="F2138" s="95"/>
      <c r="G2138" s="95"/>
      <c r="H2138" s="95"/>
      <c r="I2138" s="95">
        <f>Parts_Purchase[[#This Row],[Qty In]]*Parts_Purchase[[#This Row],[MRP]]</f>
        <v>0</v>
      </c>
      <c r="J2138" s="14">
        <f t="shared" si="76"/>
        <v>1</v>
      </c>
      <c r="K2138" s="37">
        <f t="shared" si="77"/>
        <v>1900</v>
      </c>
    </row>
    <row r="2139" spans="1:11" x14ac:dyDescent="0.35">
      <c r="A2139" s="93"/>
      <c r="B2139" s="94"/>
      <c r="C2139" s="95"/>
      <c r="D2139" s="95"/>
      <c r="E2139" s="95"/>
      <c r="F2139" s="95"/>
      <c r="G2139" s="95"/>
      <c r="H2139" s="95"/>
      <c r="I2139" s="95">
        <f>Parts_Purchase[[#This Row],[Qty In]]*Parts_Purchase[[#This Row],[MRP]]</f>
        <v>0</v>
      </c>
      <c r="J2139" s="14">
        <f t="shared" si="76"/>
        <v>1</v>
      </c>
      <c r="K2139" s="37">
        <f t="shared" si="77"/>
        <v>1900</v>
      </c>
    </row>
    <row r="2140" spans="1:11" x14ac:dyDescent="0.35">
      <c r="A2140" s="93"/>
      <c r="B2140" s="94"/>
      <c r="C2140" s="95"/>
      <c r="D2140" s="95"/>
      <c r="E2140" s="95"/>
      <c r="F2140" s="95"/>
      <c r="G2140" s="95"/>
      <c r="H2140" s="95"/>
      <c r="I2140" s="95">
        <f>Parts_Purchase[[#This Row],[Qty In]]*Parts_Purchase[[#This Row],[MRP]]</f>
        <v>0</v>
      </c>
      <c r="J2140" s="14">
        <f t="shared" si="76"/>
        <v>1</v>
      </c>
      <c r="K2140" s="37">
        <f t="shared" si="77"/>
        <v>1900</v>
      </c>
    </row>
    <row r="2141" spans="1:11" x14ac:dyDescent="0.35">
      <c r="A2141" s="93"/>
      <c r="B2141" s="94"/>
      <c r="C2141" s="95"/>
      <c r="D2141" s="95"/>
      <c r="E2141" s="95"/>
      <c r="F2141" s="95"/>
      <c r="G2141" s="95"/>
      <c r="H2141" s="95"/>
      <c r="I2141" s="95">
        <f>Parts_Purchase[[#This Row],[Qty In]]*Parts_Purchase[[#This Row],[MRP]]</f>
        <v>0</v>
      </c>
      <c r="J2141" s="14">
        <f t="shared" si="76"/>
        <v>1</v>
      </c>
      <c r="K2141" s="37">
        <f t="shared" si="77"/>
        <v>1900</v>
      </c>
    </row>
    <row r="2142" spans="1:11" x14ac:dyDescent="0.35">
      <c r="A2142" s="93"/>
      <c r="B2142" s="94"/>
      <c r="C2142" s="95"/>
      <c r="D2142" s="95"/>
      <c r="E2142" s="95"/>
      <c r="F2142" s="95"/>
      <c r="G2142" s="95"/>
      <c r="H2142" s="95"/>
      <c r="I2142" s="95">
        <f>Parts_Purchase[[#This Row],[Qty In]]*Parts_Purchase[[#This Row],[MRP]]</f>
        <v>0</v>
      </c>
      <c r="J2142" s="14">
        <f t="shared" si="76"/>
        <v>1</v>
      </c>
      <c r="K2142" s="37">
        <f t="shared" si="77"/>
        <v>1900</v>
      </c>
    </row>
    <row r="2143" spans="1:11" x14ac:dyDescent="0.35">
      <c r="A2143" s="93"/>
      <c r="B2143" s="94"/>
      <c r="C2143" s="95"/>
      <c r="D2143" s="95"/>
      <c r="E2143" s="95"/>
      <c r="F2143" s="95"/>
      <c r="G2143" s="95"/>
      <c r="H2143" s="95"/>
      <c r="I2143" s="95">
        <f>Parts_Purchase[[#This Row],[Qty In]]*Parts_Purchase[[#This Row],[MRP]]</f>
        <v>0</v>
      </c>
      <c r="J2143" s="14">
        <f t="shared" si="76"/>
        <v>1</v>
      </c>
      <c r="K2143" s="37">
        <f t="shared" si="77"/>
        <v>1900</v>
      </c>
    </row>
    <row r="2144" spans="1:11" x14ac:dyDescent="0.35">
      <c r="A2144" s="93"/>
      <c r="B2144" s="94"/>
      <c r="C2144" s="95"/>
      <c r="D2144" s="95"/>
      <c r="E2144" s="95"/>
      <c r="F2144" s="95"/>
      <c r="G2144" s="95"/>
      <c r="H2144" s="95"/>
      <c r="I2144" s="95">
        <f>Parts_Purchase[[#This Row],[Qty In]]*Parts_Purchase[[#This Row],[MRP]]</f>
        <v>0</v>
      </c>
      <c r="J2144" s="14">
        <f t="shared" si="76"/>
        <v>1</v>
      </c>
      <c r="K2144" s="37">
        <f t="shared" si="77"/>
        <v>1900</v>
      </c>
    </row>
    <row r="2145" spans="1:11" x14ac:dyDescent="0.35">
      <c r="A2145" s="93"/>
      <c r="B2145" s="94"/>
      <c r="C2145" s="95"/>
      <c r="D2145" s="95"/>
      <c r="E2145" s="95"/>
      <c r="F2145" s="95"/>
      <c r="G2145" s="95"/>
      <c r="H2145" s="95"/>
      <c r="I2145" s="95">
        <f>Parts_Purchase[[#This Row],[Qty In]]*Parts_Purchase[[#This Row],[MRP]]</f>
        <v>0</v>
      </c>
      <c r="J2145" s="14">
        <f t="shared" si="76"/>
        <v>1</v>
      </c>
      <c r="K2145" s="37">
        <f t="shared" si="77"/>
        <v>1900</v>
      </c>
    </row>
    <row r="2146" spans="1:11" x14ac:dyDescent="0.35">
      <c r="A2146" s="93"/>
      <c r="B2146" s="94"/>
      <c r="C2146" s="95"/>
      <c r="D2146" s="95"/>
      <c r="E2146" s="95"/>
      <c r="F2146" s="95"/>
      <c r="G2146" s="95"/>
      <c r="H2146" s="95"/>
      <c r="I2146" s="95">
        <f>Parts_Purchase[[#This Row],[Qty In]]*Parts_Purchase[[#This Row],[MRP]]</f>
        <v>0</v>
      </c>
      <c r="J2146" s="14">
        <f t="shared" si="76"/>
        <v>1</v>
      </c>
      <c r="K2146" s="37">
        <f t="shared" si="77"/>
        <v>1900</v>
      </c>
    </row>
    <row r="2147" spans="1:11" x14ac:dyDescent="0.35">
      <c r="A2147" s="93"/>
      <c r="B2147" s="94"/>
      <c r="C2147" s="95"/>
      <c r="D2147" s="95"/>
      <c r="E2147" s="95"/>
      <c r="F2147" s="95"/>
      <c r="G2147" s="95"/>
      <c r="H2147" s="95"/>
      <c r="I2147" s="95">
        <f>Parts_Purchase[[#This Row],[Qty In]]*Parts_Purchase[[#This Row],[MRP]]</f>
        <v>0</v>
      </c>
      <c r="J2147" s="14">
        <f t="shared" si="76"/>
        <v>1</v>
      </c>
      <c r="K2147" s="37">
        <f t="shared" si="77"/>
        <v>1900</v>
      </c>
    </row>
    <row r="2148" spans="1:11" x14ac:dyDescent="0.35">
      <c r="A2148" s="93"/>
      <c r="B2148" s="94"/>
      <c r="C2148" s="95"/>
      <c r="D2148" s="95"/>
      <c r="E2148" s="95"/>
      <c r="F2148" s="95"/>
      <c r="G2148" s="95"/>
      <c r="H2148" s="95"/>
      <c r="I2148" s="95">
        <f>Parts_Purchase[[#This Row],[Qty In]]*Parts_Purchase[[#This Row],[MRP]]</f>
        <v>0</v>
      </c>
      <c r="J2148" s="14">
        <f t="shared" si="76"/>
        <v>1</v>
      </c>
      <c r="K2148" s="37">
        <f t="shared" si="77"/>
        <v>1900</v>
      </c>
    </row>
    <row r="2149" spans="1:11" x14ac:dyDescent="0.35">
      <c r="A2149" s="93"/>
      <c r="B2149" s="94"/>
      <c r="C2149" s="95"/>
      <c r="D2149" s="95"/>
      <c r="E2149" s="95"/>
      <c r="F2149" s="95"/>
      <c r="G2149" s="95"/>
      <c r="H2149" s="95"/>
      <c r="I2149" s="95">
        <f>Parts_Purchase[[#This Row],[Qty In]]*Parts_Purchase[[#This Row],[MRP]]</f>
        <v>0</v>
      </c>
      <c r="J2149" s="14">
        <f t="shared" si="76"/>
        <v>1</v>
      </c>
      <c r="K2149" s="37">
        <f t="shared" si="77"/>
        <v>1900</v>
      </c>
    </row>
    <row r="2150" spans="1:11" x14ac:dyDescent="0.35">
      <c r="A2150" s="93"/>
      <c r="B2150" s="94"/>
      <c r="C2150" s="95"/>
      <c r="D2150" s="95"/>
      <c r="E2150" s="95"/>
      <c r="F2150" s="95"/>
      <c r="G2150" s="95"/>
      <c r="H2150" s="95"/>
      <c r="I2150" s="95">
        <f>Parts_Purchase[[#This Row],[Qty In]]*Parts_Purchase[[#This Row],[MRP]]</f>
        <v>0</v>
      </c>
      <c r="J2150" s="14">
        <f t="shared" si="76"/>
        <v>1</v>
      </c>
      <c r="K2150" s="37">
        <f t="shared" si="77"/>
        <v>1900</v>
      </c>
    </row>
    <row r="2151" spans="1:11" x14ac:dyDescent="0.35">
      <c r="A2151" s="93"/>
      <c r="B2151" s="94"/>
      <c r="C2151" s="95"/>
      <c r="D2151" s="95"/>
      <c r="E2151" s="95"/>
      <c r="F2151" s="95"/>
      <c r="G2151" s="95"/>
      <c r="H2151" s="95"/>
      <c r="I2151" s="95">
        <f>Parts_Purchase[[#This Row],[Qty In]]*Parts_Purchase[[#This Row],[MRP]]</f>
        <v>0</v>
      </c>
      <c r="J2151" s="14">
        <f t="shared" si="76"/>
        <v>1</v>
      </c>
      <c r="K2151" s="37">
        <f t="shared" si="77"/>
        <v>1900</v>
      </c>
    </row>
    <row r="2152" spans="1:11" x14ac:dyDescent="0.35">
      <c r="A2152" s="93"/>
      <c r="B2152" s="94"/>
      <c r="C2152" s="95"/>
      <c r="D2152" s="95"/>
      <c r="E2152" s="95"/>
      <c r="F2152" s="95"/>
      <c r="G2152" s="95"/>
      <c r="H2152" s="95"/>
      <c r="I2152" s="95">
        <f>Parts_Purchase[[#This Row],[Qty In]]*Parts_Purchase[[#This Row],[MRP]]</f>
        <v>0</v>
      </c>
      <c r="J2152" s="14">
        <f t="shared" si="76"/>
        <v>1</v>
      </c>
      <c r="K2152" s="37">
        <f t="shared" si="77"/>
        <v>1900</v>
      </c>
    </row>
    <row r="2153" spans="1:11" x14ac:dyDescent="0.35">
      <c r="A2153" s="93"/>
      <c r="B2153" s="94"/>
      <c r="C2153" s="95"/>
      <c r="D2153" s="95"/>
      <c r="E2153" s="95"/>
      <c r="F2153" s="95"/>
      <c r="G2153" s="95"/>
      <c r="H2153" s="95"/>
      <c r="I2153" s="95">
        <f>Parts_Purchase[[#This Row],[Qty In]]*Parts_Purchase[[#This Row],[MRP]]</f>
        <v>0</v>
      </c>
      <c r="J2153" s="14">
        <f t="shared" si="76"/>
        <v>1</v>
      </c>
      <c r="K2153" s="37">
        <f t="shared" si="77"/>
        <v>1900</v>
      </c>
    </row>
    <row r="2154" spans="1:11" x14ac:dyDescent="0.35">
      <c r="A2154" s="93"/>
      <c r="B2154" s="94"/>
      <c r="C2154" s="95"/>
      <c r="D2154" s="95"/>
      <c r="E2154" s="95"/>
      <c r="F2154" s="95"/>
      <c r="G2154" s="95"/>
      <c r="H2154" s="95"/>
      <c r="I2154" s="95">
        <f>Parts_Purchase[[#This Row],[Qty In]]*Parts_Purchase[[#This Row],[MRP]]</f>
        <v>0</v>
      </c>
      <c r="J2154" s="14">
        <f t="shared" si="76"/>
        <v>1</v>
      </c>
      <c r="K2154" s="37">
        <f t="shared" si="77"/>
        <v>1900</v>
      </c>
    </row>
    <row r="2155" spans="1:11" x14ac:dyDescent="0.35">
      <c r="A2155" s="93"/>
      <c r="B2155" s="94"/>
      <c r="C2155" s="95"/>
      <c r="D2155" s="95"/>
      <c r="E2155" s="95"/>
      <c r="F2155" s="95"/>
      <c r="G2155" s="95"/>
      <c r="H2155" s="95"/>
      <c r="I2155" s="95">
        <f>Parts_Purchase[[#This Row],[Qty In]]*Parts_Purchase[[#This Row],[MRP]]</f>
        <v>0</v>
      </c>
      <c r="J2155" s="14">
        <f t="shared" si="76"/>
        <v>1</v>
      </c>
      <c r="K2155" s="37">
        <f t="shared" si="77"/>
        <v>1900</v>
      </c>
    </row>
    <row r="2156" spans="1:11" x14ac:dyDescent="0.35">
      <c r="A2156" s="93"/>
      <c r="B2156" s="94"/>
      <c r="C2156" s="95"/>
      <c r="D2156" s="95"/>
      <c r="E2156" s="95"/>
      <c r="F2156" s="95"/>
      <c r="G2156" s="95"/>
      <c r="H2156" s="95"/>
      <c r="I2156" s="95">
        <f>Parts_Purchase[[#This Row],[Qty In]]*Parts_Purchase[[#This Row],[MRP]]</f>
        <v>0</v>
      </c>
      <c r="J2156" s="14">
        <f t="shared" si="76"/>
        <v>1</v>
      </c>
      <c r="K2156" s="37">
        <f t="shared" si="77"/>
        <v>1900</v>
      </c>
    </row>
    <row r="2157" spans="1:11" x14ac:dyDescent="0.35">
      <c r="A2157" s="93"/>
      <c r="B2157" s="94"/>
      <c r="C2157" s="95"/>
      <c r="D2157" s="95"/>
      <c r="E2157" s="95"/>
      <c r="F2157" s="95"/>
      <c r="G2157" s="95"/>
      <c r="H2157" s="95"/>
      <c r="I2157" s="95">
        <f>Parts_Purchase[[#This Row],[Qty In]]*Parts_Purchase[[#This Row],[MRP]]</f>
        <v>0</v>
      </c>
      <c r="J2157" s="14">
        <f t="shared" si="76"/>
        <v>1</v>
      </c>
      <c r="K2157" s="37">
        <f t="shared" si="77"/>
        <v>1900</v>
      </c>
    </row>
    <row r="2158" spans="1:11" x14ac:dyDescent="0.35">
      <c r="A2158" s="93"/>
      <c r="B2158" s="94"/>
      <c r="C2158" s="95"/>
      <c r="D2158" s="95"/>
      <c r="E2158" s="95"/>
      <c r="F2158" s="95"/>
      <c r="G2158" s="95"/>
      <c r="H2158" s="95"/>
      <c r="I2158" s="95">
        <f>Parts_Purchase[[#This Row],[Qty In]]*Parts_Purchase[[#This Row],[MRP]]</f>
        <v>0</v>
      </c>
      <c r="J2158" s="14">
        <f t="shared" si="76"/>
        <v>1</v>
      </c>
      <c r="K2158" s="37">
        <f t="shared" si="77"/>
        <v>1900</v>
      </c>
    </row>
    <row r="2159" spans="1:11" x14ac:dyDescent="0.35">
      <c r="A2159" s="93"/>
      <c r="B2159" s="94"/>
      <c r="C2159" s="95"/>
      <c r="D2159" s="95"/>
      <c r="E2159" s="95"/>
      <c r="F2159" s="95"/>
      <c r="G2159" s="95"/>
      <c r="H2159" s="95"/>
      <c r="I2159" s="95">
        <f>Parts_Purchase[[#This Row],[Qty In]]*Parts_Purchase[[#This Row],[MRP]]</f>
        <v>0</v>
      </c>
      <c r="J2159" s="14">
        <f t="shared" si="76"/>
        <v>1</v>
      </c>
      <c r="K2159" s="37">
        <f t="shared" si="77"/>
        <v>1900</v>
      </c>
    </row>
    <row r="2160" spans="1:11" x14ac:dyDescent="0.35">
      <c r="A2160" s="93"/>
      <c r="B2160" s="94"/>
      <c r="C2160" s="95"/>
      <c r="D2160" s="95"/>
      <c r="E2160" s="95"/>
      <c r="F2160" s="95"/>
      <c r="G2160" s="95"/>
      <c r="H2160" s="95"/>
      <c r="I2160" s="95">
        <f>Parts_Purchase[[#This Row],[Qty In]]*Parts_Purchase[[#This Row],[MRP]]</f>
        <v>0</v>
      </c>
      <c r="J2160" s="14">
        <f t="shared" si="76"/>
        <v>1</v>
      </c>
      <c r="K2160" s="37">
        <f t="shared" si="77"/>
        <v>1900</v>
      </c>
    </row>
    <row r="2161" spans="1:11" x14ac:dyDescent="0.35">
      <c r="A2161" s="93"/>
      <c r="B2161" s="94"/>
      <c r="C2161" s="95"/>
      <c r="D2161" s="95"/>
      <c r="E2161" s="95"/>
      <c r="F2161" s="95"/>
      <c r="G2161" s="95"/>
      <c r="H2161" s="95"/>
      <c r="I2161" s="95">
        <f>Parts_Purchase[[#This Row],[Qty In]]*Parts_Purchase[[#This Row],[MRP]]</f>
        <v>0</v>
      </c>
      <c r="J2161" s="14">
        <f t="shared" si="76"/>
        <v>1</v>
      </c>
      <c r="K2161" s="37">
        <f t="shared" si="77"/>
        <v>1900</v>
      </c>
    </row>
    <row r="2162" spans="1:11" x14ac:dyDescent="0.35">
      <c r="A2162" s="93"/>
      <c r="B2162" s="94"/>
      <c r="C2162" s="95"/>
      <c r="D2162" s="95"/>
      <c r="E2162" s="95"/>
      <c r="F2162" s="95"/>
      <c r="G2162" s="95"/>
      <c r="H2162" s="95"/>
      <c r="I2162" s="95">
        <f>Parts_Purchase[[#This Row],[Qty In]]*Parts_Purchase[[#This Row],[MRP]]</f>
        <v>0</v>
      </c>
      <c r="J2162" s="14">
        <f t="shared" si="76"/>
        <v>1</v>
      </c>
      <c r="K2162" s="37">
        <f t="shared" si="77"/>
        <v>1900</v>
      </c>
    </row>
    <row r="2163" spans="1:11" x14ac:dyDescent="0.35">
      <c r="A2163" s="93"/>
      <c r="B2163" s="94"/>
      <c r="C2163" s="95"/>
      <c r="D2163" s="95"/>
      <c r="E2163" s="95"/>
      <c r="F2163" s="95"/>
      <c r="G2163" s="95"/>
      <c r="H2163" s="95"/>
      <c r="I2163" s="95">
        <f>Parts_Purchase[[#This Row],[Qty In]]*Parts_Purchase[[#This Row],[MRP]]</f>
        <v>0</v>
      </c>
      <c r="J2163" s="14">
        <f t="shared" si="76"/>
        <v>1</v>
      </c>
      <c r="K2163" s="37">
        <f t="shared" si="77"/>
        <v>1900</v>
      </c>
    </row>
    <row r="2164" spans="1:11" x14ac:dyDescent="0.35">
      <c r="A2164" s="93"/>
      <c r="B2164" s="94"/>
      <c r="C2164" s="95"/>
      <c r="D2164" s="95"/>
      <c r="E2164" s="95"/>
      <c r="F2164" s="95"/>
      <c r="G2164" s="95"/>
      <c r="H2164" s="95"/>
      <c r="I2164" s="95">
        <f>Parts_Purchase[[#This Row],[Qty In]]*Parts_Purchase[[#This Row],[MRP]]</f>
        <v>0</v>
      </c>
      <c r="J2164" s="14">
        <f t="shared" si="76"/>
        <v>1</v>
      </c>
      <c r="K2164" s="37">
        <f t="shared" si="77"/>
        <v>1900</v>
      </c>
    </row>
    <row r="2165" spans="1:11" x14ac:dyDescent="0.35">
      <c r="A2165" s="93"/>
      <c r="B2165" s="94"/>
      <c r="C2165" s="95"/>
      <c r="D2165" s="95"/>
      <c r="E2165" s="95"/>
      <c r="F2165" s="95"/>
      <c r="G2165" s="95"/>
      <c r="H2165" s="95"/>
      <c r="I2165" s="95">
        <f>Parts_Purchase[[#This Row],[Qty In]]*Parts_Purchase[[#This Row],[MRP]]</f>
        <v>0</v>
      </c>
      <c r="J2165" s="14">
        <f t="shared" si="76"/>
        <v>1</v>
      </c>
      <c r="K2165" s="37">
        <f t="shared" si="77"/>
        <v>1900</v>
      </c>
    </row>
    <row r="2166" spans="1:11" x14ac:dyDescent="0.35">
      <c r="A2166" s="93"/>
      <c r="B2166" s="94"/>
      <c r="C2166" s="95"/>
      <c r="D2166" s="95"/>
      <c r="E2166" s="95"/>
      <c r="F2166" s="95"/>
      <c r="G2166" s="95"/>
      <c r="H2166" s="95"/>
      <c r="I2166" s="95">
        <f>Parts_Purchase[[#This Row],[Qty In]]*Parts_Purchase[[#This Row],[MRP]]</f>
        <v>0</v>
      </c>
      <c r="J2166" s="14">
        <f t="shared" si="76"/>
        <v>1</v>
      </c>
      <c r="K2166" s="37">
        <f t="shared" si="77"/>
        <v>1900</v>
      </c>
    </row>
    <row r="2167" spans="1:11" x14ac:dyDescent="0.35">
      <c r="A2167" s="93"/>
      <c r="B2167" s="94"/>
      <c r="C2167" s="95"/>
      <c r="D2167" s="95"/>
      <c r="E2167" s="95"/>
      <c r="F2167" s="95"/>
      <c r="G2167" s="95"/>
      <c r="H2167" s="95"/>
      <c r="I2167" s="95">
        <f>Parts_Purchase[[#This Row],[Qty In]]*Parts_Purchase[[#This Row],[MRP]]</f>
        <v>0</v>
      </c>
      <c r="J2167" s="14">
        <f t="shared" si="76"/>
        <v>1</v>
      </c>
      <c r="K2167" s="37">
        <f t="shared" si="77"/>
        <v>1900</v>
      </c>
    </row>
    <row r="2168" spans="1:11" x14ac:dyDescent="0.35">
      <c r="A2168" s="93"/>
      <c r="B2168" s="94"/>
      <c r="C2168" s="95"/>
      <c r="D2168" s="95"/>
      <c r="E2168" s="95"/>
      <c r="F2168" s="95"/>
      <c r="G2168" s="95"/>
      <c r="H2168" s="95"/>
      <c r="I2168" s="95">
        <f>Parts_Purchase[[#This Row],[Qty In]]*Parts_Purchase[[#This Row],[MRP]]</f>
        <v>0</v>
      </c>
      <c r="J2168" s="14">
        <f t="shared" si="76"/>
        <v>1</v>
      </c>
      <c r="K2168" s="37">
        <f t="shared" si="77"/>
        <v>1900</v>
      </c>
    </row>
    <row r="2169" spans="1:11" x14ac:dyDescent="0.35">
      <c r="A2169" s="93"/>
      <c r="B2169" s="94"/>
      <c r="C2169" s="95"/>
      <c r="D2169" s="95"/>
      <c r="E2169" s="95"/>
      <c r="F2169" s="95"/>
      <c r="G2169" s="95"/>
      <c r="H2169" s="95"/>
      <c r="I2169" s="95">
        <f>Parts_Purchase[[#This Row],[Qty In]]*Parts_Purchase[[#This Row],[MRP]]</f>
        <v>0</v>
      </c>
      <c r="J2169" s="14">
        <f t="shared" si="76"/>
        <v>1</v>
      </c>
      <c r="K2169" s="37">
        <f t="shared" si="77"/>
        <v>1900</v>
      </c>
    </row>
    <row r="2170" spans="1:11" x14ac:dyDescent="0.35">
      <c r="A2170" s="93"/>
      <c r="B2170" s="94"/>
      <c r="C2170" s="95"/>
      <c r="D2170" s="95"/>
      <c r="E2170" s="95"/>
      <c r="F2170" s="95"/>
      <c r="G2170" s="95"/>
      <c r="H2170" s="95"/>
      <c r="I2170" s="95">
        <f>Parts_Purchase[[#This Row],[Qty In]]*Parts_Purchase[[#This Row],[MRP]]</f>
        <v>0</v>
      </c>
      <c r="J2170" s="14">
        <f t="shared" si="76"/>
        <v>1</v>
      </c>
      <c r="K2170" s="37">
        <f t="shared" si="77"/>
        <v>1900</v>
      </c>
    </row>
    <row r="2171" spans="1:11" x14ac:dyDescent="0.35">
      <c r="A2171" s="93"/>
      <c r="B2171" s="94"/>
      <c r="C2171" s="95"/>
      <c r="D2171" s="95"/>
      <c r="E2171" s="95"/>
      <c r="F2171" s="95"/>
      <c r="G2171" s="95"/>
      <c r="H2171" s="95"/>
      <c r="I2171" s="95">
        <f>Parts_Purchase[[#This Row],[Qty In]]*Parts_Purchase[[#This Row],[MRP]]</f>
        <v>0</v>
      </c>
      <c r="J2171" s="14">
        <f t="shared" si="76"/>
        <v>1</v>
      </c>
      <c r="K2171" s="37">
        <f t="shared" si="77"/>
        <v>1900</v>
      </c>
    </row>
    <row r="2172" spans="1:11" x14ac:dyDescent="0.35">
      <c r="A2172" s="93"/>
      <c r="B2172" s="94"/>
      <c r="C2172" s="95"/>
      <c r="D2172" s="95"/>
      <c r="E2172" s="95"/>
      <c r="F2172" s="95"/>
      <c r="G2172" s="95"/>
      <c r="H2172" s="95"/>
      <c r="I2172" s="95">
        <f>Parts_Purchase[[#This Row],[Qty In]]*Parts_Purchase[[#This Row],[MRP]]</f>
        <v>0</v>
      </c>
      <c r="J2172" s="14">
        <f t="shared" si="76"/>
        <v>1</v>
      </c>
      <c r="K2172" s="37">
        <f t="shared" si="77"/>
        <v>1900</v>
      </c>
    </row>
    <row r="2173" spans="1:11" x14ac:dyDescent="0.35">
      <c r="A2173" s="93"/>
      <c r="B2173" s="94"/>
      <c r="C2173" s="95"/>
      <c r="D2173" s="95"/>
      <c r="E2173" s="95"/>
      <c r="F2173" s="95"/>
      <c r="G2173" s="95"/>
      <c r="H2173" s="95"/>
      <c r="I2173" s="95">
        <f>Parts_Purchase[[#This Row],[Qty In]]*Parts_Purchase[[#This Row],[MRP]]</f>
        <v>0</v>
      </c>
      <c r="J2173" s="14">
        <f t="shared" si="76"/>
        <v>1</v>
      </c>
      <c r="K2173" s="37">
        <f t="shared" si="77"/>
        <v>1900</v>
      </c>
    </row>
    <row r="2174" spans="1:11" x14ac:dyDescent="0.35">
      <c r="A2174" s="93"/>
      <c r="B2174" s="94"/>
      <c r="C2174" s="95"/>
      <c r="D2174" s="95"/>
      <c r="E2174" s="95"/>
      <c r="F2174" s="95"/>
      <c r="G2174" s="95"/>
      <c r="H2174" s="95"/>
      <c r="I2174" s="95">
        <f>Parts_Purchase[[#This Row],[Qty In]]*Parts_Purchase[[#This Row],[MRP]]</f>
        <v>0</v>
      </c>
      <c r="J2174" s="14">
        <f t="shared" si="76"/>
        <v>1</v>
      </c>
      <c r="K2174" s="37">
        <f t="shared" si="77"/>
        <v>1900</v>
      </c>
    </row>
    <row r="2175" spans="1:11" x14ac:dyDescent="0.35">
      <c r="A2175" s="93"/>
      <c r="B2175" s="94"/>
      <c r="C2175" s="95"/>
      <c r="D2175" s="95"/>
      <c r="E2175" s="95"/>
      <c r="F2175" s="95"/>
      <c r="G2175" s="95"/>
      <c r="H2175" s="95"/>
      <c r="I2175" s="95">
        <f>Parts_Purchase[[#This Row],[Qty In]]*Parts_Purchase[[#This Row],[MRP]]</f>
        <v>0</v>
      </c>
      <c r="J2175" s="14">
        <f t="shared" si="76"/>
        <v>1</v>
      </c>
      <c r="K2175" s="37">
        <f t="shared" si="77"/>
        <v>1900</v>
      </c>
    </row>
    <row r="2176" spans="1:11" x14ac:dyDescent="0.35">
      <c r="A2176" s="93"/>
      <c r="B2176" s="94"/>
      <c r="C2176" s="95"/>
      <c r="D2176" s="95"/>
      <c r="E2176" s="95"/>
      <c r="F2176" s="95"/>
      <c r="G2176" s="95"/>
      <c r="H2176" s="95"/>
      <c r="I2176" s="95">
        <f>Parts_Purchase[[#This Row],[Qty In]]*Parts_Purchase[[#This Row],[MRP]]</f>
        <v>0</v>
      </c>
      <c r="J2176" s="14">
        <f t="shared" si="76"/>
        <v>1</v>
      </c>
      <c r="K2176" s="37">
        <f t="shared" si="77"/>
        <v>1900</v>
      </c>
    </row>
    <row r="2177" spans="1:11" x14ac:dyDescent="0.35">
      <c r="A2177" s="93"/>
      <c r="B2177" s="94"/>
      <c r="C2177" s="95"/>
      <c r="D2177" s="95"/>
      <c r="E2177" s="95"/>
      <c r="F2177" s="95"/>
      <c r="G2177" s="95"/>
      <c r="H2177" s="95"/>
      <c r="I2177" s="95">
        <f>Parts_Purchase[[#This Row],[Qty In]]*Parts_Purchase[[#This Row],[MRP]]</f>
        <v>0</v>
      </c>
      <c r="J2177" s="14">
        <f t="shared" si="76"/>
        <v>1</v>
      </c>
      <c r="K2177" s="37">
        <f t="shared" si="77"/>
        <v>1900</v>
      </c>
    </row>
    <row r="2178" spans="1:11" x14ac:dyDescent="0.35">
      <c r="A2178" s="93"/>
      <c r="B2178" s="94"/>
      <c r="C2178" s="95"/>
      <c r="D2178" s="95"/>
      <c r="E2178" s="95"/>
      <c r="F2178" s="95"/>
      <c r="G2178" s="95"/>
      <c r="H2178" s="95"/>
      <c r="I2178" s="95">
        <f>Parts_Purchase[[#This Row],[Qty In]]*Parts_Purchase[[#This Row],[MRP]]</f>
        <v>0</v>
      </c>
      <c r="J2178" s="14">
        <f t="shared" si="76"/>
        <v>1</v>
      </c>
      <c r="K2178" s="37">
        <f t="shared" si="77"/>
        <v>1900</v>
      </c>
    </row>
    <row r="2179" spans="1:11" x14ac:dyDescent="0.35">
      <c r="A2179" s="93"/>
      <c r="B2179" s="94"/>
      <c r="C2179" s="95"/>
      <c r="D2179" s="95"/>
      <c r="E2179" s="95"/>
      <c r="F2179" s="95"/>
      <c r="G2179" s="95"/>
      <c r="H2179" s="95"/>
      <c r="I2179" s="95">
        <f>Parts_Purchase[[#This Row],[Qty In]]*Parts_Purchase[[#This Row],[MRP]]</f>
        <v>0</v>
      </c>
      <c r="J2179" s="14">
        <f t="shared" si="76"/>
        <v>1</v>
      </c>
      <c r="K2179" s="37">
        <f t="shared" si="77"/>
        <v>1900</v>
      </c>
    </row>
    <row r="2180" spans="1:11" x14ac:dyDescent="0.35">
      <c r="A2180" s="93"/>
      <c r="B2180" s="94"/>
      <c r="C2180" s="95"/>
      <c r="D2180" s="95"/>
      <c r="E2180" s="95"/>
      <c r="F2180" s="95"/>
      <c r="G2180" s="95"/>
      <c r="H2180" s="95"/>
      <c r="I2180" s="95">
        <f>Parts_Purchase[[#This Row],[Qty In]]*Parts_Purchase[[#This Row],[MRP]]</f>
        <v>0</v>
      </c>
      <c r="J2180" s="14">
        <f t="shared" si="76"/>
        <v>1</v>
      </c>
      <c r="K2180" s="37">
        <f t="shared" si="77"/>
        <v>1900</v>
      </c>
    </row>
    <row r="2181" spans="1:11" x14ac:dyDescent="0.35">
      <c r="A2181" s="93"/>
      <c r="B2181" s="94"/>
      <c r="C2181" s="95"/>
      <c r="D2181" s="95"/>
      <c r="E2181" s="95"/>
      <c r="F2181" s="95"/>
      <c r="G2181" s="95"/>
      <c r="H2181" s="95"/>
      <c r="I2181" s="95">
        <f>Parts_Purchase[[#This Row],[Qty In]]*Parts_Purchase[[#This Row],[MRP]]</f>
        <v>0</v>
      </c>
      <c r="J2181" s="14">
        <f t="shared" si="76"/>
        <v>1</v>
      </c>
      <c r="K2181" s="37">
        <f t="shared" si="77"/>
        <v>1900</v>
      </c>
    </row>
    <row r="2182" spans="1:11" x14ac:dyDescent="0.35">
      <c r="A2182" s="93"/>
      <c r="B2182" s="94"/>
      <c r="C2182" s="95"/>
      <c r="D2182" s="95"/>
      <c r="E2182" s="95"/>
      <c r="F2182" s="95"/>
      <c r="G2182" s="95"/>
      <c r="H2182" s="95"/>
      <c r="I2182" s="95">
        <f>Parts_Purchase[[#This Row],[Qty In]]*Parts_Purchase[[#This Row],[MRP]]</f>
        <v>0</v>
      </c>
      <c r="J2182" s="14">
        <f t="shared" si="76"/>
        <v>1</v>
      </c>
      <c r="K2182" s="37">
        <f t="shared" si="77"/>
        <v>1900</v>
      </c>
    </row>
    <row r="2183" spans="1:11" x14ac:dyDescent="0.35">
      <c r="A2183" s="93"/>
      <c r="B2183" s="94"/>
      <c r="C2183" s="95"/>
      <c r="D2183" s="95"/>
      <c r="E2183" s="95"/>
      <c r="F2183" s="95"/>
      <c r="G2183" s="95"/>
      <c r="H2183" s="95"/>
      <c r="I2183" s="95">
        <f>Parts_Purchase[[#This Row],[Qty In]]*Parts_Purchase[[#This Row],[MRP]]</f>
        <v>0</v>
      </c>
      <c r="J2183" s="14">
        <f t="shared" si="76"/>
        <v>1</v>
      </c>
      <c r="K2183" s="37">
        <f t="shared" si="77"/>
        <v>1900</v>
      </c>
    </row>
    <row r="2184" spans="1:11" x14ac:dyDescent="0.35">
      <c r="A2184" s="93"/>
      <c r="B2184" s="94"/>
      <c r="C2184" s="95"/>
      <c r="D2184" s="95"/>
      <c r="E2184" s="95"/>
      <c r="F2184" s="95"/>
      <c r="G2184" s="95"/>
      <c r="H2184" s="95"/>
      <c r="I2184" s="95">
        <f>Parts_Purchase[[#This Row],[Qty In]]*Parts_Purchase[[#This Row],[MRP]]</f>
        <v>0</v>
      </c>
      <c r="J2184" s="14">
        <f t="shared" si="76"/>
        <v>1</v>
      </c>
      <c r="K2184" s="37">
        <f t="shared" si="77"/>
        <v>1900</v>
      </c>
    </row>
    <row r="2185" spans="1:11" x14ac:dyDescent="0.35">
      <c r="A2185" s="93"/>
      <c r="B2185" s="94"/>
      <c r="C2185" s="95"/>
      <c r="D2185" s="95"/>
      <c r="E2185" s="95"/>
      <c r="F2185" s="95"/>
      <c r="G2185" s="95"/>
      <c r="H2185" s="95"/>
      <c r="I2185" s="95">
        <f>Parts_Purchase[[#This Row],[Qty In]]*Parts_Purchase[[#This Row],[MRP]]</f>
        <v>0</v>
      </c>
      <c r="J2185" s="14">
        <f t="shared" si="76"/>
        <v>1</v>
      </c>
      <c r="K2185" s="37">
        <f t="shared" si="77"/>
        <v>1900</v>
      </c>
    </row>
    <row r="2186" spans="1:11" x14ac:dyDescent="0.35">
      <c r="A2186" s="93"/>
      <c r="B2186" s="94"/>
      <c r="C2186" s="95"/>
      <c r="D2186" s="95"/>
      <c r="E2186" s="95"/>
      <c r="F2186" s="95"/>
      <c r="G2186" s="95"/>
      <c r="H2186" s="95"/>
      <c r="I2186" s="95">
        <f>Parts_Purchase[[#This Row],[Qty In]]*Parts_Purchase[[#This Row],[MRP]]</f>
        <v>0</v>
      </c>
      <c r="J2186" s="14">
        <f t="shared" si="76"/>
        <v>1</v>
      </c>
      <c r="K2186" s="37">
        <f t="shared" si="77"/>
        <v>1900</v>
      </c>
    </row>
    <row r="2187" spans="1:11" x14ac:dyDescent="0.35">
      <c r="A2187" s="93"/>
      <c r="B2187" s="94"/>
      <c r="C2187" s="95"/>
      <c r="D2187" s="95"/>
      <c r="E2187" s="95"/>
      <c r="F2187" s="95"/>
      <c r="G2187" s="95"/>
      <c r="H2187" s="95"/>
      <c r="I2187" s="95">
        <f>Parts_Purchase[[#This Row],[Qty In]]*Parts_Purchase[[#This Row],[MRP]]</f>
        <v>0</v>
      </c>
      <c r="J2187" s="14">
        <f t="shared" si="76"/>
        <v>1</v>
      </c>
      <c r="K2187" s="37">
        <f t="shared" si="77"/>
        <v>1900</v>
      </c>
    </row>
    <row r="2188" spans="1:11" x14ac:dyDescent="0.35">
      <c r="A2188" s="93"/>
      <c r="B2188" s="94"/>
      <c r="C2188" s="95"/>
      <c r="D2188" s="95"/>
      <c r="E2188" s="95"/>
      <c r="F2188" s="95"/>
      <c r="G2188" s="95"/>
      <c r="H2188" s="95"/>
      <c r="I2188" s="95">
        <f>Parts_Purchase[[#This Row],[Qty In]]*Parts_Purchase[[#This Row],[MRP]]</f>
        <v>0</v>
      </c>
      <c r="J2188" s="14">
        <f t="shared" si="76"/>
        <v>1</v>
      </c>
      <c r="K2188" s="37">
        <f t="shared" si="77"/>
        <v>1900</v>
      </c>
    </row>
    <row r="2189" spans="1:11" x14ac:dyDescent="0.35">
      <c r="A2189" s="93"/>
      <c r="B2189" s="94"/>
      <c r="C2189" s="95"/>
      <c r="D2189" s="95"/>
      <c r="E2189" s="95"/>
      <c r="F2189" s="95"/>
      <c r="G2189" s="95"/>
      <c r="H2189" s="95"/>
      <c r="I2189" s="95">
        <f>Parts_Purchase[[#This Row],[Qty In]]*Parts_Purchase[[#This Row],[MRP]]</f>
        <v>0</v>
      </c>
      <c r="J2189" s="14">
        <f t="shared" si="76"/>
        <v>1</v>
      </c>
      <c r="K2189" s="37">
        <f t="shared" si="77"/>
        <v>1900</v>
      </c>
    </row>
    <row r="2190" spans="1:11" x14ac:dyDescent="0.35">
      <c r="A2190" s="93"/>
      <c r="B2190" s="94"/>
      <c r="C2190" s="95"/>
      <c r="D2190" s="95"/>
      <c r="E2190" s="95"/>
      <c r="F2190" s="95"/>
      <c r="G2190" s="95"/>
      <c r="H2190" s="95"/>
      <c r="I2190" s="95">
        <f>Parts_Purchase[[#This Row],[Qty In]]*Parts_Purchase[[#This Row],[MRP]]</f>
        <v>0</v>
      </c>
      <c r="J2190" s="14">
        <f t="shared" si="76"/>
        <v>1</v>
      </c>
      <c r="K2190" s="37">
        <f t="shared" si="77"/>
        <v>1900</v>
      </c>
    </row>
    <row r="2191" spans="1:11" x14ac:dyDescent="0.35">
      <c r="A2191" s="93"/>
      <c r="B2191" s="94"/>
      <c r="C2191" s="95"/>
      <c r="D2191" s="95"/>
      <c r="E2191" s="95"/>
      <c r="F2191" s="95"/>
      <c r="G2191" s="95"/>
      <c r="H2191" s="95"/>
      <c r="I2191" s="95">
        <f>Parts_Purchase[[#This Row],[Qty In]]*Parts_Purchase[[#This Row],[MRP]]</f>
        <v>0</v>
      </c>
      <c r="J2191" s="14">
        <f t="shared" si="76"/>
        <v>1</v>
      </c>
      <c r="K2191" s="37">
        <f t="shared" si="77"/>
        <v>1900</v>
      </c>
    </row>
    <row r="2192" spans="1:11" x14ac:dyDescent="0.35">
      <c r="A2192" s="93"/>
      <c r="B2192" s="94"/>
      <c r="C2192" s="95"/>
      <c r="D2192" s="95"/>
      <c r="E2192" s="95"/>
      <c r="F2192" s="95"/>
      <c r="G2192" s="95"/>
      <c r="H2192" s="95"/>
      <c r="I2192" s="95">
        <f>Parts_Purchase[[#This Row],[Qty In]]*Parts_Purchase[[#This Row],[MRP]]</f>
        <v>0</v>
      </c>
      <c r="J2192" s="14">
        <f t="shared" si="76"/>
        <v>1</v>
      </c>
      <c r="K2192" s="37">
        <f t="shared" si="77"/>
        <v>1900</v>
      </c>
    </row>
    <row r="2193" spans="1:11" x14ac:dyDescent="0.35">
      <c r="A2193" s="93"/>
      <c r="B2193" s="94"/>
      <c r="C2193" s="95"/>
      <c r="D2193" s="95"/>
      <c r="E2193" s="95"/>
      <c r="F2193" s="95"/>
      <c r="G2193" s="95"/>
      <c r="H2193" s="95"/>
      <c r="I2193" s="95">
        <f>Parts_Purchase[[#This Row],[Qty In]]*Parts_Purchase[[#This Row],[MRP]]</f>
        <v>0</v>
      </c>
      <c r="J2193" s="14">
        <f t="shared" si="76"/>
        <v>1</v>
      </c>
      <c r="K2193" s="37">
        <f t="shared" si="77"/>
        <v>1900</v>
      </c>
    </row>
    <row r="2194" spans="1:11" x14ac:dyDescent="0.35">
      <c r="A2194" s="93"/>
      <c r="B2194" s="94"/>
      <c r="C2194" s="95"/>
      <c r="D2194" s="95"/>
      <c r="E2194" s="95"/>
      <c r="F2194" s="95"/>
      <c r="G2194" s="95"/>
      <c r="H2194" s="95"/>
      <c r="I2194" s="95">
        <f>Parts_Purchase[[#This Row],[Qty In]]*Parts_Purchase[[#This Row],[MRP]]</f>
        <v>0</v>
      </c>
      <c r="J2194" s="14">
        <f t="shared" si="76"/>
        <v>1</v>
      </c>
      <c r="K2194" s="37">
        <f t="shared" si="77"/>
        <v>1900</v>
      </c>
    </row>
    <row r="2195" spans="1:11" x14ac:dyDescent="0.35">
      <c r="A2195" s="93"/>
      <c r="B2195" s="94"/>
      <c r="C2195" s="95"/>
      <c r="D2195" s="95"/>
      <c r="E2195" s="95"/>
      <c r="F2195" s="95"/>
      <c r="G2195" s="95"/>
      <c r="H2195" s="95"/>
      <c r="I2195" s="95">
        <f>Parts_Purchase[[#This Row],[Qty In]]*Parts_Purchase[[#This Row],[MRP]]</f>
        <v>0</v>
      </c>
      <c r="J2195" s="14">
        <f t="shared" si="76"/>
        <v>1</v>
      </c>
      <c r="K2195" s="37">
        <f t="shared" si="77"/>
        <v>1900</v>
      </c>
    </row>
    <row r="2196" spans="1:11" x14ac:dyDescent="0.35">
      <c r="A2196" s="93"/>
      <c r="B2196" s="94"/>
      <c r="C2196" s="95"/>
      <c r="D2196" s="95"/>
      <c r="E2196" s="95"/>
      <c r="F2196" s="95"/>
      <c r="G2196" s="95"/>
      <c r="H2196" s="95"/>
      <c r="I2196" s="95">
        <f>Parts_Purchase[[#This Row],[Qty In]]*Parts_Purchase[[#This Row],[MRP]]</f>
        <v>0</v>
      </c>
      <c r="J2196" s="14">
        <f t="shared" si="76"/>
        <v>1</v>
      </c>
      <c r="K2196" s="37">
        <f t="shared" si="77"/>
        <v>1900</v>
      </c>
    </row>
    <row r="2197" spans="1:11" x14ac:dyDescent="0.35">
      <c r="A2197" s="93"/>
      <c r="B2197" s="94"/>
      <c r="C2197" s="95"/>
      <c r="D2197" s="95"/>
      <c r="E2197" s="95"/>
      <c r="F2197" s="95"/>
      <c r="G2197" s="95"/>
      <c r="H2197" s="95"/>
      <c r="I2197" s="95">
        <f>Parts_Purchase[[#This Row],[Qty In]]*Parts_Purchase[[#This Row],[MRP]]</f>
        <v>0</v>
      </c>
      <c r="J2197" s="14">
        <f t="shared" si="76"/>
        <v>1</v>
      </c>
      <c r="K2197" s="37">
        <f t="shared" si="77"/>
        <v>1900</v>
      </c>
    </row>
    <row r="2198" spans="1:11" x14ac:dyDescent="0.35">
      <c r="A2198" s="93"/>
      <c r="B2198" s="94"/>
      <c r="C2198" s="95"/>
      <c r="D2198" s="95"/>
      <c r="E2198" s="95"/>
      <c r="F2198" s="95"/>
      <c r="G2198" s="95"/>
      <c r="H2198" s="95"/>
      <c r="I2198" s="95">
        <f>Parts_Purchase[[#This Row],[Qty In]]*Parts_Purchase[[#This Row],[MRP]]</f>
        <v>0</v>
      </c>
      <c r="J2198" s="14">
        <f t="shared" si="76"/>
        <v>1</v>
      </c>
      <c r="K2198" s="37">
        <f t="shared" si="77"/>
        <v>1900</v>
      </c>
    </row>
    <row r="2199" spans="1:11" x14ac:dyDescent="0.35">
      <c r="A2199" s="93"/>
      <c r="B2199" s="94"/>
      <c r="C2199" s="95"/>
      <c r="D2199" s="95"/>
      <c r="E2199" s="95"/>
      <c r="F2199" s="95"/>
      <c r="G2199" s="95"/>
      <c r="H2199" s="95"/>
      <c r="I2199" s="95">
        <f>Parts_Purchase[[#This Row],[Qty In]]*Parts_Purchase[[#This Row],[MRP]]</f>
        <v>0</v>
      </c>
      <c r="J2199" s="14">
        <f t="shared" ref="J2199:J2262" si="78">MONTH(B2199)</f>
        <v>1</v>
      </c>
      <c r="K2199" s="37">
        <f t="shared" ref="K2199:K2262" si="79">YEAR(B2199)</f>
        <v>1900</v>
      </c>
    </row>
    <row r="2200" spans="1:11" x14ac:dyDescent="0.35">
      <c r="A2200" s="93"/>
      <c r="B2200" s="94"/>
      <c r="C2200" s="95"/>
      <c r="D2200" s="95"/>
      <c r="E2200" s="95"/>
      <c r="F2200" s="95"/>
      <c r="G2200" s="95"/>
      <c r="H2200" s="95"/>
      <c r="I2200" s="95">
        <f>Parts_Purchase[[#This Row],[Qty In]]*Parts_Purchase[[#This Row],[MRP]]</f>
        <v>0</v>
      </c>
      <c r="J2200" s="14">
        <f t="shared" si="78"/>
        <v>1</v>
      </c>
      <c r="K2200" s="37">
        <f t="shared" si="79"/>
        <v>1900</v>
      </c>
    </row>
    <row r="2201" spans="1:11" x14ac:dyDescent="0.35">
      <c r="A2201" s="93"/>
      <c r="B2201" s="94"/>
      <c r="C2201" s="95"/>
      <c r="D2201" s="95"/>
      <c r="E2201" s="95"/>
      <c r="F2201" s="95"/>
      <c r="G2201" s="95"/>
      <c r="H2201" s="95"/>
      <c r="I2201" s="95">
        <f>Parts_Purchase[[#This Row],[Qty In]]*Parts_Purchase[[#This Row],[MRP]]</f>
        <v>0</v>
      </c>
      <c r="J2201" s="14">
        <f t="shared" si="78"/>
        <v>1</v>
      </c>
      <c r="K2201" s="37">
        <f t="shared" si="79"/>
        <v>1900</v>
      </c>
    </row>
    <row r="2202" spans="1:11" x14ac:dyDescent="0.35">
      <c r="A2202" s="93"/>
      <c r="B2202" s="94"/>
      <c r="C2202" s="95"/>
      <c r="D2202" s="95"/>
      <c r="E2202" s="95"/>
      <c r="F2202" s="95"/>
      <c r="G2202" s="95"/>
      <c r="H2202" s="95"/>
      <c r="I2202" s="95">
        <f>Parts_Purchase[[#This Row],[Qty In]]*Parts_Purchase[[#This Row],[MRP]]</f>
        <v>0</v>
      </c>
      <c r="J2202" s="14">
        <f t="shared" si="78"/>
        <v>1</v>
      </c>
      <c r="K2202" s="37">
        <f t="shared" si="79"/>
        <v>1900</v>
      </c>
    </row>
    <row r="2203" spans="1:11" x14ac:dyDescent="0.35">
      <c r="A2203" s="93"/>
      <c r="B2203" s="94"/>
      <c r="C2203" s="95"/>
      <c r="D2203" s="95"/>
      <c r="E2203" s="95"/>
      <c r="F2203" s="95"/>
      <c r="G2203" s="95"/>
      <c r="H2203" s="95"/>
      <c r="I2203" s="95">
        <f>Parts_Purchase[[#This Row],[Qty In]]*Parts_Purchase[[#This Row],[MRP]]</f>
        <v>0</v>
      </c>
      <c r="J2203" s="14">
        <f t="shared" si="78"/>
        <v>1</v>
      </c>
      <c r="K2203" s="37">
        <f t="shared" si="79"/>
        <v>1900</v>
      </c>
    </row>
    <row r="2204" spans="1:11" x14ac:dyDescent="0.35">
      <c r="A2204" s="93"/>
      <c r="B2204" s="94"/>
      <c r="C2204" s="95"/>
      <c r="D2204" s="95"/>
      <c r="E2204" s="95"/>
      <c r="F2204" s="95"/>
      <c r="G2204" s="95"/>
      <c r="H2204" s="95"/>
      <c r="I2204" s="95">
        <f>Parts_Purchase[[#This Row],[Qty In]]*Parts_Purchase[[#This Row],[MRP]]</f>
        <v>0</v>
      </c>
      <c r="J2204" s="14">
        <f t="shared" si="78"/>
        <v>1</v>
      </c>
      <c r="K2204" s="37">
        <f t="shared" si="79"/>
        <v>1900</v>
      </c>
    </row>
    <row r="2205" spans="1:11" x14ac:dyDescent="0.35">
      <c r="A2205" s="93"/>
      <c r="B2205" s="94"/>
      <c r="C2205" s="95"/>
      <c r="D2205" s="95"/>
      <c r="E2205" s="95"/>
      <c r="F2205" s="95"/>
      <c r="G2205" s="95"/>
      <c r="H2205" s="95"/>
      <c r="I2205" s="95">
        <f>Parts_Purchase[[#This Row],[Qty In]]*Parts_Purchase[[#This Row],[MRP]]</f>
        <v>0</v>
      </c>
      <c r="J2205" s="14">
        <f t="shared" si="78"/>
        <v>1</v>
      </c>
      <c r="K2205" s="37">
        <f t="shared" si="79"/>
        <v>1900</v>
      </c>
    </row>
    <row r="2206" spans="1:11" x14ac:dyDescent="0.35">
      <c r="A2206" s="93"/>
      <c r="B2206" s="94"/>
      <c r="C2206" s="95"/>
      <c r="D2206" s="95"/>
      <c r="E2206" s="95"/>
      <c r="F2206" s="95"/>
      <c r="G2206" s="95"/>
      <c r="H2206" s="95"/>
      <c r="I2206" s="95">
        <f>Parts_Purchase[[#This Row],[Qty In]]*Parts_Purchase[[#This Row],[MRP]]</f>
        <v>0</v>
      </c>
      <c r="J2206" s="14">
        <f t="shared" si="78"/>
        <v>1</v>
      </c>
      <c r="K2206" s="37">
        <f t="shared" si="79"/>
        <v>1900</v>
      </c>
    </row>
    <row r="2207" spans="1:11" x14ac:dyDescent="0.35">
      <c r="A2207" s="93"/>
      <c r="B2207" s="94"/>
      <c r="C2207" s="95"/>
      <c r="D2207" s="95"/>
      <c r="E2207" s="95"/>
      <c r="F2207" s="95"/>
      <c r="G2207" s="95"/>
      <c r="H2207" s="95"/>
      <c r="I2207" s="95">
        <f>Parts_Purchase[[#This Row],[Qty In]]*Parts_Purchase[[#This Row],[MRP]]</f>
        <v>0</v>
      </c>
      <c r="J2207" s="14">
        <f t="shared" si="78"/>
        <v>1</v>
      </c>
      <c r="K2207" s="37">
        <f t="shared" si="79"/>
        <v>1900</v>
      </c>
    </row>
    <row r="2208" spans="1:11" x14ac:dyDescent="0.35">
      <c r="A2208" s="93"/>
      <c r="B2208" s="94"/>
      <c r="C2208" s="95"/>
      <c r="D2208" s="95"/>
      <c r="E2208" s="95"/>
      <c r="F2208" s="95"/>
      <c r="G2208" s="95"/>
      <c r="H2208" s="95"/>
      <c r="I2208" s="95">
        <f>Parts_Purchase[[#This Row],[Qty In]]*Parts_Purchase[[#This Row],[MRP]]</f>
        <v>0</v>
      </c>
      <c r="J2208" s="14">
        <f t="shared" si="78"/>
        <v>1</v>
      </c>
      <c r="K2208" s="37">
        <f t="shared" si="79"/>
        <v>1900</v>
      </c>
    </row>
    <row r="2209" spans="1:11" x14ac:dyDescent="0.35">
      <c r="A2209" s="93"/>
      <c r="B2209" s="94"/>
      <c r="C2209" s="95"/>
      <c r="D2209" s="95"/>
      <c r="E2209" s="95"/>
      <c r="F2209" s="95"/>
      <c r="G2209" s="95"/>
      <c r="H2209" s="95"/>
      <c r="I2209" s="95">
        <f>Parts_Purchase[[#This Row],[Qty In]]*Parts_Purchase[[#This Row],[MRP]]</f>
        <v>0</v>
      </c>
      <c r="J2209" s="14">
        <f t="shared" si="78"/>
        <v>1</v>
      </c>
      <c r="K2209" s="37">
        <f t="shared" si="79"/>
        <v>1900</v>
      </c>
    </row>
    <row r="2210" spans="1:11" x14ac:dyDescent="0.35">
      <c r="A2210" s="93"/>
      <c r="B2210" s="94"/>
      <c r="C2210" s="95"/>
      <c r="D2210" s="95"/>
      <c r="E2210" s="95"/>
      <c r="F2210" s="95"/>
      <c r="G2210" s="95"/>
      <c r="H2210" s="95"/>
      <c r="I2210" s="95">
        <f>Parts_Purchase[[#This Row],[Qty In]]*Parts_Purchase[[#This Row],[MRP]]</f>
        <v>0</v>
      </c>
      <c r="J2210" s="14">
        <f t="shared" si="78"/>
        <v>1</v>
      </c>
      <c r="K2210" s="37">
        <f t="shared" si="79"/>
        <v>1900</v>
      </c>
    </row>
    <row r="2211" spans="1:11" x14ac:dyDescent="0.35">
      <c r="A2211" s="93"/>
      <c r="B2211" s="94"/>
      <c r="C2211" s="95"/>
      <c r="D2211" s="95"/>
      <c r="E2211" s="95"/>
      <c r="F2211" s="95"/>
      <c r="G2211" s="95"/>
      <c r="H2211" s="95"/>
      <c r="I2211" s="95">
        <f>Parts_Purchase[[#This Row],[Qty In]]*Parts_Purchase[[#This Row],[MRP]]</f>
        <v>0</v>
      </c>
      <c r="J2211" s="14">
        <f t="shared" si="78"/>
        <v>1</v>
      </c>
      <c r="K2211" s="37">
        <f t="shared" si="79"/>
        <v>1900</v>
      </c>
    </row>
    <row r="2212" spans="1:11" x14ac:dyDescent="0.35">
      <c r="A2212" s="93"/>
      <c r="B2212" s="94"/>
      <c r="C2212" s="95"/>
      <c r="D2212" s="95"/>
      <c r="E2212" s="95"/>
      <c r="F2212" s="95"/>
      <c r="G2212" s="95"/>
      <c r="H2212" s="95"/>
      <c r="I2212" s="95">
        <f>Parts_Purchase[[#This Row],[Qty In]]*Parts_Purchase[[#This Row],[MRP]]</f>
        <v>0</v>
      </c>
      <c r="J2212" s="14">
        <f t="shared" si="78"/>
        <v>1</v>
      </c>
      <c r="K2212" s="37">
        <f t="shared" si="79"/>
        <v>1900</v>
      </c>
    </row>
    <row r="2213" spans="1:11" x14ac:dyDescent="0.35">
      <c r="A2213" s="93"/>
      <c r="B2213" s="94"/>
      <c r="C2213" s="95"/>
      <c r="D2213" s="95"/>
      <c r="E2213" s="95"/>
      <c r="F2213" s="95"/>
      <c r="G2213" s="95"/>
      <c r="H2213" s="95"/>
      <c r="I2213" s="95">
        <f>Parts_Purchase[[#This Row],[Qty In]]*Parts_Purchase[[#This Row],[MRP]]</f>
        <v>0</v>
      </c>
      <c r="J2213" s="14">
        <f t="shared" si="78"/>
        <v>1</v>
      </c>
      <c r="K2213" s="37">
        <f t="shared" si="79"/>
        <v>1900</v>
      </c>
    </row>
    <row r="2214" spans="1:11" x14ac:dyDescent="0.35">
      <c r="A2214" s="93"/>
      <c r="B2214" s="94"/>
      <c r="C2214" s="95"/>
      <c r="D2214" s="95"/>
      <c r="E2214" s="95"/>
      <c r="F2214" s="95"/>
      <c r="G2214" s="95"/>
      <c r="H2214" s="95"/>
      <c r="I2214" s="95">
        <f>Parts_Purchase[[#This Row],[Qty In]]*Parts_Purchase[[#This Row],[MRP]]</f>
        <v>0</v>
      </c>
      <c r="J2214" s="14">
        <f t="shared" si="78"/>
        <v>1</v>
      </c>
      <c r="K2214" s="37">
        <f t="shared" si="79"/>
        <v>1900</v>
      </c>
    </row>
    <row r="2215" spans="1:11" x14ac:dyDescent="0.35">
      <c r="A2215" s="93"/>
      <c r="B2215" s="94"/>
      <c r="C2215" s="95"/>
      <c r="D2215" s="95"/>
      <c r="E2215" s="95"/>
      <c r="F2215" s="95"/>
      <c r="G2215" s="95"/>
      <c r="H2215" s="95"/>
      <c r="I2215" s="95">
        <f>Parts_Purchase[[#This Row],[Qty In]]*Parts_Purchase[[#This Row],[MRP]]</f>
        <v>0</v>
      </c>
      <c r="J2215" s="14">
        <f t="shared" si="78"/>
        <v>1</v>
      </c>
      <c r="K2215" s="37">
        <f t="shared" si="79"/>
        <v>1900</v>
      </c>
    </row>
    <row r="2216" spans="1:11" x14ac:dyDescent="0.35">
      <c r="A2216" s="93"/>
      <c r="B2216" s="94"/>
      <c r="C2216" s="95"/>
      <c r="D2216" s="95"/>
      <c r="E2216" s="95"/>
      <c r="F2216" s="95"/>
      <c r="G2216" s="95"/>
      <c r="H2216" s="95"/>
      <c r="I2216" s="95">
        <f>Parts_Purchase[[#This Row],[Qty In]]*Parts_Purchase[[#This Row],[MRP]]</f>
        <v>0</v>
      </c>
      <c r="J2216" s="14">
        <f t="shared" si="78"/>
        <v>1</v>
      </c>
      <c r="K2216" s="37">
        <f t="shared" si="79"/>
        <v>1900</v>
      </c>
    </row>
    <row r="2217" spans="1:11" x14ac:dyDescent="0.35">
      <c r="A2217" s="93"/>
      <c r="B2217" s="94"/>
      <c r="C2217" s="95"/>
      <c r="D2217" s="95"/>
      <c r="E2217" s="95"/>
      <c r="F2217" s="95"/>
      <c r="G2217" s="95"/>
      <c r="H2217" s="95"/>
      <c r="I2217" s="95">
        <f>Parts_Purchase[[#This Row],[Qty In]]*Parts_Purchase[[#This Row],[MRP]]</f>
        <v>0</v>
      </c>
      <c r="J2217" s="14">
        <f t="shared" si="78"/>
        <v>1</v>
      </c>
      <c r="K2217" s="37">
        <f t="shared" si="79"/>
        <v>1900</v>
      </c>
    </row>
    <row r="2218" spans="1:11" x14ac:dyDescent="0.35">
      <c r="A2218" s="93"/>
      <c r="B2218" s="94"/>
      <c r="C2218" s="95"/>
      <c r="D2218" s="95"/>
      <c r="E2218" s="95"/>
      <c r="F2218" s="95"/>
      <c r="G2218" s="95"/>
      <c r="H2218" s="95"/>
      <c r="I2218" s="95">
        <f>Parts_Purchase[[#This Row],[Qty In]]*Parts_Purchase[[#This Row],[MRP]]</f>
        <v>0</v>
      </c>
      <c r="J2218" s="14">
        <f t="shared" si="78"/>
        <v>1</v>
      </c>
      <c r="K2218" s="37">
        <f t="shared" si="79"/>
        <v>1900</v>
      </c>
    </row>
    <row r="2219" spans="1:11" x14ac:dyDescent="0.35">
      <c r="A2219" s="93"/>
      <c r="B2219" s="94"/>
      <c r="C2219" s="95"/>
      <c r="D2219" s="95"/>
      <c r="E2219" s="95"/>
      <c r="F2219" s="95"/>
      <c r="G2219" s="95"/>
      <c r="H2219" s="95"/>
      <c r="I2219" s="95">
        <f>Parts_Purchase[[#This Row],[Qty In]]*Parts_Purchase[[#This Row],[MRP]]</f>
        <v>0</v>
      </c>
      <c r="J2219" s="14">
        <f t="shared" si="78"/>
        <v>1</v>
      </c>
      <c r="K2219" s="37">
        <f t="shared" si="79"/>
        <v>1900</v>
      </c>
    </row>
    <row r="2220" spans="1:11" x14ac:dyDescent="0.35">
      <c r="A2220" s="93"/>
      <c r="B2220" s="94"/>
      <c r="C2220" s="95"/>
      <c r="D2220" s="95"/>
      <c r="E2220" s="95"/>
      <c r="F2220" s="95"/>
      <c r="G2220" s="95"/>
      <c r="H2220" s="95"/>
      <c r="I2220" s="95">
        <f>Parts_Purchase[[#This Row],[Qty In]]*Parts_Purchase[[#This Row],[MRP]]</f>
        <v>0</v>
      </c>
      <c r="J2220" s="14">
        <f t="shared" si="78"/>
        <v>1</v>
      </c>
      <c r="K2220" s="37">
        <f t="shared" si="79"/>
        <v>1900</v>
      </c>
    </row>
    <row r="2221" spans="1:11" x14ac:dyDescent="0.35">
      <c r="A2221" s="93"/>
      <c r="B2221" s="94"/>
      <c r="C2221" s="95"/>
      <c r="D2221" s="95"/>
      <c r="E2221" s="95"/>
      <c r="F2221" s="95"/>
      <c r="G2221" s="95"/>
      <c r="H2221" s="95"/>
      <c r="I2221" s="95">
        <f>Parts_Purchase[[#This Row],[Qty In]]*Parts_Purchase[[#This Row],[MRP]]</f>
        <v>0</v>
      </c>
      <c r="J2221" s="14">
        <f t="shared" si="78"/>
        <v>1</v>
      </c>
      <c r="K2221" s="37">
        <f t="shared" si="79"/>
        <v>1900</v>
      </c>
    </row>
    <row r="2222" spans="1:11" x14ac:dyDescent="0.35">
      <c r="A2222" s="93"/>
      <c r="B2222" s="94"/>
      <c r="C2222" s="95"/>
      <c r="D2222" s="95"/>
      <c r="E2222" s="95"/>
      <c r="F2222" s="95"/>
      <c r="G2222" s="95"/>
      <c r="H2222" s="95"/>
      <c r="I2222" s="95">
        <f>Parts_Purchase[[#This Row],[Qty In]]*Parts_Purchase[[#This Row],[MRP]]</f>
        <v>0</v>
      </c>
      <c r="J2222" s="14">
        <f t="shared" si="78"/>
        <v>1</v>
      </c>
      <c r="K2222" s="37">
        <f t="shared" si="79"/>
        <v>1900</v>
      </c>
    </row>
    <row r="2223" spans="1:11" x14ac:dyDescent="0.35">
      <c r="A2223" s="93"/>
      <c r="B2223" s="94"/>
      <c r="C2223" s="95"/>
      <c r="D2223" s="95"/>
      <c r="E2223" s="95"/>
      <c r="F2223" s="95"/>
      <c r="G2223" s="95"/>
      <c r="H2223" s="95"/>
      <c r="I2223" s="95">
        <f>Parts_Purchase[[#This Row],[Qty In]]*Parts_Purchase[[#This Row],[MRP]]</f>
        <v>0</v>
      </c>
      <c r="J2223" s="14">
        <f t="shared" si="78"/>
        <v>1</v>
      </c>
      <c r="K2223" s="37">
        <f t="shared" si="79"/>
        <v>1900</v>
      </c>
    </row>
    <row r="2224" spans="1:11" x14ac:dyDescent="0.35">
      <c r="A2224" s="93"/>
      <c r="B2224" s="94"/>
      <c r="C2224" s="95"/>
      <c r="D2224" s="95"/>
      <c r="E2224" s="95"/>
      <c r="F2224" s="95"/>
      <c r="G2224" s="95"/>
      <c r="H2224" s="95"/>
      <c r="I2224" s="95">
        <f>Parts_Purchase[[#This Row],[Qty In]]*Parts_Purchase[[#This Row],[MRP]]</f>
        <v>0</v>
      </c>
      <c r="J2224" s="14">
        <f t="shared" si="78"/>
        <v>1</v>
      </c>
      <c r="K2224" s="37">
        <f t="shared" si="79"/>
        <v>1900</v>
      </c>
    </row>
    <row r="2225" spans="1:11" x14ac:dyDescent="0.35">
      <c r="A2225" s="93"/>
      <c r="B2225" s="94"/>
      <c r="C2225" s="95"/>
      <c r="D2225" s="95"/>
      <c r="E2225" s="95"/>
      <c r="F2225" s="95"/>
      <c r="G2225" s="95"/>
      <c r="H2225" s="95"/>
      <c r="I2225" s="95">
        <f>Parts_Purchase[[#This Row],[Qty In]]*Parts_Purchase[[#This Row],[MRP]]</f>
        <v>0</v>
      </c>
      <c r="J2225" s="14">
        <f t="shared" si="78"/>
        <v>1</v>
      </c>
      <c r="K2225" s="37">
        <f t="shared" si="79"/>
        <v>1900</v>
      </c>
    </row>
    <row r="2226" spans="1:11" x14ac:dyDescent="0.35">
      <c r="A2226" s="93"/>
      <c r="B2226" s="94"/>
      <c r="C2226" s="95"/>
      <c r="D2226" s="95"/>
      <c r="E2226" s="95"/>
      <c r="F2226" s="95"/>
      <c r="G2226" s="95"/>
      <c r="H2226" s="95"/>
      <c r="I2226" s="95">
        <f>Parts_Purchase[[#This Row],[Qty In]]*Parts_Purchase[[#This Row],[MRP]]</f>
        <v>0</v>
      </c>
      <c r="J2226" s="14">
        <f t="shared" si="78"/>
        <v>1</v>
      </c>
      <c r="K2226" s="37">
        <f t="shared" si="79"/>
        <v>1900</v>
      </c>
    </row>
    <row r="2227" spans="1:11" x14ac:dyDescent="0.35">
      <c r="A2227" s="93"/>
      <c r="B2227" s="94"/>
      <c r="C2227" s="95"/>
      <c r="D2227" s="95"/>
      <c r="E2227" s="95"/>
      <c r="F2227" s="95"/>
      <c r="G2227" s="95"/>
      <c r="H2227" s="95"/>
      <c r="I2227" s="95">
        <f>Parts_Purchase[[#This Row],[Qty In]]*Parts_Purchase[[#This Row],[MRP]]</f>
        <v>0</v>
      </c>
      <c r="J2227" s="14">
        <f t="shared" si="78"/>
        <v>1</v>
      </c>
      <c r="K2227" s="37">
        <f t="shared" si="79"/>
        <v>1900</v>
      </c>
    </row>
    <row r="2228" spans="1:11" x14ac:dyDescent="0.35">
      <c r="A2228" s="93"/>
      <c r="B2228" s="94"/>
      <c r="C2228" s="95"/>
      <c r="D2228" s="95"/>
      <c r="E2228" s="95"/>
      <c r="F2228" s="95"/>
      <c r="G2228" s="95"/>
      <c r="H2228" s="95"/>
      <c r="I2228" s="95">
        <f>Parts_Purchase[[#This Row],[Qty In]]*Parts_Purchase[[#This Row],[MRP]]</f>
        <v>0</v>
      </c>
      <c r="J2228" s="14">
        <f t="shared" si="78"/>
        <v>1</v>
      </c>
      <c r="K2228" s="37">
        <f t="shared" si="79"/>
        <v>1900</v>
      </c>
    </row>
    <row r="2229" spans="1:11" x14ac:dyDescent="0.35">
      <c r="A2229" s="93"/>
      <c r="B2229" s="94"/>
      <c r="C2229" s="95"/>
      <c r="D2229" s="95"/>
      <c r="E2229" s="95"/>
      <c r="F2229" s="95"/>
      <c r="G2229" s="95"/>
      <c r="H2229" s="95"/>
      <c r="I2229" s="95">
        <f>Parts_Purchase[[#This Row],[Qty In]]*Parts_Purchase[[#This Row],[MRP]]</f>
        <v>0</v>
      </c>
      <c r="J2229" s="14">
        <f t="shared" si="78"/>
        <v>1</v>
      </c>
      <c r="K2229" s="37">
        <f t="shared" si="79"/>
        <v>1900</v>
      </c>
    </row>
    <row r="2230" spans="1:11" x14ac:dyDescent="0.35">
      <c r="A2230" s="93"/>
      <c r="B2230" s="94"/>
      <c r="C2230" s="95"/>
      <c r="D2230" s="95"/>
      <c r="E2230" s="95"/>
      <c r="F2230" s="95"/>
      <c r="G2230" s="95"/>
      <c r="H2230" s="95"/>
      <c r="I2230" s="95">
        <f>Parts_Purchase[[#This Row],[Qty In]]*Parts_Purchase[[#This Row],[MRP]]</f>
        <v>0</v>
      </c>
      <c r="J2230" s="14">
        <f t="shared" si="78"/>
        <v>1</v>
      </c>
      <c r="K2230" s="37">
        <f t="shared" si="79"/>
        <v>1900</v>
      </c>
    </row>
    <row r="2231" spans="1:11" x14ac:dyDescent="0.35">
      <c r="A2231" s="93"/>
      <c r="B2231" s="94"/>
      <c r="C2231" s="95"/>
      <c r="D2231" s="95"/>
      <c r="E2231" s="95"/>
      <c r="F2231" s="95"/>
      <c r="G2231" s="95"/>
      <c r="H2231" s="95"/>
      <c r="I2231" s="95">
        <f>Parts_Purchase[[#This Row],[Qty In]]*Parts_Purchase[[#This Row],[MRP]]</f>
        <v>0</v>
      </c>
      <c r="J2231" s="14">
        <f t="shared" si="78"/>
        <v>1</v>
      </c>
      <c r="K2231" s="37">
        <f t="shared" si="79"/>
        <v>1900</v>
      </c>
    </row>
    <row r="2232" spans="1:11" x14ac:dyDescent="0.35">
      <c r="A2232" s="93"/>
      <c r="B2232" s="94"/>
      <c r="C2232" s="95"/>
      <c r="D2232" s="95"/>
      <c r="E2232" s="95"/>
      <c r="F2232" s="95"/>
      <c r="G2232" s="95"/>
      <c r="H2232" s="95"/>
      <c r="I2232" s="95">
        <f>Parts_Purchase[[#This Row],[Qty In]]*Parts_Purchase[[#This Row],[MRP]]</f>
        <v>0</v>
      </c>
      <c r="J2232" s="14">
        <f t="shared" si="78"/>
        <v>1</v>
      </c>
      <c r="K2232" s="37">
        <f t="shared" si="79"/>
        <v>1900</v>
      </c>
    </row>
    <row r="2233" spans="1:11" x14ac:dyDescent="0.35">
      <c r="A2233" s="93"/>
      <c r="B2233" s="94"/>
      <c r="C2233" s="95"/>
      <c r="D2233" s="95"/>
      <c r="E2233" s="95"/>
      <c r="F2233" s="95"/>
      <c r="G2233" s="95"/>
      <c r="H2233" s="95"/>
      <c r="I2233" s="95">
        <f>Parts_Purchase[[#This Row],[Qty In]]*Parts_Purchase[[#This Row],[MRP]]</f>
        <v>0</v>
      </c>
      <c r="J2233" s="14">
        <f t="shared" si="78"/>
        <v>1</v>
      </c>
      <c r="K2233" s="37">
        <f t="shared" si="79"/>
        <v>1900</v>
      </c>
    </row>
    <row r="2234" spans="1:11" x14ac:dyDescent="0.35">
      <c r="A2234" s="93"/>
      <c r="B2234" s="94"/>
      <c r="C2234" s="95"/>
      <c r="D2234" s="95"/>
      <c r="E2234" s="95"/>
      <c r="F2234" s="95"/>
      <c r="G2234" s="95"/>
      <c r="H2234" s="95"/>
      <c r="I2234" s="95">
        <f>Parts_Purchase[[#This Row],[Qty In]]*Parts_Purchase[[#This Row],[MRP]]</f>
        <v>0</v>
      </c>
      <c r="J2234" s="14">
        <f t="shared" si="78"/>
        <v>1</v>
      </c>
      <c r="K2234" s="37">
        <f t="shared" si="79"/>
        <v>1900</v>
      </c>
    </row>
    <row r="2235" spans="1:11" x14ac:dyDescent="0.35">
      <c r="A2235" s="93"/>
      <c r="B2235" s="94"/>
      <c r="C2235" s="95"/>
      <c r="D2235" s="95"/>
      <c r="E2235" s="95"/>
      <c r="F2235" s="95"/>
      <c r="G2235" s="95"/>
      <c r="H2235" s="95"/>
      <c r="I2235" s="95">
        <f>Parts_Purchase[[#This Row],[Qty In]]*Parts_Purchase[[#This Row],[MRP]]</f>
        <v>0</v>
      </c>
      <c r="J2235" s="14">
        <f t="shared" si="78"/>
        <v>1</v>
      </c>
      <c r="K2235" s="37">
        <f t="shared" si="79"/>
        <v>1900</v>
      </c>
    </row>
    <row r="2236" spans="1:11" x14ac:dyDescent="0.35">
      <c r="A2236" s="93"/>
      <c r="B2236" s="94"/>
      <c r="C2236" s="95"/>
      <c r="D2236" s="95"/>
      <c r="E2236" s="95"/>
      <c r="F2236" s="95"/>
      <c r="G2236" s="95"/>
      <c r="H2236" s="95"/>
      <c r="I2236" s="95">
        <f>Parts_Purchase[[#This Row],[Qty In]]*Parts_Purchase[[#This Row],[MRP]]</f>
        <v>0</v>
      </c>
      <c r="J2236" s="14">
        <f t="shared" si="78"/>
        <v>1</v>
      </c>
      <c r="K2236" s="37">
        <f t="shared" si="79"/>
        <v>1900</v>
      </c>
    </row>
    <row r="2237" spans="1:11" x14ac:dyDescent="0.35">
      <c r="A2237" s="93"/>
      <c r="B2237" s="94"/>
      <c r="C2237" s="95"/>
      <c r="D2237" s="95"/>
      <c r="E2237" s="95"/>
      <c r="F2237" s="95"/>
      <c r="G2237" s="95"/>
      <c r="H2237" s="95"/>
      <c r="I2237" s="95">
        <f>Parts_Purchase[[#This Row],[Qty In]]*Parts_Purchase[[#This Row],[MRP]]</f>
        <v>0</v>
      </c>
      <c r="J2237" s="14">
        <f t="shared" si="78"/>
        <v>1</v>
      </c>
      <c r="K2237" s="37">
        <f t="shared" si="79"/>
        <v>1900</v>
      </c>
    </row>
    <row r="2238" spans="1:11" x14ac:dyDescent="0.35">
      <c r="A2238" s="93"/>
      <c r="B2238" s="94"/>
      <c r="C2238" s="95"/>
      <c r="D2238" s="95"/>
      <c r="E2238" s="95"/>
      <c r="F2238" s="95"/>
      <c r="G2238" s="95"/>
      <c r="H2238" s="95"/>
      <c r="I2238" s="95">
        <f>Parts_Purchase[[#This Row],[Qty In]]*Parts_Purchase[[#This Row],[MRP]]</f>
        <v>0</v>
      </c>
      <c r="J2238" s="14">
        <f t="shared" si="78"/>
        <v>1</v>
      </c>
      <c r="K2238" s="37">
        <f t="shared" si="79"/>
        <v>1900</v>
      </c>
    </row>
    <row r="2239" spans="1:11" x14ac:dyDescent="0.35">
      <c r="A2239" s="93"/>
      <c r="B2239" s="94"/>
      <c r="C2239" s="95"/>
      <c r="D2239" s="95"/>
      <c r="E2239" s="95"/>
      <c r="F2239" s="95"/>
      <c r="G2239" s="95"/>
      <c r="H2239" s="95"/>
      <c r="I2239" s="95">
        <f>Parts_Purchase[[#This Row],[Qty In]]*Parts_Purchase[[#This Row],[MRP]]</f>
        <v>0</v>
      </c>
      <c r="J2239" s="14">
        <f t="shared" si="78"/>
        <v>1</v>
      </c>
      <c r="K2239" s="37">
        <f t="shared" si="79"/>
        <v>1900</v>
      </c>
    </row>
    <row r="2240" spans="1:11" x14ac:dyDescent="0.35">
      <c r="A2240" s="93"/>
      <c r="B2240" s="94"/>
      <c r="C2240" s="95"/>
      <c r="D2240" s="95"/>
      <c r="E2240" s="95"/>
      <c r="F2240" s="95"/>
      <c r="G2240" s="95"/>
      <c r="H2240" s="95"/>
      <c r="I2240" s="95">
        <f>Parts_Purchase[[#This Row],[Qty In]]*Parts_Purchase[[#This Row],[MRP]]</f>
        <v>0</v>
      </c>
      <c r="J2240" s="14">
        <f t="shared" si="78"/>
        <v>1</v>
      </c>
      <c r="K2240" s="37">
        <f t="shared" si="79"/>
        <v>1900</v>
      </c>
    </row>
    <row r="2241" spans="1:11" x14ac:dyDescent="0.35">
      <c r="A2241" s="93"/>
      <c r="B2241" s="94"/>
      <c r="C2241" s="95"/>
      <c r="D2241" s="95"/>
      <c r="E2241" s="95"/>
      <c r="F2241" s="95"/>
      <c r="G2241" s="95"/>
      <c r="H2241" s="95"/>
      <c r="I2241" s="95">
        <f>Parts_Purchase[[#This Row],[Qty In]]*Parts_Purchase[[#This Row],[MRP]]</f>
        <v>0</v>
      </c>
      <c r="J2241" s="14">
        <f t="shared" si="78"/>
        <v>1</v>
      </c>
      <c r="K2241" s="37">
        <f t="shared" si="79"/>
        <v>1900</v>
      </c>
    </row>
    <row r="2242" spans="1:11" x14ac:dyDescent="0.35">
      <c r="A2242" s="93"/>
      <c r="B2242" s="94"/>
      <c r="C2242" s="95"/>
      <c r="D2242" s="95"/>
      <c r="E2242" s="95"/>
      <c r="F2242" s="95"/>
      <c r="G2242" s="95"/>
      <c r="H2242" s="95"/>
      <c r="I2242" s="95">
        <f>Parts_Purchase[[#This Row],[Qty In]]*Parts_Purchase[[#This Row],[MRP]]</f>
        <v>0</v>
      </c>
      <c r="J2242" s="14">
        <f t="shared" si="78"/>
        <v>1</v>
      </c>
      <c r="K2242" s="37">
        <f t="shared" si="79"/>
        <v>1900</v>
      </c>
    </row>
    <row r="2243" spans="1:11" x14ac:dyDescent="0.35">
      <c r="A2243" s="93"/>
      <c r="B2243" s="94"/>
      <c r="C2243" s="95"/>
      <c r="D2243" s="95"/>
      <c r="E2243" s="95"/>
      <c r="F2243" s="95"/>
      <c r="G2243" s="95"/>
      <c r="H2243" s="95"/>
      <c r="I2243" s="95">
        <f>Parts_Purchase[[#This Row],[Qty In]]*Parts_Purchase[[#This Row],[MRP]]</f>
        <v>0</v>
      </c>
      <c r="J2243" s="14">
        <f t="shared" si="78"/>
        <v>1</v>
      </c>
      <c r="K2243" s="37">
        <f t="shared" si="79"/>
        <v>1900</v>
      </c>
    </row>
    <row r="2244" spans="1:11" x14ac:dyDescent="0.35">
      <c r="A2244" s="93"/>
      <c r="B2244" s="94"/>
      <c r="C2244" s="95"/>
      <c r="D2244" s="95"/>
      <c r="E2244" s="95"/>
      <c r="F2244" s="95"/>
      <c r="G2244" s="95"/>
      <c r="H2244" s="95"/>
      <c r="I2244" s="95">
        <f>Parts_Purchase[[#This Row],[Qty In]]*Parts_Purchase[[#This Row],[MRP]]</f>
        <v>0</v>
      </c>
      <c r="J2244" s="14">
        <f t="shared" si="78"/>
        <v>1</v>
      </c>
      <c r="K2244" s="37">
        <f t="shared" si="79"/>
        <v>1900</v>
      </c>
    </row>
    <row r="2245" spans="1:11" x14ac:dyDescent="0.35">
      <c r="A2245" s="93"/>
      <c r="B2245" s="94"/>
      <c r="C2245" s="95"/>
      <c r="D2245" s="95"/>
      <c r="E2245" s="95"/>
      <c r="F2245" s="95"/>
      <c r="G2245" s="95"/>
      <c r="H2245" s="95"/>
      <c r="I2245" s="95">
        <f>Parts_Purchase[[#This Row],[Qty In]]*Parts_Purchase[[#This Row],[MRP]]</f>
        <v>0</v>
      </c>
      <c r="J2245" s="14">
        <f t="shared" si="78"/>
        <v>1</v>
      </c>
      <c r="K2245" s="37">
        <f t="shared" si="79"/>
        <v>1900</v>
      </c>
    </row>
    <row r="2246" spans="1:11" x14ac:dyDescent="0.35">
      <c r="A2246" s="93"/>
      <c r="B2246" s="94"/>
      <c r="C2246" s="95"/>
      <c r="D2246" s="95"/>
      <c r="E2246" s="95"/>
      <c r="F2246" s="95"/>
      <c r="G2246" s="95"/>
      <c r="H2246" s="95"/>
      <c r="I2246" s="95">
        <f>Parts_Purchase[[#This Row],[Qty In]]*Parts_Purchase[[#This Row],[MRP]]</f>
        <v>0</v>
      </c>
      <c r="J2246" s="14">
        <f t="shared" si="78"/>
        <v>1</v>
      </c>
      <c r="K2246" s="37">
        <f t="shared" si="79"/>
        <v>1900</v>
      </c>
    </row>
    <row r="2247" spans="1:11" x14ac:dyDescent="0.35">
      <c r="A2247" s="93"/>
      <c r="B2247" s="94"/>
      <c r="C2247" s="95"/>
      <c r="D2247" s="95"/>
      <c r="E2247" s="95"/>
      <c r="F2247" s="95"/>
      <c r="G2247" s="95"/>
      <c r="H2247" s="95"/>
      <c r="I2247" s="95">
        <f>Parts_Purchase[[#This Row],[Qty In]]*Parts_Purchase[[#This Row],[MRP]]</f>
        <v>0</v>
      </c>
      <c r="J2247" s="14">
        <f t="shared" si="78"/>
        <v>1</v>
      </c>
      <c r="K2247" s="37">
        <f t="shared" si="79"/>
        <v>1900</v>
      </c>
    </row>
    <row r="2248" spans="1:11" x14ac:dyDescent="0.35">
      <c r="A2248" s="93"/>
      <c r="B2248" s="94"/>
      <c r="C2248" s="95"/>
      <c r="D2248" s="95"/>
      <c r="E2248" s="95"/>
      <c r="F2248" s="95"/>
      <c r="G2248" s="95"/>
      <c r="H2248" s="95"/>
      <c r="I2248" s="95">
        <f>Parts_Purchase[[#This Row],[Qty In]]*Parts_Purchase[[#This Row],[MRP]]</f>
        <v>0</v>
      </c>
      <c r="J2248" s="14">
        <f t="shared" si="78"/>
        <v>1</v>
      </c>
      <c r="K2248" s="37">
        <f t="shared" si="79"/>
        <v>1900</v>
      </c>
    </row>
    <row r="2249" spans="1:11" x14ac:dyDescent="0.35">
      <c r="A2249" s="93"/>
      <c r="B2249" s="94"/>
      <c r="C2249" s="95"/>
      <c r="D2249" s="95"/>
      <c r="E2249" s="95"/>
      <c r="F2249" s="95"/>
      <c r="G2249" s="95"/>
      <c r="H2249" s="95"/>
      <c r="I2249" s="95">
        <f>Parts_Purchase[[#This Row],[Qty In]]*Parts_Purchase[[#This Row],[MRP]]</f>
        <v>0</v>
      </c>
      <c r="J2249" s="14">
        <f t="shared" si="78"/>
        <v>1</v>
      </c>
      <c r="K2249" s="37">
        <f t="shared" si="79"/>
        <v>1900</v>
      </c>
    </row>
    <row r="2250" spans="1:11" x14ac:dyDescent="0.35">
      <c r="A2250" s="93"/>
      <c r="B2250" s="94"/>
      <c r="C2250" s="95"/>
      <c r="D2250" s="95"/>
      <c r="E2250" s="95"/>
      <c r="F2250" s="95"/>
      <c r="G2250" s="95"/>
      <c r="H2250" s="95"/>
      <c r="I2250" s="95">
        <f>Parts_Purchase[[#This Row],[Qty In]]*Parts_Purchase[[#This Row],[MRP]]</f>
        <v>0</v>
      </c>
      <c r="J2250" s="14">
        <f t="shared" si="78"/>
        <v>1</v>
      </c>
      <c r="K2250" s="37">
        <f t="shared" si="79"/>
        <v>1900</v>
      </c>
    </row>
    <row r="2251" spans="1:11" x14ac:dyDescent="0.35">
      <c r="A2251" s="93"/>
      <c r="B2251" s="94"/>
      <c r="C2251" s="95"/>
      <c r="D2251" s="95"/>
      <c r="E2251" s="95"/>
      <c r="F2251" s="95"/>
      <c r="G2251" s="95"/>
      <c r="H2251" s="95"/>
      <c r="I2251" s="95">
        <f>Parts_Purchase[[#This Row],[Qty In]]*Parts_Purchase[[#This Row],[MRP]]</f>
        <v>0</v>
      </c>
      <c r="J2251" s="14">
        <f t="shared" si="78"/>
        <v>1</v>
      </c>
      <c r="K2251" s="37">
        <f t="shared" si="79"/>
        <v>1900</v>
      </c>
    </row>
    <row r="2252" spans="1:11" x14ac:dyDescent="0.35">
      <c r="A2252" s="93"/>
      <c r="B2252" s="94"/>
      <c r="C2252" s="95"/>
      <c r="D2252" s="95"/>
      <c r="E2252" s="95"/>
      <c r="F2252" s="95"/>
      <c r="G2252" s="95"/>
      <c r="H2252" s="95"/>
      <c r="I2252" s="95">
        <f>Parts_Purchase[[#This Row],[Qty In]]*Parts_Purchase[[#This Row],[MRP]]</f>
        <v>0</v>
      </c>
      <c r="J2252" s="14">
        <f t="shared" si="78"/>
        <v>1</v>
      </c>
      <c r="K2252" s="37">
        <f t="shared" si="79"/>
        <v>1900</v>
      </c>
    </row>
    <row r="2253" spans="1:11" x14ac:dyDescent="0.35">
      <c r="A2253" s="93"/>
      <c r="B2253" s="94"/>
      <c r="C2253" s="95"/>
      <c r="D2253" s="95"/>
      <c r="E2253" s="95"/>
      <c r="F2253" s="95"/>
      <c r="G2253" s="95"/>
      <c r="H2253" s="95"/>
      <c r="I2253" s="95">
        <f>Parts_Purchase[[#This Row],[Qty In]]*Parts_Purchase[[#This Row],[MRP]]</f>
        <v>0</v>
      </c>
      <c r="J2253" s="14">
        <f t="shared" si="78"/>
        <v>1</v>
      </c>
      <c r="K2253" s="37">
        <f t="shared" si="79"/>
        <v>1900</v>
      </c>
    </row>
    <row r="2254" spans="1:11" x14ac:dyDescent="0.35">
      <c r="A2254" s="93"/>
      <c r="B2254" s="94"/>
      <c r="C2254" s="95"/>
      <c r="D2254" s="95"/>
      <c r="E2254" s="95"/>
      <c r="F2254" s="95"/>
      <c r="G2254" s="95"/>
      <c r="H2254" s="95"/>
      <c r="I2254" s="95">
        <f>Parts_Purchase[[#This Row],[Qty In]]*Parts_Purchase[[#This Row],[MRP]]</f>
        <v>0</v>
      </c>
      <c r="J2254" s="14">
        <f t="shared" si="78"/>
        <v>1</v>
      </c>
      <c r="K2254" s="37">
        <f t="shared" si="79"/>
        <v>1900</v>
      </c>
    </row>
    <row r="2255" spans="1:11" x14ac:dyDescent="0.35">
      <c r="A2255" s="93"/>
      <c r="B2255" s="94"/>
      <c r="C2255" s="95"/>
      <c r="D2255" s="95"/>
      <c r="E2255" s="95"/>
      <c r="F2255" s="95"/>
      <c r="G2255" s="95"/>
      <c r="H2255" s="95"/>
      <c r="I2255" s="95">
        <f>Parts_Purchase[[#This Row],[Qty In]]*Parts_Purchase[[#This Row],[MRP]]</f>
        <v>0</v>
      </c>
      <c r="J2255" s="14">
        <f t="shared" si="78"/>
        <v>1</v>
      </c>
      <c r="K2255" s="37">
        <f t="shared" si="79"/>
        <v>1900</v>
      </c>
    </row>
    <row r="2256" spans="1:11" x14ac:dyDescent="0.35">
      <c r="A2256" s="93"/>
      <c r="B2256" s="94"/>
      <c r="C2256" s="95"/>
      <c r="D2256" s="95"/>
      <c r="E2256" s="95"/>
      <c r="F2256" s="95"/>
      <c r="G2256" s="95"/>
      <c r="H2256" s="95"/>
      <c r="I2256" s="95">
        <f>Parts_Purchase[[#This Row],[Qty In]]*Parts_Purchase[[#This Row],[MRP]]</f>
        <v>0</v>
      </c>
      <c r="J2256" s="14">
        <f t="shared" si="78"/>
        <v>1</v>
      </c>
      <c r="K2256" s="37">
        <f t="shared" si="79"/>
        <v>1900</v>
      </c>
    </row>
    <row r="2257" spans="1:11" x14ac:dyDescent="0.35">
      <c r="A2257" s="93"/>
      <c r="B2257" s="94"/>
      <c r="C2257" s="95"/>
      <c r="D2257" s="95"/>
      <c r="E2257" s="95"/>
      <c r="F2257" s="95"/>
      <c r="G2257" s="95"/>
      <c r="H2257" s="95"/>
      <c r="I2257" s="95">
        <f>Parts_Purchase[[#This Row],[Qty In]]*Parts_Purchase[[#This Row],[MRP]]</f>
        <v>0</v>
      </c>
      <c r="J2257" s="14">
        <f t="shared" si="78"/>
        <v>1</v>
      </c>
      <c r="K2257" s="37">
        <f t="shared" si="79"/>
        <v>1900</v>
      </c>
    </row>
    <row r="2258" spans="1:11" x14ac:dyDescent="0.35">
      <c r="A2258" s="93"/>
      <c r="B2258" s="94"/>
      <c r="C2258" s="95"/>
      <c r="D2258" s="95"/>
      <c r="E2258" s="95"/>
      <c r="F2258" s="95"/>
      <c r="G2258" s="95"/>
      <c r="H2258" s="95"/>
      <c r="I2258" s="95">
        <f>Parts_Purchase[[#This Row],[Qty In]]*Parts_Purchase[[#This Row],[MRP]]</f>
        <v>0</v>
      </c>
      <c r="J2258" s="14">
        <f t="shared" si="78"/>
        <v>1</v>
      </c>
      <c r="K2258" s="37">
        <f t="shared" si="79"/>
        <v>1900</v>
      </c>
    </row>
    <row r="2259" spans="1:11" x14ac:dyDescent="0.35">
      <c r="A2259" s="93"/>
      <c r="B2259" s="94"/>
      <c r="C2259" s="95"/>
      <c r="D2259" s="95"/>
      <c r="E2259" s="95"/>
      <c r="F2259" s="95"/>
      <c r="G2259" s="95"/>
      <c r="H2259" s="95"/>
      <c r="I2259" s="95">
        <f>Parts_Purchase[[#This Row],[Qty In]]*Parts_Purchase[[#This Row],[MRP]]</f>
        <v>0</v>
      </c>
      <c r="J2259" s="14">
        <f t="shared" si="78"/>
        <v>1</v>
      </c>
      <c r="K2259" s="37">
        <f t="shared" si="79"/>
        <v>1900</v>
      </c>
    </row>
    <row r="2260" spans="1:11" x14ac:dyDescent="0.35">
      <c r="A2260" s="93"/>
      <c r="B2260" s="94"/>
      <c r="C2260" s="95"/>
      <c r="D2260" s="95"/>
      <c r="E2260" s="95"/>
      <c r="F2260" s="95"/>
      <c r="G2260" s="95"/>
      <c r="H2260" s="95"/>
      <c r="I2260" s="95">
        <f>Parts_Purchase[[#This Row],[Qty In]]*Parts_Purchase[[#This Row],[MRP]]</f>
        <v>0</v>
      </c>
      <c r="J2260" s="14">
        <f t="shared" si="78"/>
        <v>1</v>
      </c>
      <c r="K2260" s="37">
        <f t="shared" si="79"/>
        <v>1900</v>
      </c>
    </row>
    <row r="2261" spans="1:11" x14ac:dyDescent="0.35">
      <c r="A2261" s="93"/>
      <c r="B2261" s="94"/>
      <c r="C2261" s="95"/>
      <c r="D2261" s="95"/>
      <c r="E2261" s="95"/>
      <c r="F2261" s="95"/>
      <c r="G2261" s="95"/>
      <c r="H2261" s="95"/>
      <c r="I2261" s="95">
        <f>Parts_Purchase[[#This Row],[Qty In]]*Parts_Purchase[[#This Row],[MRP]]</f>
        <v>0</v>
      </c>
      <c r="J2261" s="14">
        <f t="shared" si="78"/>
        <v>1</v>
      </c>
      <c r="K2261" s="37">
        <f t="shared" si="79"/>
        <v>1900</v>
      </c>
    </row>
    <row r="2262" spans="1:11" x14ac:dyDescent="0.35">
      <c r="A2262" s="93"/>
      <c r="B2262" s="94"/>
      <c r="C2262" s="95"/>
      <c r="D2262" s="95"/>
      <c r="E2262" s="95"/>
      <c r="F2262" s="95"/>
      <c r="G2262" s="95"/>
      <c r="H2262" s="95"/>
      <c r="I2262" s="95">
        <f>Parts_Purchase[[#This Row],[Qty In]]*Parts_Purchase[[#This Row],[MRP]]</f>
        <v>0</v>
      </c>
      <c r="J2262" s="14">
        <f t="shared" si="78"/>
        <v>1</v>
      </c>
      <c r="K2262" s="37">
        <f t="shared" si="79"/>
        <v>1900</v>
      </c>
    </row>
    <row r="2263" spans="1:11" x14ac:dyDescent="0.35">
      <c r="A2263" s="93"/>
      <c r="B2263" s="94"/>
      <c r="C2263" s="95"/>
      <c r="D2263" s="95"/>
      <c r="E2263" s="95"/>
      <c r="F2263" s="95"/>
      <c r="G2263" s="95"/>
      <c r="H2263" s="95"/>
      <c r="I2263" s="95">
        <f>Parts_Purchase[[#This Row],[Qty In]]*Parts_Purchase[[#This Row],[MRP]]</f>
        <v>0</v>
      </c>
      <c r="J2263" s="14">
        <f t="shared" ref="J2263:J2326" si="80">MONTH(B2263)</f>
        <v>1</v>
      </c>
      <c r="K2263" s="37">
        <f t="shared" ref="K2263:K2326" si="81">YEAR(B2263)</f>
        <v>1900</v>
      </c>
    </row>
    <row r="2264" spans="1:11" x14ac:dyDescent="0.35">
      <c r="A2264" s="93"/>
      <c r="B2264" s="94"/>
      <c r="C2264" s="95"/>
      <c r="D2264" s="95"/>
      <c r="E2264" s="95"/>
      <c r="F2264" s="95"/>
      <c r="G2264" s="95"/>
      <c r="H2264" s="95"/>
      <c r="I2264" s="95">
        <f>Parts_Purchase[[#This Row],[Qty In]]*Parts_Purchase[[#This Row],[MRP]]</f>
        <v>0</v>
      </c>
      <c r="J2264" s="14">
        <f t="shared" si="80"/>
        <v>1</v>
      </c>
      <c r="K2264" s="37">
        <f t="shared" si="81"/>
        <v>1900</v>
      </c>
    </row>
    <row r="2265" spans="1:11" x14ac:dyDescent="0.35">
      <c r="A2265" s="93"/>
      <c r="B2265" s="94"/>
      <c r="C2265" s="95"/>
      <c r="D2265" s="95"/>
      <c r="E2265" s="95"/>
      <c r="F2265" s="95"/>
      <c r="G2265" s="95"/>
      <c r="H2265" s="95"/>
      <c r="I2265" s="95">
        <f>Parts_Purchase[[#This Row],[Qty In]]*Parts_Purchase[[#This Row],[MRP]]</f>
        <v>0</v>
      </c>
      <c r="J2265" s="14">
        <f t="shared" si="80"/>
        <v>1</v>
      </c>
      <c r="K2265" s="37">
        <f t="shared" si="81"/>
        <v>1900</v>
      </c>
    </row>
    <row r="2266" spans="1:11" x14ac:dyDescent="0.35">
      <c r="A2266" s="93"/>
      <c r="B2266" s="94"/>
      <c r="C2266" s="95"/>
      <c r="D2266" s="95"/>
      <c r="E2266" s="95"/>
      <c r="F2266" s="95"/>
      <c r="G2266" s="95"/>
      <c r="H2266" s="95"/>
      <c r="I2266" s="95">
        <f>Parts_Purchase[[#This Row],[Qty In]]*Parts_Purchase[[#This Row],[MRP]]</f>
        <v>0</v>
      </c>
      <c r="J2266" s="14">
        <f t="shared" si="80"/>
        <v>1</v>
      </c>
      <c r="K2266" s="37">
        <f t="shared" si="81"/>
        <v>1900</v>
      </c>
    </row>
    <row r="2267" spans="1:11" x14ac:dyDescent="0.35">
      <c r="A2267" s="93"/>
      <c r="B2267" s="94"/>
      <c r="C2267" s="95"/>
      <c r="D2267" s="95"/>
      <c r="E2267" s="95"/>
      <c r="F2267" s="95"/>
      <c r="G2267" s="95"/>
      <c r="H2267" s="95"/>
      <c r="I2267" s="95">
        <f>Parts_Purchase[[#This Row],[Qty In]]*Parts_Purchase[[#This Row],[MRP]]</f>
        <v>0</v>
      </c>
      <c r="J2267" s="14">
        <f t="shared" si="80"/>
        <v>1</v>
      </c>
      <c r="K2267" s="37">
        <f t="shared" si="81"/>
        <v>1900</v>
      </c>
    </row>
    <row r="2268" spans="1:11" x14ac:dyDescent="0.35">
      <c r="A2268" s="93"/>
      <c r="B2268" s="94"/>
      <c r="C2268" s="95"/>
      <c r="D2268" s="95"/>
      <c r="E2268" s="95"/>
      <c r="F2268" s="95"/>
      <c r="G2268" s="95"/>
      <c r="H2268" s="95"/>
      <c r="I2268" s="95">
        <f>Parts_Purchase[[#This Row],[Qty In]]*Parts_Purchase[[#This Row],[MRP]]</f>
        <v>0</v>
      </c>
      <c r="J2268" s="14">
        <f t="shared" si="80"/>
        <v>1</v>
      </c>
      <c r="K2268" s="37">
        <f t="shared" si="81"/>
        <v>1900</v>
      </c>
    </row>
    <row r="2269" spans="1:11" x14ac:dyDescent="0.35">
      <c r="A2269" s="93"/>
      <c r="B2269" s="94"/>
      <c r="C2269" s="95"/>
      <c r="D2269" s="95"/>
      <c r="E2269" s="95"/>
      <c r="F2269" s="95"/>
      <c r="G2269" s="95"/>
      <c r="H2269" s="95"/>
      <c r="I2269" s="95">
        <f>Parts_Purchase[[#This Row],[Qty In]]*Parts_Purchase[[#This Row],[MRP]]</f>
        <v>0</v>
      </c>
      <c r="J2269" s="14">
        <f t="shared" si="80"/>
        <v>1</v>
      </c>
      <c r="K2269" s="37">
        <f t="shared" si="81"/>
        <v>1900</v>
      </c>
    </row>
    <row r="2270" spans="1:11" x14ac:dyDescent="0.35">
      <c r="A2270" s="93"/>
      <c r="B2270" s="94"/>
      <c r="C2270" s="95"/>
      <c r="D2270" s="95"/>
      <c r="E2270" s="95"/>
      <c r="F2270" s="95"/>
      <c r="G2270" s="95"/>
      <c r="H2270" s="95"/>
      <c r="I2270" s="95">
        <f>Parts_Purchase[[#This Row],[Qty In]]*Parts_Purchase[[#This Row],[MRP]]</f>
        <v>0</v>
      </c>
      <c r="J2270" s="14">
        <f t="shared" si="80"/>
        <v>1</v>
      </c>
      <c r="K2270" s="37">
        <f t="shared" si="81"/>
        <v>1900</v>
      </c>
    </row>
    <row r="2271" spans="1:11" x14ac:dyDescent="0.35">
      <c r="A2271" s="93"/>
      <c r="B2271" s="94"/>
      <c r="C2271" s="95"/>
      <c r="D2271" s="95"/>
      <c r="E2271" s="95"/>
      <c r="F2271" s="95"/>
      <c r="G2271" s="95"/>
      <c r="H2271" s="95"/>
      <c r="I2271" s="95">
        <f>Parts_Purchase[[#This Row],[Qty In]]*Parts_Purchase[[#This Row],[MRP]]</f>
        <v>0</v>
      </c>
      <c r="J2271" s="14">
        <f t="shared" si="80"/>
        <v>1</v>
      </c>
      <c r="K2271" s="37">
        <f t="shared" si="81"/>
        <v>1900</v>
      </c>
    </row>
    <row r="2272" spans="1:11" x14ac:dyDescent="0.35">
      <c r="A2272" s="93"/>
      <c r="B2272" s="94"/>
      <c r="C2272" s="95"/>
      <c r="D2272" s="95"/>
      <c r="E2272" s="95"/>
      <c r="F2272" s="95"/>
      <c r="G2272" s="95"/>
      <c r="H2272" s="95"/>
      <c r="I2272" s="95">
        <f>Parts_Purchase[[#This Row],[Qty In]]*Parts_Purchase[[#This Row],[MRP]]</f>
        <v>0</v>
      </c>
      <c r="J2272" s="14">
        <f t="shared" si="80"/>
        <v>1</v>
      </c>
      <c r="K2272" s="37">
        <f t="shared" si="81"/>
        <v>1900</v>
      </c>
    </row>
    <row r="2273" spans="1:11" x14ac:dyDescent="0.35">
      <c r="A2273" s="93"/>
      <c r="B2273" s="94"/>
      <c r="C2273" s="95"/>
      <c r="D2273" s="95"/>
      <c r="E2273" s="95"/>
      <c r="F2273" s="95"/>
      <c r="G2273" s="95"/>
      <c r="H2273" s="95"/>
      <c r="I2273" s="95">
        <f>Parts_Purchase[[#This Row],[Qty In]]*Parts_Purchase[[#This Row],[MRP]]</f>
        <v>0</v>
      </c>
      <c r="J2273" s="14">
        <f t="shared" si="80"/>
        <v>1</v>
      </c>
      <c r="K2273" s="37">
        <f t="shared" si="81"/>
        <v>1900</v>
      </c>
    </row>
    <row r="2274" spans="1:11" x14ac:dyDescent="0.35">
      <c r="A2274" s="93"/>
      <c r="B2274" s="94"/>
      <c r="C2274" s="95"/>
      <c r="D2274" s="95"/>
      <c r="E2274" s="95"/>
      <c r="F2274" s="95"/>
      <c r="G2274" s="95"/>
      <c r="H2274" s="95"/>
      <c r="I2274" s="95">
        <f>Parts_Purchase[[#This Row],[Qty In]]*Parts_Purchase[[#This Row],[MRP]]</f>
        <v>0</v>
      </c>
      <c r="J2274" s="14">
        <f t="shared" si="80"/>
        <v>1</v>
      </c>
      <c r="K2274" s="37">
        <f t="shared" si="81"/>
        <v>1900</v>
      </c>
    </row>
    <row r="2275" spans="1:11" x14ac:dyDescent="0.35">
      <c r="A2275" s="93"/>
      <c r="B2275" s="94"/>
      <c r="C2275" s="95"/>
      <c r="D2275" s="95"/>
      <c r="E2275" s="95"/>
      <c r="F2275" s="95"/>
      <c r="G2275" s="95"/>
      <c r="H2275" s="95"/>
      <c r="I2275" s="95">
        <f>Parts_Purchase[[#This Row],[Qty In]]*Parts_Purchase[[#This Row],[MRP]]</f>
        <v>0</v>
      </c>
      <c r="J2275" s="14">
        <f t="shared" si="80"/>
        <v>1</v>
      </c>
      <c r="K2275" s="37">
        <f t="shared" si="81"/>
        <v>1900</v>
      </c>
    </row>
    <row r="2276" spans="1:11" x14ac:dyDescent="0.35">
      <c r="A2276" s="93"/>
      <c r="B2276" s="94"/>
      <c r="C2276" s="95"/>
      <c r="D2276" s="95"/>
      <c r="E2276" s="95"/>
      <c r="F2276" s="95"/>
      <c r="G2276" s="95"/>
      <c r="H2276" s="95"/>
      <c r="I2276" s="95">
        <f>Parts_Purchase[[#This Row],[Qty In]]*Parts_Purchase[[#This Row],[MRP]]</f>
        <v>0</v>
      </c>
      <c r="J2276" s="14">
        <f t="shared" si="80"/>
        <v>1</v>
      </c>
      <c r="K2276" s="37">
        <f t="shared" si="81"/>
        <v>1900</v>
      </c>
    </row>
    <row r="2277" spans="1:11" x14ac:dyDescent="0.35">
      <c r="A2277" s="93"/>
      <c r="B2277" s="94"/>
      <c r="C2277" s="95"/>
      <c r="D2277" s="95"/>
      <c r="E2277" s="95"/>
      <c r="F2277" s="95"/>
      <c r="G2277" s="95"/>
      <c r="H2277" s="95"/>
      <c r="I2277" s="95">
        <f>Parts_Purchase[[#This Row],[Qty In]]*Parts_Purchase[[#This Row],[MRP]]</f>
        <v>0</v>
      </c>
      <c r="J2277" s="14">
        <f t="shared" si="80"/>
        <v>1</v>
      </c>
      <c r="K2277" s="37">
        <f t="shared" si="81"/>
        <v>1900</v>
      </c>
    </row>
    <row r="2278" spans="1:11" x14ac:dyDescent="0.35">
      <c r="A2278" s="93"/>
      <c r="B2278" s="94"/>
      <c r="C2278" s="95"/>
      <c r="D2278" s="95"/>
      <c r="E2278" s="95"/>
      <c r="F2278" s="95"/>
      <c r="G2278" s="95"/>
      <c r="H2278" s="95"/>
      <c r="I2278" s="95">
        <f>Parts_Purchase[[#This Row],[Qty In]]*Parts_Purchase[[#This Row],[MRP]]</f>
        <v>0</v>
      </c>
      <c r="J2278" s="14">
        <f t="shared" si="80"/>
        <v>1</v>
      </c>
      <c r="K2278" s="37">
        <f t="shared" si="81"/>
        <v>1900</v>
      </c>
    </row>
    <row r="2279" spans="1:11" x14ac:dyDescent="0.35">
      <c r="A2279" s="93"/>
      <c r="B2279" s="94"/>
      <c r="C2279" s="95"/>
      <c r="D2279" s="95"/>
      <c r="E2279" s="95"/>
      <c r="F2279" s="95"/>
      <c r="G2279" s="95"/>
      <c r="H2279" s="95"/>
      <c r="I2279" s="95">
        <f>Parts_Purchase[[#This Row],[Qty In]]*Parts_Purchase[[#This Row],[MRP]]</f>
        <v>0</v>
      </c>
      <c r="J2279" s="14">
        <f t="shared" si="80"/>
        <v>1</v>
      </c>
      <c r="K2279" s="37">
        <f t="shared" si="81"/>
        <v>1900</v>
      </c>
    </row>
    <row r="2280" spans="1:11" x14ac:dyDescent="0.35">
      <c r="A2280" s="93"/>
      <c r="B2280" s="94"/>
      <c r="C2280" s="95"/>
      <c r="D2280" s="95"/>
      <c r="E2280" s="95"/>
      <c r="F2280" s="95"/>
      <c r="G2280" s="95"/>
      <c r="H2280" s="95"/>
      <c r="I2280" s="95">
        <f>Parts_Purchase[[#This Row],[Qty In]]*Parts_Purchase[[#This Row],[MRP]]</f>
        <v>0</v>
      </c>
      <c r="J2280" s="14">
        <f t="shared" si="80"/>
        <v>1</v>
      </c>
      <c r="K2280" s="37">
        <f t="shared" si="81"/>
        <v>1900</v>
      </c>
    </row>
    <row r="2281" spans="1:11" x14ac:dyDescent="0.35">
      <c r="A2281" s="93"/>
      <c r="B2281" s="94"/>
      <c r="C2281" s="95"/>
      <c r="D2281" s="95"/>
      <c r="E2281" s="95"/>
      <c r="F2281" s="95"/>
      <c r="G2281" s="95"/>
      <c r="H2281" s="95"/>
      <c r="I2281" s="95">
        <f>Parts_Purchase[[#This Row],[Qty In]]*Parts_Purchase[[#This Row],[MRP]]</f>
        <v>0</v>
      </c>
      <c r="J2281" s="14">
        <f t="shared" si="80"/>
        <v>1</v>
      </c>
      <c r="K2281" s="37">
        <f t="shared" si="81"/>
        <v>1900</v>
      </c>
    </row>
    <row r="2282" spans="1:11" x14ac:dyDescent="0.35">
      <c r="A2282" s="93"/>
      <c r="B2282" s="94"/>
      <c r="C2282" s="95"/>
      <c r="D2282" s="95"/>
      <c r="E2282" s="95"/>
      <c r="F2282" s="95"/>
      <c r="G2282" s="95"/>
      <c r="H2282" s="95"/>
      <c r="I2282" s="95">
        <f>Parts_Purchase[[#This Row],[Qty In]]*Parts_Purchase[[#This Row],[MRP]]</f>
        <v>0</v>
      </c>
      <c r="J2282" s="14">
        <f t="shared" si="80"/>
        <v>1</v>
      </c>
      <c r="K2282" s="37">
        <f t="shared" si="81"/>
        <v>1900</v>
      </c>
    </row>
    <row r="2283" spans="1:11" x14ac:dyDescent="0.35">
      <c r="A2283" s="93"/>
      <c r="B2283" s="94"/>
      <c r="C2283" s="95"/>
      <c r="D2283" s="95"/>
      <c r="E2283" s="95"/>
      <c r="F2283" s="95"/>
      <c r="G2283" s="95"/>
      <c r="H2283" s="95"/>
      <c r="I2283" s="95">
        <f>Parts_Purchase[[#This Row],[Qty In]]*Parts_Purchase[[#This Row],[MRP]]</f>
        <v>0</v>
      </c>
      <c r="J2283" s="14">
        <f t="shared" si="80"/>
        <v>1</v>
      </c>
      <c r="K2283" s="37">
        <f t="shared" si="81"/>
        <v>1900</v>
      </c>
    </row>
    <row r="2284" spans="1:11" x14ac:dyDescent="0.35">
      <c r="A2284" s="93"/>
      <c r="B2284" s="94"/>
      <c r="C2284" s="95"/>
      <c r="D2284" s="95"/>
      <c r="E2284" s="95"/>
      <c r="F2284" s="95"/>
      <c r="G2284" s="95"/>
      <c r="H2284" s="95"/>
      <c r="I2284" s="95">
        <f>Parts_Purchase[[#This Row],[Qty In]]*Parts_Purchase[[#This Row],[MRP]]</f>
        <v>0</v>
      </c>
      <c r="J2284" s="14">
        <f t="shared" si="80"/>
        <v>1</v>
      </c>
      <c r="K2284" s="37">
        <f t="shared" si="81"/>
        <v>1900</v>
      </c>
    </row>
    <row r="2285" spans="1:11" x14ac:dyDescent="0.35">
      <c r="A2285" s="93"/>
      <c r="B2285" s="94"/>
      <c r="C2285" s="95"/>
      <c r="D2285" s="95"/>
      <c r="E2285" s="95"/>
      <c r="F2285" s="95"/>
      <c r="G2285" s="95"/>
      <c r="H2285" s="95"/>
      <c r="I2285" s="95">
        <f>Parts_Purchase[[#This Row],[Qty In]]*Parts_Purchase[[#This Row],[MRP]]</f>
        <v>0</v>
      </c>
      <c r="J2285" s="14">
        <f t="shared" si="80"/>
        <v>1</v>
      </c>
      <c r="K2285" s="37">
        <f t="shared" si="81"/>
        <v>1900</v>
      </c>
    </row>
    <row r="2286" spans="1:11" x14ac:dyDescent="0.35">
      <c r="A2286" s="93"/>
      <c r="B2286" s="94"/>
      <c r="C2286" s="95"/>
      <c r="D2286" s="95"/>
      <c r="E2286" s="95"/>
      <c r="F2286" s="95"/>
      <c r="G2286" s="95"/>
      <c r="H2286" s="95"/>
      <c r="I2286" s="95">
        <f>Parts_Purchase[[#This Row],[Qty In]]*Parts_Purchase[[#This Row],[MRP]]</f>
        <v>0</v>
      </c>
      <c r="J2286" s="14">
        <f t="shared" si="80"/>
        <v>1</v>
      </c>
      <c r="K2286" s="37">
        <f t="shared" si="81"/>
        <v>1900</v>
      </c>
    </row>
    <row r="2287" spans="1:11" x14ac:dyDescent="0.35">
      <c r="A2287" s="93"/>
      <c r="B2287" s="94"/>
      <c r="C2287" s="95"/>
      <c r="D2287" s="95"/>
      <c r="E2287" s="95"/>
      <c r="F2287" s="95"/>
      <c r="G2287" s="95"/>
      <c r="H2287" s="95"/>
      <c r="I2287" s="95">
        <f>Parts_Purchase[[#This Row],[Qty In]]*Parts_Purchase[[#This Row],[MRP]]</f>
        <v>0</v>
      </c>
      <c r="J2287" s="14">
        <f t="shared" si="80"/>
        <v>1</v>
      </c>
      <c r="K2287" s="37">
        <f t="shared" si="81"/>
        <v>1900</v>
      </c>
    </row>
    <row r="2288" spans="1:11" x14ac:dyDescent="0.35">
      <c r="A2288" s="93"/>
      <c r="B2288" s="94"/>
      <c r="C2288" s="95"/>
      <c r="D2288" s="95"/>
      <c r="E2288" s="95"/>
      <c r="F2288" s="95"/>
      <c r="G2288" s="95"/>
      <c r="H2288" s="95"/>
      <c r="I2288" s="95">
        <f>Parts_Purchase[[#This Row],[Qty In]]*Parts_Purchase[[#This Row],[MRP]]</f>
        <v>0</v>
      </c>
      <c r="J2288" s="14">
        <f t="shared" si="80"/>
        <v>1</v>
      </c>
      <c r="K2288" s="37">
        <f t="shared" si="81"/>
        <v>1900</v>
      </c>
    </row>
    <row r="2289" spans="1:11" x14ac:dyDescent="0.35">
      <c r="A2289" s="93"/>
      <c r="B2289" s="94"/>
      <c r="C2289" s="95"/>
      <c r="D2289" s="95"/>
      <c r="E2289" s="95"/>
      <c r="F2289" s="95"/>
      <c r="G2289" s="95"/>
      <c r="H2289" s="95"/>
      <c r="I2289" s="95">
        <f>Parts_Purchase[[#This Row],[Qty In]]*Parts_Purchase[[#This Row],[MRP]]</f>
        <v>0</v>
      </c>
      <c r="J2289" s="14">
        <f t="shared" si="80"/>
        <v>1</v>
      </c>
      <c r="K2289" s="37">
        <f t="shared" si="81"/>
        <v>1900</v>
      </c>
    </row>
    <row r="2290" spans="1:11" x14ac:dyDescent="0.35">
      <c r="A2290" s="93"/>
      <c r="B2290" s="94"/>
      <c r="C2290" s="95"/>
      <c r="D2290" s="95"/>
      <c r="E2290" s="95"/>
      <c r="F2290" s="95"/>
      <c r="G2290" s="95"/>
      <c r="H2290" s="95"/>
      <c r="I2290" s="95">
        <f>Parts_Purchase[[#This Row],[Qty In]]*Parts_Purchase[[#This Row],[MRP]]</f>
        <v>0</v>
      </c>
      <c r="J2290" s="14">
        <f t="shared" si="80"/>
        <v>1</v>
      </c>
      <c r="K2290" s="37">
        <f t="shared" si="81"/>
        <v>1900</v>
      </c>
    </row>
    <row r="2291" spans="1:11" x14ac:dyDescent="0.35">
      <c r="A2291" s="93"/>
      <c r="B2291" s="94"/>
      <c r="C2291" s="95"/>
      <c r="D2291" s="95"/>
      <c r="E2291" s="95"/>
      <c r="F2291" s="95"/>
      <c r="G2291" s="95"/>
      <c r="H2291" s="95"/>
      <c r="I2291" s="95">
        <f>Parts_Purchase[[#This Row],[Qty In]]*Parts_Purchase[[#This Row],[MRP]]</f>
        <v>0</v>
      </c>
      <c r="J2291" s="14">
        <f t="shared" si="80"/>
        <v>1</v>
      </c>
      <c r="K2291" s="37">
        <f t="shared" si="81"/>
        <v>1900</v>
      </c>
    </row>
    <row r="2292" spans="1:11" x14ac:dyDescent="0.35">
      <c r="A2292" s="93"/>
      <c r="B2292" s="94"/>
      <c r="C2292" s="95"/>
      <c r="D2292" s="95"/>
      <c r="E2292" s="95"/>
      <c r="F2292" s="95"/>
      <c r="G2292" s="95"/>
      <c r="H2292" s="95"/>
      <c r="I2292" s="95">
        <f>Parts_Purchase[[#This Row],[Qty In]]*Parts_Purchase[[#This Row],[MRP]]</f>
        <v>0</v>
      </c>
      <c r="J2292" s="14">
        <f t="shared" si="80"/>
        <v>1</v>
      </c>
      <c r="K2292" s="37">
        <f t="shared" si="81"/>
        <v>1900</v>
      </c>
    </row>
    <row r="2293" spans="1:11" x14ac:dyDescent="0.35">
      <c r="A2293" s="93"/>
      <c r="B2293" s="94"/>
      <c r="C2293" s="95"/>
      <c r="D2293" s="95"/>
      <c r="E2293" s="95"/>
      <c r="F2293" s="95"/>
      <c r="G2293" s="95"/>
      <c r="H2293" s="95"/>
      <c r="I2293" s="95">
        <f>Parts_Purchase[[#This Row],[Qty In]]*Parts_Purchase[[#This Row],[MRP]]</f>
        <v>0</v>
      </c>
      <c r="J2293" s="14">
        <f t="shared" si="80"/>
        <v>1</v>
      </c>
      <c r="K2293" s="37">
        <f t="shared" si="81"/>
        <v>1900</v>
      </c>
    </row>
    <row r="2294" spans="1:11" x14ac:dyDescent="0.35">
      <c r="A2294" s="93"/>
      <c r="B2294" s="94"/>
      <c r="C2294" s="95"/>
      <c r="D2294" s="95"/>
      <c r="E2294" s="95"/>
      <c r="F2294" s="95"/>
      <c r="G2294" s="95"/>
      <c r="H2294" s="95"/>
      <c r="I2294" s="95">
        <f>Parts_Purchase[[#This Row],[Qty In]]*Parts_Purchase[[#This Row],[MRP]]</f>
        <v>0</v>
      </c>
      <c r="J2294" s="14">
        <f t="shared" si="80"/>
        <v>1</v>
      </c>
      <c r="K2294" s="37">
        <f t="shared" si="81"/>
        <v>1900</v>
      </c>
    </row>
    <row r="2295" spans="1:11" x14ac:dyDescent="0.35">
      <c r="A2295" s="93"/>
      <c r="B2295" s="94"/>
      <c r="C2295" s="95"/>
      <c r="D2295" s="95"/>
      <c r="E2295" s="95"/>
      <c r="F2295" s="95"/>
      <c r="G2295" s="95"/>
      <c r="H2295" s="95"/>
      <c r="I2295" s="95">
        <f>Parts_Purchase[[#This Row],[Qty In]]*Parts_Purchase[[#This Row],[MRP]]</f>
        <v>0</v>
      </c>
      <c r="J2295" s="14">
        <f t="shared" si="80"/>
        <v>1</v>
      </c>
      <c r="K2295" s="37">
        <f t="shared" si="81"/>
        <v>1900</v>
      </c>
    </row>
    <row r="2296" spans="1:11" x14ac:dyDescent="0.35">
      <c r="A2296" s="93"/>
      <c r="B2296" s="94"/>
      <c r="C2296" s="95"/>
      <c r="D2296" s="95"/>
      <c r="E2296" s="95"/>
      <c r="F2296" s="95"/>
      <c r="G2296" s="95"/>
      <c r="H2296" s="95"/>
      <c r="I2296" s="95">
        <f>Parts_Purchase[[#This Row],[Qty In]]*Parts_Purchase[[#This Row],[MRP]]</f>
        <v>0</v>
      </c>
      <c r="J2296" s="14">
        <f t="shared" si="80"/>
        <v>1</v>
      </c>
      <c r="K2296" s="37">
        <f t="shared" si="81"/>
        <v>1900</v>
      </c>
    </row>
    <row r="2297" spans="1:11" x14ac:dyDescent="0.35">
      <c r="A2297" s="93"/>
      <c r="B2297" s="94"/>
      <c r="C2297" s="95"/>
      <c r="D2297" s="95"/>
      <c r="E2297" s="95"/>
      <c r="F2297" s="95"/>
      <c r="G2297" s="95"/>
      <c r="H2297" s="95"/>
      <c r="I2297" s="95">
        <f>Parts_Purchase[[#This Row],[Qty In]]*Parts_Purchase[[#This Row],[MRP]]</f>
        <v>0</v>
      </c>
      <c r="J2297" s="14">
        <f t="shared" si="80"/>
        <v>1</v>
      </c>
      <c r="K2297" s="37">
        <f t="shared" si="81"/>
        <v>1900</v>
      </c>
    </row>
    <row r="2298" spans="1:11" x14ac:dyDescent="0.35">
      <c r="A2298" s="93"/>
      <c r="B2298" s="94"/>
      <c r="C2298" s="95"/>
      <c r="D2298" s="95"/>
      <c r="E2298" s="95"/>
      <c r="F2298" s="95"/>
      <c r="G2298" s="95"/>
      <c r="H2298" s="95"/>
      <c r="I2298" s="95">
        <f>Parts_Purchase[[#This Row],[Qty In]]*Parts_Purchase[[#This Row],[MRP]]</f>
        <v>0</v>
      </c>
      <c r="J2298" s="14">
        <f t="shared" si="80"/>
        <v>1</v>
      </c>
      <c r="K2298" s="37">
        <f t="shared" si="81"/>
        <v>1900</v>
      </c>
    </row>
    <row r="2299" spans="1:11" x14ac:dyDescent="0.35">
      <c r="A2299" s="93"/>
      <c r="B2299" s="94"/>
      <c r="C2299" s="95"/>
      <c r="D2299" s="95"/>
      <c r="E2299" s="95"/>
      <c r="F2299" s="95"/>
      <c r="G2299" s="95"/>
      <c r="H2299" s="95"/>
      <c r="I2299" s="95">
        <f>Parts_Purchase[[#This Row],[Qty In]]*Parts_Purchase[[#This Row],[MRP]]</f>
        <v>0</v>
      </c>
      <c r="J2299" s="14">
        <f t="shared" si="80"/>
        <v>1</v>
      </c>
      <c r="K2299" s="37">
        <f t="shared" si="81"/>
        <v>1900</v>
      </c>
    </row>
    <row r="2300" spans="1:11" x14ac:dyDescent="0.35">
      <c r="A2300" s="93"/>
      <c r="B2300" s="94"/>
      <c r="C2300" s="95"/>
      <c r="D2300" s="95"/>
      <c r="E2300" s="95"/>
      <c r="F2300" s="95"/>
      <c r="G2300" s="95"/>
      <c r="H2300" s="95"/>
      <c r="I2300" s="95">
        <f>Parts_Purchase[[#This Row],[Qty In]]*Parts_Purchase[[#This Row],[MRP]]</f>
        <v>0</v>
      </c>
      <c r="J2300" s="14">
        <f t="shared" si="80"/>
        <v>1</v>
      </c>
      <c r="K2300" s="37">
        <f t="shared" si="81"/>
        <v>1900</v>
      </c>
    </row>
    <row r="2301" spans="1:11" x14ac:dyDescent="0.35">
      <c r="A2301" s="93"/>
      <c r="B2301" s="94"/>
      <c r="C2301" s="95"/>
      <c r="D2301" s="95"/>
      <c r="E2301" s="95"/>
      <c r="F2301" s="95"/>
      <c r="G2301" s="95"/>
      <c r="H2301" s="95"/>
      <c r="I2301" s="95">
        <f>Parts_Purchase[[#This Row],[Qty In]]*Parts_Purchase[[#This Row],[MRP]]</f>
        <v>0</v>
      </c>
      <c r="J2301" s="14">
        <f t="shared" si="80"/>
        <v>1</v>
      </c>
      <c r="K2301" s="37">
        <f t="shared" si="81"/>
        <v>1900</v>
      </c>
    </row>
    <row r="2302" spans="1:11" x14ac:dyDescent="0.35">
      <c r="A2302" s="93"/>
      <c r="B2302" s="94"/>
      <c r="C2302" s="95"/>
      <c r="D2302" s="95"/>
      <c r="E2302" s="95"/>
      <c r="F2302" s="95"/>
      <c r="G2302" s="95"/>
      <c r="H2302" s="95"/>
      <c r="I2302" s="95">
        <f>Parts_Purchase[[#This Row],[Qty In]]*Parts_Purchase[[#This Row],[MRP]]</f>
        <v>0</v>
      </c>
      <c r="J2302" s="14">
        <f t="shared" si="80"/>
        <v>1</v>
      </c>
      <c r="K2302" s="37">
        <f t="shared" si="81"/>
        <v>1900</v>
      </c>
    </row>
    <row r="2303" spans="1:11" x14ac:dyDescent="0.35">
      <c r="A2303" s="93"/>
      <c r="B2303" s="94"/>
      <c r="C2303" s="95"/>
      <c r="D2303" s="95"/>
      <c r="E2303" s="95"/>
      <c r="F2303" s="95"/>
      <c r="G2303" s="95"/>
      <c r="H2303" s="95"/>
      <c r="I2303" s="95">
        <f>Parts_Purchase[[#This Row],[Qty In]]*Parts_Purchase[[#This Row],[MRP]]</f>
        <v>0</v>
      </c>
      <c r="J2303" s="14">
        <f t="shared" si="80"/>
        <v>1</v>
      </c>
      <c r="K2303" s="37">
        <f t="shared" si="81"/>
        <v>1900</v>
      </c>
    </row>
    <row r="2304" spans="1:11" x14ac:dyDescent="0.35">
      <c r="A2304" s="93"/>
      <c r="B2304" s="94"/>
      <c r="C2304" s="95"/>
      <c r="D2304" s="95"/>
      <c r="E2304" s="95"/>
      <c r="F2304" s="95"/>
      <c r="G2304" s="95"/>
      <c r="H2304" s="95"/>
      <c r="I2304" s="95">
        <f>Parts_Purchase[[#This Row],[Qty In]]*Parts_Purchase[[#This Row],[MRP]]</f>
        <v>0</v>
      </c>
      <c r="J2304" s="14">
        <f t="shared" si="80"/>
        <v>1</v>
      </c>
      <c r="K2304" s="37">
        <f t="shared" si="81"/>
        <v>1900</v>
      </c>
    </row>
    <row r="2305" spans="1:11" x14ac:dyDescent="0.35">
      <c r="A2305" s="93"/>
      <c r="B2305" s="94"/>
      <c r="C2305" s="95"/>
      <c r="D2305" s="95"/>
      <c r="E2305" s="95"/>
      <c r="F2305" s="95"/>
      <c r="G2305" s="95"/>
      <c r="H2305" s="95"/>
      <c r="I2305" s="95">
        <f>Parts_Purchase[[#This Row],[Qty In]]*Parts_Purchase[[#This Row],[MRP]]</f>
        <v>0</v>
      </c>
      <c r="J2305" s="14">
        <f t="shared" si="80"/>
        <v>1</v>
      </c>
      <c r="K2305" s="37">
        <f t="shared" si="81"/>
        <v>1900</v>
      </c>
    </row>
    <row r="2306" spans="1:11" x14ac:dyDescent="0.35">
      <c r="A2306" s="93"/>
      <c r="B2306" s="94"/>
      <c r="C2306" s="95"/>
      <c r="D2306" s="95"/>
      <c r="E2306" s="95"/>
      <c r="F2306" s="95"/>
      <c r="G2306" s="95"/>
      <c r="H2306" s="95"/>
      <c r="I2306" s="95">
        <f>Parts_Purchase[[#This Row],[Qty In]]*Parts_Purchase[[#This Row],[MRP]]</f>
        <v>0</v>
      </c>
      <c r="J2306" s="14">
        <f t="shared" si="80"/>
        <v>1</v>
      </c>
      <c r="K2306" s="37">
        <f t="shared" si="81"/>
        <v>1900</v>
      </c>
    </row>
    <row r="2307" spans="1:11" x14ac:dyDescent="0.35">
      <c r="A2307" s="93"/>
      <c r="B2307" s="94"/>
      <c r="C2307" s="95"/>
      <c r="D2307" s="95"/>
      <c r="E2307" s="95"/>
      <c r="F2307" s="95"/>
      <c r="G2307" s="95"/>
      <c r="H2307" s="95"/>
      <c r="I2307" s="95">
        <f>Parts_Purchase[[#This Row],[Qty In]]*Parts_Purchase[[#This Row],[MRP]]</f>
        <v>0</v>
      </c>
      <c r="J2307" s="14">
        <f t="shared" si="80"/>
        <v>1</v>
      </c>
      <c r="K2307" s="37">
        <f t="shared" si="81"/>
        <v>1900</v>
      </c>
    </row>
    <row r="2308" spans="1:11" x14ac:dyDescent="0.35">
      <c r="A2308" s="93"/>
      <c r="B2308" s="94"/>
      <c r="C2308" s="95"/>
      <c r="D2308" s="95"/>
      <c r="E2308" s="95"/>
      <c r="F2308" s="95"/>
      <c r="G2308" s="95"/>
      <c r="H2308" s="95"/>
      <c r="I2308" s="95">
        <f>Parts_Purchase[[#This Row],[Qty In]]*Parts_Purchase[[#This Row],[MRP]]</f>
        <v>0</v>
      </c>
      <c r="J2308" s="14">
        <f t="shared" si="80"/>
        <v>1</v>
      </c>
      <c r="K2308" s="37">
        <f t="shared" si="81"/>
        <v>1900</v>
      </c>
    </row>
    <row r="2309" spans="1:11" x14ac:dyDescent="0.35">
      <c r="A2309" s="93"/>
      <c r="B2309" s="94"/>
      <c r="C2309" s="95"/>
      <c r="D2309" s="95"/>
      <c r="E2309" s="95"/>
      <c r="F2309" s="95"/>
      <c r="G2309" s="95"/>
      <c r="H2309" s="95"/>
      <c r="I2309" s="95">
        <f>Parts_Purchase[[#This Row],[Qty In]]*Parts_Purchase[[#This Row],[MRP]]</f>
        <v>0</v>
      </c>
      <c r="J2309" s="14">
        <f t="shared" si="80"/>
        <v>1</v>
      </c>
      <c r="K2309" s="37">
        <f t="shared" si="81"/>
        <v>1900</v>
      </c>
    </row>
    <row r="2310" spans="1:11" x14ac:dyDescent="0.35">
      <c r="A2310" s="93"/>
      <c r="B2310" s="94"/>
      <c r="C2310" s="95"/>
      <c r="D2310" s="95"/>
      <c r="E2310" s="95"/>
      <c r="F2310" s="95"/>
      <c r="G2310" s="95"/>
      <c r="H2310" s="95"/>
      <c r="I2310" s="95">
        <f>Parts_Purchase[[#This Row],[Qty In]]*Parts_Purchase[[#This Row],[MRP]]</f>
        <v>0</v>
      </c>
      <c r="J2310" s="14">
        <f t="shared" si="80"/>
        <v>1</v>
      </c>
      <c r="K2310" s="37">
        <f t="shared" si="81"/>
        <v>1900</v>
      </c>
    </row>
    <row r="2311" spans="1:11" x14ac:dyDescent="0.35">
      <c r="A2311" s="93"/>
      <c r="B2311" s="94"/>
      <c r="C2311" s="95"/>
      <c r="D2311" s="95"/>
      <c r="E2311" s="95"/>
      <c r="F2311" s="95"/>
      <c r="G2311" s="95"/>
      <c r="H2311" s="95"/>
      <c r="I2311" s="95">
        <f>Parts_Purchase[[#This Row],[Qty In]]*Parts_Purchase[[#This Row],[MRP]]</f>
        <v>0</v>
      </c>
      <c r="J2311" s="14">
        <f t="shared" si="80"/>
        <v>1</v>
      </c>
      <c r="K2311" s="37">
        <f t="shared" si="81"/>
        <v>1900</v>
      </c>
    </row>
    <row r="2312" spans="1:11" x14ac:dyDescent="0.35">
      <c r="A2312" s="93"/>
      <c r="B2312" s="94"/>
      <c r="C2312" s="95"/>
      <c r="D2312" s="95"/>
      <c r="E2312" s="95"/>
      <c r="F2312" s="95"/>
      <c r="G2312" s="95"/>
      <c r="H2312" s="95"/>
      <c r="I2312" s="95">
        <f>Parts_Purchase[[#This Row],[Qty In]]*Parts_Purchase[[#This Row],[MRP]]</f>
        <v>0</v>
      </c>
      <c r="J2312" s="14">
        <f t="shared" si="80"/>
        <v>1</v>
      </c>
      <c r="K2312" s="37">
        <f t="shared" si="81"/>
        <v>1900</v>
      </c>
    </row>
    <row r="2313" spans="1:11" x14ac:dyDescent="0.35">
      <c r="A2313" s="93"/>
      <c r="B2313" s="94"/>
      <c r="C2313" s="95"/>
      <c r="D2313" s="95"/>
      <c r="E2313" s="95"/>
      <c r="F2313" s="95"/>
      <c r="G2313" s="95"/>
      <c r="H2313" s="95"/>
      <c r="I2313" s="95">
        <f>Parts_Purchase[[#This Row],[Qty In]]*Parts_Purchase[[#This Row],[MRP]]</f>
        <v>0</v>
      </c>
      <c r="J2313" s="14">
        <f t="shared" si="80"/>
        <v>1</v>
      </c>
      <c r="K2313" s="37">
        <f t="shared" si="81"/>
        <v>1900</v>
      </c>
    </row>
    <row r="2314" spans="1:11" x14ac:dyDescent="0.35">
      <c r="A2314" s="93"/>
      <c r="B2314" s="94"/>
      <c r="C2314" s="95"/>
      <c r="D2314" s="95"/>
      <c r="E2314" s="95"/>
      <c r="F2314" s="95"/>
      <c r="G2314" s="95"/>
      <c r="H2314" s="95"/>
      <c r="I2314" s="95">
        <f>Parts_Purchase[[#This Row],[Qty In]]*Parts_Purchase[[#This Row],[MRP]]</f>
        <v>0</v>
      </c>
      <c r="J2314" s="14">
        <f t="shared" si="80"/>
        <v>1</v>
      </c>
      <c r="K2314" s="37">
        <f t="shared" si="81"/>
        <v>1900</v>
      </c>
    </row>
    <row r="2315" spans="1:11" x14ac:dyDescent="0.35">
      <c r="A2315" s="93"/>
      <c r="B2315" s="94"/>
      <c r="C2315" s="95"/>
      <c r="D2315" s="95"/>
      <c r="E2315" s="95"/>
      <c r="F2315" s="95"/>
      <c r="G2315" s="95"/>
      <c r="H2315" s="95"/>
      <c r="I2315" s="95">
        <f>Parts_Purchase[[#This Row],[Qty In]]*Parts_Purchase[[#This Row],[MRP]]</f>
        <v>0</v>
      </c>
      <c r="J2315" s="14">
        <f t="shared" si="80"/>
        <v>1</v>
      </c>
      <c r="K2315" s="37">
        <f t="shared" si="81"/>
        <v>1900</v>
      </c>
    </row>
    <row r="2316" spans="1:11" x14ac:dyDescent="0.35">
      <c r="A2316" s="93"/>
      <c r="B2316" s="94"/>
      <c r="C2316" s="95"/>
      <c r="D2316" s="95"/>
      <c r="E2316" s="95"/>
      <c r="F2316" s="95"/>
      <c r="G2316" s="95"/>
      <c r="H2316" s="95"/>
      <c r="I2316" s="95">
        <f>Parts_Purchase[[#This Row],[Qty In]]*Parts_Purchase[[#This Row],[MRP]]</f>
        <v>0</v>
      </c>
      <c r="J2316" s="14">
        <f t="shared" si="80"/>
        <v>1</v>
      </c>
      <c r="K2316" s="37">
        <f t="shared" si="81"/>
        <v>1900</v>
      </c>
    </row>
    <row r="2317" spans="1:11" x14ac:dyDescent="0.35">
      <c r="A2317" s="93"/>
      <c r="B2317" s="94"/>
      <c r="C2317" s="95"/>
      <c r="D2317" s="95"/>
      <c r="E2317" s="95"/>
      <c r="F2317" s="95"/>
      <c r="G2317" s="95"/>
      <c r="H2317" s="95"/>
      <c r="I2317" s="95">
        <f>Parts_Purchase[[#This Row],[Qty In]]*Parts_Purchase[[#This Row],[MRP]]</f>
        <v>0</v>
      </c>
      <c r="J2317" s="14">
        <f t="shared" si="80"/>
        <v>1</v>
      </c>
      <c r="K2317" s="37">
        <f t="shared" si="81"/>
        <v>1900</v>
      </c>
    </row>
    <row r="2318" spans="1:11" x14ac:dyDescent="0.35">
      <c r="A2318" s="93"/>
      <c r="B2318" s="94"/>
      <c r="C2318" s="95"/>
      <c r="D2318" s="95"/>
      <c r="E2318" s="95"/>
      <c r="F2318" s="95"/>
      <c r="G2318" s="95"/>
      <c r="H2318" s="95"/>
      <c r="I2318" s="95">
        <f>Parts_Purchase[[#This Row],[Qty In]]*Parts_Purchase[[#This Row],[MRP]]</f>
        <v>0</v>
      </c>
      <c r="J2318" s="14">
        <f t="shared" si="80"/>
        <v>1</v>
      </c>
      <c r="K2318" s="37">
        <f t="shared" si="81"/>
        <v>1900</v>
      </c>
    </row>
    <row r="2319" spans="1:11" x14ac:dyDescent="0.35">
      <c r="A2319" s="93"/>
      <c r="B2319" s="94"/>
      <c r="C2319" s="95"/>
      <c r="D2319" s="95"/>
      <c r="E2319" s="95"/>
      <c r="F2319" s="95"/>
      <c r="G2319" s="95"/>
      <c r="H2319" s="95"/>
      <c r="I2319" s="95">
        <f>Parts_Purchase[[#This Row],[Qty In]]*Parts_Purchase[[#This Row],[MRP]]</f>
        <v>0</v>
      </c>
      <c r="J2319" s="14">
        <f t="shared" si="80"/>
        <v>1</v>
      </c>
      <c r="K2319" s="37">
        <f t="shared" si="81"/>
        <v>1900</v>
      </c>
    </row>
    <row r="2320" spans="1:11" x14ac:dyDescent="0.35">
      <c r="A2320" s="93"/>
      <c r="B2320" s="94"/>
      <c r="C2320" s="95"/>
      <c r="D2320" s="95"/>
      <c r="E2320" s="95"/>
      <c r="F2320" s="95"/>
      <c r="G2320" s="95"/>
      <c r="H2320" s="95"/>
      <c r="I2320" s="95">
        <f>Parts_Purchase[[#This Row],[Qty In]]*Parts_Purchase[[#This Row],[MRP]]</f>
        <v>0</v>
      </c>
      <c r="J2320" s="14">
        <f t="shared" si="80"/>
        <v>1</v>
      </c>
      <c r="K2320" s="37">
        <f t="shared" si="81"/>
        <v>1900</v>
      </c>
    </row>
    <row r="2321" spans="1:11" x14ac:dyDescent="0.35">
      <c r="A2321" s="93"/>
      <c r="B2321" s="94"/>
      <c r="C2321" s="95"/>
      <c r="D2321" s="95"/>
      <c r="E2321" s="95"/>
      <c r="F2321" s="95"/>
      <c r="G2321" s="95"/>
      <c r="H2321" s="95"/>
      <c r="I2321" s="95">
        <f>Parts_Purchase[[#This Row],[Qty In]]*Parts_Purchase[[#This Row],[MRP]]</f>
        <v>0</v>
      </c>
      <c r="J2321" s="14">
        <f t="shared" si="80"/>
        <v>1</v>
      </c>
      <c r="K2321" s="37">
        <f t="shared" si="81"/>
        <v>1900</v>
      </c>
    </row>
    <row r="2322" spans="1:11" x14ac:dyDescent="0.35">
      <c r="A2322" s="93"/>
      <c r="B2322" s="94"/>
      <c r="C2322" s="95"/>
      <c r="D2322" s="95"/>
      <c r="E2322" s="95"/>
      <c r="F2322" s="95"/>
      <c r="G2322" s="95"/>
      <c r="H2322" s="95"/>
      <c r="I2322" s="95">
        <f>Parts_Purchase[[#This Row],[Qty In]]*Parts_Purchase[[#This Row],[MRP]]</f>
        <v>0</v>
      </c>
      <c r="J2322" s="14">
        <f t="shared" si="80"/>
        <v>1</v>
      </c>
      <c r="K2322" s="37">
        <f t="shared" si="81"/>
        <v>1900</v>
      </c>
    </row>
    <row r="2323" spans="1:11" x14ac:dyDescent="0.35">
      <c r="A2323" s="93"/>
      <c r="B2323" s="94"/>
      <c r="C2323" s="95"/>
      <c r="D2323" s="95"/>
      <c r="E2323" s="95"/>
      <c r="F2323" s="95"/>
      <c r="G2323" s="95"/>
      <c r="H2323" s="95"/>
      <c r="I2323" s="95">
        <f>Parts_Purchase[[#This Row],[Qty In]]*Parts_Purchase[[#This Row],[MRP]]</f>
        <v>0</v>
      </c>
      <c r="J2323" s="14">
        <f t="shared" si="80"/>
        <v>1</v>
      </c>
      <c r="K2323" s="37">
        <f t="shared" si="81"/>
        <v>1900</v>
      </c>
    </row>
    <row r="2324" spans="1:11" x14ac:dyDescent="0.35">
      <c r="A2324" s="93"/>
      <c r="B2324" s="94"/>
      <c r="C2324" s="95"/>
      <c r="D2324" s="95"/>
      <c r="E2324" s="95"/>
      <c r="F2324" s="95"/>
      <c r="G2324" s="95"/>
      <c r="H2324" s="95"/>
      <c r="I2324" s="95">
        <f>Parts_Purchase[[#This Row],[Qty In]]*Parts_Purchase[[#This Row],[MRP]]</f>
        <v>0</v>
      </c>
      <c r="J2324" s="14">
        <f t="shared" si="80"/>
        <v>1</v>
      </c>
      <c r="K2324" s="37">
        <f t="shared" si="81"/>
        <v>1900</v>
      </c>
    </row>
    <row r="2325" spans="1:11" x14ac:dyDescent="0.35">
      <c r="A2325" s="93"/>
      <c r="B2325" s="94"/>
      <c r="C2325" s="95"/>
      <c r="D2325" s="95"/>
      <c r="E2325" s="95"/>
      <c r="F2325" s="95"/>
      <c r="G2325" s="95"/>
      <c r="H2325" s="95"/>
      <c r="I2325" s="95">
        <f>Parts_Purchase[[#This Row],[Qty In]]*Parts_Purchase[[#This Row],[MRP]]</f>
        <v>0</v>
      </c>
      <c r="J2325" s="14">
        <f t="shared" si="80"/>
        <v>1</v>
      </c>
      <c r="K2325" s="37">
        <f t="shared" si="81"/>
        <v>1900</v>
      </c>
    </row>
    <row r="2326" spans="1:11" x14ac:dyDescent="0.35">
      <c r="A2326" s="93"/>
      <c r="B2326" s="94"/>
      <c r="C2326" s="95"/>
      <c r="D2326" s="95"/>
      <c r="E2326" s="95"/>
      <c r="F2326" s="95"/>
      <c r="G2326" s="95"/>
      <c r="H2326" s="95"/>
      <c r="I2326" s="95">
        <f>Parts_Purchase[[#This Row],[Qty In]]*Parts_Purchase[[#This Row],[MRP]]</f>
        <v>0</v>
      </c>
      <c r="J2326" s="14">
        <f t="shared" si="80"/>
        <v>1</v>
      </c>
      <c r="K2326" s="37">
        <f t="shared" si="81"/>
        <v>1900</v>
      </c>
    </row>
    <row r="2327" spans="1:11" x14ac:dyDescent="0.35">
      <c r="A2327" s="93"/>
      <c r="B2327" s="94"/>
      <c r="C2327" s="95"/>
      <c r="D2327" s="95"/>
      <c r="E2327" s="95"/>
      <c r="F2327" s="95"/>
      <c r="G2327" s="95"/>
      <c r="H2327" s="95"/>
      <c r="I2327" s="95">
        <f>Parts_Purchase[[#This Row],[Qty In]]*Parts_Purchase[[#This Row],[MRP]]</f>
        <v>0</v>
      </c>
      <c r="J2327" s="14">
        <f t="shared" ref="J2327:J2390" si="82">MONTH(B2327)</f>
        <v>1</v>
      </c>
      <c r="K2327" s="37">
        <f t="shared" ref="K2327:K2390" si="83">YEAR(B2327)</f>
        <v>1900</v>
      </c>
    </row>
    <row r="2328" spans="1:11" x14ac:dyDescent="0.35">
      <c r="A2328" s="93"/>
      <c r="B2328" s="94"/>
      <c r="C2328" s="95"/>
      <c r="D2328" s="95"/>
      <c r="E2328" s="95"/>
      <c r="F2328" s="95"/>
      <c r="G2328" s="95"/>
      <c r="H2328" s="95"/>
      <c r="I2328" s="95">
        <f>Parts_Purchase[[#This Row],[Qty In]]*Parts_Purchase[[#This Row],[MRP]]</f>
        <v>0</v>
      </c>
      <c r="J2328" s="14">
        <f t="shared" si="82"/>
        <v>1</v>
      </c>
      <c r="K2328" s="37">
        <f t="shared" si="83"/>
        <v>1900</v>
      </c>
    </row>
    <row r="2329" spans="1:11" x14ac:dyDescent="0.35">
      <c r="A2329" s="93"/>
      <c r="B2329" s="94"/>
      <c r="C2329" s="95"/>
      <c r="D2329" s="95"/>
      <c r="E2329" s="95"/>
      <c r="F2329" s="95"/>
      <c r="G2329" s="95"/>
      <c r="H2329" s="95"/>
      <c r="I2329" s="95">
        <f>Parts_Purchase[[#This Row],[Qty In]]*Parts_Purchase[[#This Row],[MRP]]</f>
        <v>0</v>
      </c>
      <c r="J2329" s="14">
        <f t="shared" si="82"/>
        <v>1</v>
      </c>
      <c r="K2329" s="37">
        <f t="shared" si="83"/>
        <v>1900</v>
      </c>
    </row>
    <row r="2330" spans="1:11" x14ac:dyDescent="0.35">
      <c r="A2330" s="93"/>
      <c r="B2330" s="94"/>
      <c r="C2330" s="95"/>
      <c r="D2330" s="95"/>
      <c r="E2330" s="95"/>
      <c r="F2330" s="95"/>
      <c r="G2330" s="95"/>
      <c r="H2330" s="95"/>
      <c r="I2330" s="95">
        <f>Parts_Purchase[[#This Row],[Qty In]]*Parts_Purchase[[#This Row],[MRP]]</f>
        <v>0</v>
      </c>
      <c r="J2330" s="14">
        <f t="shared" si="82"/>
        <v>1</v>
      </c>
      <c r="K2330" s="37">
        <f t="shared" si="83"/>
        <v>1900</v>
      </c>
    </row>
    <row r="2331" spans="1:11" x14ac:dyDescent="0.35">
      <c r="A2331" s="93"/>
      <c r="B2331" s="94"/>
      <c r="C2331" s="95"/>
      <c r="D2331" s="95"/>
      <c r="E2331" s="95"/>
      <c r="F2331" s="95"/>
      <c r="G2331" s="95"/>
      <c r="H2331" s="95"/>
      <c r="I2331" s="95">
        <f>Parts_Purchase[[#This Row],[Qty In]]*Parts_Purchase[[#This Row],[MRP]]</f>
        <v>0</v>
      </c>
      <c r="J2331" s="14">
        <f t="shared" si="82"/>
        <v>1</v>
      </c>
      <c r="K2331" s="37">
        <f t="shared" si="83"/>
        <v>1900</v>
      </c>
    </row>
    <row r="2332" spans="1:11" x14ac:dyDescent="0.35">
      <c r="A2332" s="93"/>
      <c r="B2332" s="94"/>
      <c r="C2332" s="95"/>
      <c r="D2332" s="95"/>
      <c r="E2332" s="95"/>
      <c r="F2332" s="95"/>
      <c r="G2332" s="95"/>
      <c r="H2332" s="95"/>
      <c r="I2332" s="95">
        <f>Parts_Purchase[[#This Row],[Qty In]]*Parts_Purchase[[#This Row],[MRP]]</f>
        <v>0</v>
      </c>
      <c r="J2332" s="14">
        <f t="shared" si="82"/>
        <v>1</v>
      </c>
      <c r="K2332" s="37">
        <f t="shared" si="83"/>
        <v>1900</v>
      </c>
    </row>
    <row r="2333" spans="1:11" x14ac:dyDescent="0.35">
      <c r="A2333" s="93"/>
      <c r="B2333" s="94"/>
      <c r="C2333" s="95"/>
      <c r="D2333" s="95"/>
      <c r="E2333" s="95"/>
      <c r="F2333" s="95"/>
      <c r="G2333" s="95"/>
      <c r="H2333" s="95"/>
      <c r="I2333" s="95">
        <f>Parts_Purchase[[#This Row],[Qty In]]*Parts_Purchase[[#This Row],[MRP]]</f>
        <v>0</v>
      </c>
      <c r="J2333" s="14">
        <f t="shared" si="82"/>
        <v>1</v>
      </c>
      <c r="K2333" s="37">
        <f t="shared" si="83"/>
        <v>1900</v>
      </c>
    </row>
    <row r="2334" spans="1:11" x14ac:dyDescent="0.35">
      <c r="A2334" s="93"/>
      <c r="B2334" s="94"/>
      <c r="C2334" s="95"/>
      <c r="D2334" s="95"/>
      <c r="E2334" s="95"/>
      <c r="F2334" s="95"/>
      <c r="G2334" s="95"/>
      <c r="H2334" s="95"/>
      <c r="I2334" s="95">
        <f>Parts_Purchase[[#This Row],[Qty In]]*Parts_Purchase[[#This Row],[MRP]]</f>
        <v>0</v>
      </c>
      <c r="J2334" s="14">
        <f t="shared" si="82"/>
        <v>1</v>
      </c>
      <c r="K2334" s="37">
        <f t="shared" si="83"/>
        <v>1900</v>
      </c>
    </row>
    <row r="2335" spans="1:11" x14ac:dyDescent="0.35">
      <c r="A2335" s="93"/>
      <c r="B2335" s="94"/>
      <c r="C2335" s="95"/>
      <c r="D2335" s="95"/>
      <c r="E2335" s="95"/>
      <c r="F2335" s="95"/>
      <c r="G2335" s="95"/>
      <c r="H2335" s="95"/>
      <c r="I2335" s="95">
        <f>Parts_Purchase[[#This Row],[Qty In]]*Parts_Purchase[[#This Row],[MRP]]</f>
        <v>0</v>
      </c>
      <c r="J2335" s="14">
        <f t="shared" si="82"/>
        <v>1</v>
      </c>
      <c r="K2335" s="37">
        <f t="shared" si="83"/>
        <v>1900</v>
      </c>
    </row>
    <row r="2336" spans="1:11" x14ac:dyDescent="0.35">
      <c r="A2336" s="93"/>
      <c r="B2336" s="94"/>
      <c r="C2336" s="95"/>
      <c r="D2336" s="95"/>
      <c r="E2336" s="95"/>
      <c r="F2336" s="95"/>
      <c r="G2336" s="95"/>
      <c r="H2336" s="95"/>
      <c r="I2336" s="95">
        <f>Parts_Purchase[[#This Row],[Qty In]]*Parts_Purchase[[#This Row],[MRP]]</f>
        <v>0</v>
      </c>
      <c r="J2336" s="14">
        <f t="shared" si="82"/>
        <v>1</v>
      </c>
      <c r="K2336" s="37">
        <f t="shared" si="83"/>
        <v>1900</v>
      </c>
    </row>
    <row r="2337" spans="1:11" x14ac:dyDescent="0.35">
      <c r="A2337" s="93"/>
      <c r="B2337" s="94"/>
      <c r="C2337" s="95"/>
      <c r="D2337" s="95"/>
      <c r="E2337" s="95"/>
      <c r="F2337" s="95"/>
      <c r="G2337" s="95"/>
      <c r="H2337" s="95"/>
      <c r="I2337" s="95">
        <f>Parts_Purchase[[#This Row],[Qty In]]*Parts_Purchase[[#This Row],[MRP]]</f>
        <v>0</v>
      </c>
      <c r="J2337" s="14">
        <f t="shared" si="82"/>
        <v>1</v>
      </c>
      <c r="K2337" s="37">
        <f t="shared" si="83"/>
        <v>1900</v>
      </c>
    </row>
    <row r="2338" spans="1:11" x14ac:dyDescent="0.35">
      <c r="A2338" s="93"/>
      <c r="B2338" s="94"/>
      <c r="C2338" s="95"/>
      <c r="D2338" s="95"/>
      <c r="E2338" s="95"/>
      <c r="F2338" s="95"/>
      <c r="G2338" s="95"/>
      <c r="H2338" s="95"/>
      <c r="I2338" s="95">
        <f>Parts_Purchase[[#This Row],[Qty In]]*Parts_Purchase[[#This Row],[MRP]]</f>
        <v>0</v>
      </c>
      <c r="J2338" s="14">
        <f t="shared" si="82"/>
        <v>1</v>
      </c>
      <c r="K2338" s="37">
        <f t="shared" si="83"/>
        <v>1900</v>
      </c>
    </row>
    <row r="2339" spans="1:11" x14ac:dyDescent="0.35">
      <c r="A2339" s="93"/>
      <c r="B2339" s="94"/>
      <c r="C2339" s="95"/>
      <c r="D2339" s="95"/>
      <c r="E2339" s="95"/>
      <c r="F2339" s="95"/>
      <c r="G2339" s="95"/>
      <c r="H2339" s="95"/>
      <c r="I2339" s="95">
        <f>Parts_Purchase[[#This Row],[Qty In]]*Parts_Purchase[[#This Row],[MRP]]</f>
        <v>0</v>
      </c>
      <c r="J2339" s="14">
        <f t="shared" si="82"/>
        <v>1</v>
      </c>
      <c r="K2339" s="37">
        <f t="shared" si="83"/>
        <v>1900</v>
      </c>
    </row>
    <row r="2340" spans="1:11" x14ac:dyDescent="0.35">
      <c r="A2340" s="93"/>
      <c r="B2340" s="94"/>
      <c r="C2340" s="95"/>
      <c r="D2340" s="95"/>
      <c r="E2340" s="95"/>
      <c r="F2340" s="95"/>
      <c r="G2340" s="95"/>
      <c r="H2340" s="95"/>
      <c r="I2340" s="95">
        <f>Parts_Purchase[[#This Row],[Qty In]]*Parts_Purchase[[#This Row],[MRP]]</f>
        <v>0</v>
      </c>
      <c r="J2340" s="14">
        <f t="shared" si="82"/>
        <v>1</v>
      </c>
      <c r="K2340" s="37">
        <f t="shared" si="83"/>
        <v>1900</v>
      </c>
    </row>
    <row r="2341" spans="1:11" x14ac:dyDescent="0.35">
      <c r="A2341" s="93"/>
      <c r="B2341" s="94"/>
      <c r="C2341" s="95"/>
      <c r="D2341" s="95"/>
      <c r="E2341" s="95"/>
      <c r="F2341" s="95"/>
      <c r="G2341" s="95"/>
      <c r="H2341" s="95"/>
      <c r="I2341" s="95">
        <f>Parts_Purchase[[#This Row],[Qty In]]*Parts_Purchase[[#This Row],[MRP]]</f>
        <v>0</v>
      </c>
      <c r="J2341" s="14">
        <f t="shared" si="82"/>
        <v>1</v>
      </c>
      <c r="K2341" s="37">
        <f t="shared" si="83"/>
        <v>1900</v>
      </c>
    </row>
    <row r="2342" spans="1:11" x14ac:dyDescent="0.35">
      <c r="A2342" s="93"/>
      <c r="B2342" s="94"/>
      <c r="C2342" s="95"/>
      <c r="D2342" s="95"/>
      <c r="E2342" s="95"/>
      <c r="F2342" s="95"/>
      <c r="G2342" s="95"/>
      <c r="H2342" s="95"/>
      <c r="I2342" s="95">
        <f>Parts_Purchase[[#This Row],[Qty In]]*Parts_Purchase[[#This Row],[MRP]]</f>
        <v>0</v>
      </c>
      <c r="J2342" s="14">
        <f t="shared" si="82"/>
        <v>1</v>
      </c>
      <c r="K2342" s="37">
        <f t="shared" si="83"/>
        <v>1900</v>
      </c>
    </row>
    <row r="2343" spans="1:11" x14ac:dyDescent="0.35">
      <c r="A2343" s="93"/>
      <c r="B2343" s="94"/>
      <c r="C2343" s="95"/>
      <c r="D2343" s="95"/>
      <c r="E2343" s="95"/>
      <c r="F2343" s="95"/>
      <c r="G2343" s="95"/>
      <c r="H2343" s="95"/>
      <c r="I2343" s="95">
        <f>Parts_Purchase[[#This Row],[Qty In]]*Parts_Purchase[[#This Row],[MRP]]</f>
        <v>0</v>
      </c>
      <c r="J2343" s="14">
        <f t="shared" si="82"/>
        <v>1</v>
      </c>
      <c r="K2343" s="37">
        <f t="shared" si="83"/>
        <v>1900</v>
      </c>
    </row>
    <row r="2344" spans="1:11" x14ac:dyDescent="0.35">
      <c r="A2344" s="93"/>
      <c r="B2344" s="94"/>
      <c r="C2344" s="95"/>
      <c r="D2344" s="95"/>
      <c r="E2344" s="95"/>
      <c r="F2344" s="95"/>
      <c r="G2344" s="95"/>
      <c r="H2344" s="95"/>
      <c r="I2344" s="95">
        <f>Parts_Purchase[[#This Row],[Qty In]]*Parts_Purchase[[#This Row],[MRP]]</f>
        <v>0</v>
      </c>
      <c r="J2344" s="14">
        <f t="shared" si="82"/>
        <v>1</v>
      </c>
      <c r="K2344" s="37">
        <f t="shared" si="83"/>
        <v>1900</v>
      </c>
    </row>
    <row r="2345" spans="1:11" x14ac:dyDescent="0.35">
      <c r="A2345" s="93"/>
      <c r="B2345" s="94"/>
      <c r="C2345" s="95"/>
      <c r="D2345" s="95"/>
      <c r="E2345" s="95"/>
      <c r="F2345" s="95"/>
      <c r="G2345" s="95"/>
      <c r="H2345" s="95"/>
      <c r="I2345" s="95">
        <f>Parts_Purchase[[#This Row],[Qty In]]*Parts_Purchase[[#This Row],[MRP]]</f>
        <v>0</v>
      </c>
      <c r="J2345" s="14">
        <f t="shared" si="82"/>
        <v>1</v>
      </c>
      <c r="K2345" s="37">
        <f t="shared" si="83"/>
        <v>1900</v>
      </c>
    </row>
    <row r="2346" spans="1:11" x14ac:dyDescent="0.35">
      <c r="A2346" s="93"/>
      <c r="B2346" s="94"/>
      <c r="C2346" s="95"/>
      <c r="D2346" s="95"/>
      <c r="E2346" s="95"/>
      <c r="F2346" s="95"/>
      <c r="G2346" s="95"/>
      <c r="H2346" s="95"/>
      <c r="I2346" s="95">
        <f>Parts_Purchase[[#This Row],[Qty In]]*Parts_Purchase[[#This Row],[MRP]]</f>
        <v>0</v>
      </c>
      <c r="J2346" s="14">
        <f t="shared" si="82"/>
        <v>1</v>
      </c>
      <c r="K2346" s="37">
        <f t="shared" si="83"/>
        <v>1900</v>
      </c>
    </row>
    <row r="2347" spans="1:11" x14ac:dyDescent="0.35">
      <c r="A2347" s="93"/>
      <c r="B2347" s="94"/>
      <c r="C2347" s="95"/>
      <c r="D2347" s="95"/>
      <c r="E2347" s="95"/>
      <c r="F2347" s="95"/>
      <c r="G2347" s="95"/>
      <c r="H2347" s="95"/>
      <c r="I2347" s="95">
        <f>Parts_Purchase[[#This Row],[Qty In]]*Parts_Purchase[[#This Row],[MRP]]</f>
        <v>0</v>
      </c>
      <c r="J2347" s="14">
        <f t="shared" si="82"/>
        <v>1</v>
      </c>
      <c r="K2347" s="37">
        <f t="shared" si="83"/>
        <v>1900</v>
      </c>
    </row>
    <row r="2348" spans="1:11" x14ac:dyDescent="0.35">
      <c r="A2348" s="93"/>
      <c r="B2348" s="94"/>
      <c r="C2348" s="95"/>
      <c r="D2348" s="95"/>
      <c r="E2348" s="95"/>
      <c r="F2348" s="95"/>
      <c r="G2348" s="95"/>
      <c r="H2348" s="95"/>
      <c r="I2348" s="95">
        <f>Parts_Purchase[[#This Row],[Qty In]]*Parts_Purchase[[#This Row],[MRP]]</f>
        <v>0</v>
      </c>
      <c r="J2348" s="14">
        <f t="shared" si="82"/>
        <v>1</v>
      </c>
      <c r="K2348" s="37">
        <f t="shared" si="83"/>
        <v>1900</v>
      </c>
    </row>
    <row r="2349" spans="1:11" x14ac:dyDescent="0.35">
      <c r="A2349" s="93"/>
      <c r="B2349" s="94"/>
      <c r="C2349" s="95"/>
      <c r="D2349" s="95"/>
      <c r="E2349" s="95"/>
      <c r="F2349" s="95"/>
      <c r="G2349" s="95"/>
      <c r="H2349" s="95"/>
      <c r="I2349" s="95">
        <f>Parts_Purchase[[#This Row],[Qty In]]*Parts_Purchase[[#This Row],[MRP]]</f>
        <v>0</v>
      </c>
      <c r="J2349" s="14">
        <f t="shared" si="82"/>
        <v>1</v>
      </c>
      <c r="K2349" s="37">
        <f t="shared" si="83"/>
        <v>1900</v>
      </c>
    </row>
    <row r="2350" spans="1:11" x14ac:dyDescent="0.35">
      <c r="A2350" s="93"/>
      <c r="B2350" s="94"/>
      <c r="C2350" s="95"/>
      <c r="D2350" s="95"/>
      <c r="E2350" s="95"/>
      <c r="F2350" s="95"/>
      <c r="G2350" s="95"/>
      <c r="H2350" s="95"/>
      <c r="I2350" s="95">
        <f>Parts_Purchase[[#This Row],[Qty In]]*Parts_Purchase[[#This Row],[MRP]]</f>
        <v>0</v>
      </c>
      <c r="J2350" s="14">
        <f t="shared" si="82"/>
        <v>1</v>
      </c>
      <c r="K2350" s="37">
        <f t="shared" si="83"/>
        <v>1900</v>
      </c>
    </row>
    <row r="2351" spans="1:11" x14ac:dyDescent="0.35">
      <c r="A2351" s="93"/>
      <c r="B2351" s="94"/>
      <c r="C2351" s="95"/>
      <c r="D2351" s="95"/>
      <c r="E2351" s="95"/>
      <c r="F2351" s="95"/>
      <c r="G2351" s="95"/>
      <c r="H2351" s="95"/>
      <c r="I2351" s="95">
        <f>Parts_Purchase[[#This Row],[Qty In]]*Parts_Purchase[[#This Row],[MRP]]</f>
        <v>0</v>
      </c>
      <c r="J2351" s="14">
        <f t="shared" si="82"/>
        <v>1</v>
      </c>
      <c r="K2351" s="37">
        <f t="shared" si="83"/>
        <v>1900</v>
      </c>
    </row>
    <row r="2352" spans="1:11" x14ac:dyDescent="0.35">
      <c r="A2352" s="93"/>
      <c r="B2352" s="94"/>
      <c r="C2352" s="95"/>
      <c r="D2352" s="95"/>
      <c r="E2352" s="95"/>
      <c r="F2352" s="95"/>
      <c r="G2352" s="95"/>
      <c r="H2352" s="95"/>
      <c r="I2352" s="95">
        <f>Parts_Purchase[[#This Row],[Qty In]]*Parts_Purchase[[#This Row],[MRP]]</f>
        <v>0</v>
      </c>
      <c r="J2352" s="14">
        <f t="shared" si="82"/>
        <v>1</v>
      </c>
      <c r="K2352" s="37">
        <f t="shared" si="83"/>
        <v>1900</v>
      </c>
    </row>
    <row r="2353" spans="1:11" x14ac:dyDescent="0.35">
      <c r="A2353" s="93"/>
      <c r="B2353" s="94"/>
      <c r="C2353" s="95"/>
      <c r="D2353" s="95"/>
      <c r="E2353" s="95"/>
      <c r="F2353" s="95"/>
      <c r="G2353" s="95"/>
      <c r="H2353" s="95"/>
      <c r="I2353" s="95">
        <f>Parts_Purchase[[#This Row],[Qty In]]*Parts_Purchase[[#This Row],[MRP]]</f>
        <v>0</v>
      </c>
      <c r="J2353" s="14">
        <f t="shared" si="82"/>
        <v>1</v>
      </c>
      <c r="K2353" s="37">
        <f t="shared" si="83"/>
        <v>1900</v>
      </c>
    </row>
    <row r="2354" spans="1:11" x14ac:dyDescent="0.35">
      <c r="A2354" s="93"/>
      <c r="B2354" s="94"/>
      <c r="C2354" s="95"/>
      <c r="D2354" s="95"/>
      <c r="E2354" s="95"/>
      <c r="F2354" s="95"/>
      <c r="G2354" s="95"/>
      <c r="H2354" s="95"/>
      <c r="I2354" s="95">
        <f>Parts_Purchase[[#This Row],[Qty In]]*Parts_Purchase[[#This Row],[MRP]]</f>
        <v>0</v>
      </c>
      <c r="J2354" s="14">
        <f t="shared" si="82"/>
        <v>1</v>
      </c>
      <c r="K2354" s="37">
        <f t="shared" si="83"/>
        <v>1900</v>
      </c>
    </row>
    <row r="2355" spans="1:11" x14ac:dyDescent="0.35">
      <c r="A2355" s="93"/>
      <c r="B2355" s="94"/>
      <c r="C2355" s="95"/>
      <c r="D2355" s="95"/>
      <c r="E2355" s="95"/>
      <c r="F2355" s="95"/>
      <c r="G2355" s="95"/>
      <c r="H2355" s="95"/>
      <c r="I2355" s="95">
        <f>Parts_Purchase[[#This Row],[Qty In]]*Parts_Purchase[[#This Row],[MRP]]</f>
        <v>0</v>
      </c>
      <c r="J2355" s="14">
        <f t="shared" si="82"/>
        <v>1</v>
      </c>
      <c r="K2355" s="37">
        <f t="shared" si="83"/>
        <v>1900</v>
      </c>
    </row>
    <row r="2356" spans="1:11" x14ac:dyDescent="0.35">
      <c r="A2356" s="93"/>
      <c r="B2356" s="94"/>
      <c r="C2356" s="95"/>
      <c r="D2356" s="95"/>
      <c r="E2356" s="95"/>
      <c r="F2356" s="95"/>
      <c r="G2356" s="95"/>
      <c r="H2356" s="95"/>
      <c r="I2356" s="95">
        <f>Parts_Purchase[[#This Row],[Qty In]]*Parts_Purchase[[#This Row],[MRP]]</f>
        <v>0</v>
      </c>
      <c r="J2356" s="14">
        <f t="shared" si="82"/>
        <v>1</v>
      </c>
      <c r="K2356" s="37">
        <f t="shared" si="83"/>
        <v>1900</v>
      </c>
    </row>
    <row r="2357" spans="1:11" x14ac:dyDescent="0.35">
      <c r="A2357" s="93"/>
      <c r="B2357" s="94"/>
      <c r="C2357" s="95"/>
      <c r="D2357" s="95"/>
      <c r="E2357" s="95"/>
      <c r="F2357" s="95"/>
      <c r="G2357" s="95"/>
      <c r="H2357" s="95"/>
      <c r="I2357" s="95">
        <f>Parts_Purchase[[#This Row],[Qty In]]*Parts_Purchase[[#This Row],[MRP]]</f>
        <v>0</v>
      </c>
      <c r="J2357" s="14">
        <f t="shared" si="82"/>
        <v>1</v>
      </c>
      <c r="K2357" s="37">
        <f t="shared" si="83"/>
        <v>1900</v>
      </c>
    </row>
    <row r="2358" spans="1:11" x14ac:dyDescent="0.35">
      <c r="A2358" s="93"/>
      <c r="B2358" s="94"/>
      <c r="C2358" s="95"/>
      <c r="D2358" s="95"/>
      <c r="E2358" s="95"/>
      <c r="F2358" s="95"/>
      <c r="G2358" s="95"/>
      <c r="H2358" s="95"/>
      <c r="I2358" s="95">
        <f>Parts_Purchase[[#This Row],[Qty In]]*Parts_Purchase[[#This Row],[MRP]]</f>
        <v>0</v>
      </c>
      <c r="J2358" s="14">
        <f t="shared" si="82"/>
        <v>1</v>
      </c>
      <c r="K2358" s="37">
        <f t="shared" si="83"/>
        <v>1900</v>
      </c>
    </row>
    <row r="2359" spans="1:11" x14ac:dyDescent="0.35">
      <c r="A2359" s="93"/>
      <c r="B2359" s="94"/>
      <c r="C2359" s="95"/>
      <c r="D2359" s="95"/>
      <c r="E2359" s="95"/>
      <c r="F2359" s="95"/>
      <c r="G2359" s="95"/>
      <c r="H2359" s="95"/>
      <c r="I2359" s="95">
        <f>Parts_Purchase[[#This Row],[Qty In]]*Parts_Purchase[[#This Row],[MRP]]</f>
        <v>0</v>
      </c>
      <c r="J2359" s="14">
        <f t="shared" si="82"/>
        <v>1</v>
      </c>
      <c r="K2359" s="37">
        <f t="shared" si="83"/>
        <v>1900</v>
      </c>
    </row>
    <row r="2360" spans="1:11" x14ac:dyDescent="0.35">
      <c r="A2360" s="93"/>
      <c r="B2360" s="94"/>
      <c r="C2360" s="95"/>
      <c r="D2360" s="95"/>
      <c r="E2360" s="95"/>
      <c r="F2360" s="95"/>
      <c r="G2360" s="95"/>
      <c r="H2360" s="95"/>
      <c r="I2360" s="95">
        <f>Parts_Purchase[[#This Row],[Qty In]]*Parts_Purchase[[#This Row],[MRP]]</f>
        <v>0</v>
      </c>
      <c r="J2360" s="14">
        <f t="shared" si="82"/>
        <v>1</v>
      </c>
      <c r="K2360" s="37">
        <f t="shared" si="83"/>
        <v>1900</v>
      </c>
    </row>
    <row r="2361" spans="1:11" x14ac:dyDescent="0.35">
      <c r="A2361" s="93"/>
      <c r="B2361" s="94"/>
      <c r="C2361" s="95"/>
      <c r="D2361" s="95"/>
      <c r="E2361" s="95"/>
      <c r="F2361" s="95"/>
      <c r="G2361" s="95"/>
      <c r="H2361" s="95"/>
      <c r="I2361" s="95">
        <f>Parts_Purchase[[#This Row],[Qty In]]*Parts_Purchase[[#This Row],[MRP]]</f>
        <v>0</v>
      </c>
      <c r="J2361" s="14">
        <f t="shared" si="82"/>
        <v>1</v>
      </c>
      <c r="K2361" s="37">
        <f t="shared" si="83"/>
        <v>1900</v>
      </c>
    </row>
    <row r="2362" spans="1:11" x14ac:dyDescent="0.35">
      <c r="A2362" s="93"/>
      <c r="B2362" s="94"/>
      <c r="C2362" s="95"/>
      <c r="D2362" s="95"/>
      <c r="E2362" s="95"/>
      <c r="F2362" s="95"/>
      <c r="G2362" s="95"/>
      <c r="H2362" s="95"/>
      <c r="I2362" s="95">
        <f>Parts_Purchase[[#This Row],[Qty In]]*Parts_Purchase[[#This Row],[MRP]]</f>
        <v>0</v>
      </c>
      <c r="J2362" s="14">
        <f t="shared" si="82"/>
        <v>1</v>
      </c>
      <c r="K2362" s="37">
        <f t="shared" si="83"/>
        <v>1900</v>
      </c>
    </row>
    <row r="2363" spans="1:11" x14ac:dyDescent="0.35">
      <c r="A2363" s="93"/>
      <c r="B2363" s="94"/>
      <c r="C2363" s="95"/>
      <c r="D2363" s="95"/>
      <c r="E2363" s="95"/>
      <c r="F2363" s="95"/>
      <c r="G2363" s="95"/>
      <c r="H2363" s="95"/>
      <c r="I2363" s="95">
        <f>Parts_Purchase[[#This Row],[Qty In]]*Parts_Purchase[[#This Row],[MRP]]</f>
        <v>0</v>
      </c>
      <c r="J2363" s="14">
        <f t="shared" si="82"/>
        <v>1</v>
      </c>
      <c r="K2363" s="37">
        <f t="shared" si="83"/>
        <v>1900</v>
      </c>
    </row>
    <row r="2364" spans="1:11" x14ac:dyDescent="0.35">
      <c r="A2364" s="93"/>
      <c r="B2364" s="94"/>
      <c r="C2364" s="95"/>
      <c r="D2364" s="95"/>
      <c r="E2364" s="95"/>
      <c r="F2364" s="95"/>
      <c r="G2364" s="95"/>
      <c r="H2364" s="95"/>
      <c r="I2364" s="95">
        <f>Parts_Purchase[[#This Row],[Qty In]]*Parts_Purchase[[#This Row],[MRP]]</f>
        <v>0</v>
      </c>
      <c r="J2364" s="14">
        <f t="shared" si="82"/>
        <v>1</v>
      </c>
      <c r="K2364" s="37">
        <f t="shared" si="83"/>
        <v>1900</v>
      </c>
    </row>
    <row r="2365" spans="1:11" x14ac:dyDescent="0.35">
      <c r="A2365" s="93"/>
      <c r="B2365" s="94"/>
      <c r="C2365" s="95"/>
      <c r="D2365" s="95"/>
      <c r="E2365" s="95"/>
      <c r="F2365" s="95"/>
      <c r="G2365" s="95"/>
      <c r="H2365" s="95"/>
      <c r="I2365" s="95">
        <f>Parts_Purchase[[#This Row],[Qty In]]*Parts_Purchase[[#This Row],[MRP]]</f>
        <v>0</v>
      </c>
      <c r="J2365" s="14">
        <f t="shared" si="82"/>
        <v>1</v>
      </c>
      <c r="K2365" s="37">
        <f t="shared" si="83"/>
        <v>1900</v>
      </c>
    </row>
    <row r="2366" spans="1:11" x14ac:dyDescent="0.35">
      <c r="A2366" s="93"/>
      <c r="B2366" s="94"/>
      <c r="C2366" s="95"/>
      <c r="D2366" s="95"/>
      <c r="E2366" s="95"/>
      <c r="F2366" s="95"/>
      <c r="G2366" s="95"/>
      <c r="H2366" s="95"/>
      <c r="I2366" s="95">
        <f>Parts_Purchase[[#This Row],[Qty In]]*Parts_Purchase[[#This Row],[MRP]]</f>
        <v>0</v>
      </c>
      <c r="J2366" s="14">
        <f t="shared" si="82"/>
        <v>1</v>
      </c>
      <c r="K2366" s="37">
        <f t="shared" si="83"/>
        <v>1900</v>
      </c>
    </row>
    <row r="2367" spans="1:11" x14ac:dyDescent="0.35">
      <c r="A2367" s="93"/>
      <c r="B2367" s="94"/>
      <c r="C2367" s="95"/>
      <c r="D2367" s="95"/>
      <c r="E2367" s="95"/>
      <c r="F2367" s="95"/>
      <c r="G2367" s="95"/>
      <c r="H2367" s="95"/>
      <c r="I2367" s="95">
        <f>Parts_Purchase[[#This Row],[Qty In]]*Parts_Purchase[[#This Row],[MRP]]</f>
        <v>0</v>
      </c>
      <c r="J2367" s="14">
        <f t="shared" si="82"/>
        <v>1</v>
      </c>
      <c r="K2367" s="37">
        <f t="shared" si="83"/>
        <v>1900</v>
      </c>
    </row>
    <row r="2368" spans="1:11" x14ac:dyDescent="0.35">
      <c r="A2368" s="93"/>
      <c r="B2368" s="94"/>
      <c r="C2368" s="95"/>
      <c r="D2368" s="95"/>
      <c r="E2368" s="95"/>
      <c r="F2368" s="95"/>
      <c r="G2368" s="95"/>
      <c r="H2368" s="95"/>
      <c r="I2368" s="95">
        <f>Parts_Purchase[[#This Row],[Qty In]]*Parts_Purchase[[#This Row],[MRP]]</f>
        <v>0</v>
      </c>
      <c r="J2368" s="14">
        <f t="shared" si="82"/>
        <v>1</v>
      </c>
      <c r="K2368" s="37">
        <f t="shared" si="83"/>
        <v>1900</v>
      </c>
    </row>
    <row r="2369" spans="1:11" x14ac:dyDescent="0.35">
      <c r="A2369" s="93"/>
      <c r="B2369" s="94"/>
      <c r="C2369" s="95"/>
      <c r="D2369" s="95"/>
      <c r="E2369" s="95"/>
      <c r="F2369" s="95"/>
      <c r="G2369" s="95"/>
      <c r="H2369" s="95"/>
      <c r="I2369" s="95">
        <f>Parts_Purchase[[#This Row],[Qty In]]*Parts_Purchase[[#This Row],[MRP]]</f>
        <v>0</v>
      </c>
      <c r="J2369" s="14">
        <f t="shared" si="82"/>
        <v>1</v>
      </c>
      <c r="K2369" s="37">
        <f t="shared" si="83"/>
        <v>1900</v>
      </c>
    </row>
    <row r="2370" spans="1:11" x14ac:dyDescent="0.35">
      <c r="A2370" s="93"/>
      <c r="B2370" s="94"/>
      <c r="C2370" s="95"/>
      <c r="D2370" s="95"/>
      <c r="E2370" s="95"/>
      <c r="F2370" s="95"/>
      <c r="G2370" s="95"/>
      <c r="H2370" s="95"/>
      <c r="I2370" s="95">
        <f>Parts_Purchase[[#This Row],[Qty In]]*Parts_Purchase[[#This Row],[MRP]]</f>
        <v>0</v>
      </c>
      <c r="J2370" s="14">
        <f t="shared" si="82"/>
        <v>1</v>
      </c>
      <c r="K2370" s="37">
        <f t="shared" si="83"/>
        <v>1900</v>
      </c>
    </row>
    <row r="2371" spans="1:11" x14ac:dyDescent="0.35">
      <c r="A2371" s="93"/>
      <c r="B2371" s="94"/>
      <c r="C2371" s="95"/>
      <c r="D2371" s="95"/>
      <c r="E2371" s="95"/>
      <c r="F2371" s="95"/>
      <c r="G2371" s="95"/>
      <c r="H2371" s="95"/>
      <c r="I2371" s="95">
        <f>Parts_Purchase[[#This Row],[Qty In]]*Parts_Purchase[[#This Row],[MRP]]</f>
        <v>0</v>
      </c>
      <c r="J2371" s="14">
        <f t="shared" si="82"/>
        <v>1</v>
      </c>
      <c r="K2371" s="37">
        <f t="shared" si="83"/>
        <v>1900</v>
      </c>
    </row>
    <row r="2372" spans="1:11" x14ac:dyDescent="0.35">
      <c r="A2372" s="93"/>
      <c r="B2372" s="94"/>
      <c r="C2372" s="95"/>
      <c r="D2372" s="95"/>
      <c r="E2372" s="95"/>
      <c r="F2372" s="95"/>
      <c r="G2372" s="95"/>
      <c r="H2372" s="95"/>
      <c r="I2372" s="95">
        <f>Parts_Purchase[[#This Row],[Qty In]]*Parts_Purchase[[#This Row],[MRP]]</f>
        <v>0</v>
      </c>
      <c r="J2372" s="14">
        <f t="shared" si="82"/>
        <v>1</v>
      </c>
      <c r="K2372" s="37">
        <f t="shared" si="83"/>
        <v>1900</v>
      </c>
    </row>
    <row r="2373" spans="1:11" x14ac:dyDescent="0.35">
      <c r="A2373" s="93"/>
      <c r="B2373" s="94"/>
      <c r="C2373" s="95"/>
      <c r="D2373" s="95"/>
      <c r="E2373" s="95"/>
      <c r="F2373" s="95"/>
      <c r="G2373" s="95"/>
      <c r="H2373" s="95"/>
      <c r="I2373" s="95">
        <f>Parts_Purchase[[#This Row],[Qty In]]*Parts_Purchase[[#This Row],[MRP]]</f>
        <v>0</v>
      </c>
      <c r="J2373" s="14">
        <f t="shared" si="82"/>
        <v>1</v>
      </c>
      <c r="K2373" s="37">
        <f t="shared" si="83"/>
        <v>1900</v>
      </c>
    </row>
    <row r="2374" spans="1:11" x14ac:dyDescent="0.35">
      <c r="A2374" s="93"/>
      <c r="B2374" s="94"/>
      <c r="C2374" s="95"/>
      <c r="D2374" s="95"/>
      <c r="E2374" s="95"/>
      <c r="F2374" s="95"/>
      <c r="G2374" s="95"/>
      <c r="H2374" s="95"/>
      <c r="I2374" s="95">
        <f>Parts_Purchase[[#This Row],[Qty In]]*Parts_Purchase[[#This Row],[MRP]]</f>
        <v>0</v>
      </c>
      <c r="J2374" s="14">
        <f t="shared" si="82"/>
        <v>1</v>
      </c>
      <c r="K2374" s="37">
        <f t="shared" si="83"/>
        <v>1900</v>
      </c>
    </row>
    <row r="2375" spans="1:11" x14ac:dyDescent="0.35">
      <c r="A2375" s="93"/>
      <c r="B2375" s="94"/>
      <c r="C2375" s="95"/>
      <c r="D2375" s="95"/>
      <c r="E2375" s="95"/>
      <c r="F2375" s="95"/>
      <c r="G2375" s="95"/>
      <c r="H2375" s="95"/>
      <c r="I2375" s="95">
        <f>Parts_Purchase[[#This Row],[Qty In]]*Parts_Purchase[[#This Row],[MRP]]</f>
        <v>0</v>
      </c>
      <c r="J2375" s="14">
        <f t="shared" si="82"/>
        <v>1</v>
      </c>
      <c r="K2375" s="37">
        <f t="shared" si="83"/>
        <v>1900</v>
      </c>
    </row>
    <row r="2376" spans="1:11" x14ac:dyDescent="0.35">
      <c r="A2376" s="93"/>
      <c r="B2376" s="94"/>
      <c r="C2376" s="95"/>
      <c r="D2376" s="95"/>
      <c r="E2376" s="95"/>
      <c r="F2376" s="95"/>
      <c r="G2376" s="95"/>
      <c r="H2376" s="95"/>
      <c r="I2376" s="95">
        <f>Parts_Purchase[[#This Row],[Qty In]]*Parts_Purchase[[#This Row],[MRP]]</f>
        <v>0</v>
      </c>
      <c r="J2376" s="14">
        <f t="shared" si="82"/>
        <v>1</v>
      </c>
      <c r="K2376" s="37">
        <f t="shared" si="83"/>
        <v>1900</v>
      </c>
    </row>
    <row r="2377" spans="1:11" x14ac:dyDescent="0.35">
      <c r="A2377" s="93"/>
      <c r="B2377" s="94"/>
      <c r="C2377" s="95"/>
      <c r="D2377" s="95"/>
      <c r="E2377" s="95"/>
      <c r="F2377" s="95"/>
      <c r="G2377" s="95"/>
      <c r="H2377" s="95"/>
      <c r="I2377" s="95">
        <f>Parts_Purchase[[#This Row],[Qty In]]*Parts_Purchase[[#This Row],[MRP]]</f>
        <v>0</v>
      </c>
      <c r="J2377" s="14">
        <f t="shared" si="82"/>
        <v>1</v>
      </c>
      <c r="K2377" s="37">
        <f t="shared" si="83"/>
        <v>1900</v>
      </c>
    </row>
    <row r="2378" spans="1:11" x14ac:dyDescent="0.35">
      <c r="A2378" s="93"/>
      <c r="B2378" s="94"/>
      <c r="C2378" s="95"/>
      <c r="D2378" s="95"/>
      <c r="E2378" s="95"/>
      <c r="F2378" s="95"/>
      <c r="G2378" s="95"/>
      <c r="H2378" s="95"/>
      <c r="I2378" s="95">
        <f>Parts_Purchase[[#This Row],[Qty In]]*Parts_Purchase[[#This Row],[MRP]]</f>
        <v>0</v>
      </c>
      <c r="J2378" s="14">
        <f t="shared" si="82"/>
        <v>1</v>
      </c>
      <c r="K2378" s="37">
        <f t="shared" si="83"/>
        <v>1900</v>
      </c>
    </row>
    <row r="2379" spans="1:11" x14ac:dyDescent="0.35">
      <c r="A2379" s="93"/>
      <c r="B2379" s="94"/>
      <c r="C2379" s="95"/>
      <c r="D2379" s="95"/>
      <c r="E2379" s="95"/>
      <c r="F2379" s="95"/>
      <c r="G2379" s="95"/>
      <c r="H2379" s="95"/>
      <c r="I2379" s="95">
        <f>Parts_Purchase[[#This Row],[Qty In]]*Parts_Purchase[[#This Row],[MRP]]</f>
        <v>0</v>
      </c>
      <c r="J2379" s="14">
        <f t="shared" si="82"/>
        <v>1</v>
      </c>
      <c r="K2379" s="37">
        <f t="shared" si="83"/>
        <v>1900</v>
      </c>
    </row>
    <row r="2380" spans="1:11" x14ac:dyDescent="0.35">
      <c r="A2380" s="93"/>
      <c r="B2380" s="94"/>
      <c r="C2380" s="95"/>
      <c r="D2380" s="95"/>
      <c r="E2380" s="95"/>
      <c r="F2380" s="95"/>
      <c r="G2380" s="95"/>
      <c r="H2380" s="95"/>
      <c r="I2380" s="95">
        <f>Parts_Purchase[[#This Row],[Qty In]]*Parts_Purchase[[#This Row],[MRP]]</f>
        <v>0</v>
      </c>
      <c r="J2380" s="14">
        <f t="shared" si="82"/>
        <v>1</v>
      </c>
      <c r="K2380" s="37">
        <f t="shared" si="83"/>
        <v>1900</v>
      </c>
    </row>
    <row r="2381" spans="1:11" x14ac:dyDescent="0.35">
      <c r="A2381" s="93"/>
      <c r="B2381" s="94"/>
      <c r="C2381" s="95"/>
      <c r="D2381" s="95"/>
      <c r="E2381" s="95"/>
      <c r="F2381" s="95"/>
      <c r="G2381" s="95"/>
      <c r="H2381" s="95"/>
      <c r="I2381" s="95">
        <f>Parts_Purchase[[#This Row],[Qty In]]*Parts_Purchase[[#This Row],[MRP]]</f>
        <v>0</v>
      </c>
      <c r="J2381" s="14">
        <f t="shared" si="82"/>
        <v>1</v>
      </c>
      <c r="K2381" s="37">
        <f t="shared" si="83"/>
        <v>1900</v>
      </c>
    </row>
    <row r="2382" spans="1:11" x14ac:dyDescent="0.35">
      <c r="A2382" s="93"/>
      <c r="B2382" s="94"/>
      <c r="C2382" s="95"/>
      <c r="D2382" s="95"/>
      <c r="E2382" s="95"/>
      <c r="F2382" s="95"/>
      <c r="G2382" s="95"/>
      <c r="H2382" s="95"/>
      <c r="I2382" s="95">
        <f>Parts_Purchase[[#This Row],[Qty In]]*Parts_Purchase[[#This Row],[MRP]]</f>
        <v>0</v>
      </c>
      <c r="J2382" s="14">
        <f t="shared" si="82"/>
        <v>1</v>
      </c>
      <c r="K2382" s="37">
        <f t="shared" si="83"/>
        <v>1900</v>
      </c>
    </row>
    <row r="2383" spans="1:11" x14ac:dyDescent="0.35">
      <c r="A2383" s="93"/>
      <c r="B2383" s="94"/>
      <c r="C2383" s="95"/>
      <c r="D2383" s="95"/>
      <c r="E2383" s="95"/>
      <c r="F2383" s="95"/>
      <c r="G2383" s="95"/>
      <c r="H2383" s="95"/>
      <c r="I2383" s="95">
        <f>Parts_Purchase[[#This Row],[Qty In]]*Parts_Purchase[[#This Row],[MRP]]</f>
        <v>0</v>
      </c>
      <c r="J2383" s="14">
        <f t="shared" si="82"/>
        <v>1</v>
      </c>
      <c r="K2383" s="37">
        <f t="shared" si="83"/>
        <v>1900</v>
      </c>
    </row>
    <row r="2384" spans="1:11" x14ac:dyDescent="0.35">
      <c r="A2384" s="93"/>
      <c r="B2384" s="94"/>
      <c r="C2384" s="95"/>
      <c r="D2384" s="95"/>
      <c r="E2384" s="95"/>
      <c r="F2384" s="95"/>
      <c r="G2384" s="95"/>
      <c r="H2384" s="95"/>
      <c r="I2384" s="95">
        <f>Parts_Purchase[[#This Row],[Qty In]]*Parts_Purchase[[#This Row],[MRP]]</f>
        <v>0</v>
      </c>
      <c r="J2384" s="14">
        <f t="shared" si="82"/>
        <v>1</v>
      </c>
      <c r="K2384" s="37">
        <f t="shared" si="83"/>
        <v>1900</v>
      </c>
    </row>
    <row r="2385" spans="1:11" x14ac:dyDescent="0.35">
      <c r="A2385" s="93"/>
      <c r="B2385" s="94"/>
      <c r="C2385" s="95"/>
      <c r="D2385" s="95"/>
      <c r="E2385" s="95"/>
      <c r="F2385" s="95"/>
      <c r="G2385" s="95"/>
      <c r="H2385" s="95"/>
      <c r="I2385" s="95">
        <f>Parts_Purchase[[#This Row],[Qty In]]*Parts_Purchase[[#This Row],[MRP]]</f>
        <v>0</v>
      </c>
      <c r="J2385" s="14">
        <f t="shared" si="82"/>
        <v>1</v>
      </c>
      <c r="K2385" s="37">
        <f t="shared" si="83"/>
        <v>1900</v>
      </c>
    </row>
    <row r="2386" spans="1:11" x14ac:dyDescent="0.35">
      <c r="A2386" s="93"/>
      <c r="B2386" s="94"/>
      <c r="C2386" s="95"/>
      <c r="D2386" s="95"/>
      <c r="E2386" s="95"/>
      <c r="F2386" s="95"/>
      <c r="G2386" s="95"/>
      <c r="H2386" s="95"/>
      <c r="I2386" s="95">
        <f>Parts_Purchase[[#This Row],[Qty In]]*Parts_Purchase[[#This Row],[MRP]]</f>
        <v>0</v>
      </c>
      <c r="J2386" s="14">
        <f t="shared" si="82"/>
        <v>1</v>
      </c>
      <c r="K2386" s="37">
        <f t="shared" si="83"/>
        <v>1900</v>
      </c>
    </row>
    <row r="2387" spans="1:11" x14ac:dyDescent="0.35">
      <c r="A2387" s="93"/>
      <c r="B2387" s="94"/>
      <c r="C2387" s="95"/>
      <c r="D2387" s="95"/>
      <c r="E2387" s="95"/>
      <c r="F2387" s="95"/>
      <c r="G2387" s="95"/>
      <c r="H2387" s="95"/>
      <c r="I2387" s="95">
        <f>Parts_Purchase[[#This Row],[Qty In]]*Parts_Purchase[[#This Row],[MRP]]</f>
        <v>0</v>
      </c>
      <c r="J2387" s="14">
        <f t="shared" si="82"/>
        <v>1</v>
      </c>
      <c r="K2387" s="37">
        <f t="shared" si="83"/>
        <v>1900</v>
      </c>
    </row>
    <row r="2388" spans="1:11" x14ac:dyDescent="0.35">
      <c r="A2388" s="93"/>
      <c r="B2388" s="94"/>
      <c r="C2388" s="95"/>
      <c r="D2388" s="95"/>
      <c r="E2388" s="95"/>
      <c r="F2388" s="95"/>
      <c r="G2388" s="95"/>
      <c r="H2388" s="95"/>
      <c r="I2388" s="95">
        <f>Parts_Purchase[[#This Row],[Qty In]]*Parts_Purchase[[#This Row],[MRP]]</f>
        <v>0</v>
      </c>
      <c r="J2388" s="14">
        <f t="shared" si="82"/>
        <v>1</v>
      </c>
      <c r="K2388" s="37">
        <f t="shared" si="83"/>
        <v>1900</v>
      </c>
    </row>
    <row r="2389" spans="1:11" x14ac:dyDescent="0.35">
      <c r="A2389" s="93"/>
      <c r="B2389" s="94"/>
      <c r="C2389" s="95"/>
      <c r="D2389" s="95"/>
      <c r="E2389" s="95"/>
      <c r="F2389" s="95"/>
      <c r="G2389" s="95"/>
      <c r="H2389" s="95"/>
      <c r="I2389" s="95">
        <f>Parts_Purchase[[#This Row],[Qty In]]*Parts_Purchase[[#This Row],[MRP]]</f>
        <v>0</v>
      </c>
      <c r="J2389" s="14">
        <f t="shared" si="82"/>
        <v>1</v>
      </c>
      <c r="K2389" s="37">
        <f t="shared" si="83"/>
        <v>1900</v>
      </c>
    </row>
    <row r="2390" spans="1:11" x14ac:dyDescent="0.35">
      <c r="A2390" s="93"/>
      <c r="B2390" s="94"/>
      <c r="C2390" s="95"/>
      <c r="D2390" s="95"/>
      <c r="E2390" s="95"/>
      <c r="F2390" s="95"/>
      <c r="G2390" s="95"/>
      <c r="H2390" s="95"/>
      <c r="I2390" s="95">
        <f>Parts_Purchase[[#This Row],[Qty In]]*Parts_Purchase[[#This Row],[MRP]]</f>
        <v>0</v>
      </c>
      <c r="J2390" s="14">
        <f t="shared" si="82"/>
        <v>1</v>
      </c>
      <c r="K2390" s="37">
        <f t="shared" si="83"/>
        <v>1900</v>
      </c>
    </row>
    <row r="2391" spans="1:11" x14ac:dyDescent="0.35">
      <c r="A2391" s="93"/>
      <c r="B2391" s="94"/>
      <c r="C2391" s="95"/>
      <c r="D2391" s="95"/>
      <c r="E2391" s="95"/>
      <c r="F2391" s="95"/>
      <c r="G2391" s="95"/>
      <c r="H2391" s="95"/>
      <c r="I2391" s="95">
        <f>Parts_Purchase[[#This Row],[Qty In]]*Parts_Purchase[[#This Row],[MRP]]</f>
        <v>0</v>
      </c>
      <c r="J2391" s="14">
        <f t="shared" ref="J2391:J2454" si="84">MONTH(B2391)</f>
        <v>1</v>
      </c>
      <c r="K2391" s="37">
        <f t="shared" ref="K2391:K2454" si="85">YEAR(B2391)</f>
        <v>1900</v>
      </c>
    </row>
    <row r="2392" spans="1:11" x14ac:dyDescent="0.35">
      <c r="A2392" s="93"/>
      <c r="B2392" s="94"/>
      <c r="C2392" s="95"/>
      <c r="D2392" s="95"/>
      <c r="E2392" s="95"/>
      <c r="F2392" s="95"/>
      <c r="G2392" s="95"/>
      <c r="H2392" s="95"/>
      <c r="I2392" s="95">
        <f>Parts_Purchase[[#This Row],[Qty In]]*Parts_Purchase[[#This Row],[MRP]]</f>
        <v>0</v>
      </c>
      <c r="J2392" s="14">
        <f t="shared" si="84"/>
        <v>1</v>
      </c>
      <c r="K2392" s="37">
        <f t="shared" si="85"/>
        <v>1900</v>
      </c>
    </row>
    <row r="2393" spans="1:11" x14ac:dyDescent="0.35">
      <c r="A2393" s="93"/>
      <c r="B2393" s="94"/>
      <c r="C2393" s="95"/>
      <c r="D2393" s="95"/>
      <c r="E2393" s="95"/>
      <c r="F2393" s="95"/>
      <c r="G2393" s="95"/>
      <c r="H2393" s="95"/>
      <c r="I2393" s="95">
        <f>Parts_Purchase[[#This Row],[Qty In]]*Parts_Purchase[[#This Row],[MRP]]</f>
        <v>0</v>
      </c>
      <c r="J2393" s="14">
        <f t="shared" si="84"/>
        <v>1</v>
      </c>
      <c r="K2393" s="37">
        <f t="shared" si="85"/>
        <v>1900</v>
      </c>
    </row>
    <row r="2394" spans="1:11" x14ac:dyDescent="0.35">
      <c r="A2394" s="93"/>
      <c r="B2394" s="94"/>
      <c r="C2394" s="95"/>
      <c r="D2394" s="95"/>
      <c r="E2394" s="95"/>
      <c r="F2394" s="95"/>
      <c r="G2394" s="95"/>
      <c r="H2394" s="95"/>
      <c r="I2394" s="95">
        <f>Parts_Purchase[[#This Row],[Qty In]]*Parts_Purchase[[#This Row],[MRP]]</f>
        <v>0</v>
      </c>
      <c r="J2394" s="14">
        <f t="shared" si="84"/>
        <v>1</v>
      </c>
      <c r="K2394" s="37">
        <f t="shared" si="85"/>
        <v>1900</v>
      </c>
    </row>
    <row r="2395" spans="1:11" x14ac:dyDescent="0.35">
      <c r="A2395" s="93"/>
      <c r="B2395" s="94"/>
      <c r="C2395" s="95"/>
      <c r="D2395" s="95"/>
      <c r="E2395" s="95"/>
      <c r="F2395" s="95"/>
      <c r="G2395" s="95"/>
      <c r="H2395" s="95"/>
      <c r="I2395" s="95">
        <f>Parts_Purchase[[#This Row],[Qty In]]*Parts_Purchase[[#This Row],[MRP]]</f>
        <v>0</v>
      </c>
      <c r="J2395" s="14">
        <f t="shared" si="84"/>
        <v>1</v>
      </c>
      <c r="K2395" s="37">
        <f t="shared" si="85"/>
        <v>1900</v>
      </c>
    </row>
    <row r="2396" spans="1:11" x14ac:dyDescent="0.35">
      <c r="A2396" s="93"/>
      <c r="B2396" s="94"/>
      <c r="C2396" s="95"/>
      <c r="D2396" s="95"/>
      <c r="E2396" s="95"/>
      <c r="F2396" s="95"/>
      <c r="G2396" s="95"/>
      <c r="H2396" s="95"/>
      <c r="I2396" s="95">
        <f>Parts_Purchase[[#This Row],[Qty In]]*Parts_Purchase[[#This Row],[MRP]]</f>
        <v>0</v>
      </c>
      <c r="J2396" s="14">
        <f t="shared" si="84"/>
        <v>1</v>
      </c>
      <c r="K2396" s="37">
        <f t="shared" si="85"/>
        <v>1900</v>
      </c>
    </row>
    <row r="2397" spans="1:11" x14ac:dyDescent="0.35">
      <c r="A2397" s="93"/>
      <c r="B2397" s="94"/>
      <c r="C2397" s="95"/>
      <c r="D2397" s="95"/>
      <c r="E2397" s="95"/>
      <c r="F2397" s="95"/>
      <c r="G2397" s="95"/>
      <c r="H2397" s="95"/>
      <c r="I2397" s="95">
        <f>Parts_Purchase[[#This Row],[Qty In]]*Parts_Purchase[[#This Row],[MRP]]</f>
        <v>0</v>
      </c>
      <c r="J2397" s="14">
        <f t="shared" si="84"/>
        <v>1</v>
      </c>
      <c r="K2397" s="37">
        <f t="shared" si="85"/>
        <v>1900</v>
      </c>
    </row>
    <row r="2398" spans="1:11" x14ac:dyDescent="0.35">
      <c r="A2398" s="93"/>
      <c r="B2398" s="94"/>
      <c r="C2398" s="95"/>
      <c r="D2398" s="95"/>
      <c r="E2398" s="95"/>
      <c r="F2398" s="95"/>
      <c r="G2398" s="95"/>
      <c r="H2398" s="95"/>
      <c r="I2398" s="95">
        <f>Parts_Purchase[[#This Row],[Qty In]]*Parts_Purchase[[#This Row],[MRP]]</f>
        <v>0</v>
      </c>
      <c r="J2398" s="14">
        <f t="shared" si="84"/>
        <v>1</v>
      </c>
      <c r="K2398" s="37">
        <f t="shared" si="85"/>
        <v>1900</v>
      </c>
    </row>
    <row r="2399" spans="1:11" x14ac:dyDescent="0.35">
      <c r="A2399" s="93"/>
      <c r="B2399" s="94"/>
      <c r="C2399" s="95"/>
      <c r="D2399" s="95"/>
      <c r="E2399" s="95"/>
      <c r="F2399" s="95"/>
      <c r="G2399" s="95"/>
      <c r="H2399" s="95"/>
      <c r="I2399" s="95">
        <f>Parts_Purchase[[#This Row],[Qty In]]*Parts_Purchase[[#This Row],[MRP]]</f>
        <v>0</v>
      </c>
      <c r="J2399" s="14">
        <f t="shared" si="84"/>
        <v>1</v>
      </c>
      <c r="K2399" s="37">
        <f t="shared" si="85"/>
        <v>1900</v>
      </c>
    </row>
    <row r="2400" spans="1:11" x14ac:dyDescent="0.35">
      <c r="A2400" s="93"/>
      <c r="B2400" s="94"/>
      <c r="C2400" s="95"/>
      <c r="D2400" s="95"/>
      <c r="E2400" s="95"/>
      <c r="F2400" s="95"/>
      <c r="G2400" s="95"/>
      <c r="H2400" s="95"/>
      <c r="I2400" s="95">
        <f>Parts_Purchase[[#This Row],[Qty In]]*Parts_Purchase[[#This Row],[MRP]]</f>
        <v>0</v>
      </c>
      <c r="J2400" s="14">
        <f t="shared" si="84"/>
        <v>1</v>
      </c>
      <c r="K2400" s="37">
        <f t="shared" si="85"/>
        <v>1900</v>
      </c>
    </row>
    <row r="2401" spans="1:11" x14ac:dyDescent="0.35">
      <c r="A2401" s="93"/>
      <c r="B2401" s="94"/>
      <c r="C2401" s="95"/>
      <c r="D2401" s="95"/>
      <c r="E2401" s="95"/>
      <c r="F2401" s="95"/>
      <c r="G2401" s="95"/>
      <c r="H2401" s="95"/>
      <c r="I2401" s="95">
        <f>Parts_Purchase[[#This Row],[Qty In]]*Parts_Purchase[[#This Row],[MRP]]</f>
        <v>0</v>
      </c>
      <c r="J2401" s="14">
        <f t="shared" si="84"/>
        <v>1</v>
      </c>
      <c r="K2401" s="37">
        <f t="shared" si="85"/>
        <v>1900</v>
      </c>
    </row>
    <row r="2402" spans="1:11" x14ac:dyDescent="0.35">
      <c r="A2402" s="93"/>
      <c r="B2402" s="94"/>
      <c r="C2402" s="95"/>
      <c r="D2402" s="95"/>
      <c r="E2402" s="95"/>
      <c r="F2402" s="95"/>
      <c r="G2402" s="95"/>
      <c r="H2402" s="95"/>
      <c r="I2402" s="95">
        <f>Parts_Purchase[[#This Row],[Qty In]]*Parts_Purchase[[#This Row],[MRP]]</f>
        <v>0</v>
      </c>
      <c r="J2402" s="14">
        <f t="shared" si="84"/>
        <v>1</v>
      </c>
      <c r="K2402" s="37">
        <f t="shared" si="85"/>
        <v>1900</v>
      </c>
    </row>
    <row r="2403" spans="1:11" x14ac:dyDescent="0.35">
      <c r="A2403" s="93"/>
      <c r="B2403" s="94"/>
      <c r="C2403" s="95"/>
      <c r="D2403" s="95"/>
      <c r="E2403" s="95"/>
      <c r="F2403" s="95"/>
      <c r="G2403" s="95"/>
      <c r="H2403" s="95"/>
      <c r="I2403" s="95">
        <f>Parts_Purchase[[#This Row],[Qty In]]*Parts_Purchase[[#This Row],[MRP]]</f>
        <v>0</v>
      </c>
      <c r="J2403" s="14">
        <f t="shared" si="84"/>
        <v>1</v>
      </c>
      <c r="K2403" s="37">
        <f t="shared" si="85"/>
        <v>1900</v>
      </c>
    </row>
    <row r="2404" spans="1:11" x14ac:dyDescent="0.35">
      <c r="A2404" s="93"/>
      <c r="B2404" s="94"/>
      <c r="C2404" s="95"/>
      <c r="D2404" s="95"/>
      <c r="E2404" s="95"/>
      <c r="F2404" s="95"/>
      <c r="G2404" s="95"/>
      <c r="H2404" s="95"/>
      <c r="I2404" s="95">
        <f>Parts_Purchase[[#This Row],[Qty In]]*Parts_Purchase[[#This Row],[MRP]]</f>
        <v>0</v>
      </c>
      <c r="J2404" s="14">
        <f t="shared" si="84"/>
        <v>1</v>
      </c>
      <c r="K2404" s="37">
        <f t="shared" si="85"/>
        <v>1900</v>
      </c>
    </row>
    <row r="2405" spans="1:11" x14ac:dyDescent="0.35">
      <c r="A2405" s="93"/>
      <c r="B2405" s="94"/>
      <c r="C2405" s="95"/>
      <c r="D2405" s="95"/>
      <c r="E2405" s="95"/>
      <c r="F2405" s="95"/>
      <c r="G2405" s="95"/>
      <c r="H2405" s="95"/>
      <c r="I2405" s="95">
        <f>Parts_Purchase[[#This Row],[Qty In]]*Parts_Purchase[[#This Row],[MRP]]</f>
        <v>0</v>
      </c>
      <c r="J2405" s="14">
        <f t="shared" si="84"/>
        <v>1</v>
      </c>
      <c r="K2405" s="37">
        <f t="shared" si="85"/>
        <v>1900</v>
      </c>
    </row>
    <row r="2406" spans="1:11" x14ac:dyDescent="0.35">
      <c r="A2406" s="93"/>
      <c r="B2406" s="94"/>
      <c r="C2406" s="95"/>
      <c r="D2406" s="95"/>
      <c r="E2406" s="95"/>
      <c r="F2406" s="95"/>
      <c r="G2406" s="95"/>
      <c r="H2406" s="95"/>
      <c r="I2406" s="95">
        <f>Parts_Purchase[[#This Row],[Qty In]]*Parts_Purchase[[#This Row],[MRP]]</f>
        <v>0</v>
      </c>
      <c r="J2406" s="14">
        <f t="shared" si="84"/>
        <v>1</v>
      </c>
      <c r="K2406" s="37">
        <f t="shared" si="85"/>
        <v>1900</v>
      </c>
    </row>
    <row r="2407" spans="1:11" x14ac:dyDescent="0.35">
      <c r="A2407" s="93"/>
      <c r="B2407" s="94"/>
      <c r="C2407" s="95"/>
      <c r="D2407" s="95"/>
      <c r="E2407" s="95"/>
      <c r="F2407" s="95"/>
      <c r="G2407" s="95"/>
      <c r="H2407" s="95"/>
      <c r="I2407" s="95">
        <f>Parts_Purchase[[#This Row],[Qty In]]*Parts_Purchase[[#This Row],[MRP]]</f>
        <v>0</v>
      </c>
      <c r="J2407" s="14">
        <f t="shared" si="84"/>
        <v>1</v>
      </c>
      <c r="K2407" s="37">
        <f t="shared" si="85"/>
        <v>1900</v>
      </c>
    </row>
    <row r="2408" spans="1:11" x14ac:dyDescent="0.35">
      <c r="A2408" s="93"/>
      <c r="B2408" s="94"/>
      <c r="C2408" s="95"/>
      <c r="D2408" s="95"/>
      <c r="E2408" s="95"/>
      <c r="F2408" s="95"/>
      <c r="G2408" s="95"/>
      <c r="H2408" s="95"/>
      <c r="I2408" s="95">
        <f>Parts_Purchase[[#This Row],[Qty In]]*Parts_Purchase[[#This Row],[MRP]]</f>
        <v>0</v>
      </c>
      <c r="J2408" s="14">
        <f t="shared" si="84"/>
        <v>1</v>
      </c>
      <c r="K2408" s="37">
        <f t="shared" si="85"/>
        <v>1900</v>
      </c>
    </row>
    <row r="2409" spans="1:11" x14ac:dyDescent="0.35">
      <c r="A2409" s="93"/>
      <c r="B2409" s="94"/>
      <c r="C2409" s="95"/>
      <c r="D2409" s="95"/>
      <c r="E2409" s="95"/>
      <c r="F2409" s="95"/>
      <c r="G2409" s="95"/>
      <c r="H2409" s="95"/>
      <c r="I2409" s="95">
        <f>Parts_Purchase[[#This Row],[Qty In]]*Parts_Purchase[[#This Row],[MRP]]</f>
        <v>0</v>
      </c>
      <c r="J2409" s="14">
        <f t="shared" si="84"/>
        <v>1</v>
      </c>
      <c r="K2409" s="37">
        <f t="shared" si="85"/>
        <v>1900</v>
      </c>
    </row>
    <row r="2410" spans="1:11" x14ac:dyDescent="0.35">
      <c r="A2410" s="93"/>
      <c r="B2410" s="94"/>
      <c r="C2410" s="95"/>
      <c r="D2410" s="95"/>
      <c r="E2410" s="95"/>
      <c r="F2410" s="95"/>
      <c r="G2410" s="95"/>
      <c r="H2410" s="95"/>
      <c r="I2410" s="95">
        <f>Parts_Purchase[[#This Row],[Qty In]]*Parts_Purchase[[#This Row],[MRP]]</f>
        <v>0</v>
      </c>
      <c r="J2410" s="14">
        <f t="shared" si="84"/>
        <v>1</v>
      </c>
      <c r="K2410" s="37">
        <f t="shared" si="85"/>
        <v>1900</v>
      </c>
    </row>
    <row r="2411" spans="1:11" x14ac:dyDescent="0.35">
      <c r="A2411" s="93"/>
      <c r="B2411" s="94"/>
      <c r="C2411" s="95"/>
      <c r="D2411" s="95"/>
      <c r="E2411" s="95"/>
      <c r="F2411" s="95"/>
      <c r="G2411" s="95"/>
      <c r="H2411" s="95"/>
      <c r="I2411" s="95">
        <f>Parts_Purchase[[#This Row],[Qty In]]*Parts_Purchase[[#This Row],[MRP]]</f>
        <v>0</v>
      </c>
      <c r="J2411" s="14">
        <f t="shared" si="84"/>
        <v>1</v>
      </c>
      <c r="K2411" s="37">
        <f t="shared" si="85"/>
        <v>1900</v>
      </c>
    </row>
    <row r="2412" spans="1:11" x14ac:dyDescent="0.35">
      <c r="A2412" s="93"/>
      <c r="B2412" s="94"/>
      <c r="C2412" s="95"/>
      <c r="D2412" s="95"/>
      <c r="E2412" s="95"/>
      <c r="F2412" s="95"/>
      <c r="G2412" s="95"/>
      <c r="H2412" s="95"/>
      <c r="I2412" s="95">
        <f>Parts_Purchase[[#This Row],[Qty In]]*Parts_Purchase[[#This Row],[MRP]]</f>
        <v>0</v>
      </c>
      <c r="J2412" s="14">
        <f t="shared" si="84"/>
        <v>1</v>
      </c>
      <c r="K2412" s="37">
        <f t="shared" si="85"/>
        <v>1900</v>
      </c>
    </row>
    <row r="2413" spans="1:11" x14ac:dyDescent="0.35">
      <c r="A2413" s="93"/>
      <c r="B2413" s="94"/>
      <c r="C2413" s="95"/>
      <c r="D2413" s="95"/>
      <c r="E2413" s="95"/>
      <c r="F2413" s="95"/>
      <c r="G2413" s="95"/>
      <c r="H2413" s="95"/>
      <c r="I2413" s="95">
        <f>Parts_Purchase[[#This Row],[Qty In]]*Parts_Purchase[[#This Row],[MRP]]</f>
        <v>0</v>
      </c>
      <c r="J2413" s="14">
        <f t="shared" si="84"/>
        <v>1</v>
      </c>
      <c r="K2413" s="37">
        <f t="shared" si="85"/>
        <v>1900</v>
      </c>
    </row>
    <row r="2414" spans="1:11" x14ac:dyDescent="0.35">
      <c r="A2414" s="93"/>
      <c r="B2414" s="94"/>
      <c r="C2414" s="95"/>
      <c r="D2414" s="95"/>
      <c r="E2414" s="95"/>
      <c r="F2414" s="95"/>
      <c r="G2414" s="95"/>
      <c r="H2414" s="95"/>
      <c r="I2414" s="95">
        <f>Parts_Purchase[[#This Row],[Qty In]]*Parts_Purchase[[#This Row],[MRP]]</f>
        <v>0</v>
      </c>
      <c r="J2414" s="14">
        <f t="shared" si="84"/>
        <v>1</v>
      </c>
      <c r="K2414" s="37">
        <f t="shared" si="85"/>
        <v>1900</v>
      </c>
    </row>
    <row r="2415" spans="1:11" x14ac:dyDescent="0.35">
      <c r="A2415" s="93"/>
      <c r="B2415" s="94"/>
      <c r="C2415" s="95"/>
      <c r="D2415" s="95"/>
      <c r="E2415" s="95"/>
      <c r="F2415" s="95"/>
      <c r="G2415" s="95"/>
      <c r="H2415" s="95"/>
      <c r="I2415" s="95">
        <f>Parts_Purchase[[#This Row],[Qty In]]*Parts_Purchase[[#This Row],[MRP]]</f>
        <v>0</v>
      </c>
      <c r="J2415" s="14">
        <f t="shared" si="84"/>
        <v>1</v>
      </c>
      <c r="K2415" s="37">
        <f t="shared" si="85"/>
        <v>1900</v>
      </c>
    </row>
    <row r="2416" spans="1:11" x14ac:dyDescent="0.35">
      <c r="A2416" s="93"/>
      <c r="B2416" s="94"/>
      <c r="C2416" s="95"/>
      <c r="D2416" s="95"/>
      <c r="E2416" s="95"/>
      <c r="F2416" s="95"/>
      <c r="G2416" s="95"/>
      <c r="H2416" s="95"/>
      <c r="I2416" s="95">
        <f>Parts_Purchase[[#This Row],[Qty In]]*Parts_Purchase[[#This Row],[MRP]]</f>
        <v>0</v>
      </c>
      <c r="J2416" s="14">
        <f t="shared" si="84"/>
        <v>1</v>
      </c>
      <c r="K2416" s="37">
        <f t="shared" si="85"/>
        <v>1900</v>
      </c>
    </row>
    <row r="2417" spans="1:11" x14ac:dyDescent="0.35">
      <c r="A2417" s="93"/>
      <c r="B2417" s="94"/>
      <c r="C2417" s="95"/>
      <c r="D2417" s="95"/>
      <c r="E2417" s="95"/>
      <c r="F2417" s="95"/>
      <c r="G2417" s="95"/>
      <c r="H2417" s="95"/>
      <c r="I2417" s="95">
        <f>Parts_Purchase[[#This Row],[Qty In]]*Parts_Purchase[[#This Row],[MRP]]</f>
        <v>0</v>
      </c>
      <c r="J2417" s="14">
        <f t="shared" si="84"/>
        <v>1</v>
      </c>
      <c r="K2417" s="37">
        <f t="shared" si="85"/>
        <v>1900</v>
      </c>
    </row>
    <row r="2418" spans="1:11" x14ac:dyDescent="0.35">
      <c r="A2418" s="93"/>
      <c r="B2418" s="94"/>
      <c r="C2418" s="95"/>
      <c r="D2418" s="95"/>
      <c r="E2418" s="95"/>
      <c r="F2418" s="95"/>
      <c r="G2418" s="95"/>
      <c r="H2418" s="95"/>
      <c r="I2418" s="95">
        <f>Parts_Purchase[[#This Row],[Qty In]]*Parts_Purchase[[#This Row],[MRP]]</f>
        <v>0</v>
      </c>
      <c r="J2418" s="14">
        <f t="shared" si="84"/>
        <v>1</v>
      </c>
      <c r="K2418" s="37">
        <f t="shared" si="85"/>
        <v>1900</v>
      </c>
    </row>
    <row r="2419" spans="1:11" x14ac:dyDescent="0.35">
      <c r="A2419" s="93"/>
      <c r="B2419" s="94"/>
      <c r="C2419" s="95"/>
      <c r="D2419" s="95"/>
      <c r="E2419" s="95"/>
      <c r="F2419" s="95"/>
      <c r="G2419" s="95"/>
      <c r="H2419" s="95"/>
      <c r="I2419" s="95">
        <f>Parts_Purchase[[#This Row],[Qty In]]*Parts_Purchase[[#This Row],[MRP]]</f>
        <v>0</v>
      </c>
      <c r="J2419" s="14">
        <f t="shared" si="84"/>
        <v>1</v>
      </c>
      <c r="K2419" s="37">
        <f t="shared" si="85"/>
        <v>1900</v>
      </c>
    </row>
    <row r="2420" spans="1:11" x14ac:dyDescent="0.35">
      <c r="A2420" s="93"/>
      <c r="B2420" s="94"/>
      <c r="C2420" s="95"/>
      <c r="D2420" s="95"/>
      <c r="E2420" s="95"/>
      <c r="F2420" s="95"/>
      <c r="G2420" s="95"/>
      <c r="H2420" s="95"/>
      <c r="I2420" s="95">
        <f>Parts_Purchase[[#This Row],[Qty In]]*Parts_Purchase[[#This Row],[MRP]]</f>
        <v>0</v>
      </c>
      <c r="J2420" s="14">
        <f t="shared" si="84"/>
        <v>1</v>
      </c>
      <c r="K2420" s="37">
        <f t="shared" si="85"/>
        <v>1900</v>
      </c>
    </row>
    <row r="2421" spans="1:11" x14ac:dyDescent="0.35">
      <c r="A2421" s="93"/>
      <c r="B2421" s="94"/>
      <c r="C2421" s="95"/>
      <c r="D2421" s="95"/>
      <c r="E2421" s="95"/>
      <c r="F2421" s="95"/>
      <c r="G2421" s="95"/>
      <c r="H2421" s="95"/>
      <c r="I2421" s="95">
        <f>Parts_Purchase[[#This Row],[Qty In]]*Parts_Purchase[[#This Row],[MRP]]</f>
        <v>0</v>
      </c>
      <c r="J2421" s="14">
        <f t="shared" si="84"/>
        <v>1</v>
      </c>
      <c r="K2421" s="37">
        <f t="shared" si="85"/>
        <v>1900</v>
      </c>
    </row>
    <row r="2422" spans="1:11" x14ac:dyDescent="0.35">
      <c r="A2422" s="93"/>
      <c r="B2422" s="94"/>
      <c r="C2422" s="95"/>
      <c r="D2422" s="95"/>
      <c r="E2422" s="95"/>
      <c r="F2422" s="95"/>
      <c r="G2422" s="95"/>
      <c r="H2422" s="95"/>
      <c r="I2422" s="95">
        <f>Parts_Purchase[[#This Row],[Qty In]]*Parts_Purchase[[#This Row],[MRP]]</f>
        <v>0</v>
      </c>
      <c r="J2422" s="14">
        <f t="shared" si="84"/>
        <v>1</v>
      </c>
      <c r="K2422" s="37">
        <f t="shared" si="85"/>
        <v>1900</v>
      </c>
    </row>
    <row r="2423" spans="1:11" x14ac:dyDescent="0.35">
      <c r="A2423" s="93"/>
      <c r="B2423" s="94"/>
      <c r="C2423" s="95"/>
      <c r="D2423" s="95"/>
      <c r="E2423" s="95"/>
      <c r="F2423" s="95"/>
      <c r="G2423" s="95"/>
      <c r="H2423" s="95"/>
      <c r="I2423" s="95">
        <f>Parts_Purchase[[#This Row],[Qty In]]*Parts_Purchase[[#This Row],[MRP]]</f>
        <v>0</v>
      </c>
      <c r="J2423" s="14">
        <f t="shared" si="84"/>
        <v>1</v>
      </c>
      <c r="K2423" s="37">
        <f t="shared" si="85"/>
        <v>1900</v>
      </c>
    </row>
    <row r="2424" spans="1:11" x14ac:dyDescent="0.35">
      <c r="A2424" s="93"/>
      <c r="B2424" s="94"/>
      <c r="C2424" s="95"/>
      <c r="D2424" s="95"/>
      <c r="E2424" s="95"/>
      <c r="F2424" s="95"/>
      <c r="G2424" s="95"/>
      <c r="H2424" s="95"/>
      <c r="I2424" s="95">
        <f>Parts_Purchase[[#This Row],[Qty In]]*Parts_Purchase[[#This Row],[MRP]]</f>
        <v>0</v>
      </c>
      <c r="J2424" s="14">
        <f t="shared" si="84"/>
        <v>1</v>
      </c>
      <c r="K2424" s="37">
        <f t="shared" si="85"/>
        <v>1900</v>
      </c>
    </row>
    <row r="2425" spans="1:11" x14ac:dyDescent="0.35">
      <c r="A2425" s="93"/>
      <c r="B2425" s="94"/>
      <c r="C2425" s="95"/>
      <c r="D2425" s="95"/>
      <c r="E2425" s="95"/>
      <c r="F2425" s="95"/>
      <c r="G2425" s="95"/>
      <c r="H2425" s="95"/>
      <c r="I2425" s="95">
        <f>Parts_Purchase[[#This Row],[Qty In]]*Parts_Purchase[[#This Row],[MRP]]</f>
        <v>0</v>
      </c>
      <c r="J2425" s="14">
        <f t="shared" si="84"/>
        <v>1</v>
      </c>
      <c r="K2425" s="37">
        <f t="shared" si="85"/>
        <v>1900</v>
      </c>
    </row>
    <row r="2426" spans="1:11" x14ac:dyDescent="0.35">
      <c r="A2426" s="93"/>
      <c r="B2426" s="94"/>
      <c r="C2426" s="95"/>
      <c r="D2426" s="95"/>
      <c r="E2426" s="95"/>
      <c r="F2426" s="95"/>
      <c r="G2426" s="95"/>
      <c r="H2426" s="95"/>
      <c r="I2426" s="95">
        <f>Parts_Purchase[[#This Row],[Qty In]]*Parts_Purchase[[#This Row],[MRP]]</f>
        <v>0</v>
      </c>
      <c r="J2426" s="14">
        <f t="shared" si="84"/>
        <v>1</v>
      </c>
      <c r="K2426" s="37">
        <f t="shared" si="85"/>
        <v>1900</v>
      </c>
    </row>
    <row r="2427" spans="1:11" x14ac:dyDescent="0.35">
      <c r="A2427" s="93"/>
      <c r="B2427" s="94"/>
      <c r="C2427" s="95"/>
      <c r="D2427" s="95"/>
      <c r="E2427" s="95"/>
      <c r="F2427" s="95"/>
      <c r="G2427" s="95"/>
      <c r="H2427" s="95"/>
      <c r="I2427" s="95">
        <f>Parts_Purchase[[#This Row],[Qty In]]*Parts_Purchase[[#This Row],[MRP]]</f>
        <v>0</v>
      </c>
      <c r="J2427" s="14">
        <f t="shared" si="84"/>
        <v>1</v>
      </c>
      <c r="K2427" s="37">
        <f t="shared" si="85"/>
        <v>1900</v>
      </c>
    </row>
    <row r="2428" spans="1:11" x14ac:dyDescent="0.35">
      <c r="A2428" s="93"/>
      <c r="B2428" s="94"/>
      <c r="C2428" s="95"/>
      <c r="D2428" s="95"/>
      <c r="E2428" s="95"/>
      <c r="F2428" s="95"/>
      <c r="G2428" s="95"/>
      <c r="H2428" s="95"/>
      <c r="I2428" s="95">
        <f>Parts_Purchase[[#This Row],[Qty In]]*Parts_Purchase[[#This Row],[MRP]]</f>
        <v>0</v>
      </c>
      <c r="J2428" s="14">
        <f t="shared" si="84"/>
        <v>1</v>
      </c>
      <c r="K2428" s="37">
        <f t="shared" si="85"/>
        <v>1900</v>
      </c>
    </row>
    <row r="2429" spans="1:11" x14ac:dyDescent="0.35">
      <c r="A2429" s="93"/>
      <c r="B2429" s="94"/>
      <c r="C2429" s="95"/>
      <c r="D2429" s="95"/>
      <c r="E2429" s="95"/>
      <c r="F2429" s="95"/>
      <c r="G2429" s="95"/>
      <c r="H2429" s="95"/>
      <c r="I2429" s="95">
        <f>Parts_Purchase[[#This Row],[Qty In]]*Parts_Purchase[[#This Row],[MRP]]</f>
        <v>0</v>
      </c>
      <c r="J2429" s="14">
        <f t="shared" si="84"/>
        <v>1</v>
      </c>
      <c r="K2429" s="37">
        <f t="shared" si="85"/>
        <v>1900</v>
      </c>
    </row>
    <row r="2430" spans="1:11" x14ac:dyDescent="0.35">
      <c r="A2430" s="93"/>
      <c r="B2430" s="94"/>
      <c r="C2430" s="95"/>
      <c r="D2430" s="95"/>
      <c r="E2430" s="95"/>
      <c r="F2430" s="95"/>
      <c r="G2430" s="95"/>
      <c r="H2430" s="95"/>
      <c r="I2430" s="95">
        <f>Parts_Purchase[[#This Row],[Qty In]]*Parts_Purchase[[#This Row],[MRP]]</f>
        <v>0</v>
      </c>
      <c r="J2430" s="14">
        <f t="shared" si="84"/>
        <v>1</v>
      </c>
      <c r="K2430" s="37">
        <f t="shared" si="85"/>
        <v>1900</v>
      </c>
    </row>
    <row r="2431" spans="1:11" x14ac:dyDescent="0.35">
      <c r="A2431" s="93"/>
      <c r="B2431" s="94"/>
      <c r="C2431" s="95"/>
      <c r="D2431" s="95"/>
      <c r="E2431" s="95"/>
      <c r="F2431" s="95"/>
      <c r="G2431" s="95"/>
      <c r="H2431" s="95"/>
      <c r="I2431" s="95">
        <f>Parts_Purchase[[#This Row],[Qty In]]*Parts_Purchase[[#This Row],[MRP]]</f>
        <v>0</v>
      </c>
      <c r="J2431" s="14">
        <f t="shared" si="84"/>
        <v>1</v>
      </c>
      <c r="K2431" s="37">
        <f t="shared" si="85"/>
        <v>1900</v>
      </c>
    </row>
    <row r="2432" spans="1:11" x14ac:dyDescent="0.35">
      <c r="A2432" s="93"/>
      <c r="B2432" s="94"/>
      <c r="C2432" s="95"/>
      <c r="D2432" s="95"/>
      <c r="E2432" s="95"/>
      <c r="F2432" s="95"/>
      <c r="G2432" s="95"/>
      <c r="H2432" s="95"/>
      <c r="I2432" s="95">
        <f>Parts_Purchase[[#This Row],[Qty In]]*Parts_Purchase[[#This Row],[MRP]]</f>
        <v>0</v>
      </c>
      <c r="J2432" s="14">
        <f t="shared" si="84"/>
        <v>1</v>
      </c>
      <c r="K2432" s="37">
        <f t="shared" si="85"/>
        <v>1900</v>
      </c>
    </row>
    <row r="2433" spans="1:11" x14ac:dyDescent="0.35">
      <c r="A2433" s="93"/>
      <c r="B2433" s="94"/>
      <c r="C2433" s="95"/>
      <c r="D2433" s="95"/>
      <c r="E2433" s="95"/>
      <c r="F2433" s="95"/>
      <c r="G2433" s="95"/>
      <c r="H2433" s="95"/>
      <c r="I2433" s="95">
        <f>Parts_Purchase[[#This Row],[Qty In]]*Parts_Purchase[[#This Row],[MRP]]</f>
        <v>0</v>
      </c>
      <c r="J2433" s="14">
        <f t="shared" si="84"/>
        <v>1</v>
      </c>
      <c r="K2433" s="37">
        <f t="shared" si="85"/>
        <v>1900</v>
      </c>
    </row>
    <row r="2434" spans="1:11" x14ac:dyDescent="0.35">
      <c r="A2434" s="93"/>
      <c r="B2434" s="94"/>
      <c r="C2434" s="95"/>
      <c r="D2434" s="95"/>
      <c r="E2434" s="95"/>
      <c r="F2434" s="95"/>
      <c r="G2434" s="95"/>
      <c r="H2434" s="95"/>
      <c r="I2434" s="95">
        <f>Parts_Purchase[[#This Row],[Qty In]]*Parts_Purchase[[#This Row],[MRP]]</f>
        <v>0</v>
      </c>
      <c r="J2434" s="14">
        <f t="shared" si="84"/>
        <v>1</v>
      </c>
      <c r="K2434" s="37">
        <f t="shared" si="85"/>
        <v>1900</v>
      </c>
    </row>
    <row r="2435" spans="1:11" x14ac:dyDescent="0.35">
      <c r="A2435" s="93"/>
      <c r="B2435" s="94"/>
      <c r="C2435" s="95"/>
      <c r="D2435" s="95"/>
      <c r="E2435" s="95"/>
      <c r="F2435" s="95"/>
      <c r="G2435" s="95"/>
      <c r="H2435" s="95"/>
      <c r="I2435" s="95">
        <f>Parts_Purchase[[#This Row],[Qty In]]*Parts_Purchase[[#This Row],[MRP]]</f>
        <v>0</v>
      </c>
      <c r="J2435" s="14">
        <f t="shared" si="84"/>
        <v>1</v>
      </c>
      <c r="K2435" s="37">
        <f t="shared" si="85"/>
        <v>1900</v>
      </c>
    </row>
    <row r="2436" spans="1:11" x14ac:dyDescent="0.35">
      <c r="A2436" s="93"/>
      <c r="B2436" s="94"/>
      <c r="C2436" s="95"/>
      <c r="D2436" s="95"/>
      <c r="E2436" s="95"/>
      <c r="F2436" s="95"/>
      <c r="G2436" s="95"/>
      <c r="H2436" s="95"/>
      <c r="I2436" s="95">
        <f>Parts_Purchase[[#This Row],[Qty In]]*Parts_Purchase[[#This Row],[MRP]]</f>
        <v>0</v>
      </c>
      <c r="J2436" s="14">
        <f t="shared" si="84"/>
        <v>1</v>
      </c>
      <c r="K2436" s="37">
        <f t="shared" si="85"/>
        <v>1900</v>
      </c>
    </row>
    <row r="2437" spans="1:11" x14ac:dyDescent="0.35">
      <c r="A2437" s="93"/>
      <c r="B2437" s="94"/>
      <c r="C2437" s="95"/>
      <c r="D2437" s="95"/>
      <c r="E2437" s="95"/>
      <c r="F2437" s="95"/>
      <c r="G2437" s="95"/>
      <c r="H2437" s="95"/>
      <c r="I2437" s="95">
        <f>Parts_Purchase[[#This Row],[Qty In]]*Parts_Purchase[[#This Row],[MRP]]</f>
        <v>0</v>
      </c>
      <c r="J2437" s="14">
        <f t="shared" si="84"/>
        <v>1</v>
      </c>
      <c r="K2437" s="37">
        <f t="shared" si="85"/>
        <v>1900</v>
      </c>
    </row>
    <row r="2438" spans="1:11" x14ac:dyDescent="0.35">
      <c r="A2438" s="93"/>
      <c r="B2438" s="94"/>
      <c r="C2438" s="95"/>
      <c r="D2438" s="95"/>
      <c r="E2438" s="95"/>
      <c r="F2438" s="95"/>
      <c r="G2438" s="95"/>
      <c r="H2438" s="95"/>
      <c r="I2438" s="95">
        <f>Parts_Purchase[[#This Row],[Qty In]]*Parts_Purchase[[#This Row],[MRP]]</f>
        <v>0</v>
      </c>
      <c r="J2438" s="14">
        <f t="shared" si="84"/>
        <v>1</v>
      </c>
      <c r="K2438" s="37">
        <f t="shared" si="85"/>
        <v>1900</v>
      </c>
    </row>
    <row r="2439" spans="1:11" x14ac:dyDescent="0.35">
      <c r="A2439" s="93"/>
      <c r="B2439" s="94"/>
      <c r="C2439" s="95"/>
      <c r="D2439" s="95"/>
      <c r="E2439" s="95"/>
      <c r="F2439" s="95"/>
      <c r="G2439" s="95"/>
      <c r="H2439" s="95"/>
      <c r="I2439" s="95">
        <f>Parts_Purchase[[#This Row],[Qty In]]*Parts_Purchase[[#This Row],[MRP]]</f>
        <v>0</v>
      </c>
      <c r="J2439" s="14">
        <f t="shared" si="84"/>
        <v>1</v>
      </c>
      <c r="K2439" s="37">
        <f t="shared" si="85"/>
        <v>1900</v>
      </c>
    </row>
    <row r="2440" spans="1:11" x14ac:dyDescent="0.35">
      <c r="A2440" s="93"/>
      <c r="B2440" s="94"/>
      <c r="C2440" s="95"/>
      <c r="D2440" s="95"/>
      <c r="E2440" s="95"/>
      <c r="F2440" s="95"/>
      <c r="G2440" s="95"/>
      <c r="H2440" s="95"/>
      <c r="I2440" s="95">
        <f>Parts_Purchase[[#This Row],[Qty In]]*Parts_Purchase[[#This Row],[MRP]]</f>
        <v>0</v>
      </c>
      <c r="J2440" s="14">
        <f t="shared" si="84"/>
        <v>1</v>
      </c>
      <c r="K2440" s="37">
        <f t="shared" si="85"/>
        <v>1900</v>
      </c>
    </row>
    <row r="2441" spans="1:11" x14ac:dyDescent="0.35">
      <c r="A2441" s="93"/>
      <c r="B2441" s="94"/>
      <c r="C2441" s="95"/>
      <c r="D2441" s="95"/>
      <c r="E2441" s="95"/>
      <c r="F2441" s="95"/>
      <c r="G2441" s="95"/>
      <c r="H2441" s="95"/>
      <c r="I2441" s="95">
        <f>Parts_Purchase[[#This Row],[Qty In]]*Parts_Purchase[[#This Row],[MRP]]</f>
        <v>0</v>
      </c>
      <c r="J2441" s="14">
        <f t="shared" si="84"/>
        <v>1</v>
      </c>
      <c r="K2441" s="37">
        <f t="shared" si="85"/>
        <v>1900</v>
      </c>
    </row>
    <row r="2442" spans="1:11" x14ac:dyDescent="0.35">
      <c r="A2442" s="93"/>
      <c r="B2442" s="94"/>
      <c r="C2442" s="95"/>
      <c r="D2442" s="95"/>
      <c r="E2442" s="95"/>
      <c r="F2442" s="95"/>
      <c r="G2442" s="95"/>
      <c r="H2442" s="95"/>
      <c r="I2442" s="95">
        <f>Parts_Purchase[[#This Row],[Qty In]]*Parts_Purchase[[#This Row],[MRP]]</f>
        <v>0</v>
      </c>
      <c r="J2442" s="14">
        <f t="shared" si="84"/>
        <v>1</v>
      </c>
      <c r="K2442" s="37">
        <f t="shared" si="85"/>
        <v>1900</v>
      </c>
    </row>
    <row r="2443" spans="1:11" x14ac:dyDescent="0.35">
      <c r="A2443" s="93"/>
      <c r="B2443" s="94"/>
      <c r="C2443" s="95"/>
      <c r="D2443" s="95"/>
      <c r="E2443" s="95"/>
      <c r="F2443" s="95"/>
      <c r="G2443" s="95"/>
      <c r="H2443" s="95"/>
      <c r="I2443" s="95">
        <f>Parts_Purchase[[#This Row],[Qty In]]*Parts_Purchase[[#This Row],[MRP]]</f>
        <v>0</v>
      </c>
      <c r="J2443" s="14">
        <f t="shared" si="84"/>
        <v>1</v>
      </c>
      <c r="K2443" s="37">
        <f t="shared" si="85"/>
        <v>1900</v>
      </c>
    </row>
    <row r="2444" spans="1:11" x14ac:dyDescent="0.35">
      <c r="A2444" s="93"/>
      <c r="B2444" s="94"/>
      <c r="C2444" s="95"/>
      <c r="D2444" s="95"/>
      <c r="E2444" s="95"/>
      <c r="F2444" s="95"/>
      <c r="G2444" s="95"/>
      <c r="H2444" s="95"/>
      <c r="I2444" s="95">
        <f>Parts_Purchase[[#This Row],[Qty In]]*Parts_Purchase[[#This Row],[MRP]]</f>
        <v>0</v>
      </c>
      <c r="J2444" s="14">
        <f t="shared" si="84"/>
        <v>1</v>
      </c>
      <c r="K2444" s="37">
        <f t="shared" si="85"/>
        <v>1900</v>
      </c>
    </row>
    <row r="2445" spans="1:11" x14ac:dyDescent="0.35">
      <c r="A2445" s="93"/>
      <c r="B2445" s="94"/>
      <c r="C2445" s="95"/>
      <c r="D2445" s="95"/>
      <c r="E2445" s="95"/>
      <c r="F2445" s="95"/>
      <c r="G2445" s="95"/>
      <c r="H2445" s="95"/>
      <c r="I2445" s="95">
        <f>Parts_Purchase[[#This Row],[Qty In]]*Parts_Purchase[[#This Row],[MRP]]</f>
        <v>0</v>
      </c>
      <c r="J2445" s="14">
        <f t="shared" si="84"/>
        <v>1</v>
      </c>
      <c r="K2445" s="37">
        <f t="shared" si="85"/>
        <v>1900</v>
      </c>
    </row>
    <row r="2446" spans="1:11" x14ac:dyDescent="0.35">
      <c r="A2446" s="93"/>
      <c r="B2446" s="94"/>
      <c r="C2446" s="95"/>
      <c r="D2446" s="95"/>
      <c r="E2446" s="95"/>
      <c r="F2446" s="95"/>
      <c r="G2446" s="95"/>
      <c r="H2446" s="95"/>
      <c r="I2446" s="95">
        <f>Parts_Purchase[[#This Row],[Qty In]]*Parts_Purchase[[#This Row],[MRP]]</f>
        <v>0</v>
      </c>
      <c r="J2446" s="14">
        <f t="shared" si="84"/>
        <v>1</v>
      </c>
      <c r="K2446" s="37">
        <f t="shared" si="85"/>
        <v>1900</v>
      </c>
    </row>
    <row r="2447" spans="1:11" x14ac:dyDescent="0.35">
      <c r="A2447" s="93"/>
      <c r="B2447" s="94"/>
      <c r="C2447" s="95"/>
      <c r="D2447" s="95"/>
      <c r="E2447" s="95"/>
      <c r="F2447" s="95"/>
      <c r="G2447" s="95"/>
      <c r="H2447" s="95"/>
      <c r="I2447" s="95">
        <f>Parts_Purchase[[#This Row],[Qty In]]*Parts_Purchase[[#This Row],[MRP]]</f>
        <v>0</v>
      </c>
      <c r="J2447" s="14">
        <f t="shared" si="84"/>
        <v>1</v>
      </c>
      <c r="K2447" s="37">
        <f t="shared" si="85"/>
        <v>1900</v>
      </c>
    </row>
    <row r="2448" spans="1:11" x14ac:dyDescent="0.35">
      <c r="A2448" s="93"/>
      <c r="B2448" s="94"/>
      <c r="C2448" s="95"/>
      <c r="D2448" s="95"/>
      <c r="E2448" s="95"/>
      <c r="F2448" s="95"/>
      <c r="G2448" s="95"/>
      <c r="H2448" s="95"/>
      <c r="I2448" s="95">
        <f>Parts_Purchase[[#This Row],[Qty In]]*Parts_Purchase[[#This Row],[MRP]]</f>
        <v>0</v>
      </c>
      <c r="J2448" s="14">
        <f t="shared" si="84"/>
        <v>1</v>
      </c>
      <c r="K2448" s="37">
        <f t="shared" si="85"/>
        <v>1900</v>
      </c>
    </row>
    <row r="2449" spans="1:11" x14ac:dyDescent="0.35">
      <c r="A2449" s="93"/>
      <c r="B2449" s="94"/>
      <c r="C2449" s="95"/>
      <c r="D2449" s="95"/>
      <c r="E2449" s="95"/>
      <c r="F2449" s="95"/>
      <c r="G2449" s="95"/>
      <c r="H2449" s="95"/>
      <c r="I2449" s="95">
        <f>Parts_Purchase[[#This Row],[Qty In]]*Parts_Purchase[[#This Row],[MRP]]</f>
        <v>0</v>
      </c>
      <c r="J2449" s="14">
        <f t="shared" si="84"/>
        <v>1</v>
      </c>
      <c r="K2449" s="37">
        <f t="shared" si="85"/>
        <v>1900</v>
      </c>
    </row>
    <row r="2450" spans="1:11" x14ac:dyDescent="0.35">
      <c r="A2450" s="93"/>
      <c r="B2450" s="94"/>
      <c r="C2450" s="95"/>
      <c r="D2450" s="95"/>
      <c r="E2450" s="95"/>
      <c r="F2450" s="95"/>
      <c r="G2450" s="95"/>
      <c r="H2450" s="95"/>
      <c r="I2450" s="95">
        <f>Parts_Purchase[[#This Row],[Qty In]]*Parts_Purchase[[#This Row],[MRP]]</f>
        <v>0</v>
      </c>
      <c r="J2450" s="14">
        <f t="shared" si="84"/>
        <v>1</v>
      </c>
      <c r="K2450" s="37">
        <f t="shared" si="85"/>
        <v>1900</v>
      </c>
    </row>
    <row r="2451" spans="1:11" x14ac:dyDescent="0.35">
      <c r="A2451" s="93"/>
      <c r="B2451" s="94"/>
      <c r="C2451" s="95"/>
      <c r="D2451" s="95"/>
      <c r="E2451" s="95"/>
      <c r="F2451" s="95"/>
      <c r="G2451" s="95"/>
      <c r="H2451" s="95"/>
      <c r="I2451" s="95">
        <f>Parts_Purchase[[#This Row],[Qty In]]*Parts_Purchase[[#This Row],[MRP]]</f>
        <v>0</v>
      </c>
      <c r="J2451" s="14">
        <f t="shared" si="84"/>
        <v>1</v>
      </c>
      <c r="K2451" s="37">
        <f t="shared" si="85"/>
        <v>1900</v>
      </c>
    </row>
    <row r="2452" spans="1:11" x14ac:dyDescent="0.35">
      <c r="A2452" s="93"/>
      <c r="B2452" s="94"/>
      <c r="C2452" s="95"/>
      <c r="D2452" s="95"/>
      <c r="E2452" s="95"/>
      <c r="F2452" s="95"/>
      <c r="G2452" s="95"/>
      <c r="H2452" s="95"/>
      <c r="I2452" s="95">
        <f>Parts_Purchase[[#This Row],[Qty In]]*Parts_Purchase[[#This Row],[MRP]]</f>
        <v>0</v>
      </c>
      <c r="J2452" s="14">
        <f t="shared" si="84"/>
        <v>1</v>
      </c>
      <c r="K2452" s="37">
        <f t="shared" si="85"/>
        <v>1900</v>
      </c>
    </row>
    <row r="2453" spans="1:11" x14ac:dyDescent="0.35">
      <c r="A2453" s="93"/>
      <c r="B2453" s="94"/>
      <c r="C2453" s="95"/>
      <c r="D2453" s="95"/>
      <c r="E2453" s="95"/>
      <c r="F2453" s="95"/>
      <c r="G2453" s="95"/>
      <c r="H2453" s="95"/>
      <c r="I2453" s="95">
        <f>Parts_Purchase[[#This Row],[Qty In]]*Parts_Purchase[[#This Row],[MRP]]</f>
        <v>0</v>
      </c>
      <c r="J2453" s="14">
        <f t="shared" si="84"/>
        <v>1</v>
      </c>
      <c r="K2453" s="37">
        <f t="shared" si="85"/>
        <v>1900</v>
      </c>
    </row>
    <row r="2454" spans="1:11" x14ac:dyDescent="0.35">
      <c r="A2454" s="93"/>
      <c r="B2454" s="94"/>
      <c r="C2454" s="95"/>
      <c r="D2454" s="95"/>
      <c r="E2454" s="95"/>
      <c r="F2454" s="95"/>
      <c r="G2454" s="95"/>
      <c r="H2454" s="95"/>
      <c r="I2454" s="95">
        <f>Parts_Purchase[[#This Row],[Qty In]]*Parts_Purchase[[#This Row],[MRP]]</f>
        <v>0</v>
      </c>
      <c r="J2454" s="14">
        <f t="shared" si="84"/>
        <v>1</v>
      </c>
      <c r="K2454" s="37">
        <f t="shared" si="85"/>
        <v>1900</v>
      </c>
    </row>
    <row r="2455" spans="1:11" x14ac:dyDescent="0.35">
      <c r="A2455" s="93"/>
      <c r="B2455" s="94"/>
      <c r="C2455" s="95"/>
      <c r="D2455" s="95"/>
      <c r="E2455" s="95"/>
      <c r="F2455" s="95"/>
      <c r="G2455" s="95"/>
      <c r="H2455" s="95"/>
      <c r="I2455" s="95">
        <f>Parts_Purchase[[#This Row],[Qty In]]*Parts_Purchase[[#This Row],[MRP]]</f>
        <v>0</v>
      </c>
      <c r="J2455" s="14">
        <f t="shared" ref="J2455:J2518" si="86">MONTH(B2455)</f>
        <v>1</v>
      </c>
      <c r="K2455" s="37">
        <f t="shared" ref="K2455:K2518" si="87">YEAR(B2455)</f>
        <v>1900</v>
      </c>
    </row>
    <row r="2456" spans="1:11" x14ac:dyDescent="0.35">
      <c r="A2456" s="93"/>
      <c r="B2456" s="94"/>
      <c r="C2456" s="95"/>
      <c r="D2456" s="95"/>
      <c r="E2456" s="95"/>
      <c r="F2456" s="95"/>
      <c r="G2456" s="95"/>
      <c r="H2456" s="95"/>
      <c r="I2456" s="95">
        <f>Parts_Purchase[[#This Row],[Qty In]]*Parts_Purchase[[#This Row],[MRP]]</f>
        <v>0</v>
      </c>
      <c r="J2456" s="14">
        <f t="shared" si="86"/>
        <v>1</v>
      </c>
      <c r="K2456" s="37">
        <f t="shared" si="87"/>
        <v>1900</v>
      </c>
    </row>
    <row r="2457" spans="1:11" x14ac:dyDescent="0.35">
      <c r="A2457" s="93"/>
      <c r="B2457" s="94"/>
      <c r="C2457" s="95"/>
      <c r="D2457" s="95"/>
      <c r="E2457" s="95"/>
      <c r="F2457" s="95"/>
      <c r="G2457" s="95"/>
      <c r="H2457" s="95"/>
      <c r="I2457" s="95">
        <f>Parts_Purchase[[#This Row],[Qty In]]*Parts_Purchase[[#This Row],[MRP]]</f>
        <v>0</v>
      </c>
      <c r="J2457" s="14">
        <f t="shared" si="86"/>
        <v>1</v>
      </c>
      <c r="K2457" s="37">
        <f t="shared" si="87"/>
        <v>1900</v>
      </c>
    </row>
    <row r="2458" spans="1:11" x14ac:dyDescent="0.35">
      <c r="A2458" s="93"/>
      <c r="B2458" s="94"/>
      <c r="C2458" s="95"/>
      <c r="D2458" s="95"/>
      <c r="E2458" s="95"/>
      <c r="F2458" s="95"/>
      <c r="G2458" s="95"/>
      <c r="H2458" s="95"/>
      <c r="I2458" s="95">
        <f>Parts_Purchase[[#This Row],[Qty In]]*Parts_Purchase[[#This Row],[MRP]]</f>
        <v>0</v>
      </c>
      <c r="J2458" s="14">
        <f t="shared" si="86"/>
        <v>1</v>
      </c>
      <c r="K2458" s="37">
        <f t="shared" si="87"/>
        <v>1900</v>
      </c>
    </row>
    <row r="2459" spans="1:11" x14ac:dyDescent="0.35">
      <c r="A2459" s="93"/>
      <c r="B2459" s="94"/>
      <c r="C2459" s="95"/>
      <c r="D2459" s="95"/>
      <c r="E2459" s="95"/>
      <c r="F2459" s="95"/>
      <c r="G2459" s="95"/>
      <c r="H2459" s="95"/>
      <c r="I2459" s="95">
        <f>Parts_Purchase[[#This Row],[Qty In]]*Parts_Purchase[[#This Row],[MRP]]</f>
        <v>0</v>
      </c>
      <c r="J2459" s="14">
        <f t="shared" si="86"/>
        <v>1</v>
      </c>
      <c r="K2459" s="37">
        <f t="shared" si="87"/>
        <v>1900</v>
      </c>
    </row>
    <row r="2460" spans="1:11" x14ac:dyDescent="0.35">
      <c r="A2460" s="93"/>
      <c r="B2460" s="94"/>
      <c r="C2460" s="95"/>
      <c r="D2460" s="95"/>
      <c r="E2460" s="95"/>
      <c r="F2460" s="95"/>
      <c r="G2460" s="95"/>
      <c r="H2460" s="95"/>
      <c r="I2460" s="95">
        <f>Parts_Purchase[[#This Row],[Qty In]]*Parts_Purchase[[#This Row],[MRP]]</f>
        <v>0</v>
      </c>
      <c r="J2460" s="14">
        <f t="shared" si="86"/>
        <v>1</v>
      </c>
      <c r="K2460" s="37">
        <f t="shared" si="87"/>
        <v>1900</v>
      </c>
    </row>
    <row r="2461" spans="1:11" x14ac:dyDescent="0.35">
      <c r="A2461" s="93"/>
      <c r="B2461" s="94"/>
      <c r="C2461" s="95"/>
      <c r="D2461" s="95"/>
      <c r="E2461" s="95"/>
      <c r="F2461" s="95"/>
      <c r="G2461" s="95"/>
      <c r="H2461" s="95"/>
      <c r="I2461" s="95">
        <f>Parts_Purchase[[#This Row],[Qty In]]*Parts_Purchase[[#This Row],[MRP]]</f>
        <v>0</v>
      </c>
      <c r="J2461" s="14">
        <f t="shared" si="86"/>
        <v>1</v>
      </c>
      <c r="K2461" s="37">
        <f t="shared" si="87"/>
        <v>1900</v>
      </c>
    </row>
    <row r="2462" spans="1:11" x14ac:dyDescent="0.35">
      <c r="A2462" s="93"/>
      <c r="B2462" s="94"/>
      <c r="C2462" s="95"/>
      <c r="D2462" s="95"/>
      <c r="E2462" s="95"/>
      <c r="F2462" s="95"/>
      <c r="G2462" s="95"/>
      <c r="H2462" s="95"/>
      <c r="I2462" s="95">
        <f>Parts_Purchase[[#This Row],[Qty In]]*Parts_Purchase[[#This Row],[MRP]]</f>
        <v>0</v>
      </c>
      <c r="J2462" s="14">
        <f t="shared" si="86"/>
        <v>1</v>
      </c>
      <c r="K2462" s="37">
        <f t="shared" si="87"/>
        <v>1900</v>
      </c>
    </row>
    <row r="2463" spans="1:11" x14ac:dyDescent="0.35">
      <c r="A2463" s="93"/>
      <c r="B2463" s="94"/>
      <c r="C2463" s="95"/>
      <c r="D2463" s="95"/>
      <c r="E2463" s="95"/>
      <c r="F2463" s="95"/>
      <c r="G2463" s="95"/>
      <c r="H2463" s="95"/>
      <c r="I2463" s="95">
        <f>Parts_Purchase[[#This Row],[Qty In]]*Parts_Purchase[[#This Row],[MRP]]</f>
        <v>0</v>
      </c>
      <c r="J2463" s="14">
        <f t="shared" si="86"/>
        <v>1</v>
      </c>
      <c r="K2463" s="37">
        <f t="shared" si="87"/>
        <v>1900</v>
      </c>
    </row>
    <row r="2464" spans="1:11" x14ac:dyDescent="0.35">
      <c r="A2464" s="93"/>
      <c r="B2464" s="94"/>
      <c r="C2464" s="95"/>
      <c r="D2464" s="95"/>
      <c r="E2464" s="95"/>
      <c r="F2464" s="95"/>
      <c r="G2464" s="95"/>
      <c r="H2464" s="95"/>
      <c r="I2464" s="95">
        <f>Parts_Purchase[[#This Row],[Qty In]]*Parts_Purchase[[#This Row],[MRP]]</f>
        <v>0</v>
      </c>
      <c r="J2464" s="14">
        <f t="shared" si="86"/>
        <v>1</v>
      </c>
      <c r="K2464" s="37">
        <f t="shared" si="87"/>
        <v>1900</v>
      </c>
    </row>
    <row r="2465" spans="1:11" x14ac:dyDescent="0.35">
      <c r="A2465" s="93"/>
      <c r="B2465" s="94"/>
      <c r="C2465" s="95"/>
      <c r="D2465" s="95"/>
      <c r="E2465" s="95"/>
      <c r="F2465" s="95"/>
      <c r="G2465" s="95"/>
      <c r="H2465" s="95"/>
      <c r="I2465" s="95">
        <f>Parts_Purchase[[#This Row],[Qty In]]*Parts_Purchase[[#This Row],[MRP]]</f>
        <v>0</v>
      </c>
      <c r="J2465" s="14">
        <f t="shared" si="86"/>
        <v>1</v>
      </c>
      <c r="K2465" s="37">
        <f t="shared" si="87"/>
        <v>1900</v>
      </c>
    </row>
    <row r="2466" spans="1:11" x14ac:dyDescent="0.35">
      <c r="A2466" s="93"/>
      <c r="B2466" s="94"/>
      <c r="C2466" s="95"/>
      <c r="D2466" s="95"/>
      <c r="E2466" s="95"/>
      <c r="F2466" s="95"/>
      <c r="G2466" s="95"/>
      <c r="H2466" s="95"/>
      <c r="I2466" s="95">
        <f>Parts_Purchase[[#This Row],[Qty In]]*Parts_Purchase[[#This Row],[MRP]]</f>
        <v>0</v>
      </c>
      <c r="J2466" s="14">
        <f t="shared" si="86"/>
        <v>1</v>
      </c>
      <c r="K2466" s="37">
        <f t="shared" si="87"/>
        <v>1900</v>
      </c>
    </row>
    <row r="2467" spans="1:11" x14ac:dyDescent="0.35">
      <c r="A2467" s="93"/>
      <c r="B2467" s="94"/>
      <c r="C2467" s="95"/>
      <c r="D2467" s="95"/>
      <c r="E2467" s="95"/>
      <c r="F2467" s="95"/>
      <c r="G2467" s="95"/>
      <c r="H2467" s="95"/>
      <c r="I2467" s="95">
        <f>Parts_Purchase[[#This Row],[Qty In]]*Parts_Purchase[[#This Row],[MRP]]</f>
        <v>0</v>
      </c>
      <c r="J2467" s="14">
        <f t="shared" si="86"/>
        <v>1</v>
      </c>
      <c r="K2467" s="37">
        <f t="shared" si="87"/>
        <v>1900</v>
      </c>
    </row>
    <row r="2468" spans="1:11" x14ac:dyDescent="0.35">
      <c r="A2468" s="93"/>
      <c r="B2468" s="94"/>
      <c r="C2468" s="95"/>
      <c r="D2468" s="95"/>
      <c r="E2468" s="95"/>
      <c r="F2468" s="95"/>
      <c r="G2468" s="95"/>
      <c r="H2468" s="95"/>
      <c r="I2468" s="95">
        <f>Parts_Purchase[[#This Row],[Qty In]]*Parts_Purchase[[#This Row],[MRP]]</f>
        <v>0</v>
      </c>
      <c r="J2468" s="14">
        <f t="shared" si="86"/>
        <v>1</v>
      </c>
      <c r="K2468" s="37">
        <f t="shared" si="87"/>
        <v>1900</v>
      </c>
    </row>
    <row r="2469" spans="1:11" x14ac:dyDescent="0.35">
      <c r="A2469" s="93"/>
      <c r="B2469" s="94"/>
      <c r="C2469" s="95"/>
      <c r="D2469" s="95"/>
      <c r="E2469" s="95"/>
      <c r="F2469" s="95"/>
      <c r="G2469" s="95"/>
      <c r="H2469" s="95"/>
      <c r="I2469" s="95">
        <f>Parts_Purchase[[#This Row],[Qty In]]*Parts_Purchase[[#This Row],[MRP]]</f>
        <v>0</v>
      </c>
      <c r="J2469" s="14">
        <f t="shared" si="86"/>
        <v>1</v>
      </c>
      <c r="K2469" s="37">
        <f t="shared" si="87"/>
        <v>1900</v>
      </c>
    </row>
    <row r="2470" spans="1:11" x14ac:dyDescent="0.35">
      <c r="A2470" s="93"/>
      <c r="B2470" s="94"/>
      <c r="C2470" s="95"/>
      <c r="D2470" s="95"/>
      <c r="E2470" s="95"/>
      <c r="F2470" s="95"/>
      <c r="G2470" s="95"/>
      <c r="H2470" s="95"/>
      <c r="I2470" s="95">
        <f>Parts_Purchase[[#This Row],[Qty In]]*Parts_Purchase[[#This Row],[MRP]]</f>
        <v>0</v>
      </c>
      <c r="J2470" s="14">
        <f t="shared" si="86"/>
        <v>1</v>
      </c>
      <c r="K2470" s="37">
        <f t="shared" si="87"/>
        <v>1900</v>
      </c>
    </row>
    <row r="2471" spans="1:11" x14ac:dyDescent="0.35">
      <c r="A2471" s="93"/>
      <c r="B2471" s="94"/>
      <c r="C2471" s="95"/>
      <c r="D2471" s="95"/>
      <c r="E2471" s="95"/>
      <c r="F2471" s="95"/>
      <c r="G2471" s="95"/>
      <c r="H2471" s="95"/>
      <c r="I2471" s="95">
        <f>Parts_Purchase[[#This Row],[Qty In]]*Parts_Purchase[[#This Row],[MRP]]</f>
        <v>0</v>
      </c>
      <c r="J2471" s="14">
        <f t="shared" si="86"/>
        <v>1</v>
      </c>
      <c r="K2471" s="37">
        <f t="shared" si="87"/>
        <v>1900</v>
      </c>
    </row>
    <row r="2472" spans="1:11" x14ac:dyDescent="0.35">
      <c r="A2472" s="93"/>
      <c r="B2472" s="94"/>
      <c r="C2472" s="95"/>
      <c r="D2472" s="95"/>
      <c r="E2472" s="95"/>
      <c r="F2472" s="95"/>
      <c r="G2472" s="95"/>
      <c r="H2472" s="95"/>
      <c r="I2472" s="95">
        <f>Parts_Purchase[[#This Row],[Qty In]]*Parts_Purchase[[#This Row],[MRP]]</f>
        <v>0</v>
      </c>
      <c r="J2472" s="14">
        <f t="shared" si="86"/>
        <v>1</v>
      </c>
      <c r="K2472" s="37">
        <f t="shared" si="87"/>
        <v>1900</v>
      </c>
    </row>
    <row r="2473" spans="1:11" x14ac:dyDescent="0.35">
      <c r="A2473" s="93"/>
      <c r="B2473" s="94"/>
      <c r="C2473" s="95"/>
      <c r="D2473" s="95"/>
      <c r="E2473" s="95"/>
      <c r="F2473" s="95"/>
      <c r="G2473" s="95"/>
      <c r="H2473" s="95"/>
      <c r="I2473" s="95">
        <f>Parts_Purchase[[#This Row],[Qty In]]*Parts_Purchase[[#This Row],[MRP]]</f>
        <v>0</v>
      </c>
      <c r="J2473" s="14">
        <f t="shared" si="86"/>
        <v>1</v>
      </c>
      <c r="K2473" s="37">
        <f t="shared" si="87"/>
        <v>1900</v>
      </c>
    </row>
    <row r="2474" spans="1:11" x14ac:dyDescent="0.35">
      <c r="A2474" s="93"/>
      <c r="B2474" s="94"/>
      <c r="C2474" s="95"/>
      <c r="D2474" s="95"/>
      <c r="E2474" s="95"/>
      <c r="F2474" s="95"/>
      <c r="G2474" s="95"/>
      <c r="H2474" s="95"/>
      <c r="I2474" s="95">
        <f>Parts_Purchase[[#This Row],[Qty In]]*Parts_Purchase[[#This Row],[MRP]]</f>
        <v>0</v>
      </c>
      <c r="J2474" s="14">
        <f t="shared" si="86"/>
        <v>1</v>
      </c>
      <c r="K2474" s="37">
        <f t="shared" si="87"/>
        <v>1900</v>
      </c>
    </row>
    <row r="2475" spans="1:11" x14ac:dyDescent="0.35">
      <c r="A2475" s="93"/>
      <c r="B2475" s="94"/>
      <c r="C2475" s="95"/>
      <c r="D2475" s="95"/>
      <c r="E2475" s="95"/>
      <c r="F2475" s="95"/>
      <c r="G2475" s="95"/>
      <c r="H2475" s="95"/>
      <c r="I2475" s="95">
        <f>Parts_Purchase[[#This Row],[Qty In]]*Parts_Purchase[[#This Row],[MRP]]</f>
        <v>0</v>
      </c>
      <c r="J2475" s="14">
        <f t="shared" si="86"/>
        <v>1</v>
      </c>
      <c r="K2475" s="37">
        <f t="shared" si="87"/>
        <v>1900</v>
      </c>
    </row>
    <row r="2476" spans="1:11" x14ac:dyDescent="0.35">
      <c r="A2476" s="93"/>
      <c r="B2476" s="94"/>
      <c r="C2476" s="95"/>
      <c r="D2476" s="95"/>
      <c r="E2476" s="95"/>
      <c r="F2476" s="95"/>
      <c r="G2476" s="95"/>
      <c r="H2476" s="95"/>
      <c r="I2476" s="95">
        <f>Parts_Purchase[[#This Row],[Qty In]]*Parts_Purchase[[#This Row],[MRP]]</f>
        <v>0</v>
      </c>
      <c r="J2476" s="14">
        <f t="shared" si="86"/>
        <v>1</v>
      </c>
      <c r="K2476" s="37">
        <f t="shared" si="87"/>
        <v>1900</v>
      </c>
    </row>
    <row r="2477" spans="1:11" x14ac:dyDescent="0.35">
      <c r="A2477" s="93"/>
      <c r="B2477" s="94"/>
      <c r="C2477" s="95"/>
      <c r="D2477" s="95"/>
      <c r="E2477" s="95"/>
      <c r="F2477" s="95"/>
      <c r="G2477" s="95"/>
      <c r="H2477" s="95"/>
      <c r="I2477" s="95">
        <f>Parts_Purchase[[#This Row],[Qty In]]*Parts_Purchase[[#This Row],[MRP]]</f>
        <v>0</v>
      </c>
      <c r="J2477" s="14">
        <f t="shared" si="86"/>
        <v>1</v>
      </c>
      <c r="K2477" s="37">
        <f t="shared" si="87"/>
        <v>1900</v>
      </c>
    </row>
    <row r="2478" spans="1:11" x14ac:dyDescent="0.35">
      <c r="A2478" s="93"/>
      <c r="B2478" s="94"/>
      <c r="C2478" s="95"/>
      <c r="D2478" s="95"/>
      <c r="E2478" s="95"/>
      <c r="F2478" s="95"/>
      <c r="G2478" s="95"/>
      <c r="H2478" s="95"/>
      <c r="I2478" s="95">
        <f>Parts_Purchase[[#This Row],[Qty In]]*Parts_Purchase[[#This Row],[MRP]]</f>
        <v>0</v>
      </c>
      <c r="J2478" s="14">
        <f t="shared" si="86"/>
        <v>1</v>
      </c>
      <c r="K2478" s="37">
        <f t="shared" si="87"/>
        <v>1900</v>
      </c>
    </row>
    <row r="2479" spans="1:11" x14ac:dyDescent="0.35">
      <c r="A2479" s="93"/>
      <c r="B2479" s="94"/>
      <c r="C2479" s="95"/>
      <c r="D2479" s="95"/>
      <c r="E2479" s="95"/>
      <c r="F2479" s="95"/>
      <c r="G2479" s="95"/>
      <c r="H2479" s="95"/>
      <c r="I2479" s="95">
        <f>Parts_Purchase[[#This Row],[Qty In]]*Parts_Purchase[[#This Row],[MRP]]</f>
        <v>0</v>
      </c>
      <c r="J2479" s="14">
        <f t="shared" si="86"/>
        <v>1</v>
      </c>
      <c r="K2479" s="37">
        <f t="shared" si="87"/>
        <v>1900</v>
      </c>
    </row>
    <row r="2480" spans="1:11" x14ac:dyDescent="0.35">
      <c r="A2480" s="93"/>
      <c r="B2480" s="94"/>
      <c r="C2480" s="95"/>
      <c r="D2480" s="95"/>
      <c r="E2480" s="95"/>
      <c r="F2480" s="95"/>
      <c r="G2480" s="95"/>
      <c r="H2480" s="95"/>
      <c r="I2480" s="95">
        <f>Parts_Purchase[[#This Row],[Qty In]]*Parts_Purchase[[#This Row],[MRP]]</f>
        <v>0</v>
      </c>
      <c r="J2480" s="14">
        <f t="shared" si="86"/>
        <v>1</v>
      </c>
      <c r="K2480" s="37">
        <f t="shared" si="87"/>
        <v>1900</v>
      </c>
    </row>
    <row r="2481" spans="1:11" x14ac:dyDescent="0.35">
      <c r="A2481" s="93"/>
      <c r="B2481" s="94"/>
      <c r="C2481" s="95"/>
      <c r="D2481" s="95"/>
      <c r="E2481" s="95"/>
      <c r="F2481" s="95"/>
      <c r="G2481" s="95"/>
      <c r="H2481" s="95"/>
      <c r="I2481" s="95">
        <f>Parts_Purchase[[#This Row],[Qty In]]*Parts_Purchase[[#This Row],[MRP]]</f>
        <v>0</v>
      </c>
      <c r="J2481" s="14">
        <f t="shared" si="86"/>
        <v>1</v>
      </c>
      <c r="K2481" s="37">
        <f t="shared" si="87"/>
        <v>1900</v>
      </c>
    </row>
    <row r="2482" spans="1:11" x14ac:dyDescent="0.35">
      <c r="A2482" s="93"/>
      <c r="B2482" s="94"/>
      <c r="C2482" s="95"/>
      <c r="D2482" s="95"/>
      <c r="E2482" s="95"/>
      <c r="F2482" s="95"/>
      <c r="G2482" s="95"/>
      <c r="H2482" s="95"/>
      <c r="I2482" s="95">
        <f>Parts_Purchase[[#This Row],[Qty In]]*Parts_Purchase[[#This Row],[MRP]]</f>
        <v>0</v>
      </c>
      <c r="J2482" s="14">
        <f t="shared" si="86"/>
        <v>1</v>
      </c>
      <c r="K2482" s="37">
        <f t="shared" si="87"/>
        <v>1900</v>
      </c>
    </row>
    <row r="2483" spans="1:11" x14ac:dyDescent="0.35">
      <c r="A2483" s="93"/>
      <c r="B2483" s="94"/>
      <c r="C2483" s="95"/>
      <c r="D2483" s="95"/>
      <c r="E2483" s="95"/>
      <c r="F2483" s="95"/>
      <c r="G2483" s="95"/>
      <c r="H2483" s="95"/>
      <c r="I2483" s="95">
        <f>Parts_Purchase[[#This Row],[Qty In]]*Parts_Purchase[[#This Row],[MRP]]</f>
        <v>0</v>
      </c>
      <c r="J2483" s="14">
        <f t="shared" si="86"/>
        <v>1</v>
      </c>
      <c r="K2483" s="37">
        <f t="shared" si="87"/>
        <v>1900</v>
      </c>
    </row>
    <row r="2484" spans="1:11" x14ac:dyDescent="0.35">
      <c r="A2484" s="93"/>
      <c r="B2484" s="94"/>
      <c r="C2484" s="95"/>
      <c r="D2484" s="95"/>
      <c r="E2484" s="95"/>
      <c r="F2484" s="95"/>
      <c r="G2484" s="95"/>
      <c r="H2484" s="95"/>
      <c r="I2484" s="95">
        <f>Parts_Purchase[[#This Row],[Qty In]]*Parts_Purchase[[#This Row],[MRP]]</f>
        <v>0</v>
      </c>
      <c r="J2484" s="14">
        <f t="shared" si="86"/>
        <v>1</v>
      </c>
      <c r="K2484" s="37">
        <f t="shared" si="87"/>
        <v>1900</v>
      </c>
    </row>
    <row r="2485" spans="1:11" x14ac:dyDescent="0.35">
      <c r="A2485" s="93"/>
      <c r="B2485" s="94"/>
      <c r="C2485" s="95"/>
      <c r="D2485" s="95"/>
      <c r="E2485" s="95"/>
      <c r="F2485" s="95"/>
      <c r="G2485" s="95"/>
      <c r="H2485" s="95"/>
      <c r="I2485" s="95">
        <f>Parts_Purchase[[#This Row],[Qty In]]*Parts_Purchase[[#This Row],[MRP]]</f>
        <v>0</v>
      </c>
      <c r="J2485" s="14">
        <f t="shared" si="86"/>
        <v>1</v>
      </c>
      <c r="K2485" s="37">
        <f t="shared" si="87"/>
        <v>1900</v>
      </c>
    </row>
    <row r="2486" spans="1:11" x14ac:dyDescent="0.35">
      <c r="A2486" s="93"/>
      <c r="B2486" s="94"/>
      <c r="C2486" s="95"/>
      <c r="D2486" s="95"/>
      <c r="E2486" s="95"/>
      <c r="F2486" s="95"/>
      <c r="G2486" s="95"/>
      <c r="H2486" s="95"/>
      <c r="I2486" s="95">
        <f>Parts_Purchase[[#This Row],[Qty In]]*Parts_Purchase[[#This Row],[MRP]]</f>
        <v>0</v>
      </c>
      <c r="J2486" s="14">
        <f t="shared" si="86"/>
        <v>1</v>
      </c>
      <c r="K2486" s="37">
        <f t="shared" si="87"/>
        <v>1900</v>
      </c>
    </row>
    <row r="2487" spans="1:11" x14ac:dyDescent="0.35">
      <c r="A2487" s="93"/>
      <c r="B2487" s="94"/>
      <c r="C2487" s="95"/>
      <c r="D2487" s="95"/>
      <c r="E2487" s="95"/>
      <c r="F2487" s="95"/>
      <c r="G2487" s="95"/>
      <c r="H2487" s="95"/>
      <c r="I2487" s="95">
        <f>Parts_Purchase[[#This Row],[Qty In]]*Parts_Purchase[[#This Row],[MRP]]</f>
        <v>0</v>
      </c>
      <c r="J2487" s="14">
        <f t="shared" si="86"/>
        <v>1</v>
      </c>
      <c r="K2487" s="37">
        <f t="shared" si="87"/>
        <v>1900</v>
      </c>
    </row>
    <row r="2488" spans="1:11" x14ac:dyDescent="0.35">
      <c r="A2488" s="93"/>
      <c r="B2488" s="94"/>
      <c r="C2488" s="95"/>
      <c r="D2488" s="95"/>
      <c r="E2488" s="95"/>
      <c r="F2488" s="95"/>
      <c r="G2488" s="95"/>
      <c r="H2488" s="95"/>
      <c r="I2488" s="95">
        <f>Parts_Purchase[[#This Row],[Qty In]]*Parts_Purchase[[#This Row],[MRP]]</f>
        <v>0</v>
      </c>
      <c r="J2488" s="14">
        <f t="shared" si="86"/>
        <v>1</v>
      </c>
      <c r="K2488" s="37">
        <f t="shared" si="87"/>
        <v>1900</v>
      </c>
    </row>
    <row r="2489" spans="1:11" x14ac:dyDescent="0.35">
      <c r="A2489" s="93"/>
      <c r="B2489" s="94"/>
      <c r="C2489" s="95"/>
      <c r="D2489" s="95"/>
      <c r="E2489" s="95"/>
      <c r="F2489" s="95"/>
      <c r="G2489" s="95"/>
      <c r="H2489" s="95"/>
      <c r="I2489" s="95">
        <f>Parts_Purchase[[#This Row],[Qty In]]*Parts_Purchase[[#This Row],[MRP]]</f>
        <v>0</v>
      </c>
      <c r="J2489" s="14">
        <f t="shared" si="86"/>
        <v>1</v>
      </c>
      <c r="K2489" s="37">
        <f t="shared" si="87"/>
        <v>1900</v>
      </c>
    </row>
    <row r="2490" spans="1:11" x14ac:dyDescent="0.35">
      <c r="A2490" s="93"/>
      <c r="B2490" s="94"/>
      <c r="C2490" s="95"/>
      <c r="D2490" s="95"/>
      <c r="E2490" s="95"/>
      <c r="F2490" s="95"/>
      <c r="G2490" s="95"/>
      <c r="H2490" s="95"/>
      <c r="I2490" s="95">
        <f>Parts_Purchase[[#This Row],[Qty In]]*Parts_Purchase[[#This Row],[MRP]]</f>
        <v>0</v>
      </c>
      <c r="J2490" s="14">
        <f t="shared" si="86"/>
        <v>1</v>
      </c>
      <c r="K2490" s="37">
        <f t="shared" si="87"/>
        <v>1900</v>
      </c>
    </row>
    <row r="2491" spans="1:11" x14ac:dyDescent="0.35">
      <c r="A2491" s="93"/>
      <c r="B2491" s="94"/>
      <c r="C2491" s="95"/>
      <c r="D2491" s="95"/>
      <c r="E2491" s="95"/>
      <c r="F2491" s="95"/>
      <c r="G2491" s="95"/>
      <c r="H2491" s="95"/>
      <c r="I2491" s="95">
        <f>Parts_Purchase[[#This Row],[Qty In]]*Parts_Purchase[[#This Row],[MRP]]</f>
        <v>0</v>
      </c>
      <c r="J2491" s="14">
        <f t="shared" si="86"/>
        <v>1</v>
      </c>
      <c r="K2491" s="37">
        <f t="shared" si="87"/>
        <v>1900</v>
      </c>
    </row>
    <row r="2492" spans="1:11" x14ac:dyDescent="0.35">
      <c r="A2492" s="93"/>
      <c r="B2492" s="94"/>
      <c r="C2492" s="95"/>
      <c r="D2492" s="95"/>
      <c r="E2492" s="95"/>
      <c r="F2492" s="95"/>
      <c r="G2492" s="95"/>
      <c r="H2492" s="95"/>
      <c r="I2492" s="95">
        <f>Parts_Purchase[[#This Row],[Qty In]]*Parts_Purchase[[#This Row],[MRP]]</f>
        <v>0</v>
      </c>
      <c r="J2492" s="14">
        <f t="shared" si="86"/>
        <v>1</v>
      </c>
      <c r="K2492" s="37">
        <f t="shared" si="87"/>
        <v>1900</v>
      </c>
    </row>
    <row r="2493" spans="1:11" x14ac:dyDescent="0.35">
      <c r="A2493" s="93"/>
      <c r="B2493" s="94"/>
      <c r="C2493" s="95"/>
      <c r="D2493" s="95"/>
      <c r="E2493" s="95"/>
      <c r="F2493" s="95"/>
      <c r="G2493" s="95"/>
      <c r="H2493" s="95"/>
      <c r="I2493" s="95">
        <f>Parts_Purchase[[#This Row],[Qty In]]*Parts_Purchase[[#This Row],[MRP]]</f>
        <v>0</v>
      </c>
      <c r="J2493" s="14">
        <f t="shared" si="86"/>
        <v>1</v>
      </c>
      <c r="K2493" s="37">
        <f t="shared" si="87"/>
        <v>1900</v>
      </c>
    </row>
    <row r="2494" spans="1:11" x14ac:dyDescent="0.35">
      <c r="A2494" s="93"/>
      <c r="B2494" s="94"/>
      <c r="C2494" s="95"/>
      <c r="D2494" s="95"/>
      <c r="E2494" s="95"/>
      <c r="F2494" s="95"/>
      <c r="G2494" s="95"/>
      <c r="H2494" s="95"/>
      <c r="I2494" s="95">
        <f>Parts_Purchase[[#This Row],[Qty In]]*Parts_Purchase[[#This Row],[MRP]]</f>
        <v>0</v>
      </c>
      <c r="J2494" s="14">
        <f t="shared" si="86"/>
        <v>1</v>
      </c>
      <c r="K2494" s="37">
        <f t="shared" si="87"/>
        <v>1900</v>
      </c>
    </row>
    <row r="2495" spans="1:11" x14ac:dyDescent="0.35">
      <c r="A2495" s="93"/>
      <c r="B2495" s="94"/>
      <c r="C2495" s="95"/>
      <c r="D2495" s="95"/>
      <c r="E2495" s="95"/>
      <c r="F2495" s="95"/>
      <c r="G2495" s="95"/>
      <c r="H2495" s="95"/>
      <c r="I2495" s="95">
        <f>Parts_Purchase[[#This Row],[Qty In]]*Parts_Purchase[[#This Row],[MRP]]</f>
        <v>0</v>
      </c>
      <c r="J2495" s="14">
        <f t="shared" si="86"/>
        <v>1</v>
      </c>
      <c r="K2495" s="37">
        <f t="shared" si="87"/>
        <v>1900</v>
      </c>
    </row>
    <row r="2496" spans="1:11" x14ac:dyDescent="0.35">
      <c r="A2496" s="93"/>
      <c r="B2496" s="94"/>
      <c r="C2496" s="95"/>
      <c r="D2496" s="95"/>
      <c r="E2496" s="95"/>
      <c r="F2496" s="95"/>
      <c r="G2496" s="95"/>
      <c r="H2496" s="95"/>
      <c r="I2496" s="95">
        <f>Parts_Purchase[[#This Row],[Qty In]]*Parts_Purchase[[#This Row],[MRP]]</f>
        <v>0</v>
      </c>
      <c r="J2496" s="14">
        <f t="shared" si="86"/>
        <v>1</v>
      </c>
      <c r="K2496" s="37">
        <f t="shared" si="87"/>
        <v>1900</v>
      </c>
    </row>
    <row r="2497" spans="1:11" x14ac:dyDescent="0.35">
      <c r="A2497" s="93"/>
      <c r="B2497" s="94"/>
      <c r="C2497" s="95"/>
      <c r="D2497" s="95"/>
      <c r="E2497" s="95"/>
      <c r="F2497" s="95"/>
      <c r="G2497" s="95"/>
      <c r="H2497" s="95"/>
      <c r="I2497" s="95">
        <f>Parts_Purchase[[#This Row],[Qty In]]*Parts_Purchase[[#This Row],[MRP]]</f>
        <v>0</v>
      </c>
      <c r="J2497" s="14">
        <f t="shared" si="86"/>
        <v>1</v>
      </c>
      <c r="K2497" s="37">
        <f t="shared" si="87"/>
        <v>1900</v>
      </c>
    </row>
    <row r="2498" spans="1:11" x14ac:dyDescent="0.35">
      <c r="A2498" s="93"/>
      <c r="B2498" s="94"/>
      <c r="C2498" s="95"/>
      <c r="D2498" s="95"/>
      <c r="E2498" s="95"/>
      <c r="F2498" s="95"/>
      <c r="G2498" s="95"/>
      <c r="H2498" s="95"/>
      <c r="I2498" s="95">
        <f>Parts_Purchase[[#This Row],[Qty In]]*Parts_Purchase[[#This Row],[MRP]]</f>
        <v>0</v>
      </c>
      <c r="J2498" s="14">
        <f t="shared" si="86"/>
        <v>1</v>
      </c>
      <c r="K2498" s="37">
        <f t="shared" si="87"/>
        <v>1900</v>
      </c>
    </row>
    <row r="2499" spans="1:11" x14ac:dyDescent="0.35">
      <c r="A2499" s="93"/>
      <c r="B2499" s="94"/>
      <c r="C2499" s="95"/>
      <c r="D2499" s="95"/>
      <c r="E2499" s="95"/>
      <c r="F2499" s="95"/>
      <c r="G2499" s="95"/>
      <c r="H2499" s="95"/>
      <c r="I2499" s="95">
        <f>Parts_Purchase[[#This Row],[Qty In]]*Parts_Purchase[[#This Row],[MRP]]</f>
        <v>0</v>
      </c>
      <c r="J2499" s="14">
        <f t="shared" si="86"/>
        <v>1</v>
      </c>
      <c r="K2499" s="37">
        <f t="shared" si="87"/>
        <v>1900</v>
      </c>
    </row>
    <row r="2500" spans="1:11" x14ac:dyDescent="0.35">
      <c r="A2500" s="93"/>
      <c r="B2500" s="94"/>
      <c r="C2500" s="95"/>
      <c r="D2500" s="95"/>
      <c r="E2500" s="95"/>
      <c r="F2500" s="95"/>
      <c r="G2500" s="95"/>
      <c r="H2500" s="95"/>
      <c r="I2500" s="95">
        <f>Parts_Purchase[[#This Row],[Qty In]]*Parts_Purchase[[#This Row],[MRP]]</f>
        <v>0</v>
      </c>
      <c r="J2500" s="14">
        <f t="shared" si="86"/>
        <v>1</v>
      </c>
      <c r="K2500" s="37">
        <f t="shared" si="87"/>
        <v>1900</v>
      </c>
    </row>
    <row r="2501" spans="1:11" x14ac:dyDescent="0.35">
      <c r="A2501" s="93"/>
      <c r="B2501" s="94"/>
      <c r="C2501" s="95"/>
      <c r="D2501" s="95"/>
      <c r="E2501" s="95"/>
      <c r="F2501" s="95"/>
      <c r="G2501" s="95"/>
      <c r="H2501" s="95"/>
      <c r="I2501" s="95">
        <f>Parts_Purchase[[#This Row],[Qty In]]*Parts_Purchase[[#This Row],[MRP]]</f>
        <v>0</v>
      </c>
      <c r="J2501" s="14">
        <f t="shared" si="86"/>
        <v>1</v>
      </c>
      <c r="K2501" s="37">
        <f t="shared" si="87"/>
        <v>1900</v>
      </c>
    </row>
    <row r="2502" spans="1:11" x14ac:dyDescent="0.35">
      <c r="A2502" s="93"/>
      <c r="B2502" s="94"/>
      <c r="C2502" s="95"/>
      <c r="D2502" s="95"/>
      <c r="E2502" s="95"/>
      <c r="F2502" s="95"/>
      <c r="G2502" s="95"/>
      <c r="H2502" s="95"/>
      <c r="I2502" s="95">
        <f>Parts_Purchase[[#This Row],[Qty In]]*Parts_Purchase[[#This Row],[MRP]]</f>
        <v>0</v>
      </c>
      <c r="J2502" s="14">
        <f t="shared" si="86"/>
        <v>1</v>
      </c>
      <c r="K2502" s="37">
        <f t="shared" si="87"/>
        <v>1900</v>
      </c>
    </row>
    <row r="2503" spans="1:11" x14ac:dyDescent="0.35">
      <c r="A2503" s="93"/>
      <c r="B2503" s="94"/>
      <c r="C2503" s="95"/>
      <c r="D2503" s="95"/>
      <c r="E2503" s="95"/>
      <c r="F2503" s="95"/>
      <c r="G2503" s="95"/>
      <c r="H2503" s="95"/>
      <c r="I2503" s="95">
        <f>Parts_Purchase[[#This Row],[Qty In]]*Parts_Purchase[[#This Row],[MRP]]</f>
        <v>0</v>
      </c>
      <c r="J2503" s="14">
        <f t="shared" si="86"/>
        <v>1</v>
      </c>
      <c r="K2503" s="37">
        <f t="shared" si="87"/>
        <v>1900</v>
      </c>
    </row>
    <row r="2504" spans="1:11" x14ac:dyDescent="0.35">
      <c r="A2504" s="93"/>
      <c r="B2504" s="94"/>
      <c r="C2504" s="95"/>
      <c r="D2504" s="95"/>
      <c r="E2504" s="95"/>
      <c r="F2504" s="95"/>
      <c r="G2504" s="95"/>
      <c r="H2504" s="95"/>
      <c r="I2504" s="95">
        <f>Parts_Purchase[[#This Row],[Qty In]]*Parts_Purchase[[#This Row],[MRP]]</f>
        <v>0</v>
      </c>
      <c r="J2504" s="14">
        <f t="shared" si="86"/>
        <v>1</v>
      </c>
      <c r="K2504" s="37">
        <f t="shared" si="87"/>
        <v>1900</v>
      </c>
    </row>
    <row r="2505" spans="1:11" x14ac:dyDescent="0.35">
      <c r="A2505" s="93"/>
      <c r="B2505" s="94"/>
      <c r="C2505" s="95"/>
      <c r="D2505" s="95"/>
      <c r="E2505" s="95"/>
      <c r="F2505" s="95"/>
      <c r="G2505" s="95"/>
      <c r="H2505" s="95"/>
      <c r="I2505" s="95">
        <f>Parts_Purchase[[#This Row],[Qty In]]*Parts_Purchase[[#This Row],[MRP]]</f>
        <v>0</v>
      </c>
      <c r="J2505" s="14">
        <f t="shared" si="86"/>
        <v>1</v>
      </c>
      <c r="K2505" s="37">
        <f t="shared" si="87"/>
        <v>1900</v>
      </c>
    </row>
    <row r="2506" spans="1:11" x14ac:dyDescent="0.35">
      <c r="A2506" s="93"/>
      <c r="B2506" s="94"/>
      <c r="C2506" s="95"/>
      <c r="D2506" s="95"/>
      <c r="E2506" s="95"/>
      <c r="F2506" s="95"/>
      <c r="G2506" s="95"/>
      <c r="H2506" s="95"/>
      <c r="I2506" s="95">
        <f>Parts_Purchase[[#This Row],[Qty In]]*Parts_Purchase[[#This Row],[MRP]]</f>
        <v>0</v>
      </c>
      <c r="J2506" s="14">
        <f t="shared" si="86"/>
        <v>1</v>
      </c>
      <c r="K2506" s="37">
        <f t="shared" si="87"/>
        <v>1900</v>
      </c>
    </row>
    <row r="2507" spans="1:11" x14ac:dyDescent="0.35">
      <c r="A2507" s="93"/>
      <c r="B2507" s="94"/>
      <c r="C2507" s="95"/>
      <c r="D2507" s="95"/>
      <c r="E2507" s="95"/>
      <c r="F2507" s="95"/>
      <c r="G2507" s="95"/>
      <c r="H2507" s="95"/>
      <c r="I2507" s="95">
        <f>Parts_Purchase[[#This Row],[Qty In]]*Parts_Purchase[[#This Row],[MRP]]</f>
        <v>0</v>
      </c>
      <c r="J2507" s="14">
        <f t="shared" si="86"/>
        <v>1</v>
      </c>
      <c r="K2507" s="37">
        <f t="shared" si="87"/>
        <v>1900</v>
      </c>
    </row>
    <row r="2508" spans="1:11" x14ac:dyDescent="0.35">
      <c r="A2508" s="93"/>
      <c r="B2508" s="94"/>
      <c r="C2508" s="95"/>
      <c r="D2508" s="95"/>
      <c r="E2508" s="95"/>
      <c r="F2508" s="95"/>
      <c r="G2508" s="95"/>
      <c r="H2508" s="95"/>
      <c r="I2508" s="95">
        <f>Parts_Purchase[[#This Row],[Qty In]]*Parts_Purchase[[#This Row],[MRP]]</f>
        <v>0</v>
      </c>
      <c r="J2508" s="14">
        <f t="shared" si="86"/>
        <v>1</v>
      </c>
      <c r="K2508" s="37">
        <f t="shared" si="87"/>
        <v>1900</v>
      </c>
    </row>
    <row r="2509" spans="1:11" x14ac:dyDescent="0.35">
      <c r="A2509" s="93"/>
      <c r="B2509" s="94"/>
      <c r="C2509" s="95"/>
      <c r="D2509" s="95"/>
      <c r="E2509" s="95"/>
      <c r="F2509" s="95"/>
      <c r="G2509" s="95"/>
      <c r="H2509" s="95"/>
      <c r="I2509" s="95">
        <f>Parts_Purchase[[#This Row],[Qty In]]*Parts_Purchase[[#This Row],[MRP]]</f>
        <v>0</v>
      </c>
      <c r="J2509" s="14">
        <f t="shared" si="86"/>
        <v>1</v>
      </c>
      <c r="K2509" s="37">
        <f t="shared" si="87"/>
        <v>1900</v>
      </c>
    </row>
    <row r="2510" spans="1:11" x14ac:dyDescent="0.35">
      <c r="A2510" s="93"/>
      <c r="B2510" s="94"/>
      <c r="C2510" s="95"/>
      <c r="D2510" s="95"/>
      <c r="E2510" s="95"/>
      <c r="F2510" s="95"/>
      <c r="G2510" s="95"/>
      <c r="H2510" s="95"/>
      <c r="I2510" s="95">
        <f>Parts_Purchase[[#This Row],[Qty In]]*Parts_Purchase[[#This Row],[MRP]]</f>
        <v>0</v>
      </c>
      <c r="J2510" s="14">
        <f t="shared" si="86"/>
        <v>1</v>
      </c>
      <c r="K2510" s="37">
        <f t="shared" si="87"/>
        <v>1900</v>
      </c>
    </row>
    <row r="2511" spans="1:11" x14ac:dyDescent="0.35">
      <c r="A2511" s="93"/>
      <c r="B2511" s="94"/>
      <c r="C2511" s="95"/>
      <c r="D2511" s="95"/>
      <c r="E2511" s="95"/>
      <c r="F2511" s="95"/>
      <c r="G2511" s="95"/>
      <c r="H2511" s="95"/>
      <c r="I2511" s="95">
        <f>Parts_Purchase[[#This Row],[Qty In]]*Parts_Purchase[[#This Row],[MRP]]</f>
        <v>0</v>
      </c>
      <c r="J2511" s="14">
        <f t="shared" si="86"/>
        <v>1</v>
      </c>
      <c r="K2511" s="37">
        <f t="shared" si="87"/>
        <v>1900</v>
      </c>
    </row>
    <row r="2512" spans="1:11" x14ac:dyDescent="0.35">
      <c r="A2512" s="93"/>
      <c r="B2512" s="94"/>
      <c r="C2512" s="95"/>
      <c r="D2512" s="95"/>
      <c r="E2512" s="95"/>
      <c r="F2512" s="95"/>
      <c r="G2512" s="95"/>
      <c r="H2512" s="95"/>
      <c r="I2512" s="95">
        <f>Parts_Purchase[[#This Row],[Qty In]]*Parts_Purchase[[#This Row],[MRP]]</f>
        <v>0</v>
      </c>
      <c r="J2512" s="14">
        <f t="shared" si="86"/>
        <v>1</v>
      </c>
      <c r="K2512" s="37">
        <f t="shared" si="87"/>
        <v>1900</v>
      </c>
    </row>
    <row r="2513" spans="1:11" x14ac:dyDescent="0.35">
      <c r="A2513" s="93"/>
      <c r="B2513" s="94"/>
      <c r="C2513" s="95"/>
      <c r="D2513" s="95"/>
      <c r="E2513" s="95"/>
      <c r="F2513" s="95"/>
      <c r="G2513" s="95"/>
      <c r="H2513" s="95"/>
      <c r="I2513" s="95">
        <f>Parts_Purchase[[#This Row],[Qty In]]*Parts_Purchase[[#This Row],[MRP]]</f>
        <v>0</v>
      </c>
      <c r="J2513" s="14">
        <f t="shared" si="86"/>
        <v>1</v>
      </c>
      <c r="K2513" s="37">
        <f t="shared" si="87"/>
        <v>1900</v>
      </c>
    </row>
    <row r="2514" spans="1:11" x14ac:dyDescent="0.35">
      <c r="A2514" s="93"/>
      <c r="B2514" s="94"/>
      <c r="C2514" s="95"/>
      <c r="D2514" s="95"/>
      <c r="E2514" s="95"/>
      <c r="F2514" s="95"/>
      <c r="G2514" s="95"/>
      <c r="H2514" s="95"/>
      <c r="I2514" s="95">
        <f>Parts_Purchase[[#This Row],[Qty In]]*Parts_Purchase[[#This Row],[MRP]]</f>
        <v>0</v>
      </c>
      <c r="J2514" s="14">
        <f t="shared" si="86"/>
        <v>1</v>
      </c>
      <c r="K2514" s="37">
        <f t="shared" si="87"/>
        <v>1900</v>
      </c>
    </row>
    <row r="2515" spans="1:11" x14ac:dyDescent="0.35">
      <c r="A2515" s="93"/>
      <c r="B2515" s="94"/>
      <c r="C2515" s="95"/>
      <c r="D2515" s="95"/>
      <c r="E2515" s="95"/>
      <c r="F2515" s="95"/>
      <c r="G2515" s="95"/>
      <c r="H2515" s="95"/>
      <c r="I2515" s="95">
        <f>Parts_Purchase[[#This Row],[Qty In]]*Parts_Purchase[[#This Row],[MRP]]</f>
        <v>0</v>
      </c>
      <c r="J2515" s="14">
        <f t="shared" si="86"/>
        <v>1</v>
      </c>
      <c r="K2515" s="37">
        <f t="shared" si="87"/>
        <v>1900</v>
      </c>
    </row>
    <row r="2516" spans="1:11" x14ac:dyDescent="0.35">
      <c r="A2516" s="93"/>
      <c r="B2516" s="94"/>
      <c r="C2516" s="95"/>
      <c r="D2516" s="95"/>
      <c r="E2516" s="95"/>
      <c r="F2516" s="95"/>
      <c r="G2516" s="95"/>
      <c r="H2516" s="95"/>
      <c r="I2516" s="95">
        <f>Parts_Purchase[[#This Row],[Qty In]]*Parts_Purchase[[#This Row],[MRP]]</f>
        <v>0</v>
      </c>
      <c r="J2516" s="14">
        <f t="shared" si="86"/>
        <v>1</v>
      </c>
      <c r="K2516" s="37">
        <f t="shared" si="87"/>
        <v>1900</v>
      </c>
    </row>
    <row r="2517" spans="1:11" x14ac:dyDescent="0.35">
      <c r="A2517" s="93"/>
      <c r="B2517" s="94"/>
      <c r="C2517" s="95"/>
      <c r="D2517" s="95"/>
      <c r="E2517" s="95"/>
      <c r="F2517" s="95"/>
      <c r="G2517" s="95"/>
      <c r="H2517" s="95"/>
      <c r="I2517" s="95">
        <f>Parts_Purchase[[#This Row],[Qty In]]*Parts_Purchase[[#This Row],[MRP]]</f>
        <v>0</v>
      </c>
      <c r="J2517" s="14">
        <f t="shared" si="86"/>
        <v>1</v>
      </c>
      <c r="K2517" s="37">
        <f t="shared" si="87"/>
        <v>1900</v>
      </c>
    </row>
    <row r="2518" spans="1:11" x14ac:dyDescent="0.35">
      <c r="A2518" s="93"/>
      <c r="B2518" s="94"/>
      <c r="C2518" s="95"/>
      <c r="D2518" s="95"/>
      <c r="E2518" s="95"/>
      <c r="F2518" s="95"/>
      <c r="G2518" s="95"/>
      <c r="H2518" s="95"/>
      <c r="I2518" s="95">
        <f>Parts_Purchase[[#This Row],[Qty In]]*Parts_Purchase[[#This Row],[MRP]]</f>
        <v>0</v>
      </c>
      <c r="J2518" s="14">
        <f t="shared" si="86"/>
        <v>1</v>
      </c>
      <c r="K2518" s="37">
        <f t="shared" si="87"/>
        <v>1900</v>
      </c>
    </row>
    <row r="2519" spans="1:11" x14ac:dyDescent="0.35">
      <c r="A2519" s="93"/>
      <c r="B2519" s="94"/>
      <c r="C2519" s="95"/>
      <c r="D2519" s="95"/>
      <c r="E2519" s="95"/>
      <c r="F2519" s="95"/>
      <c r="G2519" s="95"/>
      <c r="H2519" s="95"/>
      <c r="I2519" s="95">
        <f>Parts_Purchase[[#This Row],[Qty In]]*Parts_Purchase[[#This Row],[MRP]]</f>
        <v>0</v>
      </c>
      <c r="J2519" s="14">
        <f t="shared" ref="J2519:J2582" si="88">MONTH(B2519)</f>
        <v>1</v>
      </c>
      <c r="K2519" s="37">
        <f t="shared" ref="K2519:K2582" si="89">YEAR(B2519)</f>
        <v>1900</v>
      </c>
    </row>
    <row r="2520" spans="1:11" x14ac:dyDescent="0.35">
      <c r="A2520" s="93"/>
      <c r="B2520" s="94"/>
      <c r="C2520" s="95"/>
      <c r="D2520" s="95"/>
      <c r="E2520" s="95"/>
      <c r="F2520" s="95"/>
      <c r="G2520" s="95"/>
      <c r="H2520" s="95"/>
      <c r="I2520" s="95">
        <f>Parts_Purchase[[#This Row],[Qty In]]*Parts_Purchase[[#This Row],[MRP]]</f>
        <v>0</v>
      </c>
      <c r="J2520" s="14">
        <f t="shared" si="88"/>
        <v>1</v>
      </c>
      <c r="K2520" s="37">
        <f t="shared" si="89"/>
        <v>1900</v>
      </c>
    </row>
    <row r="2521" spans="1:11" x14ac:dyDescent="0.35">
      <c r="A2521" s="93"/>
      <c r="B2521" s="94"/>
      <c r="C2521" s="95"/>
      <c r="D2521" s="95"/>
      <c r="E2521" s="95"/>
      <c r="F2521" s="95"/>
      <c r="G2521" s="95"/>
      <c r="H2521" s="95"/>
      <c r="I2521" s="95">
        <f>Parts_Purchase[[#This Row],[Qty In]]*Parts_Purchase[[#This Row],[MRP]]</f>
        <v>0</v>
      </c>
      <c r="J2521" s="14">
        <f t="shared" si="88"/>
        <v>1</v>
      </c>
      <c r="K2521" s="37">
        <f t="shared" si="89"/>
        <v>1900</v>
      </c>
    </row>
    <row r="2522" spans="1:11" x14ac:dyDescent="0.35">
      <c r="A2522" s="93"/>
      <c r="B2522" s="94"/>
      <c r="C2522" s="95"/>
      <c r="D2522" s="95"/>
      <c r="E2522" s="95"/>
      <c r="F2522" s="95"/>
      <c r="G2522" s="95"/>
      <c r="H2522" s="95"/>
      <c r="I2522" s="95">
        <f>Parts_Purchase[[#This Row],[Qty In]]*Parts_Purchase[[#This Row],[MRP]]</f>
        <v>0</v>
      </c>
      <c r="J2522" s="14">
        <f t="shared" si="88"/>
        <v>1</v>
      </c>
      <c r="K2522" s="37">
        <f t="shared" si="89"/>
        <v>1900</v>
      </c>
    </row>
    <row r="2523" spans="1:11" x14ac:dyDescent="0.35">
      <c r="A2523" s="93"/>
      <c r="B2523" s="94"/>
      <c r="C2523" s="95"/>
      <c r="D2523" s="95"/>
      <c r="E2523" s="95"/>
      <c r="F2523" s="95"/>
      <c r="G2523" s="95"/>
      <c r="H2523" s="95"/>
      <c r="I2523" s="95">
        <f>Parts_Purchase[[#This Row],[Qty In]]*Parts_Purchase[[#This Row],[MRP]]</f>
        <v>0</v>
      </c>
      <c r="J2523" s="14">
        <f t="shared" si="88"/>
        <v>1</v>
      </c>
      <c r="K2523" s="37">
        <f t="shared" si="89"/>
        <v>1900</v>
      </c>
    </row>
    <row r="2524" spans="1:11" x14ac:dyDescent="0.35">
      <c r="A2524" s="93"/>
      <c r="B2524" s="94"/>
      <c r="C2524" s="95"/>
      <c r="D2524" s="95"/>
      <c r="E2524" s="95"/>
      <c r="F2524" s="95"/>
      <c r="G2524" s="95"/>
      <c r="H2524" s="95"/>
      <c r="I2524" s="95">
        <f>Parts_Purchase[[#This Row],[Qty In]]*Parts_Purchase[[#This Row],[MRP]]</f>
        <v>0</v>
      </c>
      <c r="J2524" s="14">
        <f t="shared" si="88"/>
        <v>1</v>
      </c>
      <c r="K2524" s="37">
        <f t="shared" si="89"/>
        <v>1900</v>
      </c>
    </row>
    <row r="2525" spans="1:11" x14ac:dyDescent="0.35">
      <c r="A2525" s="93"/>
      <c r="B2525" s="94"/>
      <c r="C2525" s="95"/>
      <c r="D2525" s="95"/>
      <c r="E2525" s="95"/>
      <c r="F2525" s="95"/>
      <c r="G2525" s="95"/>
      <c r="H2525" s="95"/>
      <c r="I2525" s="95">
        <f>Parts_Purchase[[#This Row],[Qty In]]*Parts_Purchase[[#This Row],[MRP]]</f>
        <v>0</v>
      </c>
      <c r="J2525" s="14">
        <f t="shared" si="88"/>
        <v>1</v>
      </c>
      <c r="K2525" s="37">
        <f t="shared" si="89"/>
        <v>1900</v>
      </c>
    </row>
    <row r="2526" spans="1:11" x14ac:dyDescent="0.35">
      <c r="A2526" s="93"/>
      <c r="B2526" s="94"/>
      <c r="C2526" s="95"/>
      <c r="D2526" s="95"/>
      <c r="E2526" s="95"/>
      <c r="F2526" s="95"/>
      <c r="G2526" s="95"/>
      <c r="H2526" s="95"/>
      <c r="I2526" s="95">
        <f>Parts_Purchase[[#This Row],[Qty In]]*Parts_Purchase[[#This Row],[MRP]]</f>
        <v>0</v>
      </c>
      <c r="J2526" s="14">
        <f t="shared" si="88"/>
        <v>1</v>
      </c>
      <c r="K2526" s="37">
        <f t="shared" si="89"/>
        <v>1900</v>
      </c>
    </row>
    <row r="2527" spans="1:11" x14ac:dyDescent="0.35">
      <c r="A2527" s="93"/>
      <c r="B2527" s="94"/>
      <c r="C2527" s="95"/>
      <c r="D2527" s="95"/>
      <c r="E2527" s="95"/>
      <c r="F2527" s="95"/>
      <c r="G2527" s="95"/>
      <c r="H2527" s="95"/>
      <c r="I2527" s="95">
        <f>Parts_Purchase[[#This Row],[Qty In]]*Parts_Purchase[[#This Row],[MRP]]</f>
        <v>0</v>
      </c>
      <c r="J2527" s="14">
        <f t="shared" si="88"/>
        <v>1</v>
      </c>
      <c r="K2527" s="37">
        <f t="shared" si="89"/>
        <v>1900</v>
      </c>
    </row>
    <row r="2528" spans="1:11" x14ac:dyDescent="0.35">
      <c r="A2528" s="93"/>
      <c r="B2528" s="94"/>
      <c r="C2528" s="95"/>
      <c r="D2528" s="95"/>
      <c r="E2528" s="95"/>
      <c r="F2528" s="95"/>
      <c r="G2528" s="95"/>
      <c r="H2528" s="95"/>
      <c r="I2528" s="95">
        <f>Parts_Purchase[[#This Row],[Qty In]]*Parts_Purchase[[#This Row],[MRP]]</f>
        <v>0</v>
      </c>
      <c r="J2528" s="14">
        <f t="shared" si="88"/>
        <v>1</v>
      </c>
      <c r="K2528" s="37">
        <f t="shared" si="89"/>
        <v>1900</v>
      </c>
    </row>
    <row r="2529" spans="1:11" x14ac:dyDescent="0.35">
      <c r="A2529" s="93"/>
      <c r="B2529" s="94"/>
      <c r="C2529" s="95"/>
      <c r="D2529" s="95"/>
      <c r="E2529" s="95"/>
      <c r="F2529" s="95"/>
      <c r="G2529" s="95"/>
      <c r="H2529" s="95"/>
      <c r="I2529" s="95">
        <f>Parts_Purchase[[#This Row],[Qty In]]*Parts_Purchase[[#This Row],[MRP]]</f>
        <v>0</v>
      </c>
      <c r="J2529" s="14">
        <f t="shared" si="88"/>
        <v>1</v>
      </c>
      <c r="K2529" s="37">
        <f t="shared" si="89"/>
        <v>1900</v>
      </c>
    </row>
    <row r="2530" spans="1:11" x14ac:dyDescent="0.35">
      <c r="A2530" s="93"/>
      <c r="B2530" s="94"/>
      <c r="C2530" s="95"/>
      <c r="D2530" s="95"/>
      <c r="E2530" s="95"/>
      <c r="F2530" s="95"/>
      <c r="G2530" s="95"/>
      <c r="H2530" s="95"/>
      <c r="I2530" s="95">
        <f>Parts_Purchase[[#This Row],[Qty In]]*Parts_Purchase[[#This Row],[MRP]]</f>
        <v>0</v>
      </c>
      <c r="J2530" s="14">
        <f t="shared" si="88"/>
        <v>1</v>
      </c>
      <c r="K2530" s="37">
        <f t="shared" si="89"/>
        <v>1900</v>
      </c>
    </row>
    <row r="2531" spans="1:11" x14ac:dyDescent="0.35">
      <c r="A2531" s="93"/>
      <c r="B2531" s="94"/>
      <c r="C2531" s="95"/>
      <c r="D2531" s="95"/>
      <c r="E2531" s="95"/>
      <c r="F2531" s="95"/>
      <c r="G2531" s="95"/>
      <c r="H2531" s="95"/>
      <c r="I2531" s="95">
        <f>Parts_Purchase[[#This Row],[Qty In]]*Parts_Purchase[[#This Row],[MRP]]</f>
        <v>0</v>
      </c>
      <c r="J2531" s="14">
        <f t="shared" si="88"/>
        <v>1</v>
      </c>
      <c r="K2531" s="37">
        <f t="shared" si="89"/>
        <v>1900</v>
      </c>
    </row>
    <row r="2532" spans="1:11" x14ac:dyDescent="0.35">
      <c r="A2532" s="93"/>
      <c r="B2532" s="94"/>
      <c r="C2532" s="95"/>
      <c r="D2532" s="95"/>
      <c r="E2532" s="95"/>
      <c r="F2532" s="95"/>
      <c r="G2532" s="95"/>
      <c r="H2532" s="95"/>
      <c r="I2532" s="95">
        <f>Parts_Purchase[[#This Row],[Qty In]]*Parts_Purchase[[#This Row],[MRP]]</f>
        <v>0</v>
      </c>
      <c r="J2532" s="14">
        <f t="shared" si="88"/>
        <v>1</v>
      </c>
      <c r="K2532" s="37">
        <f t="shared" si="89"/>
        <v>1900</v>
      </c>
    </row>
    <row r="2533" spans="1:11" x14ac:dyDescent="0.35">
      <c r="A2533" s="93"/>
      <c r="B2533" s="94"/>
      <c r="C2533" s="95"/>
      <c r="D2533" s="95"/>
      <c r="E2533" s="95"/>
      <c r="F2533" s="95"/>
      <c r="G2533" s="95"/>
      <c r="H2533" s="95"/>
      <c r="I2533" s="95">
        <f>Parts_Purchase[[#This Row],[Qty In]]*Parts_Purchase[[#This Row],[MRP]]</f>
        <v>0</v>
      </c>
      <c r="J2533" s="14">
        <f t="shared" si="88"/>
        <v>1</v>
      </c>
      <c r="K2533" s="37">
        <f t="shared" si="89"/>
        <v>1900</v>
      </c>
    </row>
    <row r="2534" spans="1:11" x14ac:dyDescent="0.35">
      <c r="A2534" s="93"/>
      <c r="B2534" s="94"/>
      <c r="C2534" s="95"/>
      <c r="D2534" s="95"/>
      <c r="E2534" s="95"/>
      <c r="F2534" s="95"/>
      <c r="G2534" s="95"/>
      <c r="H2534" s="95"/>
      <c r="I2534" s="95">
        <f>Parts_Purchase[[#This Row],[Qty In]]*Parts_Purchase[[#This Row],[MRP]]</f>
        <v>0</v>
      </c>
      <c r="J2534" s="14">
        <f t="shared" si="88"/>
        <v>1</v>
      </c>
      <c r="K2534" s="37">
        <f t="shared" si="89"/>
        <v>1900</v>
      </c>
    </row>
    <row r="2535" spans="1:11" x14ac:dyDescent="0.35">
      <c r="A2535" s="93"/>
      <c r="B2535" s="94"/>
      <c r="C2535" s="95"/>
      <c r="D2535" s="95"/>
      <c r="E2535" s="95"/>
      <c r="F2535" s="95"/>
      <c r="G2535" s="95"/>
      <c r="H2535" s="95"/>
      <c r="I2535" s="95">
        <f>Parts_Purchase[[#This Row],[Qty In]]*Parts_Purchase[[#This Row],[MRP]]</f>
        <v>0</v>
      </c>
      <c r="J2535" s="14">
        <f t="shared" si="88"/>
        <v>1</v>
      </c>
      <c r="K2535" s="37">
        <f t="shared" si="89"/>
        <v>1900</v>
      </c>
    </row>
    <row r="2536" spans="1:11" x14ac:dyDescent="0.35">
      <c r="A2536" s="93"/>
      <c r="B2536" s="94"/>
      <c r="C2536" s="95"/>
      <c r="D2536" s="95"/>
      <c r="E2536" s="95"/>
      <c r="F2536" s="95"/>
      <c r="G2536" s="95"/>
      <c r="H2536" s="95"/>
      <c r="I2536" s="95">
        <f>Parts_Purchase[[#This Row],[Qty In]]*Parts_Purchase[[#This Row],[MRP]]</f>
        <v>0</v>
      </c>
      <c r="J2536" s="14">
        <f t="shared" si="88"/>
        <v>1</v>
      </c>
      <c r="K2536" s="37">
        <f t="shared" si="89"/>
        <v>1900</v>
      </c>
    </row>
    <row r="2537" spans="1:11" x14ac:dyDescent="0.35">
      <c r="A2537" s="93"/>
      <c r="B2537" s="94"/>
      <c r="C2537" s="95"/>
      <c r="D2537" s="95"/>
      <c r="E2537" s="95"/>
      <c r="F2537" s="95"/>
      <c r="G2537" s="95"/>
      <c r="H2537" s="95"/>
      <c r="I2537" s="95">
        <f>Parts_Purchase[[#This Row],[Qty In]]*Parts_Purchase[[#This Row],[MRP]]</f>
        <v>0</v>
      </c>
      <c r="J2537" s="14">
        <f t="shared" si="88"/>
        <v>1</v>
      </c>
      <c r="K2537" s="37">
        <f t="shared" si="89"/>
        <v>1900</v>
      </c>
    </row>
    <row r="2538" spans="1:11" x14ac:dyDescent="0.35">
      <c r="A2538" s="93"/>
      <c r="B2538" s="94"/>
      <c r="C2538" s="95"/>
      <c r="D2538" s="95"/>
      <c r="E2538" s="95"/>
      <c r="F2538" s="95"/>
      <c r="G2538" s="95"/>
      <c r="H2538" s="95"/>
      <c r="I2538" s="95">
        <f>Parts_Purchase[[#This Row],[Qty In]]*Parts_Purchase[[#This Row],[MRP]]</f>
        <v>0</v>
      </c>
      <c r="J2538" s="14">
        <f t="shared" si="88"/>
        <v>1</v>
      </c>
      <c r="K2538" s="37">
        <f t="shared" si="89"/>
        <v>1900</v>
      </c>
    </row>
    <row r="2539" spans="1:11" x14ac:dyDescent="0.35">
      <c r="A2539" s="93"/>
      <c r="B2539" s="94"/>
      <c r="C2539" s="95"/>
      <c r="D2539" s="95"/>
      <c r="E2539" s="95"/>
      <c r="F2539" s="95"/>
      <c r="G2539" s="95"/>
      <c r="H2539" s="95"/>
      <c r="I2539" s="95">
        <f>Parts_Purchase[[#This Row],[Qty In]]*Parts_Purchase[[#This Row],[MRP]]</f>
        <v>0</v>
      </c>
      <c r="J2539" s="14">
        <f t="shared" si="88"/>
        <v>1</v>
      </c>
      <c r="K2539" s="37">
        <f t="shared" si="89"/>
        <v>1900</v>
      </c>
    </row>
    <row r="2540" spans="1:11" x14ac:dyDescent="0.35">
      <c r="A2540" s="93"/>
      <c r="B2540" s="94"/>
      <c r="C2540" s="95"/>
      <c r="D2540" s="95"/>
      <c r="E2540" s="95"/>
      <c r="F2540" s="95"/>
      <c r="G2540" s="95"/>
      <c r="H2540" s="95"/>
      <c r="I2540" s="95">
        <f>Parts_Purchase[[#This Row],[Qty In]]*Parts_Purchase[[#This Row],[MRP]]</f>
        <v>0</v>
      </c>
      <c r="J2540" s="14">
        <f t="shared" si="88"/>
        <v>1</v>
      </c>
      <c r="K2540" s="37">
        <f t="shared" si="89"/>
        <v>1900</v>
      </c>
    </row>
    <row r="2541" spans="1:11" x14ac:dyDescent="0.35">
      <c r="A2541" s="93"/>
      <c r="B2541" s="94"/>
      <c r="C2541" s="95"/>
      <c r="D2541" s="95"/>
      <c r="E2541" s="95"/>
      <c r="F2541" s="95"/>
      <c r="G2541" s="95"/>
      <c r="H2541" s="95"/>
      <c r="I2541" s="95">
        <f>Parts_Purchase[[#This Row],[Qty In]]*Parts_Purchase[[#This Row],[MRP]]</f>
        <v>0</v>
      </c>
      <c r="J2541" s="14">
        <f t="shared" si="88"/>
        <v>1</v>
      </c>
      <c r="K2541" s="37">
        <f t="shared" si="89"/>
        <v>1900</v>
      </c>
    </row>
    <row r="2542" spans="1:11" x14ac:dyDescent="0.35">
      <c r="A2542" s="93"/>
      <c r="B2542" s="94"/>
      <c r="C2542" s="95"/>
      <c r="D2542" s="95"/>
      <c r="E2542" s="95"/>
      <c r="F2542" s="95"/>
      <c r="G2542" s="95"/>
      <c r="H2542" s="95"/>
      <c r="I2542" s="95">
        <f>Parts_Purchase[[#This Row],[Qty In]]*Parts_Purchase[[#This Row],[MRP]]</f>
        <v>0</v>
      </c>
      <c r="J2542" s="14">
        <f t="shared" si="88"/>
        <v>1</v>
      </c>
      <c r="K2542" s="37">
        <f t="shared" si="89"/>
        <v>1900</v>
      </c>
    </row>
    <row r="2543" spans="1:11" x14ac:dyDescent="0.35">
      <c r="A2543" s="93"/>
      <c r="B2543" s="94"/>
      <c r="C2543" s="95"/>
      <c r="D2543" s="95"/>
      <c r="E2543" s="95"/>
      <c r="F2543" s="95"/>
      <c r="G2543" s="95"/>
      <c r="H2543" s="95"/>
      <c r="I2543" s="95">
        <f>Parts_Purchase[[#This Row],[Qty In]]*Parts_Purchase[[#This Row],[MRP]]</f>
        <v>0</v>
      </c>
      <c r="J2543" s="14">
        <f t="shared" si="88"/>
        <v>1</v>
      </c>
      <c r="K2543" s="37">
        <f t="shared" si="89"/>
        <v>1900</v>
      </c>
    </row>
    <row r="2544" spans="1:11" x14ac:dyDescent="0.35">
      <c r="A2544" s="93"/>
      <c r="B2544" s="94"/>
      <c r="C2544" s="95"/>
      <c r="D2544" s="95"/>
      <c r="E2544" s="95"/>
      <c r="F2544" s="95"/>
      <c r="G2544" s="95"/>
      <c r="H2544" s="95"/>
      <c r="I2544" s="95">
        <f>Parts_Purchase[[#This Row],[Qty In]]*Parts_Purchase[[#This Row],[MRP]]</f>
        <v>0</v>
      </c>
      <c r="J2544" s="14">
        <f t="shared" si="88"/>
        <v>1</v>
      </c>
      <c r="K2544" s="37">
        <f t="shared" si="89"/>
        <v>1900</v>
      </c>
    </row>
    <row r="2545" spans="1:11" x14ac:dyDescent="0.35">
      <c r="A2545" s="93"/>
      <c r="B2545" s="94"/>
      <c r="C2545" s="95"/>
      <c r="D2545" s="95"/>
      <c r="E2545" s="95"/>
      <c r="F2545" s="95"/>
      <c r="G2545" s="95"/>
      <c r="H2545" s="95"/>
      <c r="I2545" s="95">
        <f>Parts_Purchase[[#This Row],[Qty In]]*Parts_Purchase[[#This Row],[MRP]]</f>
        <v>0</v>
      </c>
      <c r="J2545" s="14">
        <f t="shared" si="88"/>
        <v>1</v>
      </c>
      <c r="K2545" s="37">
        <f t="shared" si="89"/>
        <v>1900</v>
      </c>
    </row>
    <row r="2546" spans="1:11" x14ac:dyDescent="0.35">
      <c r="A2546" s="93"/>
      <c r="B2546" s="94"/>
      <c r="C2546" s="95"/>
      <c r="D2546" s="95"/>
      <c r="E2546" s="95"/>
      <c r="F2546" s="95"/>
      <c r="G2546" s="95"/>
      <c r="H2546" s="95"/>
      <c r="I2546" s="95">
        <f>Parts_Purchase[[#This Row],[Qty In]]*Parts_Purchase[[#This Row],[MRP]]</f>
        <v>0</v>
      </c>
      <c r="J2546" s="14">
        <f t="shared" si="88"/>
        <v>1</v>
      </c>
      <c r="K2546" s="37">
        <f t="shared" si="89"/>
        <v>1900</v>
      </c>
    </row>
    <row r="2547" spans="1:11" x14ac:dyDescent="0.35">
      <c r="A2547" s="93"/>
      <c r="B2547" s="94"/>
      <c r="C2547" s="95"/>
      <c r="D2547" s="95"/>
      <c r="E2547" s="95"/>
      <c r="F2547" s="95"/>
      <c r="G2547" s="95"/>
      <c r="H2547" s="95"/>
      <c r="I2547" s="95">
        <f>Parts_Purchase[[#This Row],[Qty In]]*Parts_Purchase[[#This Row],[MRP]]</f>
        <v>0</v>
      </c>
      <c r="J2547" s="14">
        <f t="shared" si="88"/>
        <v>1</v>
      </c>
      <c r="K2547" s="37">
        <f t="shared" si="89"/>
        <v>1900</v>
      </c>
    </row>
    <row r="2548" spans="1:11" x14ac:dyDescent="0.35">
      <c r="A2548" s="93"/>
      <c r="B2548" s="94"/>
      <c r="C2548" s="95"/>
      <c r="D2548" s="95"/>
      <c r="E2548" s="95"/>
      <c r="F2548" s="95"/>
      <c r="G2548" s="95"/>
      <c r="H2548" s="95"/>
      <c r="I2548" s="95">
        <f>Parts_Purchase[[#This Row],[Qty In]]*Parts_Purchase[[#This Row],[MRP]]</f>
        <v>0</v>
      </c>
      <c r="J2548" s="14">
        <f t="shared" si="88"/>
        <v>1</v>
      </c>
      <c r="K2548" s="37">
        <f t="shared" si="89"/>
        <v>1900</v>
      </c>
    </row>
    <row r="2549" spans="1:11" x14ac:dyDescent="0.35">
      <c r="A2549" s="93"/>
      <c r="B2549" s="94"/>
      <c r="C2549" s="95"/>
      <c r="D2549" s="95"/>
      <c r="E2549" s="95"/>
      <c r="F2549" s="95"/>
      <c r="G2549" s="95"/>
      <c r="H2549" s="95"/>
      <c r="I2549" s="95">
        <f>Parts_Purchase[[#This Row],[Qty In]]*Parts_Purchase[[#This Row],[MRP]]</f>
        <v>0</v>
      </c>
      <c r="J2549" s="14">
        <f t="shared" si="88"/>
        <v>1</v>
      </c>
      <c r="K2549" s="37">
        <f t="shared" si="89"/>
        <v>1900</v>
      </c>
    </row>
    <row r="2550" spans="1:11" x14ac:dyDescent="0.35">
      <c r="A2550" s="93"/>
      <c r="B2550" s="94"/>
      <c r="C2550" s="95"/>
      <c r="D2550" s="95"/>
      <c r="E2550" s="95"/>
      <c r="F2550" s="95"/>
      <c r="G2550" s="95"/>
      <c r="H2550" s="95"/>
      <c r="I2550" s="95">
        <f>Parts_Purchase[[#This Row],[Qty In]]*Parts_Purchase[[#This Row],[MRP]]</f>
        <v>0</v>
      </c>
      <c r="J2550" s="14">
        <f t="shared" si="88"/>
        <v>1</v>
      </c>
      <c r="K2550" s="37">
        <f t="shared" si="89"/>
        <v>1900</v>
      </c>
    </row>
    <row r="2551" spans="1:11" x14ac:dyDescent="0.35">
      <c r="A2551" s="93"/>
      <c r="B2551" s="94"/>
      <c r="C2551" s="95"/>
      <c r="D2551" s="95"/>
      <c r="E2551" s="95"/>
      <c r="F2551" s="95"/>
      <c r="G2551" s="95"/>
      <c r="H2551" s="95"/>
      <c r="I2551" s="95">
        <f>Parts_Purchase[[#This Row],[Qty In]]*Parts_Purchase[[#This Row],[MRP]]</f>
        <v>0</v>
      </c>
      <c r="J2551" s="14">
        <f t="shared" si="88"/>
        <v>1</v>
      </c>
      <c r="K2551" s="37">
        <f t="shared" si="89"/>
        <v>1900</v>
      </c>
    </row>
    <row r="2552" spans="1:11" x14ac:dyDescent="0.35">
      <c r="A2552" s="93"/>
      <c r="B2552" s="94"/>
      <c r="C2552" s="95"/>
      <c r="D2552" s="95"/>
      <c r="E2552" s="95"/>
      <c r="F2552" s="95"/>
      <c r="G2552" s="95"/>
      <c r="H2552" s="95"/>
      <c r="I2552" s="95">
        <f>Parts_Purchase[[#This Row],[Qty In]]*Parts_Purchase[[#This Row],[MRP]]</f>
        <v>0</v>
      </c>
      <c r="J2552" s="14">
        <f t="shared" si="88"/>
        <v>1</v>
      </c>
      <c r="K2552" s="37">
        <f t="shared" si="89"/>
        <v>1900</v>
      </c>
    </row>
    <row r="2553" spans="1:11" x14ac:dyDescent="0.35">
      <c r="A2553" s="93"/>
      <c r="B2553" s="94"/>
      <c r="C2553" s="95"/>
      <c r="D2553" s="95"/>
      <c r="E2553" s="95"/>
      <c r="F2553" s="95"/>
      <c r="G2553" s="95"/>
      <c r="H2553" s="95"/>
      <c r="I2553" s="95">
        <f>Parts_Purchase[[#This Row],[Qty In]]*Parts_Purchase[[#This Row],[MRP]]</f>
        <v>0</v>
      </c>
      <c r="J2553" s="14">
        <f t="shared" si="88"/>
        <v>1</v>
      </c>
      <c r="K2553" s="37">
        <f t="shared" si="89"/>
        <v>1900</v>
      </c>
    </row>
    <row r="2554" spans="1:11" x14ac:dyDescent="0.35">
      <c r="A2554" s="93"/>
      <c r="B2554" s="94"/>
      <c r="C2554" s="95"/>
      <c r="D2554" s="95"/>
      <c r="E2554" s="95"/>
      <c r="F2554" s="95"/>
      <c r="G2554" s="95"/>
      <c r="H2554" s="95"/>
      <c r="I2554" s="95">
        <f>Parts_Purchase[[#This Row],[Qty In]]*Parts_Purchase[[#This Row],[MRP]]</f>
        <v>0</v>
      </c>
      <c r="J2554" s="14">
        <f t="shared" si="88"/>
        <v>1</v>
      </c>
      <c r="K2554" s="37">
        <f t="shared" si="89"/>
        <v>1900</v>
      </c>
    </row>
    <row r="2555" spans="1:11" x14ac:dyDescent="0.35">
      <c r="A2555" s="93"/>
      <c r="B2555" s="94"/>
      <c r="C2555" s="95"/>
      <c r="D2555" s="95"/>
      <c r="E2555" s="95"/>
      <c r="F2555" s="95"/>
      <c r="G2555" s="95"/>
      <c r="H2555" s="95"/>
      <c r="I2555" s="95">
        <f>Parts_Purchase[[#This Row],[Qty In]]*Parts_Purchase[[#This Row],[MRP]]</f>
        <v>0</v>
      </c>
      <c r="J2555" s="14">
        <f t="shared" si="88"/>
        <v>1</v>
      </c>
      <c r="K2555" s="37">
        <f t="shared" si="89"/>
        <v>1900</v>
      </c>
    </row>
    <row r="2556" spans="1:11" x14ac:dyDescent="0.35">
      <c r="A2556" s="93"/>
      <c r="B2556" s="94"/>
      <c r="C2556" s="95"/>
      <c r="D2556" s="95"/>
      <c r="E2556" s="95"/>
      <c r="F2556" s="95"/>
      <c r="G2556" s="95"/>
      <c r="H2556" s="95"/>
      <c r="I2556" s="95">
        <f>Parts_Purchase[[#This Row],[Qty In]]*Parts_Purchase[[#This Row],[MRP]]</f>
        <v>0</v>
      </c>
      <c r="J2556" s="14">
        <f t="shared" si="88"/>
        <v>1</v>
      </c>
      <c r="K2556" s="37">
        <f t="shared" si="89"/>
        <v>1900</v>
      </c>
    </row>
    <row r="2557" spans="1:11" x14ac:dyDescent="0.35">
      <c r="A2557" s="93"/>
      <c r="B2557" s="94"/>
      <c r="C2557" s="95"/>
      <c r="D2557" s="95"/>
      <c r="E2557" s="95"/>
      <c r="F2557" s="95"/>
      <c r="G2557" s="95"/>
      <c r="H2557" s="95"/>
      <c r="I2557" s="95">
        <f>Parts_Purchase[[#This Row],[Qty In]]*Parts_Purchase[[#This Row],[MRP]]</f>
        <v>0</v>
      </c>
      <c r="J2557" s="14">
        <f t="shared" si="88"/>
        <v>1</v>
      </c>
      <c r="K2557" s="37">
        <f t="shared" si="89"/>
        <v>1900</v>
      </c>
    </row>
    <row r="2558" spans="1:11" x14ac:dyDescent="0.35">
      <c r="A2558" s="93"/>
      <c r="B2558" s="94"/>
      <c r="C2558" s="95"/>
      <c r="D2558" s="95"/>
      <c r="E2558" s="95"/>
      <c r="F2558" s="95"/>
      <c r="G2558" s="95"/>
      <c r="H2558" s="95"/>
      <c r="I2558" s="95">
        <f>Parts_Purchase[[#This Row],[Qty In]]*Parts_Purchase[[#This Row],[MRP]]</f>
        <v>0</v>
      </c>
      <c r="J2558" s="14">
        <f t="shared" si="88"/>
        <v>1</v>
      </c>
      <c r="K2558" s="37">
        <f t="shared" si="89"/>
        <v>1900</v>
      </c>
    </row>
    <row r="2559" spans="1:11" x14ac:dyDescent="0.35">
      <c r="A2559" s="93"/>
      <c r="B2559" s="94"/>
      <c r="C2559" s="95"/>
      <c r="D2559" s="95"/>
      <c r="E2559" s="95"/>
      <c r="F2559" s="95"/>
      <c r="G2559" s="95"/>
      <c r="H2559" s="95"/>
      <c r="I2559" s="95">
        <f>Parts_Purchase[[#This Row],[Qty In]]*Parts_Purchase[[#This Row],[MRP]]</f>
        <v>0</v>
      </c>
      <c r="J2559" s="14">
        <f t="shared" si="88"/>
        <v>1</v>
      </c>
      <c r="K2559" s="37">
        <f t="shared" si="89"/>
        <v>1900</v>
      </c>
    </row>
    <row r="2560" spans="1:11" x14ac:dyDescent="0.35">
      <c r="A2560" s="93"/>
      <c r="B2560" s="94"/>
      <c r="C2560" s="95"/>
      <c r="D2560" s="95"/>
      <c r="E2560" s="95"/>
      <c r="F2560" s="95"/>
      <c r="G2560" s="95"/>
      <c r="H2560" s="95"/>
      <c r="I2560" s="95">
        <f>Parts_Purchase[[#This Row],[Qty In]]*Parts_Purchase[[#This Row],[MRP]]</f>
        <v>0</v>
      </c>
      <c r="J2560" s="14">
        <f t="shared" si="88"/>
        <v>1</v>
      </c>
      <c r="K2560" s="37">
        <f t="shared" si="89"/>
        <v>1900</v>
      </c>
    </row>
    <row r="2561" spans="1:11" x14ac:dyDescent="0.35">
      <c r="A2561" s="93"/>
      <c r="B2561" s="94"/>
      <c r="C2561" s="95"/>
      <c r="D2561" s="95"/>
      <c r="E2561" s="95"/>
      <c r="F2561" s="95"/>
      <c r="G2561" s="95"/>
      <c r="H2561" s="95"/>
      <c r="I2561" s="95">
        <f>Parts_Purchase[[#This Row],[Qty In]]*Parts_Purchase[[#This Row],[MRP]]</f>
        <v>0</v>
      </c>
      <c r="J2561" s="14">
        <f t="shared" si="88"/>
        <v>1</v>
      </c>
      <c r="K2561" s="37">
        <f t="shared" si="89"/>
        <v>1900</v>
      </c>
    </row>
    <row r="2562" spans="1:11" x14ac:dyDescent="0.35">
      <c r="A2562" s="93"/>
      <c r="B2562" s="94"/>
      <c r="C2562" s="95"/>
      <c r="D2562" s="95"/>
      <c r="E2562" s="95"/>
      <c r="F2562" s="95"/>
      <c r="G2562" s="95"/>
      <c r="H2562" s="95"/>
      <c r="I2562" s="95">
        <f>Parts_Purchase[[#This Row],[Qty In]]*Parts_Purchase[[#This Row],[MRP]]</f>
        <v>0</v>
      </c>
      <c r="J2562" s="14">
        <f t="shared" si="88"/>
        <v>1</v>
      </c>
      <c r="K2562" s="37">
        <f t="shared" si="89"/>
        <v>1900</v>
      </c>
    </row>
    <row r="2563" spans="1:11" x14ac:dyDescent="0.35">
      <c r="A2563" s="93"/>
      <c r="B2563" s="94"/>
      <c r="C2563" s="95"/>
      <c r="D2563" s="95"/>
      <c r="E2563" s="95"/>
      <c r="F2563" s="95"/>
      <c r="G2563" s="95"/>
      <c r="H2563" s="95"/>
      <c r="I2563" s="95">
        <f>Parts_Purchase[[#This Row],[Qty In]]*Parts_Purchase[[#This Row],[MRP]]</f>
        <v>0</v>
      </c>
      <c r="J2563" s="14">
        <f t="shared" si="88"/>
        <v>1</v>
      </c>
      <c r="K2563" s="37">
        <f t="shared" si="89"/>
        <v>1900</v>
      </c>
    </row>
    <row r="2564" spans="1:11" x14ac:dyDescent="0.35">
      <c r="A2564" s="93"/>
      <c r="B2564" s="94"/>
      <c r="C2564" s="95"/>
      <c r="D2564" s="95"/>
      <c r="E2564" s="95"/>
      <c r="F2564" s="95"/>
      <c r="G2564" s="95"/>
      <c r="H2564" s="95"/>
      <c r="I2564" s="95">
        <f>Parts_Purchase[[#This Row],[Qty In]]*Parts_Purchase[[#This Row],[MRP]]</f>
        <v>0</v>
      </c>
      <c r="J2564" s="14">
        <f t="shared" si="88"/>
        <v>1</v>
      </c>
      <c r="K2564" s="37">
        <f t="shared" si="89"/>
        <v>1900</v>
      </c>
    </row>
    <row r="2565" spans="1:11" x14ac:dyDescent="0.35">
      <c r="A2565" s="93"/>
      <c r="B2565" s="94"/>
      <c r="C2565" s="95"/>
      <c r="D2565" s="95"/>
      <c r="E2565" s="95"/>
      <c r="F2565" s="95"/>
      <c r="G2565" s="95"/>
      <c r="H2565" s="95"/>
      <c r="I2565" s="95">
        <f>Parts_Purchase[[#This Row],[Qty In]]*Parts_Purchase[[#This Row],[MRP]]</f>
        <v>0</v>
      </c>
      <c r="J2565" s="14">
        <f t="shared" si="88"/>
        <v>1</v>
      </c>
      <c r="K2565" s="37">
        <f t="shared" si="89"/>
        <v>1900</v>
      </c>
    </row>
    <row r="2566" spans="1:11" x14ac:dyDescent="0.35">
      <c r="A2566" s="93"/>
      <c r="B2566" s="94"/>
      <c r="C2566" s="95"/>
      <c r="D2566" s="95"/>
      <c r="E2566" s="95"/>
      <c r="F2566" s="95"/>
      <c r="G2566" s="95"/>
      <c r="H2566" s="95"/>
      <c r="I2566" s="95">
        <f>Parts_Purchase[[#This Row],[Qty In]]*Parts_Purchase[[#This Row],[MRP]]</f>
        <v>0</v>
      </c>
      <c r="J2566" s="14">
        <f t="shared" si="88"/>
        <v>1</v>
      </c>
      <c r="K2566" s="37">
        <f t="shared" si="89"/>
        <v>1900</v>
      </c>
    </row>
    <row r="2567" spans="1:11" x14ac:dyDescent="0.35">
      <c r="A2567" s="93"/>
      <c r="B2567" s="94"/>
      <c r="C2567" s="95"/>
      <c r="D2567" s="95"/>
      <c r="E2567" s="95"/>
      <c r="F2567" s="95"/>
      <c r="G2567" s="95"/>
      <c r="H2567" s="95"/>
      <c r="I2567" s="95">
        <f>Parts_Purchase[[#This Row],[Qty In]]*Parts_Purchase[[#This Row],[MRP]]</f>
        <v>0</v>
      </c>
      <c r="J2567" s="14">
        <f t="shared" si="88"/>
        <v>1</v>
      </c>
      <c r="K2567" s="37">
        <f t="shared" si="89"/>
        <v>1900</v>
      </c>
    </row>
    <row r="2568" spans="1:11" x14ac:dyDescent="0.35">
      <c r="A2568" s="93"/>
      <c r="B2568" s="94"/>
      <c r="C2568" s="95"/>
      <c r="D2568" s="95"/>
      <c r="E2568" s="95"/>
      <c r="F2568" s="95"/>
      <c r="G2568" s="95"/>
      <c r="H2568" s="95"/>
      <c r="I2568" s="95">
        <f>Parts_Purchase[[#This Row],[Qty In]]*Parts_Purchase[[#This Row],[MRP]]</f>
        <v>0</v>
      </c>
      <c r="J2568" s="14">
        <f t="shared" si="88"/>
        <v>1</v>
      </c>
      <c r="K2568" s="37">
        <f t="shared" si="89"/>
        <v>1900</v>
      </c>
    </row>
    <row r="2569" spans="1:11" x14ac:dyDescent="0.35">
      <c r="A2569" s="93"/>
      <c r="B2569" s="94"/>
      <c r="C2569" s="95"/>
      <c r="D2569" s="95"/>
      <c r="E2569" s="95"/>
      <c r="F2569" s="95"/>
      <c r="G2569" s="95"/>
      <c r="H2569" s="95"/>
      <c r="I2569" s="95">
        <f>Parts_Purchase[[#This Row],[Qty In]]*Parts_Purchase[[#This Row],[MRP]]</f>
        <v>0</v>
      </c>
      <c r="J2569" s="14">
        <f t="shared" si="88"/>
        <v>1</v>
      </c>
      <c r="K2569" s="37">
        <f t="shared" si="89"/>
        <v>1900</v>
      </c>
    </row>
    <row r="2570" spans="1:11" x14ac:dyDescent="0.35">
      <c r="A2570" s="93"/>
      <c r="B2570" s="94"/>
      <c r="C2570" s="95"/>
      <c r="D2570" s="95"/>
      <c r="E2570" s="95"/>
      <c r="F2570" s="95"/>
      <c r="G2570" s="95"/>
      <c r="H2570" s="95"/>
      <c r="I2570" s="95">
        <f>Parts_Purchase[[#This Row],[Qty In]]*Parts_Purchase[[#This Row],[MRP]]</f>
        <v>0</v>
      </c>
      <c r="J2570" s="14">
        <f t="shared" si="88"/>
        <v>1</v>
      </c>
      <c r="K2570" s="37">
        <f t="shared" si="89"/>
        <v>1900</v>
      </c>
    </row>
    <row r="2571" spans="1:11" x14ac:dyDescent="0.35">
      <c r="A2571" s="93"/>
      <c r="B2571" s="94"/>
      <c r="C2571" s="95"/>
      <c r="D2571" s="95"/>
      <c r="E2571" s="95"/>
      <c r="F2571" s="95"/>
      <c r="G2571" s="95"/>
      <c r="H2571" s="95"/>
      <c r="I2571" s="95">
        <f>Parts_Purchase[[#This Row],[Qty In]]*Parts_Purchase[[#This Row],[MRP]]</f>
        <v>0</v>
      </c>
      <c r="J2571" s="14">
        <f t="shared" si="88"/>
        <v>1</v>
      </c>
      <c r="K2571" s="37">
        <f t="shared" si="89"/>
        <v>1900</v>
      </c>
    </row>
    <row r="2572" spans="1:11" x14ac:dyDescent="0.35">
      <c r="A2572" s="93"/>
      <c r="B2572" s="94"/>
      <c r="C2572" s="95"/>
      <c r="D2572" s="95"/>
      <c r="E2572" s="95"/>
      <c r="F2572" s="95"/>
      <c r="G2572" s="95"/>
      <c r="H2572" s="95"/>
      <c r="I2572" s="95">
        <f>Parts_Purchase[[#This Row],[Qty In]]*Parts_Purchase[[#This Row],[MRP]]</f>
        <v>0</v>
      </c>
      <c r="J2572" s="14">
        <f t="shared" si="88"/>
        <v>1</v>
      </c>
      <c r="K2572" s="37">
        <f t="shared" si="89"/>
        <v>1900</v>
      </c>
    </row>
    <row r="2573" spans="1:11" x14ac:dyDescent="0.35">
      <c r="A2573" s="93"/>
      <c r="B2573" s="94"/>
      <c r="C2573" s="95"/>
      <c r="D2573" s="95"/>
      <c r="E2573" s="95"/>
      <c r="F2573" s="95"/>
      <c r="G2573" s="95"/>
      <c r="H2573" s="95"/>
      <c r="I2573" s="95">
        <f>Parts_Purchase[[#This Row],[Qty In]]*Parts_Purchase[[#This Row],[MRP]]</f>
        <v>0</v>
      </c>
      <c r="J2573" s="14">
        <f t="shared" si="88"/>
        <v>1</v>
      </c>
      <c r="K2573" s="37">
        <f t="shared" si="89"/>
        <v>1900</v>
      </c>
    </row>
    <row r="2574" spans="1:11" x14ac:dyDescent="0.35">
      <c r="A2574" s="93"/>
      <c r="B2574" s="94"/>
      <c r="C2574" s="95"/>
      <c r="D2574" s="95"/>
      <c r="E2574" s="95"/>
      <c r="F2574" s="95"/>
      <c r="G2574" s="95"/>
      <c r="H2574" s="95"/>
      <c r="I2574" s="95">
        <f>Parts_Purchase[[#This Row],[Qty In]]*Parts_Purchase[[#This Row],[MRP]]</f>
        <v>0</v>
      </c>
      <c r="J2574" s="14">
        <f t="shared" si="88"/>
        <v>1</v>
      </c>
      <c r="K2574" s="37">
        <f t="shared" si="89"/>
        <v>1900</v>
      </c>
    </row>
    <row r="2575" spans="1:11" x14ac:dyDescent="0.35">
      <c r="A2575" s="93"/>
      <c r="B2575" s="94"/>
      <c r="C2575" s="95"/>
      <c r="D2575" s="95"/>
      <c r="E2575" s="95"/>
      <c r="F2575" s="95"/>
      <c r="G2575" s="95"/>
      <c r="H2575" s="95"/>
      <c r="I2575" s="95">
        <f>Parts_Purchase[[#This Row],[Qty In]]*Parts_Purchase[[#This Row],[MRP]]</f>
        <v>0</v>
      </c>
      <c r="J2575" s="14">
        <f t="shared" si="88"/>
        <v>1</v>
      </c>
      <c r="K2575" s="37">
        <f t="shared" si="89"/>
        <v>1900</v>
      </c>
    </row>
    <row r="2576" spans="1:11" x14ac:dyDescent="0.35">
      <c r="A2576" s="93"/>
      <c r="B2576" s="94"/>
      <c r="C2576" s="95"/>
      <c r="D2576" s="95"/>
      <c r="E2576" s="95"/>
      <c r="F2576" s="95"/>
      <c r="G2576" s="95"/>
      <c r="H2576" s="95"/>
      <c r="I2576" s="95">
        <f>Parts_Purchase[[#This Row],[Qty In]]*Parts_Purchase[[#This Row],[MRP]]</f>
        <v>0</v>
      </c>
      <c r="J2576" s="14">
        <f t="shared" si="88"/>
        <v>1</v>
      </c>
      <c r="K2576" s="37">
        <f t="shared" si="89"/>
        <v>1900</v>
      </c>
    </row>
    <row r="2577" spans="1:11" x14ac:dyDescent="0.35">
      <c r="A2577" s="93"/>
      <c r="B2577" s="94"/>
      <c r="C2577" s="95"/>
      <c r="D2577" s="95"/>
      <c r="E2577" s="95"/>
      <c r="F2577" s="95"/>
      <c r="G2577" s="95"/>
      <c r="H2577" s="95"/>
      <c r="I2577" s="95">
        <f>Parts_Purchase[[#This Row],[Qty In]]*Parts_Purchase[[#This Row],[MRP]]</f>
        <v>0</v>
      </c>
      <c r="J2577" s="14">
        <f t="shared" si="88"/>
        <v>1</v>
      </c>
      <c r="K2577" s="37">
        <f t="shared" si="89"/>
        <v>1900</v>
      </c>
    </row>
    <row r="2578" spans="1:11" x14ac:dyDescent="0.35">
      <c r="A2578" s="93"/>
      <c r="B2578" s="94"/>
      <c r="C2578" s="95"/>
      <c r="D2578" s="95"/>
      <c r="E2578" s="95"/>
      <c r="F2578" s="95"/>
      <c r="G2578" s="95"/>
      <c r="H2578" s="95"/>
      <c r="I2578" s="95">
        <f>Parts_Purchase[[#This Row],[Qty In]]*Parts_Purchase[[#This Row],[MRP]]</f>
        <v>0</v>
      </c>
      <c r="J2578" s="14">
        <f t="shared" si="88"/>
        <v>1</v>
      </c>
      <c r="K2578" s="37">
        <f t="shared" si="89"/>
        <v>1900</v>
      </c>
    </row>
    <row r="2579" spans="1:11" x14ac:dyDescent="0.35">
      <c r="A2579" s="93"/>
      <c r="B2579" s="94"/>
      <c r="C2579" s="95"/>
      <c r="D2579" s="95"/>
      <c r="E2579" s="95"/>
      <c r="F2579" s="95"/>
      <c r="G2579" s="95"/>
      <c r="H2579" s="95"/>
      <c r="I2579" s="95">
        <f>Parts_Purchase[[#This Row],[Qty In]]*Parts_Purchase[[#This Row],[MRP]]</f>
        <v>0</v>
      </c>
      <c r="J2579" s="14">
        <f t="shared" si="88"/>
        <v>1</v>
      </c>
      <c r="K2579" s="37">
        <f t="shared" si="89"/>
        <v>1900</v>
      </c>
    </row>
    <row r="2580" spans="1:11" x14ac:dyDescent="0.35">
      <c r="A2580" s="93"/>
      <c r="B2580" s="94"/>
      <c r="C2580" s="95"/>
      <c r="D2580" s="95"/>
      <c r="E2580" s="95"/>
      <c r="F2580" s="95"/>
      <c r="G2580" s="95"/>
      <c r="H2580" s="95"/>
      <c r="I2580" s="95">
        <f>Parts_Purchase[[#This Row],[Qty In]]*Parts_Purchase[[#This Row],[MRP]]</f>
        <v>0</v>
      </c>
      <c r="J2580" s="14">
        <f t="shared" si="88"/>
        <v>1</v>
      </c>
      <c r="K2580" s="37">
        <f t="shared" si="89"/>
        <v>1900</v>
      </c>
    </row>
    <row r="2581" spans="1:11" x14ac:dyDescent="0.35">
      <c r="A2581" s="93"/>
      <c r="B2581" s="94"/>
      <c r="C2581" s="95"/>
      <c r="D2581" s="95"/>
      <c r="E2581" s="95"/>
      <c r="F2581" s="95"/>
      <c r="G2581" s="95"/>
      <c r="H2581" s="95"/>
      <c r="I2581" s="95">
        <f>Parts_Purchase[[#This Row],[Qty In]]*Parts_Purchase[[#This Row],[MRP]]</f>
        <v>0</v>
      </c>
      <c r="J2581" s="14">
        <f t="shared" si="88"/>
        <v>1</v>
      </c>
      <c r="K2581" s="37">
        <f t="shared" si="89"/>
        <v>1900</v>
      </c>
    </row>
    <row r="2582" spans="1:11" x14ac:dyDescent="0.35">
      <c r="A2582" s="93"/>
      <c r="B2582" s="94"/>
      <c r="C2582" s="95"/>
      <c r="D2582" s="95"/>
      <c r="E2582" s="95"/>
      <c r="F2582" s="95"/>
      <c r="G2582" s="95"/>
      <c r="H2582" s="95"/>
      <c r="I2582" s="95">
        <f>Parts_Purchase[[#This Row],[Qty In]]*Parts_Purchase[[#This Row],[MRP]]</f>
        <v>0</v>
      </c>
      <c r="J2582" s="14">
        <f t="shared" si="88"/>
        <v>1</v>
      </c>
      <c r="K2582" s="37">
        <f t="shared" si="89"/>
        <v>1900</v>
      </c>
    </row>
    <row r="2583" spans="1:11" x14ac:dyDescent="0.35">
      <c r="A2583" s="93"/>
      <c r="B2583" s="94"/>
      <c r="C2583" s="95"/>
      <c r="D2583" s="95"/>
      <c r="E2583" s="95"/>
      <c r="F2583" s="95"/>
      <c r="G2583" s="95"/>
      <c r="H2583" s="95"/>
      <c r="I2583" s="95">
        <f>Parts_Purchase[[#This Row],[Qty In]]*Parts_Purchase[[#This Row],[MRP]]</f>
        <v>0</v>
      </c>
      <c r="J2583" s="14">
        <f t="shared" ref="J2583:J2646" si="90">MONTH(B2583)</f>
        <v>1</v>
      </c>
      <c r="K2583" s="37">
        <f t="shared" ref="K2583:K2646" si="91">YEAR(B2583)</f>
        <v>1900</v>
      </c>
    </row>
    <row r="2584" spans="1:11" x14ac:dyDescent="0.35">
      <c r="A2584" s="93"/>
      <c r="B2584" s="94"/>
      <c r="C2584" s="95"/>
      <c r="D2584" s="95"/>
      <c r="E2584" s="95"/>
      <c r="F2584" s="95"/>
      <c r="G2584" s="95"/>
      <c r="H2584" s="95"/>
      <c r="I2584" s="95">
        <f>Parts_Purchase[[#This Row],[Qty In]]*Parts_Purchase[[#This Row],[MRP]]</f>
        <v>0</v>
      </c>
      <c r="J2584" s="14">
        <f t="shared" si="90"/>
        <v>1</v>
      </c>
      <c r="K2584" s="37">
        <f t="shared" si="91"/>
        <v>1900</v>
      </c>
    </row>
    <row r="2585" spans="1:11" x14ac:dyDescent="0.35">
      <c r="A2585" s="93"/>
      <c r="B2585" s="94"/>
      <c r="C2585" s="95"/>
      <c r="D2585" s="95"/>
      <c r="E2585" s="95"/>
      <c r="F2585" s="95"/>
      <c r="G2585" s="95"/>
      <c r="H2585" s="95"/>
      <c r="I2585" s="95">
        <f>Parts_Purchase[[#This Row],[Qty In]]*Parts_Purchase[[#This Row],[MRP]]</f>
        <v>0</v>
      </c>
      <c r="J2585" s="14">
        <f t="shared" si="90"/>
        <v>1</v>
      </c>
      <c r="K2585" s="37">
        <f t="shared" si="91"/>
        <v>1900</v>
      </c>
    </row>
    <row r="2586" spans="1:11" x14ac:dyDescent="0.35">
      <c r="A2586" s="93"/>
      <c r="B2586" s="94"/>
      <c r="C2586" s="95"/>
      <c r="D2586" s="95"/>
      <c r="E2586" s="95"/>
      <c r="F2586" s="95"/>
      <c r="G2586" s="95"/>
      <c r="H2586" s="95"/>
      <c r="I2586" s="95">
        <f>Parts_Purchase[[#This Row],[Qty In]]*Parts_Purchase[[#This Row],[MRP]]</f>
        <v>0</v>
      </c>
      <c r="J2586" s="14">
        <f t="shared" si="90"/>
        <v>1</v>
      </c>
      <c r="K2586" s="37">
        <f t="shared" si="91"/>
        <v>1900</v>
      </c>
    </row>
    <row r="2587" spans="1:11" x14ac:dyDescent="0.35">
      <c r="A2587" s="93"/>
      <c r="B2587" s="94"/>
      <c r="C2587" s="95"/>
      <c r="D2587" s="95"/>
      <c r="E2587" s="95"/>
      <c r="F2587" s="95"/>
      <c r="G2587" s="95"/>
      <c r="H2587" s="95"/>
      <c r="I2587" s="95">
        <f>Parts_Purchase[[#This Row],[Qty In]]*Parts_Purchase[[#This Row],[MRP]]</f>
        <v>0</v>
      </c>
      <c r="J2587" s="14">
        <f t="shared" si="90"/>
        <v>1</v>
      </c>
      <c r="K2587" s="37">
        <f t="shared" si="91"/>
        <v>1900</v>
      </c>
    </row>
    <row r="2588" spans="1:11" x14ac:dyDescent="0.35">
      <c r="A2588" s="93"/>
      <c r="B2588" s="94"/>
      <c r="C2588" s="95"/>
      <c r="D2588" s="95"/>
      <c r="E2588" s="95"/>
      <c r="F2588" s="95"/>
      <c r="G2588" s="95"/>
      <c r="H2588" s="95"/>
      <c r="I2588" s="95">
        <f>Parts_Purchase[[#This Row],[Qty In]]*Parts_Purchase[[#This Row],[MRP]]</f>
        <v>0</v>
      </c>
      <c r="J2588" s="14">
        <f t="shared" si="90"/>
        <v>1</v>
      </c>
      <c r="K2588" s="37">
        <f t="shared" si="91"/>
        <v>1900</v>
      </c>
    </row>
    <row r="2589" spans="1:11" x14ac:dyDescent="0.35">
      <c r="A2589" s="93"/>
      <c r="B2589" s="94"/>
      <c r="C2589" s="95"/>
      <c r="D2589" s="95"/>
      <c r="E2589" s="95"/>
      <c r="F2589" s="95"/>
      <c r="G2589" s="95"/>
      <c r="H2589" s="95"/>
      <c r="I2589" s="95">
        <f>Parts_Purchase[[#This Row],[Qty In]]*Parts_Purchase[[#This Row],[MRP]]</f>
        <v>0</v>
      </c>
      <c r="J2589" s="14">
        <f t="shared" si="90"/>
        <v>1</v>
      </c>
      <c r="K2589" s="37">
        <f t="shared" si="91"/>
        <v>1900</v>
      </c>
    </row>
    <row r="2590" spans="1:11" x14ac:dyDescent="0.35">
      <c r="A2590" s="93"/>
      <c r="B2590" s="94"/>
      <c r="C2590" s="95"/>
      <c r="D2590" s="95"/>
      <c r="E2590" s="95"/>
      <c r="F2590" s="95"/>
      <c r="G2590" s="95"/>
      <c r="H2590" s="95"/>
      <c r="I2590" s="95">
        <f>Parts_Purchase[[#This Row],[Qty In]]*Parts_Purchase[[#This Row],[MRP]]</f>
        <v>0</v>
      </c>
      <c r="J2590" s="14">
        <f t="shared" si="90"/>
        <v>1</v>
      </c>
      <c r="K2590" s="37">
        <f t="shared" si="91"/>
        <v>1900</v>
      </c>
    </row>
    <row r="2591" spans="1:11" x14ac:dyDescent="0.35">
      <c r="A2591" s="93"/>
      <c r="B2591" s="94"/>
      <c r="C2591" s="95"/>
      <c r="D2591" s="95"/>
      <c r="E2591" s="95"/>
      <c r="F2591" s="95"/>
      <c r="G2591" s="95"/>
      <c r="H2591" s="95"/>
      <c r="I2591" s="95">
        <f>Parts_Purchase[[#This Row],[Qty In]]*Parts_Purchase[[#This Row],[MRP]]</f>
        <v>0</v>
      </c>
      <c r="J2591" s="14">
        <f t="shared" si="90"/>
        <v>1</v>
      </c>
      <c r="K2591" s="37">
        <f t="shared" si="91"/>
        <v>1900</v>
      </c>
    </row>
    <row r="2592" spans="1:11" x14ac:dyDescent="0.35">
      <c r="A2592" s="93"/>
      <c r="B2592" s="94"/>
      <c r="C2592" s="95"/>
      <c r="D2592" s="95"/>
      <c r="E2592" s="95"/>
      <c r="F2592" s="95"/>
      <c r="G2592" s="95"/>
      <c r="H2592" s="95"/>
      <c r="I2592" s="95">
        <f>Parts_Purchase[[#This Row],[Qty In]]*Parts_Purchase[[#This Row],[MRP]]</f>
        <v>0</v>
      </c>
      <c r="J2592" s="14">
        <f t="shared" si="90"/>
        <v>1</v>
      </c>
      <c r="K2592" s="37">
        <f t="shared" si="91"/>
        <v>1900</v>
      </c>
    </row>
    <row r="2593" spans="1:11" x14ac:dyDescent="0.35">
      <c r="A2593" s="93"/>
      <c r="B2593" s="94"/>
      <c r="C2593" s="95"/>
      <c r="D2593" s="95"/>
      <c r="E2593" s="95"/>
      <c r="F2593" s="95"/>
      <c r="G2593" s="95"/>
      <c r="H2593" s="95"/>
      <c r="I2593" s="95">
        <f>Parts_Purchase[[#This Row],[Qty In]]*Parts_Purchase[[#This Row],[MRP]]</f>
        <v>0</v>
      </c>
      <c r="J2593" s="14">
        <f t="shared" si="90"/>
        <v>1</v>
      </c>
      <c r="K2593" s="37">
        <f t="shared" si="91"/>
        <v>1900</v>
      </c>
    </row>
    <row r="2594" spans="1:11" x14ac:dyDescent="0.35">
      <c r="A2594" s="93"/>
      <c r="B2594" s="94"/>
      <c r="C2594" s="95"/>
      <c r="D2594" s="95"/>
      <c r="E2594" s="95"/>
      <c r="F2594" s="95"/>
      <c r="G2594" s="95"/>
      <c r="H2594" s="95"/>
      <c r="I2594" s="95">
        <f>Parts_Purchase[[#This Row],[Qty In]]*Parts_Purchase[[#This Row],[MRP]]</f>
        <v>0</v>
      </c>
      <c r="J2594" s="14">
        <f t="shared" si="90"/>
        <v>1</v>
      </c>
      <c r="K2594" s="37">
        <f t="shared" si="91"/>
        <v>1900</v>
      </c>
    </row>
    <row r="2595" spans="1:11" x14ac:dyDescent="0.35">
      <c r="A2595" s="93"/>
      <c r="B2595" s="94"/>
      <c r="C2595" s="95"/>
      <c r="D2595" s="95"/>
      <c r="E2595" s="95"/>
      <c r="F2595" s="95"/>
      <c r="G2595" s="95"/>
      <c r="H2595" s="95"/>
      <c r="I2595" s="95">
        <f>Parts_Purchase[[#This Row],[Qty In]]*Parts_Purchase[[#This Row],[MRP]]</f>
        <v>0</v>
      </c>
      <c r="J2595" s="14">
        <f t="shared" si="90"/>
        <v>1</v>
      </c>
      <c r="K2595" s="37">
        <f t="shared" si="91"/>
        <v>1900</v>
      </c>
    </row>
    <row r="2596" spans="1:11" x14ac:dyDescent="0.35">
      <c r="A2596" s="93"/>
      <c r="B2596" s="94"/>
      <c r="C2596" s="95"/>
      <c r="D2596" s="95"/>
      <c r="E2596" s="95"/>
      <c r="F2596" s="95"/>
      <c r="G2596" s="95"/>
      <c r="H2596" s="95"/>
      <c r="I2596" s="95">
        <f>Parts_Purchase[[#This Row],[Qty In]]*Parts_Purchase[[#This Row],[MRP]]</f>
        <v>0</v>
      </c>
      <c r="J2596" s="14">
        <f t="shared" si="90"/>
        <v>1</v>
      </c>
      <c r="K2596" s="37">
        <f t="shared" si="91"/>
        <v>1900</v>
      </c>
    </row>
    <row r="2597" spans="1:11" x14ac:dyDescent="0.35">
      <c r="A2597" s="93"/>
      <c r="B2597" s="94"/>
      <c r="C2597" s="95"/>
      <c r="D2597" s="95"/>
      <c r="E2597" s="95"/>
      <c r="F2597" s="95"/>
      <c r="G2597" s="95"/>
      <c r="H2597" s="95"/>
      <c r="I2597" s="95">
        <f>Parts_Purchase[[#This Row],[Qty In]]*Parts_Purchase[[#This Row],[MRP]]</f>
        <v>0</v>
      </c>
      <c r="J2597" s="14">
        <f t="shared" si="90"/>
        <v>1</v>
      </c>
      <c r="K2597" s="37">
        <f t="shared" si="91"/>
        <v>1900</v>
      </c>
    </row>
    <row r="2598" spans="1:11" x14ac:dyDescent="0.35">
      <c r="A2598" s="93"/>
      <c r="B2598" s="94"/>
      <c r="C2598" s="95"/>
      <c r="D2598" s="95"/>
      <c r="E2598" s="95"/>
      <c r="F2598" s="95"/>
      <c r="G2598" s="95"/>
      <c r="H2598" s="95"/>
      <c r="I2598" s="95">
        <f>Parts_Purchase[[#This Row],[Qty In]]*Parts_Purchase[[#This Row],[MRP]]</f>
        <v>0</v>
      </c>
      <c r="J2598" s="14">
        <f t="shared" si="90"/>
        <v>1</v>
      </c>
      <c r="K2598" s="37">
        <f t="shared" si="91"/>
        <v>1900</v>
      </c>
    </row>
    <row r="2599" spans="1:11" x14ac:dyDescent="0.35">
      <c r="A2599" s="93"/>
      <c r="B2599" s="94"/>
      <c r="C2599" s="95"/>
      <c r="D2599" s="95"/>
      <c r="E2599" s="95"/>
      <c r="F2599" s="95"/>
      <c r="G2599" s="95"/>
      <c r="H2599" s="95"/>
      <c r="I2599" s="95">
        <f>Parts_Purchase[[#This Row],[Qty In]]*Parts_Purchase[[#This Row],[MRP]]</f>
        <v>0</v>
      </c>
      <c r="J2599" s="14">
        <f t="shared" si="90"/>
        <v>1</v>
      </c>
      <c r="K2599" s="37">
        <f t="shared" si="91"/>
        <v>1900</v>
      </c>
    </row>
    <row r="2600" spans="1:11" x14ac:dyDescent="0.35">
      <c r="A2600" s="93"/>
      <c r="B2600" s="94"/>
      <c r="C2600" s="95"/>
      <c r="D2600" s="95"/>
      <c r="E2600" s="95"/>
      <c r="F2600" s="95"/>
      <c r="G2600" s="95"/>
      <c r="H2600" s="95"/>
      <c r="I2600" s="95">
        <f>Parts_Purchase[[#This Row],[Qty In]]*Parts_Purchase[[#This Row],[MRP]]</f>
        <v>0</v>
      </c>
      <c r="J2600" s="14">
        <f t="shared" si="90"/>
        <v>1</v>
      </c>
      <c r="K2600" s="37">
        <f t="shared" si="91"/>
        <v>1900</v>
      </c>
    </row>
    <row r="2601" spans="1:11" x14ac:dyDescent="0.35">
      <c r="A2601" s="93"/>
      <c r="B2601" s="94"/>
      <c r="C2601" s="95"/>
      <c r="D2601" s="95"/>
      <c r="E2601" s="95"/>
      <c r="F2601" s="95"/>
      <c r="G2601" s="95"/>
      <c r="H2601" s="95"/>
      <c r="I2601" s="95">
        <f>Parts_Purchase[[#This Row],[Qty In]]*Parts_Purchase[[#This Row],[MRP]]</f>
        <v>0</v>
      </c>
      <c r="J2601" s="14">
        <f t="shared" si="90"/>
        <v>1</v>
      </c>
      <c r="K2601" s="37">
        <f t="shared" si="91"/>
        <v>1900</v>
      </c>
    </row>
    <row r="2602" spans="1:11" x14ac:dyDescent="0.35">
      <c r="A2602" s="93"/>
      <c r="B2602" s="94"/>
      <c r="C2602" s="95"/>
      <c r="D2602" s="95"/>
      <c r="E2602" s="95"/>
      <c r="F2602" s="95"/>
      <c r="G2602" s="95"/>
      <c r="H2602" s="95"/>
      <c r="I2602" s="95">
        <f>Parts_Purchase[[#This Row],[Qty In]]*Parts_Purchase[[#This Row],[MRP]]</f>
        <v>0</v>
      </c>
      <c r="J2602" s="14">
        <f t="shared" si="90"/>
        <v>1</v>
      </c>
      <c r="K2602" s="37">
        <f t="shared" si="91"/>
        <v>1900</v>
      </c>
    </row>
    <row r="2603" spans="1:11" x14ac:dyDescent="0.35">
      <c r="A2603" s="93"/>
      <c r="B2603" s="94"/>
      <c r="C2603" s="95"/>
      <c r="D2603" s="95"/>
      <c r="E2603" s="95"/>
      <c r="F2603" s="95"/>
      <c r="G2603" s="95"/>
      <c r="H2603" s="95"/>
      <c r="I2603" s="95">
        <f>Parts_Purchase[[#This Row],[Qty In]]*Parts_Purchase[[#This Row],[MRP]]</f>
        <v>0</v>
      </c>
      <c r="J2603" s="14">
        <f t="shared" si="90"/>
        <v>1</v>
      </c>
      <c r="K2603" s="37">
        <f t="shared" si="91"/>
        <v>1900</v>
      </c>
    </row>
    <row r="2604" spans="1:11" x14ac:dyDescent="0.35">
      <c r="A2604" s="93"/>
      <c r="B2604" s="94"/>
      <c r="C2604" s="95"/>
      <c r="D2604" s="95"/>
      <c r="E2604" s="95"/>
      <c r="F2604" s="95"/>
      <c r="G2604" s="95"/>
      <c r="H2604" s="95"/>
      <c r="I2604" s="95">
        <f>Parts_Purchase[[#This Row],[Qty In]]*Parts_Purchase[[#This Row],[MRP]]</f>
        <v>0</v>
      </c>
      <c r="J2604" s="14">
        <f t="shared" si="90"/>
        <v>1</v>
      </c>
      <c r="K2604" s="37">
        <f t="shared" si="91"/>
        <v>1900</v>
      </c>
    </row>
    <row r="2605" spans="1:11" x14ac:dyDescent="0.35">
      <c r="A2605" s="93"/>
      <c r="B2605" s="94"/>
      <c r="C2605" s="95"/>
      <c r="D2605" s="95"/>
      <c r="E2605" s="95"/>
      <c r="F2605" s="95"/>
      <c r="G2605" s="95"/>
      <c r="H2605" s="95"/>
      <c r="I2605" s="95">
        <f>Parts_Purchase[[#This Row],[Qty In]]*Parts_Purchase[[#This Row],[MRP]]</f>
        <v>0</v>
      </c>
      <c r="J2605" s="14">
        <f t="shared" si="90"/>
        <v>1</v>
      </c>
      <c r="K2605" s="37">
        <f t="shared" si="91"/>
        <v>1900</v>
      </c>
    </row>
    <row r="2606" spans="1:11" x14ac:dyDescent="0.35">
      <c r="A2606" s="93"/>
      <c r="B2606" s="94"/>
      <c r="C2606" s="95"/>
      <c r="D2606" s="95"/>
      <c r="E2606" s="95"/>
      <c r="F2606" s="95"/>
      <c r="G2606" s="95"/>
      <c r="H2606" s="95"/>
      <c r="I2606" s="95">
        <f>Parts_Purchase[[#This Row],[Qty In]]*Parts_Purchase[[#This Row],[MRP]]</f>
        <v>0</v>
      </c>
      <c r="J2606" s="14">
        <f t="shared" si="90"/>
        <v>1</v>
      </c>
      <c r="K2606" s="37">
        <f t="shared" si="91"/>
        <v>1900</v>
      </c>
    </row>
    <row r="2607" spans="1:11" x14ac:dyDescent="0.35">
      <c r="A2607" s="93"/>
      <c r="B2607" s="94"/>
      <c r="C2607" s="95"/>
      <c r="D2607" s="95"/>
      <c r="E2607" s="95"/>
      <c r="F2607" s="95"/>
      <c r="G2607" s="95"/>
      <c r="H2607" s="95"/>
      <c r="I2607" s="95">
        <f>Parts_Purchase[[#This Row],[Qty In]]*Parts_Purchase[[#This Row],[MRP]]</f>
        <v>0</v>
      </c>
      <c r="J2607" s="14">
        <f t="shared" si="90"/>
        <v>1</v>
      </c>
      <c r="K2607" s="37">
        <f t="shared" si="91"/>
        <v>1900</v>
      </c>
    </row>
    <row r="2608" spans="1:11" x14ac:dyDescent="0.35">
      <c r="A2608" s="93"/>
      <c r="B2608" s="94"/>
      <c r="C2608" s="95"/>
      <c r="D2608" s="95"/>
      <c r="E2608" s="95"/>
      <c r="F2608" s="95"/>
      <c r="G2608" s="95"/>
      <c r="H2608" s="95"/>
      <c r="I2608" s="95">
        <f>Parts_Purchase[[#This Row],[Qty In]]*Parts_Purchase[[#This Row],[MRP]]</f>
        <v>0</v>
      </c>
      <c r="J2608" s="14">
        <f t="shared" si="90"/>
        <v>1</v>
      </c>
      <c r="K2608" s="37">
        <f t="shared" si="91"/>
        <v>1900</v>
      </c>
    </row>
    <row r="2609" spans="1:11" x14ac:dyDescent="0.35">
      <c r="A2609" s="93"/>
      <c r="B2609" s="94"/>
      <c r="C2609" s="95"/>
      <c r="D2609" s="95"/>
      <c r="E2609" s="95"/>
      <c r="F2609" s="95"/>
      <c r="G2609" s="95"/>
      <c r="H2609" s="95"/>
      <c r="I2609" s="95">
        <f>Parts_Purchase[[#This Row],[Qty In]]*Parts_Purchase[[#This Row],[MRP]]</f>
        <v>0</v>
      </c>
      <c r="J2609" s="14">
        <f t="shared" si="90"/>
        <v>1</v>
      </c>
      <c r="K2609" s="37">
        <f t="shared" si="91"/>
        <v>1900</v>
      </c>
    </row>
    <row r="2610" spans="1:11" x14ac:dyDescent="0.35">
      <c r="A2610" s="93"/>
      <c r="B2610" s="94"/>
      <c r="C2610" s="95"/>
      <c r="D2610" s="95"/>
      <c r="E2610" s="95"/>
      <c r="F2610" s="95"/>
      <c r="G2610" s="95"/>
      <c r="H2610" s="95"/>
      <c r="I2610" s="95">
        <f>Parts_Purchase[[#This Row],[Qty In]]*Parts_Purchase[[#This Row],[MRP]]</f>
        <v>0</v>
      </c>
      <c r="J2610" s="14">
        <f t="shared" si="90"/>
        <v>1</v>
      </c>
      <c r="K2610" s="37">
        <f t="shared" si="91"/>
        <v>1900</v>
      </c>
    </row>
    <row r="2611" spans="1:11" x14ac:dyDescent="0.35">
      <c r="A2611" s="93"/>
      <c r="B2611" s="94"/>
      <c r="C2611" s="95"/>
      <c r="D2611" s="95"/>
      <c r="E2611" s="95"/>
      <c r="F2611" s="95"/>
      <c r="G2611" s="95"/>
      <c r="H2611" s="95"/>
      <c r="I2611" s="95">
        <f>Parts_Purchase[[#This Row],[Qty In]]*Parts_Purchase[[#This Row],[MRP]]</f>
        <v>0</v>
      </c>
      <c r="J2611" s="14">
        <f t="shared" si="90"/>
        <v>1</v>
      </c>
      <c r="K2611" s="37">
        <f t="shared" si="91"/>
        <v>1900</v>
      </c>
    </row>
    <row r="2612" spans="1:11" x14ac:dyDescent="0.35">
      <c r="A2612" s="93"/>
      <c r="B2612" s="94"/>
      <c r="C2612" s="95"/>
      <c r="D2612" s="95"/>
      <c r="E2612" s="95"/>
      <c r="F2612" s="95"/>
      <c r="G2612" s="95"/>
      <c r="H2612" s="95"/>
      <c r="I2612" s="95">
        <f>Parts_Purchase[[#This Row],[Qty In]]*Parts_Purchase[[#This Row],[MRP]]</f>
        <v>0</v>
      </c>
      <c r="J2612" s="14">
        <f t="shared" si="90"/>
        <v>1</v>
      </c>
      <c r="K2612" s="37">
        <f t="shared" si="91"/>
        <v>1900</v>
      </c>
    </row>
    <row r="2613" spans="1:11" x14ac:dyDescent="0.35">
      <c r="A2613" s="93"/>
      <c r="B2613" s="94"/>
      <c r="C2613" s="95"/>
      <c r="D2613" s="95"/>
      <c r="E2613" s="95"/>
      <c r="F2613" s="95"/>
      <c r="G2613" s="95"/>
      <c r="H2613" s="95"/>
      <c r="I2613" s="95">
        <f>Parts_Purchase[[#This Row],[Qty In]]*Parts_Purchase[[#This Row],[MRP]]</f>
        <v>0</v>
      </c>
      <c r="J2613" s="14">
        <f t="shared" si="90"/>
        <v>1</v>
      </c>
      <c r="K2613" s="37">
        <f t="shared" si="91"/>
        <v>1900</v>
      </c>
    </row>
    <row r="2614" spans="1:11" x14ac:dyDescent="0.35">
      <c r="A2614" s="93"/>
      <c r="B2614" s="94"/>
      <c r="C2614" s="95"/>
      <c r="D2614" s="95"/>
      <c r="E2614" s="95"/>
      <c r="F2614" s="95"/>
      <c r="G2614" s="95"/>
      <c r="H2614" s="95"/>
      <c r="I2614" s="95">
        <f>Parts_Purchase[[#This Row],[Qty In]]*Parts_Purchase[[#This Row],[MRP]]</f>
        <v>0</v>
      </c>
      <c r="J2614" s="14">
        <f t="shared" si="90"/>
        <v>1</v>
      </c>
      <c r="K2614" s="37">
        <f t="shared" si="91"/>
        <v>1900</v>
      </c>
    </row>
    <row r="2615" spans="1:11" x14ac:dyDescent="0.35">
      <c r="A2615" s="93"/>
      <c r="B2615" s="94"/>
      <c r="C2615" s="95"/>
      <c r="D2615" s="95"/>
      <c r="E2615" s="95"/>
      <c r="F2615" s="95"/>
      <c r="G2615" s="95"/>
      <c r="H2615" s="95"/>
      <c r="I2615" s="95">
        <f>Parts_Purchase[[#This Row],[Qty In]]*Parts_Purchase[[#This Row],[MRP]]</f>
        <v>0</v>
      </c>
      <c r="J2615" s="14">
        <f t="shared" si="90"/>
        <v>1</v>
      </c>
      <c r="K2615" s="37">
        <f t="shared" si="91"/>
        <v>1900</v>
      </c>
    </row>
    <row r="2616" spans="1:11" x14ac:dyDescent="0.35">
      <c r="A2616" s="93"/>
      <c r="B2616" s="94"/>
      <c r="C2616" s="95"/>
      <c r="D2616" s="95"/>
      <c r="E2616" s="95"/>
      <c r="F2616" s="95"/>
      <c r="G2616" s="95"/>
      <c r="H2616" s="95"/>
      <c r="I2616" s="95">
        <f>Parts_Purchase[[#This Row],[Qty In]]*Parts_Purchase[[#This Row],[MRP]]</f>
        <v>0</v>
      </c>
      <c r="J2616" s="14">
        <f t="shared" si="90"/>
        <v>1</v>
      </c>
      <c r="K2616" s="37">
        <f t="shared" si="91"/>
        <v>1900</v>
      </c>
    </row>
    <row r="2617" spans="1:11" x14ac:dyDescent="0.35">
      <c r="A2617" s="93"/>
      <c r="B2617" s="94"/>
      <c r="C2617" s="95"/>
      <c r="D2617" s="95"/>
      <c r="E2617" s="95"/>
      <c r="F2617" s="95"/>
      <c r="G2617" s="95"/>
      <c r="H2617" s="95"/>
      <c r="I2617" s="95">
        <f>Parts_Purchase[[#This Row],[Qty In]]*Parts_Purchase[[#This Row],[MRP]]</f>
        <v>0</v>
      </c>
      <c r="J2617" s="14">
        <f t="shared" si="90"/>
        <v>1</v>
      </c>
      <c r="K2617" s="37">
        <f t="shared" si="91"/>
        <v>1900</v>
      </c>
    </row>
    <row r="2618" spans="1:11" x14ac:dyDescent="0.35">
      <c r="A2618" s="93"/>
      <c r="B2618" s="94"/>
      <c r="C2618" s="95"/>
      <c r="D2618" s="95"/>
      <c r="E2618" s="95"/>
      <c r="F2618" s="95"/>
      <c r="G2618" s="95"/>
      <c r="H2618" s="95"/>
      <c r="I2618" s="95">
        <f>Parts_Purchase[[#This Row],[Qty In]]*Parts_Purchase[[#This Row],[MRP]]</f>
        <v>0</v>
      </c>
      <c r="J2618" s="14">
        <f t="shared" si="90"/>
        <v>1</v>
      </c>
      <c r="K2618" s="37">
        <f t="shared" si="91"/>
        <v>1900</v>
      </c>
    </row>
    <row r="2619" spans="1:11" x14ac:dyDescent="0.35">
      <c r="A2619" s="93"/>
      <c r="B2619" s="94"/>
      <c r="C2619" s="95"/>
      <c r="D2619" s="95"/>
      <c r="E2619" s="95"/>
      <c r="F2619" s="95"/>
      <c r="G2619" s="95"/>
      <c r="H2619" s="95"/>
      <c r="I2619" s="95">
        <f>Parts_Purchase[[#This Row],[Qty In]]*Parts_Purchase[[#This Row],[MRP]]</f>
        <v>0</v>
      </c>
      <c r="J2619" s="14">
        <f t="shared" si="90"/>
        <v>1</v>
      </c>
      <c r="K2619" s="37">
        <f t="shared" si="91"/>
        <v>1900</v>
      </c>
    </row>
    <row r="2620" spans="1:11" x14ac:dyDescent="0.35">
      <c r="A2620" s="93"/>
      <c r="B2620" s="94"/>
      <c r="C2620" s="95"/>
      <c r="D2620" s="95"/>
      <c r="E2620" s="95"/>
      <c r="F2620" s="95"/>
      <c r="G2620" s="95"/>
      <c r="H2620" s="95"/>
      <c r="I2620" s="95">
        <f>Parts_Purchase[[#This Row],[Qty In]]*Parts_Purchase[[#This Row],[MRP]]</f>
        <v>0</v>
      </c>
      <c r="J2620" s="14">
        <f t="shared" si="90"/>
        <v>1</v>
      </c>
      <c r="K2620" s="37">
        <f t="shared" si="91"/>
        <v>1900</v>
      </c>
    </row>
    <row r="2621" spans="1:11" x14ac:dyDescent="0.35">
      <c r="A2621" s="93"/>
      <c r="B2621" s="94"/>
      <c r="C2621" s="95"/>
      <c r="D2621" s="95"/>
      <c r="E2621" s="95"/>
      <c r="F2621" s="95"/>
      <c r="G2621" s="95"/>
      <c r="H2621" s="95"/>
      <c r="I2621" s="95">
        <f>Parts_Purchase[[#This Row],[Qty In]]*Parts_Purchase[[#This Row],[MRP]]</f>
        <v>0</v>
      </c>
      <c r="J2621" s="14">
        <f t="shared" si="90"/>
        <v>1</v>
      </c>
      <c r="K2621" s="37">
        <f t="shared" si="91"/>
        <v>1900</v>
      </c>
    </row>
    <row r="2622" spans="1:11" x14ac:dyDescent="0.35">
      <c r="A2622" s="93"/>
      <c r="B2622" s="94"/>
      <c r="C2622" s="95"/>
      <c r="D2622" s="95"/>
      <c r="E2622" s="95"/>
      <c r="F2622" s="95"/>
      <c r="G2622" s="95"/>
      <c r="H2622" s="95"/>
      <c r="I2622" s="95">
        <f>Parts_Purchase[[#This Row],[Qty In]]*Parts_Purchase[[#This Row],[MRP]]</f>
        <v>0</v>
      </c>
      <c r="J2622" s="14">
        <f t="shared" si="90"/>
        <v>1</v>
      </c>
      <c r="K2622" s="37">
        <f t="shared" si="91"/>
        <v>1900</v>
      </c>
    </row>
    <row r="2623" spans="1:11" x14ac:dyDescent="0.35">
      <c r="A2623" s="93"/>
      <c r="B2623" s="94"/>
      <c r="C2623" s="95"/>
      <c r="D2623" s="95"/>
      <c r="E2623" s="95"/>
      <c r="F2623" s="95"/>
      <c r="G2623" s="95"/>
      <c r="H2623" s="95"/>
      <c r="I2623" s="95">
        <f>Parts_Purchase[[#This Row],[Qty In]]*Parts_Purchase[[#This Row],[MRP]]</f>
        <v>0</v>
      </c>
      <c r="J2623" s="14">
        <f t="shared" si="90"/>
        <v>1</v>
      </c>
      <c r="K2623" s="37">
        <f t="shared" si="91"/>
        <v>1900</v>
      </c>
    </row>
    <row r="2624" spans="1:11" x14ac:dyDescent="0.35">
      <c r="A2624" s="93"/>
      <c r="B2624" s="94"/>
      <c r="C2624" s="95"/>
      <c r="D2624" s="95"/>
      <c r="E2624" s="95"/>
      <c r="F2624" s="95"/>
      <c r="G2624" s="95"/>
      <c r="H2624" s="95"/>
      <c r="I2624" s="95">
        <f>Parts_Purchase[[#This Row],[Qty In]]*Parts_Purchase[[#This Row],[MRP]]</f>
        <v>0</v>
      </c>
      <c r="J2624" s="14">
        <f t="shared" si="90"/>
        <v>1</v>
      </c>
      <c r="K2624" s="37">
        <f t="shared" si="91"/>
        <v>1900</v>
      </c>
    </row>
    <row r="2625" spans="1:11" x14ac:dyDescent="0.35">
      <c r="A2625" s="93"/>
      <c r="B2625" s="94"/>
      <c r="C2625" s="95"/>
      <c r="D2625" s="95"/>
      <c r="E2625" s="95"/>
      <c r="F2625" s="95"/>
      <c r="G2625" s="95"/>
      <c r="H2625" s="95"/>
      <c r="I2625" s="95">
        <f>Parts_Purchase[[#This Row],[Qty In]]*Parts_Purchase[[#This Row],[MRP]]</f>
        <v>0</v>
      </c>
      <c r="J2625" s="14">
        <f t="shared" si="90"/>
        <v>1</v>
      </c>
      <c r="K2625" s="37">
        <f t="shared" si="91"/>
        <v>1900</v>
      </c>
    </row>
    <row r="2626" spans="1:11" x14ac:dyDescent="0.35">
      <c r="A2626" s="93"/>
      <c r="B2626" s="94"/>
      <c r="C2626" s="95"/>
      <c r="D2626" s="95"/>
      <c r="E2626" s="95"/>
      <c r="F2626" s="95"/>
      <c r="G2626" s="95"/>
      <c r="H2626" s="95"/>
      <c r="I2626" s="95">
        <f>Parts_Purchase[[#This Row],[Qty In]]*Parts_Purchase[[#This Row],[MRP]]</f>
        <v>0</v>
      </c>
      <c r="J2626" s="14">
        <f t="shared" si="90"/>
        <v>1</v>
      </c>
      <c r="K2626" s="37">
        <f t="shared" si="91"/>
        <v>1900</v>
      </c>
    </row>
    <row r="2627" spans="1:11" x14ac:dyDescent="0.35">
      <c r="A2627" s="93"/>
      <c r="B2627" s="94"/>
      <c r="C2627" s="95"/>
      <c r="D2627" s="95"/>
      <c r="E2627" s="95"/>
      <c r="F2627" s="95"/>
      <c r="G2627" s="95"/>
      <c r="H2627" s="95"/>
      <c r="I2627" s="95">
        <f>Parts_Purchase[[#This Row],[Qty In]]*Parts_Purchase[[#This Row],[MRP]]</f>
        <v>0</v>
      </c>
      <c r="J2627" s="14">
        <f t="shared" si="90"/>
        <v>1</v>
      </c>
      <c r="K2627" s="37">
        <f t="shared" si="91"/>
        <v>1900</v>
      </c>
    </row>
    <row r="2628" spans="1:11" x14ac:dyDescent="0.35">
      <c r="A2628" s="93"/>
      <c r="B2628" s="94"/>
      <c r="C2628" s="95"/>
      <c r="D2628" s="95"/>
      <c r="E2628" s="95"/>
      <c r="F2628" s="95"/>
      <c r="G2628" s="95"/>
      <c r="H2628" s="95"/>
      <c r="I2628" s="95">
        <f>Parts_Purchase[[#This Row],[Qty In]]*Parts_Purchase[[#This Row],[MRP]]</f>
        <v>0</v>
      </c>
      <c r="J2628" s="14">
        <f t="shared" si="90"/>
        <v>1</v>
      </c>
      <c r="K2628" s="37">
        <f t="shared" si="91"/>
        <v>1900</v>
      </c>
    </row>
    <row r="2629" spans="1:11" x14ac:dyDescent="0.35">
      <c r="A2629" s="93"/>
      <c r="B2629" s="94"/>
      <c r="C2629" s="95"/>
      <c r="D2629" s="95"/>
      <c r="E2629" s="95"/>
      <c r="F2629" s="95"/>
      <c r="G2629" s="95"/>
      <c r="H2629" s="95"/>
      <c r="I2629" s="95">
        <f>Parts_Purchase[[#This Row],[Qty In]]*Parts_Purchase[[#This Row],[MRP]]</f>
        <v>0</v>
      </c>
      <c r="J2629" s="14">
        <f t="shared" si="90"/>
        <v>1</v>
      </c>
      <c r="K2629" s="37">
        <f t="shared" si="91"/>
        <v>1900</v>
      </c>
    </row>
    <row r="2630" spans="1:11" x14ac:dyDescent="0.35">
      <c r="A2630" s="93"/>
      <c r="B2630" s="94"/>
      <c r="C2630" s="95"/>
      <c r="D2630" s="95"/>
      <c r="E2630" s="95"/>
      <c r="F2630" s="95"/>
      <c r="G2630" s="95"/>
      <c r="H2630" s="95"/>
      <c r="I2630" s="95">
        <f>Parts_Purchase[[#This Row],[Qty In]]*Parts_Purchase[[#This Row],[MRP]]</f>
        <v>0</v>
      </c>
      <c r="J2630" s="14">
        <f t="shared" si="90"/>
        <v>1</v>
      </c>
      <c r="K2630" s="37">
        <f t="shared" si="91"/>
        <v>1900</v>
      </c>
    </row>
    <row r="2631" spans="1:11" x14ac:dyDescent="0.35">
      <c r="A2631" s="93"/>
      <c r="B2631" s="94"/>
      <c r="C2631" s="95"/>
      <c r="D2631" s="95"/>
      <c r="E2631" s="95"/>
      <c r="F2631" s="95"/>
      <c r="G2631" s="95"/>
      <c r="H2631" s="95"/>
      <c r="I2631" s="95">
        <f>Parts_Purchase[[#This Row],[Qty In]]*Parts_Purchase[[#This Row],[MRP]]</f>
        <v>0</v>
      </c>
      <c r="J2631" s="14">
        <f t="shared" si="90"/>
        <v>1</v>
      </c>
      <c r="K2631" s="37">
        <f t="shared" si="91"/>
        <v>1900</v>
      </c>
    </row>
    <row r="2632" spans="1:11" x14ac:dyDescent="0.35">
      <c r="A2632" s="93"/>
      <c r="B2632" s="94"/>
      <c r="C2632" s="95"/>
      <c r="D2632" s="95"/>
      <c r="E2632" s="95"/>
      <c r="F2632" s="95"/>
      <c r="G2632" s="95"/>
      <c r="H2632" s="95"/>
      <c r="I2632" s="95">
        <f>Parts_Purchase[[#This Row],[Qty In]]*Parts_Purchase[[#This Row],[MRP]]</f>
        <v>0</v>
      </c>
      <c r="J2632" s="14">
        <f t="shared" si="90"/>
        <v>1</v>
      </c>
      <c r="K2632" s="37">
        <f t="shared" si="91"/>
        <v>1900</v>
      </c>
    </row>
    <row r="2633" spans="1:11" x14ac:dyDescent="0.35">
      <c r="A2633" s="93"/>
      <c r="B2633" s="94"/>
      <c r="C2633" s="95"/>
      <c r="D2633" s="95"/>
      <c r="E2633" s="95"/>
      <c r="F2633" s="95"/>
      <c r="G2633" s="95"/>
      <c r="H2633" s="95"/>
      <c r="I2633" s="95">
        <f>Parts_Purchase[[#This Row],[Qty In]]*Parts_Purchase[[#This Row],[MRP]]</f>
        <v>0</v>
      </c>
      <c r="J2633" s="14">
        <f t="shared" si="90"/>
        <v>1</v>
      </c>
      <c r="K2633" s="37">
        <f t="shared" si="91"/>
        <v>1900</v>
      </c>
    </row>
    <row r="2634" spans="1:11" x14ac:dyDescent="0.35">
      <c r="A2634" s="93"/>
      <c r="B2634" s="94"/>
      <c r="C2634" s="95"/>
      <c r="D2634" s="95"/>
      <c r="E2634" s="95"/>
      <c r="F2634" s="95"/>
      <c r="G2634" s="95"/>
      <c r="H2634" s="95"/>
      <c r="I2634" s="95">
        <f>Parts_Purchase[[#This Row],[Qty In]]*Parts_Purchase[[#This Row],[MRP]]</f>
        <v>0</v>
      </c>
      <c r="J2634" s="14">
        <f t="shared" si="90"/>
        <v>1</v>
      </c>
      <c r="K2634" s="37">
        <f t="shared" si="91"/>
        <v>1900</v>
      </c>
    </row>
    <row r="2635" spans="1:11" x14ac:dyDescent="0.35">
      <c r="A2635" s="93"/>
      <c r="B2635" s="94"/>
      <c r="C2635" s="95"/>
      <c r="D2635" s="95"/>
      <c r="E2635" s="95"/>
      <c r="F2635" s="95"/>
      <c r="G2635" s="95"/>
      <c r="H2635" s="95"/>
      <c r="I2635" s="95">
        <f>Parts_Purchase[[#This Row],[Qty In]]*Parts_Purchase[[#This Row],[MRP]]</f>
        <v>0</v>
      </c>
      <c r="J2635" s="14">
        <f t="shared" si="90"/>
        <v>1</v>
      </c>
      <c r="K2635" s="37">
        <f t="shared" si="91"/>
        <v>1900</v>
      </c>
    </row>
    <row r="2636" spans="1:11" x14ac:dyDescent="0.35">
      <c r="A2636" s="93"/>
      <c r="B2636" s="94"/>
      <c r="C2636" s="95"/>
      <c r="D2636" s="95"/>
      <c r="E2636" s="95"/>
      <c r="F2636" s="95"/>
      <c r="G2636" s="95"/>
      <c r="H2636" s="95"/>
      <c r="I2636" s="95">
        <f>Parts_Purchase[[#This Row],[Qty In]]*Parts_Purchase[[#This Row],[MRP]]</f>
        <v>0</v>
      </c>
      <c r="J2636" s="14">
        <f t="shared" si="90"/>
        <v>1</v>
      </c>
      <c r="K2636" s="37">
        <f t="shared" si="91"/>
        <v>1900</v>
      </c>
    </row>
    <row r="2637" spans="1:11" x14ac:dyDescent="0.35">
      <c r="A2637" s="93"/>
      <c r="B2637" s="94"/>
      <c r="C2637" s="95"/>
      <c r="D2637" s="95"/>
      <c r="E2637" s="95"/>
      <c r="F2637" s="95"/>
      <c r="G2637" s="95"/>
      <c r="H2637" s="95"/>
      <c r="I2637" s="95">
        <f>Parts_Purchase[[#This Row],[Qty In]]*Parts_Purchase[[#This Row],[MRP]]</f>
        <v>0</v>
      </c>
      <c r="J2637" s="14">
        <f t="shared" si="90"/>
        <v>1</v>
      </c>
      <c r="K2637" s="37">
        <f t="shared" si="91"/>
        <v>1900</v>
      </c>
    </row>
    <row r="2638" spans="1:11" x14ac:dyDescent="0.35">
      <c r="A2638" s="93"/>
      <c r="B2638" s="94"/>
      <c r="C2638" s="95"/>
      <c r="D2638" s="95"/>
      <c r="E2638" s="95"/>
      <c r="F2638" s="95"/>
      <c r="G2638" s="95"/>
      <c r="H2638" s="95"/>
      <c r="I2638" s="95">
        <f>Parts_Purchase[[#This Row],[Qty In]]*Parts_Purchase[[#This Row],[MRP]]</f>
        <v>0</v>
      </c>
      <c r="J2638" s="14">
        <f t="shared" si="90"/>
        <v>1</v>
      </c>
      <c r="K2638" s="37">
        <f t="shared" si="91"/>
        <v>1900</v>
      </c>
    </row>
    <row r="2639" spans="1:11" x14ac:dyDescent="0.35">
      <c r="A2639" s="93"/>
      <c r="B2639" s="94"/>
      <c r="C2639" s="95"/>
      <c r="D2639" s="95"/>
      <c r="E2639" s="95"/>
      <c r="F2639" s="95"/>
      <c r="G2639" s="95"/>
      <c r="H2639" s="95"/>
      <c r="I2639" s="95">
        <f>Parts_Purchase[[#This Row],[Qty In]]*Parts_Purchase[[#This Row],[MRP]]</f>
        <v>0</v>
      </c>
      <c r="J2639" s="14">
        <f t="shared" si="90"/>
        <v>1</v>
      </c>
      <c r="K2639" s="37">
        <f t="shared" si="91"/>
        <v>1900</v>
      </c>
    </row>
    <row r="2640" spans="1:11" x14ac:dyDescent="0.35">
      <c r="A2640" s="93"/>
      <c r="B2640" s="94"/>
      <c r="C2640" s="95"/>
      <c r="D2640" s="95"/>
      <c r="E2640" s="95"/>
      <c r="F2640" s="95"/>
      <c r="G2640" s="95"/>
      <c r="H2640" s="95"/>
      <c r="I2640" s="95">
        <f>Parts_Purchase[[#This Row],[Qty In]]*Parts_Purchase[[#This Row],[MRP]]</f>
        <v>0</v>
      </c>
      <c r="J2640" s="14">
        <f t="shared" si="90"/>
        <v>1</v>
      </c>
      <c r="K2640" s="37">
        <f t="shared" si="91"/>
        <v>1900</v>
      </c>
    </row>
    <row r="2641" spans="1:11" x14ac:dyDescent="0.35">
      <c r="A2641" s="93"/>
      <c r="B2641" s="94"/>
      <c r="C2641" s="95"/>
      <c r="D2641" s="95"/>
      <c r="E2641" s="95"/>
      <c r="F2641" s="95"/>
      <c r="G2641" s="95"/>
      <c r="H2641" s="95"/>
      <c r="I2641" s="95">
        <f>Parts_Purchase[[#This Row],[Qty In]]*Parts_Purchase[[#This Row],[MRP]]</f>
        <v>0</v>
      </c>
      <c r="J2641" s="14">
        <f t="shared" si="90"/>
        <v>1</v>
      </c>
      <c r="K2641" s="37">
        <f t="shared" si="91"/>
        <v>1900</v>
      </c>
    </row>
    <row r="2642" spans="1:11" x14ac:dyDescent="0.35">
      <c r="A2642" s="93"/>
      <c r="B2642" s="94"/>
      <c r="C2642" s="95"/>
      <c r="D2642" s="95"/>
      <c r="E2642" s="95"/>
      <c r="F2642" s="95"/>
      <c r="G2642" s="95"/>
      <c r="H2642" s="95"/>
      <c r="I2642" s="95">
        <f>Parts_Purchase[[#This Row],[Qty In]]*Parts_Purchase[[#This Row],[MRP]]</f>
        <v>0</v>
      </c>
      <c r="J2642" s="14">
        <f t="shared" si="90"/>
        <v>1</v>
      </c>
      <c r="K2642" s="37">
        <f t="shared" si="91"/>
        <v>1900</v>
      </c>
    </row>
    <row r="2643" spans="1:11" x14ac:dyDescent="0.35">
      <c r="A2643" s="93"/>
      <c r="B2643" s="94"/>
      <c r="C2643" s="95"/>
      <c r="D2643" s="95"/>
      <c r="E2643" s="95"/>
      <c r="F2643" s="95"/>
      <c r="G2643" s="95"/>
      <c r="H2643" s="95"/>
      <c r="I2643" s="95">
        <f>Parts_Purchase[[#This Row],[Qty In]]*Parts_Purchase[[#This Row],[MRP]]</f>
        <v>0</v>
      </c>
      <c r="J2643" s="14">
        <f t="shared" si="90"/>
        <v>1</v>
      </c>
      <c r="K2643" s="37">
        <f t="shared" si="91"/>
        <v>1900</v>
      </c>
    </row>
    <row r="2644" spans="1:11" x14ac:dyDescent="0.35">
      <c r="A2644" s="93"/>
      <c r="B2644" s="94"/>
      <c r="C2644" s="95"/>
      <c r="D2644" s="95"/>
      <c r="E2644" s="95"/>
      <c r="F2644" s="95"/>
      <c r="G2644" s="95"/>
      <c r="H2644" s="95"/>
      <c r="I2644" s="95">
        <f>Parts_Purchase[[#This Row],[Qty In]]*Parts_Purchase[[#This Row],[MRP]]</f>
        <v>0</v>
      </c>
      <c r="J2644" s="14">
        <f t="shared" si="90"/>
        <v>1</v>
      </c>
      <c r="K2644" s="37">
        <f t="shared" si="91"/>
        <v>1900</v>
      </c>
    </row>
    <row r="2645" spans="1:11" x14ac:dyDescent="0.35">
      <c r="A2645" s="93"/>
      <c r="B2645" s="94"/>
      <c r="C2645" s="95"/>
      <c r="D2645" s="95"/>
      <c r="E2645" s="95"/>
      <c r="F2645" s="95"/>
      <c r="G2645" s="95"/>
      <c r="H2645" s="95"/>
      <c r="I2645" s="95">
        <f>Parts_Purchase[[#This Row],[Qty In]]*Parts_Purchase[[#This Row],[MRP]]</f>
        <v>0</v>
      </c>
      <c r="J2645" s="14">
        <f t="shared" si="90"/>
        <v>1</v>
      </c>
      <c r="K2645" s="37">
        <f t="shared" si="91"/>
        <v>1900</v>
      </c>
    </row>
    <row r="2646" spans="1:11" x14ac:dyDescent="0.35">
      <c r="A2646" s="93"/>
      <c r="B2646" s="94"/>
      <c r="C2646" s="95"/>
      <c r="D2646" s="95"/>
      <c r="E2646" s="95"/>
      <c r="F2646" s="95"/>
      <c r="G2646" s="95"/>
      <c r="H2646" s="95"/>
      <c r="I2646" s="95">
        <f>Parts_Purchase[[#This Row],[Qty In]]*Parts_Purchase[[#This Row],[MRP]]</f>
        <v>0</v>
      </c>
      <c r="J2646" s="14">
        <f t="shared" si="90"/>
        <v>1</v>
      </c>
      <c r="K2646" s="37">
        <f t="shared" si="91"/>
        <v>1900</v>
      </c>
    </row>
    <row r="2647" spans="1:11" x14ac:dyDescent="0.35">
      <c r="A2647" s="93"/>
      <c r="B2647" s="94"/>
      <c r="C2647" s="95"/>
      <c r="D2647" s="95"/>
      <c r="E2647" s="95"/>
      <c r="F2647" s="95"/>
      <c r="G2647" s="95"/>
      <c r="H2647" s="95"/>
      <c r="I2647" s="95">
        <f>Parts_Purchase[[#This Row],[Qty In]]*Parts_Purchase[[#This Row],[MRP]]</f>
        <v>0</v>
      </c>
      <c r="J2647" s="14">
        <f t="shared" ref="J2647:J2710" si="92">MONTH(B2647)</f>
        <v>1</v>
      </c>
      <c r="K2647" s="37">
        <f t="shared" ref="K2647:K2710" si="93">YEAR(B2647)</f>
        <v>1900</v>
      </c>
    </row>
    <row r="2648" spans="1:11" x14ac:dyDescent="0.35">
      <c r="A2648" s="93"/>
      <c r="B2648" s="94"/>
      <c r="C2648" s="95"/>
      <c r="D2648" s="95"/>
      <c r="E2648" s="95"/>
      <c r="F2648" s="95"/>
      <c r="G2648" s="95"/>
      <c r="H2648" s="95"/>
      <c r="I2648" s="95">
        <f>Parts_Purchase[[#This Row],[Qty In]]*Parts_Purchase[[#This Row],[MRP]]</f>
        <v>0</v>
      </c>
      <c r="J2648" s="14">
        <f t="shared" si="92"/>
        <v>1</v>
      </c>
      <c r="K2648" s="37">
        <f t="shared" si="93"/>
        <v>1900</v>
      </c>
    </row>
    <row r="2649" spans="1:11" x14ac:dyDescent="0.35">
      <c r="A2649" s="93"/>
      <c r="B2649" s="94"/>
      <c r="C2649" s="95"/>
      <c r="D2649" s="95"/>
      <c r="E2649" s="95"/>
      <c r="F2649" s="95"/>
      <c r="G2649" s="95"/>
      <c r="H2649" s="95"/>
      <c r="I2649" s="95">
        <f>Parts_Purchase[[#This Row],[Qty In]]*Parts_Purchase[[#This Row],[MRP]]</f>
        <v>0</v>
      </c>
      <c r="J2649" s="14">
        <f t="shared" si="92"/>
        <v>1</v>
      </c>
      <c r="K2649" s="37">
        <f t="shared" si="93"/>
        <v>1900</v>
      </c>
    </row>
    <row r="2650" spans="1:11" x14ac:dyDescent="0.35">
      <c r="A2650" s="93"/>
      <c r="B2650" s="94"/>
      <c r="C2650" s="95"/>
      <c r="D2650" s="95"/>
      <c r="E2650" s="95"/>
      <c r="F2650" s="95"/>
      <c r="G2650" s="95"/>
      <c r="H2650" s="95"/>
      <c r="I2650" s="95">
        <f>Parts_Purchase[[#This Row],[Qty In]]*Parts_Purchase[[#This Row],[MRP]]</f>
        <v>0</v>
      </c>
      <c r="J2650" s="14">
        <f t="shared" si="92"/>
        <v>1</v>
      </c>
      <c r="K2650" s="37">
        <f t="shared" si="93"/>
        <v>1900</v>
      </c>
    </row>
    <row r="2651" spans="1:11" x14ac:dyDescent="0.35">
      <c r="A2651" s="93"/>
      <c r="B2651" s="94"/>
      <c r="C2651" s="95"/>
      <c r="D2651" s="95"/>
      <c r="E2651" s="95"/>
      <c r="F2651" s="95"/>
      <c r="G2651" s="95"/>
      <c r="H2651" s="95"/>
      <c r="I2651" s="95">
        <f>Parts_Purchase[[#This Row],[Qty In]]*Parts_Purchase[[#This Row],[MRP]]</f>
        <v>0</v>
      </c>
      <c r="J2651" s="14">
        <f t="shared" si="92"/>
        <v>1</v>
      </c>
      <c r="K2651" s="37">
        <f t="shared" si="93"/>
        <v>1900</v>
      </c>
    </row>
    <row r="2652" spans="1:11" x14ac:dyDescent="0.35">
      <c r="A2652" s="93"/>
      <c r="B2652" s="94"/>
      <c r="C2652" s="95"/>
      <c r="D2652" s="95"/>
      <c r="E2652" s="95"/>
      <c r="F2652" s="95"/>
      <c r="G2652" s="95"/>
      <c r="H2652" s="95"/>
      <c r="I2652" s="95">
        <f>Parts_Purchase[[#This Row],[Qty In]]*Parts_Purchase[[#This Row],[MRP]]</f>
        <v>0</v>
      </c>
      <c r="J2652" s="14">
        <f t="shared" si="92"/>
        <v>1</v>
      </c>
      <c r="K2652" s="37">
        <f t="shared" si="93"/>
        <v>1900</v>
      </c>
    </row>
    <row r="2653" spans="1:11" x14ac:dyDescent="0.35">
      <c r="A2653" s="93"/>
      <c r="B2653" s="94"/>
      <c r="C2653" s="95"/>
      <c r="D2653" s="95"/>
      <c r="E2653" s="95"/>
      <c r="F2653" s="95"/>
      <c r="G2653" s="95"/>
      <c r="H2653" s="95"/>
      <c r="I2653" s="95">
        <f>Parts_Purchase[[#This Row],[Qty In]]*Parts_Purchase[[#This Row],[MRP]]</f>
        <v>0</v>
      </c>
      <c r="J2653" s="14">
        <f t="shared" si="92"/>
        <v>1</v>
      </c>
      <c r="K2653" s="37">
        <f t="shared" si="93"/>
        <v>1900</v>
      </c>
    </row>
    <row r="2654" spans="1:11" x14ac:dyDescent="0.35">
      <c r="A2654" s="93"/>
      <c r="B2654" s="94"/>
      <c r="C2654" s="95"/>
      <c r="D2654" s="95"/>
      <c r="E2654" s="95"/>
      <c r="F2654" s="95"/>
      <c r="G2654" s="95"/>
      <c r="H2654" s="95"/>
      <c r="I2654" s="95">
        <f>Parts_Purchase[[#This Row],[Qty In]]*Parts_Purchase[[#This Row],[MRP]]</f>
        <v>0</v>
      </c>
      <c r="J2654" s="14">
        <f t="shared" si="92"/>
        <v>1</v>
      </c>
      <c r="K2654" s="37">
        <f t="shared" si="93"/>
        <v>1900</v>
      </c>
    </row>
    <row r="2655" spans="1:11" x14ac:dyDescent="0.35">
      <c r="A2655" s="93"/>
      <c r="B2655" s="94"/>
      <c r="C2655" s="95"/>
      <c r="D2655" s="95"/>
      <c r="E2655" s="95"/>
      <c r="F2655" s="95"/>
      <c r="G2655" s="95"/>
      <c r="H2655" s="95"/>
      <c r="I2655" s="95">
        <f>Parts_Purchase[[#This Row],[Qty In]]*Parts_Purchase[[#This Row],[MRP]]</f>
        <v>0</v>
      </c>
      <c r="J2655" s="14">
        <f t="shared" si="92"/>
        <v>1</v>
      </c>
      <c r="K2655" s="37">
        <f t="shared" si="93"/>
        <v>1900</v>
      </c>
    </row>
    <row r="2656" spans="1:11" x14ac:dyDescent="0.35">
      <c r="A2656" s="93"/>
      <c r="B2656" s="94"/>
      <c r="C2656" s="95"/>
      <c r="D2656" s="95"/>
      <c r="E2656" s="95"/>
      <c r="F2656" s="95"/>
      <c r="G2656" s="95"/>
      <c r="H2656" s="95"/>
      <c r="I2656" s="95">
        <f>Parts_Purchase[[#This Row],[Qty In]]*Parts_Purchase[[#This Row],[MRP]]</f>
        <v>0</v>
      </c>
      <c r="J2656" s="14">
        <f t="shared" si="92"/>
        <v>1</v>
      </c>
      <c r="K2656" s="37">
        <f t="shared" si="93"/>
        <v>1900</v>
      </c>
    </row>
    <row r="2657" spans="1:11" x14ac:dyDescent="0.35">
      <c r="A2657" s="93"/>
      <c r="B2657" s="94"/>
      <c r="C2657" s="95"/>
      <c r="D2657" s="95"/>
      <c r="E2657" s="95"/>
      <c r="F2657" s="95"/>
      <c r="G2657" s="95"/>
      <c r="H2657" s="95"/>
      <c r="I2657" s="95">
        <f>Parts_Purchase[[#This Row],[Qty In]]*Parts_Purchase[[#This Row],[MRP]]</f>
        <v>0</v>
      </c>
      <c r="J2657" s="14">
        <f t="shared" si="92"/>
        <v>1</v>
      </c>
      <c r="K2657" s="37">
        <f t="shared" si="93"/>
        <v>1900</v>
      </c>
    </row>
    <row r="2658" spans="1:11" x14ac:dyDescent="0.35">
      <c r="A2658" s="93"/>
      <c r="B2658" s="94"/>
      <c r="C2658" s="95"/>
      <c r="D2658" s="95"/>
      <c r="E2658" s="95"/>
      <c r="F2658" s="95"/>
      <c r="G2658" s="95"/>
      <c r="H2658" s="95"/>
      <c r="I2658" s="95">
        <f>Parts_Purchase[[#This Row],[Qty In]]*Parts_Purchase[[#This Row],[MRP]]</f>
        <v>0</v>
      </c>
      <c r="J2658" s="14">
        <f t="shared" si="92"/>
        <v>1</v>
      </c>
      <c r="K2658" s="37">
        <f t="shared" si="93"/>
        <v>1900</v>
      </c>
    </row>
    <row r="2659" spans="1:11" x14ac:dyDescent="0.35">
      <c r="A2659" s="93"/>
      <c r="B2659" s="94"/>
      <c r="C2659" s="95"/>
      <c r="D2659" s="95"/>
      <c r="E2659" s="95"/>
      <c r="F2659" s="95"/>
      <c r="G2659" s="95"/>
      <c r="H2659" s="95"/>
      <c r="I2659" s="95">
        <f>Parts_Purchase[[#This Row],[Qty In]]*Parts_Purchase[[#This Row],[MRP]]</f>
        <v>0</v>
      </c>
      <c r="J2659" s="14">
        <f t="shared" si="92"/>
        <v>1</v>
      </c>
      <c r="K2659" s="37">
        <f t="shared" si="93"/>
        <v>1900</v>
      </c>
    </row>
    <row r="2660" spans="1:11" x14ac:dyDescent="0.35">
      <c r="A2660" s="93"/>
      <c r="B2660" s="94"/>
      <c r="C2660" s="95"/>
      <c r="D2660" s="95"/>
      <c r="E2660" s="95"/>
      <c r="F2660" s="95"/>
      <c r="G2660" s="95"/>
      <c r="H2660" s="95"/>
      <c r="I2660" s="95">
        <f>Parts_Purchase[[#This Row],[Qty In]]*Parts_Purchase[[#This Row],[MRP]]</f>
        <v>0</v>
      </c>
      <c r="J2660" s="14">
        <f t="shared" si="92"/>
        <v>1</v>
      </c>
      <c r="K2660" s="37">
        <f t="shared" si="93"/>
        <v>1900</v>
      </c>
    </row>
    <row r="2661" spans="1:11" x14ac:dyDescent="0.35">
      <c r="A2661" s="93"/>
      <c r="B2661" s="94"/>
      <c r="C2661" s="95"/>
      <c r="D2661" s="95"/>
      <c r="E2661" s="95"/>
      <c r="F2661" s="95"/>
      <c r="G2661" s="95"/>
      <c r="H2661" s="95"/>
      <c r="I2661" s="95">
        <f>Parts_Purchase[[#This Row],[Qty In]]*Parts_Purchase[[#This Row],[MRP]]</f>
        <v>0</v>
      </c>
      <c r="J2661" s="14">
        <f t="shared" si="92"/>
        <v>1</v>
      </c>
      <c r="K2661" s="37">
        <f t="shared" si="93"/>
        <v>1900</v>
      </c>
    </row>
    <row r="2662" spans="1:11" x14ac:dyDescent="0.35">
      <c r="A2662" s="93"/>
      <c r="B2662" s="94"/>
      <c r="C2662" s="95"/>
      <c r="D2662" s="95"/>
      <c r="E2662" s="95"/>
      <c r="F2662" s="95"/>
      <c r="G2662" s="95"/>
      <c r="H2662" s="95"/>
      <c r="I2662" s="95">
        <f>Parts_Purchase[[#This Row],[Qty In]]*Parts_Purchase[[#This Row],[MRP]]</f>
        <v>0</v>
      </c>
      <c r="J2662" s="14">
        <f t="shared" si="92"/>
        <v>1</v>
      </c>
      <c r="K2662" s="37">
        <f t="shared" si="93"/>
        <v>1900</v>
      </c>
    </row>
    <row r="2663" spans="1:11" x14ac:dyDescent="0.35">
      <c r="A2663" s="93"/>
      <c r="B2663" s="94"/>
      <c r="C2663" s="95"/>
      <c r="D2663" s="95"/>
      <c r="E2663" s="95"/>
      <c r="F2663" s="95"/>
      <c r="G2663" s="95"/>
      <c r="H2663" s="95"/>
      <c r="I2663" s="95">
        <f>Parts_Purchase[[#This Row],[Qty In]]*Parts_Purchase[[#This Row],[MRP]]</f>
        <v>0</v>
      </c>
      <c r="J2663" s="14">
        <f t="shared" si="92"/>
        <v>1</v>
      </c>
      <c r="K2663" s="37">
        <f t="shared" si="93"/>
        <v>1900</v>
      </c>
    </row>
    <row r="2664" spans="1:11" x14ac:dyDescent="0.35">
      <c r="A2664" s="93"/>
      <c r="B2664" s="94"/>
      <c r="C2664" s="95"/>
      <c r="D2664" s="95"/>
      <c r="E2664" s="95"/>
      <c r="F2664" s="95"/>
      <c r="G2664" s="95"/>
      <c r="H2664" s="95"/>
      <c r="I2664" s="95">
        <f>Parts_Purchase[[#This Row],[Qty In]]*Parts_Purchase[[#This Row],[MRP]]</f>
        <v>0</v>
      </c>
      <c r="J2664" s="14">
        <f t="shared" si="92"/>
        <v>1</v>
      </c>
      <c r="K2664" s="37">
        <f t="shared" si="93"/>
        <v>1900</v>
      </c>
    </row>
    <row r="2665" spans="1:11" x14ac:dyDescent="0.35">
      <c r="A2665" s="93"/>
      <c r="B2665" s="94"/>
      <c r="C2665" s="95"/>
      <c r="D2665" s="95"/>
      <c r="E2665" s="95"/>
      <c r="F2665" s="95"/>
      <c r="G2665" s="95"/>
      <c r="H2665" s="95"/>
      <c r="I2665" s="95">
        <f>Parts_Purchase[[#This Row],[Qty In]]*Parts_Purchase[[#This Row],[MRP]]</f>
        <v>0</v>
      </c>
      <c r="J2665" s="14">
        <f t="shared" si="92"/>
        <v>1</v>
      </c>
      <c r="K2665" s="37">
        <f t="shared" si="93"/>
        <v>1900</v>
      </c>
    </row>
    <row r="2666" spans="1:11" x14ac:dyDescent="0.35">
      <c r="A2666" s="93"/>
      <c r="B2666" s="94"/>
      <c r="C2666" s="95"/>
      <c r="D2666" s="95"/>
      <c r="E2666" s="95"/>
      <c r="F2666" s="95"/>
      <c r="G2666" s="95"/>
      <c r="H2666" s="95"/>
      <c r="I2666" s="95">
        <f>Parts_Purchase[[#This Row],[Qty In]]*Parts_Purchase[[#This Row],[MRP]]</f>
        <v>0</v>
      </c>
      <c r="J2666" s="14">
        <f t="shared" si="92"/>
        <v>1</v>
      </c>
      <c r="K2666" s="37">
        <f t="shared" si="93"/>
        <v>1900</v>
      </c>
    </row>
    <row r="2667" spans="1:11" x14ac:dyDescent="0.35">
      <c r="A2667" s="93"/>
      <c r="B2667" s="94"/>
      <c r="C2667" s="95"/>
      <c r="D2667" s="95"/>
      <c r="E2667" s="95"/>
      <c r="F2667" s="95"/>
      <c r="G2667" s="95"/>
      <c r="H2667" s="95"/>
      <c r="I2667" s="95">
        <f>Parts_Purchase[[#This Row],[Qty In]]*Parts_Purchase[[#This Row],[MRP]]</f>
        <v>0</v>
      </c>
      <c r="J2667" s="14">
        <f t="shared" si="92"/>
        <v>1</v>
      </c>
      <c r="K2667" s="37">
        <f t="shared" si="93"/>
        <v>1900</v>
      </c>
    </row>
    <row r="2668" spans="1:11" x14ac:dyDescent="0.35">
      <c r="A2668" s="93"/>
      <c r="B2668" s="94"/>
      <c r="C2668" s="95"/>
      <c r="D2668" s="95"/>
      <c r="E2668" s="95"/>
      <c r="F2668" s="95"/>
      <c r="G2668" s="95"/>
      <c r="H2668" s="95"/>
      <c r="I2668" s="95">
        <f>Parts_Purchase[[#This Row],[Qty In]]*Parts_Purchase[[#This Row],[MRP]]</f>
        <v>0</v>
      </c>
      <c r="J2668" s="14">
        <f t="shared" si="92"/>
        <v>1</v>
      </c>
      <c r="K2668" s="37">
        <f t="shared" si="93"/>
        <v>1900</v>
      </c>
    </row>
    <row r="2669" spans="1:11" x14ac:dyDescent="0.35">
      <c r="A2669" s="93"/>
      <c r="B2669" s="94"/>
      <c r="C2669" s="95"/>
      <c r="D2669" s="95"/>
      <c r="E2669" s="95"/>
      <c r="F2669" s="95"/>
      <c r="G2669" s="95"/>
      <c r="H2669" s="95"/>
      <c r="I2669" s="95">
        <f>Parts_Purchase[[#This Row],[Qty In]]*Parts_Purchase[[#This Row],[MRP]]</f>
        <v>0</v>
      </c>
      <c r="J2669" s="14">
        <f t="shared" si="92"/>
        <v>1</v>
      </c>
      <c r="K2669" s="37">
        <f t="shared" si="93"/>
        <v>1900</v>
      </c>
    </row>
    <row r="2670" spans="1:11" x14ac:dyDescent="0.35">
      <c r="A2670" s="93"/>
      <c r="B2670" s="94"/>
      <c r="C2670" s="95"/>
      <c r="D2670" s="95"/>
      <c r="E2670" s="95"/>
      <c r="F2670" s="95"/>
      <c r="G2670" s="95"/>
      <c r="H2670" s="95"/>
      <c r="I2670" s="95">
        <f>Parts_Purchase[[#This Row],[Qty In]]*Parts_Purchase[[#This Row],[MRP]]</f>
        <v>0</v>
      </c>
      <c r="J2670" s="14">
        <f t="shared" si="92"/>
        <v>1</v>
      </c>
      <c r="K2670" s="37">
        <f t="shared" si="93"/>
        <v>1900</v>
      </c>
    </row>
    <row r="2671" spans="1:11" x14ac:dyDescent="0.35">
      <c r="A2671" s="93"/>
      <c r="B2671" s="94"/>
      <c r="C2671" s="95"/>
      <c r="D2671" s="95"/>
      <c r="E2671" s="95"/>
      <c r="F2671" s="95"/>
      <c r="G2671" s="95"/>
      <c r="H2671" s="95"/>
      <c r="I2671" s="95">
        <f>Parts_Purchase[[#This Row],[Qty In]]*Parts_Purchase[[#This Row],[MRP]]</f>
        <v>0</v>
      </c>
      <c r="J2671" s="14">
        <f t="shared" si="92"/>
        <v>1</v>
      </c>
      <c r="K2671" s="37">
        <f t="shared" si="93"/>
        <v>1900</v>
      </c>
    </row>
    <row r="2672" spans="1:11" x14ac:dyDescent="0.35">
      <c r="A2672" s="93"/>
      <c r="B2672" s="94"/>
      <c r="C2672" s="95"/>
      <c r="D2672" s="95"/>
      <c r="E2672" s="95"/>
      <c r="F2672" s="95"/>
      <c r="G2672" s="95"/>
      <c r="H2672" s="95"/>
      <c r="I2672" s="95">
        <f>Parts_Purchase[[#This Row],[Qty In]]*Parts_Purchase[[#This Row],[MRP]]</f>
        <v>0</v>
      </c>
      <c r="J2672" s="14">
        <f t="shared" si="92"/>
        <v>1</v>
      </c>
      <c r="K2672" s="37">
        <f t="shared" si="93"/>
        <v>1900</v>
      </c>
    </row>
    <row r="2673" spans="1:11" x14ac:dyDescent="0.35">
      <c r="A2673" s="93"/>
      <c r="B2673" s="94"/>
      <c r="C2673" s="95"/>
      <c r="D2673" s="95"/>
      <c r="E2673" s="95"/>
      <c r="F2673" s="95"/>
      <c r="G2673" s="95"/>
      <c r="H2673" s="95"/>
      <c r="I2673" s="95">
        <f>Parts_Purchase[[#This Row],[Qty In]]*Parts_Purchase[[#This Row],[MRP]]</f>
        <v>0</v>
      </c>
      <c r="J2673" s="14">
        <f t="shared" si="92"/>
        <v>1</v>
      </c>
      <c r="K2673" s="37">
        <f t="shared" si="93"/>
        <v>1900</v>
      </c>
    </row>
    <row r="2674" spans="1:11" x14ac:dyDescent="0.35">
      <c r="A2674" s="93"/>
      <c r="B2674" s="94"/>
      <c r="C2674" s="95"/>
      <c r="D2674" s="95"/>
      <c r="E2674" s="95"/>
      <c r="F2674" s="95"/>
      <c r="G2674" s="95"/>
      <c r="H2674" s="95"/>
      <c r="I2674" s="95">
        <f>Parts_Purchase[[#This Row],[Qty In]]*Parts_Purchase[[#This Row],[MRP]]</f>
        <v>0</v>
      </c>
      <c r="J2674" s="14">
        <f t="shared" si="92"/>
        <v>1</v>
      </c>
      <c r="K2674" s="37">
        <f t="shared" si="93"/>
        <v>1900</v>
      </c>
    </row>
    <row r="2675" spans="1:11" x14ac:dyDescent="0.35">
      <c r="A2675" s="93"/>
      <c r="B2675" s="94"/>
      <c r="C2675" s="95"/>
      <c r="D2675" s="95"/>
      <c r="E2675" s="95"/>
      <c r="F2675" s="95"/>
      <c r="G2675" s="95"/>
      <c r="H2675" s="95"/>
      <c r="I2675" s="95">
        <f>Parts_Purchase[[#This Row],[Qty In]]*Parts_Purchase[[#This Row],[MRP]]</f>
        <v>0</v>
      </c>
      <c r="J2675" s="14">
        <f t="shared" si="92"/>
        <v>1</v>
      </c>
      <c r="K2675" s="37">
        <f t="shared" si="93"/>
        <v>1900</v>
      </c>
    </row>
    <row r="2676" spans="1:11" x14ac:dyDescent="0.35">
      <c r="A2676" s="93"/>
      <c r="B2676" s="94"/>
      <c r="C2676" s="95"/>
      <c r="D2676" s="95"/>
      <c r="E2676" s="95"/>
      <c r="F2676" s="95"/>
      <c r="G2676" s="95"/>
      <c r="H2676" s="95"/>
      <c r="I2676" s="95">
        <f>Parts_Purchase[[#This Row],[Qty In]]*Parts_Purchase[[#This Row],[MRP]]</f>
        <v>0</v>
      </c>
      <c r="J2676" s="14">
        <f t="shared" si="92"/>
        <v>1</v>
      </c>
      <c r="K2676" s="37">
        <f t="shared" si="93"/>
        <v>1900</v>
      </c>
    </row>
    <row r="2677" spans="1:11" x14ac:dyDescent="0.35">
      <c r="A2677" s="93"/>
      <c r="B2677" s="94"/>
      <c r="C2677" s="95"/>
      <c r="D2677" s="95"/>
      <c r="E2677" s="95"/>
      <c r="F2677" s="95"/>
      <c r="G2677" s="95"/>
      <c r="H2677" s="95"/>
      <c r="I2677" s="95">
        <f>Parts_Purchase[[#This Row],[Qty In]]*Parts_Purchase[[#This Row],[MRP]]</f>
        <v>0</v>
      </c>
      <c r="J2677" s="14">
        <f t="shared" si="92"/>
        <v>1</v>
      </c>
      <c r="K2677" s="37">
        <f t="shared" si="93"/>
        <v>1900</v>
      </c>
    </row>
    <row r="2678" spans="1:11" x14ac:dyDescent="0.35">
      <c r="A2678" s="93"/>
      <c r="B2678" s="94"/>
      <c r="C2678" s="95"/>
      <c r="D2678" s="95"/>
      <c r="E2678" s="95"/>
      <c r="F2678" s="95"/>
      <c r="G2678" s="95"/>
      <c r="H2678" s="95"/>
      <c r="I2678" s="95">
        <f>Parts_Purchase[[#This Row],[Qty In]]*Parts_Purchase[[#This Row],[MRP]]</f>
        <v>0</v>
      </c>
      <c r="J2678" s="14">
        <f t="shared" si="92"/>
        <v>1</v>
      </c>
      <c r="K2678" s="37">
        <f t="shared" si="93"/>
        <v>1900</v>
      </c>
    </row>
    <row r="2679" spans="1:11" x14ac:dyDescent="0.35">
      <c r="A2679" s="93"/>
      <c r="B2679" s="94"/>
      <c r="C2679" s="95"/>
      <c r="D2679" s="95"/>
      <c r="E2679" s="95"/>
      <c r="F2679" s="95"/>
      <c r="G2679" s="95"/>
      <c r="H2679" s="95"/>
      <c r="I2679" s="95">
        <f>Parts_Purchase[[#This Row],[Qty In]]*Parts_Purchase[[#This Row],[MRP]]</f>
        <v>0</v>
      </c>
      <c r="J2679" s="14">
        <f t="shared" si="92"/>
        <v>1</v>
      </c>
      <c r="K2679" s="37">
        <f t="shared" si="93"/>
        <v>1900</v>
      </c>
    </row>
    <row r="2680" spans="1:11" x14ac:dyDescent="0.35">
      <c r="A2680" s="93"/>
      <c r="B2680" s="94"/>
      <c r="C2680" s="95"/>
      <c r="D2680" s="95"/>
      <c r="E2680" s="95"/>
      <c r="F2680" s="95"/>
      <c r="G2680" s="95"/>
      <c r="H2680" s="95"/>
      <c r="I2680" s="95">
        <f>Parts_Purchase[[#This Row],[Qty In]]*Parts_Purchase[[#This Row],[MRP]]</f>
        <v>0</v>
      </c>
      <c r="J2680" s="14">
        <f t="shared" si="92"/>
        <v>1</v>
      </c>
      <c r="K2680" s="37">
        <f t="shared" si="93"/>
        <v>1900</v>
      </c>
    </row>
    <row r="2681" spans="1:11" x14ac:dyDescent="0.35">
      <c r="A2681" s="93"/>
      <c r="B2681" s="94"/>
      <c r="C2681" s="95"/>
      <c r="D2681" s="95"/>
      <c r="E2681" s="95"/>
      <c r="F2681" s="95"/>
      <c r="G2681" s="95"/>
      <c r="H2681" s="95"/>
      <c r="I2681" s="95">
        <f>Parts_Purchase[[#This Row],[Qty In]]*Parts_Purchase[[#This Row],[MRP]]</f>
        <v>0</v>
      </c>
      <c r="J2681" s="14">
        <f t="shared" si="92"/>
        <v>1</v>
      </c>
      <c r="K2681" s="37">
        <f t="shared" si="93"/>
        <v>1900</v>
      </c>
    </row>
    <row r="2682" spans="1:11" x14ac:dyDescent="0.35">
      <c r="A2682" s="93"/>
      <c r="B2682" s="94"/>
      <c r="C2682" s="95"/>
      <c r="D2682" s="95"/>
      <c r="E2682" s="95"/>
      <c r="F2682" s="95"/>
      <c r="G2682" s="95"/>
      <c r="H2682" s="95"/>
      <c r="I2682" s="95">
        <f>Parts_Purchase[[#This Row],[Qty In]]*Parts_Purchase[[#This Row],[MRP]]</f>
        <v>0</v>
      </c>
      <c r="J2682" s="14">
        <f t="shared" si="92"/>
        <v>1</v>
      </c>
      <c r="K2682" s="37">
        <f t="shared" si="93"/>
        <v>1900</v>
      </c>
    </row>
    <row r="2683" spans="1:11" x14ac:dyDescent="0.35">
      <c r="A2683" s="93"/>
      <c r="B2683" s="94"/>
      <c r="C2683" s="95"/>
      <c r="D2683" s="95"/>
      <c r="E2683" s="95"/>
      <c r="F2683" s="95"/>
      <c r="G2683" s="95"/>
      <c r="H2683" s="95"/>
      <c r="I2683" s="95">
        <f>Parts_Purchase[[#This Row],[Qty In]]*Parts_Purchase[[#This Row],[MRP]]</f>
        <v>0</v>
      </c>
      <c r="J2683" s="14">
        <f t="shared" si="92"/>
        <v>1</v>
      </c>
      <c r="K2683" s="37">
        <f t="shared" si="93"/>
        <v>1900</v>
      </c>
    </row>
    <row r="2684" spans="1:11" x14ac:dyDescent="0.35">
      <c r="A2684" s="93"/>
      <c r="B2684" s="94"/>
      <c r="C2684" s="95"/>
      <c r="D2684" s="95"/>
      <c r="E2684" s="95"/>
      <c r="F2684" s="95"/>
      <c r="G2684" s="95"/>
      <c r="H2684" s="95"/>
      <c r="I2684" s="95">
        <f>Parts_Purchase[[#This Row],[Qty In]]*Parts_Purchase[[#This Row],[MRP]]</f>
        <v>0</v>
      </c>
      <c r="J2684" s="14">
        <f t="shared" si="92"/>
        <v>1</v>
      </c>
      <c r="K2684" s="37">
        <f t="shared" si="93"/>
        <v>1900</v>
      </c>
    </row>
    <row r="2685" spans="1:11" x14ac:dyDescent="0.35">
      <c r="A2685" s="93"/>
      <c r="B2685" s="94"/>
      <c r="C2685" s="95"/>
      <c r="D2685" s="95"/>
      <c r="E2685" s="95"/>
      <c r="F2685" s="95"/>
      <c r="G2685" s="95"/>
      <c r="H2685" s="95"/>
      <c r="I2685" s="95">
        <f>Parts_Purchase[[#This Row],[Qty In]]*Parts_Purchase[[#This Row],[MRP]]</f>
        <v>0</v>
      </c>
      <c r="J2685" s="14">
        <f t="shared" si="92"/>
        <v>1</v>
      </c>
      <c r="K2685" s="37">
        <f t="shared" si="93"/>
        <v>1900</v>
      </c>
    </row>
    <row r="2686" spans="1:11" x14ac:dyDescent="0.35">
      <c r="A2686" s="93"/>
      <c r="B2686" s="94"/>
      <c r="C2686" s="95"/>
      <c r="D2686" s="95"/>
      <c r="E2686" s="95"/>
      <c r="F2686" s="95"/>
      <c r="G2686" s="95"/>
      <c r="H2686" s="95"/>
      <c r="I2686" s="95">
        <f>Parts_Purchase[[#This Row],[Qty In]]*Parts_Purchase[[#This Row],[MRP]]</f>
        <v>0</v>
      </c>
      <c r="J2686" s="14">
        <f t="shared" si="92"/>
        <v>1</v>
      </c>
      <c r="K2686" s="37">
        <f t="shared" si="93"/>
        <v>1900</v>
      </c>
    </row>
    <row r="2687" spans="1:11" x14ac:dyDescent="0.35">
      <c r="A2687" s="93"/>
      <c r="B2687" s="94"/>
      <c r="C2687" s="95"/>
      <c r="D2687" s="95"/>
      <c r="E2687" s="95"/>
      <c r="F2687" s="95"/>
      <c r="G2687" s="95"/>
      <c r="H2687" s="95"/>
      <c r="I2687" s="95">
        <f>Parts_Purchase[[#This Row],[Qty In]]*Parts_Purchase[[#This Row],[MRP]]</f>
        <v>0</v>
      </c>
      <c r="J2687" s="14">
        <f t="shared" si="92"/>
        <v>1</v>
      </c>
      <c r="K2687" s="37">
        <f t="shared" si="93"/>
        <v>1900</v>
      </c>
    </row>
    <row r="2688" spans="1:11" x14ac:dyDescent="0.35">
      <c r="A2688" s="93"/>
      <c r="B2688" s="94"/>
      <c r="C2688" s="95"/>
      <c r="D2688" s="95"/>
      <c r="E2688" s="95"/>
      <c r="F2688" s="95"/>
      <c r="G2688" s="95"/>
      <c r="H2688" s="95"/>
      <c r="I2688" s="95">
        <f>Parts_Purchase[[#This Row],[Qty In]]*Parts_Purchase[[#This Row],[MRP]]</f>
        <v>0</v>
      </c>
      <c r="J2688" s="14">
        <f t="shared" si="92"/>
        <v>1</v>
      </c>
      <c r="K2688" s="37">
        <f t="shared" si="93"/>
        <v>1900</v>
      </c>
    </row>
    <row r="2689" spans="1:11" x14ac:dyDescent="0.35">
      <c r="A2689" s="93"/>
      <c r="B2689" s="94"/>
      <c r="C2689" s="95"/>
      <c r="D2689" s="95"/>
      <c r="E2689" s="95"/>
      <c r="F2689" s="95"/>
      <c r="G2689" s="95"/>
      <c r="H2689" s="95"/>
      <c r="I2689" s="95">
        <f>Parts_Purchase[[#This Row],[Qty In]]*Parts_Purchase[[#This Row],[MRP]]</f>
        <v>0</v>
      </c>
      <c r="J2689" s="14">
        <f t="shared" si="92"/>
        <v>1</v>
      </c>
      <c r="K2689" s="37">
        <f t="shared" si="93"/>
        <v>1900</v>
      </c>
    </row>
    <row r="2690" spans="1:11" x14ac:dyDescent="0.35">
      <c r="A2690" s="93"/>
      <c r="B2690" s="94"/>
      <c r="C2690" s="95"/>
      <c r="D2690" s="95"/>
      <c r="E2690" s="95"/>
      <c r="F2690" s="95"/>
      <c r="G2690" s="95"/>
      <c r="H2690" s="95"/>
      <c r="I2690" s="95">
        <f>Parts_Purchase[[#This Row],[Qty In]]*Parts_Purchase[[#This Row],[MRP]]</f>
        <v>0</v>
      </c>
      <c r="J2690" s="14">
        <f t="shared" si="92"/>
        <v>1</v>
      </c>
      <c r="K2690" s="37">
        <f t="shared" si="93"/>
        <v>1900</v>
      </c>
    </row>
    <row r="2691" spans="1:11" x14ac:dyDescent="0.35">
      <c r="A2691" s="93"/>
      <c r="B2691" s="94"/>
      <c r="C2691" s="95"/>
      <c r="D2691" s="95"/>
      <c r="E2691" s="95"/>
      <c r="F2691" s="95"/>
      <c r="G2691" s="95"/>
      <c r="H2691" s="95"/>
      <c r="I2691" s="95">
        <f>Parts_Purchase[[#This Row],[Qty In]]*Parts_Purchase[[#This Row],[MRP]]</f>
        <v>0</v>
      </c>
      <c r="J2691" s="14">
        <f t="shared" si="92"/>
        <v>1</v>
      </c>
      <c r="K2691" s="37">
        <f t="shared" si="93"/>
        <v>1900</v>
      </c>
    </row>
    <row r="2692" spans="1:11" x14ac:dyDescent="0.35">
      <c r="A2692" s="93"/>
      <c r="B2692" s="94"/>
      <c r="C2692" s="95"/>
      <c r="D2692" s="95"/>
      <c r="E2692" s="95"/>
      <c r="F2692" s="95"/>
      <c r="G2692" s="95"/>
      <c r="H2692" s="95"/>
      <c r="I2692" s="95">
        <f>Parts_Purchase[[#This Row],[Qty In]]*Parts_Purchase[[#This Row],[MRP]]</f>
        <v>0</v>
      </c>
      <c r="J2692" s="14">
        <f t="shared" si="92"/>
        <v>1</v>
      </c>
      <c r="K2692" s="37">
        <f t="shared" si="93"/>
        <v>1900</v>
      </c>
    </row>
    <row r="2693" spans="1:11" x14ac:dyDescent="0.35">
      <c r="A2693" s="93"/>
      <c r="B2693" s="94"/>
      <c r="C2693" s="95"/>
      <c r="D2693" s="95"/>
      <c r="E2693" s="95"/>
      <c r="F2693" s="95"/>
      <c r="G2693" s="95"/>
      <c r="H2693" s="95"/>
      <c r="I2693" s="95">
        <f>Parts_Purchase[[#This Row],[Qty In]]*Parts_Purchase[[#This Row],[MRP]]</f>
        <v>0</v>
      </c>
      <c r="J2693" s="14">
        <f t="shared" si="92"/>
        <v>1</v>
      </c>
      <c r="K2693" s="37">
        <f t="shared" si="93"/>
        <v>1900</v>
      </c>
    </row>
    <row r="2694" spans="1:11" x14ac:dyDescent="0.35">
      <c r="A2694" s="93"/>
      <c r="B2694" s="94"/>
      <c r="C2694" s="95"/>
      <c r="D2694" s="95"/>
      <c r="E2694" s="95"/>
      <c r="F2694" s="95"/>
      <c r="G2694" s="95"/>
      <c r="H2694" s="95"/>
      <c r="I2694" s="95">
        <f>Parts_Purchase[[#This Row],[Qty In]]*Parts_Purchase[[#This Row],[MRP]]</f>
        <v>0</v>
      </c>
      <c r="J2694" s="14">
        <f t="shared" si="92"/>
        <v>1</v>
      </c>
      <c r="K2694" s="37">
        <f t="shared" si="93"/>
        <v>1900</v>
      </c>
    </row>
    <row r="2695" spans="1:11" x14ac:dyDescent="0.35">
      <c r="A2695" s="93"/>
      <c r="B2695" s="94"/>
      <c r="C2695" s="95"/>
      <c r="D2695" s="95"/>
      <c r="E2695" s="95"/>
      <c r="F2695" s="95"/>
      <c r="G2695" s="95"/>
      <c r="H2695" s="95"/>
      <c r="I2695" s="95">
        <f>Parts_Purchase[[#This Row],[Qty In]]*Parts_Purchase[[#This Row],[MRP]]</f>
        <v>0</v>
      </c>
      <c r="J2695" s="14">
        <f t="shared" si="92"/>
        <v>1</v>
      </c>
      <c r="K2695" s="37">
        <f t="shared" si="93"/>
        <v>1900</v>
      </c>
    </row>
    <row r="2696" spans="1:11" x14ac:dyDescent="0.35">
      <c r="A2696" s="93"/>
      <c r="B2696" s="94"/>
      <c r="C2696" s="95"/>
      <c r="D2696" s="95"/>
      <c r="E2696" s="95"/>
      <c r="F2696" s="95"/>
      <c r="G2696" s="95"/>
      <c r="H2696" s="95"/>
      <c r="I2696" s="95">
        <f>Parts_Purchase[[#This Row],[Qty In]]*Parts_Purchase[[#This Row],[MRP]]</f>
        <v>0</v>
      </c>
      <c r="J2696" s="14">
        <f t="shared" si="92"/>
        <v>1</v>
      </c>
      <c r="K2696" s="37">
        <f t="shared" si="93"/>
        <v>1900</v>
      </c>
    </row>
    <row r="2697" spans="1:11" x14ac:dyDescent="0.35">
      <c r="A2697" s="93"/>
      <c r="B2697" s="94"/>
      <c r="C2697" s="95"/>
      <c r="D2697" s="95"/>
      <c r="E2697" s="95"/>
      <c r="F2697" s="95"/>
      <c r="G2697" s="95"/>
      <c r="H2697" s="95"/>
      <c r="I2697" s="95">
        <f>Parts_Purchase[[#This Row],[Qty In]]*Parts_Purchase[[#This Row],[MRP]]</f>
        <v>0</v>
      </c>
      <c r="J2697" s="14">
        <f t="shared" si="92"/>
        <v>1</v>
      </c>
      <c r="K2697" s="37">
        <f t="shared" si="93"/>
        <v>1900</v>
      </c>
    </row>
    <row r="2698" spans="1:11" x14ac:dyDescent="0.35">
      <c r="A2698" s="93"/>
      <c r="B2698" s="94"/>
      <c r="C2698" s="95"/>
      <c r="D2698" s="95"/>
      <c r="E2698" s="95"/>
      <c r="F2698" s="95"/>
      <c r="G2698" s="95"/>
      <c r="H2698" s="95"/>
      <c r="I2698" s="95">
        <f>Parts_Purchase[[#This Row],[Qty In]]*Parts_Purchase[[#This Row],[MRP]]</f>
        <v>0</v>
      </c>
      <c r="J2698" s="14">
        <f t="shared" si="92"/>
        <v>1</v>
      </c>
      <c r="K2698" s="37">
        <f t="shared" si="93"/>
        <v>1900</v>
      </c>
    </row>
    <row r="2699" spans="1:11" x14ac:dyDescent="0.35">
      <c r="A2699" s="93"/>
      <c r="B2699" s="94"/>
      <c r="C2699" s="95"/>
      <c r="D2699" s="95"/>
      <c r="E2699" s="95"/>
      <c r="F2699" s="95"/>
      <c r="G2699" s="95"/>
      <c r="H2699" s="95"/>
      <c r="I2699" s="95">
        <f>Parts_Purchase[[#This Row],[Qty In]]*Parts_Purchase[[#This Row],[MRP]]</f>
        <v>0</v>
      </c>
      <c r="J2699" s="14">
        <f t="shared" si="92"/>
        <v>1</v>
      </c>
      <c r="K2699" s="37">
        <f t="shared" si="93"/>
        <v>1900</v>
      </c>
    </row>
    <row r="2700" spans="1:11" x14ac:dyDescent="0.35">
      <c r="A2700" s="93"/>
      <c r="B2700" s="94"/>
      <c r="C2700" s="95"/>
      <c r="D2700" s="95"/>
      <c r="E2700" s="95"/>
      <c r="F2700" s="95"/>
      <c r="G2700" s="95"/>
      <c r="H2700" s="95"/>
      <c r="I2700" s="95">
        <f>Parts_Purchase[[#This Row],[Qty In]]*Parts_Purchase[[#This Row],[MRP]]</f>
        <v>0</v>
      </c>
      <c r="J2700" s="14">
        <f t="shared" si="92"/>
        <v>1</v>
      </c>
      <c r="K2700" s="37">
        <f t="shared" si="93"/>
        <v>1900</v>
      </c>
    </row>
    <row r="2701" spans="1:11" x14ac:dyDescent="0.35">
      <c r="A2701" s="93"/>
      <c r="B2701" s="94"/>
      <c r="C2701" s="95"/>
      <c r="D2701" s="95"/>
      <c r="E2701" s="95"/>
      <c r="F2701" s="95"/>
      <c r="G2701" s="95"/>
      <c r="H2701" s="95"/>
      <c r="I2701" s="95">
        <f>Parts_Purchase[[#This Row],[Qty In]]*Parts_Purchase[[#This Row],[MRP]]</f>
        <v>0</v>
      </c>
      <c r="J2701" s="14">
        <f t="shared" si="92"/>
        <v>1</v>
      </c>
      <c r="K2701" s="37">
        <f t="shared" si="93"/>
        <v>1900</v>
      </c>
    </row>
    <row r="2702" spans="1:11" x14ac:dyDescent="0.35">
      <c r="A2702" s="93"/>
      <c r="B2702" s="94"/>
      <c r="C2702" s="95"/>
      <c r="D2702" s="95"/>
      <c r="E2702" s="95"/>
      <c r="F2702" s="95"/>
      <c r="G2702" s="95"/>
      <c r="H2702" s="95"/>
      <c r="I2702" s="95">
        <f>Parts_Purchase[[#This Row],[Qty In]]*Parts_Purchase[[#This Row],[MRP]]</f>
        <v>0</v>
      </c>
      <c r="J2702" s="14">
        <f t="shared" si="92"/>
        <v>1</v>
      </c>
      <c r="K2702" s="37">
        <f t="shared" si="93"/>
        <v>1900</v>
      </c>
    </row>
    <row r="2703" spans="1:11" x14ac:dyDescent="0.35">
      <c r="A2703" s="93"/>
      <c r="B2703" s="94"/>
      <c r="C2703" s="95"/>
      <c r="D2703" s="95"/>
      <c r="E2703" s="95"/>
      <c r="F2703" s="95"/>
      <c r="G2703" s="95"/>
      <c r="H2703" s="95"/>
      <c r="I2703" s="95">
        <f>Parts_Purchase[[#This Row],[Qty In]]*Parts_Purchase[[#This Row],[MRP]]</f>
        <v>0</v>
      </c>
      <c r="J2703" s="14">
        <f t="shared" si="92"/>
        <v>1</v>
      </c>
      <c r="K2703" s="37">
        <f t="shared" si="93"/>
        <v>1900</v>
      </c>
    </row>
    <row r="2704" spans="1:11" x14ac:dyDescent="0.35">
      <c r="A2704" s="93"/>
      <c r="B2704" s="94"/>
      <c r="C2704" s="95"/>
      <c r="D2704" s="95"/>
      <c r="E2704" s="95"/>
      <c r="F2704" s="95"/>
      <c r="G2704" s="95"/>
      <c r="H2704" s="95"/>
      <c r="I2704" s="95">
        <f>Parts_Purchase[[#This Row],[Qty In]]*Parts_Purchase[[#This Row],[MRP]]</f>
        <v>0</v>
      </c>
      <c r="J2704" s="14">
        <f t="shared" si="92"/>
        <v>1</v>
      </c>
      <c r="K2704" s="37">
        <f t="shared" si="93"/>
        <v>1900</v>
      </c>
    </row>
    <row r="2705" spans="1:11" x14ac:dyDescent="0.35">
      <c r="A2705" s="93"/>
      <c r="B2705" s="94"/>
      <c r="C2705" s="95"/>
      <c r="D2705" s="95"/>
      <c r="E2705" s="95"/>
      <c r="F2705" s="95"/>
      <c r="G2705" s="95"/>
      <c r="H2705" s="95"/>
      <c r="I2705" s="95">
        <f>Parts_Purchase[[#This Row],[Qty In]]*Parts_Purchase[[#This Row],[MRP]]</f>
        <v>0</v>
      </c>
      <c r="J2705" s="14">
        <f t="shared" si="92"/>
        <v>1</v>
      </c>
      <c r="K2705" s="37">
        <f t="shared" si="93"/>
        <v>1900</v>
      </c>
    </row>
    <row r="2706" spans="1:11" x14ac:dyDescent="0.35">
      <c r="A2706" s="93"/>
      <c r="B2706" s="94"/>
      <c r="C2706" s="95"/>
      <c r="D2706" s="95"/>
      <c r="E2706" s="95"/>
      <c r="F2706" s="95"/>
      <c r="G2706" s="95"/>
      <c r="H2706" s="95"/>
      <c r="I2706" s="95">
        <f>Parts_Purchase[[#This Row],[Qty In]]*Parts_Purchase[[#This Row],[MRP]]</f>
        <v>0</v>
      </c>
      <c r="J2706" s="14">
        <f t="shared" si="92"/>
        <v>1</v>
      </c>
      <c r="K2706" s="37">
        <f t="shared" si="93"/>
        <v>1900</v>
      </c>
    </row>
    <row r="2707" spans="1:11" x14ac:dyDescent="0.35">
      <c r="A2707" s="93"/>
      <c r="B2707" s="94"/>
      <c r="C2707" s="95"/>
      <c r="D2707" s="95"/>
      <c r="E2707" s="95"/>
      <c r="F2707" s="95"/>
      <c r="G2707" s="95"/>
      <c r="H2707" s="95"/>
      <c r="I2707" s="95">
        <f>Parts_Purchase[[#This Row],[Qty In]]*Parts_Purchase[[#This Row],[MRP]]</f>
        <v>0</v>
      </c>
      <c r="J2707" s="14">
        <f t="shared" si="92"/>
        <v>1</v>
      </c>
      <c r="K2707" s="37">
        <f t="shared" si="93"/>
        <v>1900</v>
      </c>
    </row>
    <row r="2708" spans="1:11" x14ac:dyDescent="0.35">
      <c r="A2708" s="93"/>
      <c r="B2708" s="94"/>
      <c r="C2708" s="95"/>
      <c r="D2708" s="95"/>
      <c r="E2708" s="95"/>
      <c r="F2708" s="95"/>
      <c r="G2708" s="95"/>
      <c r="H2708" s="95"/>
      <c r="I2708" s="95">
        <f>Parts_Purchase[[#This Row],[Qty In]]*Parts_Purchase[[#This Row],[MRP]]</f>
        <v>0</v>
      </c>
      <c r="J2708" s="14">
        <f t="shared" si="92"/>
        <v>1</v>
      </c>
      <c r="K2708" s="37">
        <f t="shared" si="93"/>
        <v>1900</v>
      </c>
    </row>
    <row r="2709" spans="1:11" x14ac:dyDescent="0.35">
      <c r="A2709" s="93"/>
      <c r="B2709" s="94"/>
      <c r="C2709" s="95"/>
      <c r="D2709" s="95"/>
      <c r="E2709" s="95"/>
      <c r="F2709" s="95"/>
      <c r="G2709" s="95"/>
      <c r="H2709" s="95"/>
      <c r="I2709" s="95">
        <f>Parts_Purchase[[#This Row],[Qty In]]*Parts_Purchase[[#This Row],[MRP]]</f>
        <v>0</v>
      </c>
      <c r="J2709" s="14">
        <f t="shared" si="92"/>
        <v>1</v>
      </c>
      <c r="K2709" s="37">
        <f t="shared" si="93"/>
        <v>1900</v>
      </c>
    </row>
    <row r="2710" spans="1:11" x14ac:dyDescent="0.35">
      <c r="A2710" s="93"/>
      <c r="B2710" s="94"/>
      <c r="C2710" s="95"/>
      <c r="D2710" s="95"/>
      <c r="E2710" s="95"/>
      <c r="F2710" s="95"/>
      <c r="G2710" s="95"/>
      <c r="H2710" s="95"/>
      <c r="I2710" s="95">
        <f>Parts_Purchase[[#This Row],[Qty In]]*Parts_Purchase[[#This Row],[MRP]]</f>
        <v>0</v>
      </c>
      <c r="J2710" s="14">
        <f t="shared" si="92"/>
        <v>1</v>
      </c>
      <c r="K2710" s="37">
        <f t="shared" si="93"/>
        <v>1900</v>
      </c>
    </row>
    <row r="2711" spans="1:11" x14ac:dyDescent="0.35">
      <c r="A2711" s="93"/>
      <c r="B2711" s="94"/>
      <c r="C2711" s="95"/>
      <c r="D2711" s="95"/>
      <c r="E2711" s="95"/>
      <c r="F2711" s="95"/>
      <c r="G2711" s="95"/>
      <c r="H2711" s="95"/>
      <c r="I2711" s="95">
        <f>Parts_Purchase[[#This Row],[Qty In]]*Parts_Purchase[[#This Row],[MRP]]</f>
        <v>0</v>
      </c>
      <c r="J2711" s="14">
        <f t="shared" ref="J2711:J2748" si="94">MONTH(B2711)</f>
        <v>1</v>
      </c>
      <c r="K2711" s="37">
        <f t="shared" ref="K2711:K2748" si="95">YEAR(B2711)</f>
        <v>1900</v>
      </c>
    </row>
    <row r="2712" spans="1:11" x14ac:dyDescent="0.35">
      <c r="A2712" s="93"/>
      <c r="B2712" s="94"/>
      <c r="C2712" s="95"/>
      <c r="D2712" s="95"/>
      <c r="E2712" s="95"/>
      <c r="F2712" s="95"/>
      <c r="G2712" s="95"/>
      <c r="H2712" s="95"/>
      <c r="I2712" s="95">
        <f>Parts_Purchase[[#This Row],[Qty In]]*Parts_Purchase[[#This Row],[MRP]]</f>
        <v>0</v>
      </c>
      <c r="J2712" s="14">
        <f t="shared" si="94"/>
        <v>1</v>
      </c>
      <c r="K2712" s="37">
        <f t="shared" si="95"/>
        <v>1900</v>
      </c>
    </row>
    <row r="2713" spans="1:11" x14ac:dyDescent="0.35">
      <c r="A2713" s="93"/>
      <c r="B2713" s="94"/>
      <c r="C2713" s="95"/>
      <c r="D2713" s="95"/>
      <c r="E2713" s="95"/>
      <c r="F2713" s="95"/>
      <c r="G2713" s="95"/>
      <c r="H2713" s="95"/>
      <c r="I2713" s="95">
        <f>Parts_Purchase[[#This Row],[Qty In]]*Parts_Purchase[[#This Row],[MRP]]</f>
        <v>0</v>
      </c>
      <c r="J2713" s="14">
        <f t="shared" si="94"/>
        <v>1</v>
      </c>
      <c r="K2713" s="37">
        <f t="shared" si="95"/>
        <v>1900</v>
      </c>
    </row>
    <row r="2714" spans="1:11" x14ac:dyDescent="0.35">
      <c r="A2714" s="93"/>
      <c r="B2714" s="94"/>
      <c r="C2714" s="95"/>
      <c r="D2714" s="95"/>
      <c r="E2714" s="95"/>
      <c r="F2714" s="95"/>
      <c r="G2714" s="95"/>
      <c r="H2714" s="95"/>
      <c r="I2714" s="95">
        <f>Parts_Purchase[[#This Row],[Qty In]]*Parts_Purchase[[#This Row],[MRP]]</f>
        <v>0</v>
      </c>
      <c r="J2714" s="14">
        <f t="shared" si="94"/>
        <v>1</v>
      </c>
      <c r="K2714" s="37">
        <f t="shared" si="95"/>
        <v>1900</v>
      </c>
    </row>
    <row r="2715" spans="1:11" x14ac:dyDescent="0.35">
      <c r="A2715" s="93"/>
      <c r="B2715" s="94"/>
      <c r="C2715" s="95"/>
      <c r="D2715" s="95"/>
      <c r="E2715" s="95"/>
      <c r="F2715" s="95"/>
      <c r="G2715" s="95"/>
      <c r="H2715" s="95"/>
      <c r="I2715" s="95">
        <f>Parts_Purchase[[#This Row],[Qty In]]*Parts_Purchase[[#This Row],[MRP]]</f>
        <v>0</v>
      </c>
      <c r="J2715" s="14">
        <f t="shared" si="94"/>
        <v>1</v>
      </c>
      <c r="K2715" s="37">
        <f t="shared" si="95"/>
        <v>1900</v>
      </c>
    </row>
    <row r="2716" spans="1:11" x14ac:dyDescent="0.35">
      <c r="A2716" s="93"/>
      <c r="B2716" s="94"/>
      <c r="C2716" s="95"/>
      <c r="D2716" s="95"/>
      <c r="E2716" s="95"/>
      <c r="F2716" s="95"/>
      <c r="G2716" s="95"/>
      <c r="H2716" s="95"/>
      <c r="I2716" s="95">
        <f>Parts_Purchase[[#This Row],[Qty In]]*Parts_Purchase[[#This Row],[MRP]]</f>
        <v>0</v>
      </c>
      <c r="J2716" s="14">
        <f t="shared" si="94"/>
        <v>1</v>
      </c>
      <c r="K2716" s="37">
        <f t="shared" si="95"/>
        <v>1900</v>
      </c>
    </row>
    <row r="2717" spans="1:11" x14ac:dyDescent="0.35">
      <c r="A2717" s="93"/>
      <c r="B2717" s="94"/>
      <c r="C2717" s="95"/>
      <c r="D2717" s="95"/>
      <c r="E2717" s="95"/>
      <c r="F2717" s="95"/>
      <c r="G2717" s="95"/>
      <c r="H2717" s="95"/>
      <c r="I2717" s="95">
        <f>Parts_Purchase[[#This Row],[Qty In]]*Parts_Purchase[[#This Row],[MRP]]</f>
        <v>0</v>
      </c>
      <c r="J2717" s="14">
        <f t="shared" si="94"/>
        <v>1</v>
      </c>
      <c r="K2717" s="37">
        <f t="shared" si="95"/>
        <v>1900</v>
      </c>
    </row>
    <row r="2718" spans="1:11" x14ac:dyDescent="0.35">
      <c r="A2718" s="93"/>
      <c r="B2718" s="94"/>
      <c r="C2718" s="95"/>
      <c r="D2718" s="95"/>
      <c r="E2718" s="95"/>
      <c r="F2718" s="95"/>
      <c r="G2718" s="95"/>
      <c r="H2718" s="95"/>
      <c r="I2718" s="95">
        <f>Parts_Purchase[[#This Row],[Qty In]]*Parts_Purchase[[#This Row],[MRP]]</f>
        <v>0</v>
      </c>
      <c r="J2718" s="14">
        <f t="shared" si="94"/>
        <v>1</v>
      </c>
      <c r="K2718" s="37">
        <f t="shared" si="95"/>
        <v>1900</v>
      </c>
    </row>
    <row r="2719" spans="1:11" x14ac:dyDescent="0.35">
      <c r="A2719" s="93"/>
      <c r="B2719" s="94"/>
      <c r="C2719" s="95"/>
      <c r="D2719" s="95"/>
      <c r="E2719" s="95"/>
      <c r="F2719" s="95"/>
      <c r="G2719" s="95"/>
      <c r="H2719" s="95"/>
      <c r="I2719" s="95">
        <f>Parts_Purchase[[#This Row],[Qty In]]*Parts_Purchase[[#This Row],[MRP]]</f>
        <v>0</v>
      </c>
      <c r="J2719" s="14">
        <f t="shared" si="94"/>
        <v>1</v>
      </c>
      <c r="K2719" s="37">
        <f t="shared" si="95"/>
        <v>1900</v>
      </c>
    </row>
    <row r="2720" spans="1:11" x14ac:dyDescent="0.35">
      <c r="A2720" s="93"/>
      <c r="B2720" s="94"/>
      <c r="C2720" s="95"/>
      <c r="D2720" s="95"/>
      <c r="E2720" s="95"/>
      <c r="F2720" s="95"/>
      <c r="G2720" s="95"/>
      <c r="H2720" s="95"/>
      <c r="I2720" s="95">
        <f>Parts_Purchase[[#This Row],[Qty In]]*Parts_Purchase[[#This Row],[MRP]]</f>
        <v>0</v>
      </c>
      <c r="J2720" s="14">
        <f t="shared" si="94"/>
        <v>1</v>
      </c>
      <c r="K2720" s="37">
        <f t="shared" si="95"/>
        <v>1900</v>
      </c>
    </row>
    <row r="2721" spans="1:11" x14ac:dyDescent="0.35">
      <c r="A2721" s="93"/>
      <c r="B2721" s="94"/>
      <c r="C2721" s="95"/>
      <c r="D2721" s="95"/>
      <c r="E2721" s="95"/>
      <c r="F2721" s="95"/>
      <c r="G2721" s="95"/>
      <c r="H2721" s="95"/>
      <c r="I2721" s="95">
        <f>Parts_Purchase[[#This Row],[Qty In]]*Parts_Purchase[[#This Row],[MRP]]</f>
        <v>0</v>
      </c>
      <c r="J2721" s="14">
        <f t="shared" si="94"/>
        <v>1</v>
      </c>
      <c r="K2721" s="37">
        <f t="shared" si="95"/>
        <v>1900</v>
      </c>
    </row>
    <row r="2722" spans="1:11" x14ac:dyDescent="0.35">
      <c r="A2722" s="93"/>
      <c r="B2722" s="94"/>
      <c r="C2722" s="95"/>
      <c r="D2722" s="95"/>
      <c r="E2722" s="95"/>
      <c r="F2722" s="95"/>
      <c r="G2722" s="95"/>
      <c r="H2722" s="95"/>
      <c r="I2722" s="95">
        <f>Parts_Purchase[[#This Row],[Qty In]]*Parts_Purchase[[#This Row],[MRP]]</f>
        <v>0</v>
      </c>
      <c r="J2722" s="14">
        <f t="shared" si="94"/>
        <v>1</v>
      </c>
      <c r="K2722" s="37">
        <f t="shared" si="95"/>
        <v>1900</v>
      </c>
    </row>
    <row r="2723" spans="1:11" x14ac:dyDescent="0.35">
      <c r="A2723" s="93"/>
      <c r="B2723" s="94"/>
      <c r="C2723" s="95"/>
      <c r="D2723" s="95"/>
      <c r="E2723" s="95"/>
      <c r="F2723" s="95"/>
      <c r="G2723" s="95"/>
      <c r="H2723" s="95"/>
      <c r="I2723" s="95">
        <f>Parts_Purchase[[#This Row],[Qty In]]*Parts_Purchase[[#This Row],[MRP]]</f>
        <v>0</v>
      </c>
      <c r="J2723" s="14">
        <f t="shared" si="94"/>
        <v>1</v>
      </c>
      <c r="K2723" s="37">
        <f t="shared" si="95"/>
        <v>1900</v>
      </c>
    </row>
    <row r="2724" spans="1:11" x14ac:dyDescent="0.35">
      <c r="A2724" s="93"/>
      <c r="B2724" s="94"/>
      <c r="C2724" s="95"/>
      <c r="D2724" s="95"/>
      <c r="E2724" s="95"/>
      <c r="F2724" s="95"/>
      <c r="G2724" s="95"/>
      <c r="H2724" s="95"/>
      <c r="I2724" s="95">
        <f>Parts_Purchase[[#This Row],[Qty In]]*Parts_Purchase[[#This Row],[MRP]]</f>
        <v>0</v>
      </c>
      <c r="J2724" s="14">
        <f t="shared" si="94"/>
        <v>1</v>
      </c>
      <c r="K2724" s="37">
        <f t="shared" si="95"/>
        <v>1900</v>
      </c>
    </row>
    <row r="2725" spans="1:11" x14ac:dyDescent="0.35">
      <c r="A2725" s="93"/>
      <c r="B2725" s="94"/>
      <c r="C2725" s="95"/>
      <c r="D2725" s="95"/>
      <c r="E2725" s="95"/>
      <c r="F2725" s="95"/>
      <c r="G2725" s="95"/>
      <c r="H2725" s="95"/>
      <c r="I2725" s="95">
        <f>Parts_Purchase[[#This Row],[Qty In]]*Parts_Purchase[[#This Row],[MRP]]</f>
        <v>0</v>
      </c>
      <c r="J2725" s="14">
        <f t="shared" si="94"/>
        <v>1</v>
      </c>
      <c r="K2725" s="37">
        <f t="shared" si="95"/>
        <v>1900</v>
      </c>
    </row>
    <row r="2726" spans="1:11" x14ac:dyDescent="0.35">
      <c r="A2726" s="93"/>
      <c r="B2726" s="94"/>
      <c r="C2726" s="95"/>
      <c r="D2726" s="95"/>
      <c r="E2726" s="95"/>
      <c r="F2726" s="95"/>
      <c r="G2726" s="95"/>
      <c r="H2726" s="95"/>
      <c r="I2726" s="95">
        <f>Parts_Purchase[[#This Row],[Qty In]]*Parts_Purchase[[#This Row],[MRP]]</f>
        <v>0</v>
      </c>
      <c r="J2726" s="14">
        <f t="shared" si="94"/>
        <v>1</v>
      </c>
      <c r="K2726" s="37">
        <f t="shared" si="95"/>
        <v>1900</v>
      </c>
    </row>
    <row r="2727" spans="1:11" x14ac:dyDescent="0.35">
      <c r="A2727" s="93"/>
      <c r="B2727" s="94"/>
      <c r="C2727" s="95"/>
      <c r="D2727" s="95"/>
      <c r="E2727" s="95"/>
      <c r="F2727" s="95"/>
      <c r="G2727" s="95"/>
      <c r="H2727" s="95"/>
      <c r="I2727" s="95">
        <f>Parts_Purchase[[#This Row],[Qty In]]*Parts_Purchase[[#This Row],[MRP]]</f>
        <v>0</v>
      </c>
      <c r="J2727" s="14">
        <f t="shared" si="94"/>
        <v>1</v>
      </c>
      <c r="K2727" s="37">
        <f t="shared" si="95"/>
        <v>1900</v>
      </c>
    </row>
    <row r="2728" spans="1:11" x14ac:dyDescent="0.35">
      <c r="A2728" s="93"/>
      <c r="B2728" s="94"/>
      <c r="C2728" s="95"/>
      <c r="D2728" s="95"/>
      <c r="E2728" s="95"/>
      <c r="F2728" s="95"/>
      <c r="G2728" s="95"/>
      <c r="H2728" s="95"/>
      <c r="I2728" s="95">
        <f>Parts_Purchase[[#This Row],[Qty In]]*Parts_Purchase[[#This Row],[MRP]]</f>
        <v>0</v>
      </c>
      <c r="J2728" s="14">
        <f t="shared" si="94"/>
        <v>1</v>
      </c>
      <c r="K2728" s="37">
        <f t="shared" si="95"/>
        <v>1900</v>
      </c>
    </row>
    <row r="2729" spans="1:11" x14ac:dyDescent="0.35">
      <c r="A2729" s="93"/>
      <c r="B2729" s="94"/>
      <c r="C2729" s="95"/>
      <c r="D2729" s="95"/>
      <c r="E2729" s="95"/>
      <c r="F2729" s="95"/>
      <c r="G2729" s="95"/>
      <c r="H2729" s="95"/>
      <c r="I2729" s="95">
        <f>Parts_Purchase[[#This Row],[Qty In]]*Parts_Purchase[[#This Row],[MRP]]</f>
        <v>0</v>
      </c>
      <c r="J2729" s="14">
        <f t="shared" si="94"/>
        <v>1</v>
      </c>
      <c r="K2729" s="37">
        <f t="shared" si="95"/>
        <v>1900</v>
      </c>
    </row>
    <row r="2730" spans="1:11" x14ac:dyDescent="0.35">
      <c r="A2730" s="93"/>
      <c r="B2730" s="94"/>
      <c r="C2730" s="95"/>
      <c r="D2730" s="95"/>
      <c r="E2730" s="95"/>
      <c r="F2730" s="95"/>
      <c r="G2730" s="95"/>
      <c r="H2730" s="95"/>
      <c r="I2730" s="95">
        <f>Parts_Purchase[[#This Row],[Qty In]]*Parts_Purchase[[#This Row],[MRP]]</f>
        <v>0</v>
      </c>
      <c r="J2730" s="14">
        <f t="shared" si="94"/>
        <v>1</v>
      </c>
      <c r="K2730" s="37">
        <f t="shared" si="95"/>
        <v>1900</v>
      </c>
    </row>
    <row r="2731" spans="1:11" x14ac:dyDescent="0.35">
      <c r="A2731" s="93"/>
      <c r="B2731" s="94"/>
      <c r="C2731" s="95"/>
      <c r="D2731" s="95"/>
      <c r="E2731" s="95"/>
      <c r="F2731" s="95"/>
      <c r="G2731" s="95"/>
      <c r="H2731" s="95"/>
      <c r="I2731" s="95">
        <f>Parts_Purchase[[#This Row],[Qty In]]*Parts_Purchase[[#This Row],[MRP]]</f>
        <v>0</v>
      </c>
      <c r="J2731" s="14">
        <f t="shared" si="94"/>
        <v>1</v>
      </c>
      <c r="K2731" s="37">
        <f t="shared" si="95"/>
        <v>1900</v>
      </c>
    </row>
    <row r="2732" spans="1:11" x14ac:dyDescent="0.35">
      <c r="A2732" s="93"/>
      <c r="B2732" s="94"/>
      <c r="C2732" s="95"/>
      <c r="D2732" s="95"/>
      <c r="E2732" s="95"/>
      <c r="F2732" s="95"/>
      <c r="G2732" s="95"/>
      <c r="H2732" s="95"/>
      <c r="I2732" s="95">
        <f>Parts_Purchase[[#This Row],[Qty In]]*Parts_Purchase[[#This Row],[MRP]]</f>
        <v>0</v>
      </c>
      <c r="J2732" s="14">
        <f t="shared" si="94"/>
        <v>1</v>
      </c>
      <c r="K2732" s="37">
        <f t="shared" si="95"/>
        <v>1900</v>
      </c>
    </row>
    <row r="2733" spans="1:11" x14ac:dyDescent="0.35">
      <c r="A2733" s="93"/>
      <c r="B2733" s="94"/>
      <c r="C2733" s="95"/>
      <c r="D2733" s="95"/>
      <c r="E2733" s="95"/>
      <c r="F2733" s="95"/>
      <c r="G2733" s="95"/>
      <c r="H2733" s="95"/>
      <c r="I2733" s="95">
        <f>Parts_Purchase[[#This Row],[Qty In]]*Parts_Purchase[[#This Row],[MRP]]</f>
        <v>0</v>
      </c>
      <c r="J2733" s="14">
        <f t="shared" si="94"/>
        <v>1</v>
      </c>
      <c r="K2733" s="37">
        <f t="shared" si="95"/>
        <v>1900</v>
      </c>
    </row>
    <row r="2734" spans="1:11" x14ac:dyDescent="0.35">
      <c r="A2734" s="93"/>
      <c r="B2734" s="94"/>
      <c r="C2734" s="95"/>
      <c r="D2734" s="95"/>
      <c r="E2734" s="95"/>
      <c r="F2734" s="95"/>
      <c r="G2734" s="95"/>
      <c r="H2734" s="95"/>
      <c r="I2734" s="95">
        <f>Parts_Purchase[[#This Row],[Qty In]]*Parts_Purchase[[#This Row],[MRP]]</f>
        <v>0</v>
      </c>
      <c r="J2734" s="14">
        <f t="shared" si="94"/>
        <v>1</v>
      </c>
      <c r="K2734" s="37">
        <f t="shared" si="95"/>
        <v>1900</v>
      </c>
    </row>
    <row r="2735" spans="1:11" x14ac:dyDescent="0.35">
      <c r="A2735" s="93"/>
      <c r="B2735" s="94"/>
      <c r="C2735" s="95"/>
      <c r="D2735" s="95"/>
      <c r="E2735" s="95"/>
      <c r="F2735" s="95"/>
      <c r="G2735" s="95"/>
      <c r="H2735" s="95"/>
      <c r="I2735" s="95">
        <f>Parts_Purchase[[#This Row],[Qty In]]*Parts_Purchase[[#This Row],[MRP]]</f>
        <v>0</v>
      </c>
      <c r="J2735" s="14">
        <f t="shared" si="94"/>
        <v>1</v>
      </c>
      <c r="K2735" s="37">
        <f t="shared" si="95"/>
        <v>1900</v>
      </c>
    </row>
    <row r="2736" spans="1:11" x14ac:dyDescent="0.35">
      <c r="A2736" s="93"/>
      <c r="B2736" s="94"/>
      <c r="C2736" s="95"/>
      <c r="D2736" s="95"/>
      <c r="E2736" s="95"/>
      <c r="F2736" s="95"/>
      <c r="G2736" s="95"/>
      <c r="H2736" s="95"/>
      <c r="I2736" s="95">
        <f>Parts_Purchase[[#This Row],[Qty In]]*Parts_Purchase[[#This Row],[MRP]]</f>
        <v>0</v>
      </c>
      <c r="J2736" s="14">
        <f t="shared" si="94"/>
        <v>1</v>
      </c>
      <c r="K2736" s="37">
        <f t="shared" si="95"/>
        <v>1900</v>
      </c>
    </row>
    <row r="2737" spans="1:11" x14ac:dyDescent="0.35">
      <c r="A2737" s="93"/>
      <c r="B2737" s="94"/>
      <c r="C2737" s="95"/>
      <c r="D2737" s="95"/>
      <c r="E2737" s="95"/>
      <c r="F2737" s="95"/>
      <c r="G2737" s="95"/>
      <c r="H2737" s="95"/>
      <c r="I2737" s="95">
        <f>Parts_Purchase[[#This Row],[Qty In]]*Parts_Purchase[[#This Row],[MRP]]</f>
        <v>0</v>
      </c>
      <c r="J2737" s="14">
        <f t="shared" si="94"/>
        <v>1</v>
      </c>
      <c r="K2737" s="37">
        <f t="shared" si="95"/>
        <v>1900</v>
      </c>
    </row>
    <row r="2738" spans="1:11" x14ac:dyDescent="0.35">
      <c r="A2738" s="93"/>
      <c r="B2738" s="94"/>
      <c r="C2738" s="95"/>
      <c r="D2738" s="95"/>
      <c r="E2738" s="95"/>
      <c r="F2738" s="95"/>
      <c r="G2738" s="95"/>
      <c r="H2738" s="95"/>
      <c r="I2738" s="95">
        <f>Parts_Purchase[[#This Row],[Qty In]]*Parts_Purchase[[#This Row],[MRP]]</f>
        <v>0</v>
      </c>
      <c r="J2738" s="14">
        <f t="shared" si="94"/>
        <v>1</v>
      </c>
      <c r="K2738" s="37">
        <f t="shared" si="95"/>
        <v>1900</v>
      </c>
    </row>
    <row r="2739" spans="1:11" x14ac:dyDescent="0.35">
      <c r="A2739" s="93"/>
      <c r="B2739" s="94"/>
      <c r="C2739" s="95"/>
      <c r="D2739" s="95"/>
      <c r="E2739" s="95"/>
      <c r="F2739" s="95"/>
      <c r="G2739" s="95"/>
      <c r="H2739" s="95"/>
      <c r="I2739" s="95">
        <f>Parts_Purchase[[#This Row],[Qty In]]*Parts_Purchase[[#This Row],[MRP]]</f>
        <v>0</v>
      </c>
      <c r="J2739" s="14">
        <f t="shared" si="94"/>
        <v>1</v>
      </c>
      <c r="K2739" s="37">
        <f t="shared" si="95"/>
        <v>1900</v>
      </c>
    </row>
    <row r="2740" spans="1:11" x14ac:dyDescent="0.35">
      <c r="A2740" s="93"/>
      <c r="B2740" s="94"/>
      <c r="C2740" s="95"/>
      <c r="D2740" s="95"/>
      <c r="E2740" s="95"/>
      <c r="F2740" s="95"/>
      <c r="G2740" s="95"/>
      <c r="H2740" s="95"/>
      <c r="I2740" s="95">
        <f>Parts_Purchase[[#This Row],[Qty In]]*Parts_Purchase[[#This Row],[MRP]]</f>
        <v>0</v>
      </c>
      <c r="J2740" s="14">
        <f t="shared" si="94"/>
        <v>1</v>
      </c>
      <c r="K2740" s="37">
        <f t="shared" si="95"/>
        <v>1900</v>
      </c>
    </row>
    <row r="2741" spans="1:11" x14ac:dyDescent="0.35">
      <c r="A2741" s="93"/>
      <c r="B2741" s="94"/>
      <c r="C2741" s="95"/>
      <c r="D2741" s="95"/>
      <c r="E2741" s="95"/>
      <c r="F2741" s="95"/>
      <c r="G2741" s="95"/>
      <c r="H2741" s="95"/>
      <c r="I2741" s="95">
        <f>Parts_Purchase[[#This Row],[Qty In]]*Parts_Purchase[[#This Row],[MRP]]</f>
        <v>0</v>
      </c>
      <c r="J2741" s="14">
        <f t="shared" si="94"/>
        <v>1</v>
      </c>
      <c r="K2741" s="37">
        <f t="shared" si="95"/>
        <v>1900</v>
      </c>
    </row>
    <row r="2742" spans="1:11" x14ac:dyDescent="0.35">
      <c r="A2742" s="93"/>
      <c r="B2742" s="94"/>
      <c r="C2742" s="95"/>
      <c r="D2742" s="95"/>
      <c r="E2742" s="95"/>
      <c r="F2742" s="95"/>
      <c r="G2742" s="95"/>
      <c r="H2742" s="95"/>
      <c r="I2742" s="95">
        <f>Parts_Purchase[[#This Row],[Qty In]]*Parts_Purchase[[#This Row],[MRP]]</f>
        <v>0</v>
      </c>
      <c r="J2742" s="14">
        <f t="shared" si="94"/>
        <v>1</v>
      </c>
      <c r="K2742" s="37">
        <f t="shared" si="95"/>
        <v>1900</v>
      </c>
    </row>
    <row r="2743" spans="1:11" x14ac:dyDescent="0.35">
      <c r="A2743" s="93"/>
      <c r="B2743" s="94"/>
      <c r="C2743" s="95"/>
      <c r="D2743" s="95"/>
      <c r="E2743" s="95"/>
      <c r="F2743" s="95"/>
      <c r="G2743" s="95"/>
      <c r="H2743" s="95"/>
      <c r="I2743" s="95">
        <f>Parts_Purchase[[#This Row],[Qty In]]*Parts_Purchase[[#This Row],[MRP]]</f>
        <v>0</v>
      </c>
      <c r="J2743" s="14">
        <f t="shared" si="94"/>
        <v>1</v>
      </c>
      <c r="K2743" s="37">
        <f t="shared" si="95"/>
        <v>1900</v>
      </c>
    </row>
    <row r="2744" spans="1:11" x14ac:dyDescent="0.35">
      <c r="A2744" s="93"/>
      <c r="B2744" s="94"/>
      <c r="C2744" s="95"/>
      <c r="D2744" s="95"/>
      <c r="E2744" s="95"/>
      <c r="F2744" s="95"/>
      <c r="G2744" s="95"/>
      <c r="H2744" s="95"/>
      <c r="I2744" s="95">
        <f>Parts_Purchase[[#This Row],[Qty In]]*Parts_Purchase[[#This Row],[MRP]]</f>
        <v>0</v>
      </c>
      <c r="J2744" s="14">
        <f t="shared" si="94"/>
        <v>1</v>
      </c>
      <c r="K2744" s="37">
        <f t="shared" si="95"/>
        <v>1900</v>
      </c>
    </row>
    <row r="2745" spans="1:11" x14ac:dyDescent="0.35">
      <c r="A2745" s="93"/>
      <c r="B2745" s="94"/>
      <c r="C2745" s="95"/>
      <c r="D2745" s="95"/>
      <c r="E2745" s="95"/>
      <c r="F2745" s="95"/>
      <c r="G2745" s="95"/>
      <c r="H2745" s="95"/>
      <c r="I2745" s="95">
        <f>Parts_Purchase[[#This Row],[Qty In]]*Parts_Purchase[[#This Row],[MRP]]</f>
        <v>0</v>
      </c>
      <c r="J2745" s="14">
        <f t="shared" si="94"/>
        <v>1</v>
      </c>
      <c r="K2745" s="37">
        <f t="shared" si="95"/>
        <v>1900</v>
      </c>
    </row>
    <row r="2746" spans="1:11" x14ac:dyDescent="0.35">
      <c r="A2746" s="93"/>
      <c r="B2746" s="94"/>
      <c r="C2746" s="95"/>
      <c r="D2746" s="95"/>
      <c r="E2746" s="95"/>
      <c r="F2746" s="95"/>
      <c r="G2746" s="95"/>
      <c r="H2746" s="95"/>
      <c r="I2746" s="95">
        <f>Parts_Purchase[[#This Row],[Qty In]]*Parts_Purchase[[#This Row],[MRP]]</f>
        <v>0</v>
      </c>
      <c r="J2746" s="14">
        <f t="shared" si="94"/>
        <v>1</v>
      </c>
      <c r="K2746" s="37">
        <f t="shared" si="95"/>
        <v>1900</v>
      </c>
    </row>
    <row r="2747" spans="1:11" x14ac:dyDescent="0.35">
      <c r="A2747" s="93"/>
      <c r="B2747" s="94"/>
      <c r="C2747" s="95"/>
      <c r="D2747" s="95"/>
      <c r="E2747" s="95"/>
      <c r="F2747" s="95"/>
      <c r="G2747" s="95"/>
      <c r="H2747" s="95"/>
      <c r="I2747" s="95">
        <f>Parts_Purchase[[#This Row],[Qty In]]*Parts_Purchase[[#This Row],[MRP]]</f>
        <v>0</v>
      </c>
      <c r="J2747" s="14">
        <f t="shared" si="94"/>
        <v>1</v>
      </c>
      <c r="K2747" s="37">
        <f t="shared" si="95"/>
        <v>1900</v>
      </c>
    </row>
    <row r="2748" spans="1:11" x14ac:dyDescent="0.35">
      <c r="A2748" s="93"/>
      <c r="B2748" s="94"/>
      <c r="C2748" s="95"/>
      <c r="D2748" s="95"/>
      <c r="E2748" s="95"/>
      <c r="F2748" s="95"/>
      <c r="G2748" s="95"/>
      <c r="H2748" s="95"/>
      <c r="I2748" s="95">
        <f>Parts_Purchase[[#This Row],[Qty In]]*Parts_Purchase[[#This Row],[MRP]]</f>
        <v>0</v>
      </c>
      <c r="J2748" s="14">
        <f t="shared" si="94"/>
        <v>1</v>
      </c>
      <c r="K2748" s="37">
        <f t="shared" si="95"/>
        <v>1900</v>
      </c>
    </row>
    <row r="2749" spans="1:11" x14ac:dyDescent="0.35">
      <c r="A2749" s="90"/>
      <c r="B2749" s="100"/>
      <c r="C2749" s="91"/>
      <c r="D2749" s="91"/>
      <c r="E2749" s="91"/>
      <c r="F2749" s="91"/>
      <c r="G2749" s="91"/>
      <c r="H2749" s="91"/>
      <c r="I2749" s="91">
        <f>Parts_Purchase[[#This Row],[Qty In]]*Parts_Purchase[[#This Row],[MRP]]</f>
        <v>0</v>
      </c>
      <c r="J2749" s="14">
        <f t="shared" ref="J2749:J2812" si="96">MONTH(B2749)</f>
        <v>1</v>
      </c>
      <c r="K2749" s="37">
        <f t="shared" ref="K2749:K2812" si="97">YEAR(B2749)</f>
        <v>1900</v>
      </c>
    </row>
    <row r="2750" spans="1:11" x14ac:dyDescent="0.35">
      <c r="A2750" s="90"/>
      <c r="B2750" s="100"/>
      <c r="C2750" s="91"/>
      <c r="D2750" s="91"/>
      <c r="E2750" s="91"/>
      <c r="F2750" s="91"/>
      <c r="G2750" s="91"/>
      <c r="H2750" s="91"/>
      <c r="I2750" s="91">
        <f>Parts_Purchase[[#This Row],[Qty In]]*Parts_Purchase[[#This Row],[MRP]]</f>
        <v>0</v>
      </c>
      <c r="J2750" s="14">
        <f t="shared" si="96"/>
        <v>1</v>
      </c>
      <c r="K2750" s="37">
        <f t="shared" si="97"/>
        <v>1900</v>
      </c>
    </row>
    <row r="2751" spans="1:11" x14ac:dyDescent="0.35">
      <c r="A2751" s="90"/>
      <c r="B2751" s="100"/>
      <c r="C2751" s="91"/>
      <c r="D2751" s="91"/>
      <c r="E2751" s="91"/>
      <c r="F2751" s="91"/>
      <c r="G2751" s="91"/>
      <c r="H2751" s="91"/>
      <c r="I2751" s="91">
        <f>Parts_Purchase[[#This Row],[Qty In]]*Parts_Purchase[[#This Row],[MRP]]</f>
        <v>0</v>
      </c>
      <c r="J2751" s="14">
        <f t="shared" si="96"/>
        <v>1</v>
      </c>
      <c r="K2751" s="37">
        <f t="shared" si="97"/>
        <v>1900</v>
      </c>
    </row>
    <row r="2752" spans="1:11" x14ac:dyDescent="0.35">
      <c r="A2752" s="90"/>
      <c r="B2752" s="100"/>
      <c r="C2752" s="91"/>
      <c r="D2752" s="91"/>
      <c r="E2752" s="91"/>
      <c r="F2752" s="91"/>
      <c r="G2752" s="91"/>
      <c r="H2752" s="91"/>
      <c r="I2752" s="91">
        <f>Parts_Purchase[[#This Row],[Qty In]]*Parts_Purchase[[#This Row],[MRP]]</f>
        <v>0</v>
      </c>
      <c r="J2752" s="14">
        <f t="shared" si="96"/>
        <v>1</v>
      </c>
      <c r="K2752" s="37">
        <f t="shared" si="97"/>
        <v>1900</v>
      </c>
    </row>
    <row r="2753" spans="1:11" x14ac:dyDescent="0.35">
      <c r="A2753" s="90"/>
      <c r="B2753" s="100"/>
      <c r="C2753" s="91"/>
      <c r="D2753" s="91"/>
      <c r="E2753" s="91"/>
      <c r="F2753" s="91"/>
      <c r="G2753" s="91"/>
      <c r="H2753" s="91"/>
      <c r="I2753" s="91">
        <f>Parts_Purchase[[#This Row],[Qty In]]*Parts_Purchase[[#This Row],[MRP]]</f>
        <v>0</v>
      </c>
      <c r="J2753" s="14">
        <f t="shared" si="96"/>
        <v>1</v>
      </c>
      <c r="K2753" s="37">
        <f t="shared" si="97"/>
        <v>1900</v>
      </c>
    </row>
    <row r="2754" spans="1:11" x14ac:dyDescent="0.35">
      <c r="A2754" s="90"/>
      <c r="B2754" s="100"/>
      <c r="C2754" s="91"/>
      <c r="D2754" s="91"/>
      <c r="E2754" s="91"/>
      <c r="F2754" s="91"/>
      <c r="G2754" s="91"/>
      <c r="H2754" s="91"/>
      <c r="I2754" s="91">
        <f>Parts_Purchase[[#This Row],[Qty In]]*Parts_Purchase[[#This Row],[MRP]]</f>
        <v>0</v>
      </c>
      <c r="J2754" s="14">
        <f t="shared" si="96"/>
        <v>1</v>
      </c>
      <c r="K2754" s="37">
        <f t="shared" si="97"/>
        <v>1900</v>
      </c>
    </row>
    <row r="2755" spans="1:11" x14ac:dyDescent="0.35">
      <c r="A2755" s="90"/>
      <c r="B2755" s="100"/>
      <c r="C2755" s="91"/>
      <c r="D2755" s="91"/>
      <c r="E2755" s="91"/>
      <c r="F2755" s="91"/>
      <c r="G2755" s="91"/>
      <c r="H2755" s="91"/>
      <c r="I2755" s="91">
        <f>Parts_Purchase[[#This Row],[Qty In]]*Parts_Purchase[[#This Row],[MRP]]</f>
        <v>0</v>
      </c>
      <c r="J2755" s="14">
        <f t="shared" si="96"/>
        <v>1</v>
      </c>
      <c r="K2755" s="37">
        <f t="shared" si="97"/>
        <v>1900</v>
      </c>
    </row>
    <row r="2756" spans="1:11" x14ac:dyDescent="0.35">
      <c r="A2756" s="90"/>
      <c r="B2756" s="100"/>
      <c r="C2756" s="91"/>
      <c r="D2756" s="91"/>
      <c r="E2756" s="91"/>
      <c r="F2756" s="91"/>
      <c r="G2756" s="91"/>
      <c r="H2756" s="91"/>
      <c r="I2756" s="91">
        <f>Parts_Purchase[[#This Row],[Qty In]]*Parts_Purchase[[#This Row],[MRP]]</f>
        <v>0</v>
      </c>
      <c r="J2756" s="14">
        <f t="shared" si="96"/>
        <v>1</v>
      </c>
      <c r="K2756" s="37">
        <f t="shared" si="97"/>
        <v>1900</v>
      </c>
    </row>
    <row r="2757" spans="1:11" x14ac:dyDescent="0.35">
      <c r="A2757" s="90"/>
      <c r="B2757" s="100"/>
      <c r="C2757" s="91"/>
      <c r="D2757" s="91"/>
      <c r="E2757" s="91"/>
      <c r="F2757" s="91"/>
      <c r="G2757" s="91"/>
      <c r="H2757" s="91"/>
      <c r="I2757" s="91">
        <f>Parts_Purchase[[#This Row],[Qty In]]*Parts_Purchase[[#This Row],[MRP]]</f>
        <v>0</v>
      </c>
      <c r="J2757" s="14">
        <f t="shared" si="96"/>
        <v>1</v>
      </c>
      <c r="K2757" s="37">
        <f t="shared" si="97"/>
        <v>1900</v>
      </c>
    </row>
    <row r="2758" spans="1:11" x14ac:dyDescent="0.35">
      <c r="A2758" s="90"/>
      <c r="B2758" s="100"/>
      <c r="C2758" s="91"/>
      <c r="D2758" s="91"/>
      <c r="E2758" s="91"/>
      <c r="F2758" s="91"/>
      <c r="G2758" s="91"/>
      <c r="H2758" s="91"/>
      <c r="I2758" s="91">
        <f>Parts_Purchase[[#This Row],[Qty In]]*Parts_Purchase[[#This Row],[MRP]]</f>
        <v>0</v>
      </c>
      <c r="J2758" s="14">
        <f t="shared" si="96"/>
        <v>1</v>
      </c>
      <c r="K2758" s="37">
        <f t="shared" si="97"/>
        <v>1900</v>
      </c>
    </row>
    <row r="2759" spans="1:11" x14ac:dyDescent="0.35">
      <c r="A2759" s="90"/>
      <c r="B2759" s="100"/>
      <c r="C2759" s="91"/>
      <c r="D2759" s="91"/>
      <c r="E2759" s="91"/>
      <c r="F2759" s="91"/>
      <c r="G2759" s="91"/>
      <c r="H2759" s="91"/>
      <c r="I2759" s="91">
        <f>Parts_Purchase[[#This Row],[Qty In]]*Parts_Purchase[[#This Row],[MRP]]</f>
        <v>0</v>
      </c>
      <c r="J2759" s="14">
        <f t="shared" si="96"/>
        <v>1</v>
      </c>
      <c r="K2759" s="37">
        <f t="shared" si="97"/>
        <v>1900</v>
      </c>
    </row>
    <row r="2760" spans="1:11" x14ac:dyDescent="0.35">
      <c r="A2760" s="90"/>
      <c r="B2760" s="100"/>
      <c r="C2760" s="91"/>
      <c r="D2760" s="91"/>
      <c r="E2760" s="91"/>
      <c r="F2760" s="91"/>
      <c r="G2760" s="91"/>
      <c r="H2760" s="91"/>
      <c r="I2760" s="91">
        <f>Parts_Purchase[[#This Row],[Qty In]]*Parts_Purchase[[#This Row],[MRP]]</f>
        <v>0</v>
      </c>
      <c r="J2760" s="14">
        <f t="shared" si="96"/>
        <v>1</v>
      </c>
      <c r="K2760" s="37">
        <f t="shared" si="97"/>
        <v>1900</v>
      </c>
    </row>
    <row r="2761" spans="1:11" x14ac:dyDescent="0.35">
      <c r="A2761" s="90"/>
      <c r="B2761" s="100"/>
      <c r="C2761" s="91"/>
      <c r="D2761" s="91"/>
      <c r="E2761" s="91"/>
      <c r="F2761" s="91"/>
      <c r="G2761" s="91"/>
      <c r="H2761" s="91"/>
      <c r="I2761" s="91">
        <f>Parts_Purchase[[#This Row],[Qty In]]*Parts_Purchase[[#This Row],[MRP]]</f>
        <v>0</v>
      </c>
      <c r="J2761" s="14">
        <f t="shared" si="96"/>
        <v>1</v>
      </c>
      <c r="K2761" s="37">
        <f t="shared" si="97"/>
        <v>1900</v>
      </c>
    </row>
    <row r="2762" spans="1:11" x14ac:dyDescent="0.35">
      <c r="A2762" s="90"/>
      <c r="B2762" s="100"/>
      <c r="C2762" s="91"/>
      <c r="D2762" s="91"/>
      <c r="E2762" s="91"/>
      <c r="F2762" s="91"/>
      <c r="G2762" s="91"/>
      <c r="H2762" s="91"/>
      <c r="I2762" s="91">
        <f>Parts_Purchase[[#This Row],[Qty In]]*Parts_Purchase[[#This Row],[MRP]]</f>
        <v>0</v>
      </c>
      <c r="J2762" s="14">
        <f t="shared" si="96"/>
        <v>1</v>
      </c>
      <c r="K2762" s="37">
        <f t="shared" si="97"/>
        <v>1900</v>
      </c>
    </row>
    <row r="2763" spans="1:11" x14ac:dyDescent="0.35">
      <c r="A2763" s="90"/>
      <c r="B2763" s="100"/>
      <c r="C2763" s="91"/>
      <c r="D2763" s="91"/>
      <c r="E2763" s="91"/>
      <c r="F2763" s="91"/>
      <c r="G2763" s="91"/>
      <c r="H2763" s="91"/>
      <c r="I2763" s="91">
        <f>Parts_Purchase[[#This Row],[Qty In]]*Parts_Purchase[[#This Row],[MRP]]</f>
        <v>0</v>
      </c>
      <c r="J2763" s="14">
        <f t="shared" si="96"/>
        <v>1</v>
      </c>
      <c r="K2763" s="37">
        <f t="shared" si="97"/>
        <v>1900</v>
      </c>
    </row>
    <row r="2764" spans="1:11" x14ac:dyDescent="0.35">
      <c r="A2764" s="90"/>
      <c r="B2764" s="100"/>
      <c r="C2764" s="91"/>
      <c r="D2764" s="91"/>
      <c r="E2764" s="91"/>
      <c r="F2764" s="91"/>
      <c r="G2764" s="91"/>
      <c r="H2764" s="91"/>
      <c r="I2764" s="91">
        <f>Parts_Purchase[[#This Row],[Qty In]]*Parts_Purchase[[#This Row],[MRP]]</f>
        <v>0</v>
      </c>
      <c r="J2764" s="14">
        <f t="shared" si="96"/>
        <v>1</v>
      </c>
      <c r="K2764" s="37">
        <f t="shared" si="97"/>
        <v>1900</v>
      </c>
    </row>
    <row r="2765" spans="1:11" x14ac:dyDescent="0.35">
      <c r="A2765" s="90"/>
      <c r="B2765" s="100"/>
      <c r="C2765" s="91"/>
      <c r="D2765" s="91"/>
      <c r="E2765" s="91"/>
      <c r="F2765" s="91"/>
      <c r="G2765" s="91"/>
      <c r="H2765" s="91"/>
      <c r="I2765" s="91">
        <f>Parts_Purchase[[#This Row],[Qty In]]*Parts_Purchase[[#This Row],[MRP]]</f>
        <v>0</v>
      </c>
      <c r="J2765" s="14">
        <f t="shared" si="96"/>
        <v>1</v>
      </c>
      <c r="K2765" s="37">
        <f t="shared" si="97"/>
        <v>1900</v>
      </c>
    </row>
    <row r="2766" spans="1:11" x14ac:dyDescent="0.35">
      <c r="A2766" s="90"/>
      <c r="B2766" s="100"/>
      <c r="C2766" s="91"/>
      <c r="D2766" s="91"/>
      <c r="E2766" s="91"/>
      <c r="F2766" s="91"/>
      <c r="G2766" s="91"/>
      <c r="H2766" s="91"/>
      <c r="I2766" s="91">
        <f>Parts_Purchase[[#This Row],[Qty In]]*Parts_Purchase[[#This Row],[MRP]]</f>
        <v>0</v>
      </c>
      <c r="J2766" s="14">
        <f t="shared" si="96"/>
        <v>1</v>
      </c>
      <c r="K2766" s="37">
        <f t="shared" si="97"/>
        <v>1900</v>
      </c>
    </row>
    <row r="2767" spans="1:11" x14ac:dyDescent="0.35">
      <c r="A2767" s="90"/>
      <c r="B2767" s="100"/>
      <c r="C2767" s="91"/>
      <c r="D2767" s="91"/>
      <c r="E2767" s="91"/>
      <c r="F2767" s="91"/>
      <c r="G2767" s="91"/>
      <c r="H2767" s="91"/>
      <c r="I2767" s="91">
        <f>Parts_Purchase[[#This Row],[Qty In]]*Parts_Purchase[[#This Row],[MRP]]</f>
        <v>0</v>
      </c>
      <c r="J2767" s="14">
        <f t="shared" si="96"/>
        <v>1</v>
      </c>
      <c r="K2767" s="37">
        <f t="shared" si="97"/>
        <v>1900</v>
      </c>
    </row>
    <row r="2768" spans="1:11" x14ac:dyDescent="0.35">
      <c r="A2768" s="90"/>
      <c r="B2768" s="100"/>
      <c r="C2768" s="91"/>
      <c r="D2768" s="91"/>
      <c r="E2768" s="91"/>
      <c r="F2768" s="91"/>
      <c r="G2768" s="91"/>
      <c r="H2768" s="91"/>
      <c r="I2768" s="91">
        <f>Parts_Purchase[[#This Row],[Qty In]]*Parts_Purchase[[#This Row],[MRP]]</f>
        <v>0</v>
      </c>
      <c r="J2768" s="14">
        <f t="shared" si="96"/>
        <v>1</v>
      </c>
      <c r="K2768" s="37">
        <f t="shared" si="97"/>
        <v>1900</v>
      </c>
    </row>
    <row r="2769" spans="1:11" x14ac:dyDescent="0.35">
      <c r="A2769" s="90"/>
      <c r="B2769" s="100"/>
      <c r="C2769" s="91"/>
      <c r="D2769" s="91"/>
      <c r="E2769" s="91"/>
      <c r="F2769" s="91"/>
      <c r="G2769" s="91"/>
      <c r="H2769" s="91"/>
      <c r="I2769" s="91">
        <f>Parts_Purchase[[#This Row],[Qty In]]*Parts_Purchase[[#This Row],[MRP]]</f>
        <v>0</v>
      </c>
      <c r="J2769" s="14">
        <f t="shared" si="96"/>
        <v>1</v>
      </c>
      <c r="K2769" s="37">
        <f t="shared" si="97"/>
        <v>1900</v>
      </c>
    </row>
    <row r="2770" spans="1:11" x14ac:dyDescent="0.35">
      <c r="A2770" s="90"/>
      <c r="B2770" s="100"/>
      <c r="C2770" s="91"/>
      <c r="D2770" s="91"/>
      <c r="E2770" s="91"/>
      <c r="F2770" s="91"/>
      <c r="G2770" s="91"/>
      <c r="H2770" s="91"/>
      <c r="I2770" s="91">
        <f>Parts_Purchase[[#This Row],[Qty In]]*Parts_Purchase[[#This Row],[MRP]]</f>
        <v>0</v>
      </c>
      <c r="J2770" s="14">
        <f t="shared" si="96"/>
        <v>1</v>
      </c>
      <c r="K2770" s="37">
        <f t="shared" si="97"/>
        <v>1900</v>
      </c>
    </row>
    <row r="2771" spans="1:11" x14ac:dyDescent="0.35">
      <c r="A2771" s="90"/>
      <c r="B2771" s="100"/>
      <c r="C2771" s="91"/>
      <c r="D2771" s="91"/>
      <c r="E2771" s="91"/>
      <c r="F2771" s="91"/>
      <c r="G2771" s="91"/>
      <c r="H2771" s="91"/>
      <c r="I2771" s="91">
        <f>Parts_Purchase[[#This Row],[Qty In]]*Parts_Purchase[[#This Row],[MRP]]</f>
        <v>0</v>
      </c>
      <c r="J2771" s="14">
        <f t="shared" si="96"/>
        <v>1</v>
      </c>
      <c r="K2771" s="37">
        <f t="shared" si="97"/>
        <v>1900</v>
      </c>
    </row>
    <row r="2772" spans="1:11" x14ac:dyDescent="0.35">
      <c r="A2772" s="90"/>
      <c r="B2772" s="100"/>
      <c r="C2772" s="91"/>
      <c r="D2772" s="91"/>
      <c r="E2772" s="91"/>
      <c r="F2772" s="91"/>
      <c r="G2772" s="91"/>
      <c r="H2772" s="91"/>
      <c r="I2772" s="91">
        <f>Parts_Purchase[[#This Row],[Qty In]]*Parts_Purchase[[#This Row],[MRP]]</f>
        <v>0</v>
      </c>
      <c r="J2772" s="14">
        <f t="shared" si="96"/>
        <v>1</v>
      </c>
      <c r="K2772" s="37">
        <f t="shared" si="97"/>
        <v>1900</v>
      </c>
    </row>
    <row r="2773" spans="1:11" x14ac:dyDescent="0.35">
      <c r="A2773" s="90"/>
      <c r="B2773" s="100"/>
      <c r="C2773" s="91"/>
      <c r="D2773" s="91"/>
      <c r="E2773" s="91"/>
      <c r="F2773" s="91"/>
      <c r="G2773" s="91"/>
      <c r="H2773" s="91"/>
      <c r="I2773" s="91">
        <f>Parts_Purchase[[#This Row],[Qty In]]*Parts_Purchase[[#This Row],[MRP]]</f>
        <v>0</v>
      </c>
      <c r="J2773" s="14">
        <f t="shared" si="96"/>
        <v>1</v>
      </c>
      <c r="K2773" s="37">
        <f t="shared" si="97"/>
        <v>1900</v>
      </c>
    </row>
    <row r="2774" spans="1:11" x14ac:dyDescent="0.35">
      <c r="A2774" s="90"/>
      <c r="B2774" s="100"/>
      <c r="C2774" s="91"/>
      <c r="D2774" s="91"/>
      <c r="E2774" s="91"/>
      <c r="F2774" s="91"/>
      <c r="G2774" s="91"/>
      <c r="H2774" s="91"/>
      <c r="I2774" s="91">
        <f>Parts_Purchase[[#This Row],[Qty In]]*Parts_Purchase[[#This Row],[MRP]]</f>
        <v>0</v>
      </c>
      <c r="J2774" s="14">
        <f t="shared" si="96"/>
        <v>1</v>
      </c>
      <c r="K2774" s="37">
        <f t="shared" si="97"/>
        <v>1900</v>
      </c>
    </row>
    <row r="2775" spans="1:11" x14ac:dyDescent="0.35">
      <c r="A2775" s="90"/>
      <c r="B2775" s="100"/>
      <c r="C2775" s="91"/>
      <c r="D2775" s="91"/>
      <c r="E2775" s="91"/>
      <c r="F2775" s="91"/>
      <c r="G2775" s="91"/>
      <c r="H2775" s="91"/>
      <c r="I2775" s="91">
        <f>Parts_Purchase[[#This Row],[Qty In]]*Parts_Purchase[[#This Row],[MRP]]</f>
        <v>0</v>
      </c>
      <c r="J2775" s="14">
        <f t="shared" si="96"/>
        <v>1</v>
      </c>
      <c r="K2775" s="37">
        <f t="shared" si="97"/>
        <v>1900</v>
      </c>
    </row>
    <row r="2776" spans="1:11" x14ac:dyDescent="0.35">
      <c r="A2776" s="90"/>
      <c r="B2776" s="100"/>
      <c r="C2776" s="91"/>
      <c r="D2776" s="91"/>
      <c r="E2776" s="91"/>
      <c r="F2776" s="91"/>
      <c r="G2776" s="91"/>
      <c r="H2776" s="91"/>
      <c r="I2776" s="91">
        <f>Parts_Purchase[[#This Row],[Qty In]]*Parts_Purchase[[#This Row],[MRP]]</f>
        <v>0</v>
      </c>
      <c r="J2776" s="14">
        <f t="shared" si="96"/>
        <v>1</v>
      </c>
      <c r="K2776" s="37">
        <f t="shared" si="97"/>
        <v>1900</v>
      </c>
    </row>
    <row r="2777" spans="1:11" x14ac:dyDescent="0.35">
      <c r="A2777" s="90"/>
      <c r="B2777" s="100"/>
      <c r="C2777" s="91"/>
      <c r="D2777" s="91"/>
      <c r="E2777" s="91"/>
      <c r="F2777" s="91"/>
      <c r="G2777" s="91"/>
      <c r="H2777" s="91"/>
      <c r="I2777" s="91">
        <f>Parts_Purchase[[#This Row],[Qty In]]*Parts_Purchase[[#This Row],[MRP]]</f>
        <v>0</v>
      </c>
      <c r="J2777" s="14">
        <f t="shared" si="96"/>
        <v>1</v>
      </c>
      <c r="K2777" s="37">
        <f t="shared" si="97"/>
        <v>1900</v>
      </c>
    </row>
    <row r="2778" spans="1:11" x14ac:dyDescent="0.35">
      <c r="A2778" s="90"/>
      <c r="B2778" s="100"/>
      <c r="C2778" s="91"/>
      <c r="D2778" s="91"/>
      <c r="E2778" s="91"/>
      <c r="F2778" s="91"/>
      <c r="G2778" s="91"/>
      <c r="H2778" s="91"/>
      <c r="I2778" s="91">
        <f>Parts_Purchase[[#This Row],[Qty In]]*Parts_Purchase[[#This Row],[MRP]]</f>
        <v>0</v>
      </c>
      <c r="J2778" s="14">
        <f t="shared" si="96"/>
        <v>1</v>
      </c>
      <c r="K2778" s="37">
        <f t="shared" si="97"/>
        <v>1900</v>
      </c>
    </row>
    <row r="2779" spans="1:11" x14ac:dyDescent="0.35">
      <c r="A2779" s="90"/>
      <c r="B2779" s="100"/>
      <c r="C2779" s="91"/>
      <c r="D2779" s="91"/>
      <c r="E2779" s="91"/>
      <c r="F2779" s="91"/>
      <c r="G2779" s="91"/>
      <c r="H2779" s="91"/>
      <c r="I2779" s="91">
        <f>Parts_Purchase[[#This Row],[Qty In]]*Parts_Purchase[[#This Row],[MRP]]</f>
        <v>0</v>
      </c>
      <c r="J2779" s="14">
        <f t="shared" si="96"/>
        <v>1</v>
      </c>
      <c r="K2779" s="37">
        <f t="shared" si="97"/>
        <v>1900</v>
      </c>
    </row>
    <row r="2780" spans="1:11" x14ac:dyDescent="0.35">
      <c r="A2780" s="90"/>
      <c r="B2780" s="100"/>
      <c r="C2780" s="91"/>
      <c r="D2780" s="91"/>
      <c r="E2780" s="91"/>
      <c r="F2780" s="91"/>
      <c r="G2780" s="91"/>
      <c r="H2780" s="91"/>
      <c r="I2780" s="91">
        <f>Parts_Purchase[[#This Row],[Qty In]]*Parts_Purchase[[#This Row],[MRP]]</f>
        <v>0</v>
      </c>
      <c r="J2780" s="14">
        <f t="shared" si="96"/>
        <v>1</v>
      </c>
      <c r="K2780" s="37">
        <f t="shared" si="97"/>
        <v>1900</v>
      </c>
    </row>
    <row r="2781" spans="1:11" x14ac:dyDescent="0.35">
      <c r="A2781" s="90"/>
      <c r="B2781" s="100"/>
      <c r="C2781" s="91"/>
      <c r="D2781" s="91"/>
      <c r="E2781" s="91"/>
      <c r="F2781" s="91"/>
      <c r="G2781" s="91"/>
      <c r="H2781" s="91"/>
      <c r="I2781" s="91">
        <f>Parts_Purchase[[#This Row],[Qty In]]*Parts_Purchase[[#This Row],[MRP]]</f>
        <v>0</v>
      </c>
      <c r="J2781" s="14">
        <f t="shared" si="96"/>
        <v>1</v>
      </c>
      <c r="K2781" s="37">
        <f t="shared" si="97"/>
        <v>1900</v>
      </c>
    </row>
    <row r="2782" spans="1:11" x14ac:dyDescent="0.35">
      <c r="A2782" s="90"/>
      <c r="B2782" s="100"/>
      <c r="C2782" s="91"/>
      <c r="D2782" s="91"/>
      <c r="E2782" s="91"/>
      <c r="F2782" s="91"/>
      <c r="G2782" s="91"/>
      <c r="H2782" s="91"/>
      <c r="I2782" s="91">
        <f>Parts_Purchase[[#This Row],[Qty In]]*Parts_Purchase[[#This Row],[MRP]]</f>
        <v>0</v>
      </c>
      <c r="J2782" s="14">
        <f t="shared" si="96"/>
        <v>1</v>
      </c>
      <c r="K2782" s="37">
        <f t="shared" si="97"/>
        <v>1900</v>
      </c>
    </row>
    <row r="2783" spans="1:11" x14ac:dyDescent="0.35">
      <c r="A2783" s="90"/>
      <c r="B2783" s="100"/>
      <c r="C2783" s="91"/>
      <c r="D2783" s="91"/>
      <c r="E2783" s="91"/>
      <c r="F2783" s="91"/>
      <c r="G2783" s="91"/>
      <c r="H2783" s="91"/>
      <c r="I2783" s="91">
        <f>Parts_Purchase[[#This Row],[Qty In]]*Parts_Purchase[[#This Row],[MRP]]</f>
        <v>0</v>
      </c>
      <c r="J2783" s="14">
        <f t="shared" si="96"/>
        <v>1</v>
      </c>
      <c r="K2783" s="37">
        <f t="shared" si="97"/>
        <v>1900</v>
      </c>
    </row>
    <row r="2784" spans="1:11" x14ac:dyDescent="0.35">
      <c r="A2784" s="90"/>
      <c r="B2784" s="100"/>
      <c r="C2784" s="91"/>
      <c r="D2784" s="91"/>
      <c r="E2784" s="91"/>
      <c r="F2784" s="91"/>
      <c r="G2784" s="91"/>
      <c r="H2784" s="91"/>
      <c r="I2784" s="91">
        <f>Parts_Purchase[[#This Row],[Qty In]]*Parts_Purchase[[#This Row],[MRP]]</f>
        <v>0</v>
      </c>
      <c r="J2784" s="14">
        <f t="shared" si="96"/>
        <v>1</v>
      </c>
      <c r="K2784" s="37">
        <f t="shared" si="97"/>
        <v>1900</v>
      </c>
    </row>
    <row r="2785" spans="1:11" x14ac:dyDescent="0.35">
      <c r="A2785" s="90"/>
      <c r="B2785" s="100"/>
      <c r="C2785" s="91"/>
      <c r="D2785" s="91"/>
      <c r="E2785" s="91"/>
      <c r="F2785" s="91"/>
      <c r="G2785" s="91"/>
      <c r="H2785" s="91"/>
      <c r="I2785" s="91">
        <f>Parts_Purchase[[#This Row],[Qty In]]*Parts_Purchase[[#This Row],[MRP]]</f>
        <v>0</v>
      </c>
      <c r="J2785" s="14">
        <f t="shared" si="96"/>
        <v>1</v>
      </c>
      <c r="K2785" s="37">
        <f t="shared" si="97"/>
        <v>1900</v>
      </c>
    </row>
    <row r="2786" spans="1:11" x14ac:dyDescent="0.35">
      <c r="A2786" s="90"/>
      <c r="B2786" s="100"/>
      <c r="C2786" s="91"/>
      <c r="D2786" s="91"/>
      <c r="E2786" s="91"/>
      <c r="F2786" s="91"/>
      <c r="G2786" s="91"/>
      <c r="H2786" s="91"/>
      <c r="I2786" s="91">
        <f>Parts_Purchase[[#This Row],[Qty In]]*Parts_Purchase[[#This Row],[MRP]]</f>
        <v>0</v>
      </c>
      <c r="J2786" s="14">
        <f t="shared" si="96"/>
        <v>1</v>
      </c>
      <c r="K2786" s="37">
        <f t="shared" si="97"/>
        <v>1900</v>
      </c>
    </row>
    <row r="2787" spans="1:11" x14ac:dyDescent="0.35">
      <c r="A2787" s="90"/>
      <c r="B2787" s="100"/>
      <c r="C2787" s="91"/>
      <c r="D2787" s="91"/>
      <c r="E2787" s="91"/>
      <c r="F2787" s="91"/>
      <c r="G2787" s="91"/>
      <c r="H2787" s="91"/>
      <c r="I2787" s="91">
        <f>Parts_Purchase[[#This Row],[Qty In]]*Parts_Purchase[[#This Row],[MRP]]</f>
        <v>0</v>
      </c>
      <c r="J2787" s="14">
        <f t="shared" si="96"/>
        <v>1</v>
      </c>
      <c r="K2787" s="37">
        <f t="shared" si="97"/>
        <v>1900</v>
      </c>
    </row>
    <row r="2788" spans="1:11" x14ac:dyDescent="0.35">
      <c r="A2788" s="90"/>
      <c r="B2788" s="100"/>
      <c r="C2788" s="91"/>
      <c r="D2788" s="91"/>
      <c r="E2788" s="91"/>
      <c r="F2788" s="91"/>
      <c r="G2788" s="91"/>
      <c r="H2788" s="91"/>
      <c r="I2788" s="91">
        <f>Parts_Purchase[[#This Row],[Qty In]]*Parts_Purchase[[#This Row],[MRP]]</f>
        <v>0</v>
      </c>
      <c r="J2788" s="14">
        <f t="shared" si="96"/>
        <v>1</v>
      </c>
      <c r="K2788" s="37">
        <f t="shared" si="97"/>
        <v>1900</v>
      </c>
    </row>
    <row r="2789" spans="1:11" x14ac:dyDescent="0.35">
      <c r="A2789" s="90"/>
      <c r="B2789" s="100"/>
      <c r="C2789" s="91"/>
      <c r="D2789" s="91"/>
      <c r="E2789" s="91"/>
      <c r="F2789" s="91"/>
      <c r="G2789" s="91"/>
      <c r="H2789" s="91"/>
      <c r="I2789" s="91">
        <f>Parts_Purchase[[#This Row],[Qty In]]*Parts_Purchase[[#This Row],[MRP]]</f>
        <v>0</v>
      </c>
      <c r="J2789" s="14">
        <f t="shared" si="96"/>
        <v>1</v>
      </c>
      <c r="K2789" s="37">
        <f t="shared" si="97"/>
        <v>1900</v>
      </c>
    </row>
    <row r="2790" spans="1:11" x14ac:dyDescent="0.35">
      <c r="A2790" s="90"/>
      <c r="B2790" s="100"/>
      <c r="C2790" s="91"/>
      <c r="D2790" s="91"/>
      <c r="E2790" s="91"/>
      <c r="F2790" s="91"/>
      <c r="G2790" s="91"/>
      <c r="H2790" s="91"/>
      <c r="I2790" s="91">
        <f>Parts_Purchase[[#This Row],[Qty In]]*Parts_Purchase[[#This Row],[MRP]]</f>
        <v>0</v>
      </c>
      <c r="J2790" s="14">
        <f t="shared" si="96"/>
        <v>1</v>
      </c>
      <c r="K2790" s="37">
        <f t="shared" si="97"/>
        <v>1900</v>
      </c>
    </row>
    <row r="2791" spans="1:11" x14ac:dyDescent="0.35">
      <c r="A2791" s="90"/>
      <c r="B2791" s="100"/>
      <c r="C2791" s="91"/>
      <c r="D2791" s="91"/>
      <c r="E2791" s="91"/>
      <c r="F2791" s="91"/>
      <c r="G2791" s="91"/>
      <c r="H2791" s="91"/>
      <c r="I2791" s="91">
        <f>Parts_Purchase[[#This Row],[Qty In]]*Parts_Purchase[[#This Row],[MRP]]</f>
        <v>0</v>
      </c>
      <c r="J2791" s="14">
        <f t="shared" si="96"/>
        <v>1</v>
      </c>
      <c r="K2791" s="37">
        <f t="shared" si="97"/>
        <v>1900</v>
      </c>
    </row>
    <row r="2792" spans="1:11" x14ac:dyDescent="0.35">
      <c r="A2792" s="90"/>
      <c r="B2792" s="100"/>
      <c r="C2792" s="91"/>
      <c r="D2792" s="91"/>
      <c r="E2792" s="91"/>
      <c r="F2792" s="91"/>
      <c r="G2792" s="91"/>
      <c r="H2792" s="91"/>
      <c r="I2792" s="91">
        <f>Parts_Purchase[[#This Row],[Qty In]]*Parts_Purchase[[#This Row],[MRP]]</f>
        <v>0</v>
      </c>
      <c r="J2792" s="14">
        <f t="shared" si="96"/>
        <v>1</v>
      </c>
      <c r="K2792" s="37">
        <f t="shared" si="97"/>
        <v>1900</v>
      </c>
    </row>
    <row r="2793" spans="1:11" x14ac:dyDescent="0.35">
      <c r="A2793" s="90"/>
      <c r="B2793" s="100"/>
      <c r="C2793" s="91"/>
      <c r="D2793" s="91"/>
      <c r="E2793" s="91"/>
      <c r="F2793" s="91"/>
      <c r="G2793" s="91"/>
      <c r="H2793" s="91"/>
      <c r="I2793" s="91">
        <f>Parts_Purchase[[#This Row],[Qty In]]*Parts_Purchase[[#This Row],[MRP]]</f>
        <v>0</v>
      </c>
      <c r="J2793" s="14">
        <f t="shared" si="96"/>
        <v>1</v>
      </c>
      <c r="K2793" s="37">
        <f t="shared" si="97"/>
        <v>1900</v>
      </c>
    </row>
    <row r="2794" spans="1:11" x14ac:dyDescent="0.35">
      <c r="A2794" s="90"/>
      <c r="B2794" s="100"/>
      <c r="C2794" s="91"/>
      <c r="D2794" s="91"/>
      <c r="E2794" s="91"/>
      <c r="F2794" s="91"/>
      <c r="G2794" s="91"/>
      <c r="H2794" s="91"/>
      <c r="I2794" s="91">
        <f>Parts_Purchase[[#This Row],[Qty In]]*Parts_Purchase[[#This Row],[MRP]]</f>
        <v>0</v>
      </c>
      <c r="J2794" s="14">
        <f t="shared" si="96"/>
        <v>1</v>
      </c>
      <c r="K2794" s="37">
        <f t="shared" si="97"/>
        <v>1900</v>
      </c>
    </row>
    <row r="2795" spans="1:11" x14ac:dyDescent="0.35">
      <c r="A2795" s="90"/>
      <c r="B2795" s="100"/>
      <c r="C2795" s="91"/>
      <c r="D2795" s="91"/>
      <c r="E2795" s="91"/>
      <c r="F2795" s="91"/>
      <c r="G2795" s="91"/>
      <c r="H2795" s="91"/>
      <c r="I2795" s="91">
        <f>Parts_Purchase[[#This Row],[Qty In]]*Parts_Purchase[[#This Row],[MRP]]</f>
        <v>0</v>
      </c>
      <c r="J2795" s="14">
        <f t="shared" si="96"/>
        <v>1</v>
      </c>
      <c r="K2795" s="37">
        <f t="shared" si="97"/>
        <v>1900</v>
      </c>
    </row>
    <row r="2796" spans="1:11" x14ac:dyDescent="0.35">
      <c r="A2796" s="90"/>
      <c r="B2796" s="100"/>
      <c r="C2796" s="91"/>
      <c r="D2796" s="91"/>
      <c r="E2796" s="91"/>
      <c r="F2796" s="91"/>
      <c r="G2796" s="91"/>
      <c r="H2796" s="91"/>
      <c r="I2796" s="91">
        <f>Parts_Purchase[[#This Row],[Qty In]]*Parts_Purchase[[#This Row],[MRP]]</f>
        <v>0</v>
      </c>
      <c r="J2796" s="14">
        <f t="shared" si="96"/>
        <v>1</v>
      </c>
      <c r="K2796" s="37">
        <f t="shared" si="97"/>
        <v>1900</v>
      </c>
    </row>
    <row r="2797" spans="1:11" x14ac:dyDescent="0.35">
      <c r="A2797" s="90"/>
      <c r="B2797" s="100"/>
      <c r="C2797" s="91"/>
      <c r="D2797" s="91"/>
      <c r="E2797" s="91"/>
      <c r="F2797" s="91"/>
      <c r="G2797" s="91"/>
      <c r="H2797" s="91"/>
      <c r="I2797" s="91">
        <f>Parts_Purchase[[#This Row],[Qty In]]*Parts_Purchase[[#This Row],[MRP]]</f>
        <v>0</v>
      </c>
      <c r="J2797" s="14">
        <f t="shared" si="96"/>
        <v>1</v>
      </c>
      <c r="K2797" s="37">
        <f t="shared" si="97"/>
        <v>1900</v>
      </c>
    </row>
    <row r="2798" spans="1:11" x14ac:dyDescent="0.35">
      <c r="A2798" s="90"/>
      <c r="B2798" s="100"/>
      <c r="C2798" s="91"/>
      <c r="D2798" s="91"/>
      <c r="E2798" s="91"/>
      <c r="F2798" s="91"/>
      <c r="G2798" s="91"/>
      <c r="H2798" s="91"/>
      <c r="I2798" s="91">
        <f>Parts_Purchase[[#This Row],[Qty In]]*Parts_Purchase[[#This Row],[MRP]]</f>
        <v>0</v>
      </c>
      <c r="J2798" s="14">
        <f t="shared" si="96"/>
        <v>1</v>
      </c>
      <c r="K2798" s="37">
        <f t="shared" si="97"/>
        <v>1900</v>
      </c>
    </row>
    <row r="2799" spans="1:11" x14ac:dyDescent="0.35">
      <c r="A2799" s="90"/>
      <c r="B2799" s="100"/>
      <c r="C2799" s="91"/>
      <c r="D2799" s="91"/>
      <c r="E2799" s="91"/>
      <c r="F2799" s="91"/>
      <c r="G2799" s="91"/>
      <c r="H2799" s="91"/>
      <c r="I2799" s="91">
        <f>Parts_Purchase[[#This Row],[Qty In]]*Parts_Purchase[[#This Row],[MRP]]</f>
        <v>0</v>
      </c>
      <c r="J2799" s="14">
        <f t="shared" si="96"/>
        <v>1</v>
      </c>
      <c r="K2799" s="37">
        <f t="shared" si="97"/>
        <v>1900</v>
      </c>
    </row>
    <row r="2800" spans="1:11" x14ac:dyDescent="0.35">
      <c r="A2800" s="90"/>
      <c r="B2800" s="100"/>
      <c r="C2800" s="91"/>
      <c r="D2800" s="91"/>
      <c r="E2800" s="91"/>
      <c r="F2800" s="91"/>
      <c r="G2800" s="91"/>
      <c r="H2800" s="91"/>
      <c r="I2800" s="91">
        <f>Parts_Purchase[[#This Row],[Qty In]]*Parts_Purchase[[#This Row],[MRP]]</f>
        <v>0</v>
      </c>
      <c r="J2800" s="14">
        <f t="shared" si="96"/>
        <v>1</v>
      </c>
      <c r="K2800" s="37">
        <f t="shared" si="97"/>
        <v>1900</v>
      </c>
    </row>
    <row r="2801" spans="1:11" x14ac:dyDescent="0.35">
      <c r="A2801" s="90"/>
      <c r="B2801" s="100"/>
      <c r="C2801" s="91"/>
      <c r="D2801" s="91"/>
      <c r="E2801" s="91"/>
      <c r="F2801" s="91"/>
      <c r="G2801" s="91"/>
      <c r="H2801" s="91"/>
      <c r="I2801" s="91">
        <f>Parts_Purchase[[#This Row],[Qty In]]*Parts_Purchase[[#This Row],[MRP]]</f>
        <v>0</v>
      </c>
      <c r="J2801" s="14">
        <f t="shared" si="96"/>
        <v>1</v>
      </c>
      <c r="K2801" s="37">
        <f t="shared" si="97"/>
        <v>1900</v>
      </c>
    </row>
    <row r="2802" spans="1:11" x14ac:dyDescent="0.35">
      <c r="A2802" s="90"/>
      <c r="B2802" s="100"/>
      <c r="C2802" s="91"/>
      <c r="D2802" s="91"/>
      <c r="E2802" s="91"/>
      <c r="F2802" s="91"/>
      <c r="G2802" s="91"/>
      <c r="H2802" s="91"/>
      <c r="I2802" s="91">
        <f>Parts_Purchase[[#This Row],[Qty In]]*Parts_Purchase[[#This Row],[MRP]]</f>
        <v>0</v>
      </c>
      <c r="J2802" s="14">
        <f t="shared" si="96"/>
        <v>1</v>
      </c>
      <c r="K2802" s="37">
        <f t="shared" si="97"/>
        <v>1900</v>
      </c>
    </row>
    <row r="2803" spans="1:11" x14ac:dyDescent="0.35">
      <c r="A2803" s="90"/>
      <c r="B2803" s="100"/>
      <c r="C2803" s="91"/>
      <c r="D2803" s="91"/>
      <c r="E2803" s="91"/>
      <c r="F2803" s="91"/>
      <c r="G2803" s="91"/>
      <c r="H2803" s="91"/>
      <c r="I2803" s="91">
        <f>Parts_Purchase[[#This Row],[Qty In]]*Parts_Purchase[[#This Row],[MRP]]</f>
        <v>0</v>
      </c>
      <c r="J2803" s="14">
        <f t="shared" si="96"/>
        <v>1</v>
      </c>
      <c r="K2803" s="37">
        <f t="shared" si="97"/>
        <v>1900</v>
      </c>
    </row>
    <row r="2804" spans="1:11" x14ac:dyDescent="0.35">
      <c r="A2804" s="90"/>
      <c r="B2804" s="100"/>
      <c r="C2804" s="91"/>
      <c r="D2804" s="91"/>
      <c r="E2804" s="91"/>
      <c r="F2804" s="91"/>
      <c r="G2804" s="91"/>
      <c r="H2804" s="91"/>
      <c r="I2804" s="91">
        <f>Parts_Purchase[[#This Row],[Qty In]]*Parts_Purchase[[#This Row],[MRP]]</f>
        <v>0</v>
      </c>
      <c r="J2804" s="14">
        <f t="shared" si="96"/>
        <v>1</v>
      </c>
      <c r="K2804" s="37">
        <f t="shared" si="97"/>
        <v>1900</v>
      </c>
    </row>
    <row r="2805" spans="1:11" x14ac:dyDescent="0.35">
      <c r="A2805" s="90"/>
      <c r="B2805" s="100"/>
      <c r="C2805" s="91"/>
      <c r="D2805" s="91"/>
      <c r="E2805" s="91"/>
      <c r="F2805" s="91"/>
      <c r="G2805" s="91"/>
      <c r="H2805" s="91"/>
      <c r="I2805" s="91">
        <f>Parts_Purchase[[#This Row],[Qty In]]*Parts_Purchase[[#This Row],[MRP]]</f>
        <v>0</v>
      </c>
      <c r="J2805" s="14">
        <f t="shared" si="96"/>
        <v>1</v>
      </c>
      <c r="K2805" s="37">
        <f t="shared" si="97"/>
        <v>1900</v>
      </c>
    </row>
    <row r="2806" spans="1:11" x14ac:dyDescent="0.35">
      <c r="A2806" s="90"/>
      <c r="B2806" s="100"/>
      <c r="C2806" s="91"/>
      <c r="D2806" s="91"/>
      <c r="E2806" s="91"/>
      <c r="F2806" s="91"/>
      <c r="G2806" s="91"/>
      <c r="H2806" s="91"/>
      <c r="I2806" s="91">
        <f>Parts_Purchase[[#This Row],[Qty In]]*Parts_Purchase[[#This Row],[MRP]]</f>
        <v>0</v>
      </c>
      <c r="J2806" s="14">
        <f t="shared" si="96"/>
        <v>1</v>
      </c>
      <c r="K2806" s="37">
        <f t="shared" si="97"/>
        <v>1900</v>
      </c>
    </row>
    <row r="2807" spans="1:11" x14ac:dyDescent="0.35">
      <c r="A2807" s="90"/>
      <c r="B2807" s="100"/>
      <c r="C2807" s="91"/>
      <c r="D2807" s="91"/>
      <c r="E2807" s="91"/>
      <c r="F2807" s="91"/>
      <c r="G2807" s="91"/>
      <c r="H2807" s="91"/>
      <c r="I2807" s="91">
        <f>Parts_Purchase[[#This Row],[Qty In]]*Parts_Purchase[[#This Row],[MRP]]</f>
        <v>0</v>
      </c>
      <c r="J2807" s="14">
        <f t="shared" si="96"/>
        <v>1</v>
      </c>
      <c r="K2807" s="37">
        <f t="shared" si="97"/>
        <v>1900</v>
      </c>
    </row>
    <row r="2808" spans="1:11" x14ac:dyDescent="0.35">
      <c r="A2808" s="90"/>
      <c r="B2808" s="100"/>
      <c r="C2808" s="91"/>
      <c r="D2808" s="91"/>
      <c r="E2808" s="91"/>
      <c r="F2808" s="91"/>
      <c r="G2808" s="91"/>
      <c r="H2808" s="91"/>
      <c r="I2808" s="91">
        <f>Parts_Purchase[[#This Row],[Qty In]]*Parts_Purchase[[#This Row],[MRP]]</f>
        <v>0</v>
      </c>
      <c r="J2808" s="14">
        <f t="shared" si="96"/>
        <v>1</v>
      </c>
      <c r="K2808" s="37">
        <f t="shared" si="97"/>
        <v>1900</v>
      </c>
    </row>
    <row r="2809" spans="1:11" x14ac:dyDescent="0.35">
      <c r="A2809" s="90"/>
      <c r="B2809" s="100"/>
      <c r="C2809" s="91"/>
      <c r="D2809" s="91"/>
      <c r="E2809" s="91"/>
      <c r="F2809" s="91"/>
      <c r="G2809" s="91"/>
      <c r="H2809" s="91"/>
      <c r="I2809" s="91">
        <f>Parts_Purchase[[#This Row],[Qty In]]*Parts_Purchase[[#This Row],[MRP]]</f>
        <v>0</v>
      </c>
      <c r="J2809" s="14">
        <f t="shared" si="96"/>
        <v>1</v>
      </c>
      <c r="K2809" s="37">
        <f t="shared" si="97"/>
        <v>1900</v>
      </c>
    </row>
    <row r="2810" spans="1:11" x14ac:dyDescent="0.35">
      <c r="A2810" s="90"/>
      <c r="B2810" s="100"/>
      <c r="C2810" s="91"/>
      <c r="D2810" s="91"/>
      <c r="E2810" s="91"/>
      <c r="F2810" s="91"/>
      <c r="G2810" s="91"/>
      <c r="H2810" s="91"/>
      <c r="I2810" s="91">
        <f>Parts_Purchase[[#This Row],[Qty In]]*Parts_Purchase[[#This Row],[MRP]]</f>
        <v>0</v>
      </c>
      <c r="J2810" s="14">
        <f t="shared" si="96"/>
        <v>1</v>
      </c>
      <c r="K2810" s="37">
        <f t="shared" si="97"/>
        <v>1900</v>
      </c>
    </row>
    <row r="2811" spans="1:11" x14ac:dyDescent="0.35">
      <c r="A2811" s="90"/>
      <c r="B2811" s="100"/>
      <c r="C2811" s="91"/>
      <c r="D2811" s="91"/>
      <c r="E2811" s="91"/>
      <c r="F2811" s="91"/>
      <c r="G2811" s="91"/>
      <c r="H2811" s="91"/>
      <c r="I2811" s="91">
        <f>Parts_Purchase[[#This Row],[Qty In]]*Parts_Purchase[[#This Row],[MRP]]</f>
        <v>0</v>
      </c>
      <c r="J2811" s="14">
        <f t="shared" si="96"/>
        <v>1</v>
      </c>
      <c r="K2811" s="37">
        <f t="shared" si="97"/>
        <v>1900</v>
      </c>
    </row>
    <row r="2812" spans="1:11" x14ac:dyDescent="0.35">
      <c r="A2812" s="90"/>
      <c r="B2812" s="100"/>
      <c r="C2812" s="91"/>
      <c r="D2812" s="91"/>
      <c r="E2812" s="91"/>
      <c r="F2812" s="91"/>
      <c r="G2812" s="91"/>
      <c r="H2812" s="91"/>
      <c r="I2812" s="91">
        <f>Parts_Purchase[[#This Row],[Qty In]]*Parts_Purchase[[#This Row],[MRP]]</f>
        <v>0</v>
      </c>
      <c r="J2812" s="14">
        <f t="shared" si="96"/>
        <v>1</v>
      </c>
      <c r="K2812" s="37">
        <f t="shared" si="97"/>
        <v>1900</v>
      </c>
    </row>
    <row r="2813" spans="1:11" x14ac:dyDescent="0.35">
      <c r="A2813" s="90"/>
      <c r="B2813" s="100"/>
      <c r="C2813" s="91"/>
      <c r="D2813" s="91"/>
      <c r="E2813" s="91"/>
      <c r="F2813" s="91"/>
      <c r="G2813" s="91"/>
      <c r="H2813" s="91"/>
      <c r="I2813" s="91">
        <f>Parts_Purchase[[#This Row],[Qty In]]*Parts_Purchase[[#This Row],[MRP]]</f>
        <v>0</v>
      </c>
      <c r="J2813" s="14">
        <f t="shared" ref="J2813:J2876" si="98">MONTH(B2813)</f>
        <v>1</v>
      </c>
      <c r="K2813" s="37">
        <f t="shared" ref="K2813:K2876" si="99">YEAR(B2813)</f>
        <v>1900</v>
      </c>
    </row>
    <row r="2814" spans="1:11" x14ac:dyDescent="0.35">
      <c r="A2814" s="90"/>
      <c r="B2814" s="100"/>
      <c r="C2814" s="91"/>
      <c r="D2814" s="91"/>
      <c r="E2814" s="91"/>
      <c r="F2814" s="91"/>
      <c r="G2814" s="91"/>
      <c r="H2814" s="91"/>
      <c r="I2814" s="91">
        <f>Parts_Purchase[[#This Row],[Qty In]]*Parts_Purchase[[#This Row],[MRP]]</f>
        <v>0</v>
      </c>
      <c r="J2814" s="14">
        <f t="shared" si="98"/>
        <v>1</v>
      </c>
      <c r="K2814" s="37">
        <f t="shared" si="99"/>
        <v>1900</v>
      </c>
    </row>
    <row r="2815" spans="1:11" x14ac:dyDescent="0.35">
      <c r="A2815" s="90"/>
      <c r="B2815" s="100"/>
      <c r="C2815" s="91"/>
      <c r="D2815" s="91"/>
      <c r="E2815" s="91"/>
      <c r="F2815" s="91"/>
      <c r="G2815" s="91"/>
      <c r="H2815" s="91"/>
      <c r="I2815" s="91">
        <f>Parts_Purchase[[#This Row],[Qty In]]*Parts_Purchase[[#This Row],[MRP]]</f>
        <v>0</v>
      </c>
      <c r="J2815" s="14">
        <f t="shared" si="98"/>
        <v>1</v>
      </c>
      <c r="K2815" s="37">
        <f t="shared" si="99"/>
        <v>1900</v>
      </c>
    </row>
    <row r="2816" spans="1:11" x14ac:dyDescent="0.35">
      <c r="A2816" s="90"/>
      <c r="B2816" s="100"/>
      <c r="C2816" s="91"/>
      <c r="D2816" s="91"/>
      <c r="E2816" s="91"/>
      <c r="F2816" s="91"/>
      <c r="G2816" s="91"/>
      <c r="H2816" s="91"/>
      <c r="I2816" s="91">
        <f>Parts_Purchase[[#This Row],[Qty In]]*Parts_Purchase[[#This Row],[MRP]]</f>
        <v>0</v>
      </c>
      <c r="J2816" s="14">
        <f t="shared" si="98"/>
        <v>1</v>
      </c>
      <c r="K2816" s="37">
        <f t="shared" si="99"/>
        <v>1900</v>
      </c>
    </row>
    <row r="2817" spans="1:11" x14ac:dyDescent="0.35">
      <c r="A2817" s="90"/>
      <c r="B2817" s="100"/>
      <c r="C2817" s="91"/>
      <c r="D2817" s="91"/>
      <c r="E2817" s="91"/>
      <c r="F2817" s="91"/>
      <c r="G2817" s="91"/>
      <c r="H2817" s="91"/>
      <c r="I2817" s="91">
        <f>Parts_Purchase[[#This Row],[Qty In]]*Parts_Purchase[[#This Row],[MRP]]</f>
        <v>0</v>
      </c>
      <c r="J2817" s="14">
        <f t="shared" si="98"/>
        <v>1</v>
      </c>
      <c r="K2817" s="37">
        <f t="shared" si="99"/>
        <v>1900</v>
      </c>
    </row>
    <row r="2818" spans="1:11" x14ac:dyDescent="0.35">
      <c r="A2818" s="90"/>
      <c r="B2818" s="100"/>
      <c r="C2818" s="91"/>
      <c r="D2818" s="91"/>
      <c r="E2818" s="91"/>
      <c r="F2818" s="91"/>
      <c r="G2818" s="91"/>
      <c r="H2818" s="91"/>
      <c r="I2818" s="91">
        <f>Parts_Purchase[[#This Row],[Qty In]]*Parts_Purchase[[#This Row],[MRP]]</f>
        <v>0</v>
      </c>
      <c r="J2818" s="14">
        <f t="shared" si="98"/>
        <v>1</v>
      </c>
      <c r="K2818" s="37">
        <f t="shared" si="99"/>
        <v>1900</v>
      </c>
    </row>
    <row r="2819" spans="1:11" x14ac:dyDescent="0.35">
      <c r="A2819" s="90"/>
      <c r="B2819" s="100"/>
      <c r="C2819" s="91"/>
      <c r="D2819" s="91"/>
      <c r="E2819" s="91"/>
      <c r="F2819" s="91"/>
      <c r="G2819" s="91"/>
      <c r="H2819" s="91"/>
      <c r="I2819" s="91">
        <f>Parts_Purchase[[#This Row],[Qty In]]*Parts_Purchase[[#This Row],[MRP]]</f>
        <v>0</v>
      </c>
      <c r="J2819" s="14">
        <f t="shared" si="98"/>
        <v>1</v>
      </c>
      <c r="K2819" s="37">
        <f t="shared" si="99"/>
        <v>1900</v>
      </c>
    </row>
    <row r="2820" spans="1:11" x14ac:dyDescent="0.35">
      <c r="A2820" s="90"/>
      <c r="B2820" s="100"/>
      <c r="C2820" s="91"/>
      <c r="D2820" s="91"/>
      <c r="E2820" s="91"/>
      <c r="F2820" s="91"/>
      <c r="G2820" s="91"/>
      <c r="H2820" s="91"/>
      <c r="I2820" s="91">
        <f>Parts_Purchase[[#This Row],[Qty In]]*Parts_Purchase[[#This Row],[MRP]]</f>
        <v>0</v>
      </c>
      <c r="J2820" s="14">
        <f t="shared" si="98"/>
        <v>1</v>
      </c>
      <c r="K2820" s="37">
        <f t="shared" si="99"/>
        <v>1900</v>
      </c>
    </row>
    <row r="2821" spans="1:11" x14ac:dyDescent="0.35">
      <c r="A2821" s="90"/>
      <c r="B2821" s="100"/>
      <c r="C2821" s="91"/>
      <c r="D2821" s="91"/>
      <c r="E2821" s="91"/>
      <c r="F2821" s="91"/>
      <c r="G2821" s="91"/>
      <c r="H2821" s="91"/>
      <c r="I2821" s="91">
        <f>Parts_Purchase[[#This Row],[Qty In]]*Parts_Purchase[[#This Row],[MRP]]</f>
        <v>0</v>
      </c>
      <c r="J2821" s="14">
        <f t="shared" si="98"/>
        <v>1</v>
      </c>
      <c r="K2821" s="37">
        <f t="shared" si="99"/>
        <v>1900</v>
      </c>
    </row>
    <row r="2822" spans="1:11" x14ac:dyDescent="0.35">
      <c r="A2822" s="90"/>
      <c r="B2822" s="100"/>
      <c r="C2822" s="91"/>
      <c r="D2822" s="91"/>
      <c r="E2822" s="91"/>
      <c r="F2822" s="91"/>
      <c r="G2822" s="91"/>
      <c r="H2822" s="91"/>
      <c r="I2822" s="91">
        <f>Parts_Purchase[[#This Row],[Qty In]]*Parts_Purchase[[#This Row],[MRP]]</f>
        <v>0</v>
      </c>
      <c r="J2822" s="14">
        <f t="shared" si="98"/>
        <v>1</v>
      </c>
      <c r="K2822" s="37">
        <f t="shared" si="99"/>
        <v>1900</v>
      </c>
    </row>
    <row r="2823" spans="1:11" x14ac:dyDescent="0.35">
      <c r="A2823" s="90"/>
      <c r="B2823" s="100"/>
      <c r="C2823" s="91"/>
      <c r="D2823" s="91"/>
      <c r="E2823" s="91"/>
      <c r="F2823" s="91"/>
      <c r="G2823" s="91"/>
      <c r="H2823" s="91"/>
      <c r="I2823" s="91">
        <f>Parts_Purchase[[#This Row],[Qty In]]*Parts_Purchase[[#This Row],[MRP]]</f>
        <v>0</v>
      </c>
      <c r="J2823" s="14">
        <f t="shared" si="98"/>
        <v>1</v>
      </c>
      <c r="K2823" s="37">
        <f t="shared" si="99"/>
        <v>1900</v>
      </c>
    </row>
    <row r="2824" spans="1:11" x14ac:dyDescent="0.35">
      <c r="A2824" s="90"/>
      <c r="B2824" s="100"/>
      <c r="C2824" s="91"/>
      <c r="D2824" s="91"/>
      <c r="E2824" s="91"/>
      <c r="F2824" s="91"/>
      <c r="G2824" s="91"/>
      <c r="H2824" s="91"/>
      <c r="I2824" s="91">
        <f>Parts_Purchase[[#This Row],[Qty In]]*Parts_Purchase[[#This Row],[MRP]]</f>
        <v>0</v>
      </c>
      <c r="J2824" s="14">
        <f t="shared" si="98"/>
        <v>1</v>
      </c>
      <c r="K2824" s="37">
        <f t="shared" si="99"/>
        <v>1900</v>
      </c>
    </row>
    <row r="2825" spans="1:11" x14ac:dyDescent="0.35">
      <c r="A2825" s="90"/>
      <c r="B2825" s="100"/>
      <c r="C2825" s="91"/>
      <c r="D2825" s="91"/>
      <c r="E2825" s="91"/>
      <c r="F2825" s="91"/>
      <c r="G2825" s="91"/>
      <c r="H2825" s="91"/>
      <c r="I2825" s="91">
        <f>Parts_Purchase[[#This Row],[Qty In]]*Parts_Purchase[[#This Row],[MRP]]</f>
        <v>0</v>
      </c>
      <c r="J2825" s="14">
        <f t="shared" si="98"/>
        <v>1</v>
      </c>
      <c r="K2825" s="37">
        <f t="shared" si="99"/>
        <v>1900</v>
      </c>
    </row>
    <row r="2826" spans="1:11" x14ac:dyDescent="0.35">
      <c r="A2826" s="90"/>
      <c r="B2826" s="100"/>
      <c r="C2826" s="91"/>
      <c r="D2826" s="91"/>
      <c r="E2826" s="91"/>
      <c r="F2826" s="91"/>
      <c r="G2826" s="91"/>
      <c r="H2826" s="91"/>
      <c r="I2826" s="91">
        <f>Parts_Purchase[[#This Row],[Qty In]]*Parts_Purchase[[#This Row],[MRP]]</f>
        <v>0</v>
      </c>
      <c r="J2826" s="14">
        <f t="shared" si="98"/>
        <v>1</v>
      </c>
      <c r="K2826" s="37">
        <f t="shared" si="99"/>
        <v>1900</v>
      </c>
    </row>
    <row r="2827" spans="1:11" x14ac:dyDescent="0.35">
      <c r="A2827" s="90"/>
      <c r="B2827" s="100"/>
      <c r="C2827" s="91"/>
      <c r="D2827" s="91"/>
      <c r="E2827" s="91"/>
      <c r="F2827" s="91"/>
      <c r="G2827" s="91"/>
      <c r="H2827" s="91"/>
      <c r="I2827" s="91">
        <f>Parts_Purchase[[#This Row],[Qty In]]*Parts_Purchase[[#This Row],[MRP]]</f>
        <v>0</v>
      </c>
      <c r="J2827" s="14">
        <f t="shared" si="98"/>
        <v>1</v>
      </c>
      <c r="K2827" s="37">
        <f t="shared" si="99"/>
        <v>1900</v>
      </c>
    </row>
    <row r="2828" spans="1:11" x14ac:dyDescent="0.35">
      <c r="A2828" s="90"/>
      <c r="B2828" s="100"/>
      <c r="C2828" s="91"/>
      <c r="D2828" s="91"/>
      <c r="E2828" s="91"/>
      <c r="F2828" s="91"/>
      <c r="G2828" s="91"/>
      <c r="H2828" s="91"/>
      <c r="I2828" s="91">
        <f>Parts_Purchase[[#This Row],[Qty In]]*Parts_Purchase[[#This Row],[MRP]]</f>
        <v>0</v>
      </c>
      <c r="J2828" s="14">
        <f t="shared" si="98"/>
        <v>1</v>
      </c>
      <c r="K2828" s="37">
        <f t="shared" si="99"/>
        <v>1900</v>
      </c>
    </row>
    <row r="2829" spans="1:11" x14ac:dyDescent="0.35">
      <c r="A2829" s="90"/>
      <c r="B2829" s="100"/>
      <c r="C2829" s="91"/>
      <c r="D2829" s="91"/>
      <c r="E2829" s="91"/>
      <c r="F2829" s="91"/>
      <c r="G2829" s="91"/>
      <c r="H2829" s="91"/>
      <c r="I2829" s="91">
        <f>Parts_Purchase[[#This Row],[Qty In]]*Parts_Purchase[[#This Row],[MRP]]</f>
        <v>0</v>
      </c>
      <c r="J2829" s="14">
        <f t="shared" si="98"/>
        <v>1</v>
      </c>
      <c r="K2829" s="37">
        <f t="shared" si="99"/>
        <v>1900</v>
      </c>
    </row>
    <row r="2830" spans="1:11" x14ac:dyDescent="0.35">
      <c r="A2830" s="90"/>
      <c r="B2830" s="100"/>
      <c r="C2830" s="91"/>
      <c r="D2830" s="91"/>
      <c r="E2830" s="91"/>
      <c r="F2830" s="91"/>
      <c r="G2830" s="91"/>
      <c r="H2830" s="91"/>
      <c r="I2830" s="91">
        <f>Parts_Purchase[[#This Row],[Qty In]]*Parts_Purchase[[#This Row],[MRP]]</f>
        <v>0</v>
      </c>
      <c r="J2830" s="14">
        <f t="shared" si="98"/>
        <v>1</v>
      </c>
      <c r="K2830" s="37">
        <f t="shared" si="99"/>
        <v>1900</v>
      </c>
    </row>
    <row r="2831" spans="1:11" x14ac:dyDescent="0.35">
      <c r="A2831" s="90"/>
      <c r="B2831" s="100"/>
      <c r="C2831" s="91"/>
      <c r="D2831" s="91"/>
      <c r="E2831" s="91"/>
      <c r="F2831" s="91"/>
      <c r="G2831" s="91"/>
      <c r="H2831" s="91"/>
      <c r="I2831" s="91">
        <f>Parts_Purchase[[#This Row],[Qty In]]*Parts_Purchase[[#This Row],[MRP]]</f>
        <v>0</v>
      </c>
      <c r="J2831" s="14">
        <f t="shared" si="98"/>
        <v>1</v>
      </c>
      <c r="K2831" s="37">
        <f t="shared" si="99"/>
        <v>1900</v>
      </c>
    </row>
    <row r="2832" spans="1:11" x14ac:dyDescent="0.35">
      <c r="A2832" s="90"/>
      <c r="B2832" s="100"/>
      <c r="C2832" s="91"/>
      <c r="D2832" s="91"/>
      <c r="E2832" s="91"/>
      <c r="F2832" s="91"/>
      <c r="G2832" s="91"/>
      <c r="H2832" s="91"/>
      <c r="I2832" s="91">
        <f>Parts_Purchase[[#This Row],[Qty In]]*Parts_Purchase[[#This Row],[MRP]]</f>
        <v>0</v>
      </c>
      <c r="J2832" s="14">
        <f t="shared" si="98"/>
        <v>1</v>
      </c>
      <c r="K2832" s="37">
        <f t="shared" si="99"/>
        <v>1900</v>
      </c>
    </row>
    <row r="2833" spans="1:11" x14ac:dyDescent="0.35">
      <c r="A2833" s="90"/>
      <c r="B2833" s="100"/>
      <c r="C2833" s="91"/>
      <c r="D2833" s="91"/>
      <c r="E2833" s="91"/>
      <c r="F2833" s="91"/>
      <c r="G2833" s="91"/>
      <c r="H2833" s="91"/>
      <c r="I2833" s="91">
        <f>Parts_Purchase[[#This Row],[Qty In]]*Parts_Purchase[[#This Row],[MRP]]</f>
        <v>0</v>
      </c>
      <c r="J2833" s="14">
        <f t="shared" si="98"/>
        <v>1</v>
      </c>
      <c r="K2833" s="37">
        <f t="shared" si="99"/>
        <v>1900</v>
      </c>
    </row>
    <row r="2834" spans="1:11" x14ac:dyDescent="0.35">
      <c r="A2834" s="90"/>
      <c r="B2834" s="100"/>
      <c r="C2834" s="91"/>
      <c r="D2834" s="91"/>
      <c r="E2834" s="91"/>
      <c r="F2834" s="91"/>
      <c r="G2834" s="91"/>
      <c r="H2834" s="91"/>
      <c r="I2834" s="91">
        <f>Parts_Purchase[[#This Row],[Qty In]]*Parts_Purchase[[#This Row],[MRP]]</f>
        <v>0</v>
      </c>
      <c r="J2834" s="14">
        <f t="shared" si="98"/>
        <v>1</v>
      </c>
      <c r="K2834" s="37">
        <f t="shared" si="99"/>
        <v>1900</v>
      </c>
    </row>
    <row r="2835" spans="1:11" x14ac:dyDescent="0.35">
      <c r="A2835" s="90"/>
      <c r="B2835" s="100"/>
      <c r="C2835" s="91"/>
      <c r="D2835" s="91"/>
      <c r="E2835" s="91"/>
      <c r="F2835" s="91"/>
      <c r="G2835" s="91"/>
      <c r="H2835" s="91"/>
      <c r="I2835" s="91">
        <f>Parts_Purchase[[#This Row],[Qty In]]*Parts_Purchase[[#This Row],[MRP]]</f>
        <v>0</v>
      </c>
      <c r="J2835" s="14">
        <f t="shared" si="98"/>
        <v>1</v>
      </c>
      <c r="K2835" s="37">
        <f t="shared" si="99"/>
        <v>1900</v>
      </c>
    </row>
    <row r="2836" spans="1:11" x14ac:dyDescent="0.35">
      <c r="A2836" s="90"/>
      <c r="B2836" s="100"/>
      <c r="C2836" s="91"/>
      <c r="D2836" s="91"/>
      <c r="E2836" s="91"/>
      <c r="F2836" s="91"/>
      <c r="G2836" s="91"/>
      <c r="H2836" s="91"/>
      <c r="I2836" s="91">
        <f>Parts_Purchase[[#This Row],[Qty In]]*Parts_Purchase[[#This Row],[MRP]]</f>
        <v>0</v>
      </c>
      <c r="J2836" s="14">
        <f t="shared" si="98"/>
        <v>1</v>
      </c>
      <c r="K2836" s="37">
        <f t="shared" si="99"/>
        <v>1900</v>
      </c>
    </row>
    <row r="2837" spans="1:11" x14ac:dyDescent="0.35">
      <c r="A2837" s="90"/>
      <c r="B2837" s="100"/>
      <c r="C2837" s="91"/>
      <c r="D2837" s="91"/>
      <c r="E2837" s="91"/>
      <c r="F2837" s="91"/>
      <c r="G2837" s="91"/>
      <c r="H2837" s="91"/>
      <c r="I2837" s="91">
        <f>Parts_Purchase[[#This Row],[Qty In]]*Parts_Purchase[[#This Row],[MRP]]</f>
        <v>0</v>
      </c>
      <c r="J2837" s="14">
        <f t="shared" si="98"/>
        <v>1</v>
      </c>
      <c r="K2837" s="37">
        <f t="shared" si="99"/>
        <v>1900</v>
      </c>
    </row>
    <row r="2838" spans="1:11" x14ac:dyDescent="0.35">
      <c r="A2838" s="90"/>
      <c r="B2838" s="100"/>
      <c r="C2838" s="91"/>
      <c r="D2838" s="91"/>
      <c r="E2838" s="91"/>
      <c r="F2838" s="91"/>
      <c r="G2838" s="91"/>
      <c r="H2838" s="91"/>
      <c r="I2838" s="91">
        <f>Parts_Purchase[[#This Row],[Qty In]]*Parts_Purchase[[#This Row],[MRP]]</f>
        <v>0</v>
      </c>
      <c r="J2838" s="14">
        <f t="shared" si="98"/>
        <v>1</v>
      </c>
      <c r="K2838" s="37">
        <f t="shared" si="99"/>
        <v>1900</v>
      </c>
    </row>
    <row r="2839" spans="1:11" x14ac:dyDescent="0.35">
      <c r="A2839" s="90"/>
      <c r="B2839" s="100"/>
      <c r="C2839" s="91"/>
      <c r="D2839" s="91"/>
      <c r="E2839" s="91"/>
      <c r="F2839" s="91"/>
      <c r="G2839" s="91"/>
      <c r="H2839" s="91"/>
      <c r="I2839" s="91">
        <f>Parts_Purchase[[#This Row],[Qty In]]*Parts_Purchase[[#This Row],[MRP]]</f>
        <v>0</v>
      </c>
      <c r="J2839" s="14">
        <f t="shared" si="98"/>
        <v>1</v>
      </c>
      <c r="K2839" s="37">
        <f t="shared" si="99"/>
        <v>1900</v>
      </c>
    </row>
    <row r="2840" spans="1:11" x14ac:dyDescent="0.35">
      <c r="A2840" s="90"/>
      <c r="B2840" s="100"/>
      <c r="C2840" s="91"/>
      <c r="D2840" s="91"/>
      <c r="E2840" s="91"/>
      <c r="F2840" s="91"/>
      <c r="G2840" s="91"/>
      <c r="H2840" s="91"/>
      <c r="I2840" s="91">
        <f>Parts_Purchase[[#This Row],[Qty In]]*Parts_Purchase[[#This Row],[MRP]]</f>
        <v>0</v>
      </c>
      <c r="J2840" s="14">
        <f t="shared" si="98"/>
        <v>1</v>
      </c>
      <c r="K2840" s="37">
        <f t="shared" si="99"/>
        <v>1900</v>
      </c>
    </row>
    <row r="2841" spans="1:11" x14ac:dyDescent="0.35">
      <c r="A2841" s="90"/>
      <c r="B2841" s="100"/>
      <c r="C2841" s="91"/>
      <c r="D2841" s="91"/>
      <c r="E2841" s="91"/>
      <c r="F2841" s="91"/>
      <c r="G2841" s="91"/>
      <c r="H2841" s="91"/>
      <c r="I2841" s="91">
        <f>Parts_Purchase[[#This Row],[Qty In]]*Parts_Purchase[[#This Row],[MRP]]</f>
        <v>0</v>
      </c>
      <c r="J2841" s="14">
        <f t="shared" si="98"/>
        <v>1</v>
      </c>
      <c r="K2841" s="37">
        <f t="shared" si="99"/>
        <v>1900</v>
      </c>
    </row>
    <row r="2842" spans="1:11" x14ac:dyDescent="0.35">
      <c r="A2842" s="90"/>
      <c r="B2842" s="100"/>
      <c r="C2842" s="91"/>
      <c r="D2842" s="91"/>
      <c r="E2842" s="91"/>
      <c r="F2842" s="91"/>
      <c r="G2842" s="91"/>
      <c r="H2842" s="91"/>
      <c r="I2842" s="91">
        <f>Parts_Purchase[[#This Row],[Qty In]]*Parts_Purchase[[#This Row],[MRP]]</f>
        <v>0</v>
      </c>
      <c r="J2842" s="14">
        <f t="shared" si="98"/>
        <v>1</v>
      </c>
      <c r="K2842" s="37">
        <f t="shared" si="99"/>
        <v>1900</v>
      </c>
    </row>
    <row r="2843" spans="1:11" x14ac:dyDescent="0.35">
      <c r="A2843" s="90"/>
      <c r="B2843" s="100"/>
      <c r="C2843" s="91"/>
      <c r="D2843" s="91"/>
      <c r="E2843" s="91"/>
      <c r="F2843" s="91"/>
      <c r="G2843" s="91"/>
      <c r="H2843" s="91"/>
      <c r="I2843" s="91">
        <f>Parts_Purchase[[#This Row],[Qty In]]*Parts_Purchase[[#This Row],[MRP]]</f>
        <v>0</v>
      </c>
      <c r="J2843" s="14">
        <f t="shared" si="98"/>
        <v>1</v>
      </c>
      <c r="K2843" s="37">
        <f t="shared" si="99"/>
        <v>1900</v>
      </c>
    </row>
    <row r="2844" spans="1:11" x14ac:dyDescent="0.35">
      <c r="A2844" s="90"/>
      <c r="B2844" s="100"/>
      <c r="C2844" s="91"/>
      <c r="D2844" s="91"/>
      <c r="E2844" s="91"/>
      <c r="F2844" s="91"/>
      <c r="G2844" s="91"/>
      <c r="H2844" s="91"/>
      <c r="I2844" s="91">
        <f>Parts_Purchase[[#This Row],[Qty In]]*Parts_Purchase[[#This Row],[MRP]]</f>
        <v>0</v>
      </c>
      <c r="J2844" s="14">
        <f t="shared" si="98"/>
        <v>1</v>
      </c>
      <c r="K2844" s="37">
        <f t="shared" si="99"/>
        <v>1900</v>
      </c>
    </row>
    <row r="2845" spans="1:11" x14ac:dyDescent="0.35">
      <c r="A2845" s="90"/>
      <c r="B2845" s="100"/>
      <c r="C2845" s="91"/>
      <c r="D2845" s="91"/>
      <c r="E2845" s="91"/>
      <c r="F2845" s="91"/>
      <c r="G2845" s="91"/>
      <c r="H2845" s="91"/>
      <c r="I2845" s="91">
        <f>Parts_Purchase[[#This Row],[Qty In]]*Parts_Purchase[[#This Row],[MRP]]</f>
        <v>0</v>
      </c>
      <c r="J2845" s="14">
        <f t="shared" si="98"/>
        <v>1</v>
      </c>
      <c r="K2845" s="37">
        <f t="shared" si="99"/>
        <v>1900</v>
      </c>
    </row>
    <row r="2846" spans="1:11" x14ac:dyDescent="0.35">
      <c r="A2846" s="90"/>
      <c r="B2846" s="100"/>
      <c r="C2846" s="91"/>
      <c r="D2846" s="91"/>
      <c r="E2846" s="91"/>
      <c r="F2846" s="91"/>
      <c r="G2846" s="91"/>
      <c r="H2846" s="91"/>
      <c r="I2846" s="91">
        <f>Parts_Purchase[[#This Row],[Qty In]]*Parts_Purchase[[#This Row],[MRP]]</f>
        <v>0</v>
      </c>
      <c r="J2846" s="14">
        <f t="shared" si="98"/>
        <v>1</v>
      </c>
      <c r="K2846" s="37">
        <f t="shared" si="99"/>
        <v>1900</v>
      </c>
    </row>
    <row r="2847" spans="1:11" x14ac:dyDescent="0.35">
      <c r="A2847" s="90"/>
      <c r="B2847" s="100"/>
      <c r="C2847" s="91"/>
      <c r="D2847" s="91"/>
      <c r="E2847" s="91"/>
      <c r="F2847" s="91"/>
      <c r="G2847" s="91"/>
      <c r="H2847" s="91"/>
      <c r="I2847" s="91">
        <f>Parts_Purchase[[#This Row],[Qty In]]*Parts_Purchase[[#This Row],[MRP]]</f>
        <v>0</v>
      </c>
      <c r="J2847" s="14">
        <f t="shared" si="98"/>
        <v>1</v>
      </c>
      <c r="K2847" s="37">
        <f t="shared" si="99"/>
        <v>1900</v>
      </c>
    </row>
    <row r="2848" spans="1:11" x14ac:dyDescent="0.35">
      <c r="A2848" s="90"/>
      <c r="B2848" s="100"/>
      <c r="C2848" s="91"/>
      <c r="D2848" s="91"/>
      <c r="E2848" s="91"/>
      <c r="F2848" s="91"/>
      <c r="G2848" s="91"/>
      <c r="H2848" s="91"/>
      <c r="I2848" s="91">
        <f>Parts_Purchase[[#This Row],[Qty In]]*Parts_Purchase[[#This Row],[MRP]]</f>
        <v>0</v>
      </c>
      <c r="J2848" s="14">
        <f t="shared" si="98"/>
        <v>1</v>
      </c>
      <c r="K2848" s="37">
        <f t="shared" si="99"/>
        <v>1900</v>
      </c>
    </row>
    <row r="2849" spans="1:11" x14ac:dyDescent="0.35">
      <c r="A2849" s="90"/>
      <c r="B2849" s="100"/>
      <c r="C2849" s="91"/>
      <c r="D2849" s="91"/>
      <c r="E2849" s="91"/>
      <c r="F2849" s="91"/>
      <c r="G2849" s="91"/>
      <c r="H2849" s="91"/>
      <c r="I2849" s="91">
        <f>Parts_Purchase[[#This Row],[Qty In]]*Parts_Purchase[[#This Row],[MRP]]</f>
        <v>0</v>
      </c>
      <c r="J2849" s="14">
        <f t="shared" si="98"/>
        <v>1</v>
      </c>
      <c r="K2849" s="37">
        <f t="shared" si="99"/>
        <v>1900</v>
      </c>
    </row>
    <row r="2850" spans="1:11" x14ac:dyDescent="0.35">
      <c r="A2850" s="90"/>
      <c r="B2850" s="100"/>
      <c r="C2850" s="91"/>
      <c r="D2850" s="91"/>
      <c r="E2850" s="91"/>
      <c r="F2850" s="91"/>
      <c r="G2850" s="91"/>
      <c r="H2850" s="91"/>
      <c r="I2850" s="91">
        <f>Parts_Purchase[[#This Row],[Qty In]]*Parts_Purchase[[#This Row],[MRP]]</f>
        <v>0</v>
      </c>
      <c r="J2850" s="14">
        <f t="shared" si="98"/>
        <v>1</v>
      </c>
      <c r="K2850" s="37">
        <f t="shared" si="99"/>
        <v>1900</v>
      </c>
    </row>
    <row r="2851" spans="1:11" x14ac:dyDescent="0.35">
      <c r="A2851" s="90"/>
      <c r="B2851" s="100"/>
      <c r="C2851" s="91"/>
      <c r="D2851" s="91"/>
      <c r="E2851" s="91"/>
      <c r="F2851" s="91"/>
      <c r="G2851" s="91"/>
      <c r="H2851" s="91"/>
      <c r="I2851" s="91">
        <f>Parts_Purchase[[#This Row],[Qty In]]*Parts_Purchase[[#This Row],[MRP]]</f>
        <v>0</v>
      </c>
      <c r="J2851" s="14">
        <f t="shared" si="98"/>
        <v>1</v>
      </c>
      <c r="K2851" s="37">
        <f t="shared" si="99"/>
        <v>1900</v>
      </c>
    </row>
    <row r="2852" spans="1:11" x14ac:dyDescent="0.35">
      <c r="A2852" s="90"/>
      <c r="B2852" s="100"/>
      <c r="C2852" s="91"/>
      <c r="D2852" s="91"/>
      <c r="E2852" s="91"/>
      <c r="F2852" s="91"/>
      <c r="G2852" s="91"/>
      <c r="H2852" s="91"/>
      <c r="I2852" s="91">
        <f>Parts_Purchase[[#This Row],[Qty In]]*Parts_Purchase[[#This Row],[MRP]]</f>
        <v>0</v>
      </c>
      <c r="J2852" s="14">
        <f t="shared" si="98"/>
        <v>1</v>
      </c>
      <c r="K2852" s="37">
        <f t="shared" si="99"/>
        <v>1900</v>
      </c>
    </row>
    <row r="2853" spans="1:11" x14ac:dyDescent="0.35">
      <c r="A2853" s="90"/>
      <c r="B2853" s="100"/>
      <c r="C2853" s="91"/>
      <c r="D2853" s="91"/>
      <c r="E2853" s="91"/>
      <c r="F2853" s="91"/>
      <c r="G2853" s="91"/>
      <c r="H2853" s="91"/>
      <c r="I2853" s="91">
        <f>Parts_Purchase[[#This Row],[Qty In]]*Parts_Purchase[[#This Row],[MRP]]</f>
        <v>0</v>
      </c>
      <c r="J2853" s="14">
        <f t="shared" si="98"/>
        <v>1</v>
      </c>
      <c r="K2853" s="37">
        <f t="shared" si="99"/>
        <v>1900</v>
      </c>
    </row>
    <row r="2854" spans="1:11" x14ac:dyDescent="0.35">
      <c r="A2854" s="90"/>
      <c r="B2854" s="100"/>
      <c r="C2854" s="91"/>
      <c r="D2854" s="91"/>
      <c r="E2854" s="91"/>
      <c r="F2854" s="91"/>
      <c r="G2854" s="91"/>
      <c r="H2854" s="91"/>
      <c r="I2854" s="91">
        <f>Parts_Purchase[[#This Row],[Qty In]]*Parts_Purchase[[#This Row],[MRP]]</f>
        <v>0</v>
      </c>
      <c r="J2854" s="14">
        <f t="shared" si="98"/>
        <v>1</v>
      </c>
      <c r="K2854" s="37">
        <f t="shared" si="99"/>
        <v>1900</v>
      </c>
    </row>
    <row r="2855" spans="1:11" x14ac:dyDescent="0.35">
      <c r="A2855" s="90"/>
      <c r="B2855" s="100"/>
      <c r="C2855" s="91"/>
      <c r="D2855" s="91"/>
      <c r="E2855" s="91"/>
      <c r="F2855" s="91"/>
      <c r="G2855" s="91"/>
      <c r="H2855" s="91"/>
      <c r="I2855" s="91">
        <f>Parts_Purchase[[#This Row],[Qty In]]*Parts_Purchase[[#This Row],[MRP]]</f>
        <v>0</v>
      </c>
      <c r="J2855" s="14">
        <f t="shared" si="98"/>
        <v>1</v>
      </c>
      <c r="K2855" s="37">
        <f t="shared" si="99"/>
        <v>1900</v>
      </c>
    </row>
    <row r="2856" spans="1:11" x14ac:dyDescent="0.35">
      <c r="A2856" s="90"/>
      <c r="B2856" s="100"/>
      <c r="C2856" s="91"/>
      <c r="D2856" s="91"/>
      <c r="E2856" s="91"/>
      <c r="F2856" s="91"/>
      <c r="G2856" s="91"/>
      <c r="H2856" s="91"/>
      <c r="I2856" s="91">
        <f>Parts_Purchase[[#This Row],[Qty In]]*Parts_Purchase[[#This Row],[MRP]]</f>
        <v>0</v>
      </c>
      <c r="J2856" s="14">
        <f t="shared" si="98"/>
        <v>1</v>
      </c>
      <c r="K2856" s="37">
        <f t="shared" si="99"/>
        <v>1900</v>
      </c>
    </row>
    <row r="2857" spans="1:11" x14ac:dyDescent="0.35">
      <c r="A2857" s="90"/>
      <c r="B2857" s="100"/>
      <c r="C2857" s="91"/>
      <c r="D2857" s="91"/>
      <c r="E2857" s="91"/>
      <c r="F2857" s="91"/>
      <c r="G2857" s="91"/>
      <c r="H2857" s="91"/>
      <c r="I2857" s="91">
        <f>Parts_Purchase[[#This Row],[Qty In]]*Parts_Purchase[[#This Row],[MRP]]</f>
        <v>0</v>
      </c>
      <c r="J2857" s="14">
        <f t="shared" si="98"/>
        <v>1</v>
      </c>
      <c r="K2857" s="37">
        <f t="shared" si="99"/>
        <v>1900</v>
      </c>
    </row>
    <row r="2858" spans="1:11" x14ac:dyDescent="0.35">
      <c r="A2858" s="90"/>
      <c r="B2858" s="100"/>
      <c r="C2858" s="91"/>
      <c r="D2858" s="91"/>
      <c r="E2858" s="91"/>
      <c r="F2858" s="91"/>
      <c r="G2858" s="91"/>
      <c r="H2858" s="91"/>
      <c r="I2858" s="91">
        <f>Parts_Purchase[[#This Row],[Qty In]]*Parts_Purchase[[#This Row],[MRP]]</f>
        <v>0</v>
      </c>
      <c r="J2858" s="14">
        <f t="shared" si="98"/>
        <v>1</v>
      </c>
      <c r="K2858" s="37">
        <f t="shared" si="99"/>
        <v>1900</v>
      </c>
    </row>
    <row r="2859" spans="1:11" x14ac:dyDescent="0.35">
      <c r="A2859" s="90"/>
      <c r="B2859" s="100"/>
      <c r="C2859" s="91"/>
      <c r="D2859" s="91"/>
      <c r="E2859" s="91"/>
      <c r="F2859" s="91"/>
      <c r="G2859" s="91"/>
      <c r="H2859" s="91"/>
      <c r="I2859" s="91">
        <f>Parts_Purchase[[#This Row],[Qty In]]*Parts_Purchase[[#This Row],[MRP]]</f>
        <v>0</v>
      </c>
      <c r="J2859" s="14">
        <f t="shared" si="98"/>
        <v>1</v>
      </c>
      <c r="K2859" s="37">
        <f t="shared" si="99"/>
        <v>1900</v>
      </c>
    </row>
    <row r="2860" spans="1:11" x14ac:dyDescent="0.35">
      <c r="A2860" s="90"/>
      <c r="B2860" s="100"/>
      <c r="C2860" s="91"/>
      <c r="D2860" s="91"/>
      <c r="E2860" s="91"/>
      <c r="F2860" s="91"/>
      <c r="G2860" s="91"/>
      <c r="H2860" s="91"/>
      <c r="I2860" s="91">
        <f>Parts_Purchase[[#This Row],[Qty In]]*Parts_Purchase[[#This Row],[MRP]]</f>
        <v>0</v>
      </c>
      <c r="J2860" s="14">
        <f t="shared" si="98"/>
        <v>1</v>
      </c>
      <c r="K2860" s="37">
        <f t="shared" si="99"/>
        <v>1900</v>
      </c>
    </row>
    <row r="2861" spans="1:11" x14ac:dyDescent="0.35">
      <c r="A2861" s="90"/>
      <c r="B2861" s="100"/>
      <c r="C2861" s="91"/>
      <c r="D2861" s="91"/>
      <c r="E2861" s="91"/>
      <c r="F2861" s="91"/>
      <c r="G2861" s="91"/>
      <c r="H2861" s="91"/>
      <c r="I2861" s="91">
        <f>Parts_Purchase[[#This Row],[Qty In]]*Parts_Purchase[[#This Row],[MRP]]</f>
        <v>0</v>
      </c>
      <c r="J2861" s="14">
        <f t="shared" si="98"/>
        <v>1</v>
      </c>
      <c r="K2861" s="37">
        <f t="shared" si="99"/>
        <v>1900</v>
      </c>
    </row>
    <row r="2862" spans="1:11" x14ac:dyDescent="0.35">
      <c r="A2862" s="90"/>
      <c r="B2862" s="100"/>
      <c r="C2862" s="91"/>
      <c r="D2862" s="91"/>
      <c r="E2862" s="91"/>
      <c r="F2862" s="91"/>
      <c r="G2862" s="91"/>
      <c r="H2862" s="91"/>
      <c r="I2862" s="91">
        <f>Parts_Purchase[[#This Row],[Qty In]]*Parts_Purchase[[#This Row],[MRP]]</f>
        <v>0</v>
      </c>
      <c r="J2862" s="14">
        <f t="shared" si="98"/>
        <v>1</v>
      </c>
      <c r="K2862" s="37">
        <f t="shared" si="99"/>
        <v>1900</v>
      </c>
    </row>
    <row r="2863" spans="1:11" x14ac:dyDescent="0.35">
      <c r="A2863" s="90"/>
      <c r="B2863" s="100"/>
      <c r="C2863" s="91"/>
      <c r="D2863" s="91"/>
      <c r="E2863" s="91"/>
      <c r="F2863" s="91"/>
      <c r="G2863" s="91"/>
      <c r="H2863" s="91"/>
      <c r="I2863" s="91">
        <f>Parts_Purchase[[#This Row],[Qty In]]*Parts_Purchase[[#This Row],[MRP]]</f>
        <v>0</v>
      </c>
      <c r="J2863" s="14">
        <f t="shared" si="98"/>
        <v>1</v>
      </c>
      <c r="K2863" s="37">
        <f t="shared" si="99"/>
        <v>1900</v>
      </c>
    </row>
    <row r="2864" spans="1:11" x14ac:dyDescent="0.35">
      <c r="A2864" s="90"/>
      <c r="B2864" s="100"/>
      <c r="C2864" s="91"/>
      <c r="D2864" s="91"/>
      <c r="E2864" s="91"/>
      <c r="F2864" s="91"/>
      <c r="G2864" s="91"/>
      <c r="H2864" s="91"/>
      <c r="I2864" s="91">
        <f>Parts_Purchase[[#This Row],[Qty In]]*Parts_Purchase[[#This Row],[MRP]]</f>
        <v>0</v>
      </c>
      <c r="J2864" s="14">
        <f t="shared" si="98"/>
        <v>1</v>
      </c>
      <c r="K2864" s="37">
        <f t="shared" si="99"/>
        <v>1900</v>
      </c>
    </row>
    <row r="2865" spans="1:11" x14ac:dyDescent="0.35">
      <c r="A2865" s="90"/>
      <c r="B2865" s="100"/>
      <c r="C2865" s="91"/>
      <c r="D2865" s="91"/>
      <c r="E2865" s="91"/>
      <c r="F2865" s="91"/>
      <c r="G2865" s="91"/>
      <c r="H2865" s="91"/>
      <c r="I2865" s="91">
        <f>Parts_Purchase[[#This Row],[Qty In]]*Parts_Purchase[[#This Row],[MRP]]</f>
        <v>0</v>
      </c>
      <c r="J2865" s="14">
        <f t="shared" si="98"/>
        <v>1</v>
      </c>
      <c r="K2865" s="37">
        <f t="shared" si="99"/>
        <v>1900</v>
      </c>
    </row>
    <row r="2866" spans="1:11" x14ac:dyDescent="0.35">
      <c r="A2866" s="90"/>
      <c r="B2866" s="100"/>
      <c r="C2866" s="91"/>
      <c r="D2866" s="91"/>
      <c r="E2866" s="91"/>
      <c r="F2866" s="91"/>
      <c r="G2866" s="91"/>
      <c r="H2866" s="91"/>
      <c r="I2866" s="91">
        <f>Parts_Purchase[[#This Row],[Qty In]]*Parts_Purchase[[#This Row],[MRP]]</f>
        <v>0</v>
      </c>
      <c r="J2866" s="14">
        <f t="shared" si="98"/>
        <v>1</v>
      </c>
      <c r="K2866" s="37">
        <f t="shared" si="99"/>
        <v>1900</v>
      </c>
    </row>
    <row r="2867" spans="1:11" x14ac:dyDescent="0.35">
      <c r="A2867" s="90"/>
      <c r="B2867" s="100"/>
      <c r="C2867" s="91"/>
      <c r="D2867" s="91"/>
      <c r="E2867" s="91"/>
      <c r="F2867" s="91"/>
      <c r="G2867" s="91"/>
      <c r="H2867" s="91"/>
      <c r="I2867" s="91">
        <f>Parts_Purchase[[#This Row],[Qty In]]*Parts_Purchase[[#This Row],[MRP]]</f>
        <v>0</v>
      </c>
      <c r="J2867" s="14">
        <f t="shared" si="98"/>
        <v>1</v>
      </c>
      <c r="K2867" s="37">
        <f t="shared" si="99"/>
        <v>1900</v>
      </c>
    </row>
    <row r="2868" spans="1:11" x14ac:dyDescent="0.35">
      <c r="A2868" s="90"/>
      <c r="B2868" s="100"/>
      <c r="C2868" s="91"/>
      <c r="D2868" s="91"/>
      <c r="E2868" s="91"/>
      <c r="F2868" s="91"/>
      <c r="G2868" s="91"/>
      <c r="H2868" s="91"/>
      <c r="I2868" s="91">
        <f>Parts_Purchase[[#This Row],[Qty In]]*Parts_Purchase[[#This Row],[MRP]]</f>
        <v>0</v>
      </c>
      <c r="J2868" s="14">
        <f t="shared" si="98"/>
        <v>1</v>
      </c>
      <c r="K2868" s="37">
        <f t="shared" si="99"/>
        <v>1900</v>
      </c>
    </row>
    <row r="2869" spans="1:11" x14ac:dyDescent="0.35">
      <c r="A2869" s="90"/>
      <c r="B2869" s="100"/>
      <c r="C2869" s="91"/>
      <c r="D2869" s="91"/>
      <c r="E2869" s="91"/>
      <c r="F2869" s="91"/>
      <c r="G2869" s="91"/>
      <c r="H2869" s="91"/>
      <c r="I2869" s="91">
        <f>Parts_Purchase[[#This Row],[Qty In]]*Parts_Purchase[[#This Row],[MRP]]</f>
        <v>0</v>
      </c>
      <c r="J2869" s="14">
        <f t="shared" si="98"/>
        <v>1</v>
      </c>
      <c r="K2869" s="37">
        <f t="shared" si="99"/>
        <v>1900</v>
      </c>
    </row>
    <row r="2870" spans="1:11" x14ac:dyDescent="0.35">
      <c r="A2870" s="90"/>
      <c r="B2870" s="100"/>
      <c r="C2870" s="91"/>
      <c r="D2870" s="91"/>
      <c r="E2870" s="91"/>
      <c r="F2870" s="91"/>
      <c r="G2870" s="91"/>
      <c r="H2870" s="91"/>
      <c r="I2870" s="91">
        <f>Parts_Purchase[[#This Row],[Qty In]]*Parts_Purchase[[#This Row],[MRP]]</f>
        <v>0</v>
      </c>
      <c r="J2870" s="14">
        <f t="shared" si="98"/>
        <v>1</v>
      </c>
      <c r="K2870" s="37">
        <f t="shared" si="99"/>
        <v>1900</v>
      </c>
    </row>
    <row r="2871" spans="1:11" x14ac:dyDescent="0.35">
      <c r="A2871" s="90"/>
      <c r="B2871" s="100"/>
      <c r="C2871" s="91"/>
      <c r="D2871" s="91"/>
      <c r="E2871" s="91"/>
      <c r="F2871" s="91"/>
      <c r="G2871" s="91"/>
      <c r="H2871" s="91"/>
      <c r="I2871" s="91">
        <f>Parts_Purchase[[#This Row],[Qty In]]*Parts_Purchase[[#This Row],[MRP]]</f>
        <v>0</v>
      </c>
      <c r="J2871" s="14">
        <f t="shared" si="98"/>
        <v>1</v>
      </c>
      <c r="K2871" s="37">
        <f t="shared" si="99"/>
        <v>1900</v>
      </c>
    </row>
    <row r="2872" spans="1:11" x14ac:dyDescent="0.35">
      <c r="A2872" s="90"/>
      <c r="B2872" s="100"/>
      <c r="C2872" s="91"/>
      <c r="D2872" s="91"/>
      <c r="E2872" s="91"/>
      <c r="F2872" s="91"/>
      <c r="G2872" s="91"/>
      <c r="H2872" s="91"/>
      <c r="I2872" s="91">
        <f>Parts_Purchase[[#This Row],[Qty In]]*Parts_Purchase[[#This Row],[MRP]]</f>
        <v>0</v>
      </c>
      <c r="J2872" s="14">
        <f t="shared" si="98"/>
        <v>1</v>
      </c>
      <c r="K2872" s="37">
        <f t="shared" si="99"/>
        <v>1900</v>
      </c>
    </row>
    <row r="2873" spans="1:11" x14ac:dyDescent="0.35">
      <c r="A2873" s="90"/>
      <c r="B2873" s="100"/>
      <c r="C2873" s="91"/>
      <c r="D2873" s="91"/>
      <c r="E2873" s="91"/>
      <c r="F2873" s="91"/>
      <c r="G2873" s="91"/>
      <c r="H2873" s="91"/>
      <c r="I2873" s="91">
        <f>Parts_Purchase[[#This Row],[Qty In]]*Parts_Purchase[[#This Row],[MRP]]</f>
        <v>0</v>
      </c>
      <c r="J2873" s="14">
        <f t="shared" si="98"/>
        <v>1</v>
      </c>
      <c r="K2873" s="37">
        <f t="shared" si="99"/>
        <v>1900</v>
      </c>
    </row>
    <row r="2874" spans="1:11" x14ac:dyDescent="0.35">
      <c r="A2874" s="90"/>
      <c r="B2874" s="100"/>
      <c r="C2874" s="91"/>
      <c r="D2874" s="91"/>
      <c r="E2874" s="91"/>
      <c r="F2874" s="91"/>
      <c r="G2874" s="91"/>
      <c r="H2874" s="91"/>
      <c r="I2874" s="91">
        <f>Parts_Purchase[[#This Row],[Qty In]]*Parts_Purchase[[#This Row],[MRP]]</f>
        <v>0</v>
      </c>
      <c r="J2874" s="14">
        <f t="shared" si="98"/>
        <v>1</v>
      </c>
      <c r="K2874" s="37">
        <f t="shared" si="99"/>
        <v>1900</v>
      </c>
    </row>
    <row r="2875" spans="1:11" x14ac:dyDescent="0.35">
      <c r="A2875" s="90"/>
      <c r="B2875" s="100"/>
      <c r="C2875" s="91"/>
      <c r="D2875" s="91"/>
      <c r="E2875" s="91"/>
      <c r="F2875" s="91"/>
      <c r="G2875" s="91"/>
      <c r="H2875" s="91"/>
      <c r="I2875" s="91">
        <f>Parts_Purchase[[#This Row],[Qty In]]*Parts_Purchase[[#This Row],[MRP]]</f>
        <v>0</v>
      </c>
      <c r="J2875" s="14">
        <f t="shared" si="98"/>
        <v>1</v>
      </c>
      <c r="K2875" s="37">
        <f t="shared" si="99"/>
        <v>1900</v>
      </c>
    </row>
    <row r="2876" spans="1:11" x14ac:dyDescent="0.35">
      <c r="A2876" s="90"/>
      <c r="B2876" s="100"/>
      <c r="C2876" s="91"/>
      <c r="D2876" s="91"/>
      <c r="E2876" s="91"/>
      <c r="F2876" s="91"/>
      <c r="G2876" s="91"/>
      <c r="H2876" s="91"/>
      <c r="I2876" s="91">
        <f>Parts_Purchase[[#This Row],[Qty In]]*Parts_Purchase[[#This Row],[MRP]]</f>
        <v>0</v>
      </c>
      <c r="J2876" s="14">
        <f t="shared" si="98"/>
        <v>1</v>
      </c>
      <c r="K2876" s="37">
        <f t="shared" si="99"/>
        <v>1900</v>
      </c>
    </row>
    <row r="2877" spans="1:11" x14ac:dyDescent="0.35">
      <c r="A2877" s="90"/>
      <c r="B2877" s="100"/>
      <c r="C2877" s="91"/>
      <c r="D2877" s="91"/>
      <c r="E2877" s="91"/>
      <c r="F2877" s="91"/>
      <c r="G2877" s="91"/>
      <c r="H2877" s="91"/>
      <c r="I2877" s="91">
        <f>Parts_Purchase[[#This Row],[Qty In]]*Parts_Purchase[[#This Row],[MRP]]</f>
        <v>0</v>
      </c>
      <c r="J2877" s="14">
        <f t="shared" ref="J2877:J2940" si="100">MONTH(B2877)</f>
        <v>1</v>
      </c>
      <c r="K2877" s="37">
        <f t="shared" ref="K2877:K2940" si="101">YEAR(B2877)</f>
        <v>1900</v>
      </c>
    </row>
    <row r="2878" spans="1:11" x14ac:dyDescent="0.35">
      <c r="A2878" s="90"/>
      <c r="B2878" s="100"/>
      <c r="C2878" s="91"/>
      <c r="D2878" s="91"/>
      <c r="E2878" s="91"/>
      <c r="F2878" s="91"/>
      <c r="G2878" s="91"/>
      <c r="H2878" s="91"/>
      <c r="I2878" s="91">
        <f>Parts_Purchase[[#This Row],[Qty In]]*Parts_Purchase[[#This Row],[MRP]]</f>
        <v>0</v>
      </c>
      <c r="J2878" s="14">
        <f t="shared" si="100"/>
        <v>1</v>
      </c>
      <c r="K2878" s="37">
        <f t="shared" si="101"/>
        <v>1900</v>
      </c>
    </row>
    <row r="2879" spans="1:11" x14ac:dyDescent="0.35">
      <c r="A2879" s="90"/>
      <c r="B2879" s="100"/>
      <c r="C2879" s="91"/>
      <c r="D2879" s="91"/>
      <c r="E2879" s="91"/>
      <c r="F2879" s="91"/>
      <c r="G2879" s="91"/>
      <c r="H2879" s="91"/>
      <c r="I2879" s="91">
        <f>Parts_Purchase[[#This Row],[Qty In]]*Parts_Purchase[[#This Row],[MRP]]</f>
        <v>0</v>
      </c>
      <c r="J2879" s="14">
        <f t="shared" si="100"/>
        <v>1</v>
      </c>
      <c r="K2879" s="37">
        <f t="shared" si="101"/>
        <v>1900</v>
      </c>
    </row>
    <row r="2880" spans="1:11" x14ac:dyDescent="0.35">
      <c r="A2880" s="90"/>
      <c r="B2880" s="100"/>
      <c r="C2880" s="91"/>
      <c r="D2880" s="91"/>
      <c r="E2880" s="91"/>
      <c r="F2880" s="91"/>
      <c r="G2880" s="91"/>
      <c r="H2880" s="91"/>
      <c r="I2880" s="91">
        <f>Parts_Purchase[[#This Row],[Qty In]]*Parts_Purchase[[#This Row],[MRP]]</f>
        <v>0</v>
      </c>
      <c r="J2880" s="14">
        <f t="shared" si="100"/>
        <v>1</v>
      </c>
      <c r="K2880" s="37">
        <f t="shared" si="101"/>
        <v>1900</v>
      </c>
    </row>
    <row r="2881" spans="1:11" x14ac:dyDescent="0.35">
      <c r="A2881" s="90"/>
      <c r="B2881" s="100"/>
      <c r="C2881" s="91"/>
      <c r="D2881" s="91"/>
      <c r="E2881" s="91"/>
      <c r="F2881" s="91"/>
      <c r="G2881" s="91"/>
      <c r="H2881" s="91"/>
      <c r="I2881" s="91">
        <f>Parts_Purchase[[#This Row],[Qty In]]*Parts_Purchase[[#This Row],[MRP]]</f>
        <v>0</v>
      </c>
      <c r="J2881" s="14">
        <f t="shared" si="100"/>
        <v>1</v>
      </c>
      <c r="K2881" s="37">
        <f t="shared" si="101"/>
        <v>1900</v>
      </c>
    </row>
    <row r="2882" spans="1:11" x14ac:dyDescent="0.35">
      <c r="A2882" s="90"/>
      <c r="B2882" s="100"/>
      <c r="C2882" s="91"/>
      <c r="D2882" s="91"/>
      <c r="E2882" s="91"/>
      <c r="F2882" s="91"/>
      <c r="G2882" s="91"/>
      <c r="H2882" s="91"/>
      <c r="I2882" s="91">
        <f>Parts_Purchase[[#This Row],[Qty In]]*Parts_Purchase[[#This Row],[MRP]]</f>
        <v>0</v>
      </c>
      <c r="J2882" s="14">
        <f t="shared" si="100"/>
        <v>1</v>
      </c>
      <c r="K2882" s="37">
        <f t="shared" si="101"/>
        <v>1900</v>
      </c>
    </row>
    <row r="2883" spans="1:11" x14ac:dyDescent="0.35">
      <c r="A2883" s="90"/>
      <c r="B2883" s="100"/>
      <c r="C2883" s="91"/>
      <c r="D2883" s="91"/>
      <c r="E2883" s="91"/>
      <c r="F2883" s="91"/>
      <c r="G2883" s="91"/>
      <c r="H2883" s="91"/>
      <c r="I2883" s="91">
        <f>Parts_Purchase[[#This Row],[Qty In]]*Parts_Purchase[[#This Row],[MRP]]</f>
        <v>0</v>
      </c>
      <c r="J2883" s="14">
        <f t="shared" si="100"/>
        <v>1</v>
      </c>
      <c r="K2883" s="37">
        <f t="shared" si="101"/>
        <v>1900</v>
      </c>
    </row>
    <row r="2884" spans="1:11" x14ac:dyDescent="0.35">
      <c r="A2884" s="90"/>
      <c r="B2884" s="100"/>
      <c r="C2884" s="91"/>
      <c r="D2884" s="91"/>
      <c r="E2884" s="91"/>
      <c r="F2884" s="91"/>
      <c r="G2884" s="91"/>
      <c r="H2884" s="91"/>
      <c r="I2884" s="91">
        <f>Parts_Purchase[[#This Row],[Qty In]]*Parts_Purchase[[#This Row],[MRP]]</f>
        <v>0</v>
      </c>
      <c r="J2884" s="14">
        <f t="shared" si="100"/>
        <v>1</v>
      </c>
      <c r="K2884" s="37">
        <f t="shared" si="101"/>
        <v>1900</v>
      </c>
    </row>
    <row r="2885" spans="1:11" x14ac:dyDescent="0.35">
      <c r="A2885" s="90"/>
      <c r="B2885" s="100"/>
      <c r="C2885" s="91"/>
      <c r="D2885" s="91"/>
      <c r="E2885" s="91"/>
      <c r="F2885" s="91"/>
      <c r="G2885" s="91"/>
      <c r="H2885" s="91"/>
      <c r="I2885" s="91">
        <f>Parts_Purchase[[#This Row],[Qty In]]*Parts_Purchase[[#This Row],[MRP]]</f>
        <v>0</v>
      </c>
      <c r="J2885" s="14">
        <f t="shared" si="100"/>
        <v>1</v>
      </c>
      <c r="K2885" s="37">
        <f t="shared" si="101"/>
        <v>1900</v>
      </c>
    </row>
    <row r="2886" spans="1:11" x14ac:dyDescent="0.35">
      <c r="A2886" s="90"/>
      <c r="B2886" s="100"/>
      <c r="C2886" s="91"/>
      <c r="D2886" s="91"/>
      <c r="E2886" s="91"/>
      <c r="F2886" s="91"/>
      <c r="G2886" s="91"/>
      <c r="H2886" s="91"/>
      <c r="I2886" s="91">
        <f>Parts_Purchase[[#This Row],[Qty In]]*Parts_Purchase[[#This Row],[MRP]]</f>
        <v>0</v>
      </c>
      <c r="J2886" s="14">
        <f t="shared" si="100"/>
        <v>1</v>
      </c>
      <c r="K2886" s="37">
        <f t="shared" si="101"/>
        <v>1900</v>
      </c>
    </row>
    <row r="2887" spans="1:11" x14ac:dyDescent="0.35">
      <c r="A2887" s="90"/>
      <c r="B2887" s="100"/>
      <c r="C2887" s="91"/>
      <c r="D2887" s="91"/>
      <c r="E2887" s="91"/>
      <c r="F2887" s="91"/>
      <c r="G2887" s="91"/>
      <c r="H2887" s="91"/>
      <c r="I2887" s="91">
        <f>Parts_Purchase[[#This Row],[Qty In]]*Parts_Purchase[[#This Row],[MRP]]</f>
        <v>0</v>
      </c>
      <c r="J2887" s="14">
        <f t="shared" si="100"/>
        <v>1</v>
      </c>
      <c r="K2887" s="37">
        <f t="shared" si="101"/>
        <v>1900</v>
      </c>
    </row>
    <row r="2888" spans="1:11" x14ac:dyDescent="0.35">
      <c r="A2888" s="90"/>
      <c r="B2888" s="100"/>
      <c r="C2888" s="91"/>
      <c r="D2888" s="91"/>
      <c r="E2888" s="91"/>
      <c r="F2888" s="91"/>
      <c r="G2888" s="91"/>
      <c r="H2888" s="91"/>
      <c r="I2888" s="91">
        <f>Parts_Purchase[[#This Row],[Qty In]]*Parts_Purchase[[#This Row],[MRP]]</f>
        <v>0</v>
      </c>
      <c r="J2888" s="14">
        <f t="shared" si="100"/>
        <v>1</v>
      </c>
      <c r="K2888" s="37">
        <f t="shared" si="101"/>
        <v>1900</v>
      </c>
    </row>
    <row r="2889" spans="1:11" x14ac:dyDescent="0.35">
      <c r="A2889" s="90"/>
      <c r="B2889" s="100"/>
      <c r="C2889" s="91"/>
      <c r="D2889" s="91"/>
      <c r="E2889" s="91"/>
      <c r="F2889" s="91"/>
      <c r="G2889" s="91"/>
      <c r="H2889" s="91"/>
      <c r="I2889" s="91">
        <f>Parts_Purchase[[#This Row],[Qty In]]*Parts_Purchase[[#This Row],[MRP]]</f>
        <v>0</v>
      </c>
      <c r="J2889" s="14">
        <f t="shared" si="100"/>
        <v>1</v>
      </c>
      <c r="K2889" s="37">
        <f t="shared" si="101"/>
        <v>1900</v>
      </c>
    </row>
    <row r="2890" spans="1:11" x14ac:dyDescent="0.35">
      <c r="A2890" s="90"/>
      <c r="B2890" s="100"/>
      <c r="C2890" s="91"/>
      <c r="D2890" s="91"/>
      <c r="E2890" s="91"/>
      <c r="F2890" s="91"/>
      <c r="G2890" s="91"/>
      <c r="H2890" s="91"/>
      <c r="I2890" s="91">
        <f>Parts_Purchase[[#This Row],[Qty In]]*Parts_Purchase[[#This Row],[MRP]]</f>
        <v>0</v>
      </c>
      <c r="J2890" s="14">
        <f t="shared" si="100"/>
        <v>1</v>
      </c>
      <c r="K2890" s="37">
        <f t="shared" si="101"/>
        <v>1900</v>
      </c>
    </row>
    <row r="2891" spans="1:11" x14ac:dyDescent="0.35">
      <c r="A2891" s="90"/>
      <c r="B2891" s="100"/>
      <c r="C2891" s="91"/>
      <c r="D2891" s="91"/>
      <c r="E2891" s="91"/>
      <c r="F2891" s="91"/>
      <c r="G2891" s="91"/>
      <c r="H2891" s="91"/>
      <c r="I2891" s="91">
        <f>Parts_Purchase[[#This Row],[Qty In]]*Parts_Purchase[[#This Row],[MRP]]</f>
        <v>0</v>
      </c>
      <c r="J2891" s="14">
        <f t="shared" si="100"/>
        <v>1</v>
      </c>
      <c r="K2891" s="37">
        <f t="shared" si="101"/>
        <v>1900</v>
      </c>
    </row>
    <row r="2892" spans="1:11" x14ac:dyDescent="0.35">
      <c r="A2892" s="90"/>
      <c r="B2892" s="100"/>
      <c r="C2892" s="91"/>
      <c r="D2892" s="91"/>
      <c r="E2892" s="91"/>
      <c r="F2892" s="91"/>
      <c r="G2892" s="91"/>
      <c r="H2892" s="91"/>
      <c r="I2892" s="91">
        <f>Parts_Purchase[[#This Row],[Qty In]]*Parts_Purchase[[#This Row],[MRP]]</f>
        <v>0</v>
      </c>
      <c r="J2892" s="14">
        <f t="shared" si="100"/>
        <v>1</v>
      </c>
      <c r="K2892" s="37">
        <f t="shared" si="101"/>
        <v>1900</v>
      </c>
    </row>
    <row r="2893" spans="1:11" x14ac:dyDescent="0.35">
      <c r="A2893" s="90"/>
      <c r="B2893" s="100"/>
      <c r="C2893" s="91"/>
      <c r="D2893" s="91"/>
      <c r="E2893" s="91"/>
      <c r="F2893" s="91"/>
      <c r="G2893" s="91"/>
      <c r="H2893" s="91"/>
      <c r="I2893" s="91">
        <f>Parts_Purchase[[#This Row],[Qty In]]*Parts_Purchase[[#This Row],[MRP]]</f>
        <v>0</v>
      </c>
      <c r="J2893" s="14">
        <f t="shared" si="100"/>
        <v>1</v>
      </c>
      <c r="K2893" s="37">
        <f t="shared" si="101"/>
        <v>1900</v>
      </c>
    </row>
    <row r="2894" spans="1:11" x14ac:dyDescent="0.35">
      <c r="A2894" s="90"/>
      <c r="B2894" s="100"/>
      <c r="C2894" s="91"/>
      <c r="D2894" s="91"/>
      <c r="E2894" s="91"/>
      <c r="F2894" s="91"/>
      <c r="G2894" s="91"/>
      <c r="H2894" s="91"/>
      <c r="I2894" s="91">
        <f>Parts_Purchase[[#This Row],[Qty In]]*Parts_Purchase[[#This Row],[MRP]]</f>
        <v>0</v>
      </c>
      <c r="J2894" s="14">
        <f t="shared" si="100"/>
        <v>1</v>
      </c>
      <c r="K2894" s="37">
        <f t="shared" si="101"/>
        <v>1900</v>
      </c>
    </row>
    <row r="2895" spans="1:11" x14ac:dyDescent="0.35">
      <c r="A2895" s="90"/>
      <c r="B2895" s="100"/>
      <c r="C2895" s="91"/>
      <c r="D2895" s="91"/>
      <c r="E2895" s="91"/>
      <c r="F2895" s="91"/>
      <c r="G2895" s="91"/>
      <c r="H2895" s="91"/>
      <c r="I2895" s="91">
        <f>Parts_Purchase[[#This Row],[Qty In]]*Parts_Purchase[[#This Row],[MRP]]</f>
        <v>0</v>
      </c>
      <c r="J2895" s="14">
        <f t="shared" si="100"/>
        <v>1</v>
      </c>
      <c r="K2895" s="37">
        <f t="shared" si="101"/>
        <v>1900</v>
      </c>
    </row>
    <row r="2896" spans="1:11" x14ac:dyDescent="0.35">
      <c r="A2896" s="90"/>
      <c r="B2896" s="100"/>
      <c r="C2896" s="91"/>
      <c r="D2896" s="91"/>
      <c r="E2896" s="91"/>
      <c r="F2896" s="91"/>
      <c r="G2896" s="91"/>
      <c r="H2896" s="91"/>
      <c r="I2896" s="91">
        <f>Parts_Purchase[[#This Row],[Qty In]]*Parts_Purchase[[#This Row],[MRP]]</f>
        <v>0</v>
      </c>
      <c r="J2896" s="14">
        <f t="shared" si="100"/>
        <v>1</v>
      </c>
      <c r="K2896" s="37">
        <f t="shared" si="101"/>
        <v>1900</v>
      </c>
    </row>
    <row r="2897" spans="1:11" x14ac:dyDescent="0.35">
      <c r="A2897" s="90"/>
      <c r="B2897" s="100"/>
      <c r="C2897" s="91"/>
      <c r="D2897" s="91"/>
      <c r="E2897" s="91"/>
      <c r="F2897" s="91"/>
      <c r="G2897" s="91"/>
      <c r="H2897" s="91"/>
      <c r="I2897" s="91">
        <f>Parts_Purchase[[#This Row],[Qty In]]*Parts_Purchase[[#This Row],[MRP]]</f>
        <v>0</v>
      </c>
      <c r="J2897" s="14">
        <f t="shared" si="100"/>
        <v>1</v>
      </c>
      <c r="K2897" s="37">
        <f t="shared" si="101"/>
        <v>1900</v>
      </c>
    </row>
    <row r="2898" spans="1:11" x14ac:dyDescent="0.35">
      <c r="A2898" s="90"/>
      <c r="B2898" s="100"/>
      <c r="C2898" s="91"/>
      <c r="D2898" s="91"/>
      <c r="E2898" s="91"/>
      <c r="F2898" s="91"/>
      <c r="G2898" s="91"/>
      <c r="H2898" s="91"/>
      <c r="I2898" s="91">
        <f>Parts_Purchase[[#This Row],[Qty In]]*Parts_Purchase[[#This Row],[MRP]]</f>
        <v>0</v>
      </c>
      <c r="J2898" s="14">
        <f t="shared" si="100"/>
        <v>1</v>
      </c>
      <c r="K2898" s="37">
        <f t="shared" si="101"/>
        <v>1900</v>
      </c>
    </row>
    <row r="2899" spans="1:11" x14ac:dyDescent="0.35">
      <c r="A2899" s="90"/>
      <c r="B2899" s="100"/>
      <c r="C2899" s="91"/>
      <c r="D2899" s="91"/>
      <c r="E2899" s="91"/>
      <c r="F2899" s="91"/>
      <c r="G2899" s="91"/>
      <c r="H2899" s="91"/>
      <c r="I2899" s="91">
        <f>Parts_Purchase[[#This Row],[Qty In]]*Parts_Purchase[[#This Row],[MRP]]</f>
        <v>0</v>
      </c>
      <c r="J2899" s="14">
        <f t="shared" si="100"/>
        <v>1</v>
      </c>
      <c r="K2899" s="37">
        <f t="shared" si="101"/>
        <v>1900</v>
      </c>
    </row>
    <row r="2900" spans="1:11" x14ac:dyDescent="0.35">
      <c r="A2900" s="90"/>
      <c r="B2900" s="100"/>
      <c r="C2900" s="91"/>
      <c r="D2900" s="91"/>
      <c r="E2900" s="91"/>
      <c r="F2900" s="91"/>
      <c r="G2900" s="91"/>
      <c r="H2900" s="91"/>
      <c r="I2900" s="91">
        <f>Parts_Purchase[[#This Row],[Qty In]]*Parts_Purchase[[#This Row],[MRP]]</f>
        <v>0</v>
      </c>
      <c r="J2900" s="14">
        <f t="shared" si="100"/>
        <v>1</v>
      </c>
      <c r="K2900" s="37">
        <f t="shared" si="101"/>
        <v>1900</v>
      </c>
    </row>
    <row r="2901" spans="1:11" x14ac:dyDescent="0.35">
      <c r="A2901" s="90"/>
      <c r="B2901" s="100"/>
      <c r="C2901" s="91"/>
      <c r="D2901" s="91"/>
      <c r="E2901" s="91"/>
      <c r="F2901" s="91"/>
      <c r="G2901" s="91"/>
      <c r="H2901" s="91"/>
      <c r="I2901" s="91">
        <f>Parts_Purchase[[#This Row],[Qty In]]*Parts_Purchase[[#This Row],[MRP]]</f>
        <v>0</v>
      </c>
      <c r="J2901" s="14">
        <f t="shared" si="100"/>
        <v>1</v>
      </c>
      <c r="K2901" s="37">
        <f t="shared" si="101"/>
        <v>1900</v>
      </c>
    </row>
    <row r="2902" spans="1:11" x14ac:dyDescent="0.35">
      <c r="A2902" s="90"/>
      <c r="B2902" s="100"/>
      <c r="C2902" s="91"/>
      <c r="D2902" s="91"/>
      <c r="E2902" s="91"/>
      <c r="F2902" s="91"/>
      <c r="G2902" s="91"/>
      <c r="H2902" s="91"/>
      <c r="I2902" s="91">
        <f>Parts_Purchase[[#This Row],[Qty In]]*Parts_Purchase[[#This Row],[MRP]]</f>
        <v>0</v>
      </c>
      <c r="J2902" s="14">
        <f t="shared" si="100"/>
        <v>1</v>
      </c>
      <c r="K2902" s="37">
        <f t="shared" si="101"/>
        <v>1900</v>
      </c>
    </row>
    <row r="2903" spans="1:11" x14ac:dyDescent="0.35">
      <c r="A2903" s="90"/>
      <c r="B2903" s="100"/>
      <c r="C2903" s="91"/>
      <c r="D2903" s="91"/>
      <c r="E2903" s="91"/>
      <c r="F2903" s="91"/>
      <c r="G2903" s="91"/>
      <c r="H2903" s="91"/>
      <c r="I2903" s="91">
        <f>Parts_Purchase[[#This Row],[Qty In]]*Parts_Purchase[[#This Row],[MRP]]</f>
        <v>0</v>
      </c>
      <c r="J2903" s="14">
        <f t="shared" si="100"/>
        <v>1</v>
      </c>
      <c r="K2903" s="37">
        <f t="shared" si="101"/>
        <v>1900</v>
      </c>
    </row>
    <row r="2904" spans="1:11" x14ac:dyDescent="0.35">
      <c r="A2904" s="90"/>
      <c r="B2904" s="100"/>
      <c r="C2904" s="91"/>
      <c r="D2904" s="91"/>
      <c r="E2904" s="91"/>
      <c r="F2904" s="91"/>
      <c r="G2904" s="91"/>
      <c r="H2904" s="91"/>
      <c r="I2904" s="91">
        <f>Parts_Purchase[[#This Row],[Qty In]]*Parts_Purchase[[#This Row],[MRP]]</f>
        <v>0</v>
      </c>
      <c r="J2904" s="14">
        <f t="shared" si="100"/>
        <v>1</v>
      </c>
      <c r="K2904" s="37">
        <f t="shared" si="101"/>
        <v>1900</v>
      </c>
    </row>
    <row r="2905" spans="1:11" x14ac:dyDescent="0.35">
      <c r="A2905" s="90"/>
      <c r="B2905" s="100"/>
      <c r="C2905" s="91"/>
      <c r="D2905" s="91"/>
      <c r="E2905" s="91"/>
      <c r="F2905" s="91"/>
      <c r="G2905" s="91"/>
      <c r="H2905" s="91"/>
      <c r="I2905" s="91">
        <f>Parts_Purchase[[#This Row],[Qty In]]*Parts_Purchase[[#This Row],[MRP]]</f>
        <v>0</v>
      </c>
      <c r="J2905" s="14">
        <f t="shared" si="100"/>
        <v>1</v>
      </c>
      <c r="K2905" s="37">
        <f t="shared" si="101"/>
        <v>1900</v>
      </c>
    </row>
    <row r="2906" spans="1:11" x14ac:dyDescent="0.35">
      <c r="A2906" s="90"/>
      <c r="B2906" s="100"/>
      <c r="C2906" s="91"/>
      <c r="D2906" s="91"/>
      <c r="E2906" s="91"/>
      <c r="F2906" s="91"/>
      <c r="G2906" s="91"/>
      <c r="H2906" s="91"/>
      <c r="I2906" s="91">
        <f>Parts_Purchase[[#This Row],[Qty In]]*Parts_Purchase[[#This Row],[MRP]]</f>
        <v>0</v>
      </c>
      <c r="J2906" s="14">
        <f t="shared" si="100"/>
        <v>1</v>
      </c>
      <c r="K2906" s="37">
        <f t="shared" si="101"/>
        <v>1900</v>
      </c>
    </row>
    <row r="2907" spans="1:11" x14ac:dyDescent="0.35">
      <c r="A2907" s="90"/>
      <c r="B2907" s="100"/>
      <c r="C2907" s="91"/>
      <c r="D2907" s="91"/>
      <c r="E2907" s="91"/>
      <c r="F2907" s="91"/>
      <c r="G2907" s="91"/>
      <c r="H2907" s="91"/>
      <c r="I2907" s="91">
        <f>Parts_Purchase[[#This Row],[Qty In]]*Parts_Purchase[[#This Row],[MRP]]</f>
        <v>0</v>
      </c>
      <c r="J2907" s="14">
        <f t="shared" si="100"/>
        <v>1</v>
      </c>
      <c r="K2907" s="37">
        <f t="shared" si="101"/>
        <v>1900</v>
      </c>
    </row>
    <row r="2908" spans="1:11" x14ac:dyDescent="0.35">
      <c r="A2908" s="90"/>
      <c r="B2908" s="100"/>
      <c r="C2908" s="91"/>
      <c r="D2908" s="91"/>
      <c r="E2908" s="91"/>
      <c r="F2908" s="91"/>
      <c r="G2908" s="91"/>
      <c r="H2908" s="91"/>
      <c r="I2908" s="91">
        <f>Parts_Purchase[[#This Row],[Qty In]]*Parts_Purchase[[#This Row],[MRP]]</f>
        <v>0</v>
      </c>
      <c r="J2908" s="14">
        <f t="shared" si="100"/>
        <v>1</v>
      </c>
      <c r="K2908" s="37">
        <f t="shared" si="101"/>
        <v>1900</v>
      </c>
    </row>
    <row r="2909" spans="1:11" x14ac:dyDescent="0.35">
      <c r="A2909" s="90"/>
      <c r="B2909" s="100"/>
      <c r="C2909" s="91"/>
      <c r="D2909" s="91"/>
      <c r="E2909" s="91"/>
      <c r="F2909" s="91"/>
      <c r="G2909" s="91"/>
      <c r="H2909" s="91"/>
      <c r="I2909" s="91">
        <f>Parts_Purchase[[#This Row],[Qty In]]*Parts_Purchase[[#This Row],[MRP]]</f>
        <v>0</v>
      </c>
      <c r="J2909" s="14">
        <f t="shared" si="100"/>
        <v>1</v>
      </c>
      <c r="K2909" s="37">
        <f t="shared" si="101"/>
        <v>1900</v>
      </c>
    </row>
    <row r="2910" spans="1:11" x14ac:dyDescent="0.35">
      <c r="A2910" s="90"/>
      <c r="B2910" s="100"/>
      <c r="C2910" s="91"/>
      <c r="D2910" s="91"/>
      <c r="E2910" s="91"/>
      <c r="F2910" s="91"/>
      <c r="G2910" s="91"/>
      <c r="H2910" s="91"/>
      <c r="I2910" s="91">
        <f>Parts_Purchase[[#This Row],[Qty In]]*Parts_Purchase[[#This Row],[MRP]]</f>
        <v>0</v>
      </c>
      <c r="J2910" s="14">
        <f t="shared" si="100"/>
        <v>1</v>
      </c>
      <c r="K2910" s="37">
        <f t="shared" si="101"/>
        <v>1900</v>
      </c>
    </row>
    <row r="2911" spans="1:11" x14ac:dyDescent="0.35">
      <c r="A2911" s="90"/>
      <c r="B2911" s="100"/>
      <c r="C2911" s="91"/>
      <c r="D2911" s="91"/>
      <c r="E2911" s="91"/>
      <c r="F2911" s="91"/>
      <c r="G2911" s="91"/>
      <c r="H2911" s="91"/>
      <c r="I2911" s="91">
        <f>Parts_Purchase[[#This Row],[Qty In]]*Parts_Purchase[[#This Row],[MRP]]</f>
        <v>0</v>
      </c>
      <c r="J2911" s="14">
        <f t="shared" si="100"/>
        <v>1</v>
      </c>
      <c r="K2911" s="37">
        <f t="shared" si="101"/>
        <v>1900</v>
      </c>
    </row>
    <row r="2912" spans="1:11" x14ac:dyDescent="0.35">
      <c r="A2912" s="90"/>
      <c r="B2912" s="100"/>
      <c r="C2912" s="91"/>
      <c r="D2912" s="91"/>
      <c r="E2912" s="91"/>
      <c r="F2912" s="91"/>
      <c r="G2912" s="91"/>
      <c r="H2912" s="91"/>
      <c r="I2912" s="91">
        <f>Parts_Purchase[[#This Row],[Qty In]]*Parts_Purchase[[#This Row],[MRP]]</f>
        <v>0</v>
      </c>
      <c r="J2912" s="14">
        <f t="shared" si="100"/>
        <v>1</v>
      </c>
      <c r="K2912" s="37">
        <f t="shared" si="101"/>
        <v>1900</v>
      </c>
    </row>
    <row r="2913" spans="1:11" x14ac:dyDescent="0.35">
      <c r="A2913" s="90"/>
      <c r="B2913" s="100"/>
      <c r="C2913" s="91"/>
      <c r="D2913" s="91"/>
      <c r="E2913" s="91"/>
      <c r="F2913" s="91"/>
      <c r="G2913" s="91"/>
      <c r="H2913" s="91"/>
      <c r="I2913" s="91">
        <f>Parts_Purchase[[#This Row],[Qty In]]*Parts_Purchase[[#This Row],[MRP]]</f>
        <v>0</v>
      </c>
      <c r="J2913" s="14">
        <f t="shared" si="100"/>
        <v>1</v>
      </c>
      <c r="K2913" s="37">
        <f t="shared" si="101"/>
        <v>1900</v>
      </c>
    </row>
    <row r="2914" spans="1:11" x14ac:dyDescent="0.35">
      <c r="A2914" s="90"/>
      <c r="B2914" s="100"/>
      <c r="C2914" s="91"/>
      <c r="D2914" s="91"/>
      <c r="E2914" s="91"/>
      <c r="F2914" s="91"/>
      <c r="G2914" s="91"/>
      <c r="H2914" s="91"/>
      <c r="I2914" s="91">
        <f>Parts_Purchase[[#This Row],[Qty In]]*Parts_Purchase[[#This Row],[MRP]]</f>
        <v>0</v>
      </c>
      <c r="J2914" s="14">
        <f t="shared" si="100"/>
        <v>1</v>
      </c>
      <c r="K2914" s="37">
        <f t="shared" si="101"/>
        <v>1900</v>
      </c>
    </row>
    <row r="2915" spans="1:11" x14ac:dyDescent="0.35">
      <c r="A2915" s="90"/>
      <c r="B2915" s="100"/>
      <c r="C2915" s="91"/>
      <c r="D2915" s="91"/>
      <c r="E2915" s="91"/>
      <c r="F2915" s="91"/>
      <c r="G2915" s="91"/>
      <c r="H2915" s="91"/>
      <c r="I2915" s="91">
        <f>Parts_Purchase[[#This Row],[Qty In]]*Parts_Purchase[[#This Row],[MRP]]</f>
        <v>0</v>
      </c>
      <c r="J2915" s="14">
        <f t="shared" si="100"/>
        <v>1</v>
      </c>
      <c r="K2915" s="37">
        <f t="shared" si="101"/>
        <v>1900</v>
      </c>
    </row>
    <row r="2916" spans="1:11" x14ac:dyDescent="0.35">
      <c r="A2916" s="90"/>
      <c r="B2916" s="100"/>
      <c r="C2916" s="91"/>
      <c r="D2916" s="91"/>
      <c r="E2916" s="91"/>
      <c r="F2916" s="91"/>
      <c r="G2916" s="91"/>
      <c r="H2916" s="91"/>
      <c r="I2916" s="91">
        <f>Parts_Purchase[[#This Row],[Qty In]]*Parts_Purchase[[#This Row],[MRP]]</f>
        <v>0</v>
      </c>
      <c r="J2916" s="14">
        <f t="shared" si="100"/>
        <v>1</v>
      </c>
      <c r="K2916" s="37">
        <f t="shared" si="101"/>
        <v>1900</v>
      </c>
    </row>
    <row r="2917" spans="1:11" x14ac:dyDescent="0.35">
      <c r="A2917" s="90"/>
      <c r="B2917" s="100"/>
      <c r="C2917" s="91"/>
      <c r="D2917" s="91"/>
      <c r="E2917" s="91"/>
      <c r="F2917" s="91"/>
      <c r="G2917" s="91"/>
      <c r="H2917" s="91"/>
      <c r="I2917" s="91">
        <f>Parts_Purchase[[#This Row],[Qty In]]*Parts_Purchase[[#This Row],[MRP]]</f>
        <v>0</v>
      </c>
      <c r="J2917" s="14">
        <f t="shared" si="100"/>
        <v>1</v>
      </c>
      <c r="K2917" s="37">
        <f t="shared" si="101"/>
        <v>1900</v>
      </c>
    </row>
    <row r="2918" spans="1:11" x14ac:dyDescent="0.35">
      <c r="A2918" s="90"/>
      <c r="B2918" s="100"/>
      <c r="C2918" s="91"/>
      <c r="D2918" s="91"/>
      <c r="E2918" s="91"/>
      <c r="F2918" s="91"/>
      <c r="G2918" s="91"/>
      <c r="H2918" s="91"/>
      <c r="I2918" s="91">
        <f>Parts_Purchase[[#This Row],[Qty In]]*Parts_Purchase[[#This Row],[MRP]]</f>
        <v>0</v>
      </c>
      <c r="J2918" s="14">
        <f t="shared" si="100"/>
        <v>1</v>
      </c>
      <c r="K2918" s="37">
        <f t="shared" si="101"/>
        <v>1900</v>
      </c>
    </row>
    <row r="2919" spans="1:11" x14ac:dyDescent="0.35">
      <c r="A2919" s="90"/>
      <c r="B2919" s="100"/>
      <c r="C2919" s="91"/>
      <c r="D2919" s="91"/>
      <c r="E2919" s="91"/>
      <c r="F2919" s="91"/>
      <c r="G2919" s="91"/>
      <c r="H2919" s="91"/>
      <c r="I2919" s="91">
        <f>Parts_Purchase[[#This Row],[Qty In]]*Parts_Purchase[[#This Row],[MRP]]</f>
        <v>0</v>
      </c>
      <c r="J2919" s="14">
        <f t="shared" si="100"/>
        <v>1</v>
      </c>
      <c r="K2919" s="37">
        <f t="shared" si="101"/>
        <v>1900</v>
      </c>
    </row>
    <row r="2920" spans="1:11" x14ac:dyDescent="0.35">
      <c r="A2920" s="90"/>
      <c r="B2920" s="100"/>
      <c r="C2920" s="91"/>
      <c r="D2920" s="91"/>
      <c r="E2920" s="91"/>
      <c r="F2920" s="91"/>
      <c r="G2920" s="91"/>
      <c r="H2920" s="91"/>
      <c r="I2920" s="91">
        <f>Parts_Purchase[[#This Row],[Qty In]]*Parts_Purchase[[#This Row],[MRP]]</f>
        <v>0</v>
      </c>
      <c r="J2920" s="14">
        <f t="shared" si="100"/>
        <v>1</v>
      </c>
      <c r="K2920" s="37">
        <f t="shared" si="101"/>
        <v>1900</v>
      </c>
    </row>
    <row r="2921" spans="1:11" x14ac:dyDescent="0.35">
      <c r="A2921" s="90"/>
      <c r="B2921" s="100"/>
      <c r="C2921" s="91"/>
      <c r="D2921" s="91"/>
      <c r="E2921" s="91"/>
      <c r="F2921" s="91"/>
      <c r="G2921" s="91"/>
      <c r="H2921" s="91"/>
      <c r="I2921" s="91">
        <f>Parts_Purchase[[#This Row],[Qty In]]*Parts_Purchase[[#This Row],[MRP]]</f>
        <v>0</v>
      </c>
      <c r="J2921" s="14">
        <f t="shared" si="100"/>
        <v>1</v>
      </c>
      <c r="K2921" s="37">
        <f t="shared" si="101"/>
        <v>1900</v>
      </c>
    </row>
    <row r="2922" spans="1:11" x14ac:dyDescent="0.35">
      <c r="A2922" s="90"/>
      <c r="B2922" s="100"/>
      <c r="C2922" s="91"/>
      <c r="D2922" s="91"/>
      <c r="E2922" s="91"/>
      <c r="F2922" s="91"/>
      <c r="G2922" s="91"/>
      <c r="H2922" s="91"/>
      <c r="I2922" s="91">
        <f>Parts_Purchase[[#This Row],[Qty In]]*Parts_Purchase[[#This Row],[MRP]]</f>
        <v>0</v>
      </c>
      <c r="J2922" s="14">
        <f t="shared" si="100"/>
        <v>1</v>
      </c>
      <c r="K2922" s="37">
        <f t="shared" si="101"/>
        <v>1900</v>
      </c>
    </row>
    <row r="2923" spans="1:11" x14ac:dyDescent="0.35">
      <c r="A2923" s="90"/>
      <c r="B2923" s="100"/>
      <c r="C2923" s="91"/>
      <c r="D2923" s="91"/>
      <c r="E2923" s="91"/>
      <c r="F2923" s="91"/>
      <c r="G2923" s="91"/>
      <c r="H2923" s="91"/>
      <c r="I2923" s="91">
        <f>Parts_Purchase[[#This Row],[Qty In]]*Parts_Purchase[[#This Row],[MRP]]</f>
        <v>0</v>
      </c>
      <c r="J2923" s="14">
        <f t="shared" si="100"/>
        <v>1</v>
      </c>
      <c r="K2923" s="37">
        <f t="shared" si="101"/>
        <v>1900</v>
      </c>
    </row>
    <row r="2924" spans="1:11" x14ac:dyDescent="0.35">
      <c r="A2924" s="90"/>
      <c r="B2924" s="100"/>
      <c r="C2924" s="91"/>
      <c r="D2924" s="91"/>
      <c r="E2924" s="91"/>
      <c r="F2924" s="91"/>
      <c r="G2924" s="91"/>
      <c r="H2924" s="91"/>
      <c r="I2924" s="91">
        <f>Parts_Purchase[[#This Row],[Qty In]]*Parts_Purchase[[#This Row],[MRP]]</f>
        <v>0</v>
      </c>
      <c r="J2924" s="14">
        <f t="shared" si="100"/>
        <v>1</v>
      </c>
      <c r="K2924" s="37">
        <f t="shared" si="101"/>
        <v>1900</v>
      </c>
    </row>
    <row r="2925" spans="1:11" x14ac:dyDescent="0.35">
      <c r="A2925" s="90"/>
      <c r="B2925" s="100"/>
      <c r="C2925" s="91"/>
      <c r="D2925" s="91"/>
      <c r="E2925" s="91"/>
      <c r="F2925" s="91"/>
      <c r="G2925" s="91"/>
      <c r="H2925" s="91"/>
      <c r="I2925" s="91">
        <f>Parts_Purchase[[#This Row],[Qty In]]*Parts_Purchase[[#This Row],[MRP]]</f>
        <v>0</v>
      </c>
      <c r="J2925" s="14">
        <f t="shared" si="100"/>
        <v>1</v>
      </c>
      <c r="K2925" s="37">
        <f t="shared" si="101"/>
        <v>1900</v>
      </c>
    </row>
    <row r="2926" spans="1:11" x14ac:dyDescent="0.35">
      <c r="A2926" s="90"/>
      <c r="B2926" s="100"/>
      <c r="C2926" s="91"/>
      <c r="D2926" s="91"/>
      <c r="E2926" s="91"/>
      <c r="F2926" s="91"/>
      <c r="G2926" s="91"/>
      <c r="H2926" s="91"/>
      <c r="I2926" s="91">
        <f>Parts_Purchase[[#This Row],[Qty In]]*Parts_Purchase[[#This Row],[MRP]]</f>
        <v>0</v>
      </c>
      <c r="J2926" s="14">
        <f t="shared" si="100"/>
        <v>1</v>
      </c>
      <c r="K2926" s="37">
        <f t="shared" si="101"/>
        <v>1900</v>
      </c>
    </row>
    <row r="2927" spans="1:11" x14ac:dyDescent="0.35">
      <c r="A2927" s="90"/>
      <c r="B2927" s="100"/>
      <c r="C2927" s="91"/>
      <c r="D2927" s="91"/>
      <c r="E2927" s="91"/>
      <c r="F2927" s="91"/>
      <c r="G2927" s="91"/>
      <c r="H2927" s="91"/>
      <c r="I2927" s="91">
        <f>Parts_Purchase[[#This Row],[Qty In]]*Parts_Purchase[[#This Row],[MRP]]</f>
        <v>0</v>
      </c>
      <c r="J2927" s="14">
        <f t="shared" si="100"/>
        <v>1</v>
      </c>
      <c r="K2927" s="37">
        <f t="shared" si="101"/>
        <v>1900</v>
      </c>
    </row>
    <row r="2928" spans="1:11" x14ac:dyDescent="0.35">
      <c r="A2928" s="90"/>
      <c r="B2928" s="100"/>
      <c r="C2928" s="91"/>
      <c r="D2928" s="91"/>
      <c r="E2928" s="91"/>
      <c r="F2928" s="91"/>
      <c r="G2928" s="91"/>
      <c r="H2928" s="91"/>
      <c r="I2928" s="91">
        <f>Parts_Purchase[[#This Row],[Qty In]]*Parts_Purchase[[#This Row],[MRP]]</f>
        <v>0</v>
      </c>
      <c r="J2928" s="14">
        <f t="shared" si="100"/>
        <v>1</v>
      </c>
      <c r="K2928" s="37">
        <f t="shared" si="101"/>
        <v>1900</v>
      </c>
    </row>
    <row r="2929" spans="1:11" x14ac:dyDescent="0.35">
      <c r="A2929" s="90"/>
      <c r="B2929" s="100"/>
      <c r="C2929" s="91"/>
      <c r="D2929" s="91"/>
      <c r="E2929" s="91"/>
      <c r="F2929" s="91"/>
      <c r="G2929" s="91"/>
      <c r="H2929" s="91"/>
      <c r="I2929" s="91">
        <f>Parts_Purchase[[#This Row],[Qty In]]*Parts_Purchase[[#This Row],[MRP]]</f>
        <v>0</v>
      </c>
      <c r="J2929" s="14">
        <f t="shared" si="100"/>
        <v>1</v>
      </c>
      <c r="K2929" s="37">
        <f t="shared" si="101"/>
        <v>1900</v>
      </c>
    </row>
    <row r="2930" spans="1:11" x14ac:dyDescent="0.35">
      <c r="A2930" s="90"/>
      <c r="B2930" s="100"/>
      <c r="C2930" s="91"/>
      <c r="D2930" s="91"/>
      <c r="E2930" s="91"/>
      <c r="F2930" s="91"/>
      <c r="G2930" s="91"/>
      <c r="H2930" s="91"/>
      <c r="I2930" s="91">
        <f>Parts_Purchase[[#This Row],[Qty In]]*Parts_Purchase[[#This Row],[MRP]]</f>
        <v>0</v>
      </c>
      <c r="J2930" s="14">
        <f t="shared" si="100"/>
        <v>1</v>
      </c>
      <c r="K2930" s="37">
        <f t="shared" si="101"/>
        <v>1900</v>
      </c>
    </row>
    <row r="2931" spans="1:11" x14ac:dyDescent="0.35">
      <c r="A2931" s="90"/>
      <c r="B2931" s="100"/>
      <c r="C2931" s="91"/>
      <c r="D2931" s="91"/>
      <c r="E2931" s="91"/>
      <c r="F2931" s="91"/>
      <c r="G2931" s="91"/>
      <c r="H2931" s="91"/>
      <c r="I2931" s="91">
        <f>Parts_Purchase[[#This Row],[Qty In]]*Parts_Purchase[[#This Row],[MRP]]</f>
        <v>0</v>
      </c>
      <c r="J2931" s="14">
        <f t="shared" si="100"/>
        <v>1</v>
      </c>
      <c r="K2931" s="37">
        <f t="shared" si="101"/>
        <v>1900</v>
      </c>
    </row>
    <row r="2932" spans="1:11" x14ac:dyDescent="0.35">
      <c r="A2932" s="90"/>
      <c r="B2932" s="100"/>
      <c r="C2932" s="91"/>
      <c r="D2932" s="91"/>
      <c r="E2932" s="91"/>
      <c r="F2932" s="91"/>
      <c r="G2932" s="91"/>
      <c r="H2932" s="91"/>
      <c r="I2932" s="91">
        <f>Parts_Purchase[[#This Row],[Qty In]]*Parts_Purchase[[#This Row],[MRP]]</f>
        <v>0</v>
      </c>
      <c r="J2932" s="14">
        <f t="shared" si="100"/>
        <v>1</v>
      </c>
      <c r="K2932" s="37">
        <f t="shared" si="101"/>
        <v>1900</v>
      </c>
    </row>
    <row r="2933" spans="1:11" x14ac:dyDescent="0.35">
      <c r="A2933" s="90"/>
      <c r="B2933" s="100"/>
      <c r="C2933" s="91"/>
      <c r="D2933" s="91"/>
      <c r="E2933" s="91"/>
      <c r="F2933" s="91"/>
      <c r="G2933" s="91"/>
      <c r="H2933" s="91"/>
      <c r="I2933" s="91">
        <f>Parts_Purchase[[#This Row],[Qty In]]*Parts_Purchase[[#This Row],[MRP]]</f>
        <v>0</v>
      </c>
      <c r="J2933" s="14">
        <f t="shared" si="100"/>
        <v>1</v>
      </c>
      <c r="K2933" s="37">
        <f t="shared" si="101"/>
        <v>1900</v>
      </c>
    </row>
    <row r="2934" spans="1:11" x14ac:dyDescent="0.35">
      <c r="A2934" s="90"/>
      <c r="B2934" s="100"/>
      <c r="C2934" s="91"/>
      <c r="D2934" s="91"/>
      <c r="E2934" s="91"/>
      <c r="F2934" s="91"/>
      <c r="G2934" s="91"/>
      <c r="H2934" s="91"/>
      <c r="I2934" s="91">
        <f>Parts_Purchase[[#This Row],[Qty In]]*Parts_Purchase[[#This Row],[MRP]]</f>
        <v>0</v>
      </c>
      <c r="J2934" s="14">
        <f t="shared" si="100"/>
        <v>1</v>
      </c>
      <c r="K2934" s="37">
        <f t="shared" si="101"/>
        <v>1900</v>
      </c>
    </row>
    <row r="2935" spans="1:11" x14ac:dyDescent="0.35">
      <c r="A2935" s="90"/>
      <c r="B2935" s="100"/>
      <c r="C2935" s="91"/>
      <c r="D2935" s="91"/>
      <c r="E2935" s="91"/>
      <c r="F2935" s="91"/>
      <c r="G2935" s="91"/>
      <c r="H2935" s="91"/>
      <c r="I2935" s="91">
        <f>Parts_Purchase[[#This Row],[Qty In]]*Parts_Purchase[[#This Row],[MRP]]</f>
        <v>0</v>
      </c>
      <c r="J2935" s="14">
        <f t="shared" si="100"/>
        <v>1</v>
      </c>
      <c r="K2935" s="37">
        <f t="shared" si="101"/>
        <v>1900</v>
      </c>
    </row>
    <row r="2936" spans="1:11" x14ac:dyDescent="0.35">
      <c r="A2936" s="90"/>
      <c r="B2936" s="100"/>
      <c r="C2936" s="91"/>
      <c r="D2936" s="91"/>
      <c r="E2936" s="91"/>
      <c r="F2936" s="91"/>
      <c r="G2936" s="91"/>
      <c r="H2936" s="91"/>
      <c r="I2936" s="91">
        <f>Parts_Purchase[[#This Row],[Qty In]]*Parts_Purchase[[#This Row],[MRP]]</f>
        <v>0</v>
      </c>
      <c r="J2936" s="14">
        <f t="shared" si="100"/>
        <v>1</v>
      </c>
      <c r="K2936" s="37">
        <f t="shared" si="101"/>
        <v>1900</v>
      </c>
    </row>
    <row r="2937" spans="1:11" x14ac:dyDescent="0.35">
      <c r="A2937" s="90"/>
      <c r="B2937" s="100"/>
      <c r="C2937" s="91"/>
      <c r="D2937" s="91"/>
      <c r="E2937" s="91"/>
      <c r="F2937" s="91"/>
      <c r="G2937" s="91"/>
      <c r="H2937" s="91"/>
      <c r="I2937" s="91">
        <f>Parts_Purchase[[#This Row],[Qty In]]*Parts_Purchase[[#This Row],[MRP]]</f>
        <v>0</v>
      </c>
      <c r="J2937" s="14">
        <f t="shared" si="100"/>
        <v>1</v>
      </c>
      <c r="K2937" s="37">
        <f t="shared" si="101"/>
        <v>1900</v>
      </c>
    </row>
    <row r="2938" spans="1:11" x14ac:dyDescent="0.35">
      <c r="A2938" s="90"/>
      <c r="B2938" s="100"/>
      <c r="C2938" s="91"/>
      <c r="D2938" s="91"/>
      <c r="E2938" s="91"/>
      <c r="F2938" s="91"/>
      <c r="G2938" s="91"/>
      <c r="H2938" s="91"/>
      <c r="I2938" s="91">
        <f>Parts_Purchase[[#This Row],[Qty In]]*Parts_Purchase[[#This Row],[MRP]]</f>
        <v>0</v>
      </c>
      <c r="J2938" s="14">
        <f t="shared" si="100"/>
        <v>1</v>
      </c>
      <c r="K2938" s="37">
        <f t="shared" si="101"/>
        <v>1900</v>
      </c>
    </row>
    <row r="2939" spans="1:11" x14ac:dyDescent="0.35">
      <c r="A2939" s="90"/>
      <c r="B2939" s="100"/>
      <c r="C2939" s="91"/>
      <c r="D2939" s="91"/>
      <c r="E2939" s="91"/>
      <c r="F2939" s="91"/>
      <c r="G2939" s="91"/>
      <c r="H2939" s="91"/>
      <c r="I2939" s="91">
        <f>Parts_Purchase[[#This Row],[Qty In]]*Parts_Purchase[[#This Row],[MRP]]</f>
        <v>0</v>
      </c>
      <c r="J2939" s="14">
        <f t="shared" si="100"/>
        <v>1</v>
      </c>
      <c r="K2939" s="37">
        <f t="shared" si="101"/>
        <v>1900</v>
      </c>
    </row>
    <row r="2940" spans="1:11" x14ac:dyDescent="0.35">
      <c r="A2940" s="90"/>
      <c r="B2940" s="100"/>
      <c r="C2940" s="91"/>
      <c r="D2940" s="91"/>
      <c r="E2940" s="91"/>
      <c r="F2940" s="91"/>
      <c r="G2940" s="91"/>
      <c r="H2940" s="91"/>
      <c r="I2940" s="91">
        <f>Parts_Purchase[[#This Row],[Qty In]]*Parts_Purchase[[#This Row],[MRP]]</f>
        <v>0</v>
      </c>
      <c r="J2940" s="14">
        <f t="shared" si="100"/>
        <v>1</v>
      </c>
      <c r="K2940" s="37">
        <f t="shared" si="101"/>
        <v>1900</v>
      </c>
    </row>
    <row r="2941" spans="1:11" x14ac:dyDescent="0.35">
      <c r="A2941" s="90"/>
      <c r="B2941" s="100"/>
      <c r="C2941" s="91"/>
      <c r="D2941" s="91"/>
      <c r="E2941" s="91"/>
      <c r="F2941" s="91"/>
      <c r="G2941" s="91"/>
      <c r="H2941" s="91"/>
      <c r="I2941" s="91">
        <f>Parts_Purchase[[#This Row],[Qty In]]*Parts_Purchase[[#This Row],[MRP]]</f>
        <v>0</v>
      </c>
      <c r="J2941" s="14">
        <f t="shared" ref="J2941:J3004" si="102">MONTH(B2941)</f>
        <v>1</v>
      </c>
      <c r="K2941" s="37">
        <f t="shared" ref="K2941:K3004" si="103">YEAR(B2941)</f>
        <v>1900</v>
      </c>
    </row>
    <row r="2942" spans="1:11" x14ac:dyDescent="0.35">
      <c r="A2942" s="90"/>
      <c r="B2942" s="100"/>
      <c r="C2942" s="91"/>
      <c r="D2942" s="91"/>
      <c r="E2942" s="91"/>
      <c r="F2942" s="91"/>
      <c r="G2942" s="91"/>
      <c r="H2942" s="91"/>
      <c r="I2942" s="91">
        <f>Parts_Purchase[[#This Row],[Qty In]]*Parts_Purchase[[#This Row],[MRP]]</f>
        <v>0</v>
      </c>
      <c r="J2942" s="14">
        <f t="shared" si="102"/>
        <v>1</v>
      </c>
      <c r="K2942" s="37">
        <f t="shared" si="103"/>
        <v>1900</v>
      </c>
    </row>
    <row r="2943" spans="1:11" x14ac:dyDescent="0.35">
      <c r="A2943" s="90"/>
      <c r="B2943" s="100"/>
      <c r="C2943" s="91"/>
      <c r="D2943" s="91"/>
      <c r="E2943" s="91"/>
      <c r="F2943" s="91"/>
      <c r="G2943" s="91"/>
      <c r="H2943" s="91"/>
      <c r="I2943" s="91">
        <f>Parts_Purchase[[#This Row],[Qty In]]*Parts_Purchase[[#This Row],[MRP]]</f>
        <v>0</v>
      </c>
      <c r="J2943" s="14">
        <f t="shared" si="102"/>
        <v>1</v>
      </c>
      <c r="K2943" s="37">
        <f t="shared" si="103"/>
        <v>1900</v>
      </c>
    </row>
    <row r="2944" spans="1:11" x14ac:dyDescent="0.35">
      <c r="A2944" s="90"/>
      <c r="B2944" s="100"/>
      <c r="C2944" s="91"/>
      <c r="D2944" s="91"/>
      <c r="E2944" s="91"/>
      <c r="F2944" s="91"/>
      <c r="G2944" s="91"/>
      <c r="H2944" s="91"/>
      <c r="I2944" s="91">
        <f>Parts_Purchase[[#This Row],[Qty In]]*Parts_Purchase[[#This Row],[MRP]]</f>
        <v>0</v>
      </c>
      <c r="J2944" s="14">
        <f t="shared" si="102"/>
        <v>1</v>
      </c>
      <c r="K2944" s="37">
        <f t="shared" si="103"/>
        <v>1900</v>
      </c>
    </row>
    <row r="2945" spans="1:11" x14ac:dyDescent="0.35">
      <c r="A2945" s="90"/>
      <c r="B2945" s="100"/>
      <c r="C2945" s="91"/>
      <c r="D2945" s="91"/>
      <c r="E2945" s="91"/>
      <c r="F2945" s="91"/>
      <c r="G2945" s="91"/>
      <c r="H2945" s="91"/>
      <c r="I2945" s="91">
        <f>Parts_Purchase[[#This Row],[Qty In]]*Parts_Purchase[[#This Row],[MRP]]</f>
        <v>0</v>
      </c>
      <c r="J2945" s="14">
        <f t="shared" si="102"/>
        <v>1</v>
      </c>
      <c r="K2945" s="37">
        <f t="shared" si="103"/>
        <v>1900</v>
      </c>
    </row>
    <row r="2946" spans="1:11" x14ac:dyDescent="0.35">
      <c r="A2946" s="90"/>
      <c r="B2946" s="100"/>
      <c r="C2946" s="91"/>
      <c r="D2946" s="91"/>
      <c r="E2946" s="91"/>
      <c r="F2946" s="91"/>
      <c r="G2946" s="91"/>
      <c r="H2946" s="91"/>
      <c r="I2946" s="91">
        <f>Parts_Purchase[[#This Row],[Qty In]]*Parts_Purchase[[#This Row],[MRP]]</f>
        <v>0</v>
      </c>
      <c r="J2946" s="14">
        <f t="shared" si="102"/>
        <v>1</v>
      </c>
      <c r="K2946" s="37">
        <f t="shared" si="103"/>
        <v>1900</v>
      </c>
    </row>
    <row r="2947" spans="1:11" x14ac:dyDescent="0.35">
      <c r="A2947" s="90"/>
      <c r="B2947" s="100"/>
      <c r="C2947" s="91"/>
      <c r="D2947" s="91"/>
      <c r="E2947" s="91"/>
      <c r="F2947" s="91"/>
      <c r="G2947" s="91"/>
      <c r="H2947" s="91"/>
      <c r="I2947" s="91">
        <f>Parts_Purchase[[#This Row],[Qty In]]*Parts_Purchase[[#This Row],[MRP]]</f>
        <v>0</v>
      </c>
      <c r="J2947" s="14">
        <f t="shared" si="102"/>
        <v>1</v>
      </c>
      <c r="K2947" s="37">
        <f t="shared" si="103"/>
        <v>1900</v>
      </c>
    </row>
    <row r="2948" spans="1:11" x14ac:dyDescent="0.35">
      <c r="A2948" s="90"/>
      <c r="B2948" s="100"/>
      <c r="C2948" s="91"/>
      <c r="D2948" s="91"/>
      <c r="E2948" s="91"/>
      <c r="F2948" s="91"/>
      <c r="G2948" s="91"/>
      <c r="H2948" s="91"/>
      <c r="I2948" s="91">
        <f>Parts_Purchase[[#This Row],[Qty In]]*Parts_Purchase[[#This Row],[MRP]]</f>
        <v>0</v>
      </c>
      <c r="J2948" s="14">
        <f t="shared" si="102"/>
        <v>1</v>
      </c>
      <c r="K2948" s="37">
        <f t="shared" si="103"/>
        <v>1900</v>
      </c>
    </row>
    <row r="2949" spans="1:11" x14ac:dyDescent="0.35">
      <c r="A2949" s="90"/>
      <c r="B2949" s="100"/>
      <c r="C2949" s="91"/>
      <c r="D2949" s="91"/>
      <c r="E2949" s="91"/>
      <c r="F2949" s="91"/>
      <c r="G2949" s="91"/>
      <c r="H2949" s="91"/>
      <c r="I2949" s="91">
        <f>Parts_Purchase[[#This Row],[Qty In]]*Parts_Purchase[[#This Row],[MRP]]</f>
        <v>0</v>
      </c>
      <c r="J2949" s="14">
        <f t="shared" si="102"/>
        <v>1</v>
      </c>
      <c r="K2949" s="37">
        <f t="shared" si="103"/>
        <v>1900</v>
      </c>
    </row>
    <row r="2950" spans="1:11" x14ac:dyDescent="0.35">
      <c r="A2950" s="90"/>
      <c r="B2950" s="100"/>
      <c r="C2950" s="91"/>
      <c r="D2950" s="91"/>
      <c r="E2950" s="91"/>
      <c r="F2950" s="91"/>
      <c r="G2950" s="91"/>
      <c r="H2950" s="91"/>
      <c r="I2950" s="91">
        <f>Parts_Purchase[[#This Row],[Qty In]]*Parts_Purchase[[#This Row],[MRP]]</f>
        <v>0</v>
      </c>
      <c r="J2950" s="14">
        <f t="shared" si="102"/>
        <v>1</v>
      </c>
      <c r="K2950" s="37">
        <f t="shared" si="103"/>
        <v>1900</v>
      </c>
    </row>
    <row r="2951" spans="1:11" x14ac:dyDescent="0.35">
      <c r="A2951" s="90"/>
      <c r="B2951" s="100"/>
      <c r="C2951" s="91"/>
      <c r="D2951" s="91"/>
      <c r="E2951" s="91"/>
      <c r="F2951" s="91"/>
      <c r="G2951" s="91"/>
      <c r="H2951" s="91"/>
      <c r="I2951" s="91">
        <f>Parts_Purchase[[#This Row],[Qty In]]*Parts_Purchase[[#This Row],[MRP]]</f>
        <v>0</v>
      </c>
      <c r="J2951" s="14">
        <f t="shared" si="102"/>
        <v>1</v>
      </c>
      <c r="K2951" s="37">
        <f t="shared" si="103"/>
        <v>1900</v>
      </c>
    </row>
    <row r="2952" spans="1:11" x14ac:dyDescent="0.35">
      <c r="A2952" s="90"/>
      <c r="B2952" s="100"/>
      <c r="C2952" s="91"/>
      <c r="D2952" s="91"/>
      <c r="E2952" s="91"/>
      <c r="F2952" s="91"/>
      <c r="G2952" s="91"/>
      <c r="H2952" s="91"/>
      <c r="I2952" s="91">
        <f>Parts_Purchase[[#This Row],[Qty In]]*Parts_Purchase[[#This Row],[MRP]]</f>
        <v>0</v>
      </c>
      <c r="J2952" s="14">
        <f t="shared" si="102"/>
        <v>1</v>
      </c>
      <c r="K2952" s="37">
        <f t="shared" si="103"/>
        <v>1900</v>
      </c>
    </row>
    <row r="2953" spans="1:11" x14ac:dyDescent="0.35">
      <c r="A2953" s="90"/>
      <c r="B2953" s="100"/>
      <c r="C2953" s="91"/>
      <c r="D2953" s="91"/>
      <c r="E2953" s="91"/>
      <c r="F2953" s="91"/>
      <c r="G2953" s="91"/>
      <c r="H2953" s="91"/>
      <c r="I2953" s="91">
        <f>Parts_Purchase[[#This Row],[Qty In]]*Parts_Purchase[[#This Row],[MRP]]</f>
        <v>0</v>
      </c>
      <c r="J2953" s="14">
        <f t="shared" si="102"/>
        <v>1</v>
      </c>
      <c r="K2953" s="37">
        <f t="shared" si="103"/>
        <v>1900</v>
      </c>
    </row>
    <row r="2954" spans="1:11" x14ac:dyDescent="0.35">
      <c r="A2954" s="90"/>
      <c r="B2954" s="100"/>
      <c r="C2954" s="91"/>
      <c r="D2954" s="91"/>
      <c r="E2954" s="91"/>
      <c r="F2954" s="91"/>
      <c r="G2954" s="91"/>
      <c r="H2954" s="91"/>
      <c r="I2954" s="91">
        <f>Parts_Purchase[[#This Row],[Qty In]]*Parts_Purchase[[#This Row],[MRP]]</f>
        <v>0</v>
      </c>
      <c r="J2954" s="14">
        <f t="shared" si="102"/>
        <v>1</v>
      </c>
      <c r="K2954" s="37">
        <f t="shared" si="103"/>
        <v>1900</v>
      </c>
    </row>
    <row r="2955" spans="1:11" x14ac:dyDescent="0.35">
      <c r="A2955" s="90"/>
      <c r="B2955" s="100"/>
      <c r="C2955" s="91"/>
      <c r="D2955" s="91"/>
      <c r="E2955" s="91"/>
      <c r="F2955" s="91"/>
      <c r="G2955" s="91"/>
      <c r="H2955" s="91"/>
      <c r="I2955" s="91">
        <f>Parts_Purchase[[#This Row],[Qty In]]*Parts_Purchase[[#This Row],[MRP]]</f>
        <v>0</v>
      </c>
      <c r="J2955" s="14">
        <f t="shared" si="102"/>
        <v>1</v>
      </c>
      <c r="K2955" s="37">
        <f t="shared" si="103"/>
        <v>1900</v>
      </c>
    </row>
    <row r="2956" spans="1:11" x14ac:dyDescent="0.35">
      <c r="A2956" s="90"/>
      <c r="B2956" s="100"/>
      <c r="C2956" s="91"/>
      <c r="D2956" s="91"/>
      <c r="E2956" s="91"/>
      <c r="F2956" s="91"/>
      <c r="G2956" s="91"/>
      <c r="H2956" s="91"/>
      <c r="I2956" s="91">
        <f>Parts_Purchase[[#This Row],[Qty In]]*Parts_Purchase[[#This Row],[MRP]]</f>
        <v>0</v>
      </c>
      <c r="J2956" s="14">
        <f t="shared" si="102"/>
        <v>1</v>
      </c>
      <c r="K2956" s="37">
        <f t="shared" si="103"/>
        <v>1900</v>
      </c>
    </row>
    <row r="2957" spans="1:11" x14ac:dyDescent="0.35">
      <c r="A2957" s="90"/>
      <c r="B2957" s="100"/>
      <c r="C2957" s="91"/>
      <c r="D2957" s="91"/>
      <c r="E2957" s="91"/>
      <c r="F2957" s="91"/>
      <c r="G2957" s="91"/>
      <c r="H2957" s="91"/>
      <c r="I2957" s="91">
        <f>Parts_Purchase[[#This Row],[Qty In]]*Parts_Purchase[[#This Row],[MRP]]</f>
        <v>0</v>
      </c>
      <c r="J2957" s="14">
        <f t="shared" si="102"/>
        <v>1</v>
      </c>
      <c r="K2957" s="37">
        <f t="shared" si="103"/>
        <v>1900</v>
      </c>
    </row>
    <row r="2958" spans="1:11" x14ac:dyDescent="0.35">
      <c r="A2958" s="90"/>
      <c r="B2958" s="100"/>
      <c r="C2958" s="91"/>
      <c r="D2958" s="91"/>
      <c r="E2958" s="91"/>
      <c r="F2958" s="91"/>
      <c r="G2958" s="91"/>
      <c r="H2958" s="91"/>
      <c r="I2958" s="91">
        <f>Parts_Purchase[[#This Row],[Qty In]]*Parts_Purchase[[#This Row],[MRP]]</f>
        <v>0</v>
      </c>
      <c r="J2958" s="14">
        <f t="shared" si="102"/>
        <v>1</v>
      </c>
      <c r="K2958" s="37">
        <f t="shared" si="103"/>
        <v>1900</v>
      </c>
    </row>
    <row r="2959" spans="1:11" x14ac:dyDescent="0.35">
      <c r="A2959" s="90"/>
      <c r="B2959" s="100"/>
      <c r="C2959" s="91"/>
      <c r="D2959" s="91"/>
      <c r="E2959" s="91"/>
      <c r="F2959" s="91"/>
      <c r="G2959" s="91"/>
      <c r="H2959" s="91"/>
      <c r="I2959" s="91">
        <f>Parts_Purchase[[#This Row],[Qty In]]*Parts_Purchase[[#This Row],[MRP]]</f>
        <v>0</v>
      </c>
      <c r="J2959" s="14">
        <f t="shared" si="102"/>
        <v>1</v>
      </c>
      <c r="K2959" s="37">
        <f t="shared" si="103"/>
        <v>1900</v>
      </c>
    </row>
    <row r="2960" spans="1:11" x14ac:dyDescent="0.35">
      <c r="A2960" s="90"/>
      <c r="B2960" s="100"/>
      <c r="C2960" s="91"/>
      <c r="D2960" s="91"/>
      <c r="E2960" s="91"/>
      <c r="F2960" s="91"/>
      <c r="G2960" s="91"/>
      <c r="H2960" s="91"/>
      <c r="I2960" s="91">
        <f>Parts_Purchase[[#This Row],[Qty In]]*Parts_Purchase[[#This Row],[MRP]]</f>
        <v>0</v>
      </c>
      <c r="J2960" s="14">
        <f t="shared" si="102"/>
        <v>1</v>
      </c>
      <c r="K2960" s="37">
        <f t="shared" si="103"/>
        <v>1900</v>
      </c>
    </row>
    <row r="2961" spans="1:11" x14ac:dyDescent="0.35">
      <c r="A2961" s="90"/>
      <c r="B2961" s="100"/>
      <c r="C2961" s="91"/>
      <c r="D2961" s="91"/>
      <c r="E2961" s="91"/>
      <c r="F2961" s="91"/>
      <c r="G2961" s="91"/>
      <c r="H2961" s="91"/>
      <c r="I2961" s="91">
        <f>Parts_Purchase[[#This Row],[Qty In]]*Parts_Purchase[[#This Row],[MRP]]</f>
        <v>0</v>
      </c>
      <c r="J2961" s="14">
        <f t="shared" si="102"/>
        <v>1</v>
      </c>
      <c r="K2961" s="37">
        <f t="shared" si="103"/>
        <v>1900</v>
      </c>
    </row>
    <row r="2962" spans="1:11" x14ac:dyDescent="0.35">
      <c r="A2962" s="90"/>
      <c r="B2962" s="100"/>
      <c r="C2962" s="91"/>
      <c r="D2962" s="91"/>
      <c r="E2962" s="91"/>
      <c r="F2962" s="91"/>
      <c r="G2962" s="91"/>
      <c r="H2962" s="91"/>
      <c r="I2962" s="91">
        <f>Parts_Purchase[[#This Row],[Qty In]]*Parts_Purchase[[#This Row],[MRP]]</f>
        <v>0</v>
      </c>
      <c r="J2962" s="14">
        <f t="shared" si="102"/>
        <v>1</v>
      </c>
      <c r="K2962" s="37">
        <f t="shared" si="103"/>
        <v>1900</v>
      </c>
    </row>
    <row r="2963" spans="1:11" x14ac:dyDescent="0.35">
      <c r="A2963" s="90"/>
      <c r="B2963" s="100"/>
      <c r="C2963" s="91"/>
      <c r="D2963" s="91"/>
      <c r="E2963" s="91"/>
      <c r="F2963" s="91"/>
      <c r="G2963" s="91"/>
      <c r="H2963" s="91"/>
      <c r="I2963" s="91">
        <f>Parts_Purchase[[#This Row],[Qty In]]*Parts_Purchase[[#This Row],[MRP]]</f>
        <v>0</v>
      </c>
      <c r="J2963" s="14">
        <f t="shared" si="102"/>
        <v>1</v>
      </c>
      <c r="K2963" s="37">
        <f t="shared" si="103"/>
        <v>1900</v>
      </c>
    </row>
    <row r="2964" spans="1:11" x14ac:dyDescent="0.35">
      <c r="A2964" s="90"/>
      <c r="B2964" s="100"/>
      <c r="C2964" s="91"/>
      <c r="D2964" s="91"/>
      <c r="E2964" s="91"/>
      <c r="F2964" s="91"/>
      <c r="G2964" s="91"/>
      <c r="H2964" s="91"/>
      <c r="I2964" s="91">
        <f>Parts_Purchase[[#This Row],[Qty In]]*Parts_Purchase[[#This Row],[MRP]]</f>
        <v>0</v>
      </c>
      <c r="J2964" s="14">
        <f t="shared" si="102"/>
        <v>1</v>
      </c>
      <c r="K2964" s="37">
        <f t="shared" si="103"/>
        <v>1900</v>
      </c>
    </row>
    <row r="2965" spans="1:11" x14ac:dyDescent="0.35">
      <c r="A2965" s="90"/>
      <c r="B2965" s="100"/>
      <c r="C2965" s="91"/>
      <c r="D2965" s="91"/>
      <c r="E2965" s="91"/>
      <c r="F2965" s="91"/>
      <c r="G2965" s="91"/>
      <c r="H2965" s="91"/>
      <c r="I2965" s="91">
        <f>Parts_Purchase[[#This Row],[Qty In]]*Parts_Purchase[[#This Row],[MRP]]</f>
        <v>0</v>
      </c>
      <c r="J2965" s="14">
        <f t="shared" si="102"/>
        <v>1</v>
      </c>
      <c r="K2965" s="37">
        <f t="shared" si="103"/>
        <v>1900</v>
      </c>
    </row>
    <row r="2966" spans="1:11" x14ac:dyDescent="0.35">
      <c r="A2966" s="90"/>
      <c r="B2966" s="100"/>
      <c r="C2966" s="91"/>
      <c r="D2966" s="91"/>
      <c r="E2966" s="91"/>
      <c r="F2966" s="91"/>
      <c r="G2966" s="91"/>
      <c r="H2966" s="91"/>
      <c r="I2966" s="91">
        <f>Parts_Purchase[[#This Row],[Qty In]]*Parts_Purchase[[#This Row],[MRP]]</f>
        <v>0</v>
      </c>
      <c r="J2966" s="14">
        <f t="shared" si="102"/>
        <v>1</v>
      </c>
      <c r="K2966" s="37">
        <f t="shared" si="103"/>
        <v>1900</v>
      </c>
    </row>
    <row r="2967" spans="1:11" x14ac:dyDescent="0.35">
      <c r="A2967" s="90"/>
      <c r="B2967" s="100"/>
      <c r="C2967" s="91"/>
      <c r="D2967" s="91"/>
      <c r="E2967" s="91"/>
      <c r="F2967" s="91"/>
      <c r="G2967" s="91"/>
      <c r="H2967" s="91"/>
      <c r="I2967" s="91">
        <f>Parts_Purchase[[#This Row],[Qty In]]*Parts_Purchase[[#This Row],[MRP]]</f>
        <v>0</v>
      </c>
      <c r="J2967" s="14">
        <f t="shared" si="102"/>
        <v>1</v>
      </c>
      <c r="K2967" s="37">
        <f t="shared" si="103"/>
        <v>1900</v>
      </c>
    </row>
    <row r="2968" spans="1:11" x14ac:dyDescent="0.35">
      <c r="A2968" s="90"/>
      <c r="B2968" s="100"/>
      <c r="C2968" s="91"/>
      <c r="D2968" s="91"/>
      <c r="E2968" s="91"/>
      <c r="F2968" s="91"/>
      <c r="G2968" s="91"/>
      <c r="H2968" s="91"/>
      <c r="I2968" s="91">
        <f>Parts_Purchase[[#This Row],[Qty In]]*Parts_Purchase[[#This Row],[MRP]]</f>
        <v>0</v>
      </c>
      <c r="J2968" s="14">
        <f t="shared" si="102"/>
        <v>1</v>
      </c>
      <c r="K2968" s="37">
        <f t="shared" si="103"/>
        <v>1900</v>
      </c>
    </row>
    <row r="2969" spans="1:11" x14ac:dyDescent="0.35">
      <c r="A2969" s="90"/>
      <c r="B2969" s="100"/>
      <c r="C2969" s="91"/>
      <c r="D2969" s="91"/>
      <c r="E2969" s="91"/>
      <c r="F2969" s="91"/>
      <c r="G2969" s="91"/>
      <c r="H2969" s="91"/>
      <c r="I2969" s="91">
        <f>Parts_Purchase[[#This Row],[Qty In]]*Parts_Purchase[[#This Row],[MRP]]</f>
        <v>0</v>
      </c>
      <c r="J2969" s="14">
        <f t="shared" si="102"/>
        <v>1</v>
      </c>
      <c r="K2969" s="37">
        <f t="shared" si="103"/>
        <v>1900</v>
      </c>
    </row>
    <row r="2970" spans="1:11" x14ac:dyDescent="0.35">
      <c r="A2970" s="90"/>
      <c r="B2970" s="100"/>
      <c r="C2970" s="91"/>
      <c r="D2970" s="91"/>
      <c r="E2970" s="91"/>
      <c r="F2970" s="91"/>
      <c r="G2970" s="91"/>
      <c r="H2970" s="91"/>
      <c r="I2970" s="91">
        <f>Parts_Purchase[[#This Row],[Qty In]]*Parts_Purchase[[#This Row],[MRP]]</f>
        <v>0</v>
      </c>
      <c r="J2970" s="14">
        <f t="shared" si="102"/>
        <v>1</v>
      </c>
      <c r="K2970" s="37">
        <f t="shared" si="103"/>
        <v>1900</v>
      </c>
    </row>
    <row r="2971" spans="1:11" x14ac:dyDescent="0.35">
      <c r="A2971" s="90"/>
      <c r="B2971" s="100"/>
      <c r="C2971" s="91"/>
      <c r="D2971" s="91"/>
      <c r="E2971" s="91"/>
      <c r="F2971" s="91"/>
      <c r="G2971" s="91"/>
      <c r="H2971" s="91"/>
      <c r="I2971" s="91">
        <f>Parts_Purchase[[#This Row],[Qty In]]*Parts_Purchase[[#This Row],[MRP]]</f>
        <v>0</v>
      </c>
      <c r="J2971" s="14">
        <f t="shared" si="102"/>
        <v>1</v>
      </c>
      <c r="K2971" s="37">
        <f t="shared" si="103"/>
        <v>1900</v>
      </c>
    </row>
    <row r="2972" spans="1:11" x14ac:dyDescent="0.35">
      <c r="A2972" s="90"/>
      <c r="B2972" s="100"/>
      <c r="C2972" s="91"/>
      <c r="D2972" s="91"/>
      <c r="E2972" s="91"/>
      <c r="F2972" s="91"/>
      <c r="G2972" s="91"/>
      <c r="H2972" s="91"/>
      <c r="I2972" s="91">
        <f>Parts_Purchase[[#This Row],[Qty In]]*Parts_Purchase[[#This Row],[MRP]]</f>
        <v>0</v>
      </c>
      <c r="J2972" s="14">
        <f t="shared" si="102"/>
        <v>1</v>
      </c>
      <c r="K2972" s="37">
        <f t="shared" si="103"/>
        <v>1900</v>
      </c>
    </row>
    <row r="2973" spans="1:11" x14ac:dyDescent="0.35">
      <c r="A2973" s="90"/>
      <c r="B2973" s="100"/>
      <c r="C2973" s="91"/>
      <c r="D2973" s="91"/>
      <c r="E2973" s="91"/>
      <c r="F2973" s="91"/>
      <c r="G2973" s="91"/>
      <c r="H2973" s="91"/>
      <c r="I2973" s="91">
        <f>Parts_Purchase[[#This Row],[Qty In]]*Parts_Purchase[[#This Row],[MRP]]</f>
        <v>0</v>
      </c>
      <c r="J2973" s="14">
        <f t="shared" si="102"/>
        <v>1</v>
      </c>
      <c r="K2973" s="37">
        <f t="shared" si="103"/>
        <v>1900</v>
      </c>
    </row>
    <row r="2974" spans="1:11" x14ac:dyDescent="0.35">
      <c r="A2974" s="90"/>
      <c r="B2974" s="100"/>
      <c r="C2974" s="91"/>
      <c r="D2974" s="91"/>
      <c r="E2974" s="91"/>
      <c r="F2974" s="91"/>
      <c r="G2974" s="91"/>
      <c r="H2974" s="91"/>
      <c r="I2974" s="91">
        <f>Parts_Purchase[[#This Row],[Qty In]]*Parts_Purchase[[#This Row],[MRP]]</f>
        <v>0</v>
      </c>
      <c r="J2974" s="14">
        <f t="shared" si="102"/>
        <v>1</v>
      </c>
      <c r="K2974" s="37">
        <f t="shared" si="103"/>
        <v>1900</v>
      </c>
    </row>
    <row r="2975" spans="1:11" x14ac:dyDescent="0.35">
      <c r="A2975" s="90"/>
      <c r="B2975" s="100"/>
      <c r="C2975" s="91"/>
      <c r="D2975" s="91"/>
      <c r="E2975" s="91"/>
      <c r="F2975" s="91"/>
      <c r="G2975" s="91"/>
      <c r="H2975" s="91"/>
      <c r="I2975" s="91">
        <f>Parts_Purchase[[#This Row],[Qty In]]*Parts_Purchase[[#This Row],[MRP]]</f>
        <v>0</v>
      </c>
      <c r="J2975" s="14">
        <f t="shared" si="102"/>
        <v>1</v>
      </c>
      <c r="K2975" s="37">
        <f t="shared" si="103"/>
        <v>1900</v>
      </c>
    </row>
    <row r="2976" spans="1:11" x14ac:dyDescent="0.35">
      <c r="A2976" s="90"/>
      <c r="B2976" s="100"/>
      <c r="C2976" s="91"/>
      <c r="D2976" s="91"/>
      <c r="E2976" s="91"/>
      <c r="F2976" s="91"/>
      <c r="G2976" s="91"/>
      <c r="H2976" s="91"/>
      <c r="I2976" s="91">
        <f>Parts_Purchase[[#This Row],[Qty In]]*Parts_Purchase[[#This Row],[MRP]]</f>
        <v>0</v>
      </c>
      <c r="J2976" s="14">
        <f t="shared" si="102"/>
        <v>1</v>
      </c>
      <c r="K2976" s="37">
        <f t="shared" si="103"/>
        <v>1900</v>
      </c>
    </row>
    <row r="2977" spans="1:11" x14ac:dyDescent="0.35">
      <c r="A2977" s="90"/>
      <c r="B2977" s="100"/>
      <c r="C2977" s="91"/>
      <c r="D2977" s="91"/>
      <c r="E2977" s="91"/>
      <c r="F2977" s="91"/>
      <c r="G2977" s="91"/>
      <c r="H2977" s="91"/>
      <c r="I2977" s="91">
        <f>Parts_Purchase[[#This Row],[Qty In]]*Parts_Purchase[[#This Row],[MRP]]</f>
        <v>0</v>
      </c>
      <c r="J2977" s="14">
        <f t="shared" si="102"/>
        <v>1</v>
      </c>
      <c r="K2977" s="37">
        <f t="shared" si="103"/>
        <v>1900</v>
      </c>
    </row>
    <row r="2978" spans="1:11" x14ac:dyDescent="0.35">
      <c r="A2978" s="90"/>
      <c r="B2978" s="100"/>
      <c r="C2978" s="91"/>
      <c r="D2978" s="91"/>
      <c r="E2978" s="91"/>
      <c r="F2978" s="91"/>
      <c r="G2978" s="91"/>
      <c r="H2978" s="91"/>
      <c r="I2978" s="91">
        <f>Parts_Purchase[[#This Row],[Qty In]]*Parts_Purchase[[#This Row],[MRP]]</f>
        <v>0</v>
      </c>
      <c r="J2978" s="14">
        <f t="shared" si="102"/>
        <v>1</v>
      </c>
      <c r="K2978" s="37">
        <f t="shared" si="103"/>
        <v>1900</v>
      </c>
    </row>
    <row r="2979" spans="1:11" x14ac:dyDescent="0.35">
      <c r="A2979" s="90"/>
      <c r="B2979" s="100"/>
      <c r="C2979" s="91"/>
      <c r="D2979" s="91"/>
      <c r="E2979" s="91"/>
      <c r="F2979" s="91"/>
      <c r="G2979" s="91"/>
      <c r="H2979" s="91"/>
      <c r="I2979" s="91">
        <f>Parts_Purchase[[#This Row],[Qty In]]*Parts_Purchase[[#This Row],[MRP]]</f>
        <v>0</v>
      </c>
      <c r="J2979" s="14">
        <f t="shared" si="102"/>
        <v>1</v>
      </c>
      <c r="K2979" s="37">
        <f t="shared" si="103"/>
        <v>1900</v>
      </c>
    </row>
    <row r="2980" spans="1:11" x14ac:dyDescent="0.35">
      <c r="A2980" s="90"/>
      <c r="B2980" s="100"/>
      <c r="C2980" s="91"/>
      <c r="D2980" s="91"/>
      <c r="E2980" s="91"/>
      <c r="F2980" s="91"/>
      <c r="G2980" s="91"/>
      <c r="H2980" s="91"/>
      <c r="I2980" s="91">
        <f>Parts_Purchase[[#This Row],[Qty In]]*Parts_Purchase[[#This Row],[MRP]]</f>
        <v>0</v>
      </c>
      <c r="J2980" s="14">
        <f t="shared" si="102"/>
        <v>1</v>
      </c>
      <c r="K2980" s="37">
        <f t="shared" si="103"/>
        <v>1900</v>
      </c>
    </row>
    <row r="2981" spans="1:11" x14ac:dyDescent="0.35">
      <c r="A2981" s="90"/>
      <c r="B2981" s="100"/>
      <c r="C2981" s="91"/>
      <c r="D2981" s="91"/>
      <c r="E2981" s="91"/>
      <c r="F2981" s="91"/>
      <c r="G2981" s="91"/>
      <c r="H2981" s="91"/>
      <c r="I2981" s="91">
        <f>Parts_Purchase[[#This Row],[Qty In]]*Parts_Purchase[[#This Row],[MRP]]</f>
        <v>0</v>
      </c>
      <c r="J2981" s="14">
        <f t="shared" si="102"/>
        <v>1</v>
      </c>
      <c r="K2981" s="37">
        <f t="shared" si="103"/>
        <v>1900</v>
      </c>
    </row>
    <row r="2982" spans="1:11" x14ac:dyDescent="0.35">
      <c r="A2982" s="90"/>
      <c r="B2982" s="100"/>
      <c r="C2982" s="91"/>
      <c r="D2982" s="91"/>
      <c r="E2982" s="91"/>
      <c r="F2982" s="91"/>
      <c r="G2982" s="91"/>
      <c r="H2982" s="91"/>
      <c r="I2982" s="91">
        <f>Parts_Purchase[[#This Row],[Qty In]]*Parts_Purchase[[#This Row],[MRP]]</f>
        <v>0</v>
      </c>
      <c r="J2982" s="14">
        <f t="shared" si="102"/>
        <v>1</v>
      </c>
      <c r="K2982" s="37">
        <f t="shared" si="103"/>
        <v>1900</v>
      </c>
    </row>
    <row r="2983" spans="1:11" x14ac:dyDescent="0.35">
      <c r="A2983" s="90"/>
      <c r="B2983" s="100"/>
      <c r="C2983" s="91"/>
      <c r="D2983" s="91"/>
      <c r="E2983" s="91"/>
      <c r="F2983" s="91"/>
      <c r="G2983" s="91"/>
      <c r="H2983" s="91"/>
      <c r="I2983" s="91">
        <f>Parts_Purchase[[#This Row],[Qty In]]*Parts_Purchase[[#This Row],[MRP]]</f>
        <v>0</v>
      </c>
      <c r="J2983" s="14">
        <f t="shared" si="102"/>
        <v>1</v>
      </c>
      <c r="K2983" s="37">
        <f t="shared" si="103"/>
        <v>1900</v>
      </c>
    </row>
    <row r="2984" spans="1:11" x14ac:dyDescent="0.35">
      <c r="A2984" s="90"/>
      <c r="B2984" s="100"/>
      <c r="C2984" s="91"/>
      <c r="D2984" s="91"/>
      <c r="E2984" s="91"/>
      <c r="F2984" s="91"/>
      <c r="G2984" s="91"/>
      <c r="H2984" s="91"/>
      <c r="I2984" s="91">
        <f>Parts_Purchase[[#This Row],[Qty In]]*Parts_Purchase[[#This Row],[MRP]]</f>
        <v>0</v>
      </c>
      <c r="J2984" s="14">
        <f t="shared" si="102"/>
        <v>1</v>
      </c>
      <c r="K2984" s="37">
        <f t="shared" si="103"/>
        <v>1900</v>
      </c>
    </row>
    <row r="2985" spans="1:11" x14ac:dyDescent="0.35">
      <c r="A2985" s="90"/>
      <c r="B2985" s="100"/>
      <c r="C2985" s="91"/>
      <c r="D2985" s="91"/>
      <c r="E2985" s="91"/>
      <c r="F2985" s="91"/>
      <c r="G2985" s="91"/>
      <c r="H2985" s="91"/>
      <c r="I2985" s="91">
        <f>Parts_Purchase[[#This Row],[Qty In]]*Parts_Purchase[[#This Row],[MRP]]</f>
        <v>0</v>
      </c>
      <c r="J2985" s="14">
        <f t="shared" si="102"/>
        <v>1</v>
      </c>
      <c r="K2985" s="37">
        <f t="shared" si="103"/>
        <v>1900</v>
      </c>
    </row>
    <row r="2986" spans="1:11" x14ac:dyDescent="0.35">
      <c r="A2986" s="90"/>
      <c r="B2986" s="100"/>
      <c r="C2986" s="91"/>
      <c r="D2986" s="91"/>
      <c r="E2986" s="91"/>
      <c r="F2986" s="91"/>
      <c r="G2986" s="91"/>
      <c r="H2986" s="91"/>
      <c r="I2986" s="91">
        <f>Parts_Purchase[[#This Row],[Qty In]]*Parts_Purchase[[#This Row],[MRP]]</f>
        <v>0</v>
      </c>
      <c r="J2986" s="14">
        <f t="shared" si="102"/>
        <v>1</v>
      </c>
      <c r="K2986" s="37">
        <f t="shared" si="103"/>
        <v>1900</v>
      </c>
    </row>
    <row r="2987" spans="1:11" x14ac:dyDescent="0.35">
      <c r="A2987" s="90"/>
      <c r="B2987" s="100"/>
      <c r="C2987" s="91"/>
      <c r="D2987" s="91"/>
      <c r="E2987" s="91"/>
      <c r="F2987" s="91"/>
      <c r="G2987" s="91"/>
      <c r="H2987" s="91"/>
      <c r="I2987" s="91">
        <f>Parts_Purchase[[#This Row],[Qty In]]*Parts_Purchase[[#This Row],[MRP]]</f>
        <v>0</v>
      </c>
      <c r="J2987" s="14">
        <f t="shared" si="102"/>
        <v>1</v>
      </c>
      <c r="K2987" s="37">
        <f t="shared" si="103"/>
        <v>1900</v>
      </c>
    </row>
    <row r="2988" spans="1:11" x14ac:dyDescent="0.35">
      <c r="A2988" s="90"/>
      <c r="B2988" s="100"/>
      <c r="C2988" s="91"/>
      <c r="D2988" s="91"/>
      <c r="E2988" s="91"/>
      <c r="F2988" s="91"/>
      <c r="G2988" s="91"/>
      <c r="H2988" s="91"/>
      <c r="I2988" s="91">
        <f>Parts_Purchase[[#This Row],[Qty In]]*Parts_Purchase[[#This Row],[MRP]]</f>
        <v>0</v>
      </c>
      <c r="J2988" s="14">
        <f t="shared" si="102"/>
        <v>1</v>
      </c>
      <c r="K2988" s="37">
        <f t="shared" si="103"/>
        <v>1900</v>
      </c>
    </row>
    <row r="2989" spans="1:11" x14ac:dyDescent="0.35">
      <c r="A2989" s="90"/>
      <c r="B2989" s="100"/>
      <c r="C2989" s="91"/>
      <c r="D2989" s="91"/>
      <c r="E2989" s="91"/>
      <c r="F2989" s="91"/>
      <c r="G2989" s="91"/>
      <c r="H2989" s="91"/>
      <c r="I2989" s="91">
        <f>Parts_Purchase[[#This Row],[Qty In]]*Parts_Purchase[[#This Row],[MRP]]</f>
        <v>0</v>
      </c>
      <c r="J2989" s="14">
        <f t="shared" si="102"/>
        <v>1</v>
      </c>
      <c r="K2989" s="37">
        <f t="shared" si="103"/>
        <v>1900</v>
      </c>
    </row>
    <row r="2990" spans="1:11" x14ac:dyDescent="0.35">
      <c r="A2990" s="90"/>
      <c r="B2990" s="100"/>
      <c r="C2990" s="91"/>
      <c r="D2990" s="91"/>
      <c r="E2990" s="91"/>
      <c r="F2990" s="91"/>
      <c r="G2990" s="91"/>
      <c r="H2990" s="91"/>
      <c r="I2990" s="91">
        <f>Parts_Purchase[[#This Row],[Qty In]]*Parts_Purchase[[#This Row],[MRP]]</f>
        <v>0</v>
      </c>
      <c r="J2990" s="14">
        <f t="shared" si="102"/>
        <v>1</v>
      </c>
      <c r="K2990" s="37">
        <f t="shared" si="103"/>
        <v>1900</v>
      </c>
    </row>
    <row r="2991" spans="1:11" x14ac:dyDescent="0.35">
      <c r="A2991" s="90"/>
      <c r="B2991" s="100"/>
      <c r="C2991" s="91"/>
      <c r="D2991" s="91"/>
      <c r="E2991" s="91"/>
      <c r="F2991" s="91"/>
      <c r="G2991" s="91"/>
      <c r="H2991" s="91"/>
      <c r="I2991" s="91">
        <f>Parts_Purchase[[#This Row],[Qty In]]*Parts_Purchase[[#This Row],[MRP]]</f>
        <v>0</v>
      </c>
      <c r="J2991" s="14">
        <f t="shared" si="102"/>
        <v>1</v>
      </c>
      <c r="K2991" s="37">
        <f t="shared" si="103"/>
        <v>1900</v>
      </c>
    </row>
    <row r="2992" spans="1:11" x14ac:dyDescent="0.35">
      <c r="A2992" s="90"/>
      <c r="B2992" s="100"/>
      <c r="C2992" s="91"/>
      <c r="D2992" s="91"/>
      <c r="E2992" s="91"/>
      <c r="F2992" s="91"/>
      <c r="G2992" s="91"/>
      <c r="H2992" s="91"/>
      <c r="I2992" s="91">
        <f>Parts_Purchase[[#This Row],[Qty In]]*Parts_Purchase[[#This Row],[MRP]]</f>
        <v>0</v>
      </c>
      <c r="J2992" s="14">
        <f t="shared" si="102"/>
        <v>1</v>
      </c>
      <c r="K2992" s="37">
        <f t="shared" si="103"/>
        <v>1900</v>
      </c>
    </row>
    <row r="2993" spans="1:11" x14ac:dyDescent="0.35">
      <c r="A2993" s="90"/>
      <c r="B2993" s="100"/>
      <c r="C2993" s="91"/>
      <c r="D2993" s="91"/>
      <c r="E2993" s="91"/>
      <c r="F2993" s="91"/>
      <c r="G2993" s="91"/>
      <c r="H2993" s="91"/>
      <c r="I2993" s="91">
        <f>Parts_Purchase[[#This Row],[Qty In]]*Parts_Purchase[[#This Row],[MRP]]</f>
        <v>0</v>
      </c>
      <c r="J2993" s="14">
        <f t="shared" si="102"/>
        <v>1</v>
      </c>
      <c r="K2993" s="37">
        <f t="shared" si="103"/>
        <v>1900</v>
      </c>
    </row>
    <row r="2994" spans="1:11" x14ac:dyDescent="0.35">
      <c r="A2994" s="90"/>
      <c r="B2994" s="100"/>
      <c r="C2994" s="91"/>
      <c r="D2994" s="91"/>
      <c r="E2994" s="91"/>
      <c r="F2994" s="91"/>
      <c r="G2994" s="91"/>
      <c r="H2994" s="91"/>
      <c r="I2994" s="91">
        <f>Parts_Purchase[[#This Row],[Qty In]]*Parts_Purchase[[#This Row],[MRP]]</f>
        <v>0</v>
      </c>
      <c r="J2994" s="14">
        <f t="shared" si="102"/>
        <v>1</v>
      </c>
      <c r="K2994" s="37">
        <f t="shared" si="103"/>
        <v>1900</v>
      </c>
    </row>
    <row r="2995" spans="1:11" x14ac:dyDescent="0.35">
      <c r="A2995" s="90"/>
      <c r="B2995" s="100"/>
      <c r="C2995" s="91"/>
      <c r="D2995" s="91"/>
      <c r="E2995" s="91"/>
      <c r="F2995" s="91"/>
      <c r="G2995" s="91"/>
      <c r="H2995" s="91"/>
      <c r="I2995" s="91">
        <f>Parts_Purchase[[#This Row],[Qty In]]*Parts_Purchase[[#This Row],[MRP]]</f>
        <v>0</v>
      </c>
      <c r="J2995" s="14">
        <f t="shared" si="102"/>
        <v>1</v>
      </c>
      <c r="K2995" s="37">
        <f t="shared" si="103"/>
        <v>1900</v>
      </c>
    </row>
    <row r="2996" spans="1:11" x14ac:dyDescent="0.35">
      <c r="A2996" s="90"/>
      <c r="B2996" s="100"/>
      <c r="C2996" s="91"/>
      <c r="D2996" s="91"/>
      <c r="E2996" s="91"/>
      <c r="F2996" s="91"/>
      <c r="G2996" s="91"/>
      <c r="H2996" s="91"/>
      <c r="I2996" s="91">
        <f>Parts_Purchase[[#This Row],[Qty In]]*Parts_Purchase[[#This Row],[MRP]]</f>
        <v>0</v>
      </c>
      <c r="J2996" s="14">
        <f t="shared" si="102"/>
        <v>1</v>
      </c>
      <c r="K2996" s="37">
        <f t="shared" si="103"/>
        <v>1900</v>
      </c>
    </row>
    <row r="2997" spans="1:11" x14ac:dyDescent="0.35">
      <c r="A2997" s="90"/>
      <c r="B2997" s="100"/>
      <c r="C2997" s="91"/>
      <c r="D2997" s="91"/>
      <c r="E2997" s="91"/>
      <c r="F2997" s="91"/>
      <c r="G2997" s="91"/>
      <c r="H2997" s="91"/>
      <c r="I2997" s="91">
        <f>Parts_Purchase[[#This Row],[Qty In]]*Parts_Purchase[[#This Row],[MRP]]</f>
        <v>0</v>
      </c>
      <c r="J2997" s="14">
        <f t="shared" si="102"/>
        <v>1</v>
      </c>
      <c r="K2997" s="37">
        <f t="shared" si="103"/>
        <v>1900</v>
      </c>
    </row>
    <row r="2998" spans="1:11" x14ac:dyDescent="0.35">
      <c r="A2998" s="90"/>
      <c r="B2998" s="100"/>
      <c r="C2998" s="91"/>
      <c r="D2998" s="91"/>
      <c r="E2998" s="91"/>
      <c r="F2998" s="91"/>
      <c r="G2998" s="91"/>
      <c r="H2998" s="91"/>
      <c r="I2998" s="91">
        <f>Parts_Purchase[[#This Row],[Qty In]]*Parts_Purchase[[#This Row],[MRP]]</f>
        <v>0</v>
      </c>
      <c r="J2998" s="14">
        <f t="shared" si="102"/>
        <v>1</v>
      </c>
      <c r="K2998" s="37">
        <f t="shared" si="103"/>
        <v>1900</v>
      </c>
    </row>
    <row r="2999" spans="1:11" x14ac:dyDescent="0.35">
      <c r="A2999" s="90"/>
      <c r="B2999" s="100"/>
      <c r="C2999" s="91"/>
      <c r="D2999" s="91"/>
      <c r="E2999" s="91"/>
      <c r="F2999" s="91"/>
      <c r="G2999" s="91"/>
      <c r="H2999" s="91"/>
      <c r="I2999" s="91">
        <f>Parts_Purchase[[#This Row],[Qty In]]*Parts_Purchase[[#This Row],[MRP]]</f>
        <v>0</v>
      </c>
      <c r="J2999" s="14">
        <f t="shared" si="102"/>
        <v>1</v>
      </c>
      <c r="K2999" s="37">
        <f t="shared" si="103"/>
        <v>1900</v>
      </c>
    </row>
    <row r="3000" spans="1:11" x14ac:dyDescent="0.35">
      <c r="A3000" s="90"/>
      <c r="B3000" s="100"/>
      <c r="C3000" s="91"/>
      <c r="D3000" s="91"/>
      <c r="E3000" s="91"/>
      <c r="F3000" s="91"/>
      <c r="G3000" s="91"/>
      <c r="H3000" s="91"/>
      <c r="I3000" s="91">
        <f>Parts_Purchase[[#This Row],[Qty In]]*Parts_Purchase[[#This Row],[MRP]]</f>
        <v>0</v>
      </c>
      <c r="J3000" s="14">
        <f t="shared" si="102"/>
        <v>1</v>
      </c>
      <c r="K3000" s="37">
        <f t="shared" si="103"/>
        <v>1900</v>
      </c>
    </row>
    <row r="3001" spans="1:11" x14ac:dyDescent="0.35">
      <c r="A3001" s="90"/>
      <c r="B3001" s="100"/>
      <c r="C3001" s="91"/>
      <c r="D3001" s="91"/>
      <c r="E3001" s="91"/>
      <c r="F3001" s="91"/>
      <c r="G3001" s="91"/>
      <c r="H3001" s="91"/>
      <c r="I3001" s="91">
        <f>Parts_Purchase[[#This Row],[Qty In]]*Parts_Purchase[[#This Row],[MRP]]</f>
        <v>0</v>
      </c>
      <c r="J3001" s="14">
        <f t="shared" si="102"/>
        <v>1</v>
      </c>
      <c r="K3001" s="37">
        <f t="shared" si="103"/>
        <v>1900</v>
      </c>
    </row>
    <row r="3002" spans="1:11" x14ac:dyDescent="0.35">
      <c r="A3002" s="90"/>
      <c r="B3002" s="100"/>
      <c r="C3002" s="91"/>
      <c r="D3002" s="91"/>
      <c r="E3002" s="91"/>
      <c r="F3002" s="91"/>
      <c r="G3002" s="91"/>
      <c r="H3002" s="91"/>
      <c r="I3002" s="91">
        <f>Parts_Purchase[[#This Row],[Qty In]]*Parts_Purchase[[#This Row],[MRP]]</f>
        <v>0</v>
      </c>
      <c r="J3002" s="14">
        <f t="shared" si="102"/>
        <v>1</v>
      </c>
      <c r="K3002" s="37">
        <f t="shared" si="103"/>
        <v>1900</v>
      </c>
    </row>
    <row r="3003" spans="1:11" x14ac:dyDescent="0.35">
      <c r="A3003" s="90"/>
      <c r="B3003" s="100"/>
      <c r="C3003" s="91"/>
      <c r="D3003" s="91"/>
      <c r="E3003" s="91"/>
      <c r="F3003" s="91"/>
      <c r="G3003" s="91"/>
      <c r="H3003" s="91"/>
      <c r="I3003" s="91">
        <f>Parts_Purchase[[#This Row],[Qty In]]*Parts_Purchase[[#This Row],[MRP]]</f>
        <v>0</v>
      </c>
      <c r="J3003" s="14">
        <f t="shared" si="102"/>
        <v>1</v>
      </c>
      <c r="K3003" s="37">
        <f t="shared" si="103"/>
        <v>1900</v>
      </c>
    </row>
    <row r="3004" spans="1:11" x14ac:dyDescent="0.35">
      <c r="A3004" s="90"/>
      <c r="B3004" s="100"/>
      <c r="C3004" s="91"/>
      <c r="D3004" s="91"/>
      <c r="E3004" s="91"/>
      <c r="F3004" s="91"/>
      <c r="G3004" s="91"/>
      <c r="H3004" s="91"/>
      <c r="I3004" s="91">
        <f>Parts_Purchase[[#This Row],[Qty In]]*Parts_Purchase[[#This Row],[MRP]]</f>
        <v>0</v>
      </c>
      <c r="J3004" s="14">
        <f t="shared" si="102"/>
        <v>1</v>
      </c>
      <c r="K3004" s="37">
        <f t="shared" si="103"/>
        <v>1900</v>
      </c>
    </row>
    <row r="3005" spans="1:11" x14ac:dyDescent="0.35">
      <c r="A3005" s="90"/>
      <c r="B3005" s="100"/>
      <c r="C3005" s="91"/>
      <c r="D3005" s="91"/>
      <c r="E3005" s="91"/>
      <c r="F3005" s="91"/>
      <c r="G3005" s="91"/>
      <c r="H3005" s="91"/>
      <c r="I3005" s="91">
        <f>Parts_Purchase[[#This Row],[Qty In]]*Parts_Purchase[[#This Row],[MRP]]</f>
        <v>0</v>
      </c>
      <c r="J3005" s="14">
        <f t="shared" ref="J3005:J3068" si="104">MONTH(B3005)</f>
        <v>1</v>
      </c>
      <c r="K3005" s="37">
        <f t="shared" ref="K3005:K3068" si="105">YEAR(B3005)</f>
        <v>1900</v>
      </c>
    </row>
    <row r="3006" spans="1:11" x14ac:dyDescent="0.35">
      <c r="A3006" s="90"/>
      <c r="B3006" s="100"/>
      <c r="C3006" s="91"/>
      <c r="D3006" s="91"/>
      <c r="E3006" s="91"/>
      <c r="F3006" s="91"/>
      <c r="G3006" s="91"/>
      <c r="H3006" s="91"/>
      <c r="I3006" s="91">
        <f>Parts_Purchase[[#This Row],[Qty In]]*Parts_Purchase[[#This Row],[MRP]]</f>
        <v>0</v>
      </c>
      <c r="J3006" s="14">
        <f t="shared" si="104"/>
        <v>1</v>
      </c>
      <c r="K3006" s="37">
        <f t="shared" si="105"/>
        <v>1900</v>
      </c>
    </row>
    <row r="3007" spans="1:11" x14ac:dyDescent="0.35">
      <c r="A3007" s="90"/>
      <c r="B3007" s="100"/>
      <c r="C3007" s="91"/>
      <c r="D3007" s="91"/>
      <c r="E3007" s="91"/>
      <c r="F3007" s="91"/>
      <c r="G3007" s="91"/>
      <c r="H3007" s="91"/>
      <c r="I3007" s="91">
        <f>Parts_Purchase[[#This Row],[Qty In]]*Parts_Purchase[[#This Row],[MRP]]</f>
        <v>0</v>
      </c>
      <c r="J3007" s="14">
        <f t="shared" si="104"/>
        <v>1</v>
      </c>
      <c r="K3007" s="37">
        <f t="shared" si="105"/>
        <v>1900</v>
      </c>
    </row>
    <row r="3008" spans="1:11" x14ac:dyDescent="0.35">
      <c r="A3008" s="90"/>
      <c r="B3008" s="100"/>
      <c r="C3008" s="91"/>
      <c r="D3008" s="91"/>
      <c r="E3008" s="91"/>
      <c r="F3008" s="91"/>
      <c r="G3008" s="91"/>
      <c r="H3008" s="91"/>
      <c r="I3008" s="91">
        <f>Parts_Purchase[[#This Row],[Qty In]]*Parts_Purchase[[#This Row],[MRP]]</f>
        <v>0</v>
      </c>
      <c r="J3008" s="14">
        <f t="shared" si="104"/>
        <v>1</v>
      </c>
      <c r="K3008" s="37">
        <f t="shared" si="105"/>
        <v>1900</v>
      </c>
    </row>
    <row r="3009" spans="1:11" x14ac:dyDescent="0.35">
      <c r="A3009" s="90"/>
      <c r="B3009" s="100"/>
      <c r="C3009" s="91"/>
      <c r="D3009" s="91"/>
      <c r="E3009" s="91"/>
      <c r="F3009" s="91"/>
      <c r="G3009" s="91"/>
      <c r="H3009" s="91"/>
      <c r="I3009" s="91">
        <f>Parts_Purchase[[#This Row],[Qty In]]*Parts_Purchase[[#This Row],[MRP]]</f>
        <v>0</v>
      </c>
      <c r="J3009" s="14">
        <f t="shared" si="104"/>
        <v>1</v>
      </c>
      <c r="K3009" s="37">
        <f t="shared" si="105"/>
        <v>1900</v>
      </c>
    </row>
    <row r="3010" spans="1:11" x14ac:dyDescent="0.35">
      <c r="A3010" s="90"/>
      <c r="B3010" s="100"/>
      <c r="C3010" s="91"/>
      <c r="D3010" s="91"/>
      <c r="E3010" s="91"/>
      <c r="F3010" s="91"/>
      <c r="G3010" s="91"/>
      <c r="H3010" s="91"/>
      <c r="I3010" s="91">
        <f>Parts_Purchase[[#This Row],[Qty In]]*Parts_Purchase[[#This Row],[MRP]]</f>
        <v>0</v>
      </c>
      <c r="J3010" s="14">
        <f t="shared" si="104"/>
        <v>1</v>
      </c>
      <c r="K3010" s="37">
        <f t="shared" si="105"/>
        <v>1900</v>
      </c>
    </row>
    <row r="3011" spans="1:11" x14ac:dyDescent="0.35">
      <c r="A3011" s="90"/>
      <c r="B3011" s="100"/>
      <c r="C3011" s="91"/>
      <c r="D3011" s="91"/>
      <c r="E3011" s="91"/>
      <c r="F3011" s="91"/>
      <c r="G3011" s="91"/>
      <c r="H3011" s="91"/>
      <c r="I3011" s="91">
        <f>Parts_Purchase[[#This Row],[Qty In]]*Parts_Purchase[[#This Row],[MRP]]</f>
        <v>0</v>
      </c>
      <c r="J3011" s="14">
        <f t="shared" si="104"/>
        <v>1</v>
      </c>
      <c r="K3011" s="37">
        <f t="shared" si="105"/>
        <v>1900</v>
      </c>
    </row>
    <row r="3012" spans="1:11" x14ac:dyDescent="0.35">
      <c r="A3012" s="90"/>
      <c r="B3012" s="100"/>
      <c r="C3012" s="91"/>
      <c r="D3012" s="91"/>
      <c r="E3012" s="91"/>
      <c r="F3012" s="91"/>
      <c r="G3012" s="91"/>
      <c r="H3012" s="91"/>
      <c r="I3012" s="91">
        <f>Parts_Purchase[[#This Row],[Qty In]]*Parts_Purchase[[#This Row],[MRP]]</f>
        <v>0</v>
      </c>
      <c r="J3012" s="14">
        <f t="shared" si="104"/>
        <v>1</v>
      </c>
      <c r="K3012" s="37">
        <f t="shared" si="105"/>
        <v>1900</v>
      </c>
    </row>
    <row r="3013" spans="1:11" x14ac:dyDescent="0.35">
      <c r="A3013" s="90"/>
      <c r="B3013" s="100"/>
      <c r="C3013" s="91"/>
      <c r="D3013" s="91"/>
      <c r="E3013" s="91"/>
      <c r="F3013" s="91"/>
      <c r="G3013" s="91"/>
      <c r="H3013" s="91"/>
      <c r="I3013" s="91">
        <f>Parts_Purchase[[#This Row],[Qty In]]*Parts_Purchase[[#This Row],[MRP]]</f>
        <v>0</v>
      </c>
      <c r="J3013" s="14">
        <f t="shared" si="104"/>
        <v>1</v>
      </c>
      <c r="K3013" s="37">
        <f t="shared" si="105"/>
        <v>1900</v>
      </c>
    </row>
    <row r="3014" spans="1:11" x14ac:dyDescent="0.35">
      <c r="A3014" s="90"/>
      <c r="B3014" s="100"/>
      <c r="C3014" s="91"/>
      <c r="D3014" s="91"/>
      <c r="E3014" s="91"/>
      <c r="F3014" s="91"/>
      <c r="G3014" s="91"/>
      <c r="H3014" s="91"/>
      <c r="I3014" s="91">
        <f>Parts_Purchase[[#This Row],[Qty In]]*Parts_Purchase[[#This Row],[MRP]]</f>
        <v>0</v>
      </c>
      <c r="J3014" s="14">
        <f t="shared" si="104"/>
        <v>1</v>
      </c>
      <c r="K3014" s="37">
        <f t="shared" si="105"/>
        <v>1900</v>
      </c>
    </row>
    <row r="3015" spans="1:11" x14ac:dyDescent="0.35">
      <c r="A3015" s="90"/>
      <c r="B3015" s="100"/>
      <c r="C3015" s="91"/>
      <c r="D3015" s="91"/>
      <c r="E3015" s="91"/>
      <c r="F3015" s="91"/>
      <c r="G3015" s="91"/>
      <c r="H3015" s="91"/>
      <c r="I3015" s="91">
        <f>Parts_Purchase[[#This Row],[Qty In]]*Parts_Purchase[[#This Row],[MRP]]</f>
        <v>0</v>
      </c>
      <c r="J3015" s="14">
        <f t="shared" si="104"/>
        <v>1</v>
      </c>
      <c r="K3015" s="37">
        <f t="shared" si="105"/>
        <v>1900</v>
      </c>
    </row>
    <row r="3016" spans="1:11" x14ac:dyDescent="0.35">
      <c r="A3016" s="90"/>
      <c r="B3016" s="100"/>
      <c r="C3016" s="91"/>
      <c r="D3016" s="91"/>
      <c r="E3016" s="91"/>
      <c r="F3016" s="91"/>
      <c r="G3016" s="91"/>
      <c r="H3016" s="91"/>
      <c r="I3016" s="91">
        <f>Parts_Purchase[[#This Row],[Qty In]]*Parts_Purchase[[#This Row],[MRP]]</f>
        <v>0</v>
      </c>
      <c r="J3016" s="14">
        <f t="shared" si="104"/>
        <v>1</v>
      </c>
      <c r="K3016" s="37">
        <f t="shared" si="105"/>
        <v>1900</v>
      </c>
    </row>
    <row r="3017" spans="1:11" x14ac:dyDescent="0.35">
      <c r="A3017" s="90"/>
      <c r="B3017" s="100"/>
      <c r="C3017" s="91"/>
      <c r="D3017" s="91"/>
      <c r="E3017" s="91"/>
      <c r="F3017" s="91"/>
      <c r="G3017" s="91"/>
      <c r="H3017" s="91"/>
      <c r="I3017" s="91">
        <f>Parts_Purchase[[#This Row],[Qty In]]*Parts_Purchase[[#This Row],[MRP]]</f>
        <v>0</v>
      </c>
      <c r="J3017" s="14">
        <f t="shared" si="104"/>
        <v>1</v>
      </c>
      <c r="K3017" s="37">
        <f t="shared" si="105"/>
        <v>1900</v>
      </c>
    </row>
    <row r="3018" spans="1:11" x14ac:dyDescent="0.35">
      <c r="A3018" s="90"/>
      <c r="B3018" s="100"/>
      <c r="C3018" s="91"/>
      <c r="D3018" s="91"/>
      <c r="E3018" s="91"/>
      <c r="F3018" s="91"/>
      <c r="G3018" s="91"/>
      <c r="H3018" s="91"/>
      <c r="I3018" s="91">
        <f>Parts_Purchase[[#This Row],[Qty In]]*Parts_Purchase[[#This Row],[MRP]]</f>
        <v>0</v>
      </c>
      <c r="J3018" s="14">
        <f t="shared" si="104"/>
        <v>1</v>
      </c>
      <c r="K3018" s="37">
        <f t="shared" si="105"/>
        <v>1900</v>
      </c>
    </row>
    <row r="3019" spans="1:11" x14ac:dyDescent="0.35">
      <c r="A3019" s="90"/>
      <c r="B3019" s="100"/>
      <c r="C3019" s="91"/>
      <c r="D3019" s="91"/>
      <c r="E3019" s="91"/>
      <c r="F3019" s="91"/>
      <c r="G3019" s="91"/>
      <c r="H3019" s="91"/>
      <c r="I3019" s="91">
        <f>Parts_Purchase[[#This Row],[Qty In]]*Parts_Purchase[[#This Row],[MRP]]</f>
        <v>0</v>
      </c>
      <c r="J3019" s="14">
        <f t="shared" si="104"/>
        <v>1</v>
      </c>
      <c r="K3019" s="37">
        <f t="shared" si="105"/>
        <v>1900</v>
      </c>
    </row>
    <row r="3020" spans="1:11" x14ac:dyDescent="0.35">
      <c r="A3020" s="90"/>
      <c r="B3020" s="100"/>
      <c r="C3020" s="91"/>
      <c r="D3020" s="91"/>
      <c r="E3020" s="91"/>
      <c r="F3020" s="91"/>
      <c r="G3020" s="91"/>
      <c r="H3020" s="91"/>
      <c r="I3020" s="91">
        <f>Parts_Purchase[[#This Row],[Qty In]]*Parts_Purchase[[#This Row],[MRP]]</f>
        <v>0</v>
      </c>
      <c r="J3020" s="14">
        <f t="shared" si="104"/>
        <v>1</v>
      </c>
      <c r="K3020" s="37">
        <f t="shared" si="105"/>
        <v>1900</v>
      </c>
    </row>
    <row r="3021" spans="1:11" x14ac:dyDescent="0.35">
      <c r="A3021" s="90"/>
      <c r="B3021" s="100"/>
      <c r="C3021" s="91"/>
      <c r="D3021" s="91"/>
      <c r="E3021" s="91"/>
      <c r="F3021" s="91"/>
      <c r="G3021" s="91"/>
      <c r="H3021" s="91"/>
      <c r="I3021" s="91">
        <f>Parts_Purchase[[#This Row],[Qty In]]*Parts_Purchase[[#This Row],[MRP]]</f>
        <v>0</v>
      </c>
      <c r="J3021" s="14">
        <f t="shared" si="104"/>
        <v>1</v>
      </c>
      <c r="K3021" s="37">
        <f t="shared" si="105"/>
        <v>1900</v>
      </c>
    </row>
    <row r="3022" spans="1:11" x14ac:dyDescent="0.35">
      <c r="A3022" s="90"/>
      <c r="B3022" s="100"/>
      <c r="C3022" s="91"/>
      <c r="D3022" s="91"/>
      <c r="E3022" s="91"/>
      <c r="F3022" s="91"/>
      <c r="G3022" s="91"/>
      <c r="H3022" s="91"/>
      <c r="I3022" s="91">
        <f>Parts_Purchase[[#This Row],[Qty In]]*Parts_Purchase[[#This Row],[MRP]]</f>
        <v>0</v>
      </c>
      <c r="J3022" s="14">
        <f t="shared" si="104"/>
        <v>1</v>
      </c>
      <c r="K3022" s="37">
        <f t="shared" si="105"/>
        <v>1900</v>
      </c>
    </row>
    <row r="3023" spans="1:11" x14ac:dyDescent="0.35">
      <c r="A3023" s="90"/>
      <c r="B3023" s="100"/>
      <c r="C3023" s="91"/>
      <c r="D3023" s="91"/>
      <c r="E3023" s="91"/>
      <c r="F3023" s="91"/>
      <c r="G3023" s="91"/>
      <c r="H3023" s="91"/>
      <c r="I3023" s="91">
        <f>Parts_Purchase[[#This Row],[Qty In]]*Parts_Purchase[[#This Row],[MRP]]</f>
        <v>0</v>
      </c>
      <c r="J3023" s="14">
        <f t="shared" si="104"/>
        <v>1</v>
      </c>
      <c r="K3023" s="37">
        <f t="shared" si="105"/>
        <v>1900</v>
      </c>
    </row>
    <row r="3024" spans="1:11" x14ac:dyDescent="0.35">
      <c r="A3024" s="90"/>
      <c r="B3024" s="100"/>
      <c r="C3024" s="91"/>
      <c r="D3024" s="91"/>
      <c r="E3024" s="91"/>
      <c r="F3024" s="91"/>
      <c r="G3024" s="91"/>
      <c r="H3024" s="91"/>
      <c r="I3024" s="91">
        <f>Parts_Purchase[[#This Row],[Qty In]]*Parts_Purchase[[#This Row],[MRP]]</f>
        <v>0</v>
      </c>
      <c r="J3024" s="14">
        <f t="shared" si="104"/>
        <v>1</v>
      </c>
      <c r="K3024" s="37">
        <f t="shared" si="105"/>
        <v>1900</v>
      </c>
    </row>
    <row r="3025" spans="1:11" x14ac:dyDescent="0.35">
      <c r="A3025" s="90"/>
      <c r="B3025" s="100"/>
      <c r="C3025" s="91"/>
      <c r="D3025" s="91"/>
      <c r="E3025" s="91"/>
      <c r="F3025" s="91"/>
      <c r="G3025" s="91"/>
      <c r="H3025" s="91"/>
      <c r="I3025" s="91">
        <f>Parts_Purchase[[#This Row],[Qty In]]*Parts_Purchase[[#This Row],[MRP]]</f>
        <v>0</v>
      </c>
      <c r="J3025" s="14">
        <f t="shared" si="104"/>
        <v>1</v>
      </c>
      <c r="K3025" s="37">
        <f t="shared" si="105"/>
        <v>1900</v>
      </c>
    </row>
    <row r="3026" spans="1:11" x14ac:dyDescent="0.35">
      <c r="A3026" s="90"/>
      <c r="B3026" s="100"/>
      <c r="C3026" s="91"/>
      <c r="D3026" s="91"/>
      <c r="E3026" s="91"/>
      <c r="F3026" s="91"/>
      <c r="G3026" s="91"/>
      <c r="H3026" s="91"/>
      <c r="I3026" s="91">
        <f>Parts_Purchase[[#This Row],[Qty In]]*Parts_Purchase[[#This Row],[MRP]]</f>
        <v>0</v>
      </c>
      <c r="J3026" s="14">
        <f t="shared" si="104"/>
        <v>1</v>
      </c>
      <c r="K3026" s="37">
        <f t="shared" si="105"/>
        <v>1900</v>
      </c>
    </row>
    <row r="3027" spans="1:11" x14ac:dyDescent="0.35">
      <c r="A3027" s="90"/>
      <c r="B3027" s="100"/>
      <c r="C3027" s="91"/>
      <c r="D3027" s="91"/>
      <c r="E3027" s="91"/>
      <c r="F3027" s="91"/>
      <c r="G3027" s="91"/>
      <c r="H3027" s="91"/>
      <c r="I3027" s="91">
        <f>Parts_Purchase[[#This Row],[Qty In]]*Parts_Purchase[[#This Row],[MRP]]</f>
        <v>0</v>
      </c>
      <c r="J3027" s="14">
        <f t="shared" si="104"/>
        <v>1</v>
      </c>
      <c r="K3027" s="37">
        <f t="shared" si="105"/>
        <v>1900</v>
      </c>
    </row>
    <row r="3028" spans="1:11" x14ac:dyDescent="0.35">
      <c r="A3028" s="90"/>
      <c r="B3028" s="100"/>
      <c r="C3028" s="91"/>
      <c r="D3028" s="91"/>
      <c r="E3028" s="91"/>
      <c r="F3028" s="91"/>
      <c r="G3028" s="91"/>
      <c r="H3028" s="91"/>
      <c r="I3028" s="91">
        <f>Parts_Purchase[[#This Row],[Qty In]]*Parts_Purchase[[#This Row],[MRP]]</f>
        <v>0</v>
      </c>
      <c r="J3028" s="14">
        <f t="shared" si="104"/>
        <v>1</v>
      </c>
      <c r="K3028" s="37">
        <f t="shared" si="105"/>
        <v>1900</v>
      </c>
    </row>
    <row r="3029" spans="1:11" x14ac:dyDescent="0.35">
      <c r="A3029" s="90"/>
      <c r="B3029" s="100"/>
      <c r="C3029" s="91"/>
      <c r="D3029" s="91"/>
      <c r="E3029" s="91"/>
      <c r="F3029" s="91"/>
      <c r="G3029" s="91"/>
      <c r="H3029" s="91"/>
      <c r="I3029" s="91">
        <f>Parts_Purchase[[#This Row],[Qty In]]*Parts_Purchase[[#This Row],[MRP]]</f>
        <v>0</v>
      </c>
      <c r="J3029" s="14">
        <f t="shared" si="104"/>
        <v>1</v>
      </c>
      <c r="K3029" s="37">
        <f t="shared" si="105"/>
        <v>1900</v>
      </c>
    </row>
    <row r="3030" spans="1:11" x14ac:dyDescent="0.35">
      <c r="A3030" s="90"/>
      <c r="B3030" s="100"/>
      <c r="C3030" s="91"/>
      <c r="D3030" s="91"/>
      <c r="E3030" s="91"/>
      <c r="F3030" s="91"/>
      <c r="G3030" s="91"/>
      <c r="H3030" s="91"/>
      <c r="I3030" s="91">
        <f>Parts_Purchase[[#This Row],[Qty In]]*Parts_Purchase[[#This Row],[MRP]]</f>
        <v>0</v>
      </c>
      <c r="J3030" s="14">
        <f t="shared" si="104"/>
        <v>1</v>
      </c>
      <c r="K3030" s="37">
        <f t="shared" si="105"/>
        <v>1900</v>
      </c>
    </row>
    <row r="3031" spans="1:11" x14ac:dyDescent="0.35">
      <c r="A3031" s="90"/>
      <c r="B3031" s="100"/>
      <c r="C3031" s="91"/>
      <c r="D3031" s="91"/>
      <c r="E3031" s="91"/>
      <c r="F3031" s="91"/>
      <c r="G3031" s="91"/>
      <c r="H3031" s="91"/>
      <c r="I3031" s="91">
        <f>Parts_Purchase[[#This Row],[Qty In]]*Parts_Purchase[[#This Row],[MRP]]</f>
        <v>0</v>
      </c>
      <c r="J3031" s="14">
        <f t="shared" si="104"/>
        <v>1</v>
      </c>
      <c r="K3031" s="37">
        <f t="shared" si="105"/>
        <v>1900</v>
      </c>
    </row>
    <row r="3032" spans="1:11" x14ac:dyDescent="0.35">
      <c r="A3032" s="90"/>
      <c r="B3032" s="100"/>
      <c r="C3032" s="91"/>
      <c r="D3032" s="91"/>
      <c r="E3032" s="91"/>
      <c r="F3032" s="91"/>
      <c r="G3032" s="91"/>
      <c r="H3032" s="91"/>
      <c r="I3032" s="91">
        <f>Parts_Purchase[[#This Row],[Qty In]]*Parts_Purchase[[#This Row],[MRP]]</f>
        <v>0</v>
      </c>
      <c r="J3032" s="14">
        <f t="shared" si="104"/>
        <v>1</v>
      </c>
      <c r="K3032" s="37">
        <f t="shared" si="105"/>
        <v>1900</v>
      </c>
    </row>
    <row r="3033" spans="1:11" x14ac:dyDescent="0.35">
      <c r="A3033" s="90"/>
      <c r="B3033" s="100"/>
      <c r="C3033" s="91"/>
      <c r="D3033" s="91"/>
      <c r="E3033" s="91"/>
      <c r="F3033" s="91"/>
      <c r="G3033" s="91"/>
      <c r="H3033" s="91"/>
      <c r="I3033" s="91">
        <f>Parts_Purchase[[#This Row],[Qty In]]*Parts_Purchase[[#This Row],[MRP]]</f>
        <v>0</v>
      </c>
      <c r="J3033" s="14">
        <f t="shared" si="104"/>
        <v>1</v>
      </c>
      <c r="K3033" s="37">
        <f t="shared" si="105"/>
        <v>1900</v>
      </c>
    </row>
    <row r="3034" spans="1:11" x14ac:dyDescent="0.35">
      <c r="A3034" s="90"/>
      <c r="B3034" s="100"/>
      <c r="C3034" s="91"/>
      <c r="D3034" s="91"/>
      <c r="E3034" s="91"/>
      <c r="F3034" s="91"/>
      <c r="G3034" s="91"/>
      <c r="H3034" s="91"/>
      <c r="I3034" s="91">
        <f>Parts_Purchase[[#This Row],[Qty In]]*Parts_Purchase[[#This Row],[MRP]]</f>
        <v>0</v>
      </c>
      <c r="J3034" s="14">
        <f t="shared" si="104"/>
        <v>1</v>
      </c>
      <c r="K3034" s="37">
        <f t="shared" si="105"/>
        <v>1900</v>
      </c>
    </row>
    <row r="3035" spans="1:11" x14ac:dyDescent="0.35">
      <c r="A3035" s="90"/>
      <c r="B3035" s="100"/>
      <c r="C3035" s="91"/>
      <c r="D3035" s="91"/>
      <c r="E3035" s="91"/>
      <c r="F3035" s="91"/>
      <c r="G3035" s="91"/>
      <c r="H3035" s="91"/>
      <c r="I3035" s="91">
        <f>Parts_Purchase[[#This Row],[Qty In]]*Parts_Purchase[[#This Row],[MRP]]</f>
        <v>0</v>
      </c>
      <c r="J3035" s="14">
        <f t="shared" si="104"/>
        <v>1</v>
      </c>
      <c r="K3035" s="37">
        <f t="shared" si="105"/>
        <v>1900</v>
      </c>
    </row>
    <row r="3036" spans="1:11" x14ac:dyDescent="0.35">
      <c r="A3036" s="90"/>
      <c r="B3036" s="100"/>
      <c r="C3036" s="91"/>
      <c r="D3036" s="91"/>
      <c r="E3036" s="91"/>
      <c r="F3036" s="91"/>
      <c r="G3036" s="91"/>
      <c r="H3036" s="91"/>
      <c r="I3036" s="91">
        <f>Parts_Purchase[[#This Row],[Qty In]]*Parts_Purchase[[#This Row],[MRP]]</f>
        <v>0</v>
      </c>
      <c r="J3036" s="14">
        <f t="shared" si="104"/>
        <v>1</v>
      </c>
      <c r="K3036" s="37">
        <f t="shared" si="105"/>
        <v>1900</v>
      </c>
    </row>
    <row r="3037" spans="1:11" x14ac:dyDescent="0.35">
      <c r="A3037" s="90"/>
      <c r="B3037" s="100"/>
      <c r="C3037" s="91"/>
      <c r="D3037" s="91"/>
      <c r="E3037" s="91"/>
      <c r="F3037" s="91"/>
      <c r="G3037" s="91"/>
      <c r="H3037" s="91"/>
      <c r="I3037" s="91">
        <f>Parts_Purchase[[#This Row],[Qty In]]*Parts_Purchase[[#This Row],[MRP]]</f>
        <v>0</v>
      </c>
      <c r="J3037" s="14">
        <f t="shared" si="104"/>
        <v>1</v>
      </c>
      <c r="K3037" s="37">
        <f t="shared" si="105"/>
        <v>1900</v>
      </c>
    </row>
    <row r="3038" spans="1:11" x14ac:dyDescent="0.35">
      <c r="A3038" s="90"/>
      <c r="B3038" s="100"/>
      <c r="C3038" s="91"/>
      <c r="D3038" s="91"/>
      <c r="E3038" s="91"/>
      <c r="F3038" s="91"/>
      <c r="G3038" s="91"/>
      <c r="H3038" s="91"/>
      <c r="I3038" s="91">
        <f>Parts_Purchase[[#This Row],[Qty In]]*Parts_Purchase[[#This Row],[MRP]]</f>
        <v>0</v>
      </c>
      <c r="J3038" s="14">
        <f t="shared" si="104"/>
        <v>1</v>
      </c>
      <c r="K3038" s="37">
        <f t="shared" si="105"/>
        <v>1900</v>
      </c>
    </row>
    <row r="3039" spans="1:11" x14ac:dyDescent="0.35">
      <c r="A3039" s="90"/>
      <c r="B3039" s="100"/>
      <c r="C3039" s="91"/>
      <c r="D3039" s="91"/>
      <c r="E3039" s="91"/>
      <c r="F3039" s="91"/>
      <c r="G3039" s="91"/>
      <c r="H3039" s="91"/>
      <c r="I3039" s="91">
        <f>Parts_Purchase[[#This Row],[Qty In]]*Parts_Purchase[[#This Row],[MRP]]</f>
        <v>0</v>
      </c>
      <c r="J3039" s="14">
        <f t="shared" si="104"/>
        <v>1</v>
      </c>
      <c r="K3039" s="37">
        <f t="shared" si="105"/>
        <v>1900</v>
      </c>
    </row>
    <row r="3040" spans="1:11" x14ac:dyDescent="0.35">
      <c r="A3040" s="90"/>
      <c r="B3040" s="100"/>
      <c r="C3040" s="91"/>
      <c r="D3040" s="91"/>
      <c r="E3040" s="91"/>
      <c r="F3040" s="91"/>
      <c r="G3040" s="91"/>
      <c r="H3040" s="91"/>
      <c r="I3040" s="91">
        <f>Parts_Purchase[[#This Row],[Qty In]]*Parts_Purchase[[#This Row],[MRP]]</f>
        <v>0</v>
      </c>
      <c r="J3040" s="14">
        <f t="shared" si="104"/>
        <v>1</v>
      </c>
      <c r="K3040" s="37">
        <f t="shared" si="105"/>
        <v>1900</v>
      </c>
    </row>
    <row r="3041" spans="1:11" x14ac:dyDescent="0.35">
      <c r="A3041" s="90"/>
      <c r="B3041" s="100"/>
      <c r="C3041" s="91"/>
      <c r="D3041" s="91"/>
      <c r="E3041" s="91"/>
      <c r="F3041" s="91"/>
      <c r="G3041" s="91"/>
      <c r="H3041" s="91"/>
      <c r="I3041" s="91">
        <f>Parts_Purchase[[#This Row],[Qty In]]*Parts_Purchase[[#This Row],[MRP]]</f>
        <v>0</v>
      </c>
      <c r="J3041" s="14">
        <f t="shared" si="104"/>
        <v>1</v>
      </c>
      <c r="K3041" s="37">
        <f t="shared" si="105"/>
        <v>1900</v>
      </c>
    </row>
    <row r="3042" spans="1:11" x14ac:dyDescent="0.35">
      <c r="A3042" s="90"/>
      <c r="B3042" s="100"/>
      <c r="C3042" s="91"/>
      <c r="D3042" s="91"/>
      <c r="E3042" s="91"/>
      <c r="F3042" s="91"/>
      <c r="G3042" s="91"/>
      <c r="H3042" s="91"/>
      <c r="I3042" s="91">
        <f>Parts_Purchase[[#This Row],[Qty In]]*Parts_Purchase[[#This Row],[MRP]]</f>
        <v>0</v>
      </c>
      <c r="J3042" s="14">
        <f t="shared" si="104"/>
        <v>1</v>
      </c>
      <c r="K3042" s="37">
        <f t="shared" si="105"/>
        <v>1900</v>
      </c>
    </row>
    <row r="3043" spans="1:11" x14ac:dyDescent="0.35">
      <c r="A3043" s="90"/>
      <c r="B3043" s="100"/>
      <c r="C3043" s="91"/>
      <c r="D3043" s="91"/>
      <c r="E3043" s="91"/>
      <c r="F3043" s="91"/>
      <c r="G3043" s="91"/>
      <c r="H3043" s="91"/>
      <c r="I3043" s="91">
        <f>Parts_Purchase[[#This Row],[Qty In]]*Parts_Purchase[[#This Row],[MRP]]</f>
        <v>0</v>
      </c>
      <c r="J3043" s="14">
        <f t="shared" si="104"/>
        <v>1</v>
      </c>
      <c r="K3043" s="37">
        <f t="shared" si="105"/>
        <v>1900</v>
      </c>
    </row>
    <row r="3044" spans="1:11" x14ac:dyDescent="0.35">
      <c r="A3044" s="90"/>
      <c r="B3044" s="100"/>
      <c r="C3044" s="91"/>
      <c r="D3044" s="91"/>
      <c r="E3044" s="91"/>
      <c r="F3044" s="91"/>
      <c r="G3044" s="91"/>
      <c r="H3044" s="91"/>
      <c r="I3044" s="91">
        <f>Parts_Purchase[[#This Row],[Qty In]]*Parts_Purchase[[#This Row],[MRP]]</f>
        <v>0</v>
      </c>
      <c r="J3044" s="14">
        <f t="shared" si="104"/>
        <v>1</v>
      </c>
      <c r="K3044" s="37">
        <f t="shared" si="105"/>
        <v>1900</v>
      </c>
    </row>
    <row r="3045" spans="1:11" x14ac:dyDescent="0.35">
      <c r="A3045" s="90"/>
      <c r="B3045" s="100"/>
      <c r="C3045" s="91"/>
      <c r="D3045" s="91"/>
      <c r="E3045" s="91"/>
      <c r="F3045" s="91"/>
      <c r="G3045" s="91"/>
      <c r="H3045" s="91"/>
      <c r="I3045" s="91">
        <f>Parts_Purchase[[#This Row],[Qty In]]*Parts_Purchase[[#This Row],[MRP]]</f>
        <v>0</v>
      </c>
      <c r="J3045" s="14">
        <f t="shared" si="104"/>
        <v>1</v>
      </c>
      <c r="K3045" s="37">
        <f t="shared" si="105"/>
        <v>1900</v>
      </c>
    </row>
    <row r="3046" spans="1:11" x14ac:dyDescent="0.35">
      <c r="A3046" s="90"/>
      <c r="B3046" s="100"/>
      <c r="C3046" s="91"/>
      <c r="D3046" s="91"/>
      <c r="E3046" s="91"/>
      <c r="F3046" s="91"/>
      <c r="G3046" s="91"/>
      <c r="H3046" s="91"/>
      <c r="I3046" s="91">
        <f>Parts_Purchase[[#This Row],[Qty In]]*Parts_Purchase[[#This Row],[MRP]]</f>
        <v>0</v>
      </c>
      <c r="J3046" s="14">
        <f t="shared" si="104"/>
        <v>1</v>
      </c>
      <c r="K3046" s="37">
        <f t="shared" si="105"/>
        <v>1900</v>
      </c>
    </row>
    <row r="3047" spans="1:11" x14ac:dyDescent="0.35">
      <c r="A3047" s="90"/>
      <c r="B3047" s="100"/>
      <c r="C3047" s="91"/>
      <c r="D3047" s="91"/>
      <c r="E3047" s="91"/>
      <c r="F3047" s="91"/>
      <c r="G3047" s="91"/>
      <c r="H3047" s="91"/>
      <c r="I3047" s="91">
        <f>Parts_Purchase[[#This Row],[Qty In]]*Parts_Purchase[[#This Row],[MRP]]</f>
        <v>0</v>
      </c>
      <c r="J3047" s="14">
        <f t="shared" si="104"/>
        <v>1</v>
      </c>
      <c r="K3047" s="37">
        <f t="shared" si="105"/>
        <v>1900</v>
      </c>
    </row>
    <row r="3048" spans="1:11" x14ac:dyDescent="0.35">
      <c r="A3048" s="90"/>
      <c r="B3048" s="100"/>
      <c r="C3048" s="91"/>
      <c r="D3048" s="91"/>
      <c r="E3048" s="91"/>
      <c r="F3048" s="91"/>
      <c r="G3048" s="91"/>
      <c r="H3048" s="91"/>
      <c r="I3048" s="91">
        <f>Parts_Purchase[[#This Row],[Qty In]]*Parts_Purchase[[#This Row],[MRP]]</f>
        <v>0</v>
      </c>
      <c r="J3048" s="14">
        <f t="shared" si="104"/>
        <v>1</v>
      </c>
      <c r="K3048" s="37">
        <f t="shared" si="105"/>
        <v>1900</v>
      </c>
    </row>
    <row r="3049" spans="1:11" x14ac:dyDescent="0.35">
      <c r="A3049" s="90"/>
      <c r="B3049" s="100"/>
      <c r="C3049" s="91"/>
      <c r="D3049" s="91"/>
      <c r="E3049" s="91"/>
      <c r="F3049" s="91"/>
      <c r="G3049" s="91"/>
      <c r="H3049" s="91"/>
      <c r="I3049" s="91">
        <f>Parts_Purchase[[#This Row],[Qty In]]*Parts_Purchase[[#This Row],[MRP]]</f>
        <v>0</v>
      </c>
      <c r="J3049" s="14">
        <f t="shared" si="104"/>
        <v>1</v>
      </c>
      <c r="K3049" s="37">
        <f t="shared" si="105"/>
        <v>1900</v>
      </c>
    </row>
    <row r="3050" spans="1:11" x14ac:dyDescent="0.35">
      <c r="A3050" s="90"/>
      <c r="B3050" s="100"/>
      <c r="C3050" s="91"/>
      <c r="D3050" s="91"/>
      <c r="E3050" s="91"/>
      <c r="F3050" s="91"/>
      <c r="G3050" s="91"/>
      <c r="H3050" s="91"/>
      <c r="I3050" s="91">
        <f>Parts_Purchase[[#This Row],[Qty In]]*Parts_Purchase[[#This Row],[MRP]]</f>
        <v>0</v>
      </c>
      <c r="J3050" s="14">
        <f t="shared" si="104"/>
        <v>1</v>
      </c>
      <c r="K3050" s="37">
        <f t="shared" si="105"/>
        <v>1900</v>
      </c>
    </row>
    <row r="3051" spans="1:11" x14ac:dyDescent="0.35">
      <c r="A3051" s="90"/>
      <c r="B3051" s="100"/>
      <c r="C3051" s="91"/>
      <c r="D3051" s="91"/>
      <c r="E3051" s="91"/>
      <c r="F3051" s="91"/>
      <c r="G3051" s="91"/>
      <c r="H3051" s="91"/>
      <c r="I3051" s="91">
        <f>Parts_Purchase[[#This Row],[Qty In]]*Parts_Purchase[[#This Row],[MRP]]</f>
        <v>0</v>
      </c>
      <c r="J3051" s="14">
        <f t="shared" si="104"/>
        <v>1</v>
      </c>
      <c r="K3051" s="37">
        <f t="shared" si="105"/>
        <v>1900</v>
      </c>
    </row>
    <row r="3052" spans="1:11" x14ac:dyDescent="0.35">
      <c r="A3052" s="90"/>
      <c r="B3052" s="100"/>
      <c r="C3052" s="91"/>
      <c r="D3052" s="91"/>
      <c r="E3052" s="91"/>
      <c r="F3052" s="91"/>
      <c r="G3052" s="91"/>
      <c r="H3052" s="91"/>
      <c r="I3052" s="91">
        <f>Parts_Purchase[[#This Row],[Qty In]]*Parts_Purchase[[#This Row],[MRP]]</f>
        <v>0</v>
      </c>
      <c r="J3052" s="14">
        <f t="shared" si="104"/>
        <v>1</v>
      </c>
      <c r="K3052" s="37">
        <f t="shared" si="105"/>
        <v>1900</v>
      </c>
    </row>
    <row r="3053" spans="1:11" x14ac:dyDescent="0.35">
      <c r="A3053" s="90"/>
      <c r="B3053" s="100"/>
      <c r="C3053" s="91"/>
      <c r="D3053" s="91"/>
      <c r="E3053" s="91"/>
      <c r="F3053" s="91"/>
      <c r="G3053" s="91"/>
      <c r="H3053" s="91"/>
      <c r="I3053" s="91">
        <f>Parts_Purchase[[#This Row],[Qty In]]*Parts_Purchase[[#This Row],[MRP]]</f>
        <v>0</v>
      </c>
      <c r="J3053" s="14">
        <f t="shared" si="104"/>
        <v>1</v>
      </c>
      <c r="K3053" s="37">
        <f t="shared" si="105"/>
        <v>1900</v>
      </c>
    </row>
    <row r="3054" spans="1:11" x14ac:dyDescent="0.35">
      <c r="A3054" s="90"/>
      <c r="B3054" s="100"/>
      <c r="C3054" s="91"/>
      <c r="D3054" s="91"/>
      <c r="E3054" s="91"/>
      <c r="F3054" s="91"/>
      <c r="G3054" s="91"/>
      <c r="H3054" s="91"/>
      <c r="I3054" s="91">
        <f>Parts_Purchase[[#This Row],[Qty In]]*Parts_Purchase[[#This Row],[MRP]]</f>
        <v>0</v>
      </c>
      <c r="J3054" s="14">
        <f t="shared" si="104"/>
        <v>1</v>
      </c>
      <c r="K3054" s="37">
        <f t="shared" si="105"/>
        <v>1900</v>
      </c>
    </row>
    <row r="3055" spans="1:11" x14ac:dyDescent="0.35">
      <c r="A3055" s="90"/>
      <c r="B3055" s="100"/>
      <c r="C3055" s="91"/>
      <c r="D3055" s="91"/>
      <c r="E3055" s="91"/>
      <c r="F3055" s="91"/>
      <c r="G3055" s="91"/>
      <c r="H3055" s="91"/>
      <c r="I3055" s="91">
        <f>Parts_Purchase[[#This Row],[Qty In]]*Parts_Purchase[[#This Row],[MRP]]</f>
        <v>0</v>
      </c>
      <c r="J3055" s="14">
        <f t="shared" si="104"/>
        <v>1</v>
      </c>
      <c r="K3055" s="37">
        <f t="shared" si="105"/>
        <v>1900</v>
      </c>
    </row>
    <row r="3056" spans="1:11" x14ac:dyDescent="0.35">
      <c r="A3056" s="90"/>
      <c r="B3056" s="100"/>
      <c r="C3056" s="91"/>
      <c r="D3056" s="91"/>
      <c r="E3056" s="91"/>
      <c r="F3056" s="91"/>
      <c r="G3056" s="91"/>
      <c r="H3056" s="91"/>
      <c r="I3056" s="91">
        <f>Parts_Purchase[[#This Row],[Qty In]]*Parts_Purchase[[#This Row],[MRP]]</f>
        <v>0</v>
      </c>
      <c r="J3056" s="14">
        <f t="shared" si="104"/>
        <v>1</v>
      </c>
      <c r="K3056" s="37">
        <f t="shared" si="105"/>
        <v>1900</v>
      </c>
    </row>
    <row r="3057" spans="1:11" x14ac:dyDescent="0.35">
      <c r="A3057" s="90"/>
      <c r="B3057" s="100"/>
      <c r="C3057" s="91"/>
      <c r="D3057" s="91"/>
      <c r="E3057" s="91"/>
      <c r="F3057" s="91"/>
      <c r="G3057" s="91"/>
      <c r="H3057" s="91"/>
      <c r="I3057" s="91">
        <f>Parts_Purchase[[#This Row],[Qty In]]*Parts_Purchase[[#This Row],[MRP]]</f>
        <v>0</v>
      </c>
      <c r="J3057" s="14">
        <f t="shared" si="104"/>
        <v>1</v>
      </c>
      <c r="K3057" s="37">
        <f t="shared" si="105"/>
        <v>1900</v>
      </c>
    </row>
    <row r="3058" spans="1:11" x14ac:dyDescent="0.35">
      <c r="A3058" s="90"/>
      <c r="B3058" s="100"/>
      <c r="C3058" s="91"/>
      <c r="D3058" s="91"/>
      <c r="E3058" s="91"/>
      <c r="F3058" s="91"/>
      <c r="G3058" s="91"/>
      <c r="H3058" s="91"/>
      <c r="I3058" s="91">
        <f>Parts_Purchase[[#This Row],[Qty In]]*Parts_Purchase[[#This Row],[MRP]]</f>
        <v>0</v>
      </c>
      <c r="J3058" s="14">
        <f t="shared" si="104"/>
        <v>1</v>
      </c>
      <c r="K3058" s="37">
        <f t="shared" si="105"/>
        <v>1900</v>
      </c>
    </row>
    <row r="3059" spans="1:11" x14ac:dyDescent="0.35">
      <c r="A3059" s="90"/>
      <c r="B3059" s="100"/>
      <c r="C3059" s="91"/>
      <c r="D3059" s="91"/>
      <c r="E3059" s="91"/>
      <c r="F3059" s="91"/>
      <c r="G3059" s="91"/>
      <c r="H3059" s="91"/>
      <c r="I3059" s="91">
        <f>Parts_Purchase[[#This Row],[Qty In]]*Parts_Purchase[[#This Row],[MRP]]</f>
        <v>0</v>
      </c>
      <c r="J3059" s="14">
        <f t="shared" si="104"/>
        <v>1</v>
      </c>
      <c r="K3059" s="37">
        <f t="shared" si="105"/>
        <v>1900</v>
      </c>
    </row>
    <row r="3060" spans="1:11" x14ac:dyDescent="0.35">
      <c r="A3060" s="90"/>
      <c r="B3060" s="100"/>
      <c r="C3060" s="91"/>
      <c r="D3060" s="91"/>
      <c r="E3060" s="91"/>
      <c r="F3060" s="91"/>
      <c r="G3060" s="91"/>
      <c r="H3060" s="91"/>
      <c r="I3060" s="91">
        <f>Parts_Purchase[[#This Row],[Qty In]]*Parts_Purchase[[#This Row],[MRP]]</f>
        <v>0</v>
      </c>
      <c r="J3060" s="14">
        <f t="shared" si="104"/>
        <v>1</v>
      </c>
      <c r="K3060" s="37">
        <f t="shared" si="105"/>
        <v>1900</v>
      </c>
    </row>
    <row r="3061" spans="1:11" x14ac:dyDescent="0.35">
      <c r="A3061" s="90"/>
      <c r="B3061" s="100"/>
      <c r="C3061" s="91"/>
      <c r="D3061" s="91"/>
      <c r="E3061" s="91"/>
      <c r="F3061" s="91"/>
      <c r="G3061" s="91"/>
      <c r="H3061" s="91"/>
      <c r="I3061" s="91">
        <f>Parts_Purchase[[#This Row],[Qty In]]*Parts_Purchase[[#This Row],[MRP]]</f>
        <v>0</v>
      </c>
      <c r="J3061" s="14">
        <f t="shared" si="104"/>
        <v>1</v>
      </c>
      <c r="K3061" s="37">
        <f t="shared" si="105"/>
        <v>1900</v>
      </c>
    </row>
    <row r="3062" spans="1:11" x14ac:dyDescent="0.35">
      <c r="A3062" s="90"/>
      <c r="B3062" s="100"/>
      <c r="C3062" s="91"/>
      <c r="D3062" s="91"/>
      <c r="E3062" s="91"/>
      <c r="F3062" s="91"/>
      <c r="G3062" s="91"/>
      <c r="H3062" s="91"/>
      <c r="I3062" s="91">
        <f>Parts_Purchase[[#This Row],[Qty In]]*Parts_Purchase[[#This Row],[MRP]]</f>
        <v>0</v>
      </c>
      <c r="J3062" s="14">
        <f t="shared" si="104"/>
        <v>1</v>
      </c>
      <c r="K3062" s="37">
        <f t="shared" si="105"/>
        <v>1900</v>
      </c>
    </row>
    <row r="3063" spans="1:11" x14ac:dyDescent="0.35">
      <c r="A3063" s="90"/>
      <c r="B3063" s="100"/>
      <c r="C3063" s="91"/>
      <c r="D3063" s="91"/>
      <c r="E3063" s="91"/>
      <c r="F3063" s="91"/>
      <c r="G3063" s="91"/>
      <c r="H3063" s="91"/>
      <c r="I3063" s="91">
        <f>Parts_Purchase[[#This Row],[Qty In]]*Parts_Purchase[[#This Row],[MRP]]</f>
        <v>0</v>
      </c>
      <c r="J3063" s="14">
        <f t="shared" si="104"/>
        <v>1</v>
      </c>
      <c r="K3063" s="37">
        <f t="shared" si="105"/>
        <v>1900</v>
      </c>
    </row>
    <row r="3064" spans="1:11" x14ac:dyDescent="0.35">
      <c r="A3064" s="90"/>
      <c r="B3064" s="100"/>
      <c r="C3064" s="91"/>
      <c r="D3064" s="91"/>
      <c r="E3064" s="91"/>
      <c r="F3064" s="91"/>
      <c r="G3064" s="91"/>
      <c r="H3064" s="91"/>
      <c r="I3064" s="91">
        <f>Parts_Purchase[[#This Row],[Qty In]]*Parts_Purchase[[#This Row],[MRP]]</f>
        <v>0</v>
      </c>
      <c r="J3064" s="14">
        <f t="shared" si="104"/>
        <v>1</v>
      </c>
      <c r="K3064" s="37">
        <f t="shared" si="105"/>
        <v>1900</v>
      </c>
    </row>
    <row r="3065" spans="1:11" x14ac:dyDescent="0.35">
      <c r="A3065" s="90"/>
      <c r="B3065" s="100"/>
      <c r="C3065" s="91"/>
      <c r="D3065" s="91"/>
      <c r="E3065" s="91"/>
      <c r="F3065" s="91"/>
      <c r="G3065" s="91"/>
      <c r="H3065" s="91"/>
      <c r="I3065" s="91">
        <f>Parts_Purchase[[#This Row],[Qty In]]*Parts_Purchase[[#This Row],[MRP]]</f>
        <v>0</v>
      </c>
      <c r="J3065" s="14">
        <f t="shared" si="104"/>
        <v>1</v>
      </c>
      <c r="K3065" s="37">
        <f t="shared" si="105"/>
        <v>1900</v>
      </c>
    </row>
    <row r="3066" spans="1:11" x14ac:dyDescent="0.35">
      <c r="A3066" s="90"/>
      <c r="B3066" s="100"/>
      <c r="C3066" s="91"/>
      <c r="D3066" s="91"/>
      <c r="E3066" s="91"/>
      <c r="F3066" s="91"/>
      <c r="G3066" s="91"/>
      <c r="H3066" s="91"/>
      <c r="I3066" s="91">
        <f>Parts_Purchase[[#This Row],[Qty In]]*Parts_Purchase[[#This Row],[MRP]]</f>
        <v>0</v>
      </c>
      <c r="J3066" s="14">
        <f t="shared" si="104"/>
        <v>1</v>
      </c>
      <c r="K3066" s="37">
        <f t="shared" si="105"/>
        <v>1900</v>
      </c>
    </row>
    <row r="3067" spans="1:11" x14ac:dyDescent="0.35">
      <c r="A3067" s="90"/>
      <c r="B3067" s="100"/>
      <c r="C3067" s="91"/>
      <c r="D3067" s="91"/>
      <c r="E3067" s="91"/>
      <c r="F3067" s="91"/>
      <c r="G3067" s="91"/>
      <c r="H3067" s="91"/>
      <c r="I3067" s="91">
        <f>Parts_Purchase[[#This Row],[Qty In]]*Parts_Purchase[[#This Row],[MRP]]</f>
        <v>0</v>
      </c>
      <c r="J3067" s="14">
        <f t="shared" si="104"/>
        <v>1</v>
      </c>
      <c r="K3067" s="37">
        <f t="shared" si="105"/>
        <v>1900</v>
      </c>
    </row>
    <row r="3068" spans="1:11" x14ac:dyDescent="0.35">
      <c r="A3068" s="90"/>
      <c r="B3068" s="100"/>
      <c r="C3068" s="91"/>
      <c r="D3068" s="91"/>
      <c r="E3068" s="91"/>
      <c r="F3068" s="91"/>
      <c r="G3068" s="91"/>
      <c r="H3068" s="91"/>
      <c r="I3068" s="91">
        <f>Parts_Purchase[[#This Row],[Qty In]]*Parts_Purchase[[#This Row],[MRP]]</f>
        <v>0</v>
      </c>
      <c r="J3068" s="14">
        <f t="shared" si="104"/>
        <v>1</v>
      </c>
      <c r="K3068" s="37">
        <f t="shared" si="105"/>
        <v>1900</v>
      </c>
    </row>
    <row r="3069" spans="1:11" x14ac:dyDescent="0.35">
      <c r="A3069" s="90"/>
      <c r="B3069" s="100"/>
      <c r="C3069" s="91"/>
      <c r="D3069" s="91"/>
      <c r="E3069" s="91"/>
      <c r="F3069" s="91"/>
      <c r="G3069" s="91"/>
      <c r="H3069" s="91"/>
      <c r="I3069" s="91">
        <f>Parts_Purchase[[#This Row],[Qty In]]*Parts_Purchase[[#This Row],[MRP]]</f>
        <v>0</v>
      </c>
      <c r="J3069" s="14">
        <f t="shared" ref="J3069:J3132" si="106">MONTH(B3069)</f>
        <v>1</v>
      </c>
      <c r="K3069" s="37">
        <f t="shared" ref="K3069:K3132" si="107">YEAR(B3069)</f>
        <v>1900</v>
      </c>
    </row>
    <row r="3070" spans="1:11" x14ac:dyDescent="0.35">
      <c r="A3070" s="90"/>
      <c r="B3070" s="100"/>
      <c r="C3070" s="91"/>
      <c r="D3070" s="91"/>
      <c r="E3070" s="91"/>
      <c r="F3070" s="91"/>
      <c r="G3070" s="91"/>
      <c r="H3070" s="91"/>
      <c r="I3070" s="91">
        <f>Parts_Purchase[[#This Row],[Qty In]]*Parts_Purchase[[#This Row],[MRP]]</f>
        <v>0</v>
      </c>
      <c r="J3070" s="14">
        <f t="shared" si="106"/>
        <v>1</v>
      </c>
      <c r="K3070" s="37">
        <f t="shared" si="107"/>
        <v>1900</v>
      </c>
    </row>
    <row r="3071" spans="1:11" x14ac:dyDescent="0.35">
      <c r="A3071" s="90"/>
      <c r="B3071" s="100"/>
      <c r="C3071" s="91"/>
      <c r="D3071" s="91"/>
      <c r="E3071" s="91"/>
      <c r="F3071" s="91"/>
      <c r="G3071" s="91"/>
      <c r="H3071" s="91"/>
      <c r="I3071" s="91">
        <f>Parts_Purchase[[#This Row],[Qty In]]*Parts_Purchase[[#This Row],[MRP]]</f>
        <v>0</v>
      </c>
      <c r="J3071" s="14">
        <f t="shared" si="106"/>
        <v>1</v>
      </c>
      <c r="K3071" s="37">
        <f t="shared" si="107"/>
        <v>1900</v>
      </c>
    </row>
    <row r="3072" spans="1:11" x14ac:dyDescent="0.35">
      <c r="A3072" s="90"/>
      <c r="B3072" s="100"/>
      <c r="C3072" s="91"/>
      <c r="D3072" s="91"/>
      <c r="E3072" s="91"/>
      <c r="F3072" s="91"/>
      <c r="G3072" s="91"/>
      <c r="H3072" s="91"/>
      <c r="I3072" s="91">
        <f>Parts_Purchase[[#This Row],[Qty In]]*Parts_Purchase[[#This Row],[MRP]]</f>
        <v>0</v>
      </c>
      <c r="J3072" s="14">
        <f t="shared" si="106"/>
        <v>1</v>
      </c>
      <c r="K3072" s="37">
        <f t="shared" si="107"/>
        <v>1900</v>
      </c>
    </row>
    <row r="3073" spans="1:11" x14ac:dyDescent="0.35">
      <c r="A3073" s="90"/>
      <c r="B3073" s="100"/>
      <c r="C3073" s="91"/>
      <c r="D3073" s="91"/>
      <c r="E3073" s="91"/>
      <c r="F3073" s="91"/>
      <c r="G3073" s="91"/>
      <c r="H3073" s="91"/>
      <c r="I3073" s="91">
        <f>Parts_Purchase[[#This Row],[Qty In]]*Parts_Purchase[[#This Row],[MRP]]</f>
        <v>0</v>
      </c>
      <c r="J3073" s="14">
        <f t="shared" si="106"/>
        <v>1</v>
      </c>
      <c r="K3073" s="37">
        <f t="shared" si="107"/>
        <v>1900</v>
      </c>
    </row>
    <row r="3074" spans="1:11" x14ac:dyDescent="0.35">
      <c r="A3074" s="90"/>
      <c r="B3074" s="100"/>
      <c r="C3074" s="91"/>
      <c r="D3074" s="91"/>
      <c r="E3074" s="91"/>
      <c r="F3074" s="91"/>
      <c r="G3074" s="91"/>
      <c r="H3074" s="91"/>
      <c r="I3074" s="91">
        <f>Parts_Purchase[[#This Row],[Qty In]]*Parts_Purchase[[#This Row],[MRP]]</f>
        <v>0</v>
      </c>
      <c r="J3074" s="14">
        <f t="shared" si="106"/>
        <v>1</v>
      </c>
      <c r="K3074" s="37">
        <f t="shared" si="107"/>
        <v>1900</v>
      </c>
    </row>
    <row r="3075" spans="1:11" x14ac:dyDescent="0.35">
      <c r="A3075" s="90"/>
      <c r="B3075" s="100"/>
      <c r="C3075" s="91"/>
      <c r="D3075" s="91"/>
      <c r="E3075" s="91"/>
      <c r="F3075" s="91"/>
      <c r="G3075" s="91"/>
      <c r="H3075" s="91"/>
      <c r="I3075" s="91">
        <f>Parts_Purchase[[#This Row],[Qty In]]*Parts_Purchase[[#This Row],[MRP]]</f>
        <v>0</v>
      </c>
      <c r="J3075" s="14">
        <f t="shared" si="106"/>
        <v>1</v>
      </c>
      <c r="K3075" s="37">
        <f t="shared" si="107"/>
        <v>1900</v>
      </c>
    </row>
    <row r="3076" spans="1:11" x14ac:dyDescent="0.35">
      <c r="A3076" s="90"/>
      <c r="B3076" s="100"/>
      <c r="C3076" s="91"/>
      <c r="D3076" s="91"/>
      <c r="E3076" s="91"/>
      <c r="F3076" s="91"/>
      <c r="G3076" s="91"/>
      <c r="H3076" s="91"/>
      <c r="I3076" s="91">
        <f>Parts_Purchase[[#This Row],[Qty In]]*Parts_Purchase[[#This Row],[MRP]]</f>
        <v>0</v>
      </c>
      <c r="J3076" s="14">
        <f t="shared" si="106"/>
        <v>1</v>
      </c>
      <c r="K3076" s="37">
        <f t="shared" si="107"/>
        <v>1900</v>
      </c>
    </row>
    <row r="3077" spans="1:11" x14ac:dyDescent="0.35">
      <c r="A3077" s="90"/>
      <c r="B3077" s="100"/>
      <c r="C3077" s="91"/>
      <c r="D3077" s="91"/>
      <c r="E3077" s="91"/>
      <c r="F3077" s="91"/>
      <c r="G3077" s="91"/>
      <c r="H3077" s="91"/>
      <c r="I3077" s="91">
        <f>Parts_Purchase[[#This Row],[Qty In]]*Parts_Purchase[[#This Row],[MRP]]</f>
        <v>0</v>
      </c>
      <c r="J3077" s="14">
        <f t="shared" si="106"/>
        <v>1</v>
      </c>
      <c r="K3077" s="37">
        <f t="shared" si="107"/>
        <v>1900</v>
      </c>
    </row>
    <row r="3078" spans="1:11" x14ac:dyDescent="0.35">
      <c r="A3078" s="90"/>
      <c r="B3078" s="100"/>
      <c r="C3078" s="91"/>
      <c r="D3078" s="91"/>
      <c r="E3078" s="91"/>
      <c r="F3078" s="91"/>
      <c r="G3078" s="91"/>
      <c r="H3078" s="91"/>
      <c r="I3078" s="91">
        <f>Parts_Purchase[[#This Row],[Qty In]]*Parts_Purchase[[#This Row],[MRP]]</f>
        <v>0</v>
      </c>
      <c r="J3078" s="14">
        <f t="shared" si="106"/>
        <v>1</v>
      </c>
      <c r="K3078" s="37">
        <f t="shared" si="107"/>
        <v>1900</v>
      </c>
    </row>
    <row r="3079" spans="1:11" x14ac:dyDescent="0.35">
      <c r="A3079" s="90"/>
      <c r="B3079" s="100"/>
      <c r="C3079" s="91"/>
      <c r="D3079" s="91"/>
      <c r="E3079" s="91"/>
      <c r="F3079" s="91"/>
      <c r="G3079" s="91"/>
      <c r="H3079" s="91"/>
      <c r="I3079" s="91">
        <f>Parts_Purchase[[#This Row],[Qty In]]*Parts_Purchase[[#This Row],[MRP]]</f>
        <v>0</v>
      </c>
      <c r="J3079" s="14">
        <f t="shared" si="106"/>
        <v>1</v>
      </c>
      <c r="K3079" s="37">
        <f t="shared" si="107"/>
        <v>1900</v>
      </c>
    </row>
    <row r="3080" spans="1:11" x14ac:dyDescent="0.35">
      <c r="A3080" s="90"/>
      <c r="B3080" s="100"/>
      <c r="C3080" s="91"/>
      <c r="D3080" s="91"/>
      <c r="E3080" s="91"/>
      <c r="F3080" s="91"/>
      <c r="G3080" s="91"/>
      <c r="H3080" s="91"/>
      <c r="I3080" s="91">
        <f>Parts_Purchase[[#This Row],[Qty In]]*Parts_Purchase[[#This Row],[MRP]]</f>
        <v>0</v>
      </c>
      <c r="J3080" s="14">
        <f t="shared" si="106"/>
        <v>1</v>
      </c>
      <c r="K3080" s="37">
        <f t="shared" si="107"/>
        <v>1900</v>
      </c>
    </row>
    <row r="3081" spans="1:11" x14ac:dyDescent="0.35">
      <c r="A3081" s="90"/>
      <c r="B3081" s="100"/>
      <c r="C3081" s="91"/>
      <c r="D3081" s="91"/>
      <c r="E3081" s="91"/>
      <c r="F3081" s="91"/>
      <c r="G3081" s="91"/>
      <c r="H3081" s="91"/>
      <c r="I3081" s="91">
        <f>Parts_Purchase[[#This Row],[Qty In]]*Parts_Purchase[[#This Row],[MRP]]</f>
        <v>0</v>
      </c>
      <c r="J3081" s="14">
        <f t="shared" si="106"/>
        <v>1</v>
      </c>
      <c r="K3081" s="37">
        <f t="shared" si="107"/>
        <v>1900</v>
      </c>
    </row>
    <row r="3082" spans="1:11" x14ac:dyDescent="0.35">
      <c r="A3082" s="90"/>
      <c r="B3082" s="100"/>
      <c r="C3082" s="91"/>
      <c r="D3082" s="91"/>
      <c r="E3082" s="91"/>
      <c r="F3082" s="91"/>
      <c r="G3082" s="91"/>
      <c r="H3082" s="91"/>
      <c r="I3082" s="91">
        <f>Parts_Purchase[[#This Row],[Qty In]]*Parts_Purchase[[#This Row],[MRP]]</f>
        <v>0</v>
      </c>
      <c r="J3082" s="14">
        <f t="shared" si="106"/>
        <v>1</v>
      </c>
      <c r="K3082" s="37">
        <f t="shared" si="107"/>
        <v>1900</v>
      </c>
    </row>
    <row r="3083" spans="1:11" x14ac:dyDescent="0.35">
      <c r="A3083" s="90"/>
      <c r="B3083" s="100"/>
      <c r="C3083" s="91"/>
      <c r="D3083" s="91"/>
      <c r="E3083" s="91"/>
      <c r="F3083" s="91"/>
      <c r="G3083" s="91"/>
      <c r="H3083" s="91"/>
      <c r="I3083" s="91">
        <f>Parts_Purchase[[#This Row],[Qty In]]*Parts_Purchase[[#This Row],[MRP]]</f>
        <v>0</v>
      </c>
      <c r="J3083" s="14">
        <f t="shared" si="106"/>
        <v>1</v>
      </c>
      <c r="K3083" s="37">
        <f t="shared" si="107"/>
        <v>1900</v>
      </c>
    </row>
    <row r="3084" spans="1:11" x14ac:dyDescent="0.35">
      <c r="A3084" s="90"/>
      <c r="B3084" s="100"/>
      <c r="C3084" s="91"/>
      <c r="D3084" s="91"/>
      <c r="E3084" s="91"/>
      <c r="F3084" s="91"/>
      <c r="G3084" s="91"/>
      <c r="H3084" s="91"/>
      <c r="I3084" s="91">
        <f>Parts_Purchase[[#This Row],[Qty In]]*Parts_Purchase[[#This Row],[MRP]]</f>
        <v>0</v>
      </c>
      <c r="J3084" s="14">
        <f t="shared" si="106"/>
        <v>1</v>
      </c>
      <c r="K3084" s="37">
        <f t="shared" si="107"/>
        <v>1900</v>
      </c>
    </row>
    <row r="3085" spans="1:11" x14ac:dyDescent="0.35">
      <c r="A3085" s="90"/>
      <c r="B3085" s="100"/>
      <c r="C3085" s="91"/>
      <c r="D3085" s="91"/>
      <c r="E3085" s="91"/>
      <c r="F3085" s="91"/>
      <c r="G3085" s="91"/>
      <c r="H3085" s="91"/>
      <c r="I3085" s="91">
        <f>Parts_Purchase[[#This Row],[Qty In]]*Parts_Purchase[[#This Row],[MRP]]</f>
        <v>0</v>
      </c>
      <c r="J3085" s="14">
        <f t="shared" si="106"/>
        <v>1</v>
      </c>
      <c r="K3085" s="37">
        <f t="shared" si="107"/>
        <v>1900</v>
      </c>
    </row>
    <row r="3086" spans="1:11" x14ac:dyDescent="0.35">
      <c r="A3086" s="90"/>
      <c r="B3086" s="100"/>
      <c r="C3086" s="91"/>
      <c r="D3086" s="91"/>
      <c r="E3086" s="91"/>
      <c r="F3086" s="91"/>
      <c r="G3086" s="91"/>
      <c r="H3086" s="91"/>
      <c r="I3086" s="91">
        <f>Parts_Purchase[[#This Row],[Qty In]]*Parts_Purchase[[#This Row],[MRP]]</f>
        <v>0</v>
      </c>
      <c r="J3086" s="14">
        <f t="shared" si="106"/>
        <v>1</v>
      </c>
      <c r="K3086" s="37">
        <f t="shared" si="107"/>
        <v>1900</v>
      </c>
    </row>
    <row r="3087" spans="1:11" x14ac:dyDescent="0.35">
      <c r="A3087" s="90"/>
      <c r="B3087" s="100"/>
      <c r="C3087" s="91"/>
      <c r="D3087" s="91"/>
      <c r="E3087" s="91"/>
      <c r="F3087" s="91"/>
      <c r="G3087" s="91"/>
      <c r="H3087" s="91"/>
      <c r="I3087" s="91">
        <f>Parts_Purchase[[#This Row],[Qty In]]*Parts_Purchase[[#This Row],[MRP]]</f>
        <v>0</v>
      </c>
      <c r="J3087" s="14">
        <f t="shared" si="106"/>
        <v>1</v>
      </c>
      <c r="K3087" s="37">
        <f t="shared" si="107"/>
        <v>1900</v>
      </c>
    </row>
    <row r="3088" spans="1:11" x14ac:dyDescent="0.35">
      <c r="A3088" s="90"/>
      <c r="B3088" s="100"/>
      <c r="C3088" s="91"/>
      <c r="D3088" s="91"/>
      <c r="E3088" s="91"/>
      <c r="F3088" s="91"/>
      <c r="G3088" s="91"/>
      <c r="H3088" s="91"/>
      <c r="I3088" s="91">
        <f>Parts_Purchase[[#This Row],[Qty In]]*Parts_Purchase[[#This Row],[MRP]]</f>
        <v>0</v>
      </c>
      <c r="J3088" s="14">
        <f t="shared" si="106"/>
        <v>1</v>
      </c>
      <c r="K3088" s="37">
        <f t="shared" si="107"/>
        <v>1900</v>
      </c>
    </row>
    <row r="3089" spans="1:11" x14ac:dyDescent="0.35">
      <c r="A3089" s="90"/>
      <c r="B3089" s="100"/>
      <c r="C3089" s="91"/>
      <c r="D3089" s="91"/>
      <c r="E3089" s="91"/>
      <c r="F3089" s="91"/>
      <c r="G3089" s="91"/>
      <c r="H3089" s="91"/>
      <c r="I3089" s="91">
        <f>Parts_Purchase[[#This Row],[Qty In]]*Parts_Purchase[[#This Row],[MRP]]</f>
        <v>0</v>
      </c>
      <c r="J3089" s="14">
        <f t="shared" si="106"/>
        <v>1</v>
      </c>
      <c r="K3089" s="37">
        <f t="shared" si="107"/>
        <v>1900</v>
      </c>
    </row>
    <row r="3090" spans="1:11" x14ac:dyDescent="0.35">
      <c r="A3090" s="90"/>
      <c r="B3090" s="100"/>
      <c r="C3090" s="91"/>
      <c r="D3090" s="91"/>
      <c r="E3090" s="91"/>
      <c r="F3090" s="91"/>
      <c r="G3090" s="91"/>
      <c r="H3090" s="91"/>
      <c r="I3090" s="91">
        <f>Parts_Purchase[[#This Row],[Qty In]]*Parts_Purchase[[#This Row],[MRP]]</f>
        <v>0</v>
      </c>
      <c r="J3090" s="14">
        <f t="shared" si="106"/>
        <v>1</v>
      </c>
      <c r="K3090" s="37">
        <f t="shared" si="107"/>
        <v>1900</v>
      </c>
    </row>
    <row r="3091" spans="1:11" x14ac:dyDescent="0.35">
      <c r="A3091" s="90"/>
      <c r="B3091" s="100"/>
      <c r="C3091" s="91"/>
      <c r="D3091" s="91"/>
      <c r="E3091" s="91"/>
      <c r="F3091" s="91"/>
      <c r="G3091" s="91"/>
      <c r="H3091" s="91"/>
      <c r="I3091" s="91">
        <f>Parts_Purchase[[#This Row],[Qty In]]*Parts_Purchase[[#This Row],[MRP]]</f>
        <v>0</v>
      </c>
      <c r="J3091" s="14">
        <f t="shared" si="106"/>
        <v>1</v>
      </c>
      <c r="K3091" s="37">
        <f t="shared" si="107"/>
        <v>1900</v>
      </c>
    </row>
    <row r="3092" spans="1:11" x14ac:dyDescent="0.35">
      <c r="A3092" s="90"/>
      <c r="B3092" s="100"/>
      <c r="C3092" s="91"/>
      <c r="D3092" s="91"/>
      <c r="E3092" s="91"/>
      <c r="F3092" s="91"/>
      <c r="G3092" s="91"/>
      <c r="H3092" s="91"/>
      <c r="I3092" s="91">
        <f>Parts_Purchase[[#This Row],[Qty In]]*Parts_Purchase[[#This Row],[MRP]]</f>
        <v>0</v>
      </c>
      <c r="J3092" s="14">
        <f t="shared" si="106"/>
        <v>1</v>
      </c>
      <c r="K3092" s="37">
        <f t="shared" si="107"/>
        <v>1900</v>
      </c>
    </row>
    <row r="3093" spans="1:11" x14ac:dyDescent="0.35">
      <c r="A3093" s="90"/>
      <c r="B3093" s="100"/>
      <c r="C3093" s="91"/>
      <c r="D3093" s="91"/>
      <c r="E3093" s="91"/>
      <c r="F3093" s="91"/>
      <c r="G3093" s="91"/>
      <c r="H3093" s="91"/>
      <c r="I3093" s="91">
        <f>Parts_Purchase[[#This Row],[Qty In]]*Parts_Purchase[[#This Row],[MRP]]</f>
        <v>0</v>
      </c>
      <c r="J3093" s="14">
        <f t="shared" si="106"/>
        <v>1</v>
      </c>
      <c r="K3093" s="37">
        <f t="shared" si="107"/>
        <v>1900</v>
      </c>
    </row>
    <row r="3094" spans="1:11" x14ac:dyDescent="0.35">
      <c r="A3094" s="90"/>
      <c r="B3094" s="100"/>
      <c r="C3094" s="91"/>
      <c r="D3094" s="91"/>
      <c r="E3094" s="91"/>
      <c r="F3094" s="91"/>
      <c r="G3094" s="91"/>
      <c r="H3094" s="91"/>
      <c r="I3094" s="91">
        <f>Parts_Purchase[[#This Row],[Qty In]]*Parts_Purchase[[#This Row],[MRP]]</f>
        <v>0</v>
      </c>
      <c r="J3094" s="14">
        <f t="shared" si="106"/>
        <v>1</v>
      </c>
      <c r="K3094" s="37">
        <f t="shared" si="107"/>
        <v>1900</v>
      </c>
    </row>
    <row r="3095" spans="1:11" x14ac:dyDescent="0.35">
      <c r="A3095" s="90"/>
      <c r="B3095" s="100"/>
      <c r="C3095" s="91"/>
      <c r="D3095" s="91"/>
      <c r="E3095" s="91"/>
      <c r="F3095" s="91"/>
      <c r="G3095" s="91"/>
      <c r="H3095" s="91"/>
      <c r="I3095" s="91">
        <f>Parts_Purchase[[#This Row],[Qty In]]*Parts_Purchase[[#This Row],[MRP]]</f>
        <v>0</v>
      </c>
      <c r="J3095" s="14">
        <f t="shared" si="106"/>
        <v>1</v>
      </c>
      <c r="K3095" s="37">
        <f t="shared" si="107"/>
        <v>1900</v>
      </c>
    </row>
    <row r="3096" spans="1:11" x14ac:dyDescent="0.35">
      <c r="A3096" s="90"/>
      <c r="B3096" s="100"/>
      <c r="C3096" s="91"/>
      <c r="D3096" s="91"/>
      <c r="E3096" s="91"/>
      <c r="F3096" s="91"/>
      <c r="G3096" s="91"/>
      <c r="H3096" s="91"/>
      <c r="I3096" s="91">
        <f>Parts_Purchase[[#This Row],[Qty In]]*Parts_Purchase[[#This Row],[MRP]]</f>
        <v>0</v>
      </c>
      <c r="J3096" s="14">
        <f t="shared" si="106"/>
        <v>1</v>
      </c>
      <c r="K3096" s="37">
        <f t="shared" si="107"/>
        <v>1900</v>
      </c>
    </row>
    <row r="3097" spans="1:11" x14ac:dyDescent="0.35">
      <c r="A3097" s="90"/>
      <c r="B3097" s="100"/>
      <c r="C3097" s="91"/>
      <c r="D3097" s="91"/>
      <c r="E3097" s="91"/>
      <c r="F3097" s="91"/>
      <c r="G3097" s="91"/>
      <c r="H3097" s="91"/>
      <c r="I3097" s="91">
        <f>Parts_Purchase[[#This Row],[Qty In]]*Parts_Purchase[[#This Row],[MRP]]</f>
        <v>0</v>
      </c>
      <c r="J3097" s="14">
        <f t="shared" si="106"/>
        <v>1</v>
      </c>
      <c r="K3097" s="37">
        <f t="shared" si="107"/>
        <v>1900</v>
      </c>
    </row>
    <row r="3098" spans="1:11" x14ac:dyDescent="0.35">
      <c r="A3098" s="90"/>
      <c r="B3098" s="100"/>
      <c r="C3098" s="91"/>
      <c r="D3098" s="91"/>
      <c r="E3098" s="91"/>
      <c r="F3098" s="91"/>
      <c r="G3098" s="91"/>
      <c r="H3098" s="91"/>
      <c r="I3098" s="91">
        <f>Parts_Purchase[[#This Row],[Qty In]]*Parts_Purchase[[#This Row],[MRP]]</f>
        <v>0</v>
      </c>
      <c r="J3098" s="14">
        <f t="shared" si="106"/>
        <v>1</v>
      </c>
      <c r="K3098" s="37">
        <f t="shared" si="107"/>
        <v>1900</v>
      </c>
    </row>
    <row r="3099" spans="1:11" x14ac:dyDescent="0.35">
      <c r="A3099" s="90"/>
      <c r="B3099" s="100"/>
      <c r="C3099" s="91"/>
      <c r="D3099" s="91"/>
      <c r="E3099" s="91"/>
      <c r="F3099" s="91"/>
      <c r="G3099" s="91"/>
      <c r="H3099" s="91"/>
      <c r="I3099" s="91">
        <f>Parts_Purchase[[#This Row],[Qty In]]*Parts_Purchase[[#This Row],[MRP]]</f>
        <v>0</v>
      </c>
      <c r="J3099" s="14">
        <f t="shared" si="106"/>
        <v>1</v>
      </c>
      <c r="K3099" s="37">
        <f t="shared" si="107"/>
        <v>1900</v>
      </c>
    </row>
    <row r="3100" spans="1:11" x14ac:dyDescent="0.35">
      <c r="A3100" s="90"/>
      <c r="B3100" s="100"/>
      <c r="C3100" s="91"/>
      <c r="D3100" s="91"/>
      <c r="E3100" s="91"/>
      <c r="F3100" s="91"/>
      <c r="G3100" s="91"/>
      <c r="H3100" s="91"/>
      <c r="I3100" s="91">
        <f>Parts_Purchase[[#This Row],[Qty In]]*Parts_Purchase[[#This Row],[MRP]]</f>
        <v>0</v>
      </c>
      <c r="J3100" s="14">
        <f t="shared" si="106"/>
        <v>1</v>
      </c>
      <c r="K3100" s="37">
        <f t="shared" si="107"/>
        <v>1900</v>
      </c>
    </row>
    <row r="3101" spans="1:11" x14ac:dyDescent="0.35">
      <c r="A3101" s="90"/>
      <c r="B3101" s="100"/>
      <c r="C3101" s="91"/>
      <c r="D3101" s="91"/>
      <c r="E3101" s="91"/>
      <c r="F3101" s="91"/>
      <c r="G3101" s="91"/>
      <c r="H3101" s="91"/>
      <c r="I3101" s="91">
        <f>Parts_Purchase[[#This Row],[Qty In]]*Parts_Purchase[[#This Row],[MRP]]</f>
        <v>0</v>
      </c>
      <c r="J3101" s="14">
        <f t="shared" si="106"/>
        <v>1</v>
      </c>
      <c r="K3101" s="37">
        <f t="shared" si="107"/>
        <v>1900</v>
      </c>
    </row>
    <row r="3102" spans="1:11" x14ac:dyDescent="0.35">
      <c r="A3102" s="90"/>
      <c r="B3102" s="100"/>
      <c r="C3102" s="91"/>
      <c r="D3102" s="91"/>
      <c r="E3102" s="91"/>
      <c r="F3102" s="91"/>
      <c r="G3102" s="91"/>
      <c r="H3102" s="91"/>
      <c r="I3102" s="91">
        <f>Parts_Purchase[[#This Row],[Qty In]]*Parts_Purchase[[#This Row],[MRP]]</f>
        <v>0</v>
      </c>
      <c r="J3102" s="14">
        <f t="shared" si="106"/>
        <v>1</v>
      </c>
      <c r="K3102" s="37">
        <f t="shared" si="107"/>
        <v>1900</v>
      </c>
    </row>
    <row r="3103" spans="1:11" x14ac:dyDescent="0.35">
      <c r="A3103" s="90"/>
      <c r="B3103" s="100"/>
      <c r="C3103" s="91"/>
      <c r="D3103" s="91"/>
      <c r="E3103" s="91"/>
      <c r="F3103" s="91"/>
      <c r="G3103" s="91"/>
      <c r="H3103" s="91"/>
      <c r="I3103" s="91">
        <f>Parts_Purchase[[#This Row],[Qty In]]*Parts_Purchase[[#This Row],[MRP]]</f>
        <v>0</v>
      </c>
      <c r="J3103" s="14">
        <f t="shared" si="106"/>
        <v>1</v>
      </c>
      <c r="K3103" s="37">
        <f t="shared" si="107"/>
        <v>1900</v>
      </c>
    </row>
    <row r="3104" spans="1:11" x14ac:dyDescent="0.35">
      <c r="A3104" s="90"/>
      <c r="B3104" s="100"/>
      <c r="C3104" s="91"/>
      <c r="D3104" s="91"/>
      <c r="E3104" s="91"/>
      <c r="F3104" s="91"/>
      <c r="G3104" s="91"/>
      <c r="H3104" s="91"/>
      <c r="I3104" s="91">
        <f>Parts_Purchase[[#This Row],[Qty In]]*Parts_Purchase[[#This Row],[MRP]]</f>
        <v>0</v>
      </c>
      <c r="J3104" s="14">
        <f t="shared" si="106"/>
        <v>1</v>
      </c>
      <c r="K3104" s="37">
        <f t="shared" si="107"/>
        <v>1900</v>
      </c>
    </row>
    <row r="3105" spans="1:11" x14ac:dyDescent="0.35">
      <c r="A3105" s="90"/>
      <c r="B3105" s="100"/>
      <c r="C3105" s="91"/>
      <c r="D3105" s="91"/>
      <c r="E3105" s="91"/>
      <c r="F3105" s="91"/>
      <c r="G3105" s="91"/>
      <c r="H3105" s="91"/>
      <c r="I3105" s="91">
        <f>Parts_Purchase[[#This Row],[Qty In]]*Parts_Purchase[[#This Row],[MRP]]</f>
        <v>0</v>
      </c>
      <c r="J3105" s="14">
        <f t="shared" si="106"/>
        <v>1</v>
      </c>
      <c r="K3105" s="37">
        <f t="shared" si="107"/>
        <v>1900</v>
      </c>
    </row>
    <row r="3106" spans="1:11" x14ac:dyDescent="0.35">
      <c r="A3106" s="90"/>
      <c r="B3106" s="100"/>
      <c r="C3106" s="91"/>
      <c r="D3106" s="91"/>
      <c r="E3106" s="91"/>
      <c r="F3106" s="91"/>
      <c r="G3106" s="91"/>
      <c r="H3106" s="91"/>
      <c r="I3106" s="91">
        <f>Parts_Purchase[[#This Row],[Qty In]]*Parts_Purchase[[#This Row],[MRP]]</f>
        <v>0</v>
      </c>
      <c r="J3106" s="14">
        <f t="shared" si="106"/>
        <v>1</v>
      </c>
      <c r="K3106" s="37">
        <f t="shared" si="107"/>
        <v>1900</v>
      </c>
    </row>
    <row r="3107" spans="1:11" x14ac:dyDescent="0.35">
      <c r="A3107" s="90"/>
      <c r="B3107" s="100"/>
      <c r="C3107" s="91"/>
      <c r="D3107" s="91"/>
      <c r="E3107" s="91"/>
      <c r="F3107" s="91"/>
      <c r="G3107" s="91"/>
      <c r="H3107" s="91"/>
      <c r="I3107" s="91">
        <f>Parts_Purchase[[#This Row],[Qty In]]*Parts_Purchase[[#This Row],[MRP]]</f>
        <v>0</v>
      </c>
      <c r="J3107" s="14">
        <f t="shared" si="106"/>
        <v>1</v>
      </c>
      <c r="K3107" s="37">
        <f t="shared" si="107"/>
        <v>1900</v>
      </c>
    </row>
    <row r="3108" spans="1:11" x14ac:dyDescent="0.35">
      <c r="A3108" s="90"/>
      <c r="B3108" s="100"/>
      <c r="C3108" s="91"/>
      <c r="D3108" s="91"/>
      <c r="E3108" s="91"/>
      <c r="F3108" s="91"/>
      <c r="G3108" s="91"/>
      <c r="H3108" s="91"/>
      <c r="I3108" s="91">
        <f>Parts_Purchase[[#This Row],[Qty In]]*Parts_Purchase[[#This Row],[MRP]]</f>
        <v>0</v>
      </c>
      <c r="J3108" s="14">
        <f t="shared" si="106"/>
        <v>1</v>
      </c>
      <c r="K3108" s="37">
        <f t="shared" si="107"/>
        <v>1900</v>
      </c>
    </row>
    <row r="3109" spans="1:11" x14ac:dyDescent="0.35">
      <c r="A3109" s="90"/>
      <c r="B3109" s="100"/>
      <c r="C3109" s="91"/>
      <c r="D3109" s="91"/>
      <c r="E3109" s="91"/>
      <c r="F3109" s="91"/>
      <c r="G3109" s="91"/>
      <c r="H3109" s="91"/>
      <c r="I3109" s="91">
        <f>Parts_Purchase[[#This Row],[Qty In]]*Parts_Purchase[[#This Row],[MRP]]</f>
        <v>0</v>
      </c>
      <c r="J3109" s="14">
        <f t="shared" si="106"/>
        <v>1</v>
      </c>
      <c r="K3109" s="37">
        <f t="shared" si="107"/>
        <v>1900</v>
      </c>
    </row>
    <row r="3110" spans="1:11" x14ac:dyDescent="0.35">
      <c r="A3110" s="90"/>
      <c r="B3110" s="100"/>
      <c r="C3110" s="91"/>
      <c r="D3110" s="91"/>
      <c r="E3110" s="91"/>
      <c r="F3110" s="91"/>
      <c r="G3110" s="91"/>
      <c r="H3110" s="91"/>
      <c r="I3110" s="91">
        <f>Parts_Purchase[[#This Row],[Qty In]]*Parts_Purchase[[#This Row],[MRP]]</f>
        <v>0</v>
      </c>
      <c r="J3110" s="14">
        <f t="shared" si="106"/>
        <v>1</v>
      </c>
      <c r="K3110" s="37">
        <f t="shared" si="107"/>
        <v>1900</v>
      </c>
    </row>
    <row r="3111" spans="1:11" x14ac:dyDescent="0.35">
      <c r="A3111" s="90"/>
      <c r="B3111" s="100"/>
      <c r="C3111" s="91"/>
      <c r="D3111" s="91"/>
      <c r="E3111" s="91"/>
      <c r="F3111" s="91"/>
      <c r="G3111" s="91"/>
      <c r="H3111" s="91"/>
      <c r="I3111" s="91">
        <f>Parts_Purchase[[#This Row],[Qty In]]*Parts_Purchase[[#This Row],[MRP]]</f>
        <v>0</v>
      </c>
      <c r="J3111" s="14">
        <f t="shared" si="106"/>
        <v>1</v>
      </c>
      <c r="K3111" s="37">
        <f t="shared" si="107"/>
        <v>1900</v>
      </c>
    </row>
    <row r="3112" spans="1:11" x14ac:dyDescent="0.35">
      <c r="A3112" s="90"/>
      <c r="B3112" s="100"/>
      <c r="C3112" s="91"/>
      <c r="D3112" s="91"/>
      <c r="E3112" s="91"/>
      <c r="F3112" s="91"/>
      <c r="G3112" s="91"/>
      <c r="H3112" s="91"/>
      <c r="I3112" s="91">
        <f>Parts_Purchase[[#This Row],[Qty In]]*Parts_Purchase[[#This Row],[MRP]]</f>
        <v>0</v>
      </c>
      <c r="J3112" s="14">
        <f t="shared" si="106"/>
        <v>1</v>
      </c>
      <c r="K3112" s="37">
        <f t="shared" si="107"/>
        <v>1900</v>
      </c>
    </row>
    <row r="3113" spans="1:11" x14ac:dyDescent="0.35">
      <c r="A3113" s="90"/>
      <c r="B3113" s="100"/>
      <c r="C3113" s="91"/>
      <c r="D3113" s="91"/>
      <c r="E3113" s="91"/>
      <c r="F3113" s="91"/>
      <c r="G3113" s="91"/>
      <c r="H3113" s="91"/>
      <c r="I3113" s="91">
        <f>Parts_Purchase[[#This Row],[Qty In]]*Parts_Purchase[[#This Row],[MRP]]</f>
        <v>0</v>
      </c>
      <c r="J3113" s="14">
        <f t="shared" si="106"/>
        <v>1</v>
      </c>
      <c r="K3113" s="37">
        <f t="shared" si="107"/>
        <v>1900</v>
      </c>
    </row>
    <row r="3114" spans="1:11" x14ac:dyDescent="0.35">
      <c r="A3114" s="90"/>
      <c r="B3114" s="100"/>
      <c r="C3114" s="91"/>
      <c r="D3114" s="91"/>
      <c r="E3114" s="91"/>
      <c r="F3114" s="91"/>
      <c r="G3114" s="91"/>
      <c r="H3114" s="91"/>
      <c r="I3114" s="91">
        <f>Parts_Purchase[[#This Row],[Qty In]]*Parts_Purchase[[#This Row],[MRP]]</f>
        <v>0</v>
      </c>
      <c r="J3114" s="14">
        <f t="shared" si="106"/>
        <v>1</v>
      </c>
      <c r="K3114" s="37">
        <f t="shared" si="107"/>
        <v>1900</v>
      </c>
    </row>
    <row r="3115" spans="1:11" x14ac:dyDescent="0.35">
      <c r="A3115" s="90"/>
      <c r="B3115" s="100"/>
      <c r="C3115" s="91"/>
      <c r="D3115" s="91"/>
      <c r="E3115" s="91"/>
      <c r="F3115" s="91"/>
      <c r="G3115" s="91"/>
      <c r="H3115" s="91"/>
      <c r="I3115" s="91">
        <f>Parts_Purchase[[#This Row],[Qty In]]*Parts_Purchase[[#This Row],[MRP]]</f>
        <v>0</v>
      </c>
      <c r="J3115" s="14">
        <f t="shared" si="106"/>
        <v>1</v>
      </c>
      <c r="K3115" s="37">
        <f t="shared" si="107"/>
        <v>1900</v>
      </c>
    </row>
    <row r="3116" spans="1:11" x14ac:dyDescent="0.35">
      <c r="A3116" s="90"/>
      <c r="B3116" s="100"/>
      <c r="C3116" s="91"/>
      <c r="D3116" s="91"/>
      <c r="E3116" s="91"/>
      <c r="F3116" s="91"/>
      <c r="G3116" s="91"/>
      <c r="H3116" s="91"/>
      <c r="I3116" s="91">
        <f>Parts_Purchase[[#This Row],[Qty In]]*Parts_Purchase[[#This Row],[MRP]]</f>
        <v>0</v>
      </c>
      <c r="J3116" s="14">
        <f t="shared" si="106"/>
        <v>1</v>
      </c>
      <c r="K3116" s="37">
        <f t="shared" si="107"/>
        <v>1900</v>
      </c>
    </row>
    <row r="3117" spans="1:11" x14ac:dyDescent="0.35">
      <c r="A3117" s="90"/>
      <c r="B3117" s="100"/>
      <c r="C3117" s="91"/>
      <c r="D3117" s="91"/>
      <c r="E3117" s="91"/>
      <c r="F3117" s="91"/>
      <c r="G3117" s="91"/>
      <c r="H3117" s="91"/>
      <c r="I3117" s="91">
        <f>Parts_Purchase[[#This Row],[Qty In]]*Parts_Purchase[[#This Row],[MRP]]</f>
        <v>0</v>
      </c>
      <c r="J3117" s="14">
        <f t="shared" si="106"/>
        <v>1</v>
      </c>
      <c r="K3117" s="37">
        <f t="shared" si="107"/>
        <v>1900</v>
      </c>
    </row>
    <row r="3118" spans="1:11" x14ac:dyDescent="0.35">
      <c r="A3118" s="90"/>
      <c r="B3118" s="100"/>
      <c r="C3118" s="91"/>
      <c r="D3118" s="91"/>
      <c r="E3118" s="91"/>
      <c r="F3118" s="91"/>
      <c r="G3118" s="91"/>
      <c r="H3118" s="91"/>
      <c r="I3118" s="91">
        <f>Parts_Purchase[[#This Row],[Qty In]]*Parts_Purchase[[#This Row],[MRP]]</f>
        <v>0</v>
      </c>
      <c r="J3118" s="14">
        <f t="shared" si="106"/>
        <v>1</v>
      </c>
      <c r="K3118" s="37">
        <f t="shared" si="107"/>
        <v>1900</v>
      </c>
    </row>
    <row r="3119" spans="1:11" x14ac:dyDescent="0.35">
      <c r="A3119" s="90"/>
      <c r="B3119" s="100"/>
      <c r="C3119" s="91"/>
      <c r="D3119" s="91"/>
      <c r="E3119" s="91"/>
      <c r="F3119" s="91"/>
      <c r="G3119" s="91"/>
      <c r="H3119" s="91"/>
      <c r="I3119" s="91">
        <f>Parts_Purchase[[#This Row],[Qty In]]*Parts_Purchase[[#This Row],[MRP]]</f>
        <v>0</v>
      </c>
      <c r="J3119" s="14">
        <f t="shared" si="106"/>
        <v>1</v>
      </c>
      <c r="K3119" s="37">
        <f t="shared" si="107"/>
        <v>1900</v>
      </c>
    </row>
    <row r="3120" spans="1:11" x14ac:dyDescent="0.35">
      <c r="A3120" s="90"/>
      <c r="B3120" s="100"/>
      <c r="C3120" s="91"/>
      <c r="D3120" s="91"/>
      <c r="E3120" s="91"/>
      <c r="F3120" s="91"/>
      <c r="G3120" s="91"/>
      <c r="H3120" s="91"/>
      <c r="I3120" s="91">
        <f>Parts_Purchase[[#This Row],[Qty In]]*Parts_Purchase[[#This Row],[MRP]]</f>
        <v>0</v>
      </c>
      <c r="J3120" s="14">
        <f t="shared" si="106"/>
        <v>1</v>
      </c>
      <c r="K3120" s="37">
        <f t="shared" si="107"/>
        <v>1900</v>
      </c>
    </row>
    <row r="3121" spans="1:11" x14ac:dyDescent="0.35">
      <c r="A3121" s="90"/>
      <c r="B3121" s="100"/>
      <c r="C3121" s="91"/>
      <c r="D3121" s="91"/>
      <c r="E3121" s="91"/>
      <c r="F3121" s="91"/>
      <c r="G3121" s="91"/>
      <c r="H3121" s="91"/>
      <c r="I3121" s="91">
        <f>Parts_Purchase[[#This Row],[Qty In]]*Parts_Purchase[[#This Row],[MRP]]</f>
        <v>0</v>
      </c>
      <c r="J3121" s="14">
        <f t="shared" si="106"/>
        <v>1</v>
      </c>
      <c r="K3121" s="37">
        <f t="shared" si="107"/>
        <v>1900</v>
      </c>
    </row>
    <row r="3122" spans="1:11" x14ac:dyDescent="0.35">
      <c r="A3122" s="90"/>
      <c r="B3122" s="100"/>
      <c r="C3122" s="91"/>
      <c r="D3122" s="91"/>
      <c r="E3122" s="91"/>
      <c r="F3122" s="91"/>
      <c r="G3122" s="91"/>
      <c r="H3122" s="91"/>
      <c r="I3122" s="91">
        <f>Parts_Purchase[[#This Row],[Qty In]]*Parts_Purchase[[#This Row],[MRP]]</f>
        <v>0</v>
      </c>
      <c r="J3122" s="14">
        <f t="shared" si="106"/>
        <v>1</v>
      </c>
      <c r="K3122" s="37">
        <f t="shared" si="107"/>
        <v>1900</v>
      </c>
    </row>
    <row r="3123" spans="1:11" x14ac:dyDescent="0.35">
      <c r="A3123" s="90"/>
      <c r="B3123" s="100"/>
      <c r="C3123" s="91"/>
      <c r="D3123" s="91"/>
      <c r="E3123" s="91"/>
      <c r="F3123" s="91"/>
      <c r="G3123" s="91"/>
      <c r="H3123" s="91"/>
      <c r="I3123" s="91">
        <f>Parts_Purchase[[#This Row],[Qty In]]*Parts_Purchase[[#This Row],[MRP]]</f>
        <v>0</v>
      </c>
      <c r="J3123" s="14">
        <f t="shared" si="106"/>
        <v>1</v>
      </c>
      <c r="K3123" s="37">
        <f t="shared" si="107"/>
        <v>1900</v>
      </c>
    </row>
    <row r="3124" spans="1:11" x14ac:dyDescent="0.35">
      <c r="A3124" s="90"/>
      <c r="B3124" s="100"/>
      <c r="C3124" s="91"/>
      <c r="D3124" s="91"/>
      <c r="E3124" s="91"/>
      <c r="F3124" s="91"/>
      <c r="G3124" s="91"/>
      <c r="H3124" s="91"/>
      <c r="I3124" s="91">
        <f>Parts_Purchase[[#This Row],[Qty In]]*Parts_Purchase[[#This Row],[MRP]]</f>
        <v>0</v>
      </c>
      <c r="J3124" s="14">
        <f t="shared" si="106"/>
        <v>1</v>
      </c>
      <c r="K3124" s="37">
        <f t="shared" si="107"/>
        <v>1900</v>
      </c>
    </row>
    <row r="3125" spans="1:11" x14ac:dyDescent="0.35">
      <c r="A3125" s="90"/>
      <c r="B3125" s="100"/>
      <c r="C3125" s="91"/>
      <c r="D3125" s="91"/>
      <c r="E3125" s="91"/>
      <c r="F3125" s="91"/>
      <c r="G3125" s="91"/>
      <c r="H3125" s="91"/>
      <c r="I3125" s="91">
        <f>Parts_Purchase[[#This Row],[Qty In]]*Parts_Purchase[[#This Row],[MRP]]</f>
        <v>0</v>
      </c>
      <c r="J3125" s="14">
        <f t="shared" si="106"/>
        <v>1</v>
      </c>
      <c r="K3125" s="37">
        <f t="shared" si="107"/>
        <v>1900</v>
      </c>
    </row>
    <row r="3126" spans="1:11" x14ac:dyDescent="0.35">
      <c r="A3126" s="90"/>
      <c r="B3126" s="100"/>
      <c r="C3126" s="91"/>
      <c r="D3126" s="91"/>
      <c r="E3126" s="91"/>
      <c r="F3126" s="91"/>
      <c r="G3126" s="91"/>
      <c r="H3126" s="91"/>
      <c r="I3126" s="91">
        <f>Parts_Purchase[[#This Row],[Qty In]]*Parts_Purchase[[#This Row],[MRP]]</f>
        <v>0</v>
      </c>
      <c r="J3126" s="14">
        <f t="shared" si="106"/>
        <v>1</v>
      </c>
      <c r="K3126" s="37">
        <f t="shared" si="107"/>
        <v>1900</v>
      </c>
    </row>
    <row r="3127" spans="1:11" x14ac:dyDescent="0.35">
      <c r="A3127" s="90"/>
      <c r="B3127" s="100"/>
      <c r="C3127" s="91"/>
      <c r="D3127" s="91"/>
      <c r="E3127" s="91"/>
      <c r="F3127" s="91"/>
      <c r="G3127" s="91"/>
      <c r="H3127" s="91"/>
      <c r="I3127" s="91">
        <f>Parts_Purchase[[#This Row],[Qty In]]*Parts_Purchase[[#This Row],[MRP]]</f>
        <v>0</v>
      </c>
      <c r="J3127" s="14">
        <f t="shared" si="106"/>
        <v>1</v>
      </c>
      <c r="K3127" s="37">
        <f t="shared" si="107"/>
        <v>1900</v>
      </c>
    </row>
    <row r="3128" spans="1:11" x14ac:dyDescent="0.35">
      <c r="A3128" s="90"/>
      <c r="B3128" s="100"/>
      <c r="C3128" s="91"/>
      <c r="D3128" s="91"/>
      <c r="E3128" s="91"/>
      <c r="F3128" s="91"/>
      <c r="G3128" s="91"/>
      <c r="H3128" s="91"/>
      <c r="I3128" s="91">
        <f>Parts_Purchase[[#This Row],[Qty In]]*Parts_Purchase[[#This Row],[MRP]]</f>
        <v>0</v>
      </c>
      <c r="J3128" s="14">
        <f t="shared" si="106"/>
        <v>1</v>
      </c>
      <c r="K3128" s="37">
        <f t="shared" si="107"/>
        <v>1900</v>
      </c>
    </row>
    <row r="3129" spans="1:11" x14ac:dyDescent="0.35">
      <c r="A3129" s="90"/>
      <c r="B3129" s="100"/>
      <c r="C3129" s="91"/>
      <c r="D3129" s="91"/>
      <c r="E3129" s="91"/>
      <c r="F3129" s="91"/>
      <c r="G3129" s="91"/>
      <c r="H3129" s="91"/>
      <c r="I3129" s="91">
        <f>Parts_Purchase[[#This Row],[Qty In]]*Parts_Purchase[[#This Row],[MRP]]</f>
        <v>0</v>
      </c>
      <c r="J3129" s="14">
        <f t="shared" si="106"/>
        <v>1</v>
      </c>
      <c r="K3129" s="37">
        <f t="shared" si="107"/>
        <v>1900</v>
      </c>
    </row>
    <row r="3130" spans="1:11" x14ac:dyDescent="0.35">
      <c r="A3130" s="90"/>
      <c r="B3130" s="100"/>
      <c r="C3130" s="91"/>
      <c r="D3130" s="91"/>
      <c r="E3130" s="91"/>
      <c r="F3130" s="91"/>
      <c r="G3130" s="91"/>
      <c r="H3130" s="91"/>
      <c r="I3130" s="91">
        <f>Parts_Purchase[[#This Row],[Qty In]]*Parts_Purchase[[#This Row],[MRP]]</f>
        <v>0</v>
      </c>
      <c r="J3130" s="14">
        <f t="shared" si="106"/>
        <v>1</v>
      </c>
      <c r="K3130" s="37">
        <f t="shared" si="107"/>
        <v>1900</v>
      </c>
    </row>
    <row r="3131" spans="1:11" x14ac:dyDescent="0.35">
      <c r="A3131" s="90"/>
      <c r="B3131" s="100"/>
      <c r="C3131" s="91"/>
      <c r="D3131" s="91"/>
      <c r="E3131" s="91"/>
      <c r="F3131" s="91"/>
      <c r="G3131" s="91"/>
      <c r="H3131" s="91"/>
      <c r="I3131" s="91">
        <f>Parts_Purchase[[#This Row],[Qty In]]*Parts_Purchase[[#This Row],[MRP]]</f>
        <v>0</v>
      </c>
      <c r="J3131" s="14">
        <f t="shared" si="106"/>
        <v>1</v>
      </c>
      <c r="K3131" s="37">
        <f t="shared" si="107"/>
        <v>1900</v>
      </c>
    </row>
    <row r="3132" spans="1:11" x14ac:dyDescent="0.35">
      <c r="A3132" s="90"/>
      <c r="B3132" s="100"/>
      <c r="C3132" s="91"/>
      <c r="D3132" s="91"/>
      <c r="E3132" s="91"/>
      <c r="F3132" s="91"/>
      <c r="G3132" s="91"/>
      <c r="H3132" s="91"/>
      <c r="I3132" s="91">
        <f>Parts_Purchase[[#This Row],[Qty In]]*Parts_Purchase[[#This Row],[MRP]]</f>
        <v>0</v>
      </c>
      <c r="J3132" s="14">
        <f t="shared" si="106"/>
        <v>1</v>
      </c>
      <c r="K3132" s="37">
        <f t="shared" si="107"/>
        <v>1900</v>
      </c>
    </row>
    <row r="3133" spans="1:11" x14ac:dyDescent="0.35">
      <c r="A3133" s="90"/>
      <c r="B3133" s="100"/>
      <c r="C3133" s="91"/>
      <c r="D3133" s="91"/>
      <c r="E3133" s="91"/>
      <c r="F3133" s="91"/>
      <c r="G3133" s="91"/>
      <c r="H3133" s="91"/>
      <c r="I3133" s="91">
        <f>Parts_Purchase[[#This Row],[Qty In]]*Parts_Purchase[[#This Row],[MRP]]</f>
        <v>0</v>
      </c>
      <c r="J3133" s="14">
        <f t="shared" ref="J3133:J3196" si="108">MONTH(B3133)</f>
        <v>1</v>
      </c>
      <c r="K3133" s="37">
        <f t="shared" ref="K3133:K3196" si="109">YEAR(B3133)</f>
        <v>1900</v>
      </c>
    </row>
    <row r="3134" spans="1:11" x14ac:dyDescent="0.35">
      <c r="A3134" s="90"/>
      <c r="B3134" s="100"/>
      <c r="C3134" s="91"/>
      <c r="D3134" s="91"/>
      <c r="E3134" s="91"/>
      <c r="F3134" s="91"/>
      <c r="G3134" s="91"/>
      <c r="H3134" s="91"/>
      <c r="I3134" s="91">
        <f>Parts_Purchase[[#This Row],[Qty In]]*Parts_Purchase[[#This Row],[MRP]]</f>
        <v>0</v>
      </c>
      <c r="J3134" s="14">
        <f t="shared" si="108"/>
        <v>1</v>
      </c>
      <c r="K3134" s="37">
        <f t="shared" si="109"/>
        <v>1900</v>
      </c>
    </row>
    <row r="3135" spans="1:11" x14ac:dyDescent="0.35">
      <c r="A3135" s="90"/>
      <c r="B3135" s="100"/>
      <c r="C3135" s="91"/>
      <c r="D3135" s="91"/>
      <c r="E3135" s="91"/>
      <c r="F3135" s="91"/>
      <c r="G3135" s="91"/>
      <c r="H3135" s="91"/>
      <c r="I3135" s="91">
        <f>Parts_Purchase[[#This Row],[Qty In]]*Parts_Purchase[[#This Row],[MRP]]</f>
        <v>0</v>
      </c>
      <c r="J3135" s="14">
        <f t="shared" si="108"/>
        <v>1</v>
      </c>
      <c r="K3135" s="37">
        <f t="shared" si="109"/>
        <v>1900</v>
      </c>
    </row>
    <row r="3136" spans="1:11" x14ac:dyDescent="0.35">
      <c r="A3136" s="90"/>
      <c r="B3136" s="100"/>
      <c r="C3136" s="91"/>
      <c r="D3136" s="91"/>
      <c r="E3136" s="91"/>
      <c r="F3136" s="91"/>
      <c r="G3136" s="91"/>
      <c r="H3136" s="91"/>
      <c r="I3136" s="91">
        <f>Parts_Purchase[[#This Row],[Qty In]]*Parts_Purchase[[#This Row],[MRP]]</f>
        <v>0</v>
      </c>
      <c r="J3136" s="14">
        <f t="shared" si="108"/>
        <v>1</v>
      </c>
      <c r="K3136" s="37">
        <f t="shared" si="109"/>
        <v>1900</v>
      </c>
    </row>
    <row r="3137" spans="1:11" x14ac:dyDescent="0.35">
      <c r="A3137" s="90"/>
      <c r="B3137" s="100"/>
      <c r="C3137" s="91"/>
      <c r="D3137" s="91"/>
      <c r="E3137" s="91"/>
      <c r="F3137" s="91"/>
      <c r="G3137" s="91"/>
      <c r="H3137" s="91"/>
      <c r="I3137" s="91">
        <f>Parts_Purchase[[#This Row],[Qty In]]*Parts_Purchase[[#This Row],[MRP]]</f>
        <v>0</v>
      </c>
      <c r="J3137" s="14">
        <f t="shared" si="108"/>
        <v>1</v>
      </c>
      <c r="K3137" s="37">
        <f t="shared" si="109"/>
        <v>1900</v>
      </c>
    </row>
    <row r="3138" spans="1:11" x14ac:dyDescent="0.35">
      <c r="A3138" s="90"/>
      <c r="B3138" s="100"/>
      <c r="C3138" s="91"/>
      <c r="D3138" s="91"/>
      <c r="E3138" s="91"/>
      <c r="F3138" s="91"/>
      <c r="G3138" s="91"/>
      <c r="H3138" s="91"/>
      <c r="I3138" s="91">
        <f>Parts_Purchase[[#This Row],[Qty In]]*Parts_Purchase[[#This Row],[MRP]]</f>
        <v>0</v>
      </c>
      <c r="J3138" s="14">
        <f t="shared" si="108"/>
        <v>1</v>
      </c>
      <c r="K3138" s="37">
        <f t="shared" si="109"/>
        <v>1900</v>
      </c>
    </row>
    <row r="3139" spans="1:11" x14ac:dyDescent="0.35">
      <c r="A3139" s="90"/>
      <c r="B3139" s="100"/>
      <c r="C3139" s="91"/>
      <c r="D3139" s="91"/>
      <c r="E3139" s="91"/>
      <c r="F3139" s="91"/>
      <c r="G3139" s="91"/>
      <c r="H3139" s="91"/>
      <c r="I3139" s="91">
        <f>Parts_Purchase[[#This Row],[Qty In]]*Parts_Purchase[[#This Row],[MRP]]</f>
        <v>0</v>
      </c>
      <c r="J3139" s="14">
        <f t="shared" si="108"/>
        <v>1</v>
      </c>
      <c r="K3139" s="37">
        <f t="shared" si="109"/>
        <v>1900</v>
      </c>
    </row>
    <row r="3140" spans="1:11" x14ac:dyDescent="0.35">
      <c r="A3140" s="90"/>
      <c r="B3140" s="100"/>
      <c r="C3140" s="91"/>
      <c r="D3140" s="91"/>
      <c r="E3140" s="91"/>
      <c r="F3140" s="91"/>
      <c r="G3140" s="91"/>
      <c r="H3140" s="91"/>
      <c r="I3140" s="91">
        <f>Parts_Purchase[[#This Row],[Qty In]]*Parts_Purchase[[#This Row],[MRP]]</f>
        <v>0</v>
      </c>
      <c r="J3140" s="14">
        <f t="shared" si="108"/>
        <v>1</v>
      </c>
      <c r="K3140" s="37">
        <f t="shared" si="109"/>
        <v>1900</v>
      </c>
    </row>
    <row r="3141" spans="1:11" x14ac:dyDescent="0.35">
      <c r="A3141" s="90"/>
      <c r="B3141" s="100"/>
      <c r="C3141" s="91"/>
      <c r="D3141" s="91"/>
      <c r="E3141" s="91"/>
      <c r="F3141" s="91"/>
      <c r="G3141" s="91"/>
      <c r="H3141" s="91"/>
      <c r="I3141" s="91">
        <f>Parts_Purchase[[#This Row],[Qty In]]*Parts_Purchase[[#This Row],[MRP]]</f>
        <v>0</v>
      </c>
      <c r="J3141" s="14">
        <f t="shared" si="108"/>
        <v>1</v>
      </c>
      <c r="K3141" s="37">
        <f t="shared" si="109"/>
        <v>1900</v>
      </c>
    </row>
    <row r="3142" spans="1:11" x14ac:dyDescent="0.35">
      <c r="A3142" s="90"/>
      <c r="B3142" s="100"/>
      <c r="C3142" s="91"/>
      <c r="D3142" s="91"/>
      <c r="E3142" s="91"/>
      <c r="F3142" s="91"/>
      <c r="G3142" s="91"/>
      <c r="H3142" s="91"/>
      <c r="I3142" s="91">
        <f>Parts_Purchase[[#This Row],[Qty In]]*Parts_Purchase[[#This Row],[MRP]]</f>
        <v>0</v>
      </c>
      <c r="J3142" s="14">
        <f t="shared" si="108"/>
        <v>1</v>
      </c>
      <c r="K3142" s="37">
        <f t="shared" si="109"/>
        <v>1900</v>
      </c>
    </row>
    <row r="3143" spans="1:11" x14ac:dyDescent="0.35">
      <c r="A3143" s="90"/>
      <c r="B3143" s="100"/>
      <c r="C3143" s="91"/>
      <c r="D3143" s="91"/>
      <c r="E3143" s="91"/>
      <c r="F3143" s="91"/>
      <c r="G3143" s="91"/>
      <c r="H3143" s="91"/>
      <c r="I3143" s="91">
        <f>Parts_Purchase[[#This Row],[Qty In]]*Parts_Purchase[[#This Row],[MRP]]</f>
        <v>0</v>
      </c>
      <c r="J3143" s="14">
        <f t="shared" si="108"/>
        <v>1</v>
      </c>
      <c r="K3143" s="37">
        <f t="shared" si="109"/>
        <v>1900</v>
      </c>
    </row>
    <row r="3144" spans="1:11" x14ac:dyDescent="0.35">
      <c r="A3144" s="90"/>
      <c r="B3144" s="100"/>
      <c r="C3144" s="91"/>
      <c r="D3144" s="91"/>
      <c r="E3144" s="91"/>
      <c r="F3144" s="91"/>
      <c r="G3144" s="91"/>
      <c r="H3144" s="91"/>
      <c r="I3144" s="91">
        <f>Parts_Purchase[[#This Row],[Qty In]]*Parts_Purchase[[#This Row],[MRP]]</f>
        <v>0</v>
      </c>
      <c r="J3144" s="14">
        <f t="shared" si="108"/>
        <v>1</v>
      </c>
      <c r="K3144" s="37">
        <f t="shared" si="109"/>
        <v>1900</v>
      </c>
    </row>
    <row r="3145" spans="1:11" x14ac:dyDescent="0.35">
      <c r="A3145" s="90"/>
      <c r="B3145" s="100"/>
      <c r="C3145" s="91"/>
      <c r="D3145" s="91"/>
      <c r="E3145" s="91"/>
      <c r="F3145" s="91"/>
      <c r="G3145" s="91"/>
      <c r="H3145" s="91"/>
      <c r="I3145" s="91">
        <f>Parts_Purchase[[#This Row],[Qty In]]*Parts_Purchase[[#This Row],[MRP]]</f>
        <v>0</v>
      </c>
      <c r="J3145" s="14">
        <f t="shared" si="108"/>
        <v>1</v>
      </c>
      <c r="K3145" s="37">
        <f t="shared" si="109"/>
        <v>1900</v>
      </c>
    </row>
    <row r="3146" spans="1:11" x14ac:dyDescent="0.35">
      <c r="A3146" s="90"/>
      <c r="B3146" s="100"/>
      <c r="C3146" s="91"/>
      <c r="D3146" s="91"/>
      <c r="E3146" s="91"/>
      <c r="F3146" s="91"/>
      <c r="G3146" s="91"/>
      <c r="H3146" s="91"/>
      <c r="I3146" s="91">
        <f>Parts_Purchase[[#This Row],[Qty In]]*Parts_Purchase[[#This Row],[MRP]]</f>
        <v>0</v>
      </c>
      <c r="J3146" s="14">
        <f t="shared" si="108"/>
        <v>1</v>
      </c>
      <c r="K3146" s="37">
        <f t="shared" si="109"/>
        <v>1900</v>
      </c>
    </row>
    <row r="3147" spans="1:11" x14ac:dyDescent="0.35">
      <c r="A3147" s="90"/>
      <c r="B3147" s="100"/>
      <c r="C3147" s="91"/>
      <c r="D3147" s="91"/>
      <c r="E3147" s="91"/>
      <c r="F3147" s="91"/>
      <c r="G3147" s="91"/>
      <c r="H3147" s="91"/>
      <c r="I3147" s="91">
        <f>Parts_Purchase[[#This Row],[Qty In]]*Parts_Purchase[[#This Row],[MRP]]</f>
        <v>0</v>
      </c>
      <c r="J3147" s="14">
        <f t="shared" si="108"/>
        <v>1</v>
      </c>
      <c r="K3147" s="37">
        <f t="shared" si="109"/>
        <v>1900</v>
      </c>
    </row>
    <row r="3148" spans="1:11" x14ac:dyDescent="0.35">
      <c r="A3148" s="90"/>
      <c r="B3148" s="100"/>
      <c r="C3148" s="91"/>
      <c r="D3148" s="91"/>
      <c r="E3148" s="91"/>
      <c r="F3148" s="91"/>
      <c r="G3148" s="91"/>
      <c r="H3148" s="91"/>
      <c r="I3148" s="91">
        <f>Parts_Purchase[[#This Row],[Qty In]]*Parts_Purchase[[#This Row],[MRP]]</f>
        <v>0</v>
      </c>
      <c r="J3148" s="14">
        <f t="shared" si="108"/>
        <v>1</v>
      </c>
      <c r="K3148" s="37">
        <f t="shared" si="109"/>
        <v>1900</v>
      </c>
    </row>
    <row r="3149" spans="1:11" x14ac:dyDescent="0.35">
      <c r="A3149" s="90"/>
      <c r="B3149" s="100"/>
      <c r="C3149" s="91"/>
      <c r="D3149" s="91"/>
      <c r="E3149" s="91"/>
      <c r="F3149" s="91"/>
      <c r="G3149" s="91"/>
      <c r="H3149" s="91"/>
      <c r="I3149" s="91">
        <f>Parts_Purchase[[#This Row],[Qty In]]*Parts_Purchase[[#This Row],[MRP]]</f>
        <v>0</v>
      </c>
      <c r="J3149" s="14">
        <f t="shared" si="108"/>
        <v>1</v>
      </c>
      <c r="K3149" s="37">
        <f t="shared" si="109"/>
        <v>1900</v>
      </c>
    </row>
    <row r="3150" spans="1:11" x14ac:dyDescent="0.35">
      <c r="A3150" s="90"/>
      <c r="B3150" s="100"/>
      <c r="C3150" s="91"/>
      <c r="D3150" s="91"/>
      <c r="E3150" s="91"/>
      <c r="F3150" s="91"/>
      <c r="G3150" s="91"/>
      <c r="H3150" s="91"/>
      <c r="I3150" s="91">
        <f>Parts_Purchase[[#This Row],[Qty In]]*Parts_Purchase[[#This Row],[MRP]]</f>
        <v>0</v>
      </c>
      <c r="J3150" s="14">
        <f t="shared" si="108"/>
        <v>1</v>
      </c>
      <c r="K3150" s="37">
        <f t="shared" si="109"/>
        <v>1900</v>
      </c>
    </row>
    <row r="3151" spans="1:11" x14ac:dyDescent="0.35">
      <c r="A3151" s="90"/>
      <c r="B3151" s="100"/>
      <c r="C3151" s="91"/>
      <c r="D3151" s="91"/>
      <c r="E3151" s="91"/>
      <c r="F3151" s="91"/>
      <c r="G3151" s="91"/>
      <c r="H3151" s="91"/>
      <c r="I3151" s="91">
        <f>Parts_Purchase[[#This Row],[Qty In]]*Parts_Purchase[[#This Row],[MRP]]</f>
        <v>0</v>
      </c>
      <c r="J3151" s="14">
        <f t="shared" si="108"/>
        <v>1</v>
      </c>
      <c r="K3151" s="37">
        <f t="shared" si="109"/>
        <v>1900</v>
      </c>
    </row>
    <row r="3152" spans="1:11" x14ac:dyDescent="0.35">
      <c r="A3152" s="90"/>
      <c r="B3152" s="100"/>
      <c r="C3152" s="91"/>
      <c r="D3152" s="91"/>
      <c r="E3152" s="91"/>
      <c r="F3152" s="91"/>
      <c r="G3152" s="91"/>
      <c r="H3152" s="91"/>
      <c r="I3152" s="91">
        <f>Parts_Purchase[[#This Row],[Qty In]]*Parts_Purchase[[#This Row],[MRP]]</f>
        <v>0</v>
      </c>
      <c r="J3152" s="14">
        <f t="shared" si="108"/>
        <v>1</v>
      </c>
      <c r="K3152" s="37">
        <f t="shared" si="109"/>
        <v>1900</v>
      </c>
    </row>
    <row r="3153" spans="1:11" x14ac:dyDescent="0.35">
      <c r="A3153" s="90"/>
      <c r="B3153" s="100"/>
      <c r="C3153" s="91"/>
      <c r="D3153" s="91"/>
      <c r="E3153" s="91"/>
      <c r="F3153" s="91"/>
      <c r="G3153" s="91"/>
      <c r="H3153" s="91"/>
      <c r="I3153" s="91">
        <f>Parts_Purchase[[#This Row],[Qty In]]*Parts_Purchase[[#This Row],[MRP]]</f>
        <v>0</v>
      </c>
      <c r="J3153" s="14">
        <f t="shared" si="108"/>
        <v>1</v>
      </c>
      <c r="K3153" s="37">
        <f t="shared" si="109"/>
        <v>1900</v>
      </c>
    </row>
    <row r="3154" spans="1:11" x14ac:dyDescent="0.35">
      <c r="A3154" s="90"/>
      <c r="B3154" s="100"/>
      <c r="C3154" s="91"/>
      <c r="D3154" s="91"/>
      <c r="E3154" s="91"/>
      <c r="F3154" s="91"/>
      <c r="G3154" s="91"/>
      <c r="H3154" s="91"/>
      <c r="I3154" s="91">
        <f>Parts_Purchase[[#This Row],[Qty In]]*Parts_Purchase[[#This Row],[MRP]]</f>
        <v>0</v>
      </c>
      <c r="J3154" s="14">
        <f t="shared" si="108"/>
        <v>1</v>
      </c>
      <c r="K3154" s="37">
        <f t="shared" si="109"/>
        <v>1900</v>
      </c>
    </row>
    <row r="3155" spans="1:11" x14ac:dyDescent="0.35">
      <c r="A3155" s="90"/>
      <c r="B3155" s="100"/>
      <c r="C3155" s="91"/>
      <c r="D3155" s="91"/>
      <c r="E3155" s="91"/>
      <c r="F3155" s="91"/>
      <c r="G3155" s="91"/>
      <c r="H3155" s="91"/>
      <c r="I3155" s="91">
        <f>Parts_Purchase[[#This Row],[Qty In]]*Parts_Purchase[[#This Row],[MRP]]</f>
        <v>0</v>
      </c>
      <c r="J3155" s="14">
        <f t="shared" si="108"/>
        <v>1</v>
      </c>
      <c r="K3155" s="37">
        <f t="shared" si="109"/>
        <v>1900</v>
      </c>
    </row>
    <row r="3156" spans="1:11" x14ac:dyDescent="0.35">
      <c r="A3156" s="90"/>
      <c r="B3156" s="100"/>
      <c r="C3156" s="91"/>
      <c r="D3156" s="91"/>
      <c r="E3156" s="91"/>
      <c r="F3156" s="91"/>
      <c r="G3156" s="91"/>
      <c r="H3156" s="91"/>
      <c r="I3156" s="91">
        <f>Parts_Purchase[[#This Row],[Qty In]]*Parts_Purchase[[#This Row],[MRP]]</f>
        <v>0</v>
      </c>
      <c r="J3156" s="14">
        <f t="shared" si="108"/>
        <v>1</v>
      </c>
      <c r="K3156" s="37">
        <f t="shared" si="109"/>
        <v>1900</v>
      </c>
    </row>
    <row r="3157" spans="1:11" x14ac:dyDescent="0.35">
      <c r="A3157" s="90"/>
      <c r="B3157" s="100"/>
      <c r="C3157" s="91"/>
      <c r="D3157" s="91"/>
      <c r="E3157" s="91"/>
      <c r="F3157" s="91"/>
      <c r="G3157" s="91"/>
      <c r="H3157" s="91"/>
      <c r="I3157" s="91">
        <f>Parts_Purchase[[#This Row],[Qty In]]*Parts_Purchase[[#This Row],[MRP]]</f>
        <v>0</v>
      </c>
      <c r="J3157" s="14">
        <f t="shared" si="108"/>
        <v>1</v>
      </c>
      <c r="K3157" s="37">
        <f t="shared" si="109"/>
        <v>1900</v>
      </c>
    </row>
    <row r="3158" spans="1:11" x14ac:dyDescent="0.35">
      <c r="A3158" s="90"/>
      <c r="B3158" s="100"/>
      <c r="C3158" s="91"/>
      <c r="D3158" s="91"/>
      <c r="E3158" s="91"/>
      <c r="F3158" s="91"/>
      <c r="G3158" s="91"/>
      <c r="H3158" s="91"/>
      <c r="I3158" s="91">
        <f>Parts_Purchase[[#This Row],[Qty In]]*Parts_Purchase[[#This Row],[MRP]]</f>
        <v>0</v>
      </c>
      <c r="J3158" s="14">
        <f t="shared" si="108"/>
        <v>1</v>
      </c>
      <c r="K3158" s="37">
        <f t="shared" si="109"/>
        <v>1900</v>
      </c>
    </row>
    <row r="3159" spans="1:11" x14ac:dyDescent="0.35">
      <c r="A3159" s="90"/>
      <c r="B3159" s="100"/>
      <c r="C3159" s="91"/>
      <c r="D3159" s="91"/>
      <c r="E3159" s="91"/>
      <c r="F3159" s="91"/>
      <c r="G3159" s="91"/>
      <c r="H3159" s="91"/>
      <c r="I3159" s="91">
        <f>Parts_Purchase[[#This Row],[Qty In]]*Parts_Purchase[[#This Row],[MRP]]</f>
        <v>0</v>
      </c>
      <c r="J3159" s="14">
        <f t="shared" si="108"/>
        <v>1</v>
      </c>
      <c r="K3159" s="37">
        <f t="shared" si="109"/>
        <v>1900</v>
      </c>
    </row>
    <row r="3160" spans="1:11" x14ac:dyDescent="0.35">
      <c r="A3160" s="90"/>
      <c r="B3160" s="100"/>
      <c r="C3160" s="91"/>
      <c r="D3160" s="91"/>
      <c r="E3160" s="91"/>
      <c r="F3160" s="91"/>
      <c r="G3160" s="91"/>
      <c r="H3160" s="91"/>
      <c r="I3160" s="91">
        <f>Parts_Purchase[[#This Row],[Qty In]]*Parts_Purchase[[#This Row],[MRP]]</f>
        <v>0</v>
      </c>
      <c r="J3160" s="14">
        <f t="shared" si="108"/>
        <v>1</v>
      </c>
      <c r="K3160" s="37">
        <f t="shared" si="109"/>
        <v>1900</v>
      </c>
    </row>
    <row r="3161" spans="1:11" x14ac:dyDescent="0.35">
      <c r="A3161" s="90"/>
      <c r="B3161" s="100"/>
      <c r="C3161" s="91"/>
      <c r="D3161" s="91"/>
      <c r="E3161" s="91"/>
      <c r="F3161" s="91"/>
      <c r="G3161" s="91"/>
      <c r="H3161" s="91"/>
      <c r="I3161" s="91">
        <f>Parts_Purchase[[#This Row],[Qty In]]*Parts_Purchase[[#This Row],[MRP]]</f>
        <v>0</v>
      </c>
      <c r="J3161" s="14">
        <f t="shared" si="108"/>
        <v>1</v>
      </c>
      <c r="K3161" s="37">
        <f t="shared" si="109"/>
        <v>1900</v>
      </c>
    </row>
    <row r="3162" spans="1:11" x14ac:dyDescent="0.35">
      <c r="A3162" s="90"/>
      <c r="B3162" s="100"/>
      <c r="C3162" s="91"/>
      <c r="D3162" s="91"/>
      <c r="E3162" s="91"/>
      <c r="F3162" s="91"/>
      <c r="G3162" s="91"/>
      <c r="H3162" s="91"/>
      <c r="I3162" s="91">
        <f>Parts_Purchase[[#This Row],[Qty In]]*Parts_Purchase[[#This Row],[MRP]]</f>
        <v>0</v>
      </c>
      <c r="J3162" s="14">
        <f t="shared" si="108"/>
        <v>1</v>
      </c>
      <c r="K3162" s="37">
        <f t="shared" si="109"/>
        <v>1900</v>
      </c>
    </row>
    <row r="3163" spans="1:11" x14ac:dyDescent="0.35">
      <c r="A3163" s="90"/>
      <c r="B3163" s="100"/>
      <c r="C3163" s="91"/>
      <c r="D3163" s="91"/>
      <c r="E3163" s="91"/>
      <c r="F3163" s="91"/>
      <c r="G3163" s="91"/>
      <c r="H3163" s="91"/>
      <c r="I3163" s="91">
        <f>Parts_Purchase[[#This Row],[Qty In]]*Parts_Purchase[[#This Row],[MRP]]</f>
        <v>0</v>
      </c>
      <c r="J3163" s="14">
        <f t="shared" si="108"/>
        <v>1</v>
      </c>
      <c r="K3163" s="37">
        <f t="shared" si="109"/>
        <v>1900</v>
      </c>
    </row>
    <row r="3164" spans="1:11" x14ac:dyDescent="0.35">
      <c r="A3164" s="90"/>
      <c r="B3164" s="100"/>
      <c r="C3164" s="91"/>
      <c r="D3164" s="91"/>
      <c r="E3164" s="91"/>
      <c r="F3164" s="91"/>
      <c r="G3164" s="91"/>
      <c r="H3164" s="91"/>
      <c r="I3164" s="91">
        <f>Parts_Purchase[[#This Row],[Qty In]]*Parts_Purchase[[#This Row],[MRP]]</f>
        <v>0</v>
      </c>
      <c r="J3164" s="14">
        <f t="shared" si="108"/>
        <v>1</v>
      </c>
      <c r="K3164" s="37">
        <f t="shared" si="109"/>
        <v>1900</v>
      </c>
    </row>
    <row r="3165" spans="1:11" x14ac:dyDescent="0.35">
      <c r="A3165" s="90"/>
      <c r="B3165" s="100"/>
      <c r="C3165" s="91"/>
      <c r="D3165" s="91"/>
      <c r="E3165" s="91"/>
      <c r="F3165" s="91"/>
      <c r="G3165" s="91"/>
      <c r="H3165" s="91"/>
      <c r="I3165" s="91">
        <f>Parts_Purchase[[#This Row],[Qty In]]*Parts_Purchase[[#This Row],[MRP]]</f>
        <v>0</v>
      </c>
      <c r="J3165" s="14">
        <f t="shared" si="108"/>
        <v>1</v>
      </c>
      <c r="K3165" s="37">
        <f t="shared" si="109"/>
        <v>1900</v>
      </c>
    </row>
    <row r="3166" spans="1:11" x14ac:dyDescent="0.35">
      <c r="A3166" s="90"/>
      <c r="B3166" s="100"/>
      <c r="C3166" s="91"/>
      <c r="D3166" s="91"/>
      <c r="E3166" s="91"/>
      <c r="F3166" s="91"/>
      <c r="G3166" s="91"/>
      <c r="H3166" s="91"/>
      <c r="I3166" s="91">
        <f>Parts_Purchase[[#This Row],[Qty In]]*Parts_Purchase[[#This Row],[MRP]]</f>
        <v>0</v>
      </c>
      <c r="J3166" s="14">
        <f t="shared" si="108"/>
        <v>1</v>
      </c>
      <c r="K3166" s="37">
        <f t="shared" si="109"/>
        <v>1900</v>
      </c>
    </row>
    <row r="3167" spans="1:11" x14ac:dyDescent="0.35">
      <c r="A3167" s="90"/>
      <c r="B3167" s="100"/>
      <c r="C3167" s="91"/>
      <c r="D3167" s="91"/>
      <c r="E3167" s="91"/>
      <c r="F3167" s="91"/>
      <c r="G3167" s="91"/>
      <c r="H3167" s="91"/>
      <c r="I3167" s="91">
        <f>Parts_Purchase[[#This Row],[Qty In]]*Parts_Purchase[[#This Row],[MRP]]</f>
        <v>0</v>
      </c>
      <c r="J3167" s="14">
        <f t="shared" si="108"/>
        <v>1</v>
      </c>
      <c r="K3167" s="37">
        <f t="shared" si="109"/>
        <v>1900</v>
      </c>
    </row>
    <row r="3168" spans="1:11" x14ac:dyDescent="0.35">
      <c r="A3168" s="90"/>
      <c r="B3168" s="100"/>
      <c r="C3168" s="91"/>
      <c r="D3168" s="91"/>
      <c r="E3168" s="91"/>
      <c r="F3168" s="91"/>
      <c r="G3168" s="91"/>
      <c r="H3168" s="91"/>
      <c r="I3168" s="91">
        <f>Parts_Purchase[[#This Row],[Qty In]]*Parts_Purchase[[#This Row],[MRP]]</f>
        <v>0</v>
      </c>
      <c r="J3168" s="14">
        <f t="shared" si="108"/>
        <v>1</v>
      </c>
      <c r="K3168" s="37">
        <f t="shared" si="109"/>
        <v>1900</v>
      </c>
    </row>
    <row r="3169" spans="1:11" x14ac:dyDescent="0.35">
      <c r="A3169" s="90"/>
      <c r="B3169" s="100"/>
      <c r="C3169" s="91"/>
      <c r="D3169" s="91"/>
      <c r="E3169" s="91"/>
      <c r="F3169" s="91"/>
      <c r="G3169" s="91"/>
      <c r="H3169" s="91"/>
      <c r="I3169" s="91">
        <f>Parts_Purchase[[#This Row],[Qty In]]*Parts_Purchase[[#This Row],[MRP]]</f>
        <v>0</v>
      </c>
      <c r="J3169" s="14">
        <f t="shared" si="108"/>
        <v>1</v>
      </c>
      <c r="K3169" s="37">
        <f t="shared" si="109"/>
        <v>1900</v>
      </c>
    </row>
    <row r="3170" spans="1:11" x14ac:dyDescent="0.35">
      <c r="A3170" s="90"/>
      <c r="B3170" s="100"/>
      <c r="C3170" s="91"/>
      <c r="D3170" s="91"/>
      <c r="E3170" s="91"/>
      <c r="F3170" s="91"/>
      <c r="G3170" s="91"/>
      <c r="H3170" s="91"/>
      <c r="I3170" s="91">
        <f>Parts_Purchase[[#This Row],[Qty In]]*Parts_Purchase[[#This Row],[MRP]]</f>
        <v>0</v>
      </c>
      <c r="J3170" s="14">
        <f t="shared" si="108"/>
        <v>1</v>
      </c>
      <c r="K3170" s="37">
        <f t="shared" si="109"/>
        <v>1900</v>
      </c>
    </row>
    <row r="3171" spans="1:11" x14ac:dyDescent="0.35">
      <c r="A3171" s="90"/>
      <c r="B3171" s="100"/>
      <c r="C3171" s="91"/>
      <c r="D3171" s="91"/>
      <c r="E3171" s="91"/>
      <c r="F3171" s="91"/>
      <c r="G3171" s="91"/>
      <c r="H3171" s="91"/>
      <c r="I3171" s="91">
        <f>Parts_Purchase[[#This Row],[Qty In]]*Parts_Purchase[[#This Row],[MRP]]</f>
        <v>0</v>
      </c>
      <c r="J3171" s="14">
        <f t="shared" si="108"/>
        <v>1</v>
      </c>
      <c r="K3171" s="37">
        <f t="shared" si="109"/>
        <v>1900</v>
      </c>
    </row>
    <row r="3172" spans="1:11" x14ac:dyDescent="0.35">
      <c r="A3172" s="90"/>
      <c r="B3172" s="100"/>
      <c r="C3172" s="91"/>
      <c r="D3172" s="91"/>
      <c r="E3172" s="91"/>
      <c r="F3172" s="91"/>
      <c r="G3172" s="91"/>
      <c r="H3172" s="91"/>
      <c r="I3172" s="91">
        <f>Parts_Purchase[[#This Row],[Qty In]]*Parts_Purchase[[#This Row],[MRP]]</f>
        <v>0</v>
      </c>
      <c r="J3172" s="14">
        <f t="shared" si="108"/>
        <v>1</v>
      </c>
      <c r="K3172" s="37">
        <f t="shared" si="109"/>
        <v>1900</v>
      </c>
    </row>
    <row r="3173" spans="1:11" x14ac:dyDescent="0.35">
      <c r="A3173" s="90"/>
      <c r="B3173" s="100"/>
      <c r="C3173" s="91"/>
      <c r="D3173" s="91"/>
      <c r="E3173" s="91"/>
      <c r="F3173" s="91"/>
      <c r="G3173" s="91"/>
      <c r="H3173" s="91"/>
      <c r="I3173" s="91">
        <f>Parts_Purchase[[#This Row],[Qty In]]*Parts_Purchase[[#This Row],[MRP]]</f>
        <v>0</v>
      </c>
      <c r="J3173" s="14">
        <f t="shared" si="108"/>
        <v>1</v>
      </c>
      <c r="K3173" s="37">
        <f t="shared" si="109"/>
        <v>1900</v>
      </c>
    </row>
    <row r="3174" spans="1:11" x14ac:dyDescent="0.35">
      <c r="A3174" s="90"/>
      <c r="B3174" s="100"/>
      <c r="C3174" s="91"/>
      <c r="D3174" s="91"/>
      <c r="E3174" s="91"/>
      <c r="F3174" s="91"/>
      <c r="G3174" s="91"/>
      <c r="H3174" s="91"/>
      <c r="I3174" s="91">
        <f>Parts_Purchase[[#This Row],[Qty In]]*Parts_Purchase[[#This Row],[MRP]]</f>
        <v>0</v>
      </c>
      <c r="J3174" s="14">
        <f t="shared" si="108"/>
        <v>1</v>
      </c>
      <c r="K3174" s="37">
        <f t="shared" si="109"/>
        <v>1900</v>
      </c>
    </row>
    <row r="3175" spans="1:11" x14ac:dyDescent="0.35">
      <c r="A3175" s="90"/>
      <c r="B3175" s="100"/>
      <c r="C3175" s="91"/>
      <c r="D3175" s="91"/>
      <c r="E3175" s="91"/>
      <c r="F3175" s="91"/>
      <c r="G3175" s="91"/>
      <c r="H3175" s="91"/>
      <c r="I3175" s="91">
        <f>Parts_Purchase[[#This Row],[Qty In]]*Parts_Purchase[[#This Row],[MRP]]</f>
        <v>0</v>
      </c>
      <c r="J3175" s="14">
        <f t="shared" si="108"/>
        <v>1</v>
      </c>
      <c r="K3175" s="37">
        <f t="shared" si="109"/>
        <v>1900</v>
      </c>
    </row>
    <row r="3176" spans="1:11" x14ac:dyDescent="0.35">
      <c r="A3176" s="90"/>
      <c r="B3176" s="100"/>
      <c r="C3176" s="91"/>
      <c r="D3176" s="91"/>
      <c r="E3176" s="91"/>
      <c r="F3176" s="91"/>
      <c r="G3176" s="91"/>
      <c r="H3176" s="91"/>
      <c r="I3176" s="91">
        <f>Parts_Purchase[[#This Row],[Qty In]]*Parts_Purchase[[#This Row],[MRP]]</f>
        <v>0</v>
      </c>
      <c r="J3176" s="14">
        <f t="shared" si="108"/>
        <v>1</v>
      </c>
      <c r="K3176" s="37">
        <f t="shared" si="109"/>
        <v>1900</v>
      </c>
    </row>
    <row r="3177" spans="1:11" x14ac:dyDescent="0.35">
      <c r="A3177" s="90"/>
      <c r="B3177" s="100"/>
      <c r="C3177" s="91"/>
      <c r="D3177" s="91"/>
      <c r="E3177" s="91"/>
      <c r="F3177" s="91"/>
      <c r="G3177" s="91"/>
      <c r="H3177" s="91"/>
      <c r="I3177" s="91">
        <f>Parts_Purchase[[#This Row],[Qty In]]*Parts_Purchase[[#This Row],[MRP]]</f>
        <v>0</v>
      </c>
      <c r="J3177" s="14">
        <f t="shared" si="108"/>
        <v>1</v>
      </c>
      <c r="K3177" s="37">
        <f t="shared" si="109"/>
        <v>1900</v>
      </c>
    </row>
    <row r="3178" spans="1:11" x14ac:dyDescent="0.35">
      <c r="A3178" s="90"/>
      <c r="B3178" s="100"/>
      <c r="C3178" s="91"/>
      <c r="D3178" s="91"/>
      <c r="E3178" s="91"/>
      <c r="F3178" s="91"/>
      <c r="G3178" s="91"/>
      <c r="H3178" s="91"/>
      <c r="I3178" s="91">
        <f>Parts_Purchase[[#This Row],[Qty In]]*Parts_Purchase[[#This Row],[MRP]]</f>
        <v>0</v>
      </c>
      <c r="J3178" s="14">
        <f t="shared" si="108"/>
        <v>1</v>
      </c>
      <c r="K3178" s="37">
        <f t="shared" si="109"/>
        <v>1900</v>
      </c>
    </row>
    <row r="3179" spans="1:11" x14ac:dyDescent="0.35">
      <c r="A3179" s="90"/>
      <c r="B3179" s="100"/>
      <c r="C3179" s="91"/>
      <c r="D3179" s="91"/>
      <c r="E3179" s="91"/>
      <c r="F3179" s="91"/>
      <c r="G3179" s="91"/>
      <c r="H3179" s="91"/>
      <c r="I3179" s="91">
        <f>Parts_Purchase[[#This Row],[Qty In]]*Parts_Purchase[[#This Row],[MRP]]</f>
        <v>0</v>
      </c>
      <c r="J3179" s="14">
        <f t="shared" si="108"/>
        <v>1</v>
      </c>
      <c r="K3179" s="37">
        <f t="shared" si="109"/>
        <v>1900</v>
      </c>
    </row>
    <row r="3180" spans="1:11" x14ac:dyDescent="0.35">
      <c r="A3180" s="90"/>
      <c r="B3180" s="100"/>
      <c r="C3180" s="91"/>
      <c r="D3180" s="91"/>
      <c r="E3180" s="91"/>
      <c r="F3180" s="91"/>
      <c r="G3180" s="91"/>
      <c r="H3180" s="91"/>
      <c r="I3180" s="91">
        <f>Parts_Purchase[[#This Row],[Qty In]]*Parts_Purchase[[#This Row],[MRP]]</f>
        <v>0</v>
      </c>
      <c r="J3180" s="14">
        <f t="shared" si="108"/>
        <v>1</v>
      </c>
      <c r="K3180" s="37">
        <f t="shared" si="109"/>
        <v>1900</v>
      </c>
    </row>
    <row r="3181" spans="1:11" x14ac:dyDescent="0.35">
      <c r="A3181" s="90"/>
      <c r="B3181" s="100"/>
      <c r="C3181" s="91"/>
      <c r="D3181" s="91"/>
      <c r="E3181" s="91"/>
      <c r="F3181" s="91"/>
      <c r="G3181" s="91"/>
      <c r="H3181" s="91"/>
      <c r="I3181" s="91">
        <f>Parts_Purchase[[#This Row],[Qty In]]*Parts_Purchase[[#This Row],[MRP]]</f>
        <v>0</v>
      </c>
      <c r="J3181" s="14">
        <f t="shared" si="108"/>
        <v>1</v>
      </c>
      <c r="K3181" s="37">
        <f t="shared" si="109"/>
        <v>1900</v>
      </c>
    </row>
    <row r="3182" spans="1:11" x14ac:dyDescent="0.35">
      <c r="A3182" s="90"/>
      <c r="B3182" s="100"/>
      <c r="C3182" s="91"/>
      <c r="D3182" s="91"/>
      <c r="E3182" s="91"/>
      <c r="F3182" s="91"/>
      <c r="G3182" s="91"/>
      <c r="H3182" s="91"/>
      <c r="I3182" s="91">
        <f>Parts_Purchase[[#This Row],[Qty In]]*Parts_Purchase[[#This Row],[MRP]]</f>
        <v>0</v>
      </c>
      <c r="J3182" s="14">
        <f t="shared" si="108"/>
        <v>1</v>
      </c>
      <c r="K3182" s="37">
        <f t="shared" si="109"/>
        <v>1900</v>
      </c>
    </row>
    <row r="3183" spans="1:11" x14ac:dyDescent="0.35">
      <c r="A3183" s="90"/>
      <c r="B3183" s="100"/>
      <c r="C3183" s="91"/>
      <c r="D3183" s="91"/>
      <c r="E3183" s="91"/>
      <c r="F3183" s="91"/>
      <c r="G3183" s="91"/>
      <c r="H3183" s="91"/>
      <c r="I3183" s="91">
        <f>Parts_Purchase[[#This Row],[Qty In]]*Parts_Purchase[[#This Row],[MRP]]</f>
        <v>0</v>
      </c>
      <c r="J3183" s="14">
        <f t="shared" si="108"/>
        <v>1</v>
      </c>
      <c r="K3183" s="37">
        <f t="shared" si="109"/>
        <v>1900</v>
      </c>
    </row>
    <row r="3184" spans="1:11" x14ac:dyDescent="0.35">
      <c r="A3184" s="90"/>
      <c r="B3184" s="100"/>
      <c r="C3184" s="91"/>
      <c r="D3184" s="91"/>
      <c r="E3184" s="91"/>
      <c r="F3184" s="91"/>
      <c r="G3184" s="91"/>
      <c r="H3184" s="91"/>
      <c r="I3184" s="91">
        <f>Parts_Purchase[[#This Row],[Qty In]]*Parts_Purchase[[#This Row],[MRP]]</f>
        <v>0</v>
      </c>
      <c r="J3184" s="14">
        <f t="shared" si="108"/>
        <v>1</v>
      </c>
      <c r="K3184" s="37">
        <f t="shared" si="109"/>
        <v>1900</v>
      </c>
    </row>
    <row r="3185" spans="1:11" x14ac:dyDescent="0.35">
      <c r="A3185" s="90"/>
      <c r="B3185" s="100"/>
      <c r="C3185" s="91"/>
      <c r="D3185" s="91"/>
      <c r="E3185" s="91"/>
      <c r="F3185" s="91"/>
      <c r="G3185" s="91"/>
      <c r="H3185" s="91"/>
      <c r="I3185" s="91">
        <f>Parts_Purchase[[#This Row],[Qty In]]*Parts_Purchase[[#This Row],[MRP]]</f>
        <v>0</v>
      </c>
      <c r="J3185" s="14">
        <f t="shared" si="108"/>
        <v>1</v>
      </c>
      <c r="K3185" s="37">
        <f t="shared" si="109"/>
        <v>1900</v>
      </c>
    </row>
    <row r="3186" spans="1:11" x14ac:dyDescent="0.35">
      <c r="A3186" s="90"/>
      <c r="B3186" s="100"/>
      <c r="C3186" s="91"/>
      <c r="D3186" s="91"/>
      <c r="E3186" s="91"/>
      <c r="F3186" s="91"/>
      <c r="G3186" s="91"/>
      <c r="H3186" s="91"/>
      <c r="I3186" s="91">
        <f>Parts_Purchase[[#This Row],[Qty In]]*Parts_Purchase[[#This Row],[MRP]]</f>
        <v>0</v>
      </c>
      <c r="J3186" s="14">
        <f t="shared" si="108"/>
        <v>1</v>
      </c>
      <c r="K3186" s="37">
        <f t="shared" si="109"/>
        <v>1900</v>
      </c>
    </row>
    <row r="3187" spans="1:11" x14ac:dyDescent="0.35">
      <c r="A3187" s="90"/>
      <c r="B3187" s="100"/>
      <c r="C3187" s="91"/>
      <c r="D3187" s="91"/>
      <c r="E3187" s="91"/>
      <c r="F3187" s="91"/>
      <c r="G3187" s="91"/>
      <c r="H3187" s="91"/>
      <c r="I3187" s="91">
        <f>Parts_Purchase[[#This Row],[Qty In]]*Parts_Purchase[[#This Row],[MRP]]</f>
        <v>0</v>
      </c>
      <c r="J3187" s="14">
        <f t="shared" si="108"/>
        <v>1</v>
      </c>
      <c r="K3187" s="37">
        <f t="shared" si="109"/>
        <v>1900</v>
      </c>
    </row>
    <row r="3188" spans="1:11" x14ac:dyDescent="0.35">
      <c r="A3188" s="90"/>
      <c r="B3188" s="100"/>
      <c r="C3188" s="91"/>
      <c r="D3188" s="91"/>
      <c r="E3188" s="91"/>
      <c r="F3188" s="91"/>
      <c r="G3188" s="91"/>
      <c r="H3188" s="91"/>
      <c r="I3188" s="91">
        <f>Parts_Purchase[[#This Row],[Qty In]]*Parts_Purchase[[#This Row],[MRP]]</f>
        <v>0</v>
      </c>
      <c r="J3188" s="14">
        <f t="shared" si="108"/>
        <v>1</v>
      </c>
      <c r="K3188" s="37">
        <f t="shared" si="109"/>
        <v>1900</v>
      </c>
    </row>
    <row r="3189" spans="1:11" x14ac:dyDescent="0.35">
      <c r="A3189" s="90"/>
      <c r="B3189" s="100"/>
      <c r="C3189" s="91"/>
      <c r="D3189" s="91"/>
      <c r="E3189" s="91"/>
      <c r="F3189" s="91"/>
      <c r="G3189" s="91"/>
      <c r="H3189" s="91"/>
      <c r="I3189" s="91">
        <f>Parts_Purchase[[#This Row],[Qty In]]*Parts_Purchase[[#This Row],[MRP]]</f>
        <v>0</v>
      </c>
      <c r="J3189" s="14">
        <f t="shared" si="108"/>
        <v>1</v>
      </c>
      <c r="K3189" s="37">
        <f t="shared" si="109"/>
        <v>1900</v>
      </c>
    </row>
    <row r="3190" spans="1:11" x14ac:dyDescent="0.35">
      <c r="A3190" s="90"/>
      <c r="B3190" s="100"/>
      <c r="C3190" s="91"/>
      <c r="D3190" s="91"/>
      <c r="E3190" s="91"/>
      <c r="F3190" s="91"/>
      <c r="G3190" s="91"/>
      <c r="H3190" s="91"/>
      <c r="I3190" s="91">
        <f>Parts_Purchase[[#This Row],[Qty In]]*Parts_Purchase[[#This Row],[MRP]]</f>
        <v>0</v>
      </c>
      <c r="J3190" s="14">
        <f t="shared" si="108"/>
        <v>1</v>
      </c>
      <c r="K3190" s="37">
        <f t="shared" si="109"/>
        <v>1900</v>
      </c>
    </row>
    <row r="3191" spans="1:11" x14ac:dyDescent="0.35">
      <c r="A3191" s="90"/>
      <c r="B3191" s="100"/>
      <c r="C3191" s="91"/>
      <c r="D3191" s="91"/>
      <c r="E3191" s="91"/>
      <c r="F3191" s="91"/>
      <c r="G3191" s="91"/>
      <c r="H3191" s="91"/>
      <c r="I3191" s="91">
        <f>Parts_Purchase[[#This Row],[Qty In]]*Parts_Purchase[[#This Row],[MRP]]</f>
        <v>0</v>
      </c>
      <c r="J3191" s="14">
        <f t="shared" si="108"/>
        <v>1</v>
      </c>
      <c r="K3191" s="37">
        <f t="shared" si="109"/>
        <v>1900</v>
      </c>
    </row>
    <row r="3192" spans="1:11" x14ac:dyDescent="0.35">
      <c r="A3192" s="90"/>
      <c r="B3192" s="100"/>
      <c r="C3192" s="91"/>
      <c r="D3192" s="91"/>
      <c r="E3192" s="91"/>
      <c r="F3192" s="91"/>
      <c r="G3192" s="91"/>
      <c r="H3192" s="91"/>
      <c r="I3192" s="91">
        <f>Parts_Purchase[[#This Row],[Qty In]]*Parts_Purchase[[#This Row],[MRP]]</f>
        <v>0</v>
      </c>
      <c r="J3192" s="14">
        <f t="shared" si="108"/>
        <v>1</v>
      </c>
      <c r="K3192" s="37">
        <f t="shared" si="109"/>
        <v>1900</v>
      </c>
    </row>
    <row r="3193" spans="1:11" x14ac:dyDescent="0.35">
      <c r="A3193" s="90"/>
      <c r="B3193" s="100"/>
      <c r="C3193" s="91"/>
      <c r="D3193" s="91"/>
      <c r="E3193" s="91"/>
      <c r="F3193" s="91"/>
      <c r="G3193" s="91"/>
      <c r="H3193" s="91"/>
      <c r="I3193" s="91">
        <f>Parts_Purchase[[#This Row],[Qty In]]*Parts_Purchase[[#This Row],[MRP]]</f>
        <v>0</v>
      </c>
      <c r="J3193" s="14">
        <f t="shared" si="108"/>
        <v>1</v>
      </c>
      <c r="K3193" s="37">
        <f t="shared" si="109"/>
        <v>1900</v>
      </c>
    </row>
    <row r="3194" spans="1:11" x14ac:dyDescent="0.35">
      <c r="A3194" s="90"/>
      <c r="B3194" s="100"/>
      <c r="C3194" s="91"/>
      <c r="D3194" s="91"/>
      <c r="E3194" s="91"/>
      <c r="F3194" s="91"/>
      <c r="G3194" s="91"/>
      <c r="H3194" s="91"/>
      <c r="I3194" s="91">
        <f>Parts_Purchase[[#This Row],[Qty In]]*Parts_Purchase[[#This Row],[MRP]]</f>
        <v>0</v>
      </c>
      <c r="J3194" s="14">
        <f t="shared" si="108"/>
        <v>1</v>
      </c>
      <c r="K3194" s="37">
        <f t="shared" si="109"/>
        <v>1900</v>
      </c>
    </row>
    <row r="3195" spans="1:11" x14ac:dyDescent="0.35">
      <c r="A3195" s="90"/>
      <c r="B3195" s="100"/>
      <c r="C3195" s="91"/>
      <c r="D3195" s="91"/>
      <c r="E3195" s="91"/>
      <c r="F3195" s="91"/>
      <c r="G3195" s="91"/>
      <c r="H3195" s="91"/>
      <c r="I3195" s="91">
        <f>Parts_Purchase[[#This Row],[Qty In]]*Parts_Purchase[[#This Row],[MRP]]</f>
        <v>0</v>
      </c>
      <c r="J3195" s="14">
        <f t="shared" si="108"/>
        <v>1</v>
      </c>
      <c r="K3195" s="37">
        <f t="shared" si="109"/>
        <v>1900</v>
      </c>
    </row>
    <row r="3196" spans="1:11" x14ac:dyDescent="0.35">
      <c r="A3196" s="90"/>
      <c r="B3196" s="100"/>
      <c r="C3196" s="91"/>
      <c r="D3196" s="91"/>
      <c r="E3196" s="91"/>
      <c r="F3196" s="91"/>
      <c r="G3196" s="91"/>
      <c r="H3196" s="91"/>
      <c r="I3196" s="91">
        <f>Parts_Purchase[[#This Row],[Qty In]]*Parts_Purchase[[#This Row],[MRP]]</f>
        <v>0</v>
      </c>
      <c r="J3196" s="14">
        <f t="shared" si="108"/>
        <v>1</v>
      </c>
      <c r="K3196" s="37">
        <f t="shared" si="109"/>
        <v>1900</v>
      </c>
    </row>
    <row r="3197" spans="1:11" x14ac:dyDescent="0.35">
      <c r="A3197" s="90"/>
      <c r="B3197" s="100"/>
      <c r="C3197" s="91"/>
      <c r="D3197" s="91"/>
      <c r="E3197" s="91"/>
      <c r="F3197" s="91"/>
      <c r="G3197" s="91"/>
      <c r="H3197" s="91"/>
      <c r="I3197" s="91">
        <f>Parts_Purchase[[#This Row],[Qty In]]*Parts_Purchase[[#This Row],[MRP]]</f>
        <v>0</v>
      </c>
      <c r="J3197" s="14">
        <f t="shared" ref="J3197:J3260" si="110">MONTH(B3197)</f>
        <v>1</v>
      </c>
      <c r="K3197" s="37">
        <f t="shared" ref="K3197:K3260" si="111">YEAR(B3197)</f>
        <v>1900</v>
      </c>
    </row>
    <row r="3198" spans="1:11" x14ac:dyDescent="0.35">
      <c r="A3198" s="90"/>
      <c r="B3198" s="100"/>
      <c r="C3198" s="91"/>
      <c r="D3198" s="91"/>
      <c r="E3198" s="91"/>
      <c r="F3198" s="91"/>
      <c r="G3198" s="91"/>
      <c r="H3198" s="91"/>
      <c r="I3198" s="91">
        <f>Parts_Purchase[[#This Row],[Qty In]]*Parts_Purchase[[#This Row],[MRP]]</f>
        <v>0</v>
      </c>
      <c r="J3198" s="14">
        <f t="shared" si="110"/>
        <v>1</v>
      </c>
      <c r="K3198" s="37">
        <f t="shared" si="111"/>
        <v>1900</v>
      </c>
    </row>
    <row r="3199" spans="1:11" x14ac:dyDescent="0.35">
      <c r="A3199" s="90"/>
      <c r="B3199" s="100"/>
      <c r="C3199" s="91"/>
      <c r="D3199" s="91"/>
      <c r="E3199" s="91"/>
      <c r="F3199" s="91"/>
      <c r="G3199" s="91"/>
      <c r="H3199" s="91"/>
      <c r="I3199" s="91">
        <f>Parts_Purchase[[#This Row],[Qty In]]*Parts_Purchase[[#This Row],[MRP]]</f>
        <v>0</v>
      </c>
      <c r="J3199" s="14">
        <f t="shared" si="110"/>
        <v>1</v>
      </c>
      <c r="K3199" s="37">
        <f t="shared" si="111"/>
        <v>1900</v>
      </c>
    </row>
    <row r="3200" spans="1:11" x14ac:dyDescent="0.35">
      <c r="A3200" s="90"/>
      <c r="B3200" s="100"/>
      <c r="C3200" s="91"/>
      <c r="D3200" s="91"/>
      <c r="E3200" s="91"/>
      <c r="F3200" s="91"/>
      <c r="G3200" s="91"/>
      <c r="H3200" s="91"/>
      <c r="I3200" s="91">
        <f>Parts_Purchase[[#This Row],[Qty In]]*Parts_Purchase[[#This Row],[MRP]]</f>
        <v>0</v>
      </c>
      <c r="J3200" s="14">
        <f t="shared" si="110"/>
        <v>1</v>
      </c>
      <c r="K3200" s="37">
        <f t="shared" si="111"/>
        <v>1900</v>
      </c>
    </row>
    <row r="3201" spans="1:11" x14ac:dyDescent="0.35">
      <c r="A3201" s="90"/>
      <c r="B3201" s="100"/>
      <c r="C3201" s="91"/>
      <c r="D3201" s="91"/>
      <c r="E3201" s="91"/>
      <c r="F3201" s="91"/>
      <c r="G3201" s="91"/>
      <c r="H3201" s="91"/>
      <c r="I3201" s="91">
        <f>Parts_Purchase[[#This Row],[Qty In]]*Parts_Purchase[[#This Row],[MRP]]</f>
        <v>0</v>
      </c>
      <c r="J3201" s="14">
        <f t="shared" si="110"/>
        <v>1</v>
      </c>
      <c r="K3201" s="37">
        <f t="shared" si="111"/>
        <v>1900</v>
      </c>
    </row>
    <row r="3202" spans="1:11" x14ac:dyDescent="0.35">
      <c r="A3202" s="90"/>
      <c r="B3202" s="100"/>
      <c r="C3202" s="91"/>
      <c r="D3202" s="91"/>
      <c r="E3202" s="91"/>
      <c r="F3202" s="91"/>
      <c r="G3202" s="91"/>
      <c r="H3202" s="91"/>
      <c r="I3202" s="91">
        <f>Parts_Purchase[[#This Row],[Qty In]]*Parts_Purchase[[#This Row],[MRP]]</f>
        <v>0</v>
      </c>
      <c r="J3202" s="14">
        <f t="shared" si="110"/>
        <v>1</v>
      </c>
      <c r="K3202" s="37">
        <f t="shared" si="111"/>
        <v>1900</v>
      </c>
    </row>
    <row r="3203" spans="1:11" x14ac:dyDescent="0.35">
      <c r="A3203" s="90"/>
      <c r="B3203" s="100"/>
      <c r="C3203" s="91"/>
      <c r="D3203" s="91"/>
      <c r="E3203" s="91"/>
      <c r="F3203" s="91"/>
      <c r="G3203" s="91"/>
      <c r="H3203" s="91"/>
      <c r="I3203" s="91">
        <f>Parts_Purchase[[#This Row],[Qty In]]*Parts_Purchase[[#This Row],[MRP]]</f>
        <v>0</v>
      </c>
      <c r="J3203" s="14">
        <f t="shared" si="110"/>
        <v>1</v>
      </c>
      <c r="K3203" s="37">
        <f t="shared" si="111"/>
        <v>1900</v>
      </c>
    </row>
    <row r="3204" spans="1:11" x14ac:dyDescent="0.35">
      <c r="A3204" s="90"/>
      <c r="B3204" s="100"/>
      <c r="C3204" s="91"/>
      <c r="D3204" s="91"/>
      <c r="E3204" s="91"/>
      <c r="F3204" s="91"/>
      <c r="G3204" s="91"/>
      <c r="H3204" s="91"/>
      <c r="I3204" s="91">
        <f>Parts_Purchase[[#This Row],[Qty In]]*Parts_Purchase[[#This Row],[MRP]]</f>
        <v>0</v>
      </c>
      <c r="J3204" s="14">
        <f t="shared" si="110"/>
        <v>1</v>
      </c>
      <c r="K3204" s="37">
        <f t="shared" si="111"/>
        <v>1900</v>
      </c>
    </row>
    <row r="3205" spans="1:11" x14ac:dyDescent="0.35">
      <c r="A3205" s="90"/>
      <c r="B3205" s="100"/>
      <c r="C3205" s="91"/>
      <c r="D3205" s="91"/>
      <c r="E3205" s="91"/>
      <c r="F3205" s="91"/>
      <c r="G3205" s="91"/>
      <c r="H3205" s="91"/>
      <c r="I3205" s="91">
        <f>Parts_Purchase[[#This Row],[Qty In]]*Parts_Purchase[[#This Row],[MRP]]</f>
        <v>0</v>
      </c>
      <c r="J3205" s="14">
        <f t="shared" si="110"/>
        <v>1</v>
      </c>
      <c r="K3205" s="37">
        <f t="shared" si="111"/>
        <v>1900</v>
      </c>
    </row>
    <row r="3206" spans="1:11" x14ac:dyDescent="0.35">
      <c r="A3206" s="90"/>
      <c r="B3206" s="100"/>
      <c r="C3206" s="91"/>
      <c r="D3206" s="91"/>
      <c r="E3206" s="91"/>
      <c r="F3206" s="91"/>
      <c r="G3206" s="91"/>
      <c r="H3206" s="91"/>
      <c r="I3206" s="91">
        <f>Parts_Purchase[[#This Row],[Qty In]]*Parts_Purchase[[#This Row],[MRP]]</f>
        <v>0</v>
      </c>
      <c r="J3206" s="14">
        <f t="shared" si="110"/>
        <v>1</v>
      </c>
      <c r="K3206" s="37">
        <f t="shared" si="111"/>
        <v>1900</v>
      </c>
    </row>
    <row r="3207" spans="1:11" x14ac:dyDescent="0.35">
      <c r="A3207" s="90"/>
      <c r="B3207" s="100"/>
      <c r="C3207" s="91"/>
      <c r="D3207" s="91"/>
      <c r="E3207" s="91"/>
      <c r="F3207" s="91"/>
      <c r="G3207" s="91"/>
      <c r="H3207" s="91"/>
      <c r="I3207" s="91">
        <f>Parts_Purchase[[#This Row],[Qty In]]*Parts_Purchase[[#This Row],[MRP]]</f>
        <v>0</v>
      </c>
      <c r="J3207" s="14">
        <f t="shared" si="110"/>
        <v>1</v>
      </c>
      <c r="K3207" s="37">
        <f t="shared" si="111"/>
        <v>1900</v>
      </c>
    </row>
    <row r="3208" spans="1:11" x14ac:dyDescent="0.35">
      <c r="A3208" s="90"/>
      <c r="B3208" s="100"/>
      <c r="C3208" s="91"/>
      <c r="D3208" s="91"/>
      <c r="E3208" s="91"/>
      <c r="F3208" s="91"/>
      <c r="G3208" s="91"/>
      <c r="H3208" s="91"/>
      <c r="I3208" s="91">
        <f>Parts_Purchase[[#This Row],[Qty In]]*Parts_Purchase[[#This Row],[MRP]]</f>
        <v>0</v>
      </c>
      <c r="J3208" s="14">
        <f t="shared" si="110"/>
        <v>1</v>
      </c>
      <c r="K3208" s="37">
        <f t="shared" si="111"/>
        <v>1900</v>
      </c>
    </row>
    <row r="3209" spans="1:11" x14ac:dyDescent="0.35">
      <c r="A3209" s="90"/>
      <c r="B3209" s="100"/>
      <c r="C3209" s="91"/>
      <c r="D3209" s="91"/>
      <c r="E3209" s="91"/>
      <c r="F3209" s="91"/>
      <c r="G3209" s="91"/>
      <c r="H3209" s="91"/>
      <c r="I3209" s="91">
        <f>Parts_Purchase[[#This Row],[Qty In]]*Parts_Purchase[[#This Row],[MRP]]</f>
        <v>0</v>
      </c>
      <c r="J3209" s="14">
        <f t="shared" si="110"/>
        <v>1</v>
      </c>
      <c r="K3209" s="37">
        <f t="shared" si="111"/>
        <v>1900</v>
      </c>
    </row>
    <row r="3210" spans="1:11" x14ac:dyDescent="0.35">
      <c r="A3210" s="90"/>
      <c r="B3210" s="100"/>
      <c r="C3210" s="91"/>
      <c r="D3210" s="91"/>
      <c r="E3210" s="91"/>
      <c r="F3210" s="91"/>
      <c r="G3210" s="91"/>
      <c r="H3210" s="91"/>
      <c r="I3210" s="91">
        <f>Parts_Purchase[[#This Row],[Qty In]]*Parts_Purchase[[#This Row],[MRP]]</f>
        <v>0</v>
      </c>
      <c r="J3210" s="14">
        <f t="shared" si="110"/>
        <v>1</v>
      </c>
      <c r="K3210" s="37">
        <f t="shared" si="111"/>
        <v>1900</v>
      </c>
    </row>
    <row r="3211" spans="1:11" x14ac:dyDescent="0.35">
      <c r="A3211" s="90"/>
      <c r="B3211" s="100"/>
      <c r="C3211" s="91"/>
      <c r="D3211" s="91"/>
      <c r="E3211" s="91"/>
      <c r="F3211" s="91"/>
      <c r="G3211" s="91"/>
      <c r="H3211" s="91"/>
      <c r="I3211" s="91">
        <f>Parts_Purchase[[#This Row],[Qty In]]*Parts_Purchase[[#This Row],[MRP]]</f>
        <v>0</v>
      </c>
      <c r="J3211" s="14">
        <f t="shared" si="110"/>
        <v>1</v>
      </c>
      <c r="K3211" s="37">
        <f t="shared" si="111"/>
        <v>1900</v>
      </c>
    </row>
    <row r="3212" spans="1:11" x14ac:dyDescent="0.35">
      <c r="A3212" s="90"/>
      <c r="B3212" s="100"/>
      <c r="C3212" s="91"/>
      <c r="D3212" s="91"/>
      <c r="E3212" s="91"/>
      <c r="F3212" s="91"/>
      <c r="G3212" s="91"/>
      <c r="H3212" s="91"/>
      <c r="I3212" s="91">
        <f>Parts_Purchase[[#This Row],[Qty In]]*Parts_Purchase[[#This Row],[MRP]]</f>
        <v>0</v>
      </c>
      <c r="J3212" s="14">
        <f t="shared" si="110"/>
        <v>1</v>
      </c>
      <c r="K3212" s="37">
        <f t="shared" si="111"/>
        <v>1900</v>
      </c>
    </row>
    <row r="3213" spans="1:11" x14ac:dyDescent="0.35">
      <c r="A3213" s="90"/>
      <c r="B3213" s="100"/>
      <c r="C3213" s="91"/>
      <c r="D3213" s="91"/>
      <c r="E3213" s="91"/>
      <c r="F3213" s="91"/>
      <c r="G3213" s="91"/>
      <c r="H3213" s="91"/>
      <c r="I3213" s="91">
        <f>Parts_Purchase[[#This Row],[Qty In]]*Parts_Purchase[[#This Row],[MRP]]</f>
        <v>0</v>
      </c>
      <c r="J3213" s="14">
        <f t="shared" si="110"/>
        <v>1</v>
      </c>
      <c r="K3213" s="37">
        <f t="shared" si="111"/>
        <v>1900</v>
      </c>
    </row>
    <row r="3214" spans="1:11" x14ac:dyDescent="0.35">
      <c r="A3214" s="90"/>
      <c r="B3214" s="100"/>
      <c r="C3214" s="91"/>
      <c r="D3214" s="91"/>
      <c r="E3214" s="91"/>
      <c r="F3214" s="91"/>
      <c r="G3214" s="91"/>
      <c r="H3214" s="91"/>
      <c r="I3214" s="91">
        <f>Parts_Purchase[[#This Row],[Qty In]]*Parts_Purchase[[#This Row],[MRP]]</f>
        <v>0</v>
      </c>
      <c r="J3214" s="14">
        <f t="shared" si="110"/>
        <v>1</v>
      </c>
      <c r="K3214" s="37">
        <f t="shared" si="111"/>
        <v>1900</v>
      </c>
    </row>
    <row r="3215" spans="1:11" x14ac:dyDescent="0.35">
      <c r="A3215" s="90"/>
      <c r="B3215" s="100"/>
      <c r="C3215" s="91"/>
      <c r="D3215" s="91"/>
      <c r="E3215" s="91"/>
      <c r="F3215" s="91"/>
      <c r="G3215" s="91"/>
      <c r="H3215" s="91"/>
      <c r="I3215" s="91">
        <f>Parts_Purchase[[#This Row],[Qty In]]*Parts_Purchase[[#This Row],[MRP]]</f>
        <v>0</v>
      </c>
      <c r="J3215" s="14">
        <f t="shared" si="110"/>
        <v>1</v>
      </c>
      <c r="K3215" s="37">
        <f t="shared" si="111"/>
        <v>1900</v>
      </c>
    </row>
    <row r="3216" spans="1:11" x14ac:dyDescent="0.35">
      <c r="A3216" s="90"/>
      <c r="B3216" s="100"/>
      <c r="C3216" s="91"/>
      <c r="D3216" s="91"/>
      <c r="E3216" s="91"/>
      <c r="F3216" s="91"/>
      <c r="G3216" s="91"/>
      <c r="H3216" s="91"/>
      <c r="I3216" s="91">
        <f>Parts_Purchase[[#This Row],[Qty In]]*Parts_Purchase[[#This Row],[MRP]]</f>
        <v>0</v>
      </c>
      <c r="J3216" s="14">
        <f t="shared" si="110"/>
        <v>1</v>
      </c>
      <c r="K3216" s="37">
        <f t="shared" si="111"/>
        <v>1900</v>
      </c>
    </row>
    <row r="3217" spans="1:11" x14ac:dyDescent="0.35">
      <c r="A3217" s="90"/>
      <c r="B3217" s="100"/>
      <c r="C3217" s="91"/>
      <c r="D3217" s="91"/>
      <c r="E3217" s="91"/>
      <c r="F3217" s="91"/>
      <c r="G3217" s="91"/>
      <c r="H3217" s="91"/>
      <c r="I3217" s="91">
        <f>Parts_Purchase[[#This Row],[Qty In]]*Parts_Purchase[[#This Row],[MRP]]</f>
        <v>0</v>
      </c>
      <c r="J3217" s="14">
        <f t="shared" si="110"/>
        <v>1</v>
      </c>
      <c r="K3217" s="37">
        <f t="shared" si="111"/>
        <v>1900</v>
      </c>
    </row>
    <row r="3218" spans="1:11" x14ac:dyDescent="0.35">
      <c r="A3218" s="90"/>
      <c r="B3218" s="100"/>
      <c r="C3218" s="91"/>
      <c r="D3218" s="91"/>
      <c r="E3218" s="91"/>
      <c r="F3218" s="91"/>
      <c r="G3218" s="91"/>
      <c r="H3218" s="91"/>
      <c r="I3218" s="91">
        <f>Parts_Purchase[[#This Row],[Qty In]]*Parts_Purchase[[#This Row],[MRP]]</f>
        <v>0</v>
      </c>
      <c r="J3218" s="14">
        <f t="shared" si="110"/>
        <v>1</v>
      </c>
      <c r="K3218" s="37">
        <f t="shared" si="111"/>
        <v>1900</v>
      </c>
    </row>
    <row r="3219" spans="1:11" x14ac:dyDescent="0.35">
      <c r="A3219" s="90"/>
      <c r="B3219" s="100"/>
      <c r="C3219" s="91"/>
      <c r="D3219" s="91"/>
      <c r="E3219" s="91"/>
      <c r="F3219" s="91"/>
      <c r="G3219" s="91"/>
      <c r="H3219" s="91"/>
      <c r="I3219" s="91">
        <f>Parts_Purchase[[#This Row],[Qty In]]*Parts_Purchase[[#This Row],[MRP]]</f>
        <v>0</v>
      </c>
      <c r="J3219" s="14">
        <f t="shared" si="110"/>
        <v>1</v>
      </c>
      <c r="K3219" s="37">
        <f t="shared" si="111"/>
        <v>1900</v>
      </c>
    </row>
    <row r="3220" spans="1:11" x14ac:dyDescent="0.35">
      <c r="A3220" s="90"/>
      <c r="B3220" s="100"/>
      <c r="C3220" s="91"/>
      <c r="D3220" s="91"/>
      <c r="E3220" s="91"/>
      <c r="F3220" s="91"/>
      <c r="G3220" s="91"/>
      <c r="H3220" s="91"/>
      <c r="I3220" s="91">
        <f>Parts_Purchase[[#This Row],[Qty In]]*Parts_Purchase[[#This Row],[MRP]]</f>
        <v>0</v>
      </c>
      <c r="J3220" s="14">
        <f t="shared" si="110"/>
        <v>1</v>
      </c>
      <c r="K3220" s="37">
        <f t="shared" si="111"/>
        <v>1900</v>
      </c>
    </row>
    <row r="3221" spans="1:11" x14ac:dyDescent="0.35">
      <c r="A3221" s="90"/>
      <c r="B3221" s="100"/>
      <c r="C3221" s="91"/>
      <c r="D3221" s="91"/>
      <c r="E3221" s="91"/>
      <c r="F3221" s="91"/>
      <c r="G3221" s="91"/>
      <c r="H3221" s="91"/>
      <c r="I3221" s="91">
        <f>Parts_Purchase[[#This Row],[Qty In]]*Parts_Purchase[[#This Row],[MRP]]</f>
        <v>0</v>
      </c>
      <c r="J3221" s="14">
        <f t="shared" si="110"/>
        <v>1</v>
      </c>
      <c r="K3221" s="37">
        <f t="shared" si="111"/>
        <v>1900</v>
      </c>
    </row>
    <row r="3222" spans="1:11" x14ac:dyDescent="0.35">
      <c r="A3222" s="90"/>
      <c r="B3222" s="100"/>
      <c r="C3222" s="91"/>
      <c r="D3222" s="91"/>
      <c r="E3222" s="91"/>
      <c r="F3222" s="91"/>
      <c r="G3222" s="91"/>
      <c r="H3222" s="91"/>
      <c r="I3222" s="91">
        <f>Parts_Purchase[[#This Row],[Qty In]]*Parts_Purchase[[#This Row],[MRP]]</f>
        <v>0</v>
      </c>
      <c r="J3222" s="14">
        <f t="shared" si="110"/>
        <v>1</v>
      </c>
      <c r="K3222" s="37">
        <f t="shared" si="111"/>
        <v>1900</v>
      </c>
    </row>
    <row r="3223" spans="1:11" x14ac:dyDescent="0.35">
      <c r="A3223" s="90"/>
      <c r="B3223" s="100"/>
      <c r="C3223" s="91"/>
      <c r="D3223" s="91"/>
      <c r="E3223" s="91"/>
      <c r="F3223" s="91"/>
      <c r="G3223" s="91"/>
      <c r="H3223" s="91"/>
      <c r="I3223" s="91">
        <f>Parts_Purchase[[#This Row],[Qty In]]*Parts_Purchase[[#This Row],[MRP]]</f>
        <v>0</v>
      </c>
      <c r="J3223" s="14">
        <f t="shared" si="110"/>
        <v>1</v>
      </c>
      <c r="K3223" s="37">
        <f t="shared" si="111"/>
        <v>1900</v>
      </c>
    </row>
    <row r="3224" spans="1:11" x14ac:dyDescent="0.35">
      <c r="A3224" s="90"/>
      <c r="B3224" s="100"/>
      <c r="C3224" s="91"/>
      <c r="D3224" s="91"/>
      <c r="E3224" s="91"/>
      <c r="F3224" s="91"/>
      <c r="G3224" s="91"/>
      <c r="H3224" s="91"/>
      <c r="I3224" s="91">
        <f>Parts_Purchase[[#This Row],[Qty In]]*Parts_Purchase[[#This Row],[MRP]]</f>
        <v>0</v>
      </c>
      <c r="J3224" s="14">
        <f t="shared" si="110"/>
        <v>1</v>
      </c>
      <c r="K3224" s="37">
        <f t="shared" si="111"/>
        <v>1900</v>
      </c>
    </row>
    <row r="3225" spans="1:11" x14ac:dyDescent="0.35">
      <c r="A3225" s="90"/>
      <c r="B3225" s="100"/>
      <c r="C3225" s="91"/>
      <c r="D3225" s="91"/>
      <c r="E3225" s="91"/>
      <c r="F3225" s="91"/>
      <c r="G3225" s="91"/>
      <c r="H3225" s="91"/>
      <c r="I3225" s="91">
        <f>Parts_Purchase[[#This Row],[Qty In]]*Parts_Purchase[[#This Row],[MRP]]</f>
        <v>0</v>
      </c>
      <c r="J3225" s="14">
        <f t="shared" si="110"/>
        <v>1</v>
      </c>
      <c r="K3225" s="37">
        <f t="shared" si="111"/>
        <v>1900</v>
      </c>
    </row>
    <row r="3226" spans="1:11" x14ac:dyDescent="0.35">
      <c r="A3226" s="90"/>
      <c r="B3226" s="100"/>
      <c r="C3226" s="91"/>
      <c r="D3226" s="91"/>
      <c r="E3226" s="91"/>
      <c r="F3226" s="91"/>
      <c r="G3226" s="91"/>
      <c r="H3226" s="91"/>
      <c r="I3226" s="91">
        <f>Parts_Purchase[[#This Row],[Qty In]]*Parts_Purchase[[#This Row],[MRP]]</f>
        <v>0</v>
      </c>
      <c r="J3226" s="14">
        <f t="shared" si="110"/>
        <v>1</v>
      </c>
      <c r="K3226" s="37">
        <f t="shared" si="111"/>
        <v>1900</v>
      </c>
    </row>
    <row r="3227" spans="1:11" x14ac:dyDescent="0.35">
      <c r="A3227" s="90"/>
      <c r="B3227" s="100"/>
      <c r="C3227" s="91"/>
      <c r="D3227" s="91"/>
      <c r="E3227" s="91"/>
      <c r="F3227" s="91"/>
      <c r="G3227" s="91"/>
      <c r="H3227" s="91"/>
      <c r="I3227" s="91">
        <f>Parts_Purchase[[#This Row],[Qty In]]*Parts_Purchase[[#This Row],[MRP]]</f>
        <v>0</v>
      </c>
      <c r="J3227" s="14">
        <f t="shared" si="110"/>
        <v>1</v>
      </c>
      <c r="K3227" s="37">
        <f t="shared" si="111"/>
        <v>1900</v>
      </c>
    </row>
    <row r="3228" spans="1:11" x14ac:dyDescent="0.35">
      <c r="A3228" s="90"/>
      <c r="B3228" s="100"/>
      <c r="C3228" s="91"/>
      <c r="D3228" s="91"/>
      <c r="E3228" s="91"/>
      <c r="F3228" s="91"/>
      <c r="G3228" s="91"/>
      <c r="H3228" s="91"/>
      <c r="I3228" s="91">
        <f>Parts_Purchase[[#This Row],[Qty In]]*Parts_Purchase[[#This Row],[MRP]]</f>
        <v>0</v>
      </c>
      <c r="J3228" s="14">
        <f t="shared" si="110"/>
        <v>1</v>
      </c>
      <c r="K3228" s="37">
        <f t="shared" si="111"/>
        <v>1900</v>
      </c>
    </row>
    <row r="3229" spans="1:11" x14ac:dyDescent="0.35">
      <c r="A3229" s="90"/>
      <c r="B3229" s="100"/>
      <c r="C3229" s="91"/>
      <c r="D3229" s="91"/>
      <c r="E3229" s="91"/>
      <c r="F3229" s="91"/>
      <c r="G3229" s="91"/>
      <c r="H3229" s="91"/>
      <c r="I3229" s="91">
        <f>Parts_Purchase[[#This Row],[Qty In]]*Parts_Purchase[[#This Row],[MRP]]</f>
        <v>0</v>
      </c>
      <c r="J3229" s="14">
        <f t="shared" si="110"/>
        <v>1</v>
      </c>
      <c r="K3229" s="37">
        <f t="shared" si="111"/>
        <v>1900</v>
      </c>
    </row>
    <row r="3230" spans="1:11" x14ac:dyDescent="0.35">
      <c r="A3230" s="90"/>
      <c r="B3230" s="100"/>
      <c r="C3230" s="91"/>
      <c r="D3230" s="91"/>
      <c r="E3230" s="91"/>
      <c r="F3230" s="91"/>
      <c r="G3230" s="91"/>
      <c r="H3230" s="91"/>
      <c r="I3230" s="91">
        <f>Parts_Purchase[[#This Row],[Qty In]]*Parts_Purchase[[#This Row],[MRP]]</f>
        <v>0</v>
      </c>
      <c r="J3230" s="14">
        <f t="shared" si="110"/>
        <v>1</v>
      </c>
      <c r="K3230" s="37">
        <f t="shared" si="111"/>
        <v>1900</v>
      </c>
    </row>
    <row r="3231" spans="1:11" x14ac:dyDescent="0.35">
      <c r="A3231" s="90"/>
      <c r="B3231" s="100"/>
      <c r="C3231" s="91"/>
      <c r="D3231" s="91"/>
      <c r="E3231" s="91"/>
      <c r="F3231" s="91"/>
      <c r="G3231" s="91"/>
      <c r="H3231" s="91"/>
      <c r="I3231" s="91">
        <f>Parts_Purchase[[#This Row],[Qty In]]*Parts_Purchase[[#This Row],[MRP]]</f>
        <v>0</v>
      </c>
      <c r="J3231" s="14">
        <f t="shared" si="110"/>
        <v>1</v>
      </c>
      <c r="K3231" s="37">
        <f t="shared" si="111"/>
        <v>1900</v>
      </c>
    </row>
    <row r="3232" spans="1:11" x14ac:dyDescent="0.35">
      <c r="A3232" s="90"/>
      <c r="B3232" s="100"/>
      <c r="C3232" s="91"/>
      <c r="D3232" s="91"/>
      <c r="E3232" s="91"/>
      <c r="F3232" s="91"/>
      <c r="G3232" s="91"/>
      <c r="H3232" s="91"/>
      <c r="I3232" s="91">
        <f>Parts_Purchase[[#This Row],[Qty In]]*Parts_Purchase[[#This Row],[MRP]]</f>
        <v>0</v>
      </c>
      <c r="J3232" s="14">
        <f t="shared" si="110"/>
        <v>1</v>
      </c>
      <c r="K3232" s="37">
        <f t="shared" si="111"/>
        <v>1900</v>
      </c>
    </row>
    <row r="3233" spans="1:11" x14ac:dyDescent="0.35">
      <c r="A3233" s="90"/>
      <c r="B3233" s="100"/>
      <c r="C3233" s="91"/>
      <c r="D3233" s="91"/>
      <c r="E3233" s="91"/>
      <c r="F3233" s="91"/>
      <c r="G3233" s="91"/>
      <c r="H3233" s="91"/>
      <c r="I3233" s="91">
        <f>Parts_Purchase[[#This Row],[Qty In]]*Parts_Purchase[[#This Row],[MRP]]</f>
        <v>0</v>
      </c>
      <c r="J3233" s="14">
        <f t="shared" si="110"/>
        <v>1</v>
      </c>
      <c r="K3233" s="37">
        <f t="shared" si="111"/>
        <v>1900</v>
      </c>
    </row>
    <row r="3234" spans="1:11" x14ac:dyDescent="0.35">
      <c r="A3234" s="90"/>
      <c r="B3234" s="100"/>
      <c r="C3234" s="91"/>
      <c r="D3234" s="91"/>
      <c r="E3234" s="91"/>
      <c r="F3234" s="91"/>
      <c r="G3234" s="91"/>
      <c r="H3234" s="91"/>
      <c r="I3234" s="91">
        <f>Parts_Purchase[[#This Row],[Qty In]]*Parts_Purchase[[#This Row],[MRP]]</f>
        <v>0</v>
      </c>
      <c r="J3234" s="14">
        <f t="shared" si="110"/>
        <v>1</v>
      </c>
      <c r="K3234" s="37">
        <f t="shared" si="111"/>
        <v>1900</v>
      </c>
    </row>
    <row r="3235" spans="1:11" x14ac:dyDescent="0.35">
      <c r="A3235" s="90"/>
      <c r="B3235" s="100"/>
      <c r="C3235" s="91"/>
      <c r="D3235" s="91"/>
      <c r="E3235" s="91"/>
      <c r="F3235" s="91"/>
      <c r="G3235" s="91"/>
      <c r="H3235" s="91"/>
      <c r="I3235" s="91">
        <f>Parts_Purchase[[#This Row],[Qty In]]*Parts_Purchase[[#This Row],[MRP]]</f>
        <v>0</v>
      </c>
      <c r="J3235" s="14">
        <f t="shared" si="110"/>
        <v>1</v>
      </c>
      <c r="K3235" s="37">
        <f t="shared" si="111"/>
        <v>1900</v>
      </c>
    </row>
    <row r="3236" spans="1:11" x14ac:dyDescent="0.35">
      <c r="A3236" s="90"/>
      <c r="B3236" s="100"/>
      <c r="C3236" s="91"/>
      <c r="D3236" s="91"/>
      <c r="E3236" s="91"/>
      <c r="F3236" s="91"/>
      <c r="G3236" s="91"/>
      <c r="H3236" s="91"/>
      <c r="I3236" s="91">
        <f>Parts_Purchase[[#This Row],[Qty In]]*Parts_Purchase[[#This Row],[MRP]]</f>
        <v>0</v>
      </c>
      <c r="J3236" s="14">
        <f t="shared" si="110"/>
        <v>1</v>
      </c>
      <c r="K3236" s="37">
        <f t="shared" si="111"/>
        <v>1900</v>
      </c>
    </row>
    <row r="3237" spans="1:11" x14ac:dyDescent="0.35">
      <c r="A3237" s="90"/>
      <c r="B3237" s="100"/>
      <c r="C3237" s="91"/>
      <c r="D3237" s="91"/>
      <c r="E3237" s="91"/>
      <c r="F3237" s="91"/>
      <c r="G3237" s="91"/>
      <c r="H3237" s="91"/>
      <c r="I3237" s="91">
        <f>Parts_Purchase[[#This Row],[Qty In]]*Parts_Purchase[[#This Row],[MRP]]</f>
        <v>0</v>
      </c>
      <c r="J3237" s="14">
        <f t="shared" si="110"/>
        <v>1</v>
      </c>
      <c r="K3237" s="37">
        <f t="shared" si="111"/>
        <v>1900</v>
      </c>
    </row>
    <row r="3238" spans="1:11" x14ac:dyDescent="0.35">
      <c r="A3238" s="90"/>
      <c r="B3238" s="100"/>
      <c r="C3238" s="91"/>
      <c r="D3238" s="91"/>
      <c r="E3238" s="91"/>
      <c r="F3238" s="91"/>
      <c r="G3238" s="91"/>
      <c r="H3238" s="91"/>
      <c r="I3238" s="91">
        <f>Parts_Purchase[[#This Row],[Qty In]]*Parts_Purchase[[#This Row],[MRP]]</f>
        <v>0</v>
      </c>
      <c r="J3238" s="14">
        <f t="shared" si="110"/>
        <v>1</v>
      </c>
      <c r="K3238" s="37">
        <f t="shared" si="111"/>
        <v>1900</v>
      </c>
    </row>
    <row r="3239" spans="1:11" x14ac:dyDescent="0.35">
      <c r="A3239" s="90"/>
      <c r="B3239" s="100"/>
      <c r="C3239" s="91"/>
      <c r="D3239" s="91"/>
      <c r="E3239" s="91"/>
      <c r="F3239" s="91"/>
      <c r="G3239" s="91"/>
      <c r="H3239" s="91"/>
      <c r="I3239" s="91">
        <f>Parts_Purchase[[#This Row],[Qty In]]*Parts_Purchase[[#This Row],[MRP]]</f>
        <v>0</v>
      </c>
      <c r="J3239" s="14">
        <f t="shared" si="110"/>
        <v>1</v>
      </c>
      <c r="K3239" s="37">
        <f t="shared" si="111"/>
        <v>1900</v>
      </c>
    </row>
    <row r="3240" spans="1:11" x14ac:dyDescent="0.35">
      <c r="A3240" s="90"/>
      <c r="B3240" s="100"/>
      <c r="C3240" s="91"/>
      <c r="D3240" s="91"/>
      <c r="E3240" s="91"/>
      <c r="F3240" s="91"/>
      <c r="G3240" s="91"/>
      <c r="H3240" s="91"/>
      <c r="I3240" s="91">
        <f>Parts_Purchase[[#This Row],[Qty In]]*Parts_Purchase[[#This Row],[MRP]]</f>
        <v>0</v>
      </c>
      <c r="J3240" s="14">
        <f t="shared" si="110"/>
        <v>1</v>
      </c>
      <c r="K3240" s="37">
        <f t="shared" si="111"/>
        <v>1900</v>
      </c>
    </row>
    <row r="3241" spans="1:11" x14ac:dyDescent="0.35">
      <c r="A3241" s="90"/>
      <c r="B3241" s="100"/>
      <c r="C3241" s="91"/>
      <c r="D3241" s="91"/>
      <c r="E3241" s="91"/>
      <c r="F3241" s="91"/>
      <c r="G3241" s="91"/>
      <c r="H3241" s="91"/>
      <c r="I3241" s="91">
        <f>Parts_Purchase[[#This Row],[Qty In]]*Parts_Purchase[[#This Row],[MRP]]</f>
        <v>0</v>
      </c>
      <c r="J3241" s="14">
        <f t="shared" si="110"/>
        <v>1</v>
      </c>
      <c r="K3241" s="37">
        <f t="shared" si="111"/>
        <v>1900</v>
      </c>
    </row>
    <row r="3242" spans="1:11" x14ac:dyDescent="0.35">
      <c r="A3242" s="90"/>
      <c r="B3242" s="100"/>
      <c r="C3242" s="91"/>
      <c r="D3242" s="91"/>
      <c r="E3242" s="91"/>
      <c r="F3242" s="91"/>
      <c r="G3242" s="91"/>
      <c r="H3242" s="91"/>
      <c r="I3242" s="91">
        <f>Parts_Purchase[[#This Row],[Qty In]]*Parts_Purchase[[#This Row],[MRP]]</f>
        <v>0</v>
      </c>
      <c r="J3242" s="14">
        <f t="shared" si="110"/>
        <v>1</v>
      </c>
      <c r="K3242" s="37">
        <f t="shared" si="111"/>
        <v>1900</v>
      </c>
    </row>
    <row r="3243" spans="1:11" x14ac:dyDescent="0.35">
      <c r="A3243" s="90"/>
      <c r="B3243" s="100"/>
      <c r="C3243" s="91"/>
      <c r="D3243" s="91"/>
      <c r="E3243" s="91"/>
      <c r="F3243" s="91"/>
      <c r="G3243" s="91"/>
      <c r="H3243" s="91"/>
      <c r="I3243" s="91">
        <f>Parts_Purchase[[#This Row],[Qty In]]*Parts_Purchase[[#This Row],[MRP]]</f>
        <v>0</v>
      </c>
      <c r="J3243" s="14">
        <f t="shared" si="110"/>
        <v>1</v>
      </c>
      <c r="K3243" s="37">
        <f t="shared" si="111"/>
        <v>1900</v>
      </c>
    </row>
    <row r="3244" spans="1:11" x14ac:dyDescent="0.35">
      <c r="A3244" s="90"/>
      <c r="B3244" s="100"/>
      <c r="C3244" s="91"/>
      <c r="D3244" s="91"/>
      <c r="E3244" s="91"/>
      <c r="F3244" s="91"/>
      <c r="G3244" s="91"/>
      <c r="H3244" s="91"/>
      <c r="I3244" s="91">
        <f>Parts_Purchase[[#This Row],[Qty In]]*Parts_Purchase[[#This Row],[MRP]]</f>
        <v>0</v>
      </c>
      <c r="J3244" s="14">
        <f t="shared" si="110"/>
        <v>1</v>
      </c>
      <c r="K3244" s="37">
        <f t="shared" si="111"/>
        <v>1900</v>
      </c>
    </row>
    <row r="3245" spans="1:11" x14ac:dyDescent="0.35">
      <c r="A3245" s="90"/>
      <c r="B3245" s="100"/>
      <c r="C3245" s="91"/>
      <c r="D3245" s="91"/>
      <c r="E3245" s="91"/>
      <c r="F3245" s="91"/>
      <c r="G3245" s="91"/>
      <c r="H3245" s="91"/>
      <c r="I3245" s="91">
        <f>Parts_Purchase[[#This Row],[Qty In]]*Parts_Purchase[[#This Row],[MRP]]</f>
        <v>0</v>
      </c>
      <c r="J3245" s="14">
        <f t="shared" si="110"/>
        <v>1</v>
      </c>
      <c r="K3245" s="37">
        <f t="shared" si="111"/>
        <v>1900</v>
      </c>
    </row>
    <row r="3246" spans="1:11" x14ac:dyDescent="0.35">
      <c r="A3246" s="90"/>
      <c r="B3246" s="100"/>
      <c r="C3246" s="91"/>
      <c r="D3246" s="91"/>
      <c r="E3246" s="91"/>
      <c r="F3246" s="91"/>
      <c r="G3246" s="91"/>
      <c r="H3246" s="91"/>
      <c r="I3246" s="91">
        <f>Parts_Purchase[[#This Row],[Qty In]]*Parts_Purchase[[#This Row],[MRP]]</f>
        <v>0</v>
      </c>
      <c r="J3246" s="14">
        <f t="shared" si="110"/>
        <v>1</v>
      </c>
      <c r="K3246" s="37">
        <f t="shared" si="111"/>
        <v>1900</v>
      </c>
    </row>
    <row r="3247" spans="1:11" x14ac:dyDescent="0.35">
      <c r="A3247" s="90"/>
      <c r="B3247" s="100"/>
      <c r="C3247" s="91"/>
      <c r="D3247" s="91"/>
      <c r="E3247" s="91"/>
      <c r="F3247" s="91"/>
      <c r="G3247" s="91"/>
      <c r="H3247" s="91"/>
      <c r="I3247" s="91">
        <f>Parts_Purchase[[#This Row],[Qty In]]*Parts_Purchase[[#This Row],[MRP]]</f>
        <v>0</v>
      </c>
      <c r="J3247" s="14">
        <f t="shared" si="110"/>
        <v>1</v>
      </c>
      <c r="K3247" s="37">
        <f t="shared" si="111"/>
        <v>1900</v>
      </c>
    </row>
    <row r="3248" spans="1:11" x14ac:dyDescent="0.35">
      <c r="A3248" s="90"/>
      <c r="B3248" s="100"/>
      <c r="C3248" s="91"/>
      <c r="D3248" s="91"/>
      <c r="E3248" s="91"/>
      <c r="F3248" s="91"/>
      <c r="G3248" s="91"/>
      <c r="H3248" s="91"/>
      <c r="I3248" s="91">
        <f>Parts_Purchase[[#This Row],[Qty In]]*Parts_Purchase[[#This Row],[MRP]]</f>
        <v>0</v>
      </c>
      <c r="J3248" s="14">
        <f t="shared" si="110"/>
        <v>1</v>
      </c>
      <c r="K3248" s="37">
        <f t="shared" si="111"/>
        <v>1900</v>
      </c>
    </row>
    <row r="3249" spans="1:11" x14ac:dyDescent="0.35">
      <c r="A3249" s="90"/>
      <c r="B3249" s="100"/>
      <c r="C3249" s="91"/>
      <c r="D3249" s="91"/>
      <c r="E3249" s="91"/>
      <c r="F3249" s="91"/>
      <c r="G3249" s="91"/>
      <c r="H3249" s="91"/>
      <c r="I3249" s="91">
        <f>Parts_Purchase[[#This Row],[Qty In]]*Parts_Purchase[[#This Row],[MRP]]</f>
        <v>0</v>
      </c>
      <c r="J3249" s="14">
        <f t="shared" si="110"/>
        <v>1</v>
      </c>
      <c r="K3249" s="37">
        <f t="shared" si="111"/>
        <v>1900</v>
      </c>
    </row>
    <row r="3250" spans="1:11" x14ac:dyDescent="0.35">
      <c r="A3250" s="90"/>
      <c r="B3250" s="100"/>
      <c r="C3250" s="91"/>
      <c r="D3250" s="91"/>
      <c r="E3250" s="91"/>
      <c r="F3250" s="91"/>
      <c r="G3250" s="91"/>
      <c r="H3250" s="91"/>
      <c r="I3250" s="91">
        <f>Parts_Purchase[[#This Row],[Qty In]]*Parts_Purchase[[#This Row],[MRP]]</f>
        <v>0</v>
      </c>
      <c r="J3250" s="14">
        <f t="shared" si="110"/>
        <v>1</v>
      </c>
      <c r="K3250" s="37">
        <f t="shared" si="111"/>
        <v>1900</v>
      </c>
    </row>
    <row r="3251" spans="1:11" x14ac:dyDescent="0.35">
      <c r="A3251" s="90"/>
      <c r="B3251" s="100"/>
      <c r="C3251" s="91"/>
      <c r="D3251" s="91"/>
      <c r="E3251" s="91"/>
      <c r="F3251" s="91"/>
      <c r="G3251" s="91"/>
      <c r="H3251" s="91"/>
      <c r="I3251" s="91">
        <f>Parts_Purchase[[#This Row],[Qty In]]*Parts_Purchase[[#This Row],[MRP]]</f>
        <v>0</v>
      </c>
      <c r="J3251" s="14">
        <f t="shared" si="110"/>
        <v>1</v>
      </c>
      <c r="K3251" s="37">
        <f t="shared" si="111"/>
        <v>1900</v>
      </c>
    </row>
    <row r="3252" spans="1:11" x14ac:dyDescent="0.35">
      <c r="A3252" s="90"/>
      <c r="B3252" s="100"/>
      <c r="C3252" s="91"/>
      <c r="D3252" s="91"/>
      <c r="E3252" s="91"/>
      <c r="F3252" s="91"/>
      <c r="G3252" s="91"/>
      <c r="H3252" s="91"/>
      <c r="I3252" s="91">
        <f>Parts_Purchase[[#This Row],[Qty In]]*Parts_Purchase[[#This Row],[MRP]]</f>
        <v>0</v>
      </c>
      <c r="J3252" s="14">
        <f t="shared" si="110"/>
        <v>1</v>
      </c>
      <c r="K3252" s="37">
        <f t="shared" si="111"/>
        <v>1900</v>
      </c>
    </row>
    <row r="3253" spans="1:11" x14ac:dyDescent="0.35">
      <c r="A3253" s="90"/>
      <c r="B3253" s="100"/>
      <c r="C3253" s="91"/>
      <c r="D3253" s="91"/>
      <c r="E3253" s="91"/>
      <c r="F3253" s="91"/>
      <c r="G3253" s="91"/>
      <c r="H3253" s="91"/>
      <c r="I3253" s="91">
        <f>Parts_Purchase[[#This Row],[Qty In]]*Parts_Purchase[[#This Row],[MRP]]</f>
        <v>0</v>
      </c>
      <c r="J3253" s="14">
        <f t="shared" si="110"/>
        <v>1</v>
      </c>
      <c r="K3253" s="37">
        <f t="shared" si="111"/>
        <v>1900</v>
      </c>
    </row>
    <row r="3254" spans="1:11" x14ac:dyDescent="0.35">
      <c r="A3254" s="90"/>
      <c r="B3254" s="100"/>
      <c r="C3254" s="91"/>
      <c r="D3254" s="91"/>
      <c r="E3254" s="91"/>
      <c r="F3254" s="91"/>
      <c r="G3254" s="91"/>
      <c r="H3254" s="91"/>
      <c r="I3254" s="91">
        <f>Parts_Purchase[[#This Row],[Qty In]]*Parts_Purchase[[#This Row],[MRP]]</f>
        <v>0</v>
      </c>
      <c r="J3254" s="14">
        <f t="shared" si="110"/>
        <v>1</v>
      </c>
      <c r="K3254" s="37">
        <f t="shared" si="111"/>
        <v>1900</v>
      </c>
    </row>
    <row r="3255" spans="1:11" x14ac:dyDescent="0.35">
      <c r="A3255" s="90"/>
      <c r="B3255" s="100"/>
      <c r="C3255" s="91"/>
      <c r="D3255" s="91"/>
      <c r="E3255" s="91"/>
      <c r="F3255" s="91"/>
      <c r="G3255" s="91"/>
      <c r="H3255" s="91"/>
      <c r="I3255" s="91">
        <f>Parts_Purchase[[#This Row],[Qty In]]*Parts_Purchase[[#This Row],[MRP]]</f>
        <v>0</v>
      </c>
      <c r="J3255" s="14">
        <f t="shared" si="110"/>
        <v>1</v>
      </c>
      <c r="K3255" s="37">
        <f t="shared" si="111"/>
        <v>1900</v>
      </c>
    </row>
    <row r="3256" spans="1:11" x14ac:dyDescent="0.35">
      <c r="A3256" s="90"/>
      <c r="B3256" s="100"/>
      <c r="C3256" s="91"/>
      <c r="D3256" s="91"/>
      <c r="E3256" s="91"/>
      <c r="F3256" s="91"/>
      <c r="G3256" s="91"/>
      <c r="H3256" s="91"/>
      <c r="I3256" s="91">
        <f>Parts_Purchase[[#This Row],[Qty In]]*Parts_Purchase[[#This Row],[MRP]]</f>
        <v>0</v>
      </c>
      <c r="J3256" s="14">
        <f t="shared" si="110"/>
        <v>1</v>
      </c>
      <c r="K3256" s="37">
        <f t="shared" si="111"/>
        <v>1900</v>
      </c>
    </row>
    <row r="3257" spans="1:11" x14ac:dyDescent="0.35">
      <c r="A3257" s="90"/>
      <c r="B3257" s="100"/>
      <c r="C3257" s="91"/>
      <c r="D3257" s="91"/>
      <c r="E3257" s="91"/>
      <c r="F3257" s="91"/>
      <c r="G3257" s="91"/>
      <c r="H3257" s="91"/>
      <c r="I3257" s="91">
        <f>Parts_Purchase[[#This Row],[Qty In]]*Parts_Purchase[[#This Row],[MRP]]</f>
        <v>0</v>
      </c>
      <c r="J3257" s="14">
        <f t="shared" si="110"/>
        <v>1</v>
      </c>
      <c r="K3257" s="37">
        <f t="shared" si="111"/>
        <v>1900</v>
      </c>
    </row>
    <row r="3258" spans="1:11" x14ac:dyDescent="0.35">
      <c r="A3258" s="90"/>
      <c r="B3258" s="100"/>
      <c r="C3258" s="91"/>
      <c r="D3258" s="91"/>
      <c r="E3258" s="91"/>
      <c r="F3258" s="91"/>
      <c r="G3258" s="91"/>
      <c r="H3258" s="91"/>
      <c r="I3258" s="91">
        <f>Parts_Purchase[[#This Row],[Qty In]]*Parts_Purchase[[#This Row],[MRP]]</f>
        <v>0</v>
      </c>
      <c r="J3258" s="14">
        <f t="shared" si="110"/>
        <v>1</v>
      </c>
      <c r="K3258" s="37">
        <f t="shared" si="111"/>
        <v>1900</v>
      </c>
    </row>
    <row r="3259" spans="1:11" x14ac:dyDescent="0.35">
      <c r="A3259" s="90"/>
      <c r="B3259" s="100"/>
      <c r="C3259" s="91"/>
      <c r="D3259" s="91"/>
      <c r="E3259" s="91"/>
      <c r="F3259" s="91"/>
      <c r="G3259" s="91"/>
      <c r="H3259" s="91"/>
      <c r="I3259" s="91">
        <f>Parts_Purchase[[#This Row],[Qty In]]*Parts_Purchase[[#This Row],[MRP]]</f>
        <v>0</v>
      </c>
      <c r="J3259" s="14">
        <f t="shared" si="110"/>
        <v>1</v>
      </c>
      <c r="K3259" s="37">
        <f t="shared" si="111"/>
        <v>1900</v>
      </c>
    </row>
    <row r="3260" spans="1:11" x14ac:dyDescent="0.35">
      <c r="A3260" s="90"/>
      <c r="B3260" s="100"/>
      <c r="C3260" s="91"/>
      <c r="D3260" s="91"/>
      <c r="E3260" s="91"/>
      <c r="F3260" s="91"/>
      <c r="G3260" s="91"/>
      <c r="H3260" s="91"/>
      <c r="I3260" s="91">
        <f>Parts_Purchase[[#This Row],[Qty In]]*Parts_Purchase[[#This Row],[MRP]]</f>
        <v>0</v>
      </c>
      <c r="J3260" s="14">
        <f t="shared" si="110"/>
        <v>1</v>
      </c>
      <c r="K3260" s="37">
        <f t="shared" si="111"/>
        <v>1900</v>
      </c>
    </row>
    <row r="3261" spans="1:11" x14ac:dyDescent="0.35">
      <c r="A3261" s="90"/>
      <c r="B3261" s="100"/>
      <c r="C3261" s="91"/>
      <c r="D3261" s="91"/>
      <c r="E3261" s="91"/>
      <c r="F3261" s="91"/>
      <c r="G3261" s="91"/>
      <c r="H3261" s="91"/>
      <c r="I3261" s="91">
        <f>Parts_Purchase[[#This Row],[Qty In]]*Parts_Purchase[[#This Row],[MRP]]</f>
        <v>0</v>
      </c>
      <c r="J3261" s="14">
        <f t="shared" ref="J3261:J3324" si="112">MONTH(B3261)</f>
        <v>1</v>
      </c>
      <c r="K3261" s="37">
        <f t="shared" ref="K3261:K3324" si="113">YEAR(B3261)</f>
        <v>1900</v>
      </c>
    </row>
    <row r="3262" spans="1:11" x14ac:dyDescent="0.35">
      <c r="A3262" s="90"/>
      <c r="B3262" s="100"/>
      <c r="C3262" s="91"/>
      <c r="D3262" s="91"/>
      <c r="E3262" s="91"/>
      <c r="F3262" s="91"/>
      <c r="G3262" s="91"/>
      <c r="H3262" s="91"/>
      <c r="I3262" s="91">
        <f>Parts_Purchase[[#This Row],[Qty In]]*Parts_Purchase[[#This Row],[MRP]]</f>
        <v>0</v>
      </c>
      <c r="J3262" s="14">
        <f t="shared" si="112"/>
        <v>1</v>
      </c>
      <c r="K3262" s="37">
        <f t="shared" si="113"/>
        <v>1900</v>
      </c>
    </row>
    <row r="3263" spans="1:11" x14ac:dyDescent="0.35">
      <c r="A3263" s="90"/>
      <c r="B3263" s="100"/>
      <c r="C3263" s="91"/>
      <c r="D3263" s="91"/>
      <c r="E3263" s="91"/>
      <c r="F3263" s="91"/>
      <c r="G3263" s="91"/>
      <c r="H3263" s="91"/>
      <c r="I3263" s="91">
        <f>Parts_Purchase[[#This Row],[Qty In]]*Parts_Purchase[[#This Row],[MRP]]</f>
        <v>0</v>
      </c>
      <c r="J3263" s="14">
        <f t="shared" si="112"/>
        <v>1</v>
      </c>
      <c r="K3263" s="37">
        <f t="shared" si="113"/>
        <v>1900</v>
      </c>
    </row>
    <row r="3264" spans="1:11" x14ac:dyDescent="0.35">
      <c r="A3264" s="90"/>
      <c r="B3264" s="100"/>
      <c r="C3264" s="91"/>
      <c r="D3264" s="91"/>
      <c r="E3264" s="91"/>
      <c r="F3264" s="91"/>
      <c r="G3264" s="91"/>
      <c r="H3264" s="91"/>
      <c r="I3264" s="91">
        <f>Parts_Purchase[[#This Row],[Qty In]]*Parts_Purchase[[#This Row],[MRP]]</f>
        <v>0</v>
      </c>
      <c r="J3264" s="14">
        <f t="shared" si="112"/>
        <v>1</v>
      </c>
      <c r="K3264" s="37">
        <f t="shared" si="113"/>
        <v>1900</v>
      </c>
    </row>
    <row r="3265" spans="1:11" x14ac:dyDescent="0.35">
      <c r="A3265" s="90"/>
      <c r="B3265" s="100"/>
      <c r="C3265" s="91"/>
      <c r="D3265" s="91"/>
      <c r="E3265" s="91"/>
      <c r="F3265" s="91"/>
      <c r="G3265" s="91"/>
      <c r="H3265" s="91"/>
      <c r="I3265" s="91">
        <f>Parts_Purchase[[#This Row],[Qty In]]*Parts_Purchase[[#This Row],[MRP]]</f>
        <v>0</v>
      </c>
      <c r="J3265" s="14">
        <f t="shared" si="112"/>
        <v>1</v>
      </c>
      <c r="K3265" s="37">
        <f t="shared" si="113"/>
        <v>1900</v>
      </c>
    </row>
    <row r="3266" spans="1:11" x14ac:dyDescent="0.35">
      <c r="A3266" s="90"/>
      <c r="B3266" s="100"/>
      <c r="C3266" s="91"/>
      <c r="D3266" s="91"/>
      <c r="E3266" s="91"/>
      <c r="F3266" s="91"/>
      <c r="G3266" s="91"/>
      <c r="H3266" s="91"/>
      <c r="I3266" s="91">
        <f>Parts_Purchase[[#This Row],[Qty In]]*Parts_Purchase[[#This Row],[MRP]]</f>
        <v>0</v>
      </c>
      <c r="J3266" s="14">
        <f t="shared" si="112"/>
        <v>1</v>
      </c>
      <c r="K3266" s="37">
        <f t="shared" si="113"/>
        <v>1900</v>
      </c>
    </row>
    <row r="3267" spans="1:11" x14ac:dyDescent="0.35">
      <c r="A3267" s="90"/>
      <c r="B3267" s="100"/>
      <c r="C3267" s="91"/>
      <c r="D3267" s="91"/>
      <c r="E3267" s="91"/>
      <c r="F3267" s="91"/>
      <c r="G3267" s="91"/>
      <c r="H3267" s="91"/>
      <c r="I3267" s="91">
        <f>Parts_Purchase[[#This Row],[Qty In]]*Parts_Purchase[[#This Row],[MRP]]</f>
        <v>0</v>
      </c>
      <c r="J3267" s="14">
        <f t="shared" si="112"/>
        <v>1</v>
      </c>
      <c r="K3267" s="37">
        <f t="shared" si="113"/>
        <v>1900</v>
      </c>
    </row>
    <row r="3268" spans="1:11" x14ac:dyDescent="0.35">
      <c r="A3268" s="90"/>
      <c r="B3268" s="100"/>
      <c r="C3268" s="91"/>
      <c r="D3268" s="91"/>
      <c r="E3268" s="91"/>
      <c r="F3268" s="91"/>
      <c r="G3268" s="91"/>
      <c r="H3268" s="91"/>
      <c r="I3268" s="91">
        <f>Parts_Purchase[[#This Row],[Qty In]]*Parts_Purchase[[#This Row],[MRP]]</f>
        <v>0</v>
      </c>
      <c r="J3268" s="14">
        <f t="shared" si="112"/>
        <v>1</v>
      </c>
      <c r="K3268" s="37">
        <f t="shared" si="113"/>
        <v>1900</v>
      </c>
    </row>
    <row r="3269" spans="1:11" x14ac:dyDescent="0.35">
      <c r="A3269" s="90"/>
      <c r="B3269" s="100"/>
      <c r="C3269" s="91"/>
      <c r="D3269" s="91"/>
      <c r="E3269" s="91"/>
      <c r="F3269" s="91"/>
      <c r="G3269" s="91"/>
      <c r="H3269" s="91"/>
      <c r="I3269" s="91">
        <f>Parts_Purchase[[#This Row],[Qty In]]*Parts_Purchase[[#This Row],[MRP]]</f>
        <v>0</v>
      </c>
      <c r="J3269" s="14">
        <f t="shared" si="112"/>
        <v>1</v>
      </c>
      <c r="K3269" s="37">
        <f t="shared" si="113"/>
        <v>1900</v>
      </c>
    </row>
    <row r="3270" spans="1:11" x14ac:dyDescent="0.35">
      <c r="A3270" s="90"/>
      <c r="B3270" s="100"/>
      <c r="C3270" s="91"/>
      <c r="D3270" s="91"/>
      <c r="E3270" s="91"/>
      <c r="F3270" s="91"/>
      <c r="G3270" s="91"/>
      <c r="H3270" s="91"/>
      <c r="I3270" s="91">
        <f>Parts_Purchase[[#This Row],[Qty In]]*Parts_Purchase[[#This Row],[MRP]]</f>
        <v>0</v>
      </c>
      <c r="J3270" s="14">
        <f t="shared" si="112"/>
        <v>1</v>
      </c>
      <c r="K3270" s="37">
        <f t="shared" si="113"/>
        <v>1900</v>
      </c>
    </row>
    <row r="3271" spans="1:11" x14ac:dyDescent="0.35">
      <c r="A3271" s="90"/>
      <c r="B3271" s="100"/>
      <c r="C3271" s="91"/>
      <c r="D3271" s="91"/>
      <c r="E3271" s="91"/>
      <c r="F3271" s="91"/>
      <c r="G3271" s="91"/>
      <c r="H3271" s="91"/>
      <c r="I3271" s="91">
        <f>Parts_Purchase[[#This Row],[Qty In]]*Parts_Purchase[[#This Row],[MRP]]</f>
        <v>0</v>
      </c>
      <c r="J3271" s="14">
        <f t="shared" si="112"/>
        <v>1</v>
      </c>
      <c r="K3271" s="37">
        <f t="shared" si="113"/>
        <v>1900</v>
      </c>
    </row>
    <row r="3272" spans="1:11" x14ac:dyDescent="0.35">
      <c r="A3272" s="90"/>
      <c r="B3272" s="100"/>
      <c r="C3272" s="91"/>
      <c r="D3272" s="91"/>
      <c r="E3272" s="91"/>
      <c r="F3272" s="91"/>
      <c r="G3272" s="91"/>
      <c r="H3272" s="91"/>
      <c r="I3272" s="91">
        <f>Parts_Purchase[[#This Row],[Qty In]]*Parts_Purchase[[#This Row],[MRP]]</f>
        <v>0</v>
      </c>
      <c r="J3272" s="14">
        <f t="shared" si="112"/>
        <v>1</v>
      </c>
      <c r="K3272" s="37">
        <f t="shared" si="113"/>
        <v>1900</v>
      </c>
    </row>
    <row r="3273" spans="1:11" x14ac:dyDescent="0.35">
      <c r="A3273" s="90"/>
      <c r="B3273" s="100"/>
      <c r="C3273" s="91"/>
      <c r="D3273" s="91"/>
      <c r="E3273" s="91"/>
      <c r="F3273" s="91"/>
      <c r="G3273" s="91"/>
      <c r="H3273" s="91"/>
      <c r="I3273" s="91">
        <f>Parts_Purchase[[#This Row],[Qty In]]*Parts_Purchase[[#This Row],[MRP]]</f>
        <v>0</v>
      </c>
      <c r="J3273" s="14">
        <f t="shared" si="112"/>
        <v>1</v>
      </c>
      <c r="K3273" s="37">
        <f t="shared" si="113"/>
        <v>1900</v>
      </c>
    </row>
    <row r="3274" spans="1:11" x14ac:dyDescent="0.35">
      <c r="A3274" s="90"/>
      <c r="B3274" s="100"/>
      <c r="C3274" s="91"/>
      <c r="D3274" s="91"/>
      <c r="E3274" s="91"/>
      <c r="F3274" s="91"/>
      <c r="G3274" s="91"/>
      <c r="H3274" s="91"/>
      <c r="I3274" s="91">
        <f>Parts_Purchase[[#This Row],[Qty In]]*Parts_Purchase[[#This Row],[MRP]]</f>
        <v>0</v>
      </c>
      <c r="J3274" s="14">
        <f t="shared" si="112"/>
        <v>1</v>
      </c>
      <c r="K3274" s="37">
        <f t="shared" si="113"/>
        <v>1900</v>
      </c>
    </row>
    <row r="3275" spans="1:11" x14ac:dyDescent="0.35">
      <c r="A3275" s="90"/>
      <c r="B3275" s="100"/>
      <c r="C3275" s="91"/>
      <c r="D3275" s="91"/>
      <c r="E3275" s="91"/>
      <c r="F3275" s="91"/>
      <c r="G3275" s="91"/>
      <c r="H3275" s="91"/>
      <c r="I3275" s="91">
        <f>Parts_Purchase[[#This Row],[Qty In]]*Parts_Purchase[[#This Row],[MRP]]</f>
        <v>0</v>
      </c>
      <c r="J3275" s="14">
        <f t="shared" si="112"/>
        <v>1</v>
      </c>
      <c r="K3275" s="37">
        <f t="shared" si="113"/>
        <v>1900</v>
      </c>
    </row>
    <row r="3276" spans="1:11" x14ac:dyDescent="0.35">
      <c r="A3276" s="90"/>
      <c r="B3276" s="100"/>
      <c r="C3276" s="91"/>
      <c r="D3276" s="91"/>
      <c r="E3276" s="91"/>
      <c r="F3276" s="91"/>
      <c r="G3276" s="91"/>
      <c r="H3276" s="91"/>
      <c r="I3276" s="91">
        <f>Parts_Purchase[[#This Row],[Qty In]]*Parts_Purchase[[#This Row],[MRP]]</f>
        <v>0</v>
      </c>
      <c r="J3276" s="14">
        <f t="shared" si="112"/>
        <v>1</v>
      </c>
      <c r="K3276" s="37">
        <f t="shared" si="113"/>
        <v>1900</v>
      </c>
    </row>
    <row r="3277" spans="1:11" x14ac:dyDescent="0.35">
      <c r="A3277" s="90"/>
      <c r="B3277" s="100"/>
      <c r="C3277" s="91"/>
      <c r="D3277" s="91"/>
      <c r="E3277" s="91"/>
      <c r="F3277" s="91"/>
      <c r="G3277" s="91"/>
      <c r="H3277" s="91"/>
      <c r="I3277" s="91">
        <f>Parts_Purchase[[#This Row],[Qty In]]*Parts_Purchase[[#This Row],[MRP]]</f>
        <v>0</v>
      </c>
      <c r="J3277" s="14">
        <f t="shared" si="112"/>
        <v>1</v>
      </c>
      <c r="K3277" s="37">
        <f t="shared" si="113"/>
        <v>1900</v>
      </c>
    </row>
    <row r="3278" spans="1:11" x14ac:dyDescent="0.35">
      <c r="A3278" s="90"/>
      <c r="B3278" s="100"/>
      <c r="C3278" s="91"/>
      <c r="D3278" s="91"/>
      <c r="E3278" s="91"/>
      <c r="F3278" s="91"/>
      <c r="G3278" s="91"/>
      <c r="H3278" s="91"/>
      <c r="I3278" s="91">
        <f>Parts_Purchase[[#This Row],[Qty In]]*Parts_Purchase[[#This Row],[MRP]]</f>
        <v>0</v>
      </c>
      <c r="J3278" s="14">
        <f t="shared" si="112"/>
        <v>1</v>
      </c>
      <c r="K3278" s="37">
        <f t="shared" si="113"/>
        <v>1900</v>
      </c>
    </row>
    <row r="3279" spans="1:11" x14ac:dyDescent="0.35">
      <c r="A3279" s="90"/>
      <c r="B3279" s="100"/>
      <c r="C3279" s="91"/>
      <c r="D3279" s="91"/>
      <c r="E3279" s="91"/>
      <c r="F3279" s="91"/>
      <c r="G3279" s="91"/>
      <c r="H3279" s="91"/>
      <c r="I3279" s="91">
        <f>Parts_Purchase[[#This Row],[Qty In]]*Parts_Purchase[[#This Row],[MRP]]</f>
        <v>0</v>
      </c>
      <c r="J3279" s="14">
        <f t="shared" si="112"/>
        <v>1</v>
      </c>
      <c r="K3279" s="37">
        <f t="shared" si="113"/>
        <v>1900</v>
      </c>
    </row>
    <row r="3280" spans="1:11" x14ac:dyDescent="0.35">
      <c r="A3280" s="90"/>
      <c r="B3280" s="100"/>
      <c r="C3280" s="91"/>
      <c r="D3280" s="91"/>
      <c r="E3280" s="91"/>
      <c r="F3280" s="91"/>
      <c r="G3280" s="91"/>
      <c r="H3280" s="91"/>
      <c r="I3280" s="91">
        <f>Parts_Purchase[[#This Row],[Qty In]]*Parts_Purchase[[#This Row],[MRP]]</f>
        <v>0</v>
      </c>
      <c r="J3280" s="14">
        <f t="shared" si="112"/>
        <v>1</v>
      </c>
      <c r="K3280" s="37">
        <f t="shared" si="113"/>
        <v>1900</v>
      </c>
    </row>
    <row r="3281" spans="1:11" x14ac:dyDescent="0.35">
      <c r="A3281" s="90"/>
      <c r="B3281" s="100"/>
      <c r="C3281" s="91"/>
      <c r="D3281" s="91"/>
      <c r="E3281" s="91"/>
      <c r="F3281" s="91"/>
      <c r="G3281" s="91"/>
      <c r="H3281" s="91"/>
      <c r="I3281" s="91">
        <f>Parts_Purchase[[#This Row],[Qty In]]*Parts_Purchase[[#This Row],[MRP]]</f>
        <v>0</v>
      </c>
      <c r="J3281" s="14">
        <f t="shared" si="112"/>
        <v>1</v>
      </c>
      <c r="K3281" s="37">
        <f t="shared" si="113"/>
        <v>1900</v>
      </c>
    </row>
    <row r="3282" spans="1:11" x14ac:dyDescent="0.35">
      <c r="A3282" s="90"/>
      <c r="B3282" s="100"/>
      <c r="C3282" s="91"/>
      <c r="D3282" s="91"/>
      <c r="E3282" s="91"/>
      <c r="F3282" s="91"/>
      <c r="G3282" s="91"/>
      <c r="H3282" s="91"/>
      <c r="I3282" s="91">
        <f>Parts_Purchase[[#This Row],[Qty In]]*Parts_Purchase[[#This Row],[MRP]]</f>
        <v>0</v>
      </c>
      <c r="J3282" s="14">
        <f t="shared" si="112"/>
        <v>1</v>
      </c>
      <c r="K3282" s="37">
        <f t="shared" si="113"/>
        <v>1900</v>
      </c>
    </row>
    <row r="3283" spans="1:11" x14ac:dyDescent="0.35">
      <c r="A3283" s="90"/>
      <c r="B3283" s="100"/>
      <c r="C3283" s="91"/>
      <c r="D3283" s="91"/>
      <c r="E3283" s="91"/>
      <c r="F3283" s="91"/>
      <c r="G3283" s="91"/>
      <c r="H3283" s="91"/>
      <c r="I3283" s="91">
        <f>Parts_Purchase[[#This Row],[Qty In]]*Parts_Purchase[[#This Row],[MRP]]</f>
        <v>0</v>
      </c>
      <c r="J3283" s="14">
        <f t="shared" si="112"/>
        <v>1</v>
      </c>
      <c r="K3283" s="37">
        <f t="shared" si="113"/>
        <v>1900</v>
      </c>
    </row>
    <row r="3284" spans="1:11" x14ac:dyDescent="0.35">
      <c r="A3284" s="90"/>
      <c r="B3284" s="100"/>
      <c r="C3284" s="91"/>
      <c r="D3284" s="91"/>
      <c r="E3284" s="91"/>
      <c r="F3284" s="91"/>
      <c r="G3284" s="91"/>
      <c r="H3284" s="91"/>
      <c r="I3284" s="91">
        <f>Parts_Purchase[[#This Row],[Qty In]]*Parts_Purchase[[#This Row],[MRP]]</f>
        <v>0</v>
      </c>
      <c r="J3284" s="14">
        <f t="shared" si="112"/>
        <v>1</v>
      </c>
      <c r="K3284" s="37">
        <f t="shared" si="113"/>
        <v>1900</v>
      </c>
    </row>
    <row r="3285" spans="1:11" x14ac:dyDescent="0.35">
      <c r="A3285" s="90"/>
      <c r="B3285" s="100"/>
      <c r="C3285" s="91"/>
      <c r="D3285" s="91"/>
      <c r="E3285" s="91"/>
      <c r="F3285" s="91"/>
      <c r="G3285" s="91"/>
      <c r="H3285" s="91"/>
      <c r="I3285" s="91">
        <f>Parts_Purchase[[#This Row],[Qty In]]*Parts_Purchase[[#This Row],[MRP]]</f>
        <v>0</v>
      </c>
      <c r="J3285" s="14">
        <f t="shared" si="112"/>
        <v>1</v>
      </c>
      <c r="K3285" s="37">
        <f t="shared" si="113"/>
        <v>1900</v>
      </c>
    </row>
    <row r="3286" spans="1:11" x14ac:dyDescent="0.35">
      <c r="A3286" s="90"/>
      <c r="B3286" s="100"/>
      <c r="C3286" s="91"/>
      <c r="D3286" s="91"/>
      <c r="E3286" s="91"/>
      <c r="F3286" s="91"/>
      <c r="G3286" s="91"/>
      <c r="H3286" s="91"/>
      <c r="I3286" s="91">
        <f>Parts_Purchase[[#This Row],[Qty In]]*Parts_Purchase[[#This Row],[MRP]]</f>
        <v>0</v>
      </c>
      <c r="J3286" s="14">
        <f t="shared" si="112"/>
        <v>1</v>
      </c>
      <c r="K3286" s="37">
        <f t="shared" si="113"/>
        <v>1900</v>
      </c>
    </row>
    <row r="3287" spans="1:11" x14ac:dyDescent="0.35">
      <c r="A3287" s="90"/>
      <c r="B3287" s="100"/>
      <c r="C3287" s="91"/>
      <c r="D3287" s="91"/>
      <c r="E3287" s="91"/>
      <c r="F3287" s="91"/>
      <c r="G3287" s="91"/>
      <c r="H3287" s="91"/>
      <c r="I3287" s="91">
        <f>Parts_Purchase[[#This Row],[Qty In]]*Parts_Purchase[[#This Row],[MRP]]</f>
        <v>0</v>
      </c>
      <c r="J3287" s="14">
        <f t="shared" si="112"/>
        <v>1</v>
      </c>
      <c r="K3287" s="37">
        <f t="shared" si="113"/>
        <v>1900</v>
      </c>
    </row>
    <row r="3288" spans="1:11" x14ac:dyDescent="0.35">
      <c r="A3288" s="90"/>
      <c r="B3288" s="100"/>
      <c r="C3288" s="91"/>
      <c r="D3288" s="91"/>
      <c r="E3288" s="91"/>
      <c r="F3288" s="91"/>
      <c r="G3288" s="91"/>
      <c r="H3288" s="91"/>
      <c r="I3288" s="91">
        <f>Parts_Purchase[[#This Row],[Qty In]]*Parts_Purchase[[#This Row],[MRP]]</f>
        <v>0</v>
      </c>
      <c r="J3288" s="14">
        <f t="shared" si="112"/>
        <v>1</v>
      </c>
      <c r="K3288" s="37">
        <f t="shared" si="113"/>
        <v>1900</v>
      </c>
    </row>
    <row r="3289" spans="1:11" x14ac:dyDescent="0.35">
      <c r="A3289" s="90"/>
      <c r="B3289" s="100"/>
      <c r="C3289" s="91"/>
      <c r="D3289" s="91"/>
      <c r="E3289" s="91"/>
      <c r="F3289" s="91"/>
      <c r="G3289" s="91"/>
      <c r="H3289" s="91"/>
      <c r="I3289" s="91">
        <f>Parts_Purchase[[#This Row],[Qty In]]*Parts_Purchase[[#This Row],[MRP]]</f>
        <v>0</v>
      </c>
      <c r="J3289" s="14">
        <f t="shared" si="112"/>
        <v>1</v>
      </c>
      <c r="K3289" s="37">
        <f t="shared" si="113"/>
        <v>1900</v>
      </c>
    </row>
    <row r="3290" spans="1:11" x14ac:dyDescent="0.35">
      <c r="A3290" s="90"/>
      <c r="B3290" s="100"/>
      <c r="C3290" s="91"/>
      <c r="D3290" s="91"/>
      <c r="E3290" s="91"/>
      <c r="F3290" s="91"/>
      <c r="G3290" s="91"/>
      <c r="H3290" s="91"/>
      <c r="I3290" s="91">
        <f>Parts_Purchase[[#This Row],[Qty In]]*Parts_Purchase[[#This Row],[MRP]]</f>
        <v>0</v>
      </c>
      <c r="J3290" s="14">
        <f t="shared" si="112"/>
        <v>1</v>
      </c>
      <c r="K3290" s="37">
        <f t="shared" si="113"/>
        <v>1900</v>
      </c>
    </row>
    <row r="3291" spans="1:11" x14ac:dyDescent="0.35">
      <c r="A3291" s="90"/>
      <c r="B3291" s="100"/>
      <c r="C3291" s="91"/>
      <c r="D3291" s="91"/>
      <c r="E3291" s="91"/>
      <c r="F3291" s="91"/>
      <c r="G3291" s="91"/>
      <c r="H3291" s="91"/>
      <c r="I3291" s="91">
        <f>Parts_Purchase[[#This Row],[Qty In]]*Parts_Purchase[[#This Row],[MRP]]</f>
        <v>0</v>
      </c>
      <c r="J3291" s="14">
        <f t="shared" si="112"/>
        <v>1</v>
      </c>
      <c r="K3291" s="37">
        <f t="shared" si="113"/>
        <v>1900</v>
      </c>
    </row>
    <row r="3292" spans="1:11" x14ac:dyDescent="0.35">
      <c r="A3292" s="90"/>
      <c r="B3292" s="100"/>
      <c r="C3292" s="91"/>
      <c r="D3292" s="91"/>
      <c r="E3292" s="91"/>
      <c r="F3292" s="91"/>
      <c r="G3292" s="91"/>
      <c r="H3292" s="91"/>
      <c r="I3292" s="91">
        <f>Parts_Purchase[[#This Row],[Qty In]]*Parts_Purchase[[#This Row],[MRP]]</f>
        <v>0</v>
      </c>
      <c r="J3292" s="14">
        <f t="shared" si="112"/>
        <v>1</v>
      </c>
      <c r="K3292" s="37">
        <f t="shared" si="113"/>
        <v>1900</v>
      </c>
    </row>
    <row r="3293" spans="1:11" x14ac:dyDescent="0.35">
      <c r="A3293" s="90"/>
      <c r="B3293" s="100"/>
      <c r="C3293" s="91"/>
      <c r="D3293" s="91"/>
      <c r="E3293" s="91"/>
      <c r="F3293" s="91"/>
      <c r="G3293" s="91"/>
      <c r="H3293" s="91"/>
      <c r="I3293" s="91">
        <f>Parts_Purchase[[#This Row],[Qty In]]*Parts_Purchase[[#This Row],[MRP]]</f>
        <v>0</v>
      </c>
      <c r="J3293" s="14">
        <f t="shared" si="112"/>
        <v>1</v>
      </c>
      <c r="K3293" s="37">
        <f t="shared" si="113"/>
        <v>1900</v>
      </c>
    </row>
    <row r="3294" spans="1:11" x14ac:dyDescent="0.35">
      <c r="A3294" s="90"/>
      <c r="B3294" s="100"/>
      <c r="C3294" s="91"/>
      <c r="D3294" s="91"/>
      <c r="E3294" s="91"/>
      <c r="F3294" s="91"/>
      <c r="G3294" s="91"/>
      <c r="H3294" s="91"/>
      <c r="I3294" s="91">
        <f>Parts_Purchase[[#This Row],[Qty In]]*Parts_Purchase[[#This Row],[MRP]]</f>
        <v>0</v>
      </c>
      <c r="J3294" s="14">
        <f t="shared" si="112"/>
        <v>1</v>
      </c>
      <c r="K3294" s="37">
        <f t="shared" si="113"/>
        <v>1900</v>
      </c>
    </row>
    <row r="3295" spans="1:11" x14ac:dyDescent="0.35">
      <c r="A3295" s="90"/>
      <c r="B3295" s="100"/>
      <c r="C3295" s="91"/>
      <c r="D3295" s="91"/>
      <c r="E3295" s="91"/>
      <c r="F3295" s="91"/>
      <c r="G3295" s="91"/>
      <c r="H3295" s="91"/>
      <c r="I3295" s="91">
        <f>Parts_Purchase[[#This Row],[Qty In]]*Parts_Purchase[[#This Row],[MRP]]</f>
        <v>0</v>
      </c>
      <c r="J3295" s="14">
        <f t="shared" si="112"/>
        <v>1</v>
      </c>
      <c r="K3295" s="37">
        <f t="shared" si="113"/>
        <v>1900</v>
      </c>
    </row>
    <row r="3296" spans="1:11" x14ac:dyDescent="0.35">
      <c r="A3296" s="90"/>
      <c r="B3296" s="100"/>
      <c r="C3296" s="91"/>
      <c r="D3296" s="91"/>
      <c r="E3296" s="91"/>
      <c r="F3296" s="91"/>
      <c r="G3296" s="91"/>
      <c r="H3296" s="91"/>
      <c r="I3296" s="91">
        <f>Parts_Purchase[[#This Row],[Qty In]]*Parts_Purchase[[#This Row],[MRP]]</f>
        <v>0</v>
      </c>
      <c r="J3296" s="14">
        <f t="shared" si="112"/>
        <v>1</v>
      </c>
      <c r="K3296" s="37">
        <f t="shared" si="113"/>
        <v>1900</v>
      </c>
    </row>
    <row r="3297" spans="1:11" x14ac:dyDescent="0.35">
      <c r="A3297" s="90"/>
      <c r="B3297" s="100"/>
      <c r="C3297" s="91"/>
      <c r="D3297" s="91"/>
      <c r="E3297" s="91"/>
      <c r="F3297" s="91"/>
      <c r="G3297" s="91"/>
      <c r="H3297" s="91"/>
      <c r="I3297" s="91">
        <f>Parts_Purchase[[#This Row],[Qty In]]*Parts_Purchase[[#This Row],[MRP]]</f>
        <v>0</v>
      </c>
      <c r="J3297" s="14">
        <f t="shared" si="112"/>
        <v>1</v>
      </c>
      <c r="K3297" s="37">
        <f t="shared" si="113"/>
        <v>1900</v>
      </c>
    </row>
    <row r="3298" spans="1:11" x14ac:dyDescent="0.35">
      <c r="A3298" s="90"/>
      <c r="B3298" s="100"/>
      <c r="C3298" s="91"/>
      <c r="D3298" s="91"/>
      <c r="E3298" s="91"/>
      <c r="F3298" s="91"/>
      <c r="G3298" s="91"/>
      <c r="H3298" s="91"/>
      <c r="I3298" s="91">
        <f>Parts_Purchase[[#This Row],[Qty In]]*Parts_Purchase[[#This Row],[MRP]]</f>
        <v>0</v>
      </c>
      <c r="J3298" s="14">
        <f t="shared" si="112"/>
        <v>1</v>
      </c>
      <c r="K3298" s="37">
        <f t="shared" si="113"/>
        <v>1900</v>
      </c>
    </row>
    <row r="3299" spans="1:11" x14ac:dyDescent="0.35">
      <c r="A3299" s="90"/>
      <c r="B3299" s="100"/>
      <c r="C3299" s="91"/>
      <c r="D3299" s="91"/>
      <c r="E3299" s="91"/>
      <c r="F3299" s="91"/>
      <c r="G3299" s="91"/>
      <c r="H3299" s="91"/>
      <c r="I3299" s="91">
        <f>Parts_Purchase[[#This Row],[Qty In]]*Parts_Purchase[[#This Row],[MRP]]</f>
        <v>0</v>
      </c>
      <c r="J3299" s="14">
        <f t="shared" si="112"/>
        <v>1</v>
      </c>
      <c r="K3299" s="37">
        <f t="shared" si="113"/>
        <v>1900</v>
      </c>
    </row>
    <row r="3300" spans="1:11" x14ac:dyDescent="0.35">
      <c r="A3300" s="90"/>
      <c r="B3300" s="100"/>
      <c r="C3300" s="91"/>
      <c r="D3300" s="91"/>
      <c r="E3300" s="91"/>
      <c r="F3300" s="91"/>
      <c r="G3300" s="91"/>
      <c r="H3300" s="91"/>
      <c r="I3300" s="91">
        <f>Parts_Purchase[[#This Row],[Qty In]]*Parts_Purchase[[#This Row],[MRP]]</f>
        <v>0</v>
      </c>
      <c r="J3300" s="14">
        <f t="shared" si="112"/>
        <v>1</v>
      </c>
      <c r="K3300" s="37">
        <f t="shared" si="113"/>
        <v>1900</v>
      </c>
    </row>
    <row r="3301" spans="1:11" x14ac:dyDescent="0.35">
      <c r="A3301" s="90"/>
      <c r="B3301" s="100"/>
      <c r="C3301" s="91"/>
      <c r="D3301" s="91"/>
      <c r="E3301" s="91"/>
      <c r="F3301" s="91"/>
      <c r="G3301" s="91"/>
      <c r="H3301" s="91"/>
      <c r="I3301" s="91">
        <f>Parts_Purchase[[#This Row],[Qty In]]*Parts_Purchase[[#This Row],[MRP]]</f>
        <v>0</v>
      </c>
      <c r="J3301" s="14">
        <f t="shared" si="112"/>
        <v>1</v>
      </c>
      <c r="K3301" s="37">
        <f t="shared" si="113"/>
        <v>1900</v>
      </c>
    </row>
    <row r="3302" spans="1:11" x14ac:dyDescent="0.35">
      <c r="A3302" s="90"/>
      <c r="B3302" s="100"/>
      <c r="C3302" s="91"/>
      <c r="D3302" s="91"/>
      <c r="E3302" s="91"/>
      <c r="F3302" s="91"/>
      <c r="G3302" s="91"/>
      <c r="H3302" s="91"/>
      <c r="I3302" s="91">
        <f>Parts_Purchase[[#This Row],[Qty In]]*Parts_Purchase[[#This Row],[MRP]]</f>
        <v>0</v>
      </c>
      <c r="J3302" s="14">
        <f t="shared" si="112"/>
        <v>1</v>
      </c>
      <c r="K3302" s="37">
        <f t="shared" si="113"/>
        <v>1900</v>
      </c>
    </row>
    <row r="3303" spans="1:11" x14ac:dyDescent="0.35">
      <c r="A3303" s="90"/>
      <c r="B3303" s="100"/>
      <c r="C3303" s="91"/>
      <c r="D3303" s="91"/>
      <c r="E3303" s="91"/>
      <c r="F3303" s="91"/>
      <c r="G3303" s="91"/>
      <c r="H3303" s="91"/>
      <c r="I3303" s="91">
        <f>Parts_Purchase[[#This Row],[Qty In]]*Parts_Purchase[[#This Row],[MRP]]</f>
        <v>0</v>
      </c>
      <c r="J3303" s="14">
        <f t="shared" si="112"/>
        <v>1</v>
      </c>
      <c r="K3303" s="37">
        <f t="shared" si="113"/>
        <v>1900</v>
      </c>
    </row>
    <row r="3304" spans="1:11" x14ac:dyDescent="0.35">
      <c r="A3304" s="90"/>
      <c r="B3304" s="100"/>
      <c r="C3304" s="91"/>
      <c r="D3304" s="91"/>
      <c r="E3304" s="91"/>
      <c r="F3304" s="91"/>
      <c r="G3304" s="91"/>
      <c r="H3304" s="91"/>
      <c r="I3304" s="91">
        <f>Parts_Purchase[[#This Row],[Qty In]]*Parts_Purchase[[#This Row],[MRP]]</f>
        <v>0</v>
      </c>
      <c r="J3304" s="14">
        <f t="shared" si="112"/>
        <v>1</v>
      </c>
      <c r="K3304" s="37">
        <f t="shared" si="113"/>
        <v>1900</v>
      </c>
    </row>
    <row r="3305" spans="1:11" x14ac:dyDescent="0.35">
      <c r="A3305" s="90"/>
      <c r="B3305" s="100"/>
      <c r="C3305" s="91"/>
      <c r="D3305" s="91"/>
      <c r="E3305" s="91"/>
      <c r="F3305" s="91"/>
      <c r="G3305" s="91"/>
      <c r="H3305" s="91"/>
      <c r="I3305" s="91">
        <f>Parts_Purchase[[#This Row],[Qty In]]*Parts_Purchase[[#This Row],[MRP]]</f>
        <v>0</v>
      </c>
      <c r="J3305" s="14">
        <f t="shared" si="112"/>
        <v>1</v>
      </c>
      <c r="K3305" s="37">
        <f t="shared" si="113"/>
        <v>1900</v>
      </c>
    </row>
    <row r="3306" spans="1:11" x14ac:dyDescent="0.35">
      <c r="A3306" s="90"/>
      <c r="B3306" s="100"/>
      <c r="C3306" s="91"/>
      <c r="D3306" s="91"/>
      <c r="E3306" s="91"/>
      <c r="F3306" s="91"/>
      <c r="G3306" s="91"/>
      <c r="H3306" s="91"/>
      <c r="I3306" s="91">
        <f>Parts_Purchase[[#This Row],[Qty In]]*Parts_Purchase[[#This Row],[MRP]]</f>
        <v>0</v>
      </c>
      <c r="J3306" s="14">
        <f t="shared" si="112"/>
        <v>1</v>
      </c>
      <c r="K3306" s="37">
        <f t="shared" si="113"/>
        <v>1900</v>
      </c>
    </row>
    <row r="3307" spans="1:11" x14ac:dyDescent="0.35">
      <c r="A3307" s="90"/>
      <c r="B3307" s="100"/>
      <c r="C3307" s="91"/>
      <c r="D3307" s="91"/>
      <c r="E3307" s="91"/>
      <c r="F3307" s="91"/>
      <c r="G3307" s="91"/>
      <c r="H3307" s="91"/>
      <c r="I3307" s="91">
        <f>Parts_Purchase[[#This Row],[Qty In]]*Parts_Purchase[[#This Row],[MRP]]</f>
        <v>0</v>
      </c>
      <c r="J3307" s="14">
        <f t="shared" si="112"/>
        <v>1</v>
      </c>
      <c r="K3307" s="37">
        <f t="shared" si="113"/>
        <v>1900</v>
      </c>
    </row>
    <row r="3308" spans="1:11" x14ac:dyDescent="0.35">
      <c r="A3308" s="90"/>
      <c r="B3308" s="100"/>
      <c r="C3308" s="91"/>
      <c r="D3308" s="91"/>
      <c r="E3308" s="91"/>
      <c r="F3308" s="91"/>
      <c r="G3308" s="91"/>
      <c r="H3308" s="91"/>
      <c r="I3308" s="91">
        <f>Parts_Purchase[[#This Row],[Qty In]]*Parts_Purchase[[#This Row],[MRP]]</f>
        <v>0</v>
      </c>
      <c r="J3308" s="14">
        <f t="shared" si="112"/>
        <v>1</v>
      </c>
      <c r="K3308" s="37">
        <f t="shared" si="113"/>
        <v>1900</v>
      </c>
    </row>
    <row r="3309" spans="1:11" x14ac:dyDescent="0.35">
      <c r="A3309" s="90"/>
      <c r="B3309" s="100"/>
      <c r="C3309" s="91"/>
      <c r="D3309" s="91"/>
      <c r="E3309" s="91"/>
      <c r="F3309" s="91"/>
      <c r="G3309" s="91"/>
      <c r="H3309" s="91"/>
      <c r="I3309" s="91">
        <f>Parts_Purchase[[#This Row],[Qty In]]*Parts_Purchase[[#This Row],[MRP]]</f>
        <v>0</v>
      </c>
      <c r="J3309" s="14">
        <f t="shared" si="112"/>
        <v>1</v>
      </c>
      <c r="K3309" s="37">
        <f t="shared" si="113"/>
        <v>1900</v>
      </c>
    </row>
    <row r="3310" spans="1:11" x14ac:dyDescent="0.35">
      <c r="A3310" s="90"/>
      <c r="B3310" s="100"/>
      <c r="C3310" s="91"/>
      <c r="D3310" s="91"/>
      <c r="E3310" s="91"/>
      <c r="F3310" s="91"/>
      <c r="G3310" s="91"/>
      <c r="H3310" s="91"/>
      <c r="I3310" s="91">
        <f>Parts_Purchase[[#This Row],[Qty In]]*Parts_Purchase[[#This Row],[MRP]]</f>
        <v>0</v>
      </c>
      <c r="J3310" s="14">
        <f t="shared" si="112"/>
        <v>1</v>
      </c>
      <c r="K3310" s="37">
        <f t="shared" si="113"/>
        <v>1900</v>
      </c>
    </row>
    <row r="3311" spans="1:11" x14ac:dyDescent="0.35">
      <c r="A3311" s="90"/>
      <c r="B3311" s="100"/>
      <c r="C3311" s="91"/>
      <c r="D3311" s="91"/>
      <c r="E3311" s="91"/>
      <c r="F3311" s="91"/>
      <c r="G3311" s="91"/>
      <c r="H3311" s="91"/>
      <c r="I3311" s="91">
        <f>Parts_Purchase[[#This Row],[Qty In]]*Parts_Purchase[[#This Row],[MRP]]</f>
        <v>0</v>
      </c>
      <c r="J3311" s="14">
        <f t="shared" si="112"/>
        <v>1</v>
      </c>
      <c r="K3311" s="37">
        <f t="shared" si="113"/>
        <v>1900</v>
      </c>
    </row>
    <row r="3312" spans="1:11" x14ac:dyDescent="0.35">
      <c r="A3312" s="90"/>
      <c r="B3312" s="100"/>
      <c r="C3312" s="91"/>
      <c r="D3312" s="91"/>
      <c r="E3312" s="91"/>
      <c r="F3312" s="91"/>
      <c r="G3312" s="91"/>
      <c r="H3312" s="91"/>
      <c r="I3312" s="91">
        <f>Parts_Purchase[[#This Row],[Qty In]]*Parts_Purchase[[#This Row],[MRP]]</f>
        <v>0</v>
      </c>
      <c r="J3312" s="14">
        <f t="shared" si="112"/>
        <v>1</v>
      </c>
      <c r="K3312" s="37">
        <f t="shared" si="113"/>
        <v>1900</v>
      </c>
    </row>
    <row r="3313" spans="1:11" x14ac:dyDescent="0.35">
      <c r="A3313" s="90"/>
      <c r="B3313" s="100"/>
      <c r="C3313" s="91"/>
      <c r="D3313" s="91"/>
      <c r="E3313" s="91"/>
      <c r="F3313" s="91"/>
      <c r="G3313" s="91"/>
      <c r="H3313" s="91"/>
      <c r="I3313" s="91">
        <f>Parts_Purchase[[#This Row],[Qty In]]*Parts_Purchase[[#This Row],[MRP]]</f>
        <v>0</v>
      </c>
      <c r="J3313" s="14">
        <f t="shared" si="112"/>
        <v>1</v>
      </c>
      <c r="K3313" s="37">
        <f t="shared" si="113"/>
        <v>1900</v>
      </c>
    </row>
    <row r="3314" spans="1:11" x14ac:dyDescent="0.35">
      <c r="A3314" s="90"/>
      <c r="B3314" s="100"/>
      <c r="C3314" s="91"/>
      <c r="D3314" s="91"/>
      <c r="E3314" s="91"/>
      <c r="F3314" s="91"/>
      <c r="G3314" s="91"/>
      <c r="H3314" s="91"/>
      <c r="I3314" s="91">
        <f>Parts_Purchase[[#This Row],[Qty In]]*Parts_Purchase[[#This Row],[MRP]]</f>
        <v>0</v>
      </c>
      <c r="J3314" s="40">
        <f t="shared" si="112"/>
        <v>1</v>
      </c>
      <c r="K3314" s="41">
        <f t="shared" si="113"/>
        <v>1900</v>
      </c>
    </row>
    <row r="3315" spans="1:11" x14ac:dyDescent="0.35">
      <c r="J3315" s="15">
        <f t="shared" si="112"/>
        <v>1</v>
      </c>
      <c r="K3315" s="15">
        <f t="shared" si="113"/>
        <v>1900</v>
      </c>
    </row>
    <row r="3316" spans="1:11" x14ac:dyDescent="0.35">
      <c r="J3316" s="15">
        <f t="shared" si="112"/>
        <v>1</v>
      </c>
      <c r="K3316" s="15">
        <f t="shared" si="113"/>
        <v>1900</v>
      </c>
    </row>
    <row r="3317" spans="1:11" x14ac:dyDescent="0.35">
      <c r="J3317" s="15">
        <f t="shared" si="112"/>
        <v>1</v>
      </c>
      <c r="K3317" s="15">
        <f t="shared" si="113"/>
        <v>1900</v>
      </c>
    </row>
    <row r="3318" spans="1:11" x14ac:dyDescent="0.35">
      <c r="J3318" s="15">
        <f t="shared" si="112"/>
        <v>1</v>
      </c>
      <c r="K3318" s="15">
        <f t="shared" si="113"/>
        <v>1900</v>
      </c>
    </row>
    <row r="3319" spans="1:11" x14ac:dyDescent="0.35">
      <c r="J3319" s="15">
        <f t="shared" si="112"/>
        <v>1</v>
      </c>
      <c r="K3319" s="15">
        <f t="shared" si="113"/>
        <v>1900</v>
      </c>
    </row>
    <row r="3320" spans="1:11" x14ac:dyDescent="0.35">
      <c r="J3320" s="15">
        <f t="shared" si="112"/>
        <v>1</v>
      </c>
      <c r="K3320" s="15">
        <f t="shared" si="113"/>
        <v>1900</v>
      </c>
    </row>
    <row r="3321" spans="1:11" x14ac:dyDescent="0.35">
      <c r="J3321" s="15">
        <f t="shared" si="112"/>
        <v>1</v>
      </c>
      <c r="K3321" s="15">
        <f t="shared" si="113"/>
        <v>1900</v>
      </c>
    </row>
    <row r="3322" spans="1:11" x14ac:dyDescent="0.35">
      <c r="J3322" s="15">
        <f t="shared" si="112"/>
        <v>1</v>
      </c>
      <c r="K3322" s="15">
        <f t="shared" si="113"/>
        <v>1900</v>
      </c>
    </row>
    <row r="3323" spans="1:11" x14ac:dyDescent="0.35">
      <c r="J3323" s="15">
        <f t="shared" si="112"/>
        <v>1</v>
      </c>
      <c r="K3323" s="15">
        <f t="shared" si="113"/>
        <v>1900</v>
      </c>
    </row>
    <row r="3324" spans="1:11" x14ac:dyDescent="0.35">
      <c r="J3324" s="15">
        <f t="shared" si="112"/>
        <v>1</v>
      </c>
      <c r="K3324" s="15">
        <f t="shared" si="113"/>
        <v>1900</v>
      </c>
    </row>
    <row r="3325" spans="1:11" x14ac:dyDescent="0.35">
      <c r="J3325" s="15">
        <f t="shared" ref="J3325:J3388" si="114">MONTH(B3325)</f>
        <v>1</v>
      </c>
      <c r="K3325" s="15">
        <f t="shared" ref="K3325:K3388" si="115">YEAR(B3325)</f>
        <v>1900</v>
      </c>
    </row>
    <row r="3326" spans="1:11" x14ac:dyDescent="0.35">
      <c r="J3326" s="15">
        <f t="shared" si="114"/>
        <v>1</v>
      </c>
      <c r="K3326" s="15">
        <f t="shared" si="115"/>
        <v>1900</v>
      </c>
    </row>
    <row r="3327" spans="1:11" x14ac:dyDescent="0.35">
      <c r="J3327" s="15">
        <f t="shared" si="114"/>
        <v>1</v>
      </c>
      <c r="K3327" s="15">
        <f t="shared" si="115"/>
        <v>1900</v>
      </c>
    </row>
    <row r="3328" spans="1:11" x14ac:dyDescent="0.35">
      <c r="J3328" s="15">
        <f t="shared" si="114"/>
        <v>1</v>
      </c>
      <c r="K3328" s="15">
        <f t="shared" si="115"/>
        <v>1900</v>
      </c>
    </row>
    <row r="3329" spans="10:11" x14ac:dyDescent="0.35">
      <c r="J3329" s="15">
        <f t="shared" si="114"/>
        <v>1</v>
      </c>
      <c r="K3329" s="15">
        <f t="shared" si="115"/>
        <v>1900</v>
      </c>
    </row>
    <row r="3330" spans="10:11" x14ac:dyDescent="0.35">
      <c r="J3330" s="15">
        <f t="shared" si="114"/>
        <v>1</v>
      </c>
      <c r="K3330" s="15">
        <f t="shared" si="115"/>
        <v>1900</v>
      </c>
    </row>
    <row r="3331" spans="10:11" x14ac:dyDescent="0.35">
      <c r="J3331" s="15">
        <f t="shared" si="114"/>
        <v>1</v>
      </c>
      <c r="K3331" s="15">
        <f t="shared" si="115"/>
        <v>1900</v>
      </c>
    </row>
    <row r="3332" spans="10:11" x14ac:dyDescent="0.35">
      <c r="J3332" s="15">
        <f t="shared" si="114"/>
        <v>1</v>
      </c>
      <c r="K3332" s="15">
        <f t="shared" si="115"/>
        <v>1900</v>
      </c>
    </row>
    <row r="3333" spans="10:11" x14ac:dyDescent="0.35">
      <c r="J3333" s="15">
        <f t="shared" si="114"/>
        <v>1</v>
      </c>
      <c r="K3333" s="15">
        <f t="shared" si="115"/>
        <v>1900</v>
      </c>
    </row>
    <row r="3334" spans="10:11" x14ac:dyDescent="0.35">
      <c r="J3334" s="15">
        <f t="shared" si="114"/>
        <v>1</v>
      </c>
      <c r="K3334" s="15">
        <f t="shared" si="115"/>
        <v>1900</v>
      </c>
    </row>
    <row r="3335" spans="10:11" x14ac:dyDescent="0.35">
      <c r="J3335" s="15">
        <f t="shared" si="114"/>
        <v>1</v>
      </c>
      <c r="K3335" s="15">
        <f t="shared" si="115"/>
        <v>1900</v>
      </c>
    </row>
    <row r="3336" spans="10:11" x14ac:dyDescent="0.35">
      <c r="J3336" s="15">
        <f t="shared" si="114"/>
        <v>1</v>
      </c>
      <c r="K3336" s="15">
        <f t="shared" si="115"/>
        <v>1900</v>
      </c>
    </row>
    <row r="3337" spans="10:11" x14ac:dyDescent="0.35">
      <c r="J3337" s="15">
        <f t="shared" si="114"/>
        <v>1</v>
      </c>
      <c r="K3337" s="15">
        <f t="shared" si="115"/>
        <v>1900</v>
      </c>
    </row>
    <row r="3338" spans="10:11" x14ac:dyDescent="0.35">
      <c r="J3338" s="15">
        <f t="shared" si="114"/>
        <v>1</v>
      </c>
      <c r="K3338" s="15">
        <f t="shared" si="115"/>
        <v>1900</v>
      </c>
    </row>
    <row r="3339" spans="10:11" x14ac:dyDescent="0.35">
      <c r="J3339" s="15">
        <f t="shared" si="114"/>
        <v>1</v>
      </c>
      <c r="K3339" s="15">
        <f t="shared" si="115"/>
        <v>1900</v>
      </c>
    </row>
    <row r="3340" spans="10:11" x14ac:dyDescent="0.35">
      <c r="J3340" s="15">
        <f t="shared" si="114"/>
        <v>1</v>
      </c>
      <c r="K3340" s="15">
        <f t="shared" si="115"/>
        <v>1900</v>
      </c>
    </row>
    <row r="3341" spans="10:11" x14ac:dyDescent="0.35">
      <c r="J3341" s="15">
        <f t="shared" si="114"/>
        <v>1</v>
      </c>
      <c r="K3341" s="15">
        <f t="shared" si="115"/>
        <v>1900</v>
      </c>
    </row>
    <row r="3342" spans="10:11" x14ac:dyDescent="0.35">
      <c r="J3342" s="15">
        <f t="shared" si="114"/>
        <v>1</v>
      </c>
      <c r="K3342" s="15">
        <f t="shared" si="115"/>
        <v>1900</v>
      </c>
    </row>
    <row r="3343" spans="10:11" x14ac:dyDescent="0.35">
      <c r="J3343" s="15">
        <f t="shared" si="114"/>
        <v>1</v>
      </c>
      <c r="K3343" s="15">
        <f t="shared" si="115"/>
        <v>1900</v>
      </c>
    </row>
    <row r="3344" spans="10:11" x14ac:dyDescent="0.35">
      <c r="J3344" s="15">
        <f t="shared" si="114"/>
        <v>1</v>
      </c>
      <c r="K3344" s="15">
        <f t="shared" si="115"/>
        <v>1900</v>
      </c>
    </row>
    <row r="3345" spans="10:11" x14ac:dyDescent="0.35">
      <c r="J3345" s="15">
        <f t="shared" si="114"/>
        <v>1</v>
      </c>
      <c r="K3345" s="15">
        <f t="shared" si="115"/>
        <v>1900</v>
      </c>
    </row>
    <row r="3346" spans="10:11" x14ac:dyDescent="0.35">
      <c r="J3346" s="15">
        <f t="shared" si="114"/>
        <v>1</v>
      </c>
      <c r="K3346" s="15">
        <f t="shared" si="115"/>
        <v>1900</v>
      </c>
    </row>
    <row r="3347" spans="10:11" x14ac:dyDescent="0.35">
      <c r="J3347" s="15">
        <f t="shared" si="114"/>
        <v>1</v>
      </c>
      <c r="K3347" s="15">
        <f t="shared" si="115"/>
        <v>1900</v>
      </c>
    </row>
    <row r="3348" spans="10:11" x14ac:dyDescent="0.35">
      <c r="J3348" s="15">
        <f t="shared" si="114"/>
        <v>1</v>
      </c>
      <c r="K3348" s="15">
        <f t="shared" si="115"/>
        <v>1900</v>
      </c>
    </row>
    <row r="3349" spans="10:11" x14ac:dyDescent="0.35">
      <c r="J3349" s="15">
        <f t="shared" si="114"/>
        <v>1</v>
      </c>
      <c r="K3349" s="15">
        <f t="shared" si="115"/>
        <v>1900</v>
      </c>
    </row>
    <row r="3350" spans="10:11" x14ac:dyDescent="0.35">
      <c r="J3350" s="15">
        <f t="shared" si="114"/>
        <v>1</v>
      </c>
      <c r="K3350" s="15">
        <f t="shared" si="115"/>
        <v>1900</v>
      </c>
    </row>
    <row r="3351" spans="10:11" x14ac:dyDescent="0.35">
      <c r="J3351" s="15">
        <f t="shared" si="114"/>
        <v>1</v>
      </c>
      <c r="K3351" s="15">
        <f t="shared" si="115"/>
        <v>1900</v>
      </c>
    </row>
    <row r="3352" spans="10:11" x14ac:dyDescent="0.35">
      <c r="J3352" s="15">
        <f t="shared" si="114"/>
        <v>1</v>
      </c>
      <c r="K3352" s="15">
        <f t="shared" si="115"/>
        <v>1900</v>
      </c>
    </row>
    <row r="3353" spans="10:11" x14ac:dyDescent="0.35">
      <c r="J3353" s="15">
        <f t="shared" si="114"/>
        <v>1</v>
      </c>
      <c r="K3353" s="15">
        <f t="shared" si="115"/>
        <v>1900</v>
      </c>
    </row>
    <row r="3354" spans="10:11" x14ac:dyDescent="0.35">
      <c r="J3354" s="15">
        <f t="shared" si="114"/>
        <v>1</v>
      </c>
      <c r="K3354" s="15">
        <f t="shared" si="115"/>
        <v>1900</v>
      </c>
    </row>
    <row r="3355" spans="10:11" x14ac:dyDescent="0.35">
      <c r="J3355" s="15">
        <f t="shared" si="114"/>
        <v>1</v>
      </c>
      <c r="K3355" s="15">
        <f t="shared" si="115"/>
        <v>1900</v>
      </c>
    </row>
    <row r="3356" spans="10:11" x14ac:dyDescent="0.35">
      <c r="J3356" s="15">
        <f t="shared" si="114"/>
        <v>1</v>
      </c>
      <c r="K3356" s="15">
        <f t="shared" si="115"/>
        <v>1900</v>
      </c>
    </row>
    <row r="3357" spans="10:11" x14ac:dyDescent="0.35">
      <c r="J3357" s="15">
        <f t="shared" si="114"/>
        <v>1</v>
      </c>
      <c r="K3357" s="15">
        <f t="shared" si="115"/>
        <v>1900</v>
      </c>
    </row>
    <row r="3358" spans="10:11" x14ac:dyDescent="0.35">
      <c r="J3358" s="15">
        <f t="shared" si="114"/>
        <v>1</v>
      </c>
      <c r="K3358" s="15">
        <f t="shared" si="115"/>
        <v>1900</v>
      </c>
    </row>
    <row r="3359" spans="10:11" x14ac:dyDescent="0.35">
      <c r="J3359" s="15">
        <f t="shared" si="114"/>
        <v>1</v>
      </c>
      <c r="K3359" s="15">
        <f t="shared" si="115"/>
        <v>1900</v>
      </c>
    </row>
    <row r="3360" spans="10:11" x14ac:dyDescent="0.35">
      <c r="J3360" s="15">
        <f t="shared" si="114"/>
        <v>1</v>
      </c>
      <c r="K3360" s="15">
        <f t="shared" si="115"/>
        <v>1900</v>
      </c>
    </row>
    <row r="3361" spans="10:11" x14ac:dyDescent="0.35">
      <c r="J3361" s="15">
        <f t="shared" si="114"/>
        <v>1</v>
      </c>
      <c r="K3361" s="15">
        <f t="shared" si="115"/>
        <v>1900</v>
      </c>
    </row>
    <row r="3362" spans="10:11" x14ac:dyDescent="0.35">
      <c r="J3362" s="15">
        <f t="shared" si="114"/>
        <v>1</v>
      </c>
      <c r="K3362" s="15">
        <f t="shared" si="115"/>
        <v>1900</v>
      </c>
    </row>
    <row r="3363" spans="10:11" x14ac:dyDescent="0.35">
      <c r="J3363" s="15">
        <f t="shared" si="114"/>
        <v>1</v>
      </c>
      <c r="K3363" s="15">
        <f t="shared" si="115"/>
        <v>1900</v>
      </c>
    </row>
    <row r="3364" spans="10:11" x14ac:dyDescent="0.35">
      <c r="J3364" s="15">
        <f t="shared" si="114"/>
        <v>1</v>
      </c>
      <c r="K3364" s="15">
        <f t="shared" si="115"/>
        <v>1900</v>
      </c>
    </row>
    <row r="3365" spans="10:11" x14ac:dyDescent="0.35">
      <c r="J3365" s="15">
        <f t="shared" si="114"/>
        <v>1</v>
      </c>
      <c r="K3365" s="15">
        <f t="shared" si="115"/>
        <v>1900</v>
      </c>
    </row>
    <row r="3366" spans="10:11" x14ac:dyDescent="0.35">
      <c r="J3366" s="15">
        <f t="shared" si="114"/>
        <v>1</v>
      </c>
      <c r="K3366" s="15">
        <f t="shared" si="115"/>
        <v>1900</v>
      </c>
    </row>
    <row r="3367" spans="10:11" x14ac:dyDescent="0.35">
      <c r="J3367" s="15">
        <f t="shared" si="114"/>
        <v>1</v>
      </c>
      <c r="K3367" s="15">
        <f t="shared" si="115"/>
        <v>1900</v>
      </c>
    </row>
    <row r="3368" spans="10:11" x14ac:dyDescent="0.35">
      <c r="J3368" s="15">
        <f t="shared" si="114"/>
        <v>1</v>
      </c>
      <c r="K3368" s="15">
        <f t="shared" si="115"/>
        <v>1900</v>
      </c>
    </row>
    <row r="3369" spans="10:11" x14ac:dyDescent="0.35">
      <c r="J3369" s="15">
        <f t="shared" si="114"/>
        <v>1</v>
      </c>
      <c r="K3369" s="15">
        <f t="shared" si="115"/>
        <v>1900</v>
      </c>
    </row>
    <row r="3370" spans="10:11" x14ac:dyDescent="0.35">
      <c r="J3370" s="15">
        <f t="shared" si="114"/>
        <v>1</v>
      </c>
      <c r="K3370" s="15">
        <f t="shared" si="115"/>
        <v>1900</v>
      </c>
    </row>
    <row r="3371" spans="10:11" x14ac:dyDescent="0.35">
      <c r="J3371" s="15">
        <f t="shared" si="114"/>
        <v>1</v>
      </c>
      <c r="K3371" s="15">
        <f t="shared" si="115"/>
        <v>1900</v>
      </c>
    </row>
    <row r="3372" spans="10:11" x14ac:dyDescent="0.35">
      <c r="J3372" s="15">
        <f t="shared" si="114"/>
        <v>1</v>
      </c>
      <c r="K3372" s="15">
        <f t="shared" si="115"/>
        <v>1900</v>
      </c>
    </row>
    <row r="3373" spans="10:11" x14ac:dyDescent="0.35">
      <c r="J3373" s="15">
        <f t="shared" si="114"/>
        <v>1</v>
      </c>
      <c r="K3373" s="15">
        <f t="shared" si="115"/>
        <v>1900</v>
      </c>
    </row>
    <row r="3374" spans="10:11" x14ac:dyDescent="0.35">
      <c r="J3374" s="15">
        <f t="shared" si="114"/>
        <v>1</v>
      </c>
      <c r="K3374" s="15">
        <f t="shared" si="115"/>
        <v>1900</v>
      </c>
    </row>
    <row r="3375" spans="10:11" x14ac:dyDescent="0.35">
      <c r="J3375" s="15">
        <f t="shared" si="114"/>
        <v>1</v>
      </c>
      <c r="K3375" s="15">
        <f t="shared" si="115"/>
        <v>1900</v>
      </c>
    </row>
    <row r="3376" spans="10:11" x14ac:dyDescent="0.35">
      <c r="J3376" s="15">
        <f t="shared" si="114"/>
        <v>1</v>
      </c>
      <c r="K3376" s="15">
        <f t="shared" si="115"/>
        <v>1900</v>
      </c>
    </row>
    <row r="3377" spans="10:11" x14ac:dyDescent="0.35">
      <c r="J3377" s="15">
        <f t="shared" si="114"/>
        <v>1</v>
      </c>
      <c r="K3377" s="15">
        <f t="shared" si="115"/>
        <v>1900</v>
      </c>
    </row>
    <row r="3378" spans="10:11" x14ac:dyDescent="0.35">
      <c r="J3378" s="15">
        <f t="shared" si="114"/>
        <v>1</v>
      </c>
      <c r="K3378" s="15">
        <f t="shared" si="115"/>
        <v>1900</v>
      </c>
    </row>
    <row r="3379" spans="10:11" x14ac:dyDescent="0.35">
      <c r="J3379" s="15">
        <f t="shared" si="114"/>
        <v>1</v>
      </c>
      <c r="K3379" s="15">
        <f t="shared" si="115"/>
        <v>1900</v>
      </c>
    </row>
    <row r="3380" spans="10:11" x14ac:dyDescent="0.35">
      <c r="J3380" s="15">
        <f t="shared" si="114"/>
        <v>1</v>
      </c>
      <c r="K3380" s="15">
        <f t="shared" si="115"/>
        <v>1900</v>
      </c>
    </row>
    <row r="3381" spans="10:11" x14ac:dyDescent="0.35">
      <c r="J3381" s="15">
        <f t="shared" si="114"/>
        <v>1</v>
      </c>
      <c r="K3381" s="15">
        <f t="shared" si="115"/>
        <v>1900</v>
      </c>
    </row>
    <row r="3382" spans="10:11" x14ac:dyDescent="0.35">
      <c r="J3382" s="15">
        <f t="shared" si="114"/>
        <v>1</v>
      </c>
      <c r="K3382" s="15">
        <f t="shared" si="115"/>
        <v>1900</v>
      </c>
    </row>
    <row r="3383" spans="10:11" x14ac:dyDescent="0.35">
      <c r="J3383" s="15">
        <f t="shared" si="114"/>
        <v>1</v>
      </c>
      <c r="K3383" s="15">
        <f t="shared" si="115"/>
        <v>1900</v>
      </c>
    </row>
    <row r="3384" spans="10:11" x14ac:dyDescent="0.35">
      <c r="J3384" s="15">
        <f t="shared" si="114"/>
        <v>1</v>
      </c>
      <c r="K3384" s="15">
        <f t="shared" si="115"/>
        <v>1900</v>
      </c>
    </row>
    <row r="3385" spans="10:11" x14ac:dyDescent="0.35">
      <c r="J3385" s="15">
        <f t="shared" si="114"/>
        <v>1</v>
      </c>
      <c r="K3385" s="15">
        <f t="shared" si="115"/>
        <v>1900</v>
      </c>
    </row>
    <row r="3386" spans="10:11" x14ac:dyDescent="0.35">
      <c r="J3386" s="15">
        <f t="shared" si="114"/>
        <v>1</v>
      </c>
      <c r="K3386" s="15">
        <f t="shared" si="115"/>
        <v>1900</v>
      </c>
    </row>
    <row r="3387" spans="10:11" x14ac:dyDescent="0.35">
      <c r="J3387" s="15">
        <f t="shared" si="114"/>
        <v>1</v>
      </c>
      <c r="K3387" s="15">
        <f t="shared" si="115"/>
        <v>1900</v>
      </c>
    </row>
    <row r="3388" spans="10:11" x14ac:dyDescent="0.35">
      <c r="J3388" s="15">
        <f t="shared" si="114"/>
        <v>1</v>
      </c>
      <c r="K3388" s="15">
        <f t="shared" si="115"/>
        <v>1900</v>
      </c>
    </row>
    <row r="3389" spans="10:11" x14ac:dyDescent="0.35">
      <c r="J3389" s="15">
        <f t="shared" ref="J3389:J3452" si="116">MONTH(B3389)</f>
        <v>1</v>
      </c>
      <c r="K3389" s="15">
        <f t="shared" ref="K3389:K3452" si="117">YEAR(B3389)</f>
        <v>1900</v>
      </c>
    </row>
    <row r="3390" spans="10:11" x14ac:dyDescent="0.35">
      <c r="J3390" s="15">
        <f t="shared" si="116"/>
        <v>1</v>
      </c>
      <c r="K3390" s="15">
        <f t="shared" si="117"/>
        <v>1900</v>
      </c>
    </row>
    <row r="3391" spans="10:11" x14ac:dyDescent="0.35">
      <c r="J3391" s="15">
        <f t="shared" si="116"/>
        <v>1</v>
      </c>
      <c r="K3391" s="15">
        <f t="shared" si="117"/>
        <v>1900</v>
      </c>
    </row>
    <row r="3392" spans="10:11" x14ac:dyDescent="0.35">
      <c r="J3392" s="15">
        <f t="shared" si="116"/>
        <v>1</v>
      </c>
      <c r="K3392" s="15">
        <f t="shared" si="117"/>
        <v>1900</v>
      </c>
    </row>
    <row r="3393" spans="10:11" x14ac:dyDescent="0.35">
      <c r="J3393" s="15">
        <f t="shared" si="116"/>
        <v>1</v>
      </c>
      <c r="K3393" s="15">
        <f t="shared" si="117"/>
        <v>1900</v>
      </c>
    </row>
    <row r="3394" spans="10:11" x14ac:dyDescent="0.35">
      <c r="J3394" s="15">
        <f t="shared" si="116"/>
        <v>1</v>
      </c>
      <c r="K3394" s="15">
        <f t="shared" si="117"/>
        <v>1900</v>
      </c>
    </row>
    <row r="3395" spans="10:11" x14ac:dyDescent="0.35">
      <c r="J3395" s="15">
        <f t="shared" si="116"/>
        <v>1</v>
      </c>
      <c r="K3395" s="15">
        <f t="shared" si="117"/>
        <v>1900</v>
      </c>
    </row>
    <row r="3396" spans="10:11" x14ac:dyDescent="0.35">
      <c r="J3396" s="15">
        <f t="shared" si="116"/>
        <v>1</v>
      </c>
      <c r="K3396" s="15">
        <f t="shared" si="117"/>
        <v>1900</v>
      </c>
    </row>
    <row r="3397" spans="10:11" x14ac:dyDescent="0.35">
      <c r="J3397" s="15">
        <f t="shared" si="116"/>
        <v>1</v>
      </c>
      <c r="K3397" s="15">
        <f t="shared" si="117"/>
        <v>1900</v>
      </c>
    </row>
    <row r="3398" spans="10:11" x14ac:dyDescent="0.35">
      <c r="J3398" s="15">
        <f t="shared" si="116"/>
        <v>1</v>
      </c>
      <c r="K3398" s="15">
        <f t="shared" si="117"/>
        <v>1900</v>
      </c>
    </row>
    <row r="3399" spans="10:11" x14ac:dyDescent="0.35">
      <c r="J3399" s="15">
        <f t="shared" si="116"/>
        <v>1</v>
      </c>
      <c r="K3399" s="15">
        <f t="shared" si="117"/>
        <v>1900</v>
      </c>
    </row>
    <row r="3400" spans="10:11" x14ac:dyDescent="0.35">
      <c r="J3400" s="15">
        <f t="shared" si="116"/>
        <v>1</v>
      </c>
      <c r="K3400" s="15">
        <f t="shared" si="117"/>
        <v>1900</v>
      </c>
    </row>
    <row r="3401" spans="10:11" x14ac:dyDescent="0.35">
      <c r="J3401" s="15">
        <f t="shared" si="116"/>
        <v>1</v>
      </c>
      <c r="K3401" s="15">
        <f t="shared" si="117"/>
        <v>1900</v>
      </c>
    </row>
    <row r="3402" spans="10:11" x14ac:dyDescent="0.35">
      <c r="J3402" s="15">
        <f t="shared" si="116"/>
        <v>1</v>
      </c>
      <c r="K3402" s="15">
        <f t="shared" si="117"/>
        <v>1900</v>
      </c>
    </row>
    <row r="3403" spans="10:11" x14ac:dyDescent="0.35">
      <c r="J3403" s="15">
        <f t="shared" si="116"/>
        <v>1</v>
      </c>
      <c r="K3403" s="15">
        <f t="shared" si="117"/>
        <v>1900</v>
      </c>
    </row>
    <row r="3404" spans="10:11" x14ac:dyDescent="0.35">
      <c r="J3404" s="15">
        <f t="shared" si="116"/>
        <v>1</v>
      </c>
      <c r="K3404" s="15">
        <f t="shared" si="117"/>
        <v>1900</v>
      </c>
    </row>
    <row r="3405" spans="10:11" x14ac:dyDescent="0.35">
      <c r="J3405" s="15">
        <f t="shared" si="116"/>
        <v>1</v>
      </c>
      <c r="K3405" s="15">
        <f t="shared" si="117"/>
        <v>1900</v>
      </c>
    </row>
    <row r="3406" spans="10:11" x14ac:dyDescent="0.35">
      <c r="J3406" s="15">
        <f t="shared" si="116"/>
        <v>1</v>
      </c>
      <c r="K3406" s="15">
        <f t="shared" si="117"/>
        <v>1900</v>
      </c>
    </row>
    <row r="3407" spans="10:11" x14ac:dyDescent="0.35">
      <c r="J3407" s="15">
        <f t="shared" si="116"/>
        <v>1</v>
      </c>
      <c r="K3407" s="15">
        <f t="shared" si="117"/>
        <v>1900</v>
      </c>
    </row>
    <row r="3408" spans="10:11" x14ac:dyDescent="0.35">
      <c r="J3408" s="15">
        <f t="shared" si="116"/>
        <v>1</v>
      </c>
      <c r="K3408" s="15">
        <f t="shared" si="117"/>
        <v>1900</v>
      </c>
    </row>
    <row r="3409" spans="10:11" x14ac:dyDescent="0.35">
      <c r="J3409" s="15">
        <f t="shared" si="116"/>
        <v>1</v>
      </c>
      <c r="K3409" s="15">
        <f t="shared" si="117"/>
        <v>1900</v>
      </c>
    </row>
    <row r="3410" spans="10:11" x14ac:dyDescent="0.35">
      <c r="J3410" s="15">
        <f t="shared" si="116"/>
        <v>1</v>
      </c>
      <c r="K3410" s="15">
        <f t="shared" si="117"/>
        <v>1900</v>
      </c>
    </row>
    <row r="3411" spans="10:11" x14ac:dyDescent="0.35">
      <c r="J3411" s="15">
        <f t="shared" si="116"/>
        <v>1</v>
      </c>
      <c r="K3411" s="15">
        <f t="shared" si="117"/>
        <v>1900</v>
      </c>
    </row>
    <row r="3412" spans="10:11" x14ac:dyDescent="0.35">
      <c r="J3412" s="15">
        <f t="shared" si="116"/>
        <v>1</v>
      </c>
      <c r="K3412" s="15">
        <f t="shared" si="117"/>
        <v>1900</v>
      </c>
    </row>
    <row r="3413" spans="10:11" x14ac:dyDescent="0.35">
      <c r="J3413" s="15">
        <f t="shared" si="116"/>
        <v>1</v>
      </c>
      <c r="K3413" s="15">
        <f t="shared" si="117"/>
        <v>1900</v>
      </c>
    </row>
    <row r="3414" spans="10:11" x14ac:dyDescent="0.35">
      <c r="J3414" s="15">
        <f t="shared" si="116"/>
        <v>1</v>
      </c>
      <c r="K3414" s="15">
        <f t="shared" si="117"/>
        <v>1900</v>
      </c>
    </row>
    <row r="3415" spans="10:11" x14ac:dyDescent="0.35">
      <c r="J3415" s="15">
        <f t="shared" si="116"/>
        <v>1</v>
      </c>
      <c r="K3415" s="15">
        <f t="shared" si="117"/>
        <v>1900</v>
      </c>
    </row>
    <row r="3416" spans="10:11" x14ac:dyDescent="0.35">
      <c r="J3416" s="15">
        <f t="shared" si="116"/>
        <v>1</v>
      </c>
      <c r="K3416" s="15">
        <f t="shared" si="117"/>
        <v>1900</v>
      </c>
    </row>
    <row r="3417" spans="10:11" x14ac:dyDescent="0.35">
      <c r="J3417" s="15">
        <f t="shared" si="116"/>
        <v>1</v>
      </c>
      <c r="K3417" s="15">
        <f t="shared" si="117"/>
        <v>1900</v>
      </c>
    </row>
    <row r="3418" spans="10:11" x14ac:dyDescent="0.35">
      <c r="J3418" s="15">
        <f t="shared" si="116"/>
        <v>1</v>
      </c>
      <c r="K3418" s="15">
        <f t="shared" si="117"/>
        <v>1900</v>
      </c>
    </row>
    <row r="3419" spans="10:11" x14ac:dyDescent="0.35">
      <c r="J3419" s="15">
        <f t="shared" si="116"/>
        <v>1</v>
      </c>
      <c r="K3419" s="15">
        <f t="shared" si="117"/>
        <v>1900</v>
      </c>
    </row>
    <row r="3420" spans="10:11" x14ac:dyDescent="0.35">
      <c r="J3420" s="15">
        <f t="shared" si="116"/>
        <v>1</v>
      </c>
      <c r="K3420" s="15">
        <f t="shared" si="117"/>
        <v>1900</v>
      </c>
    </row>
    <row r="3421" spans="10:11" x14ac:dyDescent="0.35">
      <c r="J3421" s="15">
        <f t="shared" si="116"/>
        <v>1</v>
      </c>
      <c r="K3421" s="15">
        <f t="shared" si="117"/>
        <v>1900</v>
      </c>
    </row>
    <row r="3422" spans="10:11" x14ac:dyDescent="0.35">
      <c r="J3422" s="15">
        <f t="shared" si="116"/>
        <v>1</v>
      </c>
      <c r="K3422" s="15">
        <f t="shared" si="117"/>
        <v>1900</v>
      </c>
    </row>
    <row r="3423" spans="10:11" x14ac:dyDescent="0.35">
      <c r="J3423" s="15">
        <f t="shared" si="116"/>
        <v>1</v>
      </c>
      <c r="K3423" s="15">
        <f t="shared" si="117"/>
        <v>1900</v>
      </c>
    </row>
    <row r="3424" spans="10:11" x14ac:dyDescent="0.35">
      <c r="J3424" s="15">
        <f t="shared" si="116"/>
        <v>1</v>
      </c>
      <c r="K3424" s="15">
        <f t="shared" si="117"/>
        <v>1900</v>
      </c>
    </row>
    <row r="3425" spans="10:11" x14ac:dyDescent="0.35">
      <c r="J3425" s="15">
        <f t="shared" si="116"/>
        <v>1</v>
      </c>
      <c r="K3425" s="15">
        <f t="shared" si="117"/>
        <v>1900</v>
      </c>
    </row>
    <row r="3426" spans="10:11" x14ac:dyDescent="0.35">
      <c r="J3426" s="15">
        <f t="shared" si="116"/>
        <v>1</v>
      </c>
      <c r="K3426" s="15">
        <f t="shared" si="117"/>
        <v>1900</v>
      </c>
    </row>
    <row r="3427" spans="10:11" x14ac:dyDescent="0.35">
      <c r="J3427" s="15">
        <f t="shared" si="116"/>
        <v>1</v>
      </c>
      <c r="K3427" s="15">
        <f t="shared" si="117"/>
        <v>1900</v>
      </c>
    </row>
    <row r="3428" spans="10:11" x14ac:dyDescent="0.35">
      <c r="J3428" s="15">
        <f t="shared" si="116"/>
        <v>1</v>
      </c>
      <c r="K3428" s="15">
        <f t="shared" si="117"/>
        <v>1900</v>
      </c>
    </row>
    <row r="3429" spans="10:11" x14ac:dyDescent="0.35">
      <c r="J3429" s="15">
        <f t="shared" si="116"/>
        <v>1</v>
      </c>
      <c r="K3429" s="15">
        <f t="shared" si="117"/>
        <v>1900</v>
      </c>
    </row>
    <row r="3430" spans="10:11" x14ac:dyDescent="0.35">
      <c r="J3430" s="15">
        <f t="shared" si="116"/>
        <v>1</v>
      </c>
      <c r="K3430" s="15">
        <f t="shared" si="117"/>
        <v>1900</v>
      </c>
    </row>
    <row r="3431" spans="10:11" x14ac:dyDescent="0.35">
      <c r="J3431" s="15">
        <f t="shared" si="116"/>
        <v>1</v>
      </c>
      <c r="K3431" s="15">
        <f t="shared" si="117"/>
        <v>1900</v>
      </c>
    </row>
    <row r="3432" spans="10:11" x14ac:dyDescent="0.35">
      <c r="J3432" s="15">
        <f t="shared" si="116"/>
        <v>1</v>
      </c>
      <c r="K3432" s="15">
        <f t="shared" si="117"/>
        <v>1900</v>
      </c>
    </row>
    <row r="3433" spans="10:11" x14ac:dyDescent="0.35">
      <c r="J3433" s="15">
        <f t="shared" si="116"/>
        <v>1</v>
      </c>
      <c r="K3433" s="15">
        <f t="shared" si="117"/>
        <v>1900</v>
      </c>
    </row>
    <row r="3434" spans="10:11" x14ac:dyDescent="0.35">
      <c r="J3434" s="15">
        <f t="shared" si="116"/>
        <v>1</v>
      </c>
      <c r="K3434" s="15">
        <f t="shared" si="117"/>
        <v>1900</v>
      </c>
    </row>
    <row r="3435" spans="10:11" x14ac:dyDescent="0.35">
      <c r="J3435" s="15">
        <f t="shared" si="116"/>
        <v>1</v>
      </c>
      <c r="K3435" s="15">
        <f t="shared" si="117"/>
        <v>1900</v>
      </c>
    </row>
    <row r="3436" spans="10:11" x14ac:dyDescent="0.35">
      <c r="J3436" s="15">
        <f t="shared" si="116"/>
        <v>1</v>
      </c>
      <c r="K3436" s="15">
        <f t="shared" si="117"/>
        <v>1900</v>
      </c>
    </row>
    <row r="3437" spans="10:11" x14ac:dyDescent="0.35">
      <c r="J3437" s="15">
        <f t="shared" si="116"/>
        <v>1</v>
      </c>
      <c r="K3437" s="15">
        <f t="shared" si="117"/>
        <v>1900</v>
      </c>
    </row>
    <row r="3438" spans="10:11" x14ac:dyDescent="0.35">
      <c r="J3438" s="15">
        <f t="shared" si="116"/>
        <v>1</v>
      </c>
      <c r="K3438" s="15">
        <f t="shared" si="117"/>
        <v>1900</v>
      </c>
    </row>
    <row r="3439" spans="10:11" x14ac:dyDescent="0.35">
      <c r="J3439" s="15">
        <f t="shared" si="116"/>
        <v>1</v>
      </c>
      <c r="K3439" s="15">
        <f t="shared" si="117"/>
        <v>1900</v>
      </c>
    </row>
    <row r="3440" spans="10:11" x14ac:dyDescent="0.35">
      <c r="J3440" s="15">
        <f t="shared" si="116"/>
        <v>1</v>
      </c>
      <c r="K3440" s="15">
        <f t="shared" si="117"/>
        <v>1900</v>
      </c>
    </row>
    <row r="3441" spans="10:11" x14ac:dyDescent="0.35">
      <c r="J3441" s="15">
        <f t="shared" si="116"/>
        <v>1</v>
      </c>
      <c r="K3441" s="15">
        <f t="shared" si="117"/>
        <v>1900</v>
      </c>
    </row>
    <row r="3442" spans="10:11" x14ac:dyDescent="0.35">
      <c r="J3442" s="15">
        <f t="shared" si="116"/>
        <v>1</v>
      </c>
      <c r="K3442" s="15">
        <f t="shared" si="117"/>
        <v>1900</v>
      </c>
    </row>
    <row r="3443" spans="10:11" x14ac:dyDescent="0.35">
      <c r="J3443" s="15">
        <f t="shared" si="116"/>
        <v>1</v>
      </c>
      <c r="K3443" s="15">
        <f t="shared" si="117"/>
        <v>1900</v>
      </c>
    </row>
    <row r="3444" spans="10:11" x14ac:dyDescent="0.35">
      <c r="J3444" s="15">
        <f t="shared" si="116"/>
        <v>1</v>
      </c>
      <c r="K3444" s="15">
        <f t="shared" si="117"/>
        <v>1900</v>
      </c>
    </row>
    <row r="3445" spans="10:11" x14ac:dyDescent="0.35">
      <c r="J3445" s="15">
        <f t="shared" si="116"/>
        <v>1</v>
      </c>
      <c r="K3445" s="15">
        <f t="shared" si="117"/>
        <v>1900</v>
      </c>
    </row>
    <row r="3446" spans="10:11" x14ac:dyDescent="0.35">
      <c r="J3446" s="15">
        <f t="shared" si="116"/>
        <v>1</v>
      </c>
      <c r="K3446" s="15">
        <f t="shared" si="117"/>
        <v>1900</v>
      </c>
    </row>
    <row r="3447" spans="10:11" x14ac:dyDescent="0.35">
      <c r="J3447" s="15">
        <f t="shared" si="116"/>
        <v>1</v>
      </c>
      <c r="K3447" s="15">
        <f t="shared" si="117"/>
        <v>1900</v>
      </c>
    </row>
    <row r="3448" spans="10:11" x14ac:dyDescent="0.35">
      <c r="J3448" s="15">
        <f t="shared" si="116"/>
        <v>1</v>
      </c>
      <c r="K3448" s="15">
        <f t="shared" si="117"/>
        <v>1900</v>
      </c>
    </row>
    <row r="3449" spans="10:11" x14ac:dyDescent="0.35">
      <c r="J3449" s="15">
        <f t="shared" si="116"/>
        <v>1</v>
      </c>
      <c r="K3449" s="15">
        <f t="shared" si="117"/>
        <v>1900</v>
      </c>
    </row>
    <row r="3450" spans="10:11" x14ac:dyDescent="0.35">
      <c r="J3450" s="15">
        <f t="shared" si="116"/>
        <v>1</v>
      </c>
      <c r="K3450" s="15">
        <f t="shared" si="117"/>
        <v>1900</v>
      </c>
    </row>
    <row r="3451" spans="10:11" x14ac:dyDescent="0.35">
      <c r="J3451" s="15">
        <f t="shared" si="116"/>
        <v>1</v>
      </c>
      <c r="K3451" s="15">
        <f t="shared" si="117"/>
        <v>1900</v>
      </c>
    </row>
    <row r="3452" spans="10:11" x14ac:dyDescent="0.35">
      <c r="J3452" s="15">
        <f t="shared" si="116"/>
        <v>1</v>
      </c>
      <c r="K3452" s="15">
        <f t="shared" si="117"/>
        <v>1900</v>
      </c>
    </row>
    <row r="3453" spans="10:11" x14ac:dyDescent="0.35">
      <c r="J3453" s="15">
        <f t="shared" ref="J3453:J3516" si="118">MONTH(B3453)</f>
        <v>1</v>
      </c>
      <c r="K3453" s="15">
        <f t="shared" ref="K3453:K3516" si="119">YEAR(B3453)</f>
        <v>1900</v>
      </c>
    </row>
    <row r="3454" spans="10:11" x14ac:dyDescent="0.35">
      <c r="J3454" s="15">
        <f t="shared" si="118"/>
        <v>1</v>
      </c>
      <c r="K3454" s="15">
        <f t="shared" si="119"/>
        <v>1900</v>
      </c>
    </row>
    <row r="3455" spans="10:11" x14ac:dyDescent="0.35">
      <c r="J3455" s="15">
        <f t="shared" si="118"/>
        <v>1</v>
      </c>
      <c r="K3455" s="15">
        <f t="shared" si="119"/>
        <v>1900</v>
      </c>
    </row>
    <row r="3456" spans="10:11" x14ac:dyDescent="0.35">
      <c r="J3456" s="15">
        <f t="shared" si="118"/>
        <v>1</v>
      </c>
      <c r="K3456" s="15">
        <f t="shared" si="119"/>
        <v>1900</v>
      </c>
    </row>
    <row r="3457" spans="10:11" x14ac:dyDescent="0.35">
      <c r="J3457" s="15">
        <f t="shared" si="118"/>
        <v>1</v>
      </c>
      <c r="K3457" s="15">
        <f t="shared" si="119"/>
        <v>1900</v>
      </c>
    </row>
    <row r="3458" spans="10:11" x14ac:dyDescent="0.35">
      <c r="J3458" s="15">
        <f t="shared" si="118"/>
        <v>1</v>
      </c>
      <c r="K3458" s="15">
        <f t="shared" si="119"/>
        <v>1900</v>
      </c>
    </row>
    <row r="3459" spans="10:11" x14ac:dyDescent="0.35">
      <c r="J3459" s="15">
        <f t="shared" si="118"/>
        <v>1</v>
      </c>
      <c r="K3459" s="15">
        <f t="shared" si="119"/>
        <v>1900</v>
      </c>
    </row>
    <row r="3460" spans="10:11" x14ac:dyDescent="0.35">
      <c r="J3460" s="15">
        <f t="shared" si="118"/>
        <v>1</v>
      </c>
      <c r="K3460" s="15">
        <f t="shared" si="119"/>
        <v>1900</v>
      </c>
    </row>
    <row r="3461" spans="10:11" x14ac:dyDescent="0.35">
      <c r="J3461" s="15">
        <f t="shared" si="118"/>
        <v>1</v>
      </c>
      <c r="K3461" s="15">
        <f t="shared" si="119"/>
        <v>1900</v>
      </c>
    </row>
    <row r="3462" spans="10:11" x14ac:dyDescent="0.35">
      <c r="J3462" s="15">
        <f t="shared" si="118"/>
        <v>1</v>
      </c>
      <c r="K3462" s="15">
        <f t="shared" si="119"/>
        <v>1900</v>
      </c>
    </row>
    <row r="3463" spans="10:11" x14ac:dyDescent="0.35">
      <c r="J3463" s="15">
        <f t="shared" si="118"/>
        <v>1</v>
      </c>
      <c r="K3463" s="15">
        <f t="shared" si="119"/>
        <v>1900</v>
      </c>
    </row>
    <row r="3464" spans="10:11" x14ac:dyDescent="0.35">
      <c r="J3464" s="15">
        <f t="shared" si="118"/>
        <v>1</v>
      </c>
      <c r="K3464" s="15">
        <f t="shared" si="119"/>
        <v>1900</v>
      </c>
    </row>
    <row r="3465" spans="10:11" x14ac:dyDescent="0.35">
      <c r="J3465" s="15">
        <f t="shared" si="118"/>
        <v>1</v>
      </c>
      <c r="K3465" s="15">
        <f t="shared" si="119"/>
        <v>1900</v>
      </c>
    </row>
    <row r="3466" spans="10:11" x14ac:dyDescent="0.35">
      <c r="J3466" s="15">
        <f t="shared" si="118"/>
        <v>1</v>
      </c>
      <c r="K3466" s="15">
        <f t="shared" si="119"/>
        <v>1900</v>
      </c>
    </row>
    <row r="3467" spans="10:11" x14ac:dyDescent="0.35">
      <c r="J3467" s="15">
        <f t="shared" si="118"/>
        <v>1</v>
      </c>
      <c r="K3467" s="15">
        <f t="shared" si="119"/>
        <v>1900</v>
      </c>
    </row>
    <row r="3468" spans="10:11" x14ac:dyDescent="0.35">
      <c r="J3468" s="15">
        <f t="shared" si="118"/>
        <v>1</v>
      </c>
      <c r="K3468" s="15">
        <f t="shared" si="119"/>
        <v>1900</v>
      </c>
    </row>
    <row r="3469" spans="10:11" x14ac:dyDescent="0.35">
      <c r="J3469" s="15">
        <f t="shared" si="118"/>
        <v>1</v>
      </c>
      <c r="K3469" s="15">
        <f t="shared" si="119"/>
        <v>1900</v>
      </c>
    </row>
    <row r="3470" spans="10:11" x14ac:dyDescent="0.35">
      <c r="J3470" s="15">
        <f t="shared" si="118"/>
        <v>1</v>
      </c>
      <c r="K3470" s="15">
        <f t="shared" si="119"/>
        <v>1900</v>
      </c>
    </row>
    <row r="3471" spans="10:11" x14ac:dyDescent="0.35">
      <c r="J3471" s="15">
        <f t="shared" si="118"/>
        <v>1</v>
      </c>
      <c r="K3471" s="15">
        <f t="shared" si="119"/>
        <v>1900</v>
      </c>
    </row>
    <row r="3472" spans="10:11" x14ac:dyDescent="0.35">
      <c r="J3472" s="15">
        <f t="shared" si="118"/>
        <v>1</v>
      </c>
      <c r="K3472" s="15">
        <f t="shared" si="119"/>
        <v>1900</v>
      </c>
    </row>
    <row r="3473" spans="10:11" x14ac:dyDescent="0.35">
      <c r="J3473" s="15">
        <f t="shared" si="118"/>
        <v>1</v>
      </c>
      <c r="K3473" s="15">
        <f t="shared" si="119"/>
        <v>1900</v>
      </c>
    </row>
    <row r="3474" spans="10:11" x14ac:dyDescent="0.35">
      <c r="J3474" s="15">
        <f t="shared" si="118"/>
        <v>1</v>
      </c>
      <c r="K3474" s="15">
        <f t="shared" si="119"/>
        <v>1900</v>
      </c>
    </row>
    <row r="3475" spans="10:11" x14ac:dyDescent="0.35">
      <c r="J3475" s="15">
        <f t="shared" si="118"/>
        <v>1</v>
      </c>
      <c r="K3475" s="15">
        <f t="shared" si="119"/>
        <v>1900</v>
      </c>
    </row>
    <row r="3476" spans="10:11" x14ac:dyDescent="0.35">
      <c r="J3476" s="15">
        <f t="shared" si="118"/>
        <v>1</v>
      </c>
      <c r="K3476" s="15">
        <f t="shared" si="119"/>
        <v>1900</v>
      </c>
    </row>
    <row r="3477" spans="10:11" x14ac:dyDescent="0.35">
      <c r="J3477" s="15">
        <f t="shared" si="118"/>
        <v>1</v>
      </c>
      <c r="K3477" s="15">
        <f t="shared" si="119"/>
        <v>1900</v>
      </c>
    </row>
    <row r="3478" spans="10:11" x14ac:dyDescent="0.35">
      <c r="J3478" s="15">
        <f t="shared" si="118"/>
        <v>1</v>
      </c>
      <c r="K3478" s="15">
        <f t="shared" si="119"/>
        <v>1900</v>
      </c>
    </row>
    <row r="3479" spans="10:11" x14ac:dyDescent="0.35">
      <c r="J3479" s="15">
        <f t="shared" si="118"/>
        <v>1</v>
      </c>
      <c r="K3479" s="15">
        <f t="shared" si="119"/>
        <v>1900</v>
      </c>
    </row>
    <row r="3480" spans="10:11" x14ac:dyDescent="0.35">
      <c r="J3480" s="15">
        <f t="shared" si="118"/>
        <v>1</v>
      </c>
      <c r="K3480" s="15">
        <f t="shared" si="119"/>
        <v>1900</v>
      </c>
    </row>
    <row r="3481" spans="10:11" x14ac:dyDescent="0.35">
      <c r="J3481" s="15">
        <f t="shared" si="118"/>
        <v>1</v>
      </c>
      <c r="K3481" s="15">
        <f t="shared" si="119"/>
        <v>1900</v>
      </c>
    </row>
    <row r="3482" spans="10:11" x14ac:dyDescent="0.35">
      <c r="J3482" s="15">
        <f t="shared" si="118"/>
        <v>1</v>
      </c>
      <c r="K3482" s="15">
        <f t="shared" si="119"/>
        <v>1900</v>
      </c>
    </row>
    <row r="3483" spans="10:11" x14ac:dyDescent="0.35">
      <c r="J3483" s="15">
        <f t="shared" si="118"/>
        <v>1</v>
      </c>
      <c r="K3483" s="15">
        <f t="shared" si="119"/>
        <v>1900</v>
      </c>
    </row>
    <row r="3484" spans="10:11" x14ac:dyDescent="0.35">
      <c r="J3484" s="15">
        <f t="shared" si="118"/>
        <v>1</v>
      </c>
      <c r="K3484" s="15">
        <f t="shared" si="119"/>
        <v>1900</v>
      </c>
    </row>
    <row r="3485" spans="10:11" x14ac:dyDescent="0.35">
      <c r="J3485" s="15">
        <f t="shared" si="118"/>
        <v>1</v>
      </c>
      <c r="K3485" s="15">
        <f t="shared" si="119"/>
        <v>1900</v>
      </c>
    </row>
    <row r="3486" spans="10:11" x14ac:dyDescent="0.35">
      <c r="J3486" s="15">
        <f t="shared" si="118"/>
        <v>1</v>
      </c>
      <c r="K3486" s="15">
        <f t="shared" si="119"/>
        <v>1900</v>
      </c>
    </row>
    <row r="3487" spans="10:11" x14ac:dyDescent="0.35">
      <c r="J3487" s="15">
        <f t="shared" si="118"/>
        <v>1</v>
      </c>
      <c r="K3487" s="15">
        <f t="shared" si="119"/>
        <v>1900</v>
      </c>
    </row>
    <row r="3488" spans="10:11" x14ac:dyDescent="0.35">
      <c r="J3488" s="15">
        <f t="shared" si="118"/>
        <v>1</v>
      </c>
      <c r="K3488" s="15">
        <f t="shared" si="119"/>
        <v>1900</v>
      </c>
    </row>
    <row r="3489" spans="10:11" x14ac:dyDescent="0.35">
      <c r="J3489" s="15">
        <f t="shared" si="118"/>
        <v>1</v>
      </c>
      <c r="K3489" s="15">
        <f t="shared" si="119"/>
        <v>1900</v>
      </c>
    </row>
    <row r="3490" spans="10:11" x14ac:dyDescent="0.35">
      <c r="J3490" s="15">
        <f t="shared" si="118"/>
        <v>1</v>
      </c>
      <c r="K3490" s="15">
        <f t="shared" si="119"/>
        <v>1900</v>
      </c>
    </row>
    <row r="3491" spans="10:11" x14ac:dyDescent="0.35">
      <c r="J3491" s="15">
        <f t="shared" si="118"/>
        <v>1</v>
      </c>
      <c r="K3491" s="15">
        <f t="shared" si="119"/>
        <v>1900</v>
      </c>
    </row>
    <row r="3492" spans="10:11" x14ac:dyDescent="0.35">
      <c r="J3492" s="15">
        <f t="shared" si="118"/>
        <v>1</v>
      </c>
      <c r="K3492" s="15">
        <f t="shared" si="119"/>
        <v>1900</v>
      </c>
    </row>
    <row r="3493" spans="10:11" x14ac:dyDescent="0.35">
      <c r="J3493" s="15">
        <f t="shared" si="118"/>
        <v>1</v>
      </c>
      <c r="K3493" s="15">
        <f t="shared" si="119"/>
        <v>1900</v>
      </c>
    </row>
    <row r="3494" spans="10:11" x14ac:dyDescent="0.35">
      <c r="J3494" s="15">
        <f t="shared" si="118"/>
        <v>1</v>
      </c>
      <c r="K3494" s="15">
        <f t="shared" si="119"/>
        <v>1900</v>
      </c>
    </row>
    <row r="3495" spans="10:11" x14ac:dyDescent="0.35">
      <c r="J3495" s="15">
        <f t="shared" si="118"/>
        <v>1</v>
      </c>
      <c r="K3495" s="15">
        <f t="shared" si="119"/>
        <v>1900</v>
      </c>
    </row>
    <row r="3496" spans="10:11" x14ac:dyDescent="0.35">
      <c r="J3496" s="15">
        <f t="shared" si="118"/>
        <v>1</v>
      </c>
      <c r="K3496" s="15">
        <f t="shared" si="119"/>
        <v>1900</v>
      </c>
    </row>
    <row r="3497" spans="10:11" x14ac:dyDescent="0.35">
      <c r="J3497" s="15">
        <f t="shared" si="118"/>
        <v>1</v>
      </c>
      <c r="K3497" s="15">
        <f t="shared" si="119"/>
        <v>1900</v>
      </c>
    </row>
    <row r="3498" spans="10:11" x14ac:dyDescent="0.35">
      <c r="J3498" s="15">
        <f t="shared" si="118"/>
        <v>1</v>
      </c>
      <c r="K3498" s="15">
        <f t="shared" si="119"/>
        <v>1900</v>
      </c>
    </row>
    <row r="3499" spans="10:11" x14ac:dyDescent="0.35">
      <c r="J3499" s="15">
        <f t="shared" si="118"/>
        <v>1</v>
      </c>
      <c r="K3499" s="15">
        <f t="shared" si="119"/>
        <v>1900</v>
      </c>
    </row>
    <row r="3500" spans="10:11" x14ac:dyDescent="0.35">
      <c r="J3500" s="15">
        <f t="shared" si="118"/>
        <v>1</v>
      </c>
      <c r="K3500" s="15">
        <f t="shared" si="119"/>
        <v>1900</v>
      </c>
    </row>
    <row r="3501" spans="10:11" x14ac:dyDescent="0.35">
      <c r="J3501" s="15">
        <f t="shared" si="118"/>
        <v>1</v>
      </c>
      <c r="K3501" s="15">
        <f t="shared" si="119"/>
        <v>1900</v>
      </c>
    </row>
    <row r="3502" spans="10:11" x14ac:dyDescent="0.35">
      <c r="J3502" s="15">
        <f t="shared" si="118"/>
        <v>1</v>
      </c>
      <c r="K3502" s="15">
        <f t="shared" si="119"/>
        <v>1900</v>
      </c>
    </row>
    <row r="3503" spans="10:11" x14ac:dyDescent="0.35">
      <c r="J3503" s="15">
        <f t="shared" si="118"/>
        <v>1</v>
      </c>
      <c r="K3503" s="15">
        <f t="shared" si="119"/>
        <v>1900</v>
      </c>
    </row>
    <row r="3504" spans="10:11" x14ac:dyDescent="0.35">
      <c r="J3504" s="15">
        <f t="shared" si="118"/>
        <v>1</v>
      </c>
      <c r="K3504" s="15">
        <f t="shared" si="119"/>
        <v>1900</v>
      </c>
    </row>
    <row r="3505" spans="10:11" x14ac:dyDescent="0.35">
      <c r="J3505" s="15">
        <f t="shared" si="118"/>
        <v>1</v>
      </c>
      <c r="K3505" s="15">
        <f t="shared" si="119"/>
        <v>1900</v>
      </c>
    </row>
    <row r="3506" spans="10:11" x14ac:dyDescent="0.35">
      <c r="J3506" s="15">
        <f t="shared" si="118"/>
        <v>1</v>
      </c>
      <c r="K3506" s="15">
        <f t="shared" si="119"/>
        <v>1900</v>
      </c>
    </row>
    <row r="3507" spans="10:11" x14ac:dyDescent="0.35">
      <c r="J3507" s="15">
        <f t="shared" si="118"/>
        <v>1</v>
      </c>
      <c r="K3507" s="15">
        <f t="shared" si="119"/>
        <v>1900</v>
      </c>
    </row>
    <row r="3508" spans="10:11" x14ac:dyDescent="0.35">
      <c r="J3508" s="15">
        <f t="shared" si="118"/>
        <v>1</v>
      </c>
      <c r="K3508" s="15">
        <f t="shared" si="119"/>
        <v>1900</v>
      </c>
    </row>
    <row r="3509" spans="10:11" x14ac:dyDescent="0.35">
      <c r="J3509" s="15">
        <f t="shared" si="118"/>
        <v>1</v>
      </c>
      <c r="K3509" s="15">
        <f t="shared" si="119"/>
        <v>1900</v>
      </c>
    </row>
    <row r="3510" spans="10:11" x14ac:dyDescent="0.35">
      <c r="J3510" s="15">
        <f t="shared" si="118"/>
        <v>1</v>
      </c>
      <c r="K3510" s="15">
        <f t="shared" si="119"/>
        <v>1900</v>
      </c>
    </row>
    <row r="3511" spans="10:11" x14ac:dyDescent="0.35">
      <c r="J3511" s="15">
        <f t="shared" si="118"/>
        <v>1</v>
      </c>
      <c r="K3511" s="15">
        <f t="shared" si="119"/>
        <v>1900</v>
      </c>
    </row>
    <row r="3512" spans="10:11" x14ac:dyDescent="0.35">
      <c r="J3512" s="15">
        <f t="shared" si="118"/>
        <v>1</v>
      </c>
      <c r="K3512" s="15">
        <f t="shared" si="119"/>
        <v>1900</v>
      </c>
    </row>
    <row r="3513" spans="10:11" x14ac:dyDescent="0.35">
      <c r="J3513" s="15">
        <f t="shared" si="118"/>
        <v>1</v>
      </c>
      <c r="K3513" s="15">
        <f t="shared" si="119"/>
        <v>1900</v>
      </c>
    </row>
    <row r="3514" spans="10:11" x14ac:dyDescent="0.35">
      <c r="J3514" s="15">
        <f t="shared" si="118"/>
        <v>1</v>
      </c>
      <c r="K3514" s="15">
        <f t="shared" si="119"/>
        <v>1900</v>
      </c>
    </row>
    <row r="3515" spans="10:11" x14ac:dyDescent="0.35">
      <c r="J3515" s="15">
        <f t="shared" si="118"/>
        <v>1</v>
      </c>
      <c r="K3515" s="15">
        <f t="shared" si="119"/>
        <v>1900</v>
      </c>
    </row>
    <row r="3516" spans="10:11" x14ac:dyDescent="0.35">
      <c r="J3516" s="15">
        <f t="shared" si="118"/>
        <v>1</v>
      </c>
      <c r="K3516" s="15">
        <f t="shared" si="119"/>
        <v>1900</v>
      </c>
    </row>
    <row r="3517" spans="10:11" x14ac:dyDescent="0.35">
      <c r="J3517" s="15">
        <f t="shared" ref="J3517:J3580" si="120">MONTH(B3517)</f>
        <v>1</v>
      </c>
      <c r="K3517" s="15">
        <f t="shared" ref="K3517:K3580" si="121">YEAR(B3517)</f>
        <v>1900</v>
      </c>
    </row>
    <row r="3518" spans="10:11" x14ac:dyDescent="0.35">
      <c r="J3518" s="15">
        <f t="shared" si="120"/>
        <v>1</v>
      </c>
      <c r="K3518" s="15">
        <f t="shared" si="121"/>
        <v>1900</v>
      </c>
    </row>
    <row r="3519" spans="10:11" x14ac:dyDescent="0.35">
      <c r="J3519" s="15">
        <f t="shared" si="120"/>
        <v>1</v>
      </c>
      <c r="K3519" s="15">
        <f t="shared" si="121"/>
        <v>1900</v>
      </c>
    </row>
    <row r="3520" spans="10:11" x14ac:dyDescent="0.35">
      <c r="J3520" s="15">
        <f t="shared" si="120"/>
        <v>1</v>
      </c>
      <c r="K3520" s="15">
        <f t="shared" si="121"/>
        <v>1900</v>
      </c>
    </row>
    <row r="3521" spans="10:11" x14ac:dyDescent="0.35">
      <c r="J3521" s="15">
        <f t="shared" si="120"/>
        <v>1</v>
      </c>
      <c r="K3521" s="15">
        <f t="shared" si="121"/>
        <v>1900</v>
      </c>
    </row>
    <row r="3522" spans="10:11" x14ac:dyDescent="0.35">
      <c r="J3522" s="15">
        <f t="shared" si="120"/>
        <v>1</v>
      </c>
      <c r="K3522" s="15">
        <f t="shared" si="121"/>
        <v>1900</v>
      </c>
    </row>
    <row r="3523" spans="10:11" x14ac:dyDescent="0.35">
      <c r="J3523" s="15">
        <f t="shared" si="120"/>
        <v>1</v>
      </c>
      <c r="K3523" s="15">
        <f t="shared" si="121"/>
        <v>1900</v>
      </c>
    </row>
    <row r="3524" spans="10:11" x14ac:dyDescent="0.35">
      <c r="J3524" s="15">
        <f t="shared" si="120"/>
        <v>1</v>
      </c>
      <c r="K3524" s="15">
        <f t="shared" si="121"/>
        <v>1900</v>
      </c>
    </row>
    <row r="3525" spans="10:11" x14ac:dyDescent="0.35">
      <c r="J3525" s="15">
        <f t="shared" si="120"/>
        <v>1</v>
      </c>
      <c r="K3525" s="15">
        <f t="shared" si="121"/>
        <v>1900</v>
      </c>
    </row>
    <row r="3526" spans="10:11" x14ac:dyDescent="0.35">
      <c r="J3526" s="15">
        <f t="shared" si="120"/>
        <v>1</v>
      </c>
      <c r="K3526" s="15">
        <f t="shared" si="121"/>
        <v>1900</v>
      </c>
    </row>
    <row r="3527" spans="10:11" x14ac:dyDescent="0.35">
      <c r="J3527" s="15">
        <f t="shared" si="120"/>
        <v>1</v>
      </c>
      <c r="K3527" s="15">
        <f t="shared" si="121"/>
        <v>1900</v>
      </c>
    </row>
    <row r="3528" spans="10:11" x14ac:dyDescent="0.35">
      <c r="J3528" s="15">
        <f t="shared" si="120"/>
        <v>1</v>
      </c>
      <c r="K3528" s="15">
        <f t="shared" si="121"/>
        <v>1900</v>
      </c>
    </row>
    <row r="3529" spans="10:11" x14ac:dyDescent="0.35">
      <c r="J3529" s="15">
        <f t="shared" si="120"/>
        <v>1</v>
      </c>
      <c r="K3529" s="15">
        <f t="shared" si="121"/>
        <v>1900</v>
      </c>
    </row>
    <row r="3530" spans="10:11" x14ac:dyDescent="0.35">
      <c r="J3530" s="15">
        <f t="shared" si="120"/>
        <v>1</v>
      </c>
      <c r="K3530" s="15">
        <f t="shared" si="121"/>
        <v>1900</v>
      </c>
    </row>
    <row r="3531" spans="10:11" x14ac:dyDescent="0.35">
      <c r="J3531" s="15">
        <f t="shared" si="120"/>
        <v>1</v>
      </c>
      <c r="K3531" s="15">
        <f t="shared" si="121"/>
        <v>1900</v>
      </c>
    </row>
    <row r="3532" spans="10:11" x14ac:dyDescent="0.35">
      <c r="J3532" s="15">
        <f t="shared" si="120"/>
        <v>1</v>
      </c>
      <c r="K3532" s="15">
        <f t="shared" si="121"/>
        <v>1900</v>
      </c>
    </row>
    <row r="3533" spans="10:11" x14ac:dyDescent="0.35">
      <c r="J3533" s="15">
        <f t="shared" si="120"/>
        <v>1</v>
      </c>
      <c r="K3533" s="15">
        <f t="shared" si="121"/>
        <v>1900</v>
      </c>
    </row>
    <row r="3534" spans="10:11" x14ac:dyDescent="0.35">
      <c r="J3534" s="15">
        <f t="shared" si="120"/>
        <v>1</v>
      </c>
      <c r="K3534" s="15">
        <f t="shared" si="121"/>
        <v>1900</v>
      </c>
    </row>
    <row r="3535" spans="10:11" x14ac:dyDescent="0.35">
      <c r="J3535" s="15">
        <f t="shared" si="120"/>
        <v>1</v>
      </c>
      <c r="K3535" s="15">
        <f t="shared" si="121"/>
        <v>1900</v>
      </c>
    </row>
    <row r="3536" spans="10:11" x14ac:dyDescent="0.35">
      <c r="J3536" s="15">
        <f t="shared" si="120"/>
        <v>1</v>
      </c>
      <c r="K3536" s="15">
        <f t="shared" si="121"/>
        <v>1900</v>
      </c>
    </row>
    <row r="3537" spans="10:11" x14ac:dyDescent="0.35">
      <c r="J3537" s="15">
        <f t="shared" si="120"/>
        <v>1</v>
      </c>
      <c r="K3537" s="15">
        <f t="shared" si="121"/>
        <v>1900</v>
      </c>
    </row>
    <row r="3538" spans="10:11" x14ac:dyDescent="0.35">
      <c r="J3538" s="15">
        <f t="shared" si="120"/>
        <v>1</v>
      </c>
      <c r="K3538" s="15">
        <f t="shared" si="121"/>
        <v>1900</v>
      </c>
    </row>
    <row r="3539" spans="10:11" x14ac:dyDescent="0.35">
      <c r="J3539" s="15">
        <f t="shared" si="120"/>
        <v>1</v>
      </c>
      <c r="K3539" s="15">
        <f t="shared" si="121"/>
        <v>1900</v>
      </c>
    </row>
    <row r="3540" spans="10:11" x14ac:dyDescent="0.35">
      <c r="J3540" s="15">
        <f t="shared" si="120"/>
        <v>1</v>
      </c>
      <c r="K3540" s="15">
        <f t="shared" si="121"/>
        <v>1900</v>
      </c>
    </row>
    <row r="3541" spans="10:11" x14ac:dyDescent="0.35">
      <c r="J3541" s="15">
        <f t="shared" si="120"/>
        <v>1</v>
      </c>
      <c r="K3541" s="15">
        <f t="shared" si="121"/>
        <v>1900</v>
      </c>
    </row>
    <row r="3542" spans="10:11" x14ac:dyDescent="0.35">
      <c r="J3542" s="15">
        <f t="shared" si="120"/>
        <v>1</v>
      </c>
      <c r="K3542" s="15">
        <f t="shared" si="121"/>
        <v>1900</v>
      </c>
    </row>
    <row r="3543" spans="10:11" x14ac:dyDescent="0.35">
      <c r="J3543" s="15">
        <f t="shared" si="120"/>
        <v>1</v>
      </c>
      <c r="K3543" s="15">
        <f t="shared" si="121"/>
        <v>1900</v>
      </c>
    </row>
    <row r="3544" spans="10:11" x14ac:dyDescent="0.35">
      <c r="J3544" s="15">
        <f t="shared" si="120"/>
        <v>1</v>
      </c>
      <c r="K3544" s="15">
        <f t="shared" si="121"/>
        <v>1900</v>
      </c>
    </row>
    <row r="3545" spans="10:11" x14ac:dyDescent="0.35">
      <c r="J3545" s="15">
        <f t="shared" si="120"/>
        <v>1</v>
      </c>
      <c r="K3545" s="15">
        <f t="shared" si="121"/>
        <v>1900</v>
      </c>
    </row>
    <row r="3546" spans="10:11" x14ac:dyDescent="0.35">
      <c r="J3546" s="15">
        <f t="shared" si="120"/>
        <v>1</v>
      </c>
      <c r="K3546" s="15">
        <f t="shared" si="121"/>
        <v>1900</v>
      </c>
    </row>
    <row r="3547" spans="10:11" x14ac:dyDescent="0.35">
      <c r="J3547" s="15">
        <f t="shared" si="120"/>
        <v>1</v>
      </c>
      <c r="K3547" s="15">
        <f t="shared" si="121"/>
        <v>1900</v>
      </c>
    </row>
    <row r="3548" spans="10:11" x14ac:dyDescent="0.35">
      <c r="J3548" s="15">
        <f t="shared" si="120"/>
        <v>1</v>
      </c>
      <c r="K3548" s="15">
        <f t="shared" si="121"/>
        <v>1900</v>
      </c>
    </row>
    <row r="3549" spans="10:11" x14ac:dyDescent="0.35">
      <c r="J3549" s="15">
        <f t="shared" si="120"/>
        <v>1</v>
      </c>
      <c r="K3549" s="15">
        <f t="shared" si="121"/>
        <v>1900</v>
      </c>
    </row>
    <row r="3550" spans="10:11" x14ac:dyDescent="0.35">
      <c r="J3550" s="15">
        <f t="shared" si="120"/>
        <v>1</v>
      </c>
      <c r="K3550" s="15">
        <f t="shared" si="121"/>
        <v>1900</v>
      </c>
    </row>
    <row r="3551" spans="10:11" x14ac:dyDescent="0.35">
      <c r="J3551" s="15">
        <f t="shared" si="120"/>
        <v>1</v>
      </c>
      <c r="K3551" s="15">
        <f t="shared" si="121"/>
        <v>1900</v>
      </c>
    </row>
    <row r="3552" spans="10:11" x14ac:dyDescent="0.35">
      <c r="J3552" s="15">
        <f t="shared" si="120"/>
        <v>1</v>
      </c>
      <c r="K3552" s="15">
        <f t="shared" si="121"/>
        <v>1900</v>
      </c>
    </row>
    <row r="3553" spans="10:11" x14ac:dyDescent="0.35">
      <c r="J3553" s="15">
        <f t="shared" si="120"/>
        <v>1</v>
      </c>
      <c r="K3553" s="15">
        <f t="shared" si="121"/>
        <v>1900</v>
      </c>
    </row>
    <row r="3554" spans="10:11" x14ac:dyDescent="0.35">
      <c r="J3554" s="15">
        <f t="shared" si="120"/>
        <v>1</v>
      </c>
      <c r="K3554" s="15">
        <f t="shared" si="121"/>
        <v>1900</v>
      </c>
    </row>
    <row r="3555" spans="10:11" x14ac:dyDescent="0.35">
      <c r="J3555" s="15">
        <f t="shared" si="120"/>
        <v>1</v>
      </c>
      <c r="K3555" s="15">
        <f t="shared" si="121"/>
        <v>1900</v>
      </c>
    </row>
    <row r="3556" spans="10:11" x14ac:dyDescent="0.35">
      <c r="J3556" s="15">
        <f t="shared" si="120"/>
        <v>1</v>
      </c>
      <c r="K3556" s="15">
        <f t="shared" si="121"/>
        <v>1900</v>
      </c>
    </row>
    <row r="3557" spans="10:11" x14ac:dyDescent="0.35">
      <c r="J3557" s="15">
        <f t="shared" si="120"/>
        <v>1</v>
      </c>
      <c r="K3557" s="15">
        <f t="shared" si="121"/>
        <v>1900</v>
      </c>
    </row>
    <row r="3558" spans="10:11" x14ac:dyDescent="0.35">
      <c r="J3558" s="15">
        <f t="shared" si="120"/>
        <v>1</v>
      </c>
      <c r="K3558" s="15">
        <f t="shared" si="121"/>
        <v>1900</v>
      </c>
    </row>
    <row r="3559" spans="10:11" x14ac:dyDescent="0.35">
      <c r="J3559" s="15">
        <f t="shared" si="120"/>
        <v>1</v>
      </c>
      <c r="K3559" s="15">
        <f t="shared" si="121"/>
        <v>1900</v>
      </c>
    </row>
    <row r="3560" spans="10:11" x14ac:dyDescent="0.35">
      <c r="J3560" s="15">
        <f t="shared" si="120"/>
        <v>1</v>
      </c>
      <c r="K3560" s="15">
        <f t="shared" si="121"/>
        <v>1900</v>
      </c>
    </row>
    <row r="3561" spans="10:11" x14ac:dyDescent="0.35">
      <c r="J3561" s="15">
        <f t="shared" si="120"/>
        <v>1</v>
      </c>
      <c r="K3561" s="15">
        <f t="shared" si="121"/>
        <v>1900</v>
      </c>
    </row>
    <row r="3562" spans="10:11" x14ac:dyDescent="0.35">
      <c r="J3562" s="15">
        <f t="shared" si="120"/>
        <v>1</v>
      </c>
      <c r="K3562" s="15">
        <f t="shared" si="121"/>
        <v>1900</v>
      </c>
    </row>
    <row r="3563" spans="10:11" x14ac:dyDescent="0.35">
      <c r="J3563" s="15">
        <f t="shared" si="120"/>
        <v>1</v>
      </c>
      <c r="K3563" s="15">
        <f t="shared" si="121"/>
        <v>1900</v>
      </c>
    </row>
    <row r="3564" spans="10:11" x14ac:dyDescent="0.35">
      <c r="J3564" s="15">
        <f t="shared" si="120"/>
        <v>1</v>
      </c>
      <c r="K3564" s="15">
        <f t="shared" si="121"/>
        <v>1900</v>
      </c>
    </row>
    <row r="3565" spans="10:11" x14ac:dyDescent="0.35">
      <c r="J3565" s="15">
        <f t="shared" si="120"/>
        <v>1</v>
      </c>
      <c r="K3565" s="15">
        <f t="shared" si="121"/>
        <v>1900</v>
      </c>
    </row>
    <row r="3566" spans="10:11" x14ac:dyDescent="0.35">
      <c r="J3566" s="15">
        <f t="shared" si="120"/>
        <v>1</v>
      </c>
      <c r="K3566" s="15">
        <f t="shared" si="121"/>
        <v>1900</v>
      </c>
    </row>
    <row r="3567" spans="10:11" x14ac:dyDescent="0.35">
      <c r="J3567" s="15">
        <f t="shared" si="120"/>
        <v>1</v>
      </c>
      <c r="K3567" s="15">
        <f t="shared" si="121"/>
        <v>1900</v>
      </c>
    </row>
    <row r="3568" spans="10:11" x14ac:dyDescent="0.35">
      <c r="J3568" s="15">
        <f t="shared" si="120"/>
        <v>1</v>
      </c>
      <c r="K3568" s="15">
        <f t="shared" si="121"/>
        <v>1900</v>
      </c>
    </row>
    <row r="3569" spans="10:11" x14ac:dyDescent="0.35">
      <c r="J3569" s="15">
        <f t="shared" si="120"/>
        <v>1</v>
      </c>
      <c r="K3569" s="15">
        <f t="shared" si="121"/>
        <v>1900</v>
      </c>
    </row>
    <row r="3570" spans="10:11" x14ac:dyDescent="0.35">
      <c r="J3570" s="15">
        <f t="shared" si="120"/>
        <v>1</v>
      </c>
      <c r="K3570" s="15">
        <f t="shared" si="121"/>
        <v>1900</v>
      </c>
    </row>
    <row r="3571" spans="10:11" x14ac:dyDescent="0.35">
      <c r="J3571" s="15">
        <f t="shared" si="120"/>
        <v>1</v>
      </c>
      <c r="K3571" s="15">
        <f t="shared" si="121"/>
        <v>1900</v>
      </c>
    </row>
    <row r="3572" spans="10:11" x14ac:dyDescent="0.35">
      <c r="J3572" s="15">
        <f t="shared" si="120"/>
        <v>1</v>
      </c>
      <c r="K3572" s="15">
        <f t="shared" si="121"/>
        <v>1900</v>
      </c>
    </row>
    <row r="3573" spans="10:11" x14ac:dyDescent="0.35">
      <c r="J3573" s="15">
        <f t="shared" si="120"/>
        <v>1</v>
      </c>
      <c r="K3573" s="15">
        <f t="shared" si="121"/>
        <v>1900</v>
      </c>
    </row>
    <row r="3574" spans="10:11" x14ac:dyDescent="0.35">
      <c r="J3574" s="15">
        <f t="shared" si="120"/>
        <v>1</v>
      </c>
      <c r="K3574" s="15">
        <f t="shared" si="121"/>
        <v>1900</v>
      </c>
    </row>
    <row r="3575" spans="10:11" x14ac:dyDescent="0.35">
      <c r="J3575" s="15">
        <f t="shared" si="120"/>
        <v>1</v>
      </c>
      <c r="K3575" s="15">
        <f t="shared" si="121"/>
        <v>1900</v>
      </c>
    </row>
    <row r="3576" spans="10:11" x14ac:dyDescent="0.35">
      <c r="J3576" s="15">
        <f t="shared" si="120"/>
        <v>1</v>
      </c>
      <c r="K3576" s="15">
        <f t="shared" si="121"/>
        <v>1900</v>
      </c>
    </row>
    <row r="3577" spans="10:11" x14ac:dyDescent="0.35">
      <c r="J3577" s="15">
        <f t="shared" si="120"/>
        <v>1</v>
      </c>
      <c r="K3577" s="15">
        <f t="shared" si="121"/>
        <v>1900</v>
      </c>
    </row>
    <row r="3578" spans="10:11" x14ac:dyDescent="0.35">
      <c r="J3578" s="15">
        <f t="shared" si="120"/>
        <v>1</v>
      </c>
      <c r="K3578" s="15">
        <f t="shared" si="121"/>
        <v>1900</v>
      </c>
    </row>
    <row r="3579" spans="10:11" x14ac:dyDescent="0.35">
      <c r="J3579" s="15">
        <f t="shared" si="120"/>
        <v>1</v>
      </c>
      <c r="K3579" s="15">
        <f t="shared" si="121"/>
        <v>1900</v>
      </c>
    </row>
    <row r="3580" spans="10:11" x14ac:dyDescent="0.35">
      <c r="J3580" s="15">
        <f t="shared" si="120"/>
        <v>1</v>
      </c>
      <c r="K3580" s="15">
        <f t="shared" si="121"/>
        <v>1900</v>
      </c>
    </row>
    <row r="3581" spans="10:11" x14ac:dyDescent="0.35">
      <c r="J3581" s="15">
        <f t="shared" ref="J3581:J3644" si="122">MONTH(B3581)</f>
        <v>1</v>
      </c>
      <c r="K3581" s="15">
        <f t="shared" ref="K3581:K3644" si="123">YEAR(B3581)</f>
        <v>1900</v>
      </c>
    </row>
    <row r="3582" spans="10:11" x14ac:dyDescent="0.35">
      <c r="J3582" s="15">
        <f t="shared" si="122"/>
        <v>1</v>
      </c>
      <c r="K3582" s="15">
        <f t="shared" si="123"/>
        <v>1900</v>
      </c>
    </row>
    <row r="3583" spans="10:11" x14ac:dyDescent="0.35">
      <c r="J3583" s="15">
        <f t="shared" si="122"/>
        <v>1</v>
      </c>
      <c r="K3583" s="15">
        <f t="shared" si="123"/>
        <v>1900</v>
      </c>
    </row>
    <row r="3584" spans="10:11" x14ac:dyDescent="0.35">
      <c r="J3584" s="15">
        <f t="shared" si="122"/>
        <v>1</v>
      </c>
      <c r="K3584" s="15">
        <f t="shared" si="123"/>
        <v>1900</v>
      </c>
    </row>
    <row r="3585" spans="10:11" x14ac:dyDescent="0.35">
      <c r="J3585" s="15">
        <f t="shared" si="122"/>
        <v>1</v>
      </c>
      <c r="K3585" s="15">
        <f t="shared" si="123"/>
        <v>1900</v>
      </c>
    </row>
    <row r="3586" spans="10:11" x14ac:dyDescent="0.35">
      <c r="J3586" s="15">
        <f t="shared" si="122"/>
        <v>1</v>
      </c>
      <c r="K3586" s="15">
        <f t="shared" si="123"/>
        <v>1900</v>
      </c>
    </row>
    <row r="3587" spans="10:11" x14ac:dyDescent="0.35">
      <c r="J3587" s="15">
        <f t="shared" si="122"/>
        <v>1</v>
      </c>
      <c r="K3587" s="15">
        <f t="shared" si="123"/>
        <v>1900</v>
      </c>
    </row>
    <row r="3588" spans="10:11" x14ac:dyDescent="0.35">
      <c r="J3588" s="15">
        <f t="shared" si="122"/>
        <v>1</v>
      </c>
      <c r="K3588" s="15">
        <f t="shared" si="123"/>
        <v>1900</v>
      </c>
    </row>
    <row r="3589" spans="10:11" x14ac:dyDescent="0.35">
      <c r="J3589" s="15">
        <f t="shared" si="122"/>
        <v>1</v>
      </c>
      <c r="K3589" s="15">
        <f t="shared" si="123"/>
        <v>1900</v>
      </c>
    </row>
    <row r="3590" spans="10:11" x14ac:dyDescent="0.35">
      <c r="J3590" s="15">
        <f t="shared" si="122"/>
        <v>1</v>
      </c>
      <c r="K3590" s="15">
        <f t="shared" si="123"/>
        <v>1900</v>
      </c>
    </row>
    <row r="3591" spans="10:11" x14ac:dyDescent="0.35">
      <c r="J3591" s="15">
        <f t="shared" si="122"/>
        <v>1</v>
      </c>
      <c r="K3591" s="15">
        <f t="shared" si="123"/>
        <v>1900</v>
      </c>
    </row>
    <row r="3592" spans="10:11" x14ac:dyDescent="0.35">
      <c r="J3592" s="15">
        <f t="shared" si="122"/>
        <v>1</v>
      </c>
      <c r="K3592" s="15">
        <f t="shared" si="123"/>
        <v>1900</v>
      </c>
    </row>
    <row r="3593" spans="10:11" x14ac:dyDescent="0.35">
      <c r="J3593" s="15">
        <f t="shared" si="122"/>
        <v>1</v>
      </c>
      <c r="K3593" s="15">
        <f t="shared" si="123"/>
        <v>1900</v>
      </c>
    </row>
    <row r="3594" spans="10:11" x14ac:dyDescent="0.35">
      <c r="J3594" s="15">
        <f t="shared" si="122"/>
        <v>1</v>
      </c>
      <c r="K3594" s="15">
        <f t="shared" si="123"/>
        <v>1900</v>
      </c>
    </row>
    <row r="3595" spans="10:11" x14ac:dyDescent="0.35">
      <c r="J3595" s="15">
        <f t="shared" si="122"/>
        <v>1</v>
      </c>
      <c r="K3595" s="15">
        <f t="shared" si="123"/>
        <v>1900</v>
      </c>
    </row>
    <row r="3596" spans="10:11" x14ac:dyDescent="0.35">
      <c r="J3596" s="15">
        <f t="shared" si="122"/>
        <v>1</v>
      </c>
      <c r="K3596" s="15">
        <f t="shared" si="123"/>
        <v>1900</v>
      </c>
    </row>
    <row r="3597" spans="10:11" x14ac:dyDescent="0.35">
      <c r="J3597" s="15">
        <f t="shared" si="122"/>
        <v>1</v>
      </c>
      <c r="K3597" s="15">
        <f t="shared" si="123"/>
        <v>1900</v>
      </c>
    </row>
    <row r="3598" spans="10:11" x14ac:dyDescent="0.35">
      <c r="J3598" s="15">
        <f t="shared" si="122"/>
        <v>1</v>
      </c>
      <c r="K3598" s="15">
        <f t="shared" si="123"/>
        <v>1900</v>
      </c>
    </row>
    <row r="3599" spans="10:11" x14ac:dyDescent="0.35">
      <c r="J3599" s="15">
        <f t="shared" si="122"/>
        <v>1</v>
      </c>
      <c r="K3599" s="15">
        <f t="shared" si="123"/>
        <v>1900</v>
      </c>
    </row>
    <row r="3600" spans="10:11" x14ac:dyDescent="0.35">
      <c r="J3600" s="15">
        <f t="shared" si="122"/>
        <v>1</v>
      </c>
      <c r="K3600" s="15">
        <f t="shared" si="123"/>
        <v>1900</v>
      </c>
    </row>
    <row r="3601" spans="10:11" x14ac:dyDescent="0.35">
      <c r="J3601" s="15">
        <f t="shared" si="122"/>
        <v>1</v>
      </c>
      <c r="K3601" s="15">
        <f t="shared" si="123"/>
        <v>1900</v>
      </c>
    </row>
    <row r="3602" spans="10:11" x14ac:dyDescent="0.35">
      <c r="J3602" s="15">
        <f t="shared" si="122"/>
        <v>1</v>
      </c>
      <c r="K3602" s="15">
        <f t="shared" si="123"/>
        <v>1900</v>
      </c>
    </row>
    <row r="3603" spans="10:11" x14ac:dyDescent="0.35">
      <c r="J3603" s="15">
        <f t="shared" si="122"/>
        <v>1</v>
      </c>
      <c r="K3603" s="15">
        <f t="shared" si="123"/>
        <v>1900</v>
      </c>
    </row>
    <row r="3604" spans="10:11" x14ac:dyDescent="0.35">
      <c r="J3604" s="15">
        <f t="shared" si="122"/>
        <v>1</v>
      </c>
      <c r="K3604" s="15">
        <f t="shared" si="123"/>
        <v>1900</v>
      </c>
    </row>
    <row r="3605" spans="10:11" x14ac:dyDescent="0.35">
      <c r="J3605" s="15">
        <f t="shared" si="122"/>
        <v>1</v>
      </c>
      <c r="K3605" s="15">
        <f t="shared" si="123"/>
        <v>1900</v>
      </c>
    </row>
    <row r="3606" spans="10:11" x14ac:dyDescent="0.35">
      <c r="J3606" s="15">
        <f t="shared" si="122"/>
        <v>1</v>
      </c>
      <c r="K3606" s="15">
        <f t="shared" si="123"/>
        <v>1900</v>
      </c>
    </row>
    <row r="3607" spans="10:11" x14ac:dyDescent="0.35">
      <c r="J3607" s="15">
        <f t="shared" si="122"/>
        <v>1</v>
      </c>
      <c r="K3607" s="15">
        <f t="shared" si="123"/>
        <v>1900</v>
      </c>
    </row>
    <row r="3608" spans="10:11" x14ac:dyDescent="0.35">
      <c r="J3608" s="15">
        <f t="shared" si="122"/>
        <v>1</v>
      </c>
      <c r="K3608" s="15">
        <f t="shared" si="123"/>
        <v>1900</v>
      </c>
    </row>
    <row r="3609" spans="10:11" x14ac:dyDescent="0.35">
      <c r="J3609" s="15">
        <f t="shared" si="122"/>
        <v>1</v>
      </c>
      <c r="K3609" s="15">
        <f t="shared" si="123"/>
        <v>1900</v>
      </c>
    </row>
    <row r="3610" spans="10:11" x14ac:dyDescent="0.35">
      <c r="J3610" s="15">
        <f t="shared" si="122"/>
        <v>1</v>
      </c>
      <c r="K3610" s="15">
        <f t="shared" si="123"/>
        <v>1900</v>
      </c>
    </row>
    <row r="3611" spans="10:11" x14ac:dyDescent="0.35">
      <c r="J3611" s="15">
        <f t="shared" si="122"/>
        <v>1</v>
      </c>
      <c r="K3611" s="15">
        <f t="shared" si="123"/>
        <v>1900</v>
      </c>
    </row>
    <row r="3612" spans="10:11" x14ac:dyDescent="0.35">
      <c r="J3612" s="15">
        <f t="shared" si="122"/>
        <v>1</v>
      </c>
      <c r="K3612" s="15">
        <f t="shared" si="123"/>
        <v>1900</v>
      </c>
    </row>
    <row r="3613" spans="10:11" x14ac:dyDescent="0.35">
      <c r="J3613" s="15">
        <f t="shared" si="122"/>
        <v>1</v>
      </c>
      <c r="K3613" s="15">
        <f t="shared" si="123"/>
        <v>1900</v>
      </c>
    </row>
    <row r="3614" spans="10:11" x14ac:dyDescent="0.35">
      <c r="J3614" s="15">
        <f t="shared" si="122"/>
        <v>1</v>
      </c>
      <c r="K3614" s="15">
        <f t="shared" si="123"/>
        <v>1900</v>
      </c>
    </row>
    <row r="3615" spans="10:11" x14ac:dyDescent="0.35">
      <c r="J3615" s="15">
        <f t="shared" si="122"/>
        <v>1</v>
      </c>
      <c r="K3615" s="15">
        <f t="shared" si="123"/>
        <v>1900</v>
      </c>
    </row>
    <row r="3616" spans="10:11" x14ac:dyDescent="0.35">
      <c r="J3616" s="15">
        <f t="shared" si="122"/>
        <v>1</v>
      </c>
      <c r="K3616" s="15">
        <f t="shared" si="123"/>
        <v>1900</v>
      </c>
    </row>
    <row r="3617" spans="10:11" x14ac:dyDescent="0.35">
      <c r="J3617" s="15">
        <f t="shared" si="122"/>
        <v>1</v>
      </c>
      <c r="K3617" s="15">
        <f t="shared" si="123"/>
        <v>1900</v>
      </c>
    </row>
    <row r="3618" spans="10:11" x14ac:dyDescent="0.35">
      <c r="J3618" s="15">
        <f t="shared" si="122"/>
        <v>1</v>
      </c>
      <c r="K3618" s="15">
        <f t="shared" si="123"/>
        <v>1900</v>
      </c>
    </row>
    <row r="3619" spans="10:11" x14ac:dyDescent="0.35">
      <c r="J3619" s="15">
        <f t="shared" si="122"/>
        <v>1</v>
      </c>
      <c r="K3619" s="15">
        <f t="shared" si="123"/>
        <v>1900</v>
      </c>
    </row>
    <row r="3620" spans="10:11" x14ac:dyDescent="0.35">
      <c r="J3620" s="15">
        <f t="shared" si="122"/>
        <v>1</v>
      </c>
      <c r="K3620" s="15">
        <f t="shared" si="123"/>
        <v>1900</v>
      </c>
    </row>
    <row r="3621" spans="10:11" x14ac:dyDescent="0.35">
      <c r="J3621" s="15">
        <f t="shared" si="122"/>
        <v>1</v>
      </c>
      <c r="K3621" s="15">
        <f t="shared" si="123"/>
        <v>1900</v>
      </c>
    </row>
    <row r="3622" spans="10:11" x14ac:dyDescent="0.35">
      <c r="J3622" s="15">
        <f t="shared" si="122"/>
        <v>1</v>
      </c>
      <c r="K3622" s="15">
        <f t="shared" si="123"/>
        <v>1900</v>
      </c>
    </row>
    <row r="3623" spans="10:11" x14ac:dyDescent="0.35">
      <c r="J3623" s="15">
        <f t="shared" si="122"/>
        <v>1</v>
      </c>
      <c r="K3623" s="15">
        <f t="shared" si="123"/>
        <v>1900</v>
      </c>
    </row>
    <row r="3624" spans="10:11" x14ac:dyDescent="0.35">
      <c r="J3624" s="15">
        <f t="shared" si="122"/>
        <v>1</v>
      </c>
      <c r="K3624" s="15">
        <f t="shared" si="123"/>
        <v>1900</v>
      </c>
    </row>
    <row r="3625" spans="10:11" x14ac:dyDescent="0.35">
      <c r="J3625" s="15">
        <f t="shared" si="122"/>
        <v>1</v>
      </c>
      <c r="K3625" s="15">
        <f t="shared" si="123"/>
        <v>1900</v>
      </c>
    </row>
    <row r="3626" spans="10:11" x14ac:dyDescent="0.35">
      <c r="J3626" s="15">
        <f t="shared" si="122"/>
        <v>1</v>
      </c>
      <c r="K3626" s="15">
        <f t="shared" si="123"/>
        <v>1900</v>
      </c>
    </row>
    <row r="3627" spans="10:11" x14ac:dyDescent="0.35">
      <c r="J3627" s="15">
        <f t="shared" si="122"/>
        <v>1</v>
      </c>
      <c r="K3627" s="15">
        <f t="shared" si="123"/>
        <v>1900</v>
      </c>
    </row>
    <row r="3628" spans="10:11" x14ac:dyDescent="0.35">
      <c r="J3628" s="15">
        <f t="shared" si="122"/>
        <v>1</v>
      </c>
      <c r="K3628" s="15">
        <f t="shared" si="123"/>
        <v>1900</v>
      </c>
    </row>
    <row r="3629" spans="10:11" x14ac:dyDescent="0.35">
      <c r="J3629" s="15">
        <f t="shared" si="122"/>
        <v>1</v>
      </c>
      <c r="K3629" s="15">
        <f t="shared" si="123"/>
        <v>1900</v>
      </c>
    </row>
    <row r="3630" spans="10:11" x14ac:dyDescent="0.35">
      <c r="J3630" s="15">
        <f t="shared" si="122"/>
        <v>1</v>
      </c>
      <c r="K3630" s="15">
        <f t="shared" si="123"/>
        <v>1900</v>
      </c>
    </row>
    <row r="3631" spans="10:11" x14ac:dyDescent="0.35">
      <c r="J3631" s="15">
        <f t="shared" si="122"/>
        <v>1</v>
      </c>
      <c r="K3631" s="15">
        <f t="shared" si="123"/>
        <v>1900</v>
      </c>
    </row>
    <row r="3632" spans="10:11" x14ac:dyDescent="0.35">
      <c r="J3632" s="15">
        <f t="shared" si="122"/>
        <v>1</v>
      </c>
      <c r="K3632" s="15">
        <f t="shared" si="123"/>
        <v>1900</v>
      </c>
    </row>
    <row r="3633" spans="10:11" x14ac:dyDescent="0.35">
      <c r="J3633" s="15">
        <f t="shared" si="122"/>
        <v>1</v>
      </c>
      <c r="K3633" s="15">
        <f t="shared" si="123"/>
        <v>1900</v>
      </c>
    </row>
    <row r="3634" spans="10:11" x14ac:dyDescent="0.35">
      <c r="J3634" s="15">
        <f t="shared" si="122"/>
        <v>1</v>
      </c>
      <c r="K3634" s="15">
        <f t="shared" si="123"/>
        <v>1900</v>
      </c>
    </row>
    <row r="3635" spans="10:11" x14ac:dyDescent="0.35">
      <c r="J3635" s="15">
        <f t="shared" si="122"/>
        <v>1</v>
      </c>
      <c r="K3635" s="15">
        <f t="shared" si="123"/>
        <v>1900</v>
      </c>
    </row>
    <row r="3636" spans="10:11" x14ac:dyDescent="0.35">
      <c r="J3636" s="15">
        <f t="shared" si="122"/>
        <v>1</v>
      </c>
      <c r="K3636" s="15">
        <f t="shared" si="123"/>
        <v>1900</v>
      </c>
    </row>
    <row r="3637" spans="10:11" x14ac:dyDescent="0.35">
      <c r="J3637" s="15">
        <f t="shared" si="122"/>
        <v>1</v>
      </c>
      <c r="K3637" s="15">
        <f t="shared" si="123"/>
        <v>1900</v>
      </c>
    </row>
    <row r="3638" spans="10:11" x14ac:dyDescent="0.35">
      <c r="J3638" s="15">
        <f t="shared" si="122"/>
        <v>1</v>
      </c>
      <c r="K3638" s="15">
        <f t="shared" si="123"/>
        <v>1900</v>
      </c>
    </row>
    <row r="3639" spans="10:11" x14ac:dyDescent="0.35">
      <c r="J3639" s="15">
        <f t="shared" si="122"/>
        <v>1</v>
      </c>
      <c r="K3639" s="15">
        <f t="shared" si="123"/>
        <v>1900</v>
      </c>
    </row>
    <row r="3640" spans="10:11" x14ac:dyDescent="0.35">
      <c r="J3640" s="15">
        <f t="shared" si="122"/>
        <v>1</v>
      </c>
      <c r="K3640" s="15">
        <f t="shared" si="123"/>
        <v>1900</v>
      </c>
    </row>
    <row r="3641" spans="10:11" x14ac:dyDescent="0.35">
      <c r="J3641" s="15">
        <f t="shared" si="122"/>
        <v>1</v>
      </c>
      <c r="K3641" s="15">
        <f t="shared" si="123"/>
        <v>1900</v>
      </c>
    </row>
    <row r="3642" spans="10:11" x14ac:dyDescent="0.35">
      <c r="J3642" s="15">
        <f t="shared" si="122"/>
        <v>1</v>
      </c>
      <c r="K3642" s="15">
        <f t="shared" si="123"/>
        <v>1900</v>
      </c>
    </row>
    <row r="3643" spans="10:11" x14ac:dyDescent="0.35">
      <c r="J3643" s="15">
        <f t="shared" si="122"/>
        <v>1</v>
      </c>
      <c r="K3643" s="15">
        <f t="shared" si="123"/>
        <v>1900</v>
      </c>
    </row>
    <row r="3644" spans="10:11" x14ac:dyDescent="0.35">
      <c r="J3644" s="15">
        <f t="shared" si="122"/>
        <v>1</v>
      </c>
      <c r="K3644" s="15">
        <f t="shared" si="123"/>
        <v>1900</v>
      </c>
    </row>
    <row r="3645" spans="10:11" x14ac:dyDescent="0.35">
      <c r="J3645" s="15">
        <f t="shared" ref="J3645:J3708" si="124">MONTH(B3645)</f>
        <v>1</v>
      </c>
      <c r="K3645" s="15">
        <f t="shared" ref="K3645:K3708" si="125">YEAR(B3645)</f>
        <v>1900</v>
      </c>
    </row>
    <row r="3646" spans="10:11" x14ac:dyDescent="0.35">
      <c r="J3646" s="15">
        <f t="shared" si="124"/>
        <v>1</v>
      </c>
      <c r="K3646" s="15">
        <f t="shared" si="125"/>
        <v>1900</v>
      </c>
    </row>
    <row r="3647" spans="10:11" x14ac:dyDescent="0.35">
      <c r="J3647" s="15">
        <f t="shared" si="124"/>
        <v>1</v>
      </c>
      <c r="K3647" s="15">
        <f t="shared" si="125"/>
        <v>1900</v>
      </c>
    </row>
    <row r="3648" spans="10:11" x14ac:dyDescent="0.35">
      <c r="J3648" s="15">
        <f t="shared" si="124"/>
        <v>1</v>
      </c>
      <c r="K3648" s="15">
        <f t="shared" si="125"/>
        <v>1900</v>
      </c>
    </row>
    <row r="3649" spans="10:11" x14ac:dyDescent="0.35">
      <c r="J3649" s="15">
        <f t="shared" si="124"/>
        <v>1</v>
      </c>
      <c r="K3649" s="15">
        <f t="shared" si="125"/>
        <v>1900</v>
      </c>
    </row>
    <row r="3650" spans="10:11" x14ac:dyDescent="0.35">
      <c r="J3650" s="15">
        <f t="shared" si="124"/>
        <v>1</v>
      </c>
      <c r="K3650" s="15">
        <f t="shared" si="125"/>
        <v>1900</v>
      </c>
    </row>
    <row r="3651" spans="10:11" x14ac:dyDescent="0.35">
      <c r="J3651" s="15">
        <f t="shared" si="124"/>
        <v>1</v>
      </c>
      <c r="K3651" s="15">
        <f t="shared" si="125"/>
        <v>1900</v>
      </c>
    </row>
    <row r="3652" spans="10:11" x14ac:dyDescent="0.35">
      <c r="J3652" s="15">
        <f t="shared" si="124"/>
        <v>1</v>
      </c>
      <c r="K3652" s="15">
        <f t="shared" si="125"/>
        <v>1900</v>
      </c>
    </row>
    <row r="3653" spans="10:11" x14ac:dyDescent="0.35">
      <c r="J3653" s="15">
        <f t="shared" si="124"/>
        <v>1</v>
      </c>
      <c r="K3653" s="15">
        <f t="shared" si="125"/>
        <v>1900</v>
      </c>
    </row>
    <row r="3654" spans="10:11" x14ac:dyDescent="0.35">
      <c r="J3654" s="15">
        <f t="shared" si="124"/>
        <v>1</v>
      </c>
      <c r="K3654" s="15">
        <f t="shared" si="125"/>
        <v>1900</v>
      </c>
    </row>
    <row r="3655" spans="10:11" x14ac:dyDescent="0.35">
      <c r="J3655" s="15">
        <f t="shared" si="124"/>
        <v>1</v>
      </c>
      <c r="K3655" s="15">
        <f t="shared" si="125"/>
        <v>1900</v>
      </c>
    </row>
    <row r="3656" spans="10:11" x14ac:dyDescent="0.35">
      <c r="J3656" s="15">
        <f t="shared" si="124"/>
        <v>1</v>
      </c>
      <c r="K3656" s="15">
        <f t="shared" si="125"/>
        <v>1900</v>
      </c>
    </row>
    <row r="3657" spans="10:11" x14ac:dyDescent="0.35">
      <c r="J3657" s="15">
        <f t="shared" si="124"/>
        <v>1</v>
      </c>
      <c r="K3657" s="15">
        <f t="shared" si="125"/>
        <v>1900</v>
      </c>
    </row>
    <row r="3658" spans="10:11" x14ac:dyDescent="0.35">
      <c r="J3658" s="15">
        <f t="shared" si="124"/>
        <v>1</v>
      </c>
      <c r="K3658" s="15">
        <f t="shared" si="125"/>
        <v>1900</v>
      </c>
    </row>
    <row r="3659" spans="10:11" x14ac:dyDescent="0.35">
      <c r="J3659" s="15">
        <f t="shared" si="124"/>
        <v>1</v>
      </c>
      <c r="K3659" s="15">
        <f t="shared" si="125"/>
        <v>1900</v>
      </c>
    </row>
    <row r="3660" spans="10:11" x14ac:dyDescent="0.35">
      <c r="J3660" s="15">
        <f t="shared" si="124"/>
        <v>1</v>
      </c>
      <c r="K3660" s="15">
        <f t="shared" si="125"/>
        <v>1900</v>
      </c>
    </row>
    <row r="3661" spans="10:11" x14ac:dyDescent="0.35">
      <c r="J3661" s="15">
        <f t="shared" si="124"/>
        <v>1</v>
      </c>
      <c r="K3661" s="15">
        <f t="shared" si="125"/>
        <v>1900</v>
      </c>
    </row>
    <row r="3662" spans="10:11" x14ac:dyDescent="0.35">
      <c r="J3662" s="15">
        <f t="shared" si="124"/>
        <v>1</v>
      </c>
      <c r="K3662" s="15">
        <f t="shared" si="125"/>
        <v>1900</v>
      </c>
    </row>
    <row r="3663" spans="10:11" x14ac:dyDescent="0.35">
      <c r="J3663" s="15">
        <f t="shared" si="124"/>
        <v>1</v>
      </c>
      <c r="K3663" s="15">
        <f t="shared" si="125"/>
        <v>1900</v>
      </c>
    </row>
    <row r="3664" spans="10:11" x14ac:dyDescent="0.35">
      <c r="J3664" s="15">
        <f t="shared" si="124"/>
        <v>1</v>
      </c>
      <c r="K3664" s="15">
        <f t="shared" si="125"/>
        <v>1900</v>
      </c>
    </row>
    <row r="3665" spans="10:11" x14ac:dyDescent="0.35">
      <c r="J3665" s="15">
        <f t="shared" si="124"/>
        <v>1</v>
      </c>
      <c r="K3665" s="15">
        <f t="shared" si="125"/>
        <v>1900</v>
      </c>
    </row>
    <row r="3666" spans="10:11" x14ac:dyDescent="0.35">
      <c r="J3666" s="15">
        <f t="shared" si="124"/>
        <v>1</v>
      </c>
      <c r="K3666" s="15">
        <f t="shared" si="125"/>
        <v>1900</v>
      </c>
    </row>
    <row r="3667" spans="10:11" x14ac:dyDescent="0.35">
      <c r="J3667" s="15">
        <f t="shared" si="124"/>
        <v>1</v>
      </c>
      <c r="K3667" s="15">
        <f t="shared" si="125"/>
        <v>1900</v>
      </c>
    </row>
    <row r="3668" spans="10:11" x14ac:dyDescent="0.35">
      <c r="J3668" s="15">
        <f t="shared" si="124"/>
        <v>1</v>
      </c>
      <c r="K3668" s="15">
        <f t="shared" si="125"/>
        <v>1900</v>
      </c>
    </row>
    <row r="3669" spans="10:11" x14ac:dyDescent="0.35">
      <c r="J3669" s="15">
        <f t="shared" si="124"/>
        <v>1</v>
      </c>
      <c r="K3669" s="15">
        <f t="shared" si="125"/>
        <v>1900</v>
      </c>
    </row>
    <row r="3670" spans="10:11" x14ac:dyDescent="0.35">
      <c r="J3670" s="15">
        <f t="shared" si="124"/>
        <v>1</v>
      </c>
      <c r="K3670" s="15">
        <f t="shared" si="125"/>
        <v>1900</v>
      </c>
    </row>
    <row r="3671" spans="10:11" x14ac:dyDescent="0.35">
      <c r="J3671" s="15">
        <f t="shared" si="124"/>
        <v>1</v>
      </c>
      <c r="K3671" s="15">
        <f t="shared" si="125"/>
        <v>1900</v>
      </c>
    </row>
    <row r="3672" spans="10:11" x14ac:dyDescent="0.35">
      <c r="J3672" s="15">
        <f t="shared" si="124"/>
        <v>1</v>
      </c>
      <c r="K3672" s="15">
        <f t="shared" si="125"/>
        <v>1900</v>
      </c>
    </row>
    <row r="3673" spans="10:11" x14ac:dyDescent="0.35">
      <c r="J3673" s="15">
        <f t="shared" si="124"/>
        <v>1</v>
      </c>
      <c r="K3673" s="15">
        <f t="shared" si="125"/>
        <v>1900</v>
      </c>
    </row>
    <row r="3674" spans="10:11" x14ac:dyDescent="0.35">
      <c r="J3674" s="15">
        <f t="shared" si="124"/>
        <v>1</v>
      </c>
      <c r="K3674" s="15">
        <f t="shared" si="125"/>
        <v>1900</v>
      </c>
    </row>
    <row r="3675" spans="10:11" x14ac:dyDescent="0.35">
      <c r="J3675" s="15">
        <f t="shared" si="124"/>
        <v>1</v>
      </c>
      <c r="K3675" s="15">
        <f t="shared" si="125"/>
        <v>1900</v>
      </c>
    </row>
    <row r="3676" spans="10:11" x14ac:dyDescent="0.35">
      <c r="J3676" s="15">
        <f t="shared" si="124"/>
        <v>1</v>
      </c>
      <c r="K3676" s="15">
        <f t="shared" si="125"/>
        <v>1900</v>
      </c>
    </row>
    <row r="3677" spans="10:11" x14ac:dyDescent="0.35">
      <c r="J3677" s="15">
        <f t="shared" si="124"/>
        <v>1</v>
      </c>
      <c r="K3677" s="15">
        <f t="shared" si="125"/>
        <v>1900</v>
      </c>
    </row>
    <row r="3678" spans="10:11" x14ac:dyDescent="0.35">
      <c r="J3678" s="15">
        <f t="shared" si="124"/>
        <v>1</v>
      </c>
      <c r="K3678" s="15">
        <f t="shared" si="125"/>
        <v>1900</v>
      </c>
    </row>
    <row r="3679" spans="10:11" x14ac:dyDescent="0.35">
      <c r="J3679" s="15">
        <f t="shared" si="124"/>
        <v>1</v>
      </c>
      <c r="K3679" s="15">
        <f t="shared" si="125"/>
        <v>1900</v>
      </c>
    </row>
    <row r="3680" spans="10:11" x14ac:dyDescent="0.35">
      <c r="J3680" s="15">
        <f t="shared" si="124"/>
        <v>1</v>
      </c>
      <c r="K3680" s="15">
        <f t="shared" si="125"/>
        <v>1900</v>
      </c>
    </row>
    <row r="3681" spans="10:11" x14ac:dyDescent="0.35">
      <c r="J3681" s="15">
        <f t="shared" si="124"/>
        <v>1</v>
      </c>
      <c r="K3681" s="15">
        <f t="shared" si="125"/>
        <v>1900</v>
      </c>
    </row>
    <row r="3682" spans="10:11" x14ac:dyDescent="0.35">
      <c r="J3682" s="15">
        <f t="shared" si="124"/>
        <v>1</v>
      </c>
      <c r="K3682" s="15">
        <f t="shared" si="125"/>
        <v>1900</v>
      </c>
    </row>
    <row r="3683" spans="10:11" x14ac:dyDescent="0.35">
      <c r="J3683" s="15">
        <f t="shared" si="124"/>
        <v>1</v>
      </c>
      <c r="K3683" s="15">
        <f t="shared" si="125"/>
        <v>1900</v>
      </c>
    </row>
    <row r="3684" spans="10:11" x14ac:dyDescent="0.35">
      <c r="J3684" s="15">
        <f t="shared" si="124"/>
        <v>1</v>
      </c>
      <c r="K3684" s="15">
        <f t="shared" si="125"/>
        <v>1900</v>
      </c>
    </row>
    <row r="3685" spans="10:11" x14ac:dyDescent="0.35">
      <c r="J3685" s="15">
        <f t="shared" si="124"/>
        <v>1</v>
      </c>
      <c r="K3685" s="15">
        <f t="shared" si="125"/>
        <v>1900</v>
      </c>
    </row>
    <row r="3686" spans="10:11" x14ac:dyDescent="0.35">
      <c r="J3686" s="15">
        <f t="shared" si="124"/>
        <v>1</v>
      </c>
      <c r="K3686" s="15">
        <f t="shared" si="125"/>
        <v>1900</v>
      </c>
    </row>
    <row r="3687" spans="10:11" x14ac:dyDescent="0.35">
      <c r="J3687" s="15">
        <f t="shared" si="124"/>
        <v>1</v>
      </c>
      <c r="K3687" s="15">
        <f t="shared" si="125"/>
        <v>1900</v>
      </c>
    </row>
    <row r="3688" spans="10:11" x14ac:dyDescent="0.35">
      <c r="J3688" s="15">
        <f t="shared" si="124"/>
        <v>1</v>
      </c>
      <c r="K3688" s="15">
        <f t="shared" si="125"/>
        <v>1900</v>
      </c>
    </row>
    <row r="3689" spans="10:11" x14ac:dyDescent="0.35">
      <c r="J3689" s="15">
        <f t="shared" si="124"/>
        <v>1</v>
      </c>
      <c r="K3689" s="15">
        <f t="shared" si="125"/>
        <v>1900</v>
      </c>
    </row>
    <row r="3690" spans="10:11" x14ac:dyDescent="0.35">
      <c r="J3690" s="15">
        <f t="shared" si="124"/>
        <v>1</v>
      </c>
      <c r="K3690" s="15">
        <f t="shared" si="125"/>
        <v>1900</v>
      </c>
    </row>
    <row r="3691" spans="10:11" x14ac:dyDescent="0.35">
      <c r="J3691" s="15">
        <f t="shared" si="124"/>
        <v>1</v>
      </c>
      <c r="K3691" s="15">
        <f t="shared" si="125"/>
        <v>1900</v>
      </c>
    </row>
    <row r="3692" spans="10:11" x14ac:dyDescent="0.35">
      <c r="J3692" s="15">
        <f t="shared" si="124"/>
        <v>1</v>
      </c>
      <c r="K3692" s="15">
        <f t="shared" si="125"/>
        <v>1900</v>
      </c>
    </row>
    <row r="3693" spans="10:11" x14ac:dyDescent="0.35">
      <c r="J3693" s="15">
        <f t="shared" si="124"/>
        <v>1</v>
      </c>
      <c r="K3693" s="15">
        <f t="shared" si="125"/>
        <v>1900</v>
      </c>
    </row>
    <row r="3694" spans="10:11" x14ac:dyDescent="0.35">
      <c r="J3694" s="15">
        <f t="shared" si="124"/>
        <v>1</v>
      </c>
      <c r="K3694" s="15">
        <f t="shared" si="125"/>
        <v>1900</v>
      </c>
    </row>
    <row r="3695" spans="10:11" x14ac:dyDescent="0.35">
      <c r="J3695" s="15">
        <f t="shared" si="124"/>
        <v>1</v>
      </c>
      <c r="K3695" s="15">
        <f t="shared" si="125"/>
        <v>1900</v>
      </c>
    </row>
    <row r="3696" spans="10:11" x14ac:dyDescent="0.35">
      <c r="J3696" s="15">
        <f t="shared" si="124"/>
        <v>1</v>
      </c>
      <c r="K3696" s="15">
        <f t="shared" si="125"/>
        <v>1900</v>
      </c>
    </row>
    <row r="3697" spans="10:11" x14ac:dyDescent="0.35">
      <c r="J3697" s="15">
        <f t="shared" si="124"/>
        <v>1</v>
      </c>
      <c r="K3697" s="15">
        <f t="shared" si="125"/>
        <v>1900</v>
      </c>
    </row>
    <row r="3698" spans="10:11" x14ac:dyDescent="0.35">
      <c r="J3698" s="15">
        <f t="shared" si="124"/>
        <v>1</v>
      </c>
      <c r="K3698" s="15">
        <f t="shared" si="125"/>
        <v>1900</v>
      </c>
    </row>
    <row r="3699" spans="10:11" x14ac:dyDescent="0.35">
      <c r="J3699" s="15">
        <f t="shared" si="124"/>
        <v>1</v>
      </c>
      <c r="K3699" s="15">
        <f t="shared" si="125"/>
        <v>1900</v>
      </c>
    </row>
    <row r="3700" spans="10:11" x14ac:dyDescent="0.35">
      <c r="J3700" s="15">
        <f t="shared" si="124"/>
        <v>1</v>
      </c>
      <c r="K3700" s="15">
        <f t="shared" si="125"/>
        <v>1900</v>
      </c>
    </row>
    <row r="3701" spans="10:11" x14ac:dyDescent="0.35">
      <c r="J3701" s="15">
        <f t="shared" si="124"/>
        <v>1</v>
      </c>
      <c r="K3701" s="15">
        <f t="shared" si="125"/>
        <v>1900</v>
      </c>
    </row>
    <row r="3702" spans="10:11" x14ac:dyDescent="0.35">
      <c r="J3702" s="15">
        <f t="shared" si="124"/>
        <v>1</v>
      </c>
      <c r="K3702" s="15">
        <f t="shared" si="125"/>
        <v>1900</v>
      </c>
    </row>
    <row r="3703" spans="10:11" x14ac:dyDescent="0.35">
      <c r="J3703" s="15">
        <f t="shared" si="124"/>
        <v>1</v>
      </c>
      <c r="K3703" s="15">
        <f t="shared" si="125"/>
        <v>1900</v>
      </c>
    </row>
    <row r="3704" spans="10:11" x14ac:dyDescent="0.35">
      <c r="J3704" s="15">
        <f t="shared" si="124"/>
        <v>1</v>
      </c>
      <c r="K3704" s="15">
        <f t="shared" si="125"/>
        <v>1900</v>
      </c>
    </row>
    <row r="3705" spans="10:11" x14ac:dyDescent="0.35">
      <c r="J3705" s="15">
        <f t="shared" si="124"/>
        <v>1</v>
      </c>
      <c r="K3705" s="15">
        <f t="shared" si="125"/>
        <v>1900</v>
      </c>
    </row>
    <row r="3706" spans="10:11" x14ac:dyDescent="0.35">
      <c r="J3706" s="15">
        <f t="shared" si="124"/>
        <v>1</v>
      </c>
      <c r="K3706" s="15">
        <f t="shared" si="125"/>
        <v>1900</v>
      </c>
    </row>
    <row r="3707" spans="10:11" x14ac:dyDescent="0.35">
      <c r="J3707" s="15">
        <f t="shared" si="124"/>
        <v>1</v>
      </c>
      <c r="K3707" s="15">
        <f t="shared" si="125"/>
        <v>1900</v>
      </c>
    </row>
    <row r="3708" spans="10:11" x14ac:dyDescent="0.35">
      <c r="J3708" s="15">
        <f t="shared" si="124"/>
        <v>1</v>
      </c>
      <c r="K3708" s="15">
        <f t="shared" si="125"/>
        <v>1900</v>
      </c>
    </row>
    <row r="3709" spans="10:11" x14ac:dyDescent="0.35">
      <c r="J3709" s="15">
        <f t="shared" ref="J3709:J3772" si="126">MONTH(B3709)</f>
        <v>1</v>
      </c>
      <c r="K3709" s="15">
        <f t="shared" ref="K3709:K3772" si="127">YEAR(B3709)</f>
        <v>1900</v>
      </c>
    </row>
    <row r="3710" spans="10:11" x14ac:dyDescent="0.35">
      <c r="J3710" s="15">
        <f t="shared" si="126"/>
        <v>1</v>
      </c>
      <c r="K3710" s="15">
        <f t="shared" si="127"/>
        <v>1900</v>
      </c>
    </row>
    <row r="3711" spans="10:11" x14ac:dyDescent="0.35">
      <c r="J3711" s="15">
        <f t="shared" si="126"/>
        <v>1</v>
      </c>
      <c r="K3711" s="15">
        <f t="shared" si="127"/>
        <v>1900</v>
      </c>
    </row>
    <row r="3712" spans="10:11" x14ac:dyDescent="0.35">
      <c r="J3712" s="15">
        <f t="shared" si="126"/>
        <v>1</v>
      </c>
      <c r="K3712" s="15">
        <f t="shared" si="127"/>
        <v>1900</v>
      </c>
    </row>
    <row r="3713" spans="10:11" x14ac:dyDescent="0.35">
      <c r="J3713" s="15">
        <f t="shared" si="126"/>
        <v>1</v>
      </c>
      <c r="K3713" s="15">
        <f t="shared" si="127"/>
        <v>1900</v>
      </c>
    </row>
    <row r="3714" spans="10:11" x14ac:dyDescent="0.35">
      <c r="J3714" s="15">
        <f t="shared" si="126"/>
        <v>1</v>
      </c>
      <c r="K3714" s="15">
        <f t="shared" si="127"/>
        <v>1900</v>
      </c>
    </row>
    <row r="3715" spans="10:11" x14ac:dyDescent="0.35">
      <c r="J3715" s="15">
        <f t="shared" si="126"/>
        <v>1</v>
      </c>
      <c r="K3715" s="15">
        <f t="shared" si="127"/>
        <v>1900</v>
      </c>
    </row>
    <row r="3716" spans="10:11" x14ac:dyDescent="0.35">
      <c r="J3716" s="15">
        <f t="shared" si="126"/>
        <v>1</v>
      </c>
      <c r="K3716" s="15">
        <f t="shared" si="127"/>
        <v>1900</v>
      </c>
    </row>
    <row r="3717" spans="10:11" x14ac:dyDescent="0.35">
      <c r="J3717" s="15">
        <f t="shared" si="126"/>
        <v>1</v>
      </c>
      <c r="K3717" s="15">
        <f t="shared" si="127"/>
        <v>1900</v>
      </c>
    </row>
    <row r="3718" spans="10:11" x14ac:dyDescent="0.35">
      <c r="J3718" s="15">
        <f t="shared" si="126"/>
        <v>1</v>
      </c>
      <c r="K3718" s="15">
        <f t="shared" si="127"/>
        <v>1900</v>
      </c>
    </row>
    <row r="3719" spans="10:11" x14ac:dyDescent="0.35">
      <c r="J3719" s="15">
        <f t="shared" si="126"/>
        <v>1</v>
      </c>
      <c r="K3719" s="15">
        <f t="shared" si="127"/>
        <v>1900</v>
      </c>
    </row>
    <row r="3720" spans="10:11" x14ac:dyDescent="0.35">
      <c r="J3720" s="15">
        <f t="shared" si="126"/>
        <v>1</v>
      </c>
      <c r="K3720" s="15">
        <f t="shared" si="127"/>
        <v>1900</v>
      </c>
    </row>
    <row r="3721" spans="10:11" x14ac:dyDescent="0.35">
      <c r="J3721" s="15">
        <f t="shared" si="126"/>
        <v>1</v>
      </c>
      <c r="K3721" s="15">
        <f t="shared" si="127"/>
        <v>1900</v>
      </c>
    </row>
    <row r="3722" spans="10:11" x14ac:dyDescent="0.35">
      <c r="J3722" s="15">
        <f t="shared" si="126"/>
        <v>1</v>
      </c>
      <c r="K3722" s="15">
        <f t="shared" si="127"/>
        <v>1900</v>
      </c>
    </row>
    <row r="3723" spans="10:11" x14ac:dyDescent="0.35">
      <c r="J3723" s="15">
        <f t="shared" si="126"/>
        <v>1</v>
      </c>
      <c r="K3723" s="15">
        <f t="shared" si="127"/>
        <v>1900</v>
      </c>
    </row>
    <row r="3724" spans="10:11" x14ac:dyDescent="0.35">
      <c r="J3724" s="15">
        <f t="shared" si="126"/>
        <v>1</v>
      </c>
      <c r="K3724" s="15">
        <f t="shared" si="127"/>
        <v>1900</v>
      </c>
    </row>
    <row r="3725" spans="10:11" x14ac:dyDescent="0.35">
      <c r="J3725" s="15">
        <f t="shared" si="126"/>
        <v>1</v>
      </c>
      <c r="K3725" s="15">
        <f t="shared" si="127"/>
        <v>1900</v>
      </c>
    </row>
    <row r="3726" spans="10:11" x14ac:dyDescent="0.35">
      <c r="J3726" s="15">
        <f t="shared" si="126"/>
        <v>1</v>
      </c>
      <c r="K3726" s="15">
        <f t="shared" si="127"/>
        <v>1900</v>
      </c>
    </row>
    <row r="3727" spans="10:11" x14ac:dyDescent="0.35">
      <c r="J3727" s="15">
        <f t="shared" si="126"/>
        <v>1</v>
      </c>
      <c r="K3727" s="15">
        <f t="shared" si="127"/>
        <v>1900</v>
      </c>
    </row>
    <row r="3728" spans="10:11" x14ac:dyDescent="0.35">
      <c r="J3728" s="15">
        <f t="shared" si="126"/>
        <v>1</v>
      </c>
      <c r="K3728" s="15">
        <f t="shared" si="127"/>
        <v>1900</v>
      </c>
    </row>
    <row r="3729" spans="10:11" x14ac:dyDescent="0.35">
      <c r="J3729" s="15">
        <f t="shared" si="126"/>
        <v>1</v>
      </c>
      <c r="K3729" s="15">
        <f t="shared" si="127"/>
        <v>1900</v>
      </c>
    </row>
    <row r="3730" spans="10:11" x14ac:dyDescent="0.35">
      <c r="J3730" s="15">
        <f t="shared" si="126"/>
        <v>1</v>
      </c>
      <c r="K3730" s="15">
        <f t="shared" si="127"/>
        <v>1900</v>
      </c>
    </row>
    <row r="3731" spans="10:11" x14ac:dyDescent="0.35">
      <c r="J3731" s="15">
        <f t="shared" si="126"/>
        <v>1</v>
      </c>
      <c r="K3731" s="15">
        <f t="shared" si="127"/>
        <v>1900</v>
      </c>
    </row>
    <row r="3732" spans="10:11" x14ac:dyDescent="0.35">
      <c r="J3732" s="15">
        <f t="shared" si="126"/>
        <v>1</v>
      </c>
      <c r="K3732" s="15">
        <f t="shared" si="127"/>
        <v>1900</v>
      </c>
    </row>
    <row r="3733" spans="10:11" x14ac:dyDescent="0.35">
      <c r="J3733" s="15">
        <f t="shared" si="126"/>
        <v>1</v>
      </c>
      <c r="K3733" s="15">
        <f t="shared" si="127"/>
        <v>1900</v>
      </c>
    </row>
    <row r="3734" spans="10:11" x14ac:dyDescent="0.35">
      <c r="J3734" s="15">
        <f t="shared" si="126"/>
        <v>1</v>
      </c>
      <c r="K3734" s="15">
        <f t="shared" si="127"/>
        <v>1900</v>
      </c>
    </row>
    <row r="3735" spans="10:11" x14ac:dyDescent="0.35">
      <c r="J3735" s="15">
        <f t="shared" si="126"/>
        <v>1</v>
      </c>
      <c r="K3735" s="15">
        <f t="shared" si="127"/>
        <v>1900</v>
      </c>
    </row>
    <row r="3736" spans="10:11" x14ac:dyDescent="0.35">
      <c r="J3736" s="15">
        <f t="shared" si="126"/>
        <v>1</v>
      </c>
      <c r="K3736" s="15">
        <f t="shared" si="127"/>
        <v>1900</v>
      </c>
    </row>
    <row r="3737" spans="10:11" x14ac:dyDescent="0.35">
      <c r="J3737" s="15">
        <f t="shared" si="126"/>
        <v>1</v>
      </c>
      <c r="K3737" s="15">
        <f t="shared" si="127"/>
        <v>1900</v>
      </c>
    </row>
    <row r="3738" spans="10:11" x14ac:dyDescent="0.35">
      <c r="J3738" s="15">
        <f t="shared" si="126"/>
        <v>1</v>
      </c>
      <c r="K3738" s="15">
        <f t="shared" si="127"/>
        <v>1900</v>
      </c>
    </row>
    <row r="3739" spans="10:11" x14ac:dyDescent="0.35">
      <c r="J3739" s="15">
        <f t="shared" si="126"/>
        <v>1</v>
      </c>
      <c r="K3739" s="15">
        <f t="shared" si="127"/>
        <v>1900</v>
      </c>
    </row>
    <row r="3740" spans="10:11" x14ac:dyDescent="0.35">
      <c r="J3740" s="15">
        <f t="shared" si="126"/>
        <v>1</v>
      </c>
      <c r="K3740" s="15">
        <f t="shared" si="127"/>
        <v>1900</v>
      </c>
    </row>
    <row r="3741" spans="10:11" x14ac:dyDescent="0.35">
      <c r="J3741" s="15">
        <f t="shared" si="126"/>
        <v>1</v>
      </c>
      <c r="K3741" s="15">
        <f t="shared" si="127"/>
        <v>1900</v>
      </c>
    </row>
    <row r="3742" spans="10:11" x14ac:dyDescent="0.35">
      <c r="J3742" s="15">
        <f t="shared" si="126"/>
        <v>1</v>
      </c>
      <c r="K3742" s="15">
        <f t="shared" si="127"/>
        <v>1900</v>
      </c>
    </row>
    <row r="3743" spans="10:11" x14ac:dyDescent="0.35">
      <c r="J3743" s="15">
        <f t="shared" si="126"/>
        <v>1</v>
      </c>
      <c r="K3743" s="15">
        <f t="shared" si="127"/>
        <v>1900</v>
      </c>
    </row>
    <row r="3744" spans="10:11" x14ac:dyDescent="0.35">
      <c r="J3744" s="15">
        <f t="shared" si="126"/>
        <v>1</v>
      </c>
      <c r="K3744" s="15">
        <f t="shared" si="127"/>
        <v>1900</v>
      </c>
    </row>
    <row r="3745" spans="10:11" x14ac:dyDescent="0.35">
      <c r="J3745" s="15">
        <f t="shared" si="126"/>
        <v>1</v>
      </c>
      <c r="K3745" s="15">
        <f t="shared" si="127"/>
        <v>1900</v>
      </c>
    </row>
    <row r="3746" spans="10:11" x14ac:dyDescent="0.35">
      <c r="J3746" s="15">
        <f t="shared" si="126"/>
        <v>1</v>
      </c>
      <c r="K3746" s="15">
        <f t="shared" si="127"/>
        <v>1900</v>
      </c>
    </row>
    <row r="3747" spans="10:11" x14ac:dyDescent="0.35">
      <c r="J3747" s="15">
        <f t="shared" si="126"/>
        <v>1</v>
      </c>
      <c r="K3747" s="15">
        <f t="shared" si="127"/>
        <v>1900</v>
      </c>
    </row>
    <row r="3748" spans="10:11" x14ac:dyDescent="0.35">
      <c r="J3748" s="15">
        <f t="shared" si="126"/>
        <v>1</v>
      </c>
      <c r="K3748" s="15">
        <f t="shared" si="127"/>
        <v>1900</v>
      </c>
    </row>
    <row r="3749" spans="10:11" x14ac:dyDescent="0.35">
      <c r="J3749" s="15">
        <f t="shared" si="126"/>
        <v>1</v>
      </c>
      <c r="K3749" s="15">
        <f t="shared" si="127"/>
        <v>1900</v>
      </c>
    </row>
    <row r="3750" spans="10:11" x14ac:dyDescent="0.35">
      <c r="J3750" s="15">
        <f t="shared" si="126"/>
        <v>1</v>
      </c>
      <c r="K3750" s="15">
        <f t="shared" si="127"/>
        <v>1900</v>
      </c>
    </row>
    <row r="3751" spans="10:11" x14ac:dyDescent="0.35">
      <c r="J3751" s="15">
        <f t="shared" si="126"/>
        <v>1</v>
      </c>
      <c r="K3751" s="15">
        <f t="shared" si="127"/>
        <v>1900</v>
      </c>
    </row>
    <row r="3752" spans="10:11" x14ac:dyDescent="0.35">
      <c r="J3752" s="15">
        <f t="shared" si="126"/>
        <v>1</v>
      </c>
      <c r="K3752" s="15">
        <f t="shared" si="127"/>
        <v>1900</v>
      </c>
    </row>
    <row r="3753" spans="10:11" x14ac:dyDescent="0.35">
      <c r="J3753" s="15">
        <f t="shared" si="126"/>
        <v>1</v>
      </c>
      <c r="K3753" s="15">
        <f t="shared" si="127"/>
        <v>1900</v>
      </c>
    </row>
    <row r="3754" spans="10:11" x14ac:dyDescent="0.35">
      <c r="J3754" s="15">
        <f t="shared" si="126"/>
        <v>1</v>
      </c>
      <c r="K3754" s="15">
        <f t="shared" si="127"/>
        <v>1900</v>
      </c>
    </row>
    <row r="3755" spans="10:11" x14ac:dyDescent="0.35">
      <c r="J3755" s="15">
        <f t="shared" si="126"/>
        <v>1</v>
      </c>
      <c r="K3755" s="15">
        <f t="shared" si="127"/>
        <v>1900</v>
      </c>
    </row>
    <row r="3756" spans="10:11" x14ac:dyDescent="0.35">
      <c r="J3756" s="15">
        <f t="shared" si="126"/>
        <v>1</v>
      </c>
      <c r="K3756" s="15">
        <f t="shared" si="127"/>
        <v>1900</v>
      </c>
    </row>
    <row r="3757" spans="10:11" x14ac:dyDescent="0.35">
      <c r="J3757" s="15">
        <f t="shared" si="126"/>
        <v>1</v>
      </c>
      <c r="K3757" s="15">
        <f t="shared" si="127"/>
        <v>1900</v>
      </c>
    </row>
    <row r="3758" spans="10:11" x14ac:dyDescent="0.35">
      <c r="J3758" s="15">
        <f t="shared" si="126"/>
        <v>1</v>
      </c>
      <c r="K3758" s="15">
        <f t="shared" si="127"/>
        <v>1900</v>
      </c>
    </row>
    <row r="3759" spans="10:11" x14ac:dyDescent="0.35">
      <c r="J3759" s="15">
        <f t="shared" si="126"/>
        <v>1</v>
      </c>
      <c r="K3759" s="15">
        <f t="shared" si="127"/>
        <v>1900</v>
      </c>
    </row>
    <row r="3760" spans="10:11" x14ac:dyDescent="0.35">
      <c r="J3760" s="15">
        <f t="shared" si="126"/>
        <v>1</v>
      </c>
      <c r="K3760" s="15">
        <f t="shared" si="127"/>
        <v>1900</v>
      </c>
    </row>
    <row r="3761" spans="10:11" x14ac:dyDescent="0.35">
      <c r="J3761" s="15">
        <f t="shared" si="126"/>
        <v>1</v>
      </c>
      <c r="K3761" s="15">
        <f t="shared" si="127"/>
        <v>1900</v>
      </c>
    </row>
    <row r="3762" spans="10:11" x14ac:dyDescent="0.35">
      <c r="J3762" s="15">
        <f t="shared" si="126"/>
        <v>1</v>
      </c>
      <c r="K3762" s="15">
        <f t="shared" si="127"/>
        <v>1900</v>
      </c>
    </row>
    <row r="3763" spans="10:11" x14ac:dyDescent="0.35">
      <c r="J3763" s="15">
        <f t="shared" si="126"/>
        <v>1</v>
      </c>
      <c r="K3763" s="15">
        <f t="shared" si="127"/>
        <v>1900</v>
      </c>
    </row>
    <row r="3764" spans="10:11" x14ac:dyDescent="0.35">
      <c r="J3764" s="15">
        <f t="shared" si="126"/>
        <v>1</v>
      </c>
      <c r="K3764" s="15">
        <f t="shared" si="127"/>
        <v>1900</v>
      </c>
    </row>
    <row r="3765" spans="10:11" x14ac:dyDescent="0.35">
      <c r="J3765" s="15">
        <f t="shared" si="126"/>
        <v>1</v>
      </c>
      <c r="K3765" s="15">
        <f t="shared" si="127"/>
        <v>1900</v>
      </c>
    </row>
    <row r="3766" spans="10:11" x14ac:dyDescent="0.35">
      <c r="J3766" s="15">
        <f t="shared" si="126"/>
        <v>1</v>
      </c>
      <c r="K3766" s="15">
        <f t="shared" si="127"/>
        <v>1900</v>
      </c>
    </row>
    <row r="3767" spans="10:11" x14ac:dyDescent="0.35">
      <c r="J3767" s="15">
        <f t="shared" si="126"/>
        <v>1</v>
      </c>
      <c r="K3767" s="15">
        <f t="shared" si="127"/>
        <v>1900</v>
      </c>
    </row>
    <row r="3768" spans="10:11" x14ac:dyDescent="0.35">
      <c r="J3768" s="15">
        <f t="shared" si="126"/>
        <v>1</v>
      </c>
      <c r="K3768" s="15">
        <f t="shared" si="127"/>
        <v>1900</v>
      </c>
    </row>
    <row r="3769" spans="10:11" x14ac:dyDescent="0.35">
      <c r="J3769" s="15">
        <f t="shared" si="126"/>
        <v>1</v>
      </c>
      <c r="K3769" s="15">
        <f t="shared" si="127"/>
        <v>1900</v>
      </c>
    </row>
    <row r="3770" spans="10:11" x14ac:dyDescent="0.35">
      <c r="J3770" s="15">
        <f t="shared" si="126"/>
        <v>1</v>
      </c>
      <c r="K3770" s="15">
        <f t="shared" si="127"/>
        <v>1900</v>
      </c>
    </row>
    <row r="3771" spans="10:11" x14ac:dyDescent="0.35">
      <c r="J3771" s="15">
        <f t="shared" si="126"/>
        <v>1</v>
      </c>
      <c r="K3771" s="15">
        <f t="shared" si="127"/>
        <v>1900</v>
      </c>
    </row>
    <row r="3772" spans="10:11" x14ac:dyDescent="0.35">
      <c r="J3772" s="15">
        <f t="shared" si="126"/>
        <v>1</v>
      </c>
      <c r="K3772" s="15">
        <f t="shared" si="127"/>
        <v>1900</v>
      </c>
    </row>
    <row r="3773" spans="10:11" x14ac:dyDescent="0.35">
      <c r="J3773" s="15">
        <f t="shared" ref="J3773:J3836" si="128">MONTH(B3773)</f>
        <v>1</v>
      </c>
      <c r="K3773" s="15">
        <f t="shared" ref="K3773:K3836" si="129">YEAR(B3773)</f>
        <v>1900</v>
      </c>
    </row>
    <row r="3774" spans="10:11" x14ac:dyDescent="0.35">
      <c r="J3774" s="15">
        <f t="shared" si="128"/>
        <v>1</v>
      </c>
      <c r="K3774" s="15">
        <f t="shared" si="129"/>
        <v>1900</v>
      </c>
    </row>
    <row r="3775" spans="10:11" x14ac:dyDescent="0.35">
      <c r="J3775" s="15">
        <f t="shared" si="128"/>
        <v>1</v>
      </c>
      <c r="K3775" s="15">
        <f t="shared" si="129"/>
        <v>1900</v>
      </c>
    </row>
    <row r="3776" spans="10:11" x14ac:dyDescent="0.35">
      <c r="J3776" s="15">
        <f t="shared" si="128"/>
        <v>1</v>
      </c>
      <c r="K3776" s="15">
        <f t="shared" si="129"/>
        <v>1900</v>
      </c>
    </row>
    <row r="3777" spans="10:11" x14ac:dyDescent="0.35">
      <c r="J3777" s="15">
        <f t="shared" si="128"/>
        <v>1</v>
      </c>
      <c r="K3777" s="15">
        <f t="shared" si="129"/>
        <v>1900</v>
      </c>
    </row>
    <row r="3778" spans="10:11" x14ac:dyDescent="0.35">
      <c r="J3778" s="15">
        <f t="shared" si="128"/>
        <v>1</v>
      </c>
      <c r="K3778" s="15">
        <f t="shared" si="129"/>
        <v>1900</v>
      </c>
    </row>
    <row r="3779" spans="10:11" x14ac:dyDescent="0.35">
      <c r="J3779" s="15">
        <f t="shared" si="128"/>
        <v>1</v>
      </c>
      <c r="K3779" s="15">
        <f t="shared" si="129"/>
        <v>1900</v>
      </c>
    </row>
    <row r="3780" spans="10:11" x14ac:dyDescent="0.35">
      <c r="J3780" s="15">
        <f t="shared" si="128"/>
        <v>1</v>
      </c>
      <c r="K3780" s="15">
        <f t="shared" si="129"/>
        <v>1900</v>
      </c>
    </row>
    <row r="3781" spans="10:11" x14ac:dyDescent="0.35">
      <c r="J3781" s="15">
        <f t="shared" si="128"/>
        <v>1</v>
      </c>
      <c r="K3781" s="15">
        <f t="shared" si="129"/>
        <v>1900</v>
      </c>
    </row>
    <row r="3782" spans="10:11" x14ac:dyDescent="0.35">
      <c r="J3782" s="15">
        <f t="shared" si="128"/>
        <v>1</v>
      </c>
      <c r="K3782" s="15">
        <f t="shared" si="129"/>
        <v>1900</v>
      </c>
    </row>
    <row r="3783" spans="10:11" x14ac:dyDescent="0.35">
      <c r="J3783" s="15">
        <f t="shared" si="128"/>
        <v>1</v>
      </c>
      <c r="K3783" s="15">
        <f t="shared" si="129"/>
        <v>1900</v>
      </c>
    </row>
    <row r="3784" spans="10:11" x14ac:dyDescent="0.35">
      <c r="J3784" s="15">
        <f t="shared" si="128"/>
        <v>1</v>
      </c>
      <c r="K3784" s="15">
        <f t="shared" si="129"/>
        <v>1900</v>
      </c>
    </row>
    <row r="3785" spans="10:11" x14ac:dyDescent="0.35">
      <c r="J3785" s="15">
        <f t="shared" si="128"/>
        <v>1</v>
      </c>
      <c r="K3785" s="15">
        <f t="shared" si="129"/>
        <v>1900</v>
      </c>
    </row>
    <row r="3786" spans="10:11" x14ac:dyDescent="0.35">
      <c r="J3786" s="15">
        <f t="shared" si="128"/>
        <v>1</v>
      </c>
      <c r="K3786" s="15">
        <f t="shared" si="129"/>
        <v>1900</v>
      </c>
    </row>
    <row r="3787" spans="10:11" x14ac:dyDescent="0.35">
      <c r="J3787" s="15">
        <f t="shared" si="128"/>
        <v>1</v>
      </c>
      <c r="K3787" s="15">
        <f t="shared" si="129"/>
        <v>1900</v>
      </c>
    </row>
    <row r="3788" spans="10:11" x14ac:dyDescent="0.35">
      <c r="J3788" s="15">
        <f t="shared" si="128"/>
        <v>1</v>
      </c>
      <c r="K3788" s="15">
        <f t="shared" si="129"/>
        <v>1900</v>
      </c>
    </row>
    <row r="3789" spans="10:11" x14ac:dyDescent="0.35">
      <c r="J3789" s="15">
        <f t="shared" si="128"/>
        <v>1</v>
      </c>
      <c r="K3789" s="15">
        <f t="shared" si="129"/>
        <v>1900</v>
      </c>
    </row>
    <row r="3790" spans="10:11" x14ac:dyDescent="0.35">
      <c r="J3790" s="15">
        <f t="shared" si="128"/>
        <v>1</v>
      </c>
      <c r="K3790" s="15">
        <f t="shared" si="129"/>
        <v>1900</v>
      </c>
    </row>
    <row r="3791" spans="10:11" x14ac:dyDescent="0.35">
      <c r="J3791" s="15">
        <f t="shared" si="128"/>
        <v>1</v>
      </c>
      <c r="K3791" s="15">
        <f t="shared" si="129"/>
        <v>1900</v>
      </c>
    </row>
    <row r="3792" spans="10:11" x14ac:dyDescent="0.35">
      <c r="J3792" s="15">
        <f t="shared" si="128"/>
        <v>1</v>
      </c>
      <c r="K3792" s="15">
        <f t="shared" si="129"/>
        <v>1900</v>
      </c>
    </row>
    <row r="3793" spans="10:11" x14ac:dyDescent="0.35">
      <c r="J3793" s="15">
        <f t="shared" si="128"/>
        <v>1</v>
      </c>
      <c r="K3793" s="15">
        <f t="shared" si="129"/>
        <v>1900</v>
      </c>
    </row>
    <row r="3794" spans="10:11" x14ac:dyDescent="0.35">
      <c r="J3794" s="15">
        <f t="shared" si="128"/>
        <v>1</v>
      </c>
      <c r="K3794" s="15">
        <f t="shared" si="129"/>
        <v>1900</v>
      </c>
    </row>
    <row r="3795" spans="10:11" x14ac:dyDescent="0.35">
      <c r="J3795" s="15">
        <f t="shared" si="128"/>
        <v>1</v>
      </c>
      <c r="K3795" s="15">
        <f t="shared" si="129"/>
        <v>1900</v>
      </c>
    </row>
    <row r="3796" spans="10:11" x14ac:dyDescent="0.35">
      <c r="J3796" s="15">
        <f t="shared" si="128"/>
        <v>1</v>
      </c>
      <c r="K3796" s="15">
        <f t="shared" si="129"/>
        <v>1900</v>
      </c>
    </row>
    <row r="3797" spans="10:11" x14ac:dyDescent="0.35">
      <c r="J3797" s="15">
        <f t="shared" si="128"/>
        <v>1</v>
      </c>
      <c r="K3797" s="15">
        <f t="shared" si="129"/>
        <v>1900</v>
      </c>
    </row>
    <row r="3798" spans="10:11" x14ac:dyDescent="0.35">
      <c r="J3798" s="15">
        <f t="shared" si="128"/>
        <v>1</v>
      </c>
      <c r="K3798" s="15">
        <f t="shared" si="129"/>
        <v>1900</v>
      </c>
    </row>
    <row r="3799" spans="10:11" x14ac:dyDescent="0.35">
      <c r="J3799" s="15">
        <f t="shared" si="128"/>
        <v>1</v>
      </c>
      <c r="K3799" s="15">
        <f t="shared" si="129"/>
        <v>1900</v>
      </c>
    </row>
    <row r="3800" spans="10:11" x14ac:dyDescent="0.35">
      <c r="J3800" s="15">
        <f t="shared" si="128"/>
        <v>1</v>
      </c>
      <c r="K3800" s="15">
        <f t="shared" si="129"/>
        <v>1900</v>
      </c>
    </row>
    <row r="3801" spans="10:11" x14ac:dyDescent="0.35">
      <c r="J3801" s="15">
        <f t="shared" si="128"/>
        <v>1</v>
      </c>
      <c r="K3801" s="15">
        <f t="shared" si="129"/>
        <v>1900</v>
      </c>
    </row>
    <row r="3802" spans="10:11" x14ac:dyDescent="0.35">
      <c r="J3802" s="15">
        <f t="shared" si="128"/>
        <v>1</v>
      </c>
      <c r="K3802" s="15">
        <f t="shared" si="129"/>
        <v>1900</v>
      </c>
    </row>
    <row r="3803" spans="10:11" x14ac:dyDescent="0.35">
      <c r="J3803" s="15">
        <f t="shared" si="128"/>
        <v>1</v>
      </c>
      <c r="K3803" s="15">
        <f t="shared" si="129"/>
        <v>1900</v>
      </c>
    </row>
    <row r="3804" spans="10:11" x14ac:dyDescent="0.35">
      <c r="J3804" s="15">
        <f t="shared" si="128"/>
        <v>1</v>
      </c>
      <c r="K3804" s="15">
        <f t="shared" si="129"/>
        <v>1900</v>
      </c>
    </row>
    <row r="3805" spans="10:11" x14ac:dyDescent="0.35">
      <c r="J3805" s="15">
        <f t="shared" si="128"/>
        <v>1</v>
      </c>
      <c r="K3805" s="15">
        <f t="shared" si="129"/>
        <v>1900</v>
      </c>
    </row>
    <row r="3806" spans="10:11" x14ac:dyDescent="0.35">
      <c r="J3806" s="15">
        <f t="shared" si="128"/>
        <v>1</v>
      </c>
      <c r="K3806" s="15">
        <f t="shared" si="129"/>
        <v>1900</v>
      </c>
    </row>
    <row r="3807" spans="10:11" x14ac:dyDescent="0.35">
      <c r="J3807" s="15">
        <f t="shared" si="128"/>
        <v>1</v>
      </c>
      <c r="K3807" s="15">
        <f t="shared" si="129"/>
        <v>1900</v>
      </c>
    </row>
    <row r="3808" spans="10:11" x14ac:dyDescent="0.35">
      <c r="J3808" s="15">
        <f t="shared" si="128"/>
        <v>1</v>
      </c>
      <c r="K3808" s="15">
        <f t="shared" si="129"/>
        <v>1900</v>
      </c>
    </row>
    <row r="3809" spans="10:11" x14ac:dyDescent="0.35">
      <c r="J3809" s="15">
        <f t="shared" si="128"/>
        <v>1</v>
      </c>
      <c r="K3809" s="15">
        <f t="shared" si="129"/>
        <v>1900</v>
      </c>
    </row>
    <row r="3810" spans="10:11" x14ac:dyDescent="0.35">
      <c r="J3810" s="15">
        <f t="shared" si="128"/>
        <v>1</v>
      </c>
      <c r="K3810" s="15">
        <f t="shared" si="129"/>
        <v>1900</v>
      </c>
    </row>
    <row r="3811" spans="10:11" x14ac:dyDescent="0.35">
      <c r="J3811" s="15">
        <f t="shared" si="128"/>
        <v>1</v>
      </c>
      <c r="K3811" s="15">
        <f t="shared" si="129"/>
        <v>1900</v>
      </c>
    </row>
    <row r="3812" spans="10:11" x14ac:dyDescent="0.35">
      <c r="J3812" s="15">
        <f t="shared" si="128"/>
        <v>1</v>
      </c>
      <c r="K3812" s="15">
        <f t="shared" si="129"/>
        <v>1900</v>
      </c>
    </row>
    <row r="3813" spans="10:11" x14ac:dyDescent="0.35">
      <c r="J3813" s="15">
        <f t="shared" si="128"/>
        <v>1</v>
      </c>
      <c r="K3813" s="15">
        <f t="shared" si="129"/>
        <v>1900</v>
      </c>
    </row>
    <row r="3814" spans="10:11" x14ac:dyDescent="0.35">
      <c r="J3814" s="15">
        <f t="shared" si="128"/>
        <v>1</v>
      </c>
      <c r="K3814" s="15">
        <f t="shared" si="129"/>
        <v>1900</v>
      </c>
    </row>
    <row r="3815" spans="10:11" x14ac:dyDescent="0.35">
      <c r="J3815" s="15">
        <f t="shared" si="128"/>
        <v>1</v>
      </c>
      <c r="K3815" s="15">
        <f t="shared" si="129"/>
        <v>1900</v>
      </c>
    </row>
    <row r="3816" spans="10:11" x14ac:dyDescent="0.35">
      <c r="J3816" s="15">
        <f t="shared" si="128"/>
        <v>1</v>
      </c>
      <c r="K3816" s="15">
        <f t="shared" si="129"/>
        <v>1900</v>
      </c>
    </row>
    <row r="3817" spans="10:11" x14ac:dyDescent="0.35">
      <c r="J3817" s="15">
        <f t="shared" si="128"/>
        <v>1</v>
      </c>
      <c r="K3817" s="15">
        <f t="shared" si="129"/>
        <v>1900</v>
      </c>
    </row>
    <row r="3818" spans="10:11" x14ac:dyDescent="0.35">
      <c r="J3818" s="15">
        <f t="shared" si="128"/>
        <v>1</v>
      </c>
      <c r="K3818" s="15">
        <f t="shared" si="129"/>
        <v>1900</v>
      </c>
    </row>
    <row r="3819" spans="10:11" x14ac:dyDescent="0.35">
      <c r="J3819" s="15">
        <f t="shared" si="128"/>
        <v>1</v>
      </c>
      <c r="K3819" s="15">
        <f t="shared" si="129"/>
        <v>1900</v>
      </c>
    </row>
    <row r="3820" spans="10:11" x14ac:dyDescent="0.35">
      <c r="J3820" s="15">
        <f t="shared" si="128"/>
        <v>1</v>
      </c>
      <c r="K3820" s="15">
        <f t="shared" si="129"/>
        <v>1900</v>
      </c>
    </row>
    <row r="3821" spans="10:11" x14ac:dyDescent="0.35">
      <c r="J3821" s="15">
        <f t="shared" si="128"/>
        <v>1</v>
      </c>
      <c r="K3821" s="15">
        <f t="shared" si="129"/>
        <v>1900</v>
      </c>
    </row>
    <row r="3822" spans="10:11" x14ac:dyDescent="0.35">
      <c r="J3822" s="15">
        <f t="shared" si="128"/>
        <v>1</v>
      </c>
      <c r="K3822" s="15">
        <f t="shared" si="129"/>
        <v>1900</v>
      </c>
    </row>
    <row r="3823" spans="10:11" x14ac:dyDescent="0.35">
      <c r="J3823" s="15">
        <f t="shared" si="128"/>
        <v>1</v>
      </c>
      <c r="K3823" s="15">
        <f t="shared" si="129"/>
        <v>1900</v>
      </c>
    </row>
    <row r="3824" spans="10:11" x14ac:dyDescent="0.35">
      <c r="J3824" s="15">
        <f t="shared" si="128"/>
        <v>1</v>
      </c>
      <c r="K3824" s="15">
        <f t="shared" si="129"/>
        <v>1900</v>
      </c>
    </row>
    <row r="3825" spans="10:11" x14ac:dyDescent="0.35">
      <c r="J3825" s="15">
        <f t="shared" si="128"/>
        <v>1</v>
      </c>
      <c r="K3825" s="15">
        <f t="shared" si="129"/>
        <v>1900</v>
      </c>
    </row>
    <row r="3826" spans="10:11" x14ac:dyDescent="0.35">
      <c r="J3826" s="15">
        <f t="shared" si="128"/>
        <v>1</v>
      </c>
      <c r="K3826" s="15">
        <f t="shared" si="129"/>
        <v>1900</v>
      </c>
    </row>
    <row r="3827" spans="10:11" x14ac:dyDescent="0.35">
      <c r="J3827" s="15">
        <f t="shared" si="128"/>
        <v>1</v>
      </c>
      <c r="K3827" s="15">
        <f t="shared" si="129"/>
        <v>1900</v>
      </c>
    </row>
    <row r="3828" spans="10:11" x14ac:dyDescent="0.35">
      <c r="J3828" s="15">
        <f t="shared" si="128"/>
        <v>1</v>
      </c>
      <c r="K3828" s="15">
        <f t="shared" si="129"/>
        <v>1900</v>
      </c>
    </row>
    <row r="3829" spans="10:11" x14ac:dyDescent="0.35">
      <c r="J3829" s="15">
        <f t="shared" si="128"/>
        <v>1</v>
      </c>
      <c r="K3829" s="15">
        <f t="shared" si="129"/>
        <v>1900</v>
      </c>
    </row>
    <row r="3830" spans="10:11" x14ac:dyDescent="0.35">
      <c r="J3830" s="15">
        <f t="shared" si="128"/>
        <v>1</v>
      </c>
      <c r="K3830" s="15">
        <f t="shared" si="129"/>
        <v>1900</v>
      </c>
    </row>
    <row r="3831" spans="10:11" x14ac:dyDescent="0.35">
      <c r="J3831" s="15">
        <f t="shared" si="128"/>
        <v>1</v>
      </c>
      <c r="K3831" s="15">
        <f t="shared" si="129"/>
        <v>1900</v>
      </c>
    </row>
    <row r="3832" spans="10:11" x14ac:dyDescent="0.35">
      <c r="J3832" s="15">
        <f t="shared" si="128"/>
        <v>1</v>
      </c>
      <c r="K3832" s="15">
        <f t="shared" si="129"/>
        <v>1900</v>
      </c>
    </row>
    <row r="3833" spans="10:11" x14ac:dyDescent="0.35">
      <c r="J3833" s="15">
        <f t="shared" si="128"/>
        <v>1</v>
      </c>
      <c r="K3833" s="15">
        <f t="shared" si="129"/>
        <v>1900</v>
      </c>
    </row>
    <row r="3834" spans="10:11" x14ac:dyDescent="0.35">
      <c r="J3834" s="15">
        <f t="shared" si="128"/>
        <v>1</v>
      </c>
      <c r="K3834" s="15">
        <f t="shared" si="129"/>
        <v>1900</v>
      </c>
    </row>
    <row r="3835" spans="10:11" x14ac:dyDescent="0.35">
      <c r="J3835" s="15">
        <f t="shared" si="128"/>
        <v>1</v>
      </c>
      <c r="K3835" s="15">
        <f t="shared" si="129"/>
        <v>1900</v>
      </c>
    </row>
    <row r="3836" spans="10:11" x14ac:dyDescent="0.35">
      <c r="J3836" s="15">
        <f t="shared" si="128"/>
        <v>1</v>
      </c>
      <c r="K3836" s="15">
        <f t="shared" si="129"/>
        <v>1900</v>
      </c>
    </row>
    <row r="3837" spans="10:11" x14ac:dyDescent="0.35">
      <c r="J3837" s="15">
        <f t="shared" ref="J3837:J3900" si="130">MONTH(B3837)</f>
        <v>1</v>
      </c>
      <c r="K3837" s="15">
        <f t="shared" ref="K3837:K3900" si="131">YEAR(B3837)</f>
        <v>1900</v>
      </c>
    </row>
    <row r="3838" spans="10:11" x14ac:dyDescent="0.35">
      <c r="J3838" s="15">
        <f t="shared" si="130"/>
        <v>1</v>
      </c>
      <c r="K3838" s="15">
        <f t="shared" si="131"/>
        <v>1900</v>
      </c>
    </row>
    <row r="3839" spans="10:11" x14ac:dyDescent="0.35">
      <c r="J3839" s="15">
        <f t="shared" si="130"/>
        <v>1</v>
      </c>
      <c r="K3839" s="15">
        <f t="shared" si="131"/>
        <v>1900</v>
      </c>
    </row>
    <row r="3840" spans="10:11" x14ac:dyDescent="0.35">
      <c r="J3840" s="15">
        <f t="shared" si="130"/>
        <v>1</v>
      </c>
      <c r="K3840" s="15">
        <f t="shared" si="131"/>
        <v>1900</v>
      </c>
    </row>
    <row r="3841" spans="10:11" x14ac:dyDescent="0.35">
      <c r="J3841" s="15">
        <f t="shared" si="130"/>
        <v>1</v>
      </c>
      <c r="K3841" s="15">
        <f t="shared" si="131"/>
        <v>1900</v>
      </c>
    </row>
    <row r="3842" spans="10:11" x14ac:dyDescent="0.35">
      <c r="J3842" s="15">
        <f t="shared" si="130"/>
        <v>1</v>
      </c>
      <c r="K3842" s="15">
        <f t="shared" si="131"/>
        <v>1900</v>
      </c>
    </row>
    <row r="3843" spans="10:11" x14ac:dyDescent="0.35">
      <c r="J3843" s="15">
        <f t="shared" si="130"/>
        <v>1</v>
      </c>
      <c r="K3843" s="15">
        <f t="shared" si="131"/>
        <v>1900</v>
      </c>
    </row>
    <row r="3844" spans="10:11" x14ac:dyDescent="0.35">
      <c r="J3844" s="15">
        <f t="shared" si="130"/>
        <v>1</v>
      </c>
      <c r="K3844" s="15">
        <f t="shared" si="131"/>
        <v>1900</v>
      </c>
    </row>
    <row r="3845" spans="10:11" x14ac:dyDescent="0.35">
      <c r="J3845" s="15">
        <f t="shared" si="130"/>
        <v>1</v>
      </c>
      <c r="K3845" s="15">
        <f t="shared" si="131"/>
        <v>1900</v>
      </c>
    </row>
    <row r="3846" spans="10:11" x14ac:dyDescent="0.35">
      <c r="J3846" s="15">
        <f t="shared" si="130"/>
        <v>1</v>
      </c>
      <c r="K3846" s="15">
        <f t="shared" si="131"/>
        <v>1900</v>
      </c>
    </row>
    <row r="3847" spans="10:11" x14ac:dyDescent="0.35">
      <c r="J3847" s="15">
        <f t="shared" si="130"/>
        <v>1</v>
      </c>
      <c r="K3847" s="15">
        <f t="shared" si="131"/>
        <v>1900</v>
      </c>
    </row>
    <row r="3848" spans="10:11" x14ac:dyDescent="0.35">
      <c r="J3848" s="15">
        <f t="shared" si="130"/>
        <v>1</v>
      </c>
      <c r="K3848" s="15">
        <f t="shared" si="131"/>
        <v>1900</v>
      </c>
    </row>
    <row r="3849" spans="10:11" x14ac:dyDescent="0.35">
      <c r="J3849" s="15">
        <f t="shared" si="130"/>
        <v>1</v>
      </c>
      <c r="K3849" s="15">
        <f t="shared" si="131"/>
        <v>1900</v>
      </c>
    </row>
    <row r="3850" spans="10:11" x14ac:dyDescent="0.35">
      <c r="J3850" s="15">
        <f t="shared" si="130"/>
        <v>1</v>
      </c>
      <c r="K3850" s="15">
        <f t="shared" si="131"/>
        <v>1900</v>
      </c>
    </row>
    <row r="3851" spans="10:11" x14ac:dyDescent="0.35">
      <c r="J3851" s="15">
        <f t="shared" si="130"/>
        <v>1</v>
      </c>
      <c r="K3851" s="15">
        <f t="shared" si="131"/>
        <v>1900</v>
      </c>
    </row>
    <row r="3852" spans="10:11" x14ac:dyDescent="0.35">
      <c r="J3852" s="15">
        <f t="shared" si="130"/>
        <v>1</v>
      </c>
      <c r="K3852" s="15">
        <f t="shared" si="131"/>
        <v>1900</v>
      </c>
    </row>
    <row r="3853" spans="10:11" x14ac:dyDescent="0.35">
      <c r="J3853" s="15">
        <f t="shared" si="130"/>
        <v>1</v>
      </c>
      <c r="K3853" s="15">
        <f t="shared" si="131"/>
        <v>1900</v>
      </c>
    </row>
    <row r="3854" spans="10:11" x14ac:dyDescent="0.35">
      <c r="J3854" s="15">
        <f t="shared" si="130"/>
        <v>1</v>
      </c>
      <c r="K3854" s="15">
        <f t="shared" si="131"/>
        <v>1900</v>
      </c>
    </row>
    <row r="3855" spans="10:11" x14ac:dyDescent="0.35">
      <c r="J3855" s="15">
        <f t="shared" si="130"/>
        <v>1</v>
      </c>
      <c r="K3855" s="15">
        <f t="shared" si="131"/>
        <v>1900</v>
      </c>
    </row>
    <row r="3856" spans="10:11" x14ac:dyDescent="0.35">
      <c r="J3856" s="15">
        <f t="shared" si="130"/>
        <v>1</v>
      </c>
      <c r="K3856" s="15">
        <f t="shared" si="131"/>
        <v>1900</v>
      </c>
    </row>
    <row r="3857" spans="10:11" x14ac:dyDescent="0.35">
      <c r="J3857" s="15">
        <f t="shared" si="130"/>
        <v>1</v>
      </c>
      <c r="K3857" s="15">
        <f t="shared" si="131"/>
        <v>1900</v>
      </c>
    </row>
    <row r="3858" spans="10:11" x14ac:dyDescent="0.35">
      <c r="J3858" s="15">
        <f t="shared" si="130"/>
        <v>1</v>
      </c>
      <c r="K3858" s="15">
        <f t="shared" si="131"/>
        <v>1900</v>
      </c>
    </row>
    <row r="3859" spans="10:11" x14ac:dyDescent="0.35">
      <c r="J3859" s="15">
        <f t="shared" si="130"/>
        <v>1</v>
      </c>
      <c r="K3859" s="15">
        <f t="shared" si="131"/>
        <v>1900</v>
      </c>
    </row>
    <row r="3860" spans="10:11" x14ac:dyDescent="0.35">
      <c r="J3860" s="15">
        <f t="shared" si="130"/>
        <v>1</v>
      </c>
      <c r="K3860" s="15">
        <f t="shared" si="131"/>
        <v>1900</v>
      </c>
    </row>
    <row r="3861" spans="10:11" x14ac:dyDescent="0.35">
      <c r="J3861" s="15">
        <f t="shared" si="130"/>
        <v>1</v>
      </c>
      <c r="K3861" s="15">
        <f t="shared" si="131"/>
        <v>1900</v>
      </c>
    </row>
    <row r="3862" spans="10:11" x14ac:dyDescent="0.35">
      <c r="J3862" s="15">
        <f t="shared" si="130"/>
        <v>1</v>
      </c>
      <c r="K3862" s="15">
        <f t="shared" si="131"/>
        <v>1900</v>
      </c>
    </row>
    <row r="3863" spans="10:11" x14ac:dyDescent="0.35">
      <c r="J3863" s="15">
        <f t="shared" si="130"/>
        <v>1</v>
      </c>
      <c r="K3863" s="15">
        <f t="shared" si="131"/>
        <v>1900</v>
      </c>
    </row>
    <row r="3864" spans="10:11" x14ac:dyDescent="0.35">
      <c r="J3864" s="15">
        <f t="shared" si="130"/>
        <v>1</v>
      </c>
      <c r="K3864" s="15">
        <f t="shared" si="131"/>
        <v>1900</v>
      </c>
    </row>
    <row r="3865" spans="10:11" x14ac:dyDescent="0.35">
      <c r="J3865" s="15">
        <f t="shared" si="130"/>
        <v>1</v>
      </c>
      <c r="K3865" s="15">
        <f t="shared" si="131"/>
        <v>1900</v>
      </c>
    </row>
    <row r="3866" spans="10:11" x14ac:dyDescent="0.35">
      <c r="J3866" s="15">
        <f t="shared" si="130"/>
        <v>1</v>
      </c>
      <c r="K3866" s="15">
        <f t="shared" si="131"/>
        <v>1900</v>
      </c>
    </row>
    <row r="3867" spans="10:11" x14ac:dyDescent="0.35">
      <c r="J3867" s="15">
        <f t="shared" si="130"/>
        <v>1</v>
      </c>
      <c r="K3867" s="15">
        <f t="shared" si="131"/>
        <v>1900</v>
      </c>
    </row>
    <row r="3868" spans="10:11" x14ac:dyDescent="0.35">
      <c r="J3868" s="15">
        <f t="shared" si="130"/>
        <v>1</v>
      </c>
      <c r="K3868" s="15">
        <f t="shared" si="131"/>
        <v>1900</v>
      </c>
    </row>
    <row r="3869" spans="10:11" x14ac:dyDescent="0.35">
      <c r="J3869" s="15">
        <f t="shared" si="130"/>
        <v>1</v>
      </c>
      <c r="K3869" s="15">
        <f t="shared" si="131"/>
        <v>1900</v>
      </c>
    </row>
    <row r="3870" spans="10:11" x14ac:dyDescent="0.35">
      <c r="J3870" s="15">
        <f t="shared" si="130"/>
        <v>1</v>
      </c>
      <c r="K3870" s="15">
        <f t="shared" si="131"/>
        <v>1900</v>
      </c>
    </row>
    <row r="3871" spans="10:11" x14ac:dyDescent="0.35">
      <c r="J3871" s="15">
        <f t="shared" si="130"/>
        <v>1</v>
      </c>
      <c r="K3871" s="15">
        <f t="shared" si="131"/>
        <v>1900</v>
      </c>
    </row>
    <row r="3872" spans="10:11" x14ac:dyDescent="0.35">
      <c r="J3872" s="15">
        <f t="shared" si="130"/>
        <v>1</v>
      </c>
      <c r="K3872" s="15">
        <f t="shared" si="131"/>
        <v>1900</v>
      </c>
    </row>
    <row r="3873" spans="10:11" x14ac:dyDescent="0.35">
      <c r="J3873" s="15">
        <f t="shared" si="130"/>
        <v>1</v>
      </c>
      <c r="K3873" s="15">
        <f t="shared" si="131"/>
        <v>1900</v>
      </c>
    </row>
    <row r="3874" spans="10:11" x14ac:dyDescent="0.35">
      <c r="J3874" s="15">
        <f t="shared" si="130"/>
        <v>1</v>
      </c>
      <c r="K3874" s="15">
        <f t="shared" si="131"/>
        <v>1900</v>
      </c>
    </row>
    <row r="3875" spans="10:11" x14ac:dyDescent="0.35">
      <c r="J3875" s="15">
        <f t="shared" si="130"/>
        <v>1</v>
      </c>
      <c r="K3875" s="15">
        <f t="shared" si="131"/>
        <v>1900</v>
      </c>
    </row>
    <row r="3876" spans="10:11" x14ac:dyDescent="0.35">
      <c r="J3876" s="15">
        <f t="shared" si="130"/>
        <v>1</v>
      </c>
      <c r="K3876" s="15">
        <f t="shared" si="131"/>
        <v>1900</v>
      </c>
    </row>
    <row r="3877" spans="10:11" x14ac:dyDescent="0.35">
      <c r="J3877" s="15">
        <f t="shared" si="130"/>
        <v>1</v>
      </c>
      <c r="K3877" s="15">
        <f t="shared" si="131"/>
        <v>1900</v>
      </c>
    </row>
    <row r="3878" spans="10:11" x14ac:dyDescent="0.35">
      <c r="J3878" s="15">
        <f t="shared" si="130"/>
        <v>1</v>
      </c>
      <c r="K3878" s="15">
        <f t="shared" si="131"/>
        <v>1900</v>
      </c>
    </row>
    <row r="3879" spans="10:11" x14ac:dyDescent="0.35">
      <c r="J3879" s="15">
        <f t="shared" si="130"/>
        <v>1</v>
      </c>
      <c r="K3879" s="15">
        <f t="shared" si="131"/>
        <v>1900</v>
      </c>
    </row>
    <row r="3880" spans="10:11" x14ac:dyDescent="0.35">
      <c r="J3880" s="15">
        <f t="shared" si="130"/>
        <v>1</v>
      </c>
      <c r="K3880" s="15">
        <f t="shared" si="131"/>
        <v>1900</v>
      </c>
    </row>
    <row r="3881" spans="10:11" x14ac:dyDescent="0.35">
      <c r="J3881" s="15">
        <f t="shared" si="130"/>
        <v>1</v>
      </c>
      <c r="K3881" s="15">
        <f t="shared" si="131"/>
        <v>1900</v>
      </c>
    </row>
    <row r="3882" spans="10:11" x14ac:dyDescent="0.35">
      <c r="J3882" s="15">
        <f t="shared" si="130"/>
        <v>1</v>
      </c>
      <c r="K3882" s="15">
        <f t="shared" si="131"/>
        <v>1900</v>
      </c>
    </row>
    <row r="3883" spans="10:11" x14ac:dyDescent="0.35">
      <c r="J3883" s="15">
        <f t="shared" si="130"/>
        <v>1</v>
      </c>
      <c r="K3883" s="15">
        <f t="shared" si="131"/>
        <v>1900</v>
      </c>
    </row>
    <row r="3884" spans="10:11" x14ac:dyDescent="0.35">
      <c r="J3884" s="15">
        <f t="shared" si="130"/>
        <v>1</v>
      </c>
      <c r="K3884" s="15">
        <f t="shared" si="131"/>
        <v>1900</v>
      </c>
    </row>
    <row r="3885" spans="10:11" x14ac:dyDescent="0.35">
      <c r="J3885" s="15">
        <f t="shared" si="130"/>
        <v>1</v>
      </c>
      <c r="K3885" s="15">
        <f t="shared" si="131"/>
        <v>1900</v>
      </c>
    </row>
    <row r="3886" spans="10:11" x14ac:dyDescent="0.35">
      <c r="J3886" s="15">
        <f t="shared" si="130"/>
        <v>1</v>
      </c>
      <c r="K3886" s="15">
        <f t="shared" si="131"/>
        <v>1900</v>
      </c>
    </row>
    <row r="3887" spans="10:11" x14ac:dyDescent="0.35">
      <c r="J3887" s="15">
        <f t="shared" si="130"/>
        <v>1</v>
      </c>
      <c r="K3887" s="15">
        <f t="shared" si="131"/>
        <v>1900</v>
      </c>
    </row>
    <row r="3888" spans="10:11" x14ac:dyDescent="0.35">
      <c r="J3888" s="15">
        <f t="shared" si="130"/>
        <v>1</v>
      </c>
      <c r="K3888" s="15">
        <f t="shared" si="131"/>
        <v>1900</v>
      </c>
    </row>
    <row r="3889" spans="10:11" x14ac:dyDescent="0.35">
      <c r="J3889" s="15">
        <f t="shared" si="130"/>
        <v>1</v>
      </c>
      <c r="K3889" s="15">
        <f t="shared" si="131"/>
        <v>1900</v>
      </c>
    </row>
    <row r="3890" spans="10:11" x14ac:dyDescent="0.35">
      <c r="J3890" s="15">
        <f t="shared" si="130"/>
        <v>1</v>
      </c>
      <c r="K3890" s="15">
        <f t="shared" si="131"/>
        <v>1900</v>
      </c>
    </row>
    <row r="3891" spans="10:11" x14ac:dyDescent="0.35">
      <c r="J3891" s="15">
        <f t="shared" si="130"/>
        <v>1</v>
      </c>
      <c r="K3891" s="15">
        <f t="shared" si="131"/>
        <v>1900</v>
      </c>
    </row>
    <row r="3892" spans="10:11" x14ac:dyDescent="0.35">
      <c r="J3892" s="15">
        <f t="shared" si="130"/>
        <v>1</v>
      </c>
      <c r="K3892" s="15">
        <f t="shared" si="131"/>
        <v>1900</v>
      </c>
    </row>
    <row r="3893" spans="10:11" x14ac:dyDescent="0.35">
      <c r="J3893" s="15">
        <f t="shared" si="130"/>
        <v>1</v>
      </c>
      <c r="K3893" s="15">
        <f t="shared" si="131"/>
        <v>1900</v>
      </c>
    </row>
    <row r="3894" spans="10:11" x14ac:dyDescent="0.35">
      <c r="J3894" s="15">
        <f t="shared" si="130"/>
        <v>1</v>
      </c>
      <c r="K3894" s="15">
        <f t="shared" si="131"/>
        <v>1900</v>
      </c>
    </row>
    <row r="3895" spans="10:11" x14ac:dyDescent="0.35">
      <c r="J3895" s="15">
        <f t="shared" si="130"/>
        <v>1</v>
      </c>
      <c r="K3895" s="15">
        <f t="shared" si="131"/>
        <v>1900</v>
      </c>
    </row>
    <row r="3896" spans="10:11" x14ac:dyDescent="0.35">
      <c r="J3896" s="15">
        <f t="shared" si="130"/>
        <v>1</v>
      </c>
      <c r="K3896" s="15">
        <f t="shared" si="131"/>
        <v>1900</v>
      </c>
    </row>
    <row r="3897" spans="10:11" x14ac:dyDescent="0.35">
      <c r="J3897" s="15">
        <f t="shared" si="130"/>
        <v>1</v>
      </c>
      <c r="K3897" s="15">
        <f t="shared" si="131"/>
        <v>1900</v>
      </c>
    </row>
    <row r="3898" spans="10:11" x14ac:dyDescent="0.35">
      <c r="J3898" s="15">
        <f t="shared" si="130"/>
        <v>1</v>
      </c>
      <c r="K3898" s="15">
        <f t="shared" si="131"/>
        <v>1900</v>
      </c>
    </row>
    <row r="3899" spans="10:11" x14ac:dyDescent="0.35">
      <c r="J3899" s="15">
        <f t="shared" si="130"/>
        <v>1</v>
      </c>
      <c r="K3899" s="15">
        <f t="shared" si="131"/>
        <v>1900</v>
      </c>
    </row>
    <row r="3900" spans="10:11" x14ac:dyDescent="0.35">
      <c r="J3900" s="15">
        <f t="shared" si="130"/>
        <v>1</v>
      </c>
      <c r="K3900" s="15">
        <f t="shared" si="131"/>
        <v>1900</v>
      </c>
    </row>
    <row r="3901" spans="10:11" x14ac:dyDescent="0.35">
      <c r="J3901" s="15">
        <f t="shared" ref="J3901:J3909" si="132">MONTH(B3901)</f>
        <v>1</v>
      </c>
      <c r="K3901" s="15">
        <f t="shared" ref="K3901:K3909" si="133">YEAR(B3901)</f>
        <v>1900</v>
      </c>
    </row>
    <row r="3902" spans="10:11" x14ac:dyDescent="0.35">
      <c r="J3902" s="15">
        <f t="shared" si="132"/>
        <v>1</v>
      </c>
      <c r="K3902" s="15">
        <f t="shared" si="133"/>
        <v>1900</v>
      </c>
    </row>
    <row r="3903" spans="10:11" x14ac:dyDescent="0.35">
      <c r="J3903" s="15">
        <f t="shared" si="132"/>
        <v>1</v>
      </c>
      <c r="K3903" s="15">
        <f t="shared" si="133"/>
        <v>1900</v>
      </c>
    </row>
    <row r="3904" spans="10:11" x14ac:dyDescent="0.35">
      <c r="J3904" s="15">
        <f t="shared" si="132"/>
        <v>1</v>
      </c>
      <c r="K3904" s="15">
        <f t="shared" si="133"/>
        <v>1900</v>
      </c>
    </row>
    <row r="3905" spans="10:11" x14ac:dyDescent="0.35">
      <c r="J3905" s="15">
        <f t="shared" si="132"/>
        <v>1</v>
      </c>
      <c r="K3905" s="15">
        <f t="shared" si="133"/>
        <v>1900</v>
      </c>
    </row>
    <row r="3906" spans="10:11" x14ac:dyDescent="0.35">
      <c r="J3906" s="15">
        <f t="shared" si="132"/>
        <v>1</v>
      </c>
      <c r="K3906" s="15">
        <f t="shared" si="133"/>
        <v>1900</v>
      </c>
    </row>
    <row r="3907" spans="10:11" x14ac:dyDescent="0.35">
      <c r="J3907" s="15">
        <f t="shared" si="132"/>
        <v>1</v>
      </c>
      <c r="K3907" s="15">
        <f t="shared" si="133"/>
        <v>1900</v>
      </c>
    </row>
    <row r="3908" spans="10:11" x14ac:dyDescent="0.35">
      <c r="J3908" s="15">
        <f t="shared" si="132"/>
        <v>1</v>
      </c>
      <c r="K3908" s="15">
        <f t="shared" si="133"/>
        <v>1900</v>
      </c>
    </row>
    <row r="3909" spans="10:11" x14ac:dyDescent="0.35">
      <c r="J3909" s="15">
        <f t="shared" si="132"/>
        <v>1</v>
      </c>
      <c r="K3909" s="15">
        <f t="shared" si="133"/>
        <v>1900</v>
      </c>
    </row>
  </sheetData>
  <sheetProtection autoFilter="0"/>
  <phoneticPr fontId="5" type="noConversion"/>
  <pageMargins left="0.7" right="0.7" top="0.75" bottom="0.75" header="0.3" footer="0.3"/>
  <pageSetup scale="78" orientation="landscape" r:id="rId1"/>
  <colBreaks count="1" manualBreakCount="1">
    <brk id="11" max="1048575" man="1"/>
  </col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F98C5-3E49-4451-8EC8-26DADF67A637}">
  <sheetPr>
    <tabColor rgb="FFFF0000"/>
  </sheetPr>
  <dimension ref="A2:L3000"/>
  <sheetViews>
    <sheetView workbookViewId="0">
      <pane xSplit="4" ySplit="3" topLeftCell="E168" activePane="bottomRight" state="frozen"/>
      <selection pane="topRight" activeCell="E1" sqref="E1"/>
      <selection pane="bottomLeft" activeCell="A4" sqref="A4"/>
      <selection pane="bottomRight" activeCell="K185" sqref="K185"/>
    </sheetView>
  </sheetViews>
  <sheetFormatPr defaultRowHeight="14.5" x14ac:dyDescent="0.35"/>
  <cols>
    <col min="1" max="1" width="19.81640625" customWidth="1"/>
    <col min="2" max="2" width="39.81640625" customWidth="1"/>
    <col min="3" max="3" width="9.81640625" customWidth="1"/>
    <col min="4" max="4" width="9.7265625" customWidth="1"/>
    <col min="5" max="5" width="18.1796875" customWidth="1"/>
    <col min="6" max="6" width="15.81640625" style="47" customWidth="1"/>
    <col min="7" max="7" width="11.81640625" style="47" customWidth="1"/>
    <col min="8" max="8" width="9.453125" customWidth="1"/>
    <col min="9" max="9" width="12.54296875" customWidth="1"/>
  </cols>
  <sheetData>
    <row r="2" spans="1:12" ht="21" x14ac:dyDescent="0.5">
      <c r="A2" s="54" t="s">
        <v>49</v>
      </c>
      <c r="B2" s="55">
        <f>SUM(Table3[[#All],[Stock Value]])</f>
        <v>1200553</v>
      </c>
    </row>
    <row r="3" spans="1:12" ht="18.75" customHeight="1" x14ac:dyDescent="0.35">
      <c r="A3" s="49" t="s">
        <v>2</v>
      </c>
      <c r="B3" s="49" t="s">
        <v>3</v>
      </c>
      <c r="C3" s="49" t="s">
        <v>5</v>
      </c>
      <c r="D3" s="49" t="s">
        <v>11</v>
      </c>
      <c r="E3" s="48" t="s">
        <v>752</v>
      </c>
      <c r="F3" s="50" t="s">
        <v>747</v>
      </c>
      <c r="G3" s="50" t="s">
        <v>748</v>
      </c>
      <c r="H3" s="50" t="s">
        <v>749</v>
      </c>
      <c r="I3" s="50" t="s">
        <v>49</v>
      </c>
    </row>
    <row r="4" spans="1:12" x14ac:dyDescent="0.35">
      <c r="A4" s="48" t="s">
        <v>20</v>
      </c>
      <c r="B4" s="48" t="s">
        <v>20</v>
      </c>
      <c r="C4" s="48" t="s">
        <v>20</v>
      </c>
      <c r="D4" s="48" t="s">
        <v>20</v>
      </c>
      <c r="E4" s="48">
        <v>0</v>
      </c>
      <c r="F4" s="51">
        <f>SUMIF(Parts_Purchase[[#All],[Part Code]],'Inventory Check'!A4,Parts_Purchase[[#All],[Qty In]])</f>
        <v>0</v>
      </c>
      <c r="G4" s="51">
        <f>SUMIF(Job_Cards[[#All],[Part Code Issued]],'Inventory Check'!A4,Job_Cards[[#All],[Part Qty]])</f>
        <v>0</v>
      </c>
      <c r="H4" s="51">
        <f t="shared" ref="H4:H7" si="0">F4-G4</f>
        <v>0</v>
      </c>
      <c r="I4" s="52">
        <f>IFERROR(H4*D4,0)</f>
        <v>0</v>
      </c>
    </row>
    <row r="5" spans="1:12" x14ac:dyDescent="0.35">
      <c r="A5" s="48" t="s">
        <v>1043</v>
      </c>
      <c r="B5" s="48" t="s">
        <v>1044</v>
      </c>
      <c r="C5" s="48" t="s">
        <v>1045</v>
      </c>
      <c r="D5" s="48">
        <v>3</v>
      </c>
      <c r="E5" s="48">
        <v>87</v>
      </c>
      <c r="F5" s="51">
        <f>SUMIF(Parts_Purchase[[#All],[Part Code]],'Inventory Check'!A5,Parts_Purchase[[#All],[Qty In]])</f>
        <v>29</v>
      </c>
      <c r="G5" s="51">
        <f>SUMIF(Job_Cards[[#All],[Part Code Issued]],'Inventory Check'!A5,Job_Cards[[#All],[Part Qty]])</f>
        <v>0</v>
      </c>
      <c r="H5" s="51">
        <f t="shared" si="0"/>
        <v>29</v>
      </c>
      <c r="I5" s="52">
        <f t="shared" ref="I5:I7" si="1">IFERROR(H5*D5,0)</f>
        <v>87</v>
      </c>
    </row>
    <row r="6" spans="1:12" x14ac:dyDescent="0.35">
      <c r="A6" s="48" t="s">
        <v>1393</v>
      </c>
      <c r="B6" s="48" t="s">
        <v>1393</v>
      </c>
      <c r="C6" s="48" t="s">
        <v>1056</v>
      </c>
      <c r="D6" s="48">
        <v>8</v>
      </c>
      <c r="E6" s="48">
        <v>8</v>
      </c>
      <c r="F6" s="51">
        <f>SUMIF(Parts_Purchase[[#All],[Part Code]],'Inventory Check'!A6,Parts_Purchase[[#All],[Qty In]])</f>
        <v>1</v>
      </c>
      <c r="G6" s="51">
        <f>SUMIF(Job_Cards[[#All],[Part Code Issued]],'Inventory Check'!A6,Job_Cards[[#All],[Part Qty]])</f>
        <v>0</v>
      </c>
      <c r="H6" s="51">
        <f t="shared" si="0"/>
        <v>1</v>
      </c>
      <c r="I6" s="52">
        <f t="shared" si="1"/>
        <v>8</v>
      </c>
    </row>
    <row r="7" spans="1:12" x14ac:dyDescent="0.35">
      <c r="A7" s="48" t="s">
        <v>1394</v>
      </c>
      <c r="B7" s="48" t="s">
        <v>1394</v>
      </c>
      <c r="C7" s="48" t="s">
        <v>1056</v>
      </c>
      <c r="D7" s="48">
        <v>6</v>
      </c>
      <c r="E7" s="48">
        <v>120</v>
      </c>
      <c r="F7" s="51">
        <f>SUMIF(Parts_Purchase[[#All],[Part Code]],'Inventory Check'!A7,Parts_Purchase[[#All],[Qty In]])</f>
        <v>20</v>
      </c>
      <c r="G7" s="51">
        <f>SUMIF(Job_Cards[[#All],[Part Code Issued]],'Inventory Check'!A7,Job_Cards[[#All],[Part Qty]])</f>
        <v>0</v>
      </c>
      <c r="H7" s="51">
        <f t="shared" si="0"/>
        <v>20</v>
      </c>
      <c r="I7" s="52">
        <f t="shared" si="1"/>
        <v>120</v>
      </c>
    </row>
    <row r="8" spans="1:12" x14ac:dyDescent="0.35">
      <c r="A8" s="48" t="s">
        <v>910</v>
      </c>
      <c r="B8" s="48" t="s">
        <v>910</v>
      </c>
      <c r="C8" s="48" t="s">
        <v>718</v>
      </c>
      <c r="D8" s="48">
        <v>30</v>
      </c>
      <c r="E8" s="48">
        <v>30</v>
      </c>
      <c r="F8" s="51">
        <f>SUMIF(Parts_Purchase[[#All],[Part Code]],'Inventory Check'!A8,Parts_Purchase[[#All],[Qty In]])</f>
        <v>1</v>
      </c>
      <c r="G8" s="51">
        <f>SUMIF(Job_Cards[[#All],[Part Code Issued]],'Inventory Check'!A8,Job_Cards[[#All],[Part Qty]])</f>
        <v>1</v>
      </c>
      <c r="H8" s="51">
        <f t="shared" ref="H8:H13" si="2">F8-G8</f>
        <v>0</v>
      </c>
      <c r="I8" s="52">
        <f t="shared" ref="I8:I13" si="3">IFERROR(H8*D8,0)</f>
        <v>0</v>
      </c>
    </row>
    <row r="9" spans="1:12" x14ac:dyDescent="0.35">
      <c r="A9" s="48" t="s">
        <v>852</v>
      </c>
      <c r="B9" s="48" t="s">
        <v>696</v>
      </c>
      <c r="C9" s="48" t="s">
        <v>743</v>
      </c>
      <c r="D9" s="48">
        <v>470</v>
      </c>
      <c r="E9" s="48">
        <v>23500</v>
      </c>
      <c r="F9" s="51">
        <f>SUMIF(Parts_Purchase[[#All],[Part Code]],'Inventory Check'!A9,Parts_Purchase[[#All],[Qty In]])</f>
        <v>50</v>
      </c>
      <c r="G9" s="51">
        <f>SUMIF(Job_Cards[[#All],[Part Code Issued]],'Inventory Check'!A9,Job_Cards[[#All],[Part Qty]])</f>
        <v>27.5</v>
      </c>
      <c r="H9" s="51">
        <f t="shared" si="2"/>
        <v>22.5</v>
      </c>
      <c r="I9" s="52">
        <f t="shared" si="3"/>
        <v>10575</v>
      </c>
    </row>
    <row r="10" spans="1:12" x14ac:dyDescent="0.35">
      <c r="A10" s="48" t="s">
        <v>1246</v>
      </c>
      <c r="B10" s="48" t="s">
        <v>1250</v>
      </c>
      <c r="C10" s="48" t="s">
        <v>742</v>
      </c>
      <c r="D10" s="48">
        <v>1909</v>
      </c>
      <c r="E10" s="48">
        <v>3818</v>
      </c>
      <c r="F10" s="51">
        <f>SUMIF(Parts_Purchase[[#All],[Part Code]],'Inventory Check'!A10,Parts_Purchase[[#All],[Qty In]])</f>
        <v>2</v>
      </c>
      <c r="G10" s="51">
        <f>SUMIF(Job_Cards[[#All],[Part Code Issued]],'Inventory Check'!A10,Job_Cards[[#All],[Part Qty]])</f>
        <v>0</v>
      </c>
      <c r="H10" s="51">
        <f t="shared" si="2"/>
        <v>2</v>
      </c>
      <c r="I10" s="52">
        <f t="shared" si="3"/>
        <v>3818</v>
      </c>
    </row>
    <row r="11" spans="1:12" x14ac:dyDescent="0.35">
      <c r="A11" s="48" t="s">
        <v>853</v>
      </c>
      <c r="B11" s="48" t="s">
        <v>697</v>
      </c>
      <c r="C11" s="48" t="s">
        <v>743</v>
      </c>
      <c r="D11" s="48">
        <v>475</v>
      </c>
      <c r="E11" s="48">
        <v>14250</v>
      </c>
      <c r="F11" s="51">
        <f>SUMIF(Parts_Purchase[[#All],[Part Code]],'Inventory Check'!A11,Parts_Purchase[[#All],[Qty In]])</f>
        <v>30</v>
      </c>
      <c r="G11" s="51">
        <f>SUMIF(Job_Cards[[#All],[Part Code Issued]],'Inventory Check'!A11,Job_Cards[[#All],[Part Qty]])</f>
        <v>11</v>
      </c>
      <c r="H11" s="51">
        <f t="shared" si="2"/>
        <v>19</v>
      </c>
      <c r="I11" s="52">
        <f t="shared" si="3"/>
        <v>9025</v>
      </c>
    </row>
    <row r="12" spans="1:12" x14ac:dyDescent="0.35">
      <c r="A12" s="48" t="s">
        <v>1464</v>
      </c>
      <c r="B12" s="48" t="s">
        <v>1466</v>
      </c>
      <c r="C12" s="48" t="s">
        <v>722</v>
      </c>
      <c r="D12" s="48">
        <v>115</v>
      </c>
      <c r="E12" s="48">
        <v>1150</v>
      </c>
      <c r="F12" s="51">
        <f>SUMIF(Parts_Purchase[[#All],[Part Code]],'Inventory Check'!A12,Parts_Purchase[[#All],[Qty In]])</f>
        <v>10</v>
      </c>
      <c r="G12" s="51">
        <f>SUMIF(Job_Cards[[#All],[Part Code Issued]],'Inventory Check'!A12,Job_Cards[[#All],[Part Qty]])</f>
        <v>8</v>
      </c>
      <c r="H12" s="51">
        <f t="shared" si="2"/>
        <v>2</v>
      </c>
      <c r="I12" s="52">
        <f t="shared" si="3"/>
        <v>230</v>
      </c>
    </row>
    <row r="13" spans="1:12" x14ac:dyDescent="0.35">
      <c r="A13" s="48" t="s">
        <v>103</v>
      </c>
      <c r="B13" s="48" t="s">
        <v>334</v>
      </c>
      <c r="C13" s="48" t="s">
        <v>1056</v>
      </c>
      <c r="D13" s="48">
        <v>113</v>
      </c>
      <c r="E13" s="48">
        <v>3164</v>
      </c>
      <c r="F13" s="51">
        <f>SUMIF(Parts_Purchase[[#All],[Part Code]],'Inventory Check'!A13,Parts_Purchase[[#All],[Qty In]])</f>
        <v>28</v>
      </c>
      <c r="G13" s="51">
        <f>SUMIF(Job_Cards[[#All],[Part Code Issued]],'Inventory Check'!A13,Job_Cards[[#All],[Part Qty]])</f>
        <v>24</v>
      </c>
      <c r="H13" s="51">
        <f t="shared" si="2"/>
        <v>4</v>
      </c>
      <c r="I13" s="52">
        <f t="shared" si="3"/>
        <v>452</v>
      </c>
      <c r="K13" t="s">
        <v>89</v>
      </c>
    </row>
    <row r="14" spans="1:12" x14ac:dyDescent="0.35">
      <c r="A14" s="48" t="s">
        <v>1700</v>
      </c>
      <c r="B14" s="48" t="s">
        <v>1719</v>
      </c>
      <c r="C14" s="48" t="s">
        <v>1049</v>
      </c>
      <c r="D14" s="48">
        <v>11</v>
      </c>
      <c r="E14" s="48">
        <v>88</v>
      </c>
      <c r="F14" s="51">
        <f>SUMIF(Parts_Purchase[[#All],[Part Code]],'Inventory Check'!A14,Parts_Purchase[[#All],[Qty In]])</f>
        <v>8</v>
      </c>
      <c r="G14" s="51">
        <f>SUMIF(Job_Cards[[#All],[Part Code Issued]],'Inventory Check'!A14,Job_Cards[[#All],[Part Qty]])</f>
        <v>0</v>
      </c>
      <c r="H14" s="51">
        <f t="shared" ref="H14:H23" si="4">F14-G14</f>
        <v>8</v>
      </c>
      <c r="I14" s="52">
        <f t="shared" ref="I14:I23" si="5">IFERROR(H14*D14,0)</f>
        <v>88</v>
      </c>
    </row>
    <row r="15" spans="1:12" x14ac:dyDescent="0.35">
      <c r="A15" s="48" t="s">
        <v>1064</v>
      </c>
      <c r="B15" s="48" t="s">
        <v>1065</v>
      </c>
      <c r="C15" s="48" t="s">
        <v>1063</v>
      </c>
      <c r="D15" s="48">
        <v>236</v>
      </c>
      <c r="E15" s="48">
        <v>472</v>
      </c>
      <c r="F15" s="51">
        <f>SUMIF(Parts_Purchase[[#All],[Part Code]],'Inventory Check'!A15,Parts_Purchase[[#All],[Qty In]])</f>
        <v>2</v>
      </c>
      <c r="G15" s="51">
        <f>SUMIF(Job_Cards[[#All],[Part Code Issued]],'Inventory Check'!A15,Job_Cards[[#All],[Part Qty]])</f>
        <v>0</v>
      </c>
      <c r="H15" s="51">
        <f t="shared" si="4"/>
        <v>2</v>
      </c>
      <c r="I15" s="52">
        <f t="shared" si="5"/>
        <v>472</v>
      </c>
    </row>
    <row r="16" spans="1:12" x14ac:dyDescent="0.35">
      <c r="A16" s="48" t="s">
        <v>101</v>
      </c>
      <c r="B16" s="48" t="s">
        <v>333</v>
      </c>
      <c r="C16" s="48" t="s">
        <v>715</v>
      </c>
      <c r="D16" s="48">
        <v>641</v>
      </c>
      <c r="E16" s="48">
        <v>25640</v>
      </c>
      <c r="F16" s="51">
        <f>SUMIF(Parts_Purchase[[#All],[Part Code]],'Inventory Check'!A16,Parts_Purchase[[#All],[Qty In]])</f>
        <v>40</v>
      </c>
      <c r="G16" s="51">
        <f>SUMIF(Job_Cards[[#All],[Part Code Issued]],'Inventory Check'!A16,Job_Cards[[#All],[Part Qty]])</f>
        <v>28</v>
      </c>
      <c r="H16" s="51">
        <f t="shared" si="4"/>
        <v>12</v>
      </c>
      <c r="I16" s="52">
        <f t="shared" si="5"/>
        <v>7692</v>
      </c>
      <c r="L16" t="s">
        <v>89</v>
      </c>
    </row>
    <row r="17" spans="1:9" x14ac:dyDescent="0.35">
      <c r="A17" s="48" t="s">
        <v>120</v>
      </c>
      <c r="B17" s="48" t="s">
        <v>336</v>
      </c>
      <c r="C17" s="48" t="s">
        <v>1034</v>
      </c>
      <c r="D17" s="48">
        <v>1211</v>
      </c>
      <c r="E17" s="48">
        <v>13321</v>
      </c>
      <c r="F17" s="51">
        <f>SUMIF(Parts_Purchase[[#All],[Part Code]],'Inventory Check'!A17,Parts_Purchase[[#All],[Qty In]])</f>
        <v>11</v>
      </c>
      <c r="G17" s="51">
        <f>SUMIF(Job_Cards[[#All],[Part Code Issued]],'Inventory Check'!A17,Job_Cards[[#All],[Part Qty]])</f>
        <v>7</v>
      </c>
      <c r="H17" s="51">
        <f t="shared" si="4"/>
        <v>4</v>
      </c>
      <c r="I17" s="52">
        <f t="shared" si="5"/>
        <v>4844</v>
      </c>
    </row>
    <row r="18" spans="1:9" x14ac:dyDescent="0.35">
      <c r="A18" s="48" t="s">
        <v>1687</v>
      </c>
      <c r="B18" s="48" t="s">
        <v>1688</v>
      </c>
      <c r="C18" s="48" t="s">
        <v>1242</v>
      </c>
      <c r="D18" s="48">
        <v>74</v>
      </c>
      <c r="E18" s="48">
        <v>74</v>
      </c>
      <c r="F18" s="51">
        <f>SUMIF(Parts_Purchase[[#All],[Part Code]],'Inventory Check'!A18,Parts_Purchase[[#All],[Qty In]])</f>
        <v>1</v>
      </c>
      <c r="G18" s="51">
        <f>SUMIF(Job_Cards[[#All],[Part Code Issued]],'Inventory Check'!A18,Job_Cards[[#All],[Part Qty]])</f>
        <v>0</v>
      </c>
      <c r="H18" s="51">
        <f t="shared" si="4"/>
        <v>1</v>
      </c>
      <c r="I18" s="52">
        <f t="shared" si="5"/>
        <v>74</v>
      </c>
    </row>
    <row r="19" spans="1:9" x14ac:dyDescent="0.35">
      <c r="A19" s="48" t="s">
        <v>1435</v>
      </c>
      <c r="B19" s="48" t="s">
        <v>1438</v>
      </c>
      <c r="C19" s="48" t="s">
        <v>728</v>
      </c>
      <c r="D19" s="48">
        <v>1204</v>
      </c>
      <c r="E19" s="48">
        <v>2408</v>
      </c>
      <c r="F19" s="51">
        <f>SUMIF(Parts_Purchase[[#All],[Part Code]],'Inventory Check'!A19,Parts_Purchase[[#All],[Qty In]])</f>
        <v>2</v>
      </c>
      <c r="G19" s="51">
        <f>SUMIF(Job_Cards[[#All],[Part Code Issued]],'Inventory Check'!A19,Job_Cards[[#All],[Part Qty]])</f>
        <v>0</v>
      </c>
      <c r="H19" s="51">
        <f t="shared" si="4"/>
        <v>2</v>
      </c>
      <c r="I19" s="52">
        <f t="shared" si="5"/>
        <v>2408</v>
      </c>
    </row>
    <row r="20" spans="1:9" x14ac:dyDescent="0.35">
      <c r="A20" s="48" t="s">
        <v>1434</v>
      </c>
      <c r="B20" s="48" t="s">
        <v>1439</v>
      </c>
      <c r="C20" s="48" t="s">
        <v>728</v>
      </c>
      <c r="D20" s="48">
        <v>842</v>
      </c>
      <c r="E20" s="48">
        <v>1684</v>
      </c>
      <c r="F20" s="51">
        <f>SUMIF(Parts_Purchase[[#All],[Part Code]],'Inventory Check'!A20,Parts_Purchase[[#All],[Qty In]])</f>
        <v>2</v>
      </c>
      <c r="G20" s="51">
        <f>SUMIF(Job_Cards[[#All],[Part Code Issued]],'Inventory Check'!A20,Job_Cards[[#All],[Part Qty]])</f>
        <v>0</v>
      </c>
      <c r="H20" s="51">
        <f t="shared" si="4"/>
        <v>2</v>
      </c>
      <c r="I20" s="52">
        <f t="shared" si="5"/>
        <v>1684</v>
      </c>
    </row>
    <row r="21" spans="1:9" x14ac:dyDescent="0.35">
      <c r="A21" s="48" t="s">
        <v>1437</v>
      </c>
      <c r="B21" s="48" t="s">
        <v>1441</v>
      </c>
      <c r="C21" s="48" t="s">
        <v>1081</v>
      </c>
      <c r="D21" s="48">
        <v>170</v>
      </c>
      <c r="E21" s="48">
        <v>2380</v>
      </c>
      <c r="F21" s="51">
        <f>SUMIF(Parts_Purchase[[#All],[Part Code]],'Inventory Check'!A21,Parts_Purchase[[#All],[Qty In]])</f>
        <v>14</v>
      </c>
      <c r="G21" s="51">
        <f>SUMIF(Job_Cards[[#All],[Part Code Issued]],'Inventory Check'!A21,Job_Cards[[#All],[Part Qty]])</f>
        <v>4</v>
      </c>
      <c r="H21" s="51">
        <f t="shared" si="4"/>
        <v>10</v>
      </c>
      <c r="I21" s="52">
        <f t="shared" si="5"/>
        <v>1700</v>
      </c>
    </row>
    <row r="22" spans="1:9" x14ac:dyDescent="0.35">
      <c r="A22" s="48" t="s">
        <v>1436</v>
      </c>
      <c r="B22" s="48" t="s">
        <v>1441</v>
      </c>
      <c r="C22" s="48" t="s">
        <v>1081</v>
      </c>
      <c r="D22" s="48">
        <v>143</v>
      </c>
      <c r="E22" s="48">
        <v>2002</v>
      </c>
      <c r="F22" s="51">
        <f>SUMIF(Parts_Purchase[[#All],[Part Code]],'Inventory Check'!A22,Parts_Purchase[[#All],[Qty In]])</f>
        <v>14</v>
      </c>
      <c r="G22" s="51">
        <f>SUMIF(Job_Cards[[#All],[Part Code Issued]],'Inventory Check'!A22,Job_Cards[[#All],[Part Qty]])</f>
        <v>4</v>
      </c>
      <c r="H22" s="51">
        <f t="shared" si="4"/>
        <v>10</v>
      </c>
      <c r="I22" s="52">
        <f t="shared" si="5"/>
        <v>1430</v>
      </c>
    </row>
    <row r="23" spans="1:9" x14ac:dyDescent="0.35">
      <c r="A23" s="48" t="s">
        <v>1297</v>
      </c>
      <c r="B23" s="48" t="s">
        <v>1298</v>
      </c>
      <c r="C23" s="48" t="s">
        <v>739</v>
      </c>
      <c r="D23" s="48">
        <v>169</v>
      </c>
      <c r="E23" s="48">
        <v>169</v>
      </c>
      <c r="F23" s="51">
        <f>SUMIF(Parts_Purchase[[#All],[Part Code]],'Inventory Check'!A23,Parts_Purchase[[#All],[Qty In]])</f>
        <v>1</v>
      </c>
      <c r="G23" s="51">
        <f>SUMIF(Job_Cards[[#All],[Part Code Issued]],'Inventory Check'!A23,Job_Cards[[#All],[Part Qty]])</f>
        <v>0</v>
      </c>
      <c r="H23" s="51">
        <f t="shared" si="4"/>
        <v>1</v>
      </c>
      <c r="I23" s="52">
        <f t="shared" si="5"/>
        <v>169</v>
      </c>
    </row>
    <row r="24" spans="1:9" x14ac:dyDescent="0.35">
      <c r="A24" s="48" t="s">
        <v>861</v>
      </c>
      <c r="B24" s="48" t="s">
        <v>862</v>
      </c>
      <c r="C24" s="48" t="s">
        <v>1081</v>
      </c>
      <c r="D24" s="48">
        <v>25</v>
      </c>
      <c r="E24" s="48">
        <v>250</v>
      </c>
      <c r="F24" s="51">
        <f>SUMIF(Parts_Purchase[[#All],[Part Code]],'Inventory Check'!A24,Parts_Purchase[[#All],[Qty In]])</f>
        <v>10</v>
      </c>
      <c r="G24" s="51">
        <f>SUMIF(Job_Cards[[#All],[Part Code Issued]],'Inventory Check'!A24,Job_Cards[[#All],[Part Qty]])</f>
        <v>2</v>
      </c>
      <c r="H24" s="51">
        <f t="shared" ref="H24:H87" si="6">F24-G24</f>
        <v>8</v>
      </c>
      <c r="I24" s="52">
        <f t="shared" ref="I24:I87" si="7">IFERROR(H24*D24,0)</f>
        <v>200</v>
      </c>
    </row>
    <row r="25" spans="1:9" x14ac:dyDescent="0.35">
      <c r="A25" s="48" t="s">
        <v>1240</v>
      </c>
      <c r="B25" s="48" t="s">
        <v>1241</v>
      </c>
      <c r="C25" s="48" t="s">
        <v>1242</v>
      </c>
      <c r="D25" s="48">
        <v>60</v>
      </c>
      <c r="E25" s="48">
        <v>240</v>
      </c>
      <c r="F25" s="51">
        <f>SUMIF(Parts_Purchase[[#All],[Part Code]],'Inventory Check'!A25,Parts_Purchase[[#All],[Qty In]])</f>
        <v>4</v>
      </c>
      <c r="G25" s="51">
        <f>SUMIF(Job_Cards[[#All],[Part Code Issued]],'Inventory Check'!A25,Job_Cards[[#All],[Part Qty]])</f>
        <v>2</v>
      </c>
      <c r="H25" s="51">
        <f t="shared" si="6"/>
        <v>2</v>
      </c>
      <c r="I25" s="52">
        <f t="shared" si="7"/>
        <v>120</v>
      </c>
    </row>
    <row r="26" spans="1:9" x14ac:dyDescent="0.35">
      <c r="A26" s="48" t="s">
        <v>1238</v>
      </c>
      <c r="B26" s="48" t="s">
        <v>1239</v>
      </c>
      <c r="C26" s="48" t="s">
        <v>1251</v>
      </c>
      <c r="D26" s="48">
        <v>108</v>
      </c>
      <c r="E26" s="48">
        <v>432</v>
      </c>
      <c r="F26" s="51">
        <f>SUMIF(Parts_Purchase[[#All],[Part Code]],'Inventory Check'!A26,Parts_Purchase[[#All],[Qty In]])</f>
        <v>4</v>
      </c>
      <c r="G26" s="51">
        <f>SUMIF(Job_Cards[[#All],[Part Code Issued]],'Inventory Check'!A26,Job_Cards[[#All],[Part Qty]])</f>
        <v>0</v>
      </c>
      <c r="H26" s="51">
        <f t="shared" si="6"/>
        <v>4</v>
      </c>
      <c r="I26" s="52">
        <f t="shared" si="7"/>
        <v>432</v>
      </c>
    </row>
    <row r="27" spans="1:9" x14ac:dyDescent="0.35">
      <c r="A27" s="48" t="s">
        <v>106</v>
      </c>
      <c r="B27" s="48" t="s">
        <v>339</v>
      </c>
      <c r="C27" s="48" t="s">
        <v>1053</v>
      </c>
      <c r="D27" s="48">
        <v>9</v>
      </c>
      <c r="E27" s="48">
        <v>594</v>
      </c>
      <c r="F27" s="51">
        <f>SUMIF(Parts_Purchase[[#All],[Part Code]],'Inventory Check'!A27,Parts_Purchase[[#All],[Qty In]])</f>
        <v>66</v>
      </c>
      <c r="G27" s="51">
        <f>SUMIF(Job_Cards[[#All],[Part Code Issued]],'Inventory Check'!A27,Job_Cards[[#All],[Part Qty]])</f>
        <v>37</v>
      </c>
      <c r="H27" s="51">
        <f t="shared" si="6"/>
        <v>29</v>
      </c>
      <c r="I27" s="52">
        <f t="shared" si="7"/>
        <v>261</v>
      </c>
    </row>
    <row r="28" spans="1:9" x14ac:dyDescent="0.35">
      <c r="A28" s="48" t="s">
        <v>313</v>
      </c>
      <c r="B28" s="48" t="s">
        <v>338</v>
      </c>
      <c r="C28" s="48" t="s">
        <v>1024</v>
      </c>
      <c r="D28" s="48">
        <v>368</v>
      </c>
      <c r="E28" s="48">
        <v>11040</v>
      </c>
      <c r="F28" s="51">
        <f>SUMIF(Parts_Purchase[[#All],[Part Code]],'Inventory Check'!A28,Parts_Purchase[[#All],[Qty In]])</f>
        <v>30</v>
      </c>
      <c r="G28" s="51">
        <f>SUMIF(Job_Cards[[#All],[Part Code Issued]],'Inventory Check'!A28,Job_Cards[[#All],[Part Qty]])</f>
        <v>22</v>
      </c>
      <c r="H28" s="51">
        <f t="shared" si="6"/>
        <v>8</v>
      </c>
      <c r="I28" s="52">
        <f t="shared" si="7"/>
        <v>2944</v>
      </c>
    </row>
    <row r="29" spans="1:9" x14ac:dyDescent="0.35">
      <c r="A29" s="48" t="s">
        <v>495</v>
      </c>
      <c r="B29" s="48" t="s">
        <v>496</v>
      </c>
      <c r="C29" s="48" t="s">
        <v>1200</v>
      </c>
      <c r="D29" s="48">
        <v>5</v>
      </c>
      <c r="E29" s="48">
        <v>80</v>
      </c>
      <c r="F29" s="51">
        <f>SUMIF(Parts_Purchase[[#All],[Part Code]],'Inventory Check'!A29,Parts_Purchase[[#All],[Qty In]])</f>
        <v>16</v>
      </c>
      <c r="G29" s="51">
        <f>SUMIF(Job_Cards[[#All],[Part Code Issued]],'Inventory Check'!A29,Job_Cards[[#All],[Part Qty]])</f>
        <v>3</v>
      </c>
      <c r="H29" s="51">
        <f t="shared" si="6"/>
        <v>13</v>
      </c>
      <c r="I29" s="52">
        <f t="shared" si="7"/>
        <v>65</v>
      </c>
    </row>
    <row r="30" spans="1:9" x14ac:dyDescent="0.35">
      <c r="A30" s="48" t="s">
        <v>1289</v>
      </c>
      <c r="B30" s="48" t="s">
        <v>1243</v>
      </c>
      <c r="C30" s="48" t="s">
        <v>1249</v>
      </c>
      <c r="D30" s="48">
        <v>712</v>
      </c>
      <c r="E30" s="48">
        <v>1424</v>
      </c>
      <c r="F30" s="51">
        <f>SUMIF(Parts_Purchase[[#All],[Part Code]],'Inventory Check'!A30,Parts_Purchase[[#All],[Qty In]])</f>
        <v>2</v>
      </c>
      <c r="G30" s="51">
        <f>SUMIF(Job_Cards[[#All],[Part Code Issued]],'Inventory Check'!A30,Job_Cards[[#All],[Part Qty]])</f>
        <v>1</v>
      </c>
      <c r="H30" s="51">
        <f t="shared" si="6"/>
        <v>1</v>
      </c>
      <c r="I30" s="52">
        <f t="shared" si="7"/>
        <v>712</v>
      </c>
    </row>
    <row r="31" spans="1:9" x14ac:dyDescent="0.35">
      <c r="A31" s="48" t="s">
        <v>457</v>
      </c>
      <c r="B31" s="48" t="s">
        <v>457</v>
      </c>
      <c r="C31" s="48" t="s">
        <v>718</v>
      </c>
      <c r="D31" s="48">
        <v>39</v>
      </c>
      <c r="E31" s="48">
        <v>390</v>
      </c>
      <c r="F31" s="51">
        <f>SUMIF(Parts_Purchase[[#All],[Part Code]],'Inventory Check'!A31,Parts_Purchase[[#All],[Qty In]])</f>
        <v>10</v>
      </c>
      <c r="G31" s="51">
        <f>SUMIF(Job_Cards[[#All],[Part Code Issued]],'Inventory Check'!A31,Job_Cards[[#All],[Part Qty]])</f>
        <v>10</v>
      </c>
      <c r="H31" s="51">
        <f t="shared" si="6"/>
        <v>0</v>
      </c>
      <c r="I31" s="52">
        <f t="shared" si="7"/>
        <v>0</v>
      </c>
    </row>
    <row r="32" spans="1:9" x14ac:dyDescent="0.35">
      <c r="A32" s="48" t="s">
        <v>884</v>
      </c>
      <c r="B32" s="48" t="s">
        <v>884</v>
      </c>
      <c r="C32" s="48" t="s">
        <v>718</v>
      </c>
      <c r="D32" s="48">
        <v>70</v>
      </c>
      <c r="E32" s="48">
        <v>70</v>
      </c>
      <c r="F32" s="51">
        <f>SUMIF(Parts_Purchase[[#All],[Part Code]],'Inventory Check'!A32,Parts_Purchase[[#All],[Qty In]])</f>
        <v>1</v>
      </c>
      <c r="G32" s="51">
        <f>SUMIF(Job_Cards[[#All],[Part Code Issued]],'Inventory Check'!A32,Job_Cards[[#All],[Part Qty]])</f>
        <v>1</v>
      </c>
      <c r="H32" s="51">
        <f t="shared" si="6"/>
        <v>0</v>
      </c>
      <c r="I32" s="52">
        <f t="shared" si="7"/>
        <v>0</v>
      </c>
    </row>
    <row r="33" spans="1:9" x14ac:dyDescent="0.35">
      <c r="A33" s="48" t="s">
        <v>662</v>
      </c>
      <c r="B33" s="48" t="s">
        <v>662</v>
      </c>
      <c r="C33" s="48" t="s">
        <v>717</v>
      </c>
      <c r="D33" s="48">
        <v>341</v>
      </c>
      <c r="E33" s="48">
        <v>9889</v>
      </c>
      <c r="F33" s="51">
        <f>SUMIF(Parts_Purchase[[#All],[Part Code]],'Inventory Check'!A33,Parts_Purchase[[#All],[Qty In]])</f>
        <v>29</v>
      </c>
      <c r="G33" s="51">
        <f>SUMIF(Job_Cards[[#All],[Part Code Issued]],'Inventory Check'!A33,Job_Cards[[#All],[Part Qty]])</f>
        <v>12</v>
      </c>
      <c r="H33" s="51">
        <f t="shared" si="6"/>
        <v>17</v>
      </c>
      <c r="I33" s="52">
        <f t="shared" si="7"/>
        <v>5797</v>
      </c>
    </row>
    <row r="34" spans="1:9" x14ac:dyDescent="0.35">
      <c r="A34" s="48" t="s">
        <v>493</v>
      </c>
      <c r="B34" s="48" t="s">
        <v>494</v>
      </c>
      <c r="C34" s="48" t="s">
        <v>1270</v>
      </c>
      <c r="D34" s="48">
        <v>6</v>
      </c>
      <c r="E34" s="48">
        <v>36</v>
      </c>
      <c r="F34" s="51">
        <f>SUMIF(Parts_Purchase[[#All],[Part Code]],'Inventory Check'!A34,Parts_Purchase[[#All],[Qty In]])</f>
        <v>6</v>
      </c>
      <c r="G34" s="51">
        <f>SUMIF(Job_Cards[[#All],[Part Code Issued]],'Inventory Check'!A34,Job_Cards[[#All],[Part Qty]])</f>
        <v>0</v>
      </c>
      <c r="H34" s="51">
        <f t="shared" si="6"/>
        <v>6</v>
      </c>
      <c r="I34" s="52">
        <f t="shared" si="7"/>
        <v>36</v>
      </c>
    </row>
    <row r="35" spans="1:9" x14ac:dyDescent="0.35">
      <c r="A35" s="48" t="s">
        <v>1630</v>
      </c>
      <c r="B35" s="48" t="s">
        <v>1632</v>
      </c>
      <c r="C35" s="48" t="s">
        <v>1145</v>
      </c>
      <c r="D35" s="48">
        <v>32</v>
      </c>
      <c r="E35" s="48">
        <v>64</v>
      </c>
      <c r="F35" s="51">
        <f>SUMIF(Parts_Purchase[[#All],[Part Code]],'Inventory Check'!A35,Parts_Purchase[[#All],[Qty In]])</f>
        <v>2</v>
      </c>
      <c r="G35" s="51">
        <f>SUMIF(Job_Cards[[#All],[Part Code Issued]],'Inventory Check'!A35,Job_Cards[[#All],[Part Qty]])</f>
        <v>0</v>
      </c>
      <c r="H35" s="51">
        <f t="shared" si="6"/>
        <v>2</v>
      </c>
      <c r="I35" s="52">
        <f t="shared" si="7"/>
        <v>64</v>
      </c>
    </row>
    <row r="36" spans="1:9" x14ac:dyDescent="0.35">
      <c r="A36" s="48" t="s">
        <v>867</v>
      </c>
      <c r="B36" s="48" t="s">
        <v>868</v>
      </c>
      <c r="C36" s="48" t="s">
        <v>1077</v>
      </c>
      <c r="D36" s="48">
        <v>309</v>
      </c>
      <c r="E36" s="48">
        <v>618</v>
      </c>
      <c r="F36" s="51">
        <f>SUMIF(Parts_Purchase[[#All],[Part Code]],'Inventory Check'!A36,Parts_Purchase[[#All],[Qty In]])</f>
        <v>2</v>
      </c>
      <c r="G36" s="51">
        <f>SUMIF(Job_Cards[[#All],[Part Code Issued]],'Inventory Check'!A36,Job_Cards[[#All],[Part Qty]])</f>
        <v>0</v>
      </c>
      <c r="H36" s="51">
        <f t="shared" si="6"/>
        <v>2</v>
      </c>
      <c r="I36" s="52">
        <f t="shared" si="7"/>
        <v>618</v>
      </c>
    </row>
    <row r="37" spans="1:9" x14ac:dyDescent="0.35">
      <c r="A37" s="48" t="s">
        <v>431</v>
      </c>
      <c r="B37" s="48" t="s">
        <v>432</v>
      </c>
      <c r="C37" s="48" t="s">
        <v>1026</v>
      </c>
      <c r="D37" s="48">
        <v>19</v>
      </c>
      <c r="E37" s="48">
        <v>190</v>
      </c>
      <c r="F37" s="51">
        <f>SUMIF(Parts_Purchase[[#All],[Part Code]],'Inventory Check'!A37,Parts_Purchase[[#All],[Qty In]])</f>
        <v>10</v>
      </c>
      <c r="G37" s="51">
        <f>SUMIF(Job_Cards[[#All],[Part Code Issued]],'Inventory Check'!A37,Job_Cards[[#All],[Part Qty]])</f>
        <v>3</v>
      </c>
      <c r="H37" s="51">
        <f t="shared" si="6"/>
        <v>7</v>
      </c>
      <c r="I37" s="52">
        <f t="shared" si="7"/>
        <v>133</v>
      </c>
    </row>
    <row r="38" spans="1:9" x14ac:dyDescent="0.35">
      <c r="A38" s="48" t="s">
        <v>517</v>
      </c>
      <c r="B38" s="48" t="s">
        <v>518</v>
      </c>
      <c r="C38" s="48" t="s">
        <v>1048</v>
      </c>
      <c r="D38" s="48">
        <v>81</v>
      </c>
      <c r="E38" s="48">
        <v>405</v>
      </c>
      <c r="F38" s="51">
        <f>SUMIF(Parts_Purchase[[#All],[Part Code]],'Inventory Check'!A38,Parts_Purchase[[#All],[Qty In]])</f>
        <v>5</v>
      </c>
      <c r="G38" s="51">
        <f>SUMIF(Job_Cards[[#All],[Part Code Issued]],'Inventory Check'!A38,Job_Cards[[#All],[Part Qty]])</f>
        <v>1</v>
      </c>
      <c r="H38" s="51">
        <f t="shared" si="6"/>
        <v>4</v>
      </c>
      <c r="I38" s="52">
        <f t="shared" si="7"/>
        <v>324</v>
      </c>
    </row>
    <row r="39" spans="1:9" x14ac:dyDescent="0.35">
      <c r="A39" s="48" t="s">
        <v>301</v>
      </c>
      <c r="B39" s="48" t="s">
        <v>305</v>
      </c>
      <c r="C39" s="48" t="s">
        <v>1081</v>
      </c>
      <c r="D39" s="48">
        <v>17</v>
      </c>
      <c r="E39" s="48">
        <v>374</v>
      </c>
      <c r="F39" s="51">
        <f>SUMIF(Parts_Purchase[[#All],[Part Code]],'Inventory Check'!A39,Parts_Purchase[[#All],[Qty In]])</f>
        <v>22</v>
      </c>
      <c r="G39" s="51">
        <f>SUMIF(Job_Cards[[#All],[Part Code Issued]],'Inventory Check'!A39,Job_Cards[[#All],[Part Qty]])</f>
        <v>11</v>
      </c>
      <c r="H39" s="51">
        <f t="shared" si="6"/>
        <v>11</v>
      </c>
      <c r="I39" s="52">
        <f t="shared" si="7"/>
        <v>187</v>
      </c>
    </row>
    <row r="40" spans="1:9" x14ac:dyDescent="0.35">
      <c r="A40" s="48" t="s">
        <v>486</v>
      </c>
      <c r="B40" s="48" t="s">
        <v>490</v>
      </c>
      <c r="C40" s="48" t="s">
        <v>1516</v>
      </c>
      <c r="D40" s="48">
        <v>44</v>
      </c>
      <c r="E40" s="48">
        <v>264</v>
      </c>
      <c r="F40" s="51">
        <f>SUMIF(Parts_Purchase[[#All],[Part Code]],'Inventory Check'!A40,Parts_Purchase[[#All],[Qty In]])</f>
        <v>6</v>
      </c>
      <c r="G40" s="51">
        <f>SUMIF(Job_Cards[[#All],[Part Code Issued]],'Inventory Check'!A40,Job_Cards[[#All],[Part Qty]])</f>
        <v>1</v>
      </c>
      <c r="H40" s="51">
        <f t="shared" si="6"/>
        <v>5</v>
      </c>
      <c r="I40" s="52">
        <f t="shared" si="7"/>
        <v>220</v>
      </c>
    </row>
    <row r="41" spans="1:9" x14ac:dyDescent="0.35">
      <c r="A41" s="48" t="s">
        <v>1614</v>
      </c>
      <c r="B41" s="48" t="s">
        <v>1625</v>
      </c>
      <c r="C41" s="48" t="s">
        <v>1615</v>
      </c>
      <c r="D41" s="48">
        <v>20</v>
      </c>
      <c r="E41" s="48">
        <v>160</v>
      </c>
      <c r="F41" s="51">
        <f>SUMIF(Parts_Purchase[[#All],[Part Code]],'Inventory Check'!A41,Parts_Purchase[[#All],[Qty In]])</f>
        <v>8</v>
      </c>
      <c r="G41" s="51">
        <f>SUMIF(Job_Cards[[#All],[Part Code Issued]],'Inventory Check'!A41,Job_Cards[[#All],[Part Qty]])</f>
        <v>0</v>
      </c>
      <c r="H41" s="51">
        <f t="shared" si="6"/>
        <v>8</v>
      </c>
      <c r="I41" s="52">
        <f t="shared" si="7"/>
        <v>160</v>
      </c>
    </row>
    <row r="42" spans="1:9" x14ac:dyDescent="0.35">
      <c r="A42" s="48" t="s">
        <v>1214</v>
      </c>
      <c r="B42" s="48" t="s">
        <v>1215</v>
      </c>
      <c r="C42" s="48" t="s">
        <v>1126</v>
      </c>
      <c r="D42" s="48">
        <v>197</v>
      </c>
      <c r="E42" s="48">
        <v>985</v>
      </c>
      <c r="F42" s="51">
        <f>SUMIF(Parts_Purchase[[#All],[Part Code]],'Inventory Check'!A42,Parts_Purchase[[#All],[Qty In]])</f>
        <v>5</v>
      </c>
      <c r="G42" s="51">
        <f>SUMIF(Job_Cards[[#All],[Part Code Issued]],'Inventory Check'!A42,Job_Cards[[#All],[Part Qty]])</f>
        <v>2</v>
      </c>
      <c r="H42" s="51">
        <f t="shared" si="6"/>
        <v>3</v>
      </c>
      <c r="I42" s="52">
        <f t="shared" si="7"/>
        <v>591</v>
      </c>
    </row>
    <row r="43" spans="1:9" x14ac:dyDescent="0.35">
      <c r="A43" s="48" t="s">
        <v>487</v>
      </c>
      <c r="B43" s="48" t="s">
        <v>556</v>
      </c>
      <c r="C43" s="48" t="s">
        <v>1145</v>
      </c>
      <c r="D43" s="48">
        <v>94</v>
      </c>
      <c r="E43" s="48">
        <v>752</v>
      </c>
      <c r="F43" s="51">
        <f>SUMIF(Parts_Purchase[[#All],[Part Code]],'Inventory Check'!A43,Parts_Purchase[[#All],[Qty In]])</f>
        <v>8</v>
      </c>
      <c r="G43" s="51">
        <f>SUMIF(Job_Cards[[#All],[Part Code Issued]],'Inventory Check'!A43,Job_Cards[[#All],[Part Qty]])</f>
        <v>5</v>
      </c>
      <c r="H43" s="51">
        <f t="shared" si="6"/>
        <v>3</v>
      </c>
      <c r="I43" s="52">
        <f t="shared" si="7"/>
        <v>282</v>
      </c>
    </row>
    <row r="44" spans="1:9" x14ac:dyDescent="0.35">
      <c r="A44" s="48" t="s">
        <v>869</v>
      </c>
      <c r="B44" s="48" t="s">
        <v>870</v>
      </c>
      <c r="C44" s="48" t="s">
        <v>1081</v>
      </c>
      <c r="D44" s="48">
        <v>62</v>
      </c>
      <c r="E44" s="48">
        <v>186</v>
      </c>
      <c r="F44" s="51">
        <f>SUMIF(Parts_Purchase[[#All],[Part Code]],'Inventory Check'!A44,Parts_Purchase[[#All],[Qty In]])</f>
        <v>3</v>
      </c>
      <c r="G44" s="51">
        <f>SUMIF(Job_Cards[[#All],[Part Code Issued]],'Inventory Check'!A44,Job_Cards[[#All],[Part Qty]])</f>
        <v>0</v>
      </c>
      <c r="H44" s="51">
        <f t="shared" si="6"/>
        <v>3</v>
      </c>
      <c r="I44" s="52">
        <f t="shared" si="7"/>
        <v>186</v>
      </c>
    </row>
    <row r="45" spans="1:9" x14ac:dyDescent="0.35">
      <c r="A45" s="48" t="s">
        <v>957</v>
      </c>
      <c r="B45" s="48" t="s">
        <v>958</v>
      </c>
      <c r="C45" s="48" t="s">
        <v>1242</v>
      </c>
      <c r="D45" s="48">
        <v>52</v>
      </c>
      <c r="E45" s="48">
        <v>728</v>
      </c>
      <c r="F45" s="51">
        <f>SUMIF(Parts_Purchase[[#All],[Part Code]],'Inventory Check'!A45,Parts_Purchase[[#All],[Qty In]])</f>
        <v>14</v>
      </c>
      <c r="G45" s="51">
        <f>SUMIF(Job_Cards[[#All],[Part Code Issued]],'Inventory Check'!A45,Job_Cards[[#All],[Part Qty]])</f>
        <v>8</v>
      </c>
      <c r="H45" s="51">
        <f t="shared" si="6"/>
        <v>6</v>
      </c>
      <c r="I45" s="52">
        <f t="shared" si="7"/>
        <v>312</v>
      </c>
    </row>
    <row r="46" spans="1:9" x14ac:dyDescent="0.35">
      <c r="A46" s="48" t="s">
        <v>857</v>
      </c>
      <c r="B46" s="48" t="s">
        <v>1071</v>
      </c>
      <c r="C46" s="48" t="s">
        <v>1070</v>
      </c>
      <c r="D46" s="48">
        <v>616</v>
      </c>
      <c r="E46" s="48">
        <v>1848</v>
      </c>
      <c r="F46" s="51">
        <f>SUMIF(Parts_Purchase[[#All],[Part Code]],'Inventory Check'!A46,Parts_Purchase[[#All],[Qty In]])</f>
        <v>3</v>
      </c>
      <c r="G46" s="51">
        <f>SUMIF(Job_Cards[[#All],[Part Code Issued]],'Inventory Check'!A46,Job_Cards[[#All],[Part Qty]])</f>
        <v>2</v>
      </c>
      <c r="H46" s="51">
        <f t="shared" si="6"/>
        <v>1</v>
      </c>
      <c r="I46" s="52">
        <f t="shared" si="7"/>
        <v>616</v>
      </c>
    </row>
    <row r="47" spans="1:9" x14ac:dyDescent="0.35">
      <c r="A47" s="48" t="s">
        <v>141</v>
      </c>
      <c r="B47" s="48" t="s">
        <v>354</v>
      </c>
      <c r="C47" s="48" t="s">
        <v>1070</v>
      </c>
      <c r="D47" s="48">
        <v>592</v>
      </c>
      <c r="E47" s="48">
        <v>3552</v>
      </c>
      <c r="F47" s="51">
        <f>SUMIF(Parts_Purchase[[#All],[Part Code]],'Inventory Check'!A47,Parts_Purchase[[#All],[Qty In]])</f>
        <v>6</v>
      </c>
      <c r="G47" s="51">
        <f>SUMIF(Job_Cards[[#All],[Part Code Issued]],'Inventory Check'!A47,Job_Cards[[#All],[Part Qty]])</f>
        <v>0</v>
      </c>
      <c r="H47" s="51">
        <f t="shared" si="6"/>
        <v>6</v>
      </c>
      <c r="I47" s="52">
        <f t="shared" si="7"/>
        <v>3552</v>
      </c>
    </row>
    <row r="48" spans="1:9" x14ac:dyDescent="0.35">
      <c r="A48" s="48" t="s">
        <v>818</v>
      </c>
      <c r="B48" s="48" t="s">
        <v>819</v>
      </c>
      <c r="C48" s="48" t="s">
        <v>713</v>
      </c>
      <c r="D48" s="48">
        <v>112</v>
      </c>
      <c r="E48" s="48">
        <v>224</v>
      </c>
      <c r="F48" s="51">
        <f>SUMIF(Parts_Purchase[[#All],[Part Code]],'Inventory Check'!A48,Parts_Purchase[[#All],[Qty In]])</f>
        <v>2</v>
      </c>
      <c r="G48" s="51">
        <f>SUMIF(Job_Cards[[#All],[Part Code Issued]],'Inventory Check'!A48,Job_Cards[[#All],[Part Qty]])</f>
        <v>1</v>
      </c>
      <c r="H48" s="51">
        <f t="shared" si="6"/>
        <v>1</v>
      </c>
      <c r="I48" s="52">
        <f t="shared" si="7"/>
        <v>112</v>
      </c>
    </row>
    <row r="49" spans="1:9" x14ac:dyDescent="0.35">
      <c r="A49" s="48" t="s">
        <v>816</v>
      </c>
      <c r="B49" s="48" t="s">
        <v>817</v>
      </c>
      <c r="C49" s="48" t="s">
        <v>713</v>
      </c>
      <c r="D49" s="48">
        <v>500</v>
      </c>
      <c r="E49" s="48">
        <v>1000</v>
      </c>
      <c r="F49" s="51">
        <f>SUMIF(Parts_Purchase[[#All],[Part Code]],'Inventory Check'!A49,Parts_Purchase[[#All],[Qty In]])</f>
        <v>2</v>
      </c>
      <c r="G49" s="51">
        <f>SUMIF(Job_Cards[[#All],[Part Code Issued]],'Inventory Check'!A49,Job_Cards[[#All],[Part Qty]])</f>
        <v>0</v>
      </c>
      <c r="H49" s="51">
        <f t="shared" si="6"/>
        <v>2</v>
      </c>
      <c r="I49" s="52">
        <f t="shared" si="7"/>
        <v>1000</v>
      </c>
    </row>
    <row r="50" spans="1:9" x14ac:dyDescent="0.35">
      <c r="A50" s="48" t="s">
        <v>302</v>
      </c>
      <c r="B50" s="48" t="s">
        <v>306</v>
      </c>
      <c r="C50" s="48" t="s">
        <v>1070</v>
      </c>
      <c r="D50" s="48">
        <v>643</v>
      </c>
      <c r="E50" s="48">
        <v>643</v>
      </c>
      <c r="F50" s="51">
        <f>SUMIF(Parts_Purchase[[#All],[Part Code]],'Inventory Check'!A50,Parts_Purchase[[#All],[Qty In]])</f>
        <v>1</v>
      </c>
      <c r="G50" s="51">
        <f>SUMIF(Job_Cards[[#All],[Part Code Issued]],'Inventory Check'!A50,Job_Cards[[#All],[Part Qty]])</f>
        <v>0</v>
      </c>
      <c r="H50" s="51">
        <f t="shared" si="6"/>
        <v>1</v>
      </c>
      <c r="I50" s="52">
        <f t="shared" si="7"/>
        <v>643</v>
      </c>
    </row>
    <row r="51" spans="1:9" x14ac:dyDescent="0.35">
      <c r="A51" s="48" t="s">
        <v>604</v>
      </c>
      <c r="B51" s="48" t="s">
        <v>605</v>
      </c>
      <c r="C51" s="48" t="s">
        <v>719</v>
      </c>
      <c r="D51" s="48">
        <v>735</v>
      </c>
      <c r="E51" s="48">
        <v>735</v>
      </c>
      <c r="F51" s="51">
        <f>SUMIF(Parts_Purchase[[#All],[Part Code]],'Inventory Check'!A51,Parts_Purchase[[#All],[Qty In]])</f>
        <v>1</v>
      </c>
      <c r="G51" s="51">
        <f>SUMIF(Job_Cards[[#All],[Part Code Issued]],'Inventory Check'!A51,Job_Cards[[#All],[Part Qty]])</f>
        <v>1</v>
      </c>
      <c r="H51" s="51">
        <f t="shared" si="6"/>
        <v>0</v>
      </c>
      <c r="I51" s="52">
        <f t="shared" si="7"/>
        <v>0</v>
      </c>
    </row>
    <row r="52" spans="1:9" x14ac:dyDescent="0.35">
      <c r="A52" s="48" t="s">
        <v>408</v>
      </c>
      <c r="B52" s="48" t="s">
        <v>409</v>
      </c>
      <c r="C52" s="48" t="s">
        <v>1054</v>
      </c>
      <c r="D52" s="48">
        <v>40</v>
      </c>
      <c r="E52" s="48">
        <v>560</v>
      </c>
      <c r="F52" s="51">
        <f>SUMIF(Parts_Purchase[[#All],[Part Code]],'Inventory Check'!A52,Parts_Purchase[[#All],[Qty In]])</f>
        <v>14</v>
      </c>
      <c r="G52" s="51">
        <f>SUMIF(Job_Cards[[#All],[Part Code Issued]],'Inventory Check'!A52,Job_Cards[[#All],[Part Qty]])</f>
        <v>9</v>
      </c>
      <c r="H52" s="51">
        <f t="shared" si="6"/>
        <v>5</v>
      </c>
      <c r="I52" s="52">
        <f t="shared" si="7"/>
        <v>200</v>
      </c>
    </row>
    <row r="53" spans="1:9" x14ac:dyDescent="0.35">
      <c r="A53" s="48" t="s">
        <v>1677</v>
      </c>
      <c r="B53" s="48" t="s">
        <v>1726</v>
      </c>
      <c r="C53" s="48" t="s">
        <v>1251</v>
      </c>
      <c r="D53" s="48">
        <v>2771</v>
      </c>
      <c r="E53" s="48">
        <v>2771</v>
      </c>
      <c r="F53" s="51">
        <f>SUMIF(Parts_Purchase[[#All],[Part Code]],'Inventory Check'!A53,Parts_Purchase[[#All],[Qty In]])</f>
        <v>1</v>
      </c>
      <c r="G53" s="51">
        <f>SUMIF(Job_Cards[[#All],[Part Code Issued]],'Inventory Check'!A53,Job_Cards[[#All],[Part Qty]])</f>
        <v>1</v>
      </c>
      <c r="H53" s="51">
        <f t="shared" si="6"/>
        <v>0</v>
      </c>
      <c r="I53" s="52">
        <f t="shared" si="7"/>
        <v>0</v>
      </c>
    </row>
    <row r="54" spans="1:9" x14ac:dyDescent="0.35">
      <c r="A54" s="48" t="s">
        <v>992</v>
      </c>
      <c r="B54" s="48" t="s">
        <v>993</v>
      </c>
      <c r="C54" s="48" t="s">
        <v>1055</v>
      </c>
      <c r="D54" s="48">
        <v>47</v>
      </c>
      <c r="E54" s="48">
        <v>1128</v>
      </c>
      <c r="F54" s="51">
        <f>SUMIF(Parts_Purchase[[#All],[Part Code]],'Inventory Check'!A54,Parts_Purchase[[#All],[Qty In]])</f>
        <v>24</v>
      </c>
      <c r="G54" s="51">
        <f>SUMIF(Job_Cards[[#All],[Part Code Issued]],'Inventory Check'!A54,Job_Cards[[#All],[Part Qty]])</f>
        <v>3</v>
      </c>
      <c r="H54" s="51">
        <f t="shared" si="6"/>
        <v>21</v>
      </c>
      <c r="I54" s="52">
        <f t="shared" si="7"/>
        <v>987</v>
      </c>
    </row>
    <row r="55" spans="1:9" x14ac:dyDescent="0.35">
      <c r="A55" s="48" t="s">
        <v>406</v>
      </c>
      <c r="B55" s="48" t="s">
        <v>407</v>
      </c>
      <c r="C55" s="48" t="s">
        <v>1055</v>
      </c>
      <c r="D55" s="48">
        <v>43</v>
      </c>
      <c r="E55" s="48">
        <v>1032</v>
      </c>
      <c r="F55" s="51">
        <f>SUMIF(Parts_Purchase[[#All],[Part Code]],'Inventory Check'!A55,Parts_Purchase[[#All],[Qty In]])</f>
        <v>24</v>
      </c>
      <c r="G55" s="51">
        <f>SUMIF(Job_Cards[[#All],[Part Code Issued]],'Inventory Check'!A55,Job_Cards[[#All],[Part Qty]])</f>
        <v>7</v>
      </c>
      <c r="H55" s="51">
        <f t="shared" si="6"/>
        <v>17</v>
      </c>
      <c r="I55" s="52">
        <f t="shared" si="7"/>
        <v>731</v>
      </c>
    </row>
    <row r="56" spans="1:9" x14ac:dyDescent="0.35">
      <c r="A56" s="48" t="s">
        <v>491</v>
      </c>
      <c r="B56" s="48" t="s">
        <v>492</v>
      </c>
      <c r="C56" s="48" t="s">
        <v>1516</v>
      </c>
      <c r="D56" s="48">
        <v>11</v>
      </c>
      <c r="E56" s="48">
        <v>66</v>
      </c>
      <c r="F56" s="51">
        <f>SUMIF(Parts_Purchase[[#All],[Part Code]],'Inventory Check'!A56,Parts_Purchase[[#All],[Qty In]])</f>
        <v>6</v>
      </c>
      <c r="G56" s="51">
        <f>SUMIF(Job_Cards[[#All],[Part Code Issued]],'Inventory Check'!A56,Job_Cards[[#All],[Part Qty]])</f>
        <v>0</v>
      </c>
      <c r="H56" s="51">
        <f t="shared" si="6"/>
        <v>6</v>
      </c>
      <c r="I56" s="52">
        <f t="shared" si="7"/>
        <v>66</v>
      </c>
    </row>
    <row r="57" spans="1:9" x14ac:dyDescent="0.35">
      <c r="A57" s="48" t="s">
        <v>872</v>
      </c>
      <c r="B57" s="48" t="s">
        <v>873</v>
      </c>
      <c r="C57" s="48" t="s">
        <v>1020</v>
      </c>
      <c r="D57" s="48">
        <v>217</v>
      </c>
      <c r="E57" s="48">
        <v>1736</v>
      </c>
      <c r="F57" s="51">
        <f>SUMIF(Parts_Purchase[[#All],[Part Code]],'Inventory Check'!A57,Parts_Purchase[[#All],[Qty In]])</f>
        <v>8</v>
      </c>
      <c r="G57" s="51">
        <f>SUMIF(Job_Cards[[#All],[Part Code Issued]],'Inventory Check'!A57,Job_Cards[[#All],[Part Qty]])</f>
        <v>4</v>
      </c>
      <c r="H57" s="51">
        <f t="shared" si="6"/>
        <v>4</v>
      </c>
      <c r="I57" s="52">
        <f t="shared" si="7"/>
        <v>868</v>
      </c>
    </row>
    <row r="58" spans="1:9" x14ac:dyDescent="0.35">
      <c r="A58" s="48" t="s">
        <v>1283</v>
      </c>
      <c r="B58" s="48" t="s">
        <v>1307</v>
      </c>
      <c r="C58" s="48" t="s">
        <v>739</v>
      </c>
      <c r="D58" s="48">
        <v>272</v>
      </c>
      <c r="E58" s="48">
        <v>272</v>
      </c>
      <c r="F58" s="51">
        <f>SUMIF(Parts_Purchase[[#All],[Part Code]],'Inventory Check'!A58,Parts_Purchase[[#All],[Qty In]])</f>
        <v>1</v>
      </c>
      <c r="G58" s="51">
        <f>SUMIF(Job_Cards[[#All],[Part Code Issued]],'Inventory Check'!A58,Job_Cards[[#All],[Part Qty]])</f>
        <v>0</v>
      </c>
      <c r="H58" s="51">
        <f t="shared" si="6"/>
        <v>1</v>
      </c>
      <c r="I58" s="52">
        <f t="shared" si="7"/>
        <v>272</v>
      </c>
    </row>
    <row r="59" spans="1:9" x14ac:dyDescent="0.35">
      <c r="A59" s="48" t="s">
        <v>97</v>
      </c>
      <c r="B59" s="48" t="s">
        <v>419</v>
      </c>
      <c r="C59" s="48" t="s">
        <v>720</v>
      </c>
      <c r="D59" s="48">
        <v>1060</v>
      </c>
      <c r="E59" s="48">
        <v>36040</v>
      </c>
      <c r="F59" s="51">
        <f>SUMIF(Parts_Purchase[[#All],[Part Code]],'Inventory Check'!A59,Parts_Purchase[[#All],[Qty In]])</f>
        <v>34</v>
      </c>
      <c r="G59" s="51">
        <f>SUMIF(Job_Cards[[#All],[Part Code Issued]],'Inventory Check'!A59,Job_Cards[[#All],[Part Qty]])</f>
        <v>22</v>
      </c>
      <c r="H59" s="51">
        <f t="shared" si="6"/>
        <v>12</v>
      </c>
      <c r="I59" s="52">
        <f t="shared" si="7"/>
        <v>12720</v>
      </c>
    </row>
    <row r="60" spans="1:9" x14ac:dyDescent="0.35">
      <c r="A60" s="48" t="s">
        <v>98</v>
      </c>
      <c r="B60" s="48" t="s">
        <v>419</v>
      </c>
      <c r="C60" s="48" t="s">
        <v>720</v>
      </c>
      <c r="D60" s="48">
        <v>711</v>
      </c>
      <c r="E60" s="48">
        <v>24174</v>
      </c>
      <c r="F60" s="51">
        <f>SUMIF(Parts_Purchase[[#All],[Part Code]],'Inventory Check'!A60,Parts_Purchase[[#All],[Qty In]])</f>
        <v>34</v>
      </c>
      <c r="G60" s="51">
        <f>SUMIF(Job_Cards[[#All],[Part Code Issued]],'Inventory Check'!A60,Job_Cards[[#All],[Part Qty]])</f>
        <v>22</v>
      </c>
      <c r="H60" s="51">
        <f t="shared" si="6"/>
        <v>12</v>
      </c>
      <c r="I60" s="52">
        <f t="shared" si="7"/>
        <v>8532</v>
      </c>
    </row>
    <row r="61" spans="1:9" x14ac:dyDescent="0.35">
      <c r="A61" s="48" t="s">
        <v>880</v>
      </c>
      <c r="B61" s="48" t="s">
        <v>881</v>
      </c>
      <c r="C61" s="48" t="s">
        <v>715</v>
      </c>
      <c r="D61" s="48">
        <v>487</v>
      </c>
      <c r="E61" s="48">
        <v>487</v>
      </c>
      <c r="F61" s="51">
        <f>SUMIF(Parts_Purchase[[#All],[Part Code]],'Inventory Check'!A61,Parts_Purchase[[#All],[Qty In]])</f>
        <v>1</v>
      </c>
      <c r="G61" s="51">
        <f>SUMIF(Job_Cards[[#All],[Part Code Issued]],'Inventory Check'!A61,Job_Cards[[#All],[Part Qty]])</f>
        <v>1</v>
      </c>
      <c r="H61" s="51">
        <f t="shared" si="6"/>
        <v>0</v>
      </c>
      <c r="I61" s="52">
        <f t="shared" si="7"/>
        <v>0</v>
      </c>
    </row>
    <row r="62" spans="1:9" x14ac:dyDescent="0.35">
      <c r="A62" s="48" t="s">
        <v>531</v>
      </c>
      <c r="B62" s="48" t="s">
        <v>532</v>
      </c>
      <c r="C62" s="48" t="s">
        <v>1049</v>
      </c>
      <c r="D62" s="48">
        <v>60</v>
      </c>
      <c r="E62" s="48">
        <v>900</v>
      </c>
      <c r="F62" s="51">
        <f>SUMIF(Parts_Purchase[[#All],[Part Code]],'Inventory Check'!A62,Parts_Purchase[[#All],[Qty In]])</f>
        <v>15</v>
      </c>
      <c r="G62" s="51">
        <f>SUMIF(Job_Cards[[#All],[Part Code Issued]],'Inventory Check'!A62,Job_Cards[[#All],[Part Qty]])</f>
        <v>8</v>
      </c>
      <c r="H62" s="51">
        <f t="shared" si="6"/>
        <v>7</v>
      </c>
      <c r="I62" s="52">
        <f t="shared" si="7"/>
        <v>420</v>
      </c>
    </row>
    <row r="63" spans="1:9" x14ac:dyDescent="0.35">
      <c r="A63" s="48" t="s">
        <v>113</v>
      </c>
      <c r="B63" s="48" t="s">
        <v>377</v>
      </c>
      <c r="C63" s="48" t="s">
        <v>721</v>
      </c>
      <c r="D63" s="48">
        <v>2913</v>
      </c>
      <c r="E63" s="48">
        <v>5826</v>
      </c>
      <c r="F63" s="51">
        <f>SUMIF(Parts_Purchase[[#All],[Part Code]],'Inventory Check'!A63,Parts_Purchase[[#All],[Qty In]])</f>
        <v>2</v>
      </c>
      <c r="G63" s="51">
        <f>SUMIF(Job_Cards[[#All],[Part Code Issued]],'Inventory Check'!A63,Job_Cards[[#All],[Part Qty]])</f>
        <v>0</v>
      </c>
      <c r="H63" s="51">
        <f t="shared" si="6"/>
        <v>2</v>
      </c>
      <c r="I63" s="52">
        <f t="shared" si="7"/>
        <v>5826</v>
      </c>
    </row>
    <row r="64" spans="1:9" x14ac:dyDescent="0.35">
      <c r="A64" s="48" t="s">
        <v>1080</v>
      </c>
      <c r="B64" s="48" t="s">
        <v>870</v>
      </c>
      <c r="C64" s="48" t="s">
        <v>1081</v>
      </c>
      <c r="D64" s="48">
        <v>27</v>
      </c>
      <c r="E64" s="48">
        <v>243</v>
      </c>
      <c r="F64" s="51">
        <f>SUMIF(Parts_Purchase[[#All],[Part Code]],'Inventory Check'!A64,Parts_Purchase[[#All],[Qty In]])</f>
        <v>9</v>
      </c>
      <c r="G64" s="51">
        <f>SUMIF(Job_Cards[[#All],[Part Code Issued]],'Inventory Check'!A64,Job_Cards[[#All],[Part Qty]])</f>
        <v>0</v>
      </c>
      <c r="H64" s="51">
        <f t="shared" si="6"/>
        <v>9</v>
      </c>
      <c r="I64" s="52">
        <f t="shared" si="7"/>
        <v>243</v>
      </c>
    </row>
    <row r="65" spans="1:9" x14ac:dyDescent="0.35">
      <c r="A65" s="48" t="s">
        <v>91</v>
      </c>
      <c r="B65" s="48" t="s">
        <v>419</v>
      </c>
      <c r="C65" s="48" t="s">
        <v>722</v>
      </c>
      <c r="D65" s="48">
        <v>1575</v>
      </c>
      <c r="E65" s="48">
        <v>105525</v>
      </c>
      <c r="F65" s="51">
        <f>SUMIF(Parts_Purchase[[#All],[Part Code]],'Inventory Check'!A65,Parts_Purchase[[#All],[Qty In]])</f>
        <v>67</v>
      </c>
      <c r="G65" s="51">
        <f>SUMIF(Job_Cards[[#All],[Part Code Issued]],'Inventory Check'!A65,Job_Cards[[#All],[Part Qty]])</f>
        <v>49</v>
      </c>
      <c r="H65" s="51">
        <f t="shared" si="6"/>
        <v>18</v>
      </c>
      <c r="I65" s="52">
        <f t="shared" si="7"/>
        <v>28350</v>
      </c>
    </row>
    <row r="66" spans="1:9" x14ac:dyDescent="0.35">
      <c r="A66" s="48" t="s">
        <v>1276</v>
      </c>
      <c r="B66" s="48" t="s">
        <v>1277</v>
      </c>
      <c r="C66" s="48" t="s">
        <v>738</v>
      </c>
      <c r="D66" s="48">
        <v>12699</v>
      </c>
      <c r="E66" s="48">
        <v>12699</v>
      </c>
      <c r="F66" s="51">
        <f>SUMIF(Parts_Purchase[[#All],[Part Code]],'Inventory Check'!A66,Parts_Purchase[[#All],[Qty In]])</f>
        <v>1</v>
      </c>
      <c r="G66" s="51">
        <f>SUMIF(Job_Cards[[#All],[Part Code Issued]],'Inventory Check'!A66,Job_Cards[[#All],[Part Qty]])</f>
        <v>1</v>
      </c>
      <c r="H66" s="51">
        <f t="shared" si="6"/>
        <v>0</v>
      </c>
      <c r="I66" s="52">
        <f t="shared" si="7"/>
        <v>0</v>
      </c>
    </row>
    <row r="67" spans="1:9" x14ac:dyDescent="0.35">
      <c r="A67" s="48" t="s">
        <v>1294</v>
      </c>
      <c r="B67" s="48" t="s">
        <v>1295</v>
      </c>
      <c r="C67" s="48" t="s">
        <v>739</v>
      </c>
      <c r="D67" s="48">
        <v>1115</v>
      </c>
      <c r="E67" s="48">
        <v>1115</v>
      </c>
      <c r="F67" s="51">
        <f>SUMIF(Parts_Purchase[[#All],[Part Code]],'Inventory Check'!A67,Parts_Purchase[[#All],[Qty In]])</f>
        <v>1</v>
      </c>
      <c r="G67" s="51">
        <f>SUMIF(Job_Cards[[#All],[Part Code Issued]],'Inventory Check'!A67,Job_Cards[[#All],[Part Qty]])</f>
        <v>0</v>
      </c>
      <c r="H67" s="51">
        <f t="shared" si="6"/>
        <v>1</v>
      </c>
      <c r="I67" s="52">
        <f t="shared" si="7"/>
        <v>1115</v>
      </c>
    </row>
    <row r="68" spans="1:9" x14ac:dyDescent="0.35">
      <c r="A68" s="48" t="s">
        <v>153</v>
      </c>
      <c r="B68" s="48" t="s">
        <v>380</v>
      </c>
      <c r="C68" s="48" t="s">
        <v>739</v>
      </c>
      <c r="D68" s="48">
        <v>2102</v>
      </c>
      <c r="E68" s="48">
        <v>2102</v>
      </c>
      <c r="F68" s="51">
        <f>SUMIF(Parts_Purchase[[#All],[Part Code]],'Inventory Check'!A68,Parts_Purchase[[#All],[Qty In]])</f>
        <v>1</v>
      </c>
      <c r="G68" s="51">
        <f>SUMIF(Job_Cards[[#All],[Part Code Issued]],'Inventory Check'!A68,Job_Cards[[#All],[Part Qty]])</f>
        <v>0</v>
      </c>
      <c r="H68" s="51">
        <f t="shared" si="6"/>
        <v>1</v>
      </c>
      <c r="I68" s="52">
        <f t="shared" si="7"/>
        <v>2102</v>
      </c>
    </row>
    <row r="69" spans="1:9" x14ac:dyDescent="0.35">
      <c r="A69" s="48" t="s">
        <v>151</v>
      </c>
      <c r="B69" s="48" t="s">
        <v>395</v>
      </c>
      <c r="C69" s="48" t="s">
        <v>723</v>
      </c>
      <c r="D69" s="48">
        <v>1085</v>
      </c>
      <c r="E69" s="48">
        <v>0</v>
      </c>
      <c r="F69" s="51">
        <f>SUMIF(Parts_Purchase[[#All],[Part Code]],'Inventory Check'!A69,Parts_Purchase[[#All],[Qty In]])</f>
        <v>0</v>
      </c>
      <c r="G69" s="51">
        <f>SUMIF(Job_Cards[[#All],[Part Code Issued]],'Inventory Check'!A69,Job_Cards[[#All],[Part Qty]])</f>
        <v>0</v>
      </c>
      <c r="H69" s="51">
        <f t="shared" si="6"/>
        <v>0</v>
      </c>
      <c r="I69" s="52">
        <f t="shared" si="7"/>
        <v>0</v>
      </c>
    </row>
    <row r="70" spans="1:9" x14ac:dyDescent="0.35">
      <c r="A70" s="48" t="s">
        <v>422</v>
      </c>
      <c r="B70" s="48" t="s">
        <v>423</v>
      </c>
      <c r="C70" s="48" t="s">
        <v>724</v>
      </c>
      <c r="D70" s="48">
        <v>308</v>
      </c>
      <c r="E70" s="48">
        <v>3388</v>
      </c>
      <c r="F70" s="51">
        <f>SUMIF(Parts_Purchase[[#All],[Part Code]],'Inventory Check'!A70,Parts_Purchase[[#All],[Qty In]])</f>
        <v>11</v>
      </c>
      <c r="G70" s="51">
        <f>SUMIF(Job_Cards[[#All],[Part Code Issued]],'Inventory Check'!A70,Job_Cards[[#All],[Part Qty]])</f>
        <v>4</v>
      </c>
      <c r="H70" s="51">
        <f t="shared" si="6"/>
        <v>7</v>
      </c>
      <c r="I70" s="52">
        <f t="shared" si="7"/>
        <v>2156</v>
      </c>
    </row>
    <row r="71" spans="1:9" x14ac:dyDescent="0.35">
      <c r="A71" s="48" t="s">
        <v>679</v>
      </c>
      <c r="B71" s="48" t="s">
        <v>680</v>
      </c>
      <c r="C71" s="48" t="s">
        <v>714</v>
      </c>
      <c r="D71" s="48">
        <v>3264</v>
      </c>
      <c r="E71" s="48">
        <v>19584</v>
      </c>
      <c r="F71" s="51">
        <f>SUMIF(Parts_Purchase[[#All],[Part Code]],'Inventory Check'!A71,Parts_Purchase[[#All],[Qty In]])</f>
        <v>6</v>
      </c>
      <c r="G71" s="51">
        <f>SUMIF(Job_Cards[[#All],[Part Code Issued]],'Inventory Check'!A71,Job_Cards[[#All],[Part Qty]])</f>
        <v>4</v>
      </c>
      <c r="H71" s="51">
        <f t="shared" si="6"/>
        <v>2</v>
      </c>
      <c r="I71" s="52">
        <f t="shared" si="7"/>
        <v>6528</v>
      </c>
    </row>
    <row r="72" spans="1:9" x14ac:dyDescent="0.35">
      <c r="A72" s="48" t="s">
        <v>425</v>
      </c>
      <c r="B72" s="48" t="s">
        <v>426</v>
      </c>
      <c r="C72" s="48" t="s">
        <v>720</v>
      </c>
      <c r="D72" s="48">
        <v>428</v>
      </c>
      <c r="E72" s="48">
        <v>8560</v>
      </c>
      <c r="F72" s="51">
        <f>SUMIF(Parts_Purchase[[#All],[Part Code]],'Inventory Check'!A72,Parts_Purchase[[#All],[Qty In]])</f>
        <v>20</v>
      </c>
      <c r="G72" s="51">
        <f>SUMIF(Job_Cards[[#All],[Part Code Issued]],'Inventory Check'!A72,Job_Cards[[#All],[Part Qty]])</f>
        <v>9</v>
      </c>
      <c r="H72" s="51">
        <f t="shared" si="6"/>
        <v>11</v>
      </c>
      <c r="I72" s="52">
        <f t="shared" si="7"/>
        <v>4708</v>
      </c>
    </row>
    <row r="73" spans="1:9" x14ac:dyDescent="0.35">
      <c r="A73" s="48" t="s">
        <v>413</v>
      </c>
      <c r="B73" s="48" t="s">
        <v>414</v>
      </c>
      <c r="C73" s="48" t="s">
        <v>1056</v>
      </c>
      <c r="D73" s="48">
        <v>238</v>
      </c>
      <c r="E73" s="48">
        <v>238</v>
      </c>
      <c r="F73" s="51">
        <f>SUMIF(Parts_Purchase[[#All],[Part Code]],'Inventory Check'!A73,Parts_Purchase[[#All],[Qty In]])</f>
        <v>1</v>
      </c>
      <c r="G73" s="51">
        <f>SUMIF(Job_Cards[[#All],[Part Code Issued]],'Inventory Check'!A73,Job_Cards[[#All],[Part Qty]])</f>
        <v>0</v>
      </c>
      <c r="H73" s="51">
        <f t="shared" si="6"/>
        <v>1</v>
      </c>
      <c r="I73" s="52">
        <f t="shared" si="7"/>
        <v>238</v>
      </c>
    </row>
    <row r="74" spans="1:9" x14ac:dyDescent="0.35">
      <c r="A74" s="48" t="s">
        <v>90</v>
      </c>
      <c r="B74" s="48" t="s">
        <v>176</v>
      </c>
      <c r="C74" s="48" t="s">
        <v>725</v>
      </c>
      <c r="D74" s="48">
        <v>359</v>
      </c>
      <c r="E74" s="48">
        <v>92263</v>
      </c>
      <c r="F74" s="51">
        <f>SUMIF(Parts_Purchase[[#All],[Part Code]],'Inventory Check'!A74,Parts_Purchase[[#All],[Qty In]])</f>
        <v>257</v>
      </c>
      <c r="G74" s="51">
        <f>SUMIF(Job_Cards[[#All],[Part Code Issued]],'Inventory Check'!A74,Job_Cards[[#All],[Part Qty]])</f>
        <v>219</v>
      </c>
      <c r="H74" s="51">
        <f t="shared" si="6"/>
        <v>38</v>
      </c>
      <c r="I74" s="52">
        <f t="shared" si="7"/>
        <v>13642</v>
      </c>
    </row>
    <row r="75" spans="1:9" x14ac:dyDescent="0.35">
      <c r="A75" s="48" t="s">
        <v>418</v>
      </c>
      <c r="B75" s="48" t="s">
        <v>419</v>
      </c>
      <c r="C75" s="48" t="s">
        <v>720</v>
      </c>
      <c r="D75" s="48">
        <v>1631</v>
      </c>
      <c r="E75" s="48">
        <v>8155</v>
      </c>
      <c r="F75" s="51">
        <f>SUMIF(Parts_Purchase[[#All],[Part Code]],'Inventory Check'!A75,Parts_Purchase[[#All],[Qty In]])</f>
        <v>5</v>
      </c>
      <c r="G75" s="51">
        <f>SUMIF(Job_Cards[[#All],[Part Code Issued]],'Inventory Check'!A75,Job_Cards[[#All],[Part Qty]])</f>
        <v>1</v>
      </c>
      <c r="H75" s="51">
        <f t="shared" si="6"/>
        <v>4</v>
      </c>
      <c r="I75" s="52">
        <f t="shared" si="7"/>
        <v>6524</v>
      </c>
    </row>
    <row r="76" spans="1:9" x14ac:dyDescent="0.35">
      <c r="A76" s="48" t="s">
        <v>420</v>
      </c>
      <c r="B76" s="48" t="s">
        <v>663</v>
      </c>
      <c r="C76" s="48" t="s">
        <v>1061</v>
      </c>
      <c r="D76" s="48">
        <v>156</v>
      </c>
      <c r="E76" s="48">
        <v>1248</v>
      </c>
      <c r="F76" s="51">
        <f>SUMIF(Parts_Purchase[[#All],[Part Code]],'Inventory Check'!A76,Parts_Purchase[[#All],[Qty In]])</f>
        <v>8</v>
      </c>
      <c r="G76" s="51">
        <f>SUMIF(Job_Cards[[#All],[Part Code Issued]],'Inventory Check'!A76,Job_Cards[[#All],[Part Qty]])</f>
        <v>3</v>
      </c>
      <c r="H76" s="51">
        <f t="shared" si="6"/>
        <v>5</v>
      </c>
      <c r="I76" s="52">
        <f t="shared" si="7"/>
        <v>780</v>
      </c>
    </row>
    <row r="77" spans="1:9" x14ac:dyDescent="0.35">
      <c r="A77" s="48" t="s">
        <v>206</v>
      </c>
      <c r="B77" s="48" t="s">
        <v>207</v>
      </c>
      <c r="C77" s="48" t="s">
        <v>727</v>
      </c>
      <c r="D77" s="48">
        <v>4818</v>
      </c>
      <c r="E77" s="48">
        <v>9636</v>
      </c>
      <c r="F77" s="51">
        <f>SUMIF(Parts_Purchase[[#All],[Part Code]],'Inventory Check'!A77,Parts_Purchase[[#All],[Qty In]])</f>
        <v>2</v>
      </c>
      <c r="G77" s="51">
        <f>SUMIF(Job_Cards[[#All],[Part Code Issued]],'Inventory Check'!A77,Job_Cards[[#All],[Part Qty]])</f>
        <v>2</v>
      </c>
      <c r="H77" s="51">
        <f t="shared" si="6"/>
        <v>0</v>
      </c>
      <c r="I77" s="52">
        <f t="shared" si="7"/>
        <v>0</v>
      </c>
    </row>
    <row r="78" spans="1:9" x14ac:dyDescent="0.35">
      <c r="A78" s="48" t="s">
        <v>1129</v>
      </c>
      <c r="B78" s="48" t="s">
        <v>1130</v>
      </c>
      <c r="C78" s="48" t="s">
        <v>726</v>
      </c>
      <c r="D78" s="48">
        <v>1919</v>
      </c>
      <c r="E78" s="48">
        <v>1919</v>
      </c>
      <c r="F78" s="51">
        <f>SUMIF(Parts_Purchase[[#All],[Part Code]],'Inventory Check'!A78,Parts_Purchase[[#All],[Qty In]])</f>
        <v>1</v>
      </c>
      <c r="G78" s="51">
        <f>SUMIF(Job_Cards[[#All],[Part Code Issued]],'Inventory Check'!A78,Job_Cards[[#All],[Part Qty]])</f>
        <v>1</v>
      </c>
      <c r="H78" s="51">
        <f t="shared" si="6"/>
        <v>0</v>
      </c>
      <c r="I78" s="52">
        <f t="shared" si="7"/>
        <v>0</v>
      </c>
    </row>
    <row r="79" spans="1:9" x14ac:dyDescent="0.35">
      <c r="A79" s="48" t="s">
        <v>792</v>
      </c>
      <c r="B79" s="48" t="s">
        <v>806</v>
      </c>
      <c r="C79" s="48" t="s">
        <v>713</v>
      </c>
      <c r="D79" s="48">
        <v>514</v>
      </c>
      <c r="E79" s="48">
        <v>2056</v>
      </c>
      <c r="F79" s="51">
        <f>SUMIF(Parts_Purchase[[#All],[Part Code]],'Inventory Check'!A79,Parts_Purchase[[#All],[Qty In]])</f>
        <v>4</v>
      </c>
      <c r="G79" s="51">
        <f>SUMIF(Job_Cards[[#All],[Part Code Issued]],'Inventory Check'!A79,Job_Cards[[#All],[Part Qty]])</f>
        <v>1</v>
      </c>
      <c r="H79" s="51">
        <f t="shared" si="6"/>
        <v>3</v>
      </c>
      <c r="I79" s="52">
        <f t="shared" si="7"/>
        <v>1542</v>
      </c>
    </row>
    <row r="80" spans="1:9" x14ac:dyDescent="0.35">
      <c r="A80" s="48" t="s">
        <v>148</v>
      </c>
      <c r="B80" s="48" t="s">
        <v>396</v>
      </c>
      <c r="C80" s="48" t="s">
        <v>739</v>
      </c>
      <c r="D80" s="48">
        <v>2193</v>
      </c>
      <c r="E80" s="48">
        <v>2193</v>
      </c>
      <c r="F80" s="51">
        <f>SUMIF(Parts_Purchase[[#All],[Part Code]],'Inventory Check'!A80,Parts_Purchase[[#All],[Qty In]])</f>
        <v>1</v>
      </c>
      <c r="G80" s="51">
        <f>SUMIF(Job_Cards[[#All],[Part Code Issued]],'Inventory Check'!A80,Job_Cards[[#All],[Part Qty]])</f>
        <v>0</v>
      </c>
      <c r="H80" s="51">
        <f t="shared" si="6"/>
        <v>1</v>
      </c>
      <c r="I80" s="52">
        <f t="shared" si="7"/>
        <v>2193</v>
      </c>
    </row>
    <row r="81" spans="1:9" x14ac:dyDescent="0.35">
      <c r="A81" s="48" t="s">
        <v>105</v>
      </c>
      <c r="B81" s="48" t="s">
        <v>382</v>
      </c>
      <c r="C81" s="48" t="s">
        <v>1038</v>
      </c>
      <c r="D81" s="48">
        <v>717</v>
      </c>
      <c r="E81" s="48">
        <v>2151</v>
      </c>
      <c r="F81" s="51">
        <f>SUMIF(Parts_Purchase[[#All],[Part Code]],'Inventory Check'!A81,Parts_Purchase[[#All],[Qty In]])</f>
        <v>3</v>
      </c>
      <c r="G81" s="51">
        <f>SUMIF(Job_Cards[[#All],[Part Code Issued]],'Inventory Check'!A81,Job_Cards[[#All],[Part Qty]])</f>
        <v>0</v>
      </c>
      <c r="H81" s="51">
        <f t="shared" si="6"/>
        <v>3</v>
      </c>
      <c r="I81" s="52">
        <f t="shared" si="7"/>
        <v>2151</v>
      </c>
    </row>
    <row r="82" spans="1:9" x14ac:dyDescent="0.35">
      <c r="A82" s="48" t="s">
        <v>104</v>
      </c>
      <c r="B82" s="48" t="s">
        <v>381</v>
      </c>
      <c r="C82" s="48" t="s">
        <v>1053</v>
      </c>
      <c r="D82" s="48">
        <v>110</v>
      </c>
      <c r="E82" s="48">
        <v>770</v>
      </c>
      <c r="F82" s="51">
        <f>SUMIF(Parts_Purchase[[#All],[Part Code]],'Inventory Check'!A82,Parts_Purchase[[#All],[Qty In]])</f>
        <v>7</v>
      </c>
      <c r="G82" s="51">
        <f>SUMIF(Job_Cards[[#All],[Part Code Issued]],'Inventory Check'!A82,Job_Cards[[#All],[Part Qty]])</f>
        <v>1</v>
      </c>
      <c r="H82" s="51">
        <f t="shared" si="6"/>
        <v>6</v>
      </c>
      <c r="I82" s="52">
        <f t="shared" si="7"/>
        <v>660</v>
      </c>
    </row>
    <row r="83" spans="1:9" x14ac:dyDescent="0.35">
      <c r="A83" s="48" t="s">
        <v>1300</v>
      </c>
      <c r="B83" s="48" t="s">
        <v>1302</v>
      </c>
      <c r="C83" s="48" t="s">
        <v>739</v>
      </c>
      <c r="D83" s="48">
        <v>242</v>
      </c>
      <c r="E83" s="48">
        <v>242</v>
      </c>
      <c r="F83" s="51">
        <f>SUMIF(Parts_Purchase[[#All],[Part Code]],'Inventory Check'!A83,Parts_Purchase[[#All],[Qty In]])</f>
        <v>1</v>
      </c>
      <c r="G83" s="51">
        <f>SUMIF(Job_Cards[[#All],[Part Code Issued]],'Inventory Check'!A83,Job_Cards[[#All],[Part Qty]])</f>
        <v>0</v>
      </c>
      <c r="H83" s="51">
        <f t="shared" si="6"/>
        <v>1</v>
      </c>
      <c r="I83" s="52">
        <f t="shared" si="7"/>
        <v>242</v>
      </c>
    </row>
    <row r="84" spans="1:9" x14ac:dyDescent="0.35">
      <c r="A84" s="48" t="s">
        <v>688</v>
      </c>
      <c r="B84" s="48" t="s">
        <v>689</v>
      </c>
      <c r="C84" s="48" t="s">
        <v>724</v>
      </c>
      <c r="D84" s="48">
        <v>534</v>
      </c>
      <c r="E84" s="48">
        <v>1068</v>
      </c>
      <c r="F84" s="51">
        <f>SUMIF(Parts_Purchase[[#All],[Part Code]],'Inventory Check'!A84,Parts_Purchase[[#All],[Qty In]])</f>
        <v>2</v>
      </c>
      <c r="G84" s="51">
        <f>SUMIF(Job_Cards[[#All],[Part Code Issued]],'Inventory Check'!A84,Job_Cards[[#All],[Part Qty]])</f>
        <v>2</v>
      </c>
      <c r="H84" s="51">
        <f t="shared" si="6"/>
        <v>0</v>
      </c>
      <c r="I84" s="52">
        <f t="shared" si="7"/>
        <v>0</v>
      </c>
    </row>
    <row r="85" spans="1:9" x14ac:dyDescent="0.35">
      <c r="A85" s="48" t="s">
        <v>874</v>
      </c>
      <c r="B85" s="48" t="s">
        <v>875</v>
      </c>
      <c r="C85" s="48" t="s">
        <v>1020</v>
      </c>
      <c r="D85" s="48">
        <v>221</v>
      </c>
      <c r="E85" s="48">
        <v>663</v>
      </c>
      <c r="F85" s="51">
        <f>SUMIF(Parts_Purchase[[#All],[Part Code]],'Inventory Check'!A85,Parts_Purchase[[#All],[Qty In]])</f>
        <v>3</v>
      </c>
      <c r="G85" s="51">
        <f>SUMIF(Job_Cards[[#All],[Part Code Issued]],'Inventory Check'!A85,Job_Cards[[#All],[Part Qty]])</f>
        <v>0</v>
      </c>
      <c r="H85" s="51">
        <f t="shared" si="6"/>
        <v>3</v>
      </c>
      <c r="I85" s="52">
        <f t="shared" si="7"/>
        <v>663</v>
      </c>
    </row>
    <row r="86" spans="1:9" x14ac:dyDescent="0.35">
      <c r="A86" s="48" t="s">
        <v>429</v>
      </c>
      <c r="B86" s="48" t="s">
        <v>430</v>
      </c>
      <c r="C86" s="48" t="s">
        <v>1020</v>
      </c>
      <c r="D86" s="48">
        <v>164</v>
      </c>
      <c r="E86" s="48">
        <v>1312</v>
      </c>
      <c r="F86" s="51">
        <f>SUMIF(Parts_Purchase[[#All],[Part Code]],'Inventory Check'!A86,Parts_Purchase[[#All],[Qty In]])</f>
        <v>8</v>
      </c>
      <c r="G86" s="51">
        <f>SUMIF(Job_Cards[[#All],[Part Code Issued]],'Inventory Check'!A86,Job_Cards[[#All],[Part Qty]])</f>
        <v>4</v>
      </c>
      <c r="H86" s="51">
        <f t="shared" si="6"/>
        <v>4</v>
      </c>
      <c r="I86" s="52">
        <f t="shared" si="7"/>
        <v>656</v>
      </c>
    </row>
    <row r="87" spans="1:9" x14ac:dyDescent="0.35">
      <c r="A87" s="48" t="s">
        <v>119</v>
      </c>
      <c r="B87" s="48" t="s">
        <v>322</v>
      </c>
      <c r="C87" s="48" t="s">
        <v>1019</v>
      </c>
      <c r="D87" s="48">
        <v>623</v>
      </c>
      <c r="E87" s="48">
        <v>4361</v>
      </c>
      <c r="F87" s="51">
        <f>SUMIF(Parts_Purchase[[#All],[Part Code]],'Inventory Check'!A87,Parts_Purchase[[#All],[Qty In]])</f>
        <v>7</v>
      </c>
      <c r="G87" s="51">
        <f>SUMIF(Job_Cards[[#All],[Part Code Issued]],'Inventory Check'!A87,Job_Cards[[#All],[Part Qty]])</f>
        <v>1</v>
      </c>
      <c r="H87" s="51">
        <f t="shared" si="6"/>
        <v>6</v>
      </c>
      <c r="I87" s="52">
        <f t="shared" si="7"/>
        <v>3738</v>
      </c>
    </row>
    <row r="88" spans="1:9" x14ac:dyDescent="0.35">
      <c r="A88" s="48" t="s">
        <v>125</v>
      </c>
      <c r="B88" s="48" t="s">
        <v>362</v>
      </c>
      <c r="C88" s="48" t="s">
        <v>1019</v>
      </c>
      <c r="D88" s="48">
        <v>574</v>
      </c>
      <c r="E88" s="48">
        <v>2870</v>
      </c>
      <c r="F88" s="51">
        <f>SUMIF(Parts_Purchase[[#All],[Part Code]],'Inventory Check'!A88,Parts_Purchase[[#All],[Qty In]])</f>
        <v>5</v>
      </c>
      <c r="G88" s="51">
        <f>SUMIF(Job_Cards[[#All],[Part Code Issued]],'Inventory Check'!A88,Job_Cards[[#All],[Part Qty]])</f>
        <v>0</v>
      </c>
      <c r="H88" s="51">
        <f t="shared" ref="H88:H151" si="8">F88-G88</f>
        <v>5</v>
      </c>
      <c r="I88" s="52">
        <f t="shared" ref="I88:I151" si="9">IFERROR(H88*D88,0)</f>
        <v>2870</v>
      </c>
    </row>
    <row r="89" spans="1:9" x14ac:dyDescent="0.35">
      <c r="A89" s="48" t="s">
        <v>1101</v>
      </c>
      <c r="B89" s="48" t="s">
        <v>1102</v>
      </c>
      <c r="C89" s="48" t="s">
        <v>1019</v>
      </c>
      <c r="D89" s="48">
        <v>556</v>
      </c>
      <c r="E89" s="48">
        <v>556</v>
      </c>
      <c r="F89" s="51">
        <f>SUMIF(Parts_Purchase[[#All],[Part Code]],'Inventory Check'!A89,Parts_Purchase[[#All],[Qty In]])</f>
        <v>1</v>
      </c>
      <c r="G89" s="51">
        <f>SUMIF(Job_Cards[[#All],[Part Code Issued]],'Inventory Check'!A89,Job_Cards[[#All],[Part Qty]])</f>
        <v>0</v>
      </c>
      <c r="H89" s="51">
        <f t="shared" si="8"/>
        <v>1</v>
      </c>
      <c r="I89" s="52">
        <f t="shared" si="9"/>
        <v>556</v>
      </c>
    </row>
    <row r="90" spans="1:9" x14ac:dyDescent="0.35">
      <c r="A90" s="48" t="s">
        <v>126</v>
      </c>
      <c r="B90" s="48" t="s">
        <v>363</v>
      </c>
      <c r="C90" s="48" t="s">
        <v>1019</v>
      </c>
      <c r="D90" s="48">
        <v>517</v>
      </c>
      <c r="E90" s="48">
        <v>517</v>
      </c>
      <c r="F90" s="51">
        <f>SUMIF(Parts_Purchase[[#All],[Part Code]],'Inventory Check'!A90,Parts_Purchase[[#All],[Qty In]])</f>
        <v>1</v>
      </c>
      <c r="G90" s="51">
        <f>SUMIF(Job_Cards[[#All],[Part Code Issued]],'Inventory Check'!A90,Job_Cards[[#All],[Part Qty]])</f>
        <v>0</v>
      </c>
      <c r="H90" s="51">
        <f t="shared" si="8"/>
        <v>1</v>
      </c>
      <c r="I90" s="52">
        <f t="shared" si="9"/>
        <v>517</v>
      </c>
    </row>
    <row r="91" spans="1:9" x14ac:dyDescent="0.35">
      <c r="A91" s="48" t="s">
        <v>1127</v>
      </c>
      <c r="B91" s="48" t="s">
        <v>1128</v>
      </c>
      <c r="C91" s="48" t="s">
        <v>1019</v>
      </c>
      <c r="D91" s="48">
        <v>1165</v>
      </c>
      <c r="E91" s="48">
        <v>4660</v>
      </c>
      <c r="F91" s="51">
        <f>SUMIF(Parts_Purchase[[#All],[Part Code]],'Inventory Check'!A91,Parts_Purchase[[#All],[Qty In]])</f>
        <v>4</v>
      </c>
      <c r="G91" s="51">
        <f>SUMIF(Job_Cards[[#All],[Part Code Issued]],'Inventory Check'!A91,Job_Cards[[#All],[Part Qty]])</f>
        <v>1</v>
      </c>
      <c r="H91" s="51">
        <f t="shared" si="8"/>
        <v>3</v>
      </c>
      <c r="I91" s="52">
        <f t="shared" si="9"/>
        <v>3495</v>
      </c>
    </row>
    <row r="92" spans="1:9" x14ac:dyDescent="0.35">
      <c r="A92" s="48" t="s">
        <v>116</v>
      </c>
      <c r="B92" s="48" t="s">
        <v>321</v>
      </c>
      <c r="C92" s="48" t="s">
        <v>721</v>
      </c>
      <c r="D92" s="48">
        <v>1413</v>
      </c>
      <c r="E92" s="48">
        <v>1413</v>
      </c>
      <c r="F92" s="51">
        <f>SUMIF(Parts_Purchase[[#All],[Part Code]],'Inventory Check'!A92,Parts_Purchase[[#All],[Qty In]])</f>
        <v>1</v>
      </c>
      <c r="G92" s="51">
        <f>SUMIF(Job_Cards[[#All],[Part Code Issued]],'Inventory Check'!A92,Job_Cards[[#All],[Part Qty]])</f>
        <v>0</v>
      </c>
      <c r="H92" s="51">
        <f t="shared" si="8"/>
        <v>1</v>
      </c>
      <c r="I92" s="52">
        <f t="shared" si="9"/>
        <v>1413</v>
      </c>
    </row>
    <row r="93" spans="1:9" x14ac:dyDescent="0.35">
      <c r="A93" s="48" t="s">
        <v>424</v>
      </c>
      <c r="B93" s="48" t="s">
        <v>475</v>
      </c>
      <c r="C93" s="48" t="s">
        <v>724</v>
      </c>
      <c r="D93" s="48">
        <v>1411</v>
      </c>
      <c r="E93" s="48">
        <v>35275</v>
      </c>
      <c r="F93" s="51">
        <f>SUMIF(Parts_Purchase[[#All],[Part Code]],'Inventory Check'!A93,Parts_Purchase[[#All],[Qty In]])</f>
        <v>25</v>
      </c>
      <c r="G93" s="51">
        <f>SUMIF(Job_Cards[[#All],[Part Code Issued]],'Inventory Check'!A93,Job_Cards[[#All],[Part Qty]])</f>
        <v>17</v>
      </c>
      <c r="H93" s="51">
        <f t="shared" si="8"/>
        <v>8</v>
      </c>
      <c r="I93" s="52">
        <f t="shared" si="9"/>
        <v>11288</v>
      </c>
    </row>
    <row r="94" spans="1:9" x14ac:dyDescent="0.35">
      <c r="A94" s="48" t="s">
        <v>204</v>
      </c>
      <c r="B94" s="48" t="s">
        <v>205</v>
      </c>
      <c r="C94" s="48" t="s">
        <v>729</v>
      </c>
      <c r="D94" s="48">
        <v>3783</v>
      </c>
      <c r="E94" s="48">
        <v>7566</v>
      </c>
      <c r="F94" s="51">
        <f>SUMIF(Parts_Purchase[[#All],[Part Code]],'Inventory Check'!A94,Parts_Purchase[[#All],[Qty In]])</f>
        <v>2</v>
      </c>
      <c r="G94" s="51">
        <f>SUMIF(Job_Cards[[#All],[Part Code Issued]],'Inventory Check'!A94,Job_Cards[[#All],[Part Qty]])</f>
        <v>1</v>
      </c>
      <c r="H94" s="51">
        <f t="shared" si="8"/>
        <v>1</v>
      </c>
      <c r="I94" s="52">
        <f t="shared" si="9"/>
        <v>3783</v>
      </c>
    </row>
    <row r="95" spans="1:9" x14ac:dyDescent="0.35">
      <c r="A95" s="48" t="s">
        <v>170</v>
      </c>
      <c r="B95" s="48" t="s">
        <v>1174</v>
      </c>
      <c r="C95" s="48" t="s">
        <v>718</v>
      </c>
      <c r="D95" s="48">
        <v>85</v>
      </c>
      <c r="E95" s="48">
        <v>4590</v>
      </c>
      <c r="F95" s="51">
        <f>SUMIF(Parts_Purchase[[#All],[Part Code]],'Inventory Check'!A95,Parts_Purchase[[#All],[Qty In]])</f>
        <v>54</v>
      </c>
      <c r="G95" s="51">
        <f>SUMIF(Job_Cards[[#All],[Part Code Issued]],'Inventory Check'!A95,Job_Cards[[#All],[Part Qty]])</f>
        <v>30</v>
      </c>
      <c r="H95" s="51">
        <f t="shared" si="8"/>
        <v>24</v>
      </c>
      <c r="I95" s="52">
        <f t="shared" si="9"/>
        <v>2040</v>
      </c>
    </row>
    <row r="96" spans="1:9" x14ac:dyDescent="0.35">
      <c r="A96" s="48" t="s">
        <v>790</v>
      </c>
      <c r="B96" s="48" t="s">
        <v>814</v>
      </c>
      <c r="C96" s="48" t="s">
        <v>1036</v>
      </c>
      <c r="D96" s="48">
        <v>3468</v>
      </c>
      <c r="E96" s="48">
        <v>10404</v>
      </c>
      <c r="F96" s="51">
        <f>SUMIF(Parts_Purchase[[#All],[Part Code]],'Inventory Check'!A96,Parts_Purchase[[#All],[Qty In]])</f>
        <v>3</v>
      </c>
      <c r="G96" s="51">
        <f>SUMIF(Job_Cards[[#All],[Part Code Issued]],'Inventory Check'!A96,Job_Cards[[#All],[Part Qty]])</f>
        <v>2</v>
      </c>
      <c r="H96" s="51">
        <f t="shared" si="8"/>
        <v>1</v>
      </c>
      <c r="I96" s="52">
        <f t="shared" si="9"/>
        <v>3468</v>
      </c>
    </row>
    <row r="97" spans="1:9" x14ac:dyDescent="0.35">
      <c r="A97" s="48" t="s">
        <v>415</v>
      </c>
      <c r="B97" s="48" t="s">
        <v>405</v>
      </c>
      <c r="C97" s="48" t="s">
        <v>1066</v>
      </c>
      <c r="D97" s="48">
        <v>968</v>
      </c>
      <c r="E97" s="48">
        <v>3872</v>
      </c>
      <c r="F97" s="51">
        <f>SUMIF(Parts_Purchase[[#All],[Part Code]],'Inventory Check'!A97,Parts_Purchase[[#All],[Qty In]])</f>
        <v>4</v>
      </c>
      <c r="G97" s="51">
        <f>SUMIF(Job_Cards[[#All],[Part Code Issued]],'Inventory Check'!A97,Job_Cards[[#All],[Part Qty]])</f>
        <v>1</v>
      </c>
      <c r="H97" s="51">
        <f t="shared" si="8"/>
        <v>3</v>
      </c>
      <c r="I97" s="52">
        <f t="shared" si="9"/>
        <v>2904</v>
      </c>
    </row>
    <row r="98" spans="1:9" x14ac:dyDescent="0.35">
      <c r="A98" s="48" t="s">
        <v>1059</v>
      </c>
      <c r="B98" s="48" t="s">
        <v>1060</v>
      </c>
      <c r="C98" s="48" t="s">
        <v>728</v>
      </c>
      <c r="D98" s="48">
        <v>585</v>
      </c>
      <c r="E98" s="48">
        <v>2340</v>
      </c>
      <c r="F98" s="51">
        <f>SUMIF(Parts_Purchase[[#All],[Part Code]],'Inventory Check'!A98,Parts_Purchase[[#All],[Qty In]])</f>
        <v>4</v>
      </c>
      <c r="G98" s="51">
        <f>SUMIF(Job_Cards[[#All],[Part Code Issued]],'Inventory Check'!A98,Job_Cards[[#All],[Part Qty]])</f>
        <v>0</v>
      </c>
      <c r="H98" s="51">
        <f t="shared" si="8"/>
        <v>4</v>
      </c>
      <c r="I98" s="52">
        <f t="shared" si="9"/>
        <v>2340</v>
      </c>
    </row>
    <row r="99" spans="1:9" x14ac:dyDescent="0.35">
      <c r="A99" s="48" t="s">
        <v>1012</v>
      </c>
      <c r="B99" s="48" t="s">
        <v>1013</v>
      </c>
      <c r="C99" s="48" t="s">
        <v>718</v>
      </c>
      <c r="D99" s="48">
        <v>67</v>
      </c>
      <c r="E99" s="48">
        <v>402</v>
      </c>
      <c r="F99" s="51">
        <f>SUMIF(Parts_Purchase[[#All],[Part Code]],'Inventory Check'!A99,Parts_Purchase[[#All],[Qty In]])</f>
        <v>6</v>
      </c>
      <c r="G99" s="51">
        <f>SUMIF(Job_Cards[[#All],[Part Code Issued]],'Inventory Check'!A99,Job_Cards[[#All],[Part Qty]])</f>
        <v>2</v>
      </c>
      <c r="H99" s="51">
        <f t="shared" si="8"/>
        <v>4</v>
      </c>
      <c r="I99" s="52">
        <f t="shared" si="9"/>
        <v>268</v>
      </c>
    </row>
    <row r="100" spans="1:9" x14ac:dyDescent="0.35">
      <c r="A100" s="48" t="s">
        <v>1083</v>
      </c>
      <c r="B100" s="48" t="s">
        <v>709</v>
      </c>
      <c r="C100" s="48" t="s">
        <v>1081</v>
      </c>
      <c r="D100" s="48">
        <v>72</v>
      </c>
      <c r="E100" s="48">
        <v>432</v>
      </c>
      <c r="F100" s="51">
        <f>SUMIF(Parts_Purchase[[#All],[Part Code]],'Inventory Check'!A100,Parts_Purchase[[#All],[Qty In]])</f>
        <v>6</v>
      </c>
      <c r="G100" s="51">
        <f>SUMIF(Job_Cards[[#All],[Part Code Issued]],'Inventory Check'!A100,Job_Cards[[#All],[Part Qty]])</f>
        <v>4</v>
      </c>
      <c r="H100" s="51">
        <f t="shared" si="8"/>
        <v>2</v>
      </c>
      <c r="I100" s="52">
        <f t="shared" si="9"/>
        <v>144</v>
      </c>
    </row>
    <row r="101" spans="1:9" x14ac:dyDescent="0.35">
      <c r="A101" s="48" t="s">
        <v>1011</v>
      </c>
      <c r="B101" s="48" t="s">
        <v>1013</v>
      </c>
      <c r="C101" s="48" t="s">
        <v>718</v>
      </c>
      <c r="D101" s="48">
        <v>56</v>
      </c>
      <c r="E101" s="48">
        <v>336</v>
      </c>
      <c r="F101" s="51">
        <f>SUMIF(Parts_Purchase[[#All],[Part Code]],'Inventory Check'!A101,Parts_Purchase[[#All],[Qty In]])</f>
        <v>6</v>
      </c>
      <c r="G101" s="51">
        <f>SUMIF(Job_Cards[[#All],[Part Code Issued]],'Inventory Check'!A101,Job_Cards[[#All],[Part Qty]])</f>
        <v>2</v>
      </c>
      <c r="H101" s="51">
        <f t="shared" si="8"/>
        <v>4</v>
      </c>
      <c r="I101" s="52">
        <f t="shared" si="9"/>
        <v>224</v>
      </c>
    </row>
    <row r="102" spans="1:9" x14ac:dyDescent="0.35">
      <c r="A102" s="48" t="s">
        <v>436</v>
      </c>
      <c r="B102" s="48" t="s">
        <v>437</v>
      </c>
      <c r="C102" s="48" t="s">
        <v>1016</v>
      </c>
      <c r="D102" s="48">
        <v>36</v>
      </c>
      <c r="E102" s="48">
        <v>72</v>
      </c>
      <c r="F102" s="51">
        <f>SUMIF(Parts_Purchase[[#All],[Part Code]],'Inventory Check'!A102,Parts_Purchase[[#All],[Qty In]])</f>
        <v>2</v>
      </c>
      <c r="G102" s="51">
        <f>SUMIF(Job_Cards[[#All],[Part Code Issued]],'Inventory Check'!A102,Job_Cards[[#All],[Part Qty]])</f>
        <v>0</v>
      </c>
      <c r="H102" s="51">
        <f t="shared" si="8"/>
        <v>2</v>
      </c>
      <c r="I102" s="52">
        <f t="shared" si="9"/>
        <v>72</v>
      </c>
    </row>
    <row r="103" spans="1:9" x14ac:dyDescent="0.35">
      <c r="A103" s="48" t="s">
        <v>525</v>
      </c>
      <c r="B103" s="48" t="s">
        <v>526</v>
      </c>
      <c r="C103" s="48" t="s">
        <v>1039</v>
      </c>
      <c r="D103" s="48">
        <v>11</v>
      </c>
      <c r="E103" s="48">
        <v>220</v>
      </c>
      <c r="F103" s="51">
        <f>SUMIF(Parts_Purchase[[#All],[Part Code]],'Inventory Check'!A103,Parts_Purchase[[#All],[Qty In]])</f>
        <v>20</v>
      </c>
      <c r="G103" s="51">
        <f>SUMIF(Job_Cards[[#All],[Part Code Issued]],'Inventory Check'!A103,Job_Cards[[#All],[Part Qty]])</f>
        <v>1</v>
      </c>
      <c r="H103" s="51">
        <f t="shared" si="8"/>
        <v>19</v>
      </c>
      <c r="I103" s="52">
        <f t="shared" si="9"/>
        <v>209</v>
      </c>
    </row>
    <row r="104" spans="1:9" x14ac:dyDescent="0.35">
      <c r="A104" s="48" t="s">
        <v>464</v>
      </c>
      <c r="B104" s="48" t="s">
        <v>465</v>
      </c>
      <c r="C104" s="48" t="s">
        <v>1027</v>
      </c>
      <c r="D104" s="48">
        <v>120</v>
      </c>
      <c r="E104" s="48">
        <v>1200</v>
      </c>
      <c r="F104" s="51">
        <f>SUMIF(Parts_Purchase[[#All],[Part Code]],'Inventory Check'!A104,Parts_Purchase[[#All],[Qty In]])</f>
        <v>10</v>
      </c>
      <c r="G104" s="51">
        <f>SUMIF(Job_Cards[[#All],[Part Code Issued]],'Inventory Check'!A104,Job_Cards[[#All],[Part Qty]])</f>
        <v>5</v>
      </c>
      <c r="H104" s="51">
        <f t="shared" si="8"/>
        <v>5</v>
      </c>
      <c r="I104" s="52">
        <f t="shared" si="9"/>
        <v>600</v>
      </c>
    </row>
    <row r="105" spans="1:9" x14ac:dyDescent="0.35">
      <c r="A105" s="48" t="s">
        <v>1487</v>
      </c>
      <c r="B105" s="48" t="s">
        <v>1488</v>
      </c>
      <c r="C105" s="48" t="s">
        <v>1037</v>
      </c>
      <c r="D105" s="48">
        <v>808</v>
      </c>
      <c r="E105" s="48">
        <v>808</v>
      </c>
      <c r="F105" s="51">
        <f>SUMIF(Parts_Purchase[[#All],[Part Code]],'Inventory Check'!A105,Parts_Purchase[[#All],[Qty In]])</f>
        <v>1</v>
      </c>
      <c r="G105" s="51">
        <f>SUMIF(Job_Cards[[#All],[Part Code Issued]],'Inventory Check'!A105,Job_Cards[[#All],[Part Qty]])</f>
        <v>1</v>
      </c>
      <c r="H105" s="51">
        <f t="shared" si="8"/>
        <v>0</v>
      </c>
      <c r="I105" s="52">
        <f t="shared" si="9"/>
        <v>0</v>
      </c>
    </row>
    <row r="106" spans="1:9" x14ac:dyDescent="0.35">
      <c r="A106" s="48" t="s">
        <v>155</v>
      </c>
      <c r="B106" s="48" t="s">
        <v>348</v>
      </c>
      <c r="C106" s="48" t="s">
        <v>745</v>
      </c>
      <c r="D106" s="48">
        <v>388</v>
      </c>
      <c r="E106" s="48">
        <v>1940</v>
      </c>
      <c r="F106" s="51">
        <f>SUMIF(Parts_Purchase[[#All],[Part Code]],'Inventory Check'!A106,Parts_Purchase[[#All],[Qty In]])</f>
        <v>5</v>
      </c>
      <c r="G106" s="51">
        <f>SUMIF(Job_Cards[[#All],[Part Code Issued]],'Inventory Check'!A106,Job_Cards[[#All],[Part Qty]])</f>
        <v>0</v>
      </c>
      <c r="H106" s="51">
        <f t="shared" si="8"/>
        <v>5</v>
      </c>
      <c r="I106" s="52">
        <f t="shared" si="9"/>
        <v>1940</v>
      </c>
    </row>
    <row r="107" spans="1:9" x14ac:dyDescent="0.35">
      <c r="A107" s="48" t="s">
        <v>156</v>
      </c>
      <c r="B107" s="48" t="s">
        <v>349</v>
      </c>
      <c r="C107" s="48" t="s">
        <v>745</v>
      </c>
      <c r="D107" s="48">
        <v>388</v>
      </c>
      <c r="E107" s="48">
        <v>1552</v>
      </c>
      <c r="F107" s="51">
        <f>SUMIF(Parts_Purchase[[#All],[Part Code]],'Inventory Check'!A107,Parts_Purchase[[#All],[Qty In]])</f>
        <v>4</v>
      </c>
      <c r="G107" s="51">
        <f>SUMIF(Job_Cards[[#All],[Part Code Issued]],'Inventory Check'!A107,Job_Cards[[#All],[Part Qty]])</f>
        <v>0</v>
      </c>
      <c r="H107" s="51">
        <f t="shared" si="8"/>
        <v>4</v>
      </c>
      <c r="I107" s="52">
        <f t="shared" si="9"/>
        <v>1552</v>
      </c>
    </row>
    <row r="108" spans="1:9" x14ac:dyDescent="0.35">
      <c r="A108" s="48" t="s">
        <v>521</v>
      </c>
      <c r="B108" s="48" t="s">
        <v>522</v>
      </c>
      <c r="C108" s="48" t="s">
        <v>1081</v>
      </c>
      <c r="D108" s="48">
        <v>648</v>
      </c>
      <c r="E108" s="48">
        <v>11664</v>
      </c>
      <c r="F108" s="51">
        <f>SUMIF(Parts_Purchase[[#All],[Part Code]],'Inventory Check'!A108,Parts_Purchase[[#All],[Qty In]])</f>
        <v>18</v>
      </c>
      <c r="G108" s="51">
        <f>SUMIF(Job_Cards[[#All],[Part Code Issued]],'Inventory Check'!A108,Job_Cards[[#All],[Part Qty]])</f>
        <v>9</v>
      </c>
      <c r="H108" s="51">
        <f t="shared" si="8"/>
        <v>9</v>
      </c>
      <c r="I108" s="52">
        <f t="shared" si="9"/>
        <v>5832</v>
      </c>
    </row>
    <row r="109" spans="1:9" x14ac:dyDescent="0.35">
      <c r="A109" s="48" t="s">
        <v>594</v>
      </c>
      <c r="B109" s="48" t="s">
        <v>595</v>
      </c>
      <c r="C109" s="48" t="s">
        <v>1244</v>
      </c>
      <c r="D109" s="48">
        <v>410</v>
      </c>
      <c r="E109" s="48">
        <v>2050</v>
      </c>
      <c r="F109" s="51">
        <f>SUMIF(Parts_Purchase[[#All],[Part Code]],'Inventory Check'!A109,Parts_Purchase[[#All],[Qty In]])</f>
        <v>5</v>
      </c>
      <c r="G109" s="51">
        <f>SUMIF(Job_Cards[[#All],[Part Code Issued]],'Inventory Check'!A109,Job_Cards[[#All],[Part Qty]])</f>
        <v>5</v>
      </c>
      <c r="H109" s="51">
        <f t="shared" si="8"/>
        <v>0</v>
      </c>
      <c r="I109" s="52">
        <f t="shared" si="9"/>
        <v>0</v>
      </c>
    </row>
    <row r="110" spans="1:9" x14ac:dyDescent="0.35">
      <c r="A110" s="48" t="s">
        <v>223</v>
      </c>
      <c r="B110" s="48" t="s">
        <v>93</v>
      </c>
      <c r="C110" s="48" t="s">
        <v>731</v>
      </c>
      <c r="D110" s="48">
        <v>994</v>
      </c>
      <c r="E110" s="48">
        <v>17892</v>
      </c>
      <c r="F110" s="51">
        <f>SUMIF(Parts_Purchase[[#All],[Part Code]],'Inventory Check'!A110,Parts_Purchase[[#All],[Qty In]])</f>
        <v>18</v>
      </c>
      <c r="G110" s="51">
        <f>SUMIF(Job_Cards[[#All],[Part Code Issued]],'Inventory Check'!A110,Job_Cards[[#All],[Part Qty]])</f>
        <v>12</v>
      </c>
      <c r="H110" s="51">
        <f t="shared" si="8"/>
        <v>6</v>
      </c>
      <c r="I110" s="52">
        <f t="shared" si="9"/>
        <v>5964</v>
      </c>
    </row>
    <row r="111" spans="1:9" x14ac:dyDescent="0.35">
      <c r="A111" s="48" t="s">
        <v>1690</v>
      </c>
      <c r="B111" s="48" t="s">
        <v>1710</v>
      </c>
      <c r="C111" s="48" t="s">
        <v>1691</v>
      </c>
      <c r="D111" s="48">
        <v>170</v>
      </c>
      <c r="E111" s="48">
        <v>510</v>
      </c>
      <c r="F111" s="51">
        <f>SUMIF(Parts_Purchase[[#All],[Part Code]],'Inventory Check'!A111,Parts_Purchase[[#All],[Qty In]])</f>
        <v>3</v>
      </c>
      <c r="G111" s="51">
        <f>SUMIF(Job_Cards[[#All],[Part Code Issued]],'Inventory Check'!A111,Job_Cards[[#All],[Part Qty]])</f>
        <v>0</v>
      </c>
      <c r="H111" s="51">
        <f t="shared" si="8"/>
        <v>3</v>
      </c>
      <c r="I111" s="52">
        <f t="shared" si="9"/>
        <v>510</v>
      </c>
    </row>
    <row r="112" spans="1:9" x14ac:dyDescent="0.35">
      <c r="A112" s="48" t="s">
        <v>1405</v>
      </c>
      <c r="B112" s="48" t="s">
        <v>1409</v>
      </c>
      <c r="C112" s="48" t="s">
        <v>732</v>
      </c>
      <c r="D112" s="48">
        <v>1023</v>
      </c>
      <c r="E112" s="48">
        <v>2046</v>
      </c>
      <c r="F112" s="51">
        <f>SUMIF(Parts_Purchase[[#All],[Part Code]],'Inventory Check'!A112,Parts_Purchase[[#All],[Qty In]])</f>
        <v>2</v>
      </c>
      <c r="G112" s="51">
        <f>SUMIF(Job_Cards[[#All],[Part Code Issued]],'Inventory Check'!A112,Job_Cards[[#All],[Part Qty]])</f>
        <v>0</v>
      </c>
      <c r="H112" s="51">
        <f t="shared" si="8"/>
        <v>2</v>
      </c>
      <c r="I112" s="52">
        <f t="shared" si="9"/>
        <v>2046</v>
      </c>
    </row>
    <row r="113" spans="1:9" x14ac:dyDescent="0.35">
      <c r="A113" s="48" t="s">
        <v>142</v>
      </c>
      <c r="B113" s="48" t="s">
        <v>329</v>
      </c>
      <c r="C113" s="48" t="s">
        <v>732</v>
      </c>
      <c r="D113" s="48">
        <v>1194</v>
      </c>
      <c r="E113" s="48">
        <v>4776</v>
      </c>
      <c r="F113" s="51">
        <f>SUMIF(Parts_Purchase[[#All],[Part Code]],'Inventory Check'!A113,Parts_Purchase[[#All],[Qty In]])</f>
        <v>4</v>
      </c>
      <c r="G113" s="51">
        <f>SUMIF(Job_Cards[[#All],[Part Code Issued]],'Inventory Check'!A113,Job_Cards[[#All],[Part Qty]])</f>
        <v>0</v>
      </c>
      <c r="H113" s="51">
        <f t="shared" si="8"/>
        <v>4</v>
      </c>
      <c r="I113" s="52">
        <f t="shared" si="9"/>
        <v>4776</v>
      </c>
    </row>
    <row r="114" spans="1:9" x14ac:dyDescent="0.35">
      <c r="A114" s="48" t="s">
        <v>115</v>
      </c>
      <c r="B114" s="48" t="s">
        <v>331</v>
      </c>
      <c r="C114" s="48" t="s">
        <v>721</v>
      </c>
      <c r="D114" s="48">
        <v>295</v>
      </c>
      <c r="E114" s="48">
        <v>10620</v>
      </c>
      <c r="F114" s="51">
        <f>SUMIF(Parts_Purchase[[#All],[Part Code]],'Inventory Check'!A114,Parts_Purchase[[#All],[Qty In]])</f>
        <v>36</v>
      </c>
      <c r="G114" s="51">
        <f>SUMIF(Job_Cards[[#All],[Part Code Issued]],'Inventory Check'!A114,Job_Cards[[#All],[Part Qty]])</f>
        <v>24</v>
      </c>
      <c r="H114" s="51">
        <f t="shared" si="8"/>
        <v>12</v>
      </c>
      <c r="I114" s="52">
        <f t="shared" si="9"/>
        <v>3540</v>
      </c>
    </row>
    <row r="115" spans="1:9" x14ac:dyDescent="0.35">
      <c r="A115" s="48" t="s">
        <v>860</v>
      </c>
      <c r="B115" s="48" t="s">
        <v>1005</v>
      </c>
      <c r="C115" s="48" t="s">
        <v>1058</v>
      </c>
      <c r="D115" s="48">
        <v>174</v>
      </c>
      <c r="E115" s="48">
        <v>696</v>
      </c>
      <c r="F115" s="51">
        <f>SUMIF(Parts_Purchase[[#All],[Part Code]],'Inventory Check'!A115,Parts_Purchase[[#All],[Qty In]])</f>
        <v>4</v>
      </c>
      <c r="G115" s="51">
        <f>SUMIF(Job_Cards[[#All],[Part Code Issued]],'Inventory Check'!A115,Job_Cards[[#All],[Part Qty]])</f>
        <v>1</v>
      </c>
      <c r="H115" s="51">
        <f t="shared" si="8"/>
        <v>3</v>
      </c>
      <c r="I115" s="52">
        <f t="shared" si="9"/>
        <v>522</v>
      </c>
    </row>
    <row r="116" spans="1:9" x14ac:dyDescent="0.35">
      <c r="A116" s="48" t="s">
        <v>1694</v>
      </c>
      <c r="B116" s="48" t="s">
        <v>1713</v>
      </c>
      <c r="C116" s="48" t="s">
        <v>1177</v>
      </c>
      <c r="D116" s="48">
        <v>214</v>
      </c>
      <c r="E116" s="48">
        <v>214</v>
      </c>
      <c r="F116" s="51">
        <f>SUMIF(Parts_Purchase[[#All],[Part Code]],'Inventory Check'!A116,Parts_Purchase[[#All],[Qty In]])</f>
        <v>1</v>
      </c>
      <c r="G116" s="51">
        <f>SUMIF(Job_Cards[[#All],[Part Code Issued]],'Inventory Check'!A116,Job_Cards[[#All],[Part Qty]])</f>
        <v>0</v>
      </c>
      <c r="H116" s="51">
        <f t="shared" si="8"/>
        <v>1</v>
      </c>
      <c r="I116" s="52">
        <f t="shared" si="9"/>
        <v>214</v>
      </c>
    </row>
    <row r="117" spans="1:9" x14ac:dyDescent="0.35">
      <c r="A117" s="48" t="s">
        <v>558</v>
      </c>
      <c r="B117" s="48" t="s">
        <v>559</v>
      </c>
      <c r="C117" s="48" t="s">
        <v>738</v>
      </c>
      <c r="D117" s="48">
        <v>9451</v>
      </c>
      <c r="E117" s="48">
        <v>9451</v>
      </c>
      <c r="F117" s="51">
        <f>SUMIF(Parts_Purchase[[#All],[Part Code]],'Inventory Check'!A117,Parts_Purchase[[#All],[Qty In]])</f>
        <v>1</v>
      </c>
      <c r="G117" s="51">
        <f>SUMIF(Job_Cards[[#All],[Part Code Issued]],'Inventory Check'!A117,Job_Cards[[#All],[Part Qty]])</f>
        <v>1</v>
      </c>
      <c r="H117" s="51">
        <f t="shared" si="8"/>
        <v>0</v>
      </c>
      <c r="I117" s="52">
        <f t="shared" si="9"/>
        <v>0</v>
      </c>
    </row>
    <row r="118" spans="1:9" x14ac:dyDescent="0.35">
      <c r="A118" s="48" t="s">
        <v>121</v>
      </c>
      <c r="B118" s="48" t="s">
        <v>335</v>
      </c>
      <c r="C118" s="48" t="s">
        <v>1034</v>
      </c>
      <c r="D118" s="48">
        <v>1203</v>
      </c>
      <c r="E118" s="48">
        <v>6015</v>
      </c>
      <c r="F118" s="51">
        <f>SUMIF(Parts_Purchase[[#All],[Part Code]],'Inventory Check'!A118,Parts_Purchase[[#All],[Qty In]])</f>
        <v>5</v>
      </c>
      <c r="G118" s="51">
        <f>SUMIF(Job_Cards[[#All],[Part Code Issued]],'Inventory Check'!A118,Job_Cards[[#All],[Part Qty]])</f>
        <v>4</v>
      </c>
      <c r="H118" s="51">
        <f t="shared" si="8"/>
        <v>1</v>
      </c>
      <c r="I118" s="52">
        <f t="shared" si="9"/>
        <v>1203</v>
      </c>
    </row>
    <row r="119" spans="1:9" x14ac:dyDescent="0.35">
      <c r="A119" s="48" t="s">
        <v>401</v>
      </c>
      <c r="B119" s="48" t="s">
        <v>402</v>
      </c>
      <c r="C119" s="48" t="s">
        <v>733</v>
      </c>
      <c r="D119" s="48">
        <v>5977</v>
      </c>
      <c r="E119" s="48">
        <v>5977</v>
      </c>
      <c r="F119" s="51">
        <f>SUMIF(Parts_Purchase[[#All],[Part Code]],'Inventory Check'!A119,Parts_Purchase[[#All],[Qty In]])</f>
        <v>1</v>
      </c>
      <c r="G119" s="51">
        <f>SUMIF(Job_Cards[[#All],[Part Code Issued]],'Inventory Check'!A119,Job_Cards[[#All],[Part Qty]])</f>
        <v>1</v>
      </c>
      <c r="H119" s="51">
        <f t="shared" si="8"/>
        <v>0</v>
      </c>
      <c r="I119" s="52">
        <f t="shared" si="9"/>
        <v>0</v>
      </c>
    </row>
    <row r="120" spans="1:9" x14ac:dyDescent="0.35">
      <c r="A120" s="48" t="s">
        <v>114</v>
      </c>
      <c r="B120" s="48" t="s">
        <v>394</v>
      </c>
      <c r="C120" s="48" t="s">
        <v>739</v>
      </c>
      <c r="D120" s="48">
        <v>10694</v>
      </c>
      <c r="E120" s="48">
        <v>10694</v>
      </c>
      <c r="F120" s="51">
        <f>SUMIF(Parts_Purchase[[#All],[Part Code]],'Inventory Check'!A120,Parts_Purchase[[#All],[Qty In]])</f>
        <v>1</v>
      </c>
      <c r="G120" s="51">
        <f>SUMIF(Job_Cards[[#All],[Part Code Issued]],'Inventory Check'!A120,Job_Cards[[#All],[Part Qty]])</f>
        <v>0</v>
      </c>
      <c r="H120" s="51">
        <f t="shared" si="8"/>
        <v>1</v>
      </c>
      <c r="I120" s="52">
        <f t="shared" si="9"/>
        <v>10694</v>
      </c>
    </row>
    <row r="121" spans="1:9" x14ac:dyDescent="0.35">
      <c r="A121" s="48" t="s">
        <v>497</v>
      </c>
      <c r="B121" s="48" t="s">
        <v>498</v>
      </c>
      <c r="C121" s="48" t="s">
        <v>1081</v>
      </c>
      <c r="D121" s="48">
        <v>107</v>
      </c>
      <c r="E121" s="48">
        <v>1391</v>
      </c>
      <c r="F121" s="51">
        <f>SUMIF(Parts_Purchase[[#All],[Part Code]],'Inventory Check'!A121,Parts_Purchase[[#All],[Qty In]])</f>
        <v>13</v>
      </c>
      <c r="G121" s="51">
        <f>SUMIF(Job_Cards[[#All],[Part Code Issued]],'Inventory Check'!A121,Job_Cards[[#All],[Part Qty]])</f>
        <v>7</v>
      </c>
      <c r="H121" s="51">
        <f t="shared" si="8"/>
        <v>6</v>
      </c>
      <c r="I121" s="52">
        <f t="shared" si="9"/>
        <v>642</v>
      </c>
    </row>
    <row r="122" spans="1:9" x14ac:dyDescent="0.35">
      <c r="A122" s="48" t="s">
        <v>499</v>
      </c>
      <c r="B122" s="48" t="s">
        <v>500</v>
      </c>
      <c r="C122" s="48" t="s">
        <v>1081</v>
      </c>
      <c r="D122" s="48">
        <v>495</v>
      </c>
      <c r="E122" s="48">
        <v>10890</v>
      </c>
      <c r="F122" s="51">
        <f>SUMIF(Parts_Purchase[[#All],[Part Code]],'Inventory Check'!A122,Parts_Purchase[[#All],[Qty In]])</f>
        <v>22</v>
      </c>
      <c r="G122" s="51">
        <f>SUMIF(Job_Cards[[#All],[Part Code Issued]],'Inventory Check'!A122,Job_Cards[[#All],[Part Qty]])</f>
        <v>14</v>
      </c>
      <c r="H122" s="51">
        <f t="shared" si="8"/>
        <v>8</v>
      </c>
      <c r="I122" s="52">
        <f t="shared" si="9"/>
        <v>3960</v>
      </c>
    </row>
    <row r="123" spans="1:9" x14ac:dyDescent="0.35">
      <c r="A123" s="48" t="s">
        <v>1078</v>
      </c>
      <c r="B123" s="48" t="s">
        <v>1079</v>
      </c>
      <c r="C123" s="48" t="s">
        <v>1082</v>
      </c>
      <c r="D123" s="48">
        <v>8382</v>
      </c>
      <c r="E123" s="48">
        <v>8382</v>
      </c>
      <c r="F123" s="51">
        <f>SUMIF(Parts_Purchase[[#All],[Part Code]],'Inventory Check'!A123,Parts_Purchase[[#All],[Qty In]])</f>
        <v>1</v>
      </c>
      <c r="G123" s="51">
        <f>SUMIF(Job_Cards[[#All],[Part Code Issued]],'Inventory Check'!A123,Job_Cards[[#All],[Part Qty]])</f>
        <v>0</v>
      </c>
      <c r="H123" s="51">
        <f t="shared" si="8"/>
        <v>1</v>
      </c>
      <c r="I123" s="52">
        <f t="shared" si="9"/>
        <v>8382</v>
      </c>
    </row>
    <row r="124" spans="1:9" x14ac:dyDescent="0.35">
      <c r="A124" s="48" t="s">
        <v>1141</v>
      </c>
      <c r="B124" s="48" t="s">
        <v>1147</v>
      </c>
      <c r="C124" s="48" t="s">
        <v>739</v>
      </c>
      <c r="D124" s="48">
        <v>2656</v>
      </c>
      <c r="E124" s="48">
        <v>5312</v>
      </c>
      <c r="F124" s="51">
        <f>SUMIF(Parts_Purchase[[#All],[Part Code]],'Inventory Check'!A124,Parts_Purchase[[#All],[Qty In]])</f>
        <v>2</v>
      </c>
      <c r="G124" s="51">
        <f>SUMIF(Job_Cards[[#All],[Part Code Issued]],'Inventory Check'!A124,Job_Cards[[#All],[Part Qty]])</f>
        <v>1</v>
      </c>
      <c r="H124" s="51">
        <f t="shared" si="8"/>
        <v>1</v>
      </c>
      <c r="I124" s="52">
        <f t="shared" si="9"/>
        <v>2656</v>
      </c>
    </row>
    <row r="125" spans="1:9" x14ac:dyDescent="0.35">
      <c r="A125" s="48" t="s">
        <v>1303</v>
      </c>
      <c r="B125" s="48" t="s">
        <v>1304</v>
      </c>
      <c r="C125" s="48" t="s">
        <v>739</v>
      </c>
      <c r="D125" s="48">
        <v>772</v>
      </c>
      <c r="E125" s="48">
        <v>772</v>
      </c>
      <c r="F125" s="51">
        <f>SUMIF(Parts_Purchase[[#All],[Part Code]],'Inventory Check'!A125,Parts_Purchase[[#All],[Qty In]])</f>
        <v>1</v>
      </c>
      <c r="G125" s="51">
        <f>SUMIF(Job_Cards[[#All],[Part Code Issued]],'Inventory Check'!A125,Job_Cards[[#All],[Part Qty]])</f>
        <v>1</v>
      </c>
      <c r="H125" s="51">
        <f t="shared" si="8"/>
        <v>0</v>
      </c>
      <c r="I125" s="52">
        <f t="shared" si="9"/>
        <v>0</v>
      </c>
    </row>
    <row r="126" spans="1:9" x14ac:dyDescent="0.35">
      <c r="A126" s="48" t="s">
        <v>568</v>
      </c>
      <c r="B126" s="48" t="s">
        <v>567</v>
      </c>
      <c r="C126" s="48" t="s">
        <v>723</v>
      </c>
      <c r="D126" s="48">
        <v>1633</v>
      </c>
      <c r="E126" s="48">
        <v>0</v>
      </c>
      <c r="F126" s="51">
        <f>SUMIF(Parts_Purchase[[#All],[Part Code]],'Inventory Check'!A126,Parts_Purchase[[#All],[Qty In]])</f>
        <v>0</v>
      </c>
      <c r="G126" s="51">
        <f>SUMIF(Job_Cards[[#All],[Part Code Issued]],'Inventory Check'!A126,Job_Cards[[#All],[Part Qty]])</f>
        <v>0</v>
      </c>
      <c r="H126" s="51">
        <f t="shared" si="8"/>
        <v>0</v>
      </c>
      <c r="I126" s="52">
        <f t="shared" si="9"/>
        <v>0</v>
      </c>
    </row>
    <row r="127" spans="1:9" x14ac:dyDescent="0.35">
      <c r="A127" s="48" t="s">
        <v>314</v>
      </c>
      <c r="B127" s="48" t="s">
        <v>1098</v>
      </c>
      <c r="C127" s="48" t="s">
        <v>1124</v>
      </c>
      <c r="D127" s="48">
        <v>436</v>
      </c>
      <c r="E127" s="48">
        <v>1744</v>
      </c>
      <c r="F127" s="51">
        <f>SUMIF(Parts_Purchase[[#All],[Part Code]],'Inventory Check'!A127,Parts_Purchase[[#All],[Qty In]])</f>
        <v>4</v>
      </c>
      <c r="G127" s="51">
        <f>SUMIF(Job_Cards[[#All],[Part Code Issued]],'Inventory Check'!A127,Job_Cards[[#All],[Part Qty]])</f>
        <v>0</v>
      </c>
      <c r="H127" s="51">
        <f t="shared" si="8"/>
        <v>4</v>
      </c>
      <c r="I127" s="52">
        <f t="shared" si="9"/>
        <v>1744</v>
      </c>
    </row>
    <row r="128" spans="1:9" x14ac:dyDescent="0.35">
      <c r="A128" s="48" t="s">
        <v>1296</v>
      </c>
      <c r="B128" s="48" t="s">
        <v>1308</v>
      </c>
      <c r="C128" s="48" t="s">
        <v>739</v>
      </c>
      <c r="D128" s="48">
        <v>1510</v>
      </c>
      <c r="E128" s="48">
        <v>1510</v>
      </c>
      <c r="F128" s="51">
        <f>SUMIF(Parts_Purchase[[#All],[Part Code]],'Inventory Check'!A128,Parts_Purchase[[#All],[Qty In]])</f>
        <v>1</v>
      </c>
      <c r="G128" s="51">
        <f>SUMIF(Job_Cards[[#All],[Part Code Issued]],'Inventory Check'!A128,Job_Cards[[#All],[Part Qty]])</f>
        <v>0</v>
      </c>
      <c r="H128" s="51">
        <f t="shared" si="8"/>
        <v>1</v>
      </c>
      <c r="I128" s="52">
        <f t="shared" si="9"/>
        <v>1510</v>
      </c>
    </row>
    <row r="129" spans="1:9" x14ac:dyDescent="0.35">
      <c r="A129" s="48" t="s">
        <v>152</v>
      </c>
      <c r="B129" s="48" t="s">
        <v>393</v>
      </c>
      <c r="C129" s="48" t="s">
        <v>723</v>
      </c>
      <c r="D129" s="48">
        <v>19599</v>
      </c>
      <c r="E129" s="48">
        <v>0</v>
      </c>
      <c r="F129" s="51">
        <f>SUMIF(Parts_Purchase[[#All],[Part Code]],'Inventory Check'!A129,Parts_Purchase[[#All],[Qty In]])</f>
        <v>0</v>
      </c>
      <c r="G129" s="51">
        <f>SUMIF(Job_Cards[[#All],[Part Code Issued]],'Inventory Check'!A129,Job_Cards[[#All],[Part Qty]])</f>
        <v>0</v>
      </c>
      <c r="H129" s="51">
        <f t="shared" si="8"/>
        <v>0</v>
      </c>
      <c r="I129" s="52">
        <f t="shared" si="9"/>
        <v>0</v>
      </c>
    </row>
    <row r="130" spans="1:9" x14ac:dyDescent="0.35">
      <c r="A130" s="48" t="s">
        <v>571</v>
      </c>
      <c r="B130" s="48" t="s">
        <v>572</v>
      </c>
      <c r="C130" s="48" t="s">
        <v>1029</v>
      </c>
      <c r="D130" s="48">
        <v>190</v>
      </c>
      <c r="E130" s="48">
        <v>1900</v>
      </c>
      <c r="F130" s="51">
        <f>SUMIF(Parts_Purchase[[#All],[Part Code]],'Inventory Check'!A130,Parts_Purchase[[#All],[Qty In]])</f>
        <v>10</v>
      </c>
      <c r="G130" s="51">
        <f>SUMIF(Job_Cards[[#All],[Part Code Issued]],'Inventory Check'!A130,Job_Cards[[#All],[Part Qty]])</f>
        <v>1</v>
      </c>
      <c r="H130" s="51">
        <f t="shared" si="8"/>
        <v>9</v>
      </c>
      <c r="I130" s="52">
        <f t="shared" si="9"/>
        <v>1710</v>
      </c>
    </row>
    <row r="131" spans="1:9" x14ac:dyDescent="0.35">
      <c r="A131" s="48" t="s">
        <v>1553</v>
      </c>
      <c r="B131" s="48" t="s">
        <v>1534</v>
      </c>
      <c r="C131" s="48" t="s">
        <v>1081</v>
      </c>
      <c r="D131" s="48">
        <v>123</v>
      </c>
      <c r="E131" s="48">
        <v>492</v>
      </c>
      <c r="F131" s="51">
        <f>SUMIF(Parts_Purchase[[#All],[Part Code]],'Inventory Check'!A131,Parts_Purchase[[#All],[Qty In]])</f>
        <v>4</v>
      </c>
      <c r="G131" s="51">
        <f>SUMIF(Job_Cards[[#All],[Part Code Issued]],'Inventory Check'!A131,Job_Cards[[#All],[Part Qty]])</f>
        <v>2</v>
      </c>
      <c r="H131" s="51">
        <f t="shared" si="8"/>
        <v>2</v>
      </c>
      <c r="I131" s="52">
        <f t="shared" si="9"/>
        <v>246</v>
      </c>
    </row>
    <row r="132" spans="1:9" x14ac:dyDescent="0.35">
      <c r="A132" s="48" t="s">
        <v>154</v>
      </c>
      <c r="B132" s="48" t="s">
        <v>323</v>
      </c>
      <c r="C132" s="48" t="s">
        <v>728</v>
      </c>
      <c r="D132" s="48">
        <v>1215</v>
      </c>
      <c r="E132" s="48">
        <v>6075</v>
      </c>
      <c r="F132" s="51">
        <f>SUMIF(Parts_Purchase[[#All],[Part Code]],'Inventory Check'!A132,Parts_Purchase[[#All],[Qty In]])</f>
        <v>5</v>
      </c>
      <c r="G132" s="51">
        <f>SUMIF(Job_Cards[[#All],[Part Code Issued]],'Inventory Check'!A132,Job_Cards[[#All],[Part Qty]])</f>
        <v>2</v>
      </c>
      <c r="H132" s="51">
        <f t="shared" si="8"/>
        <v>3</v>
      </c>
      <c r="I132" s="52">
        <f t="shared" si="9"/>
        <v>3645</v>
      </c>
    </row>
    <row r="133" spans="1:9" x14ac:dyDescent="0.35">
      <c r="A133" s="48" t="s">
        <v>134</v>
      </c>
      <c r="B133" s="48" t="s">
        <v>340</v>
      </c>
      <c r="C133" s="48" t="s">
        <v>1021</v>
      </c>
      <c r="D133" s="48">
        <v>176</v>
      </c>
      <c r="E133" s="48">
        <v>1408</v>
      </c>
      <c r="F133" s="51">
        <f>SUMIF(Parts_Purchase[[#All],[Part Code]],'Inventory Check'!A133,Parts_Purchase[[#All],[Qty In]])</f>
        <v>8</v>
      </c>
      <c r="G133" s="51">
        <f>SUMIF(Job_Cards[[#All],[Part Code Issued]],'Inventory Check'!A133,Job_Cards[[#All],[Part Qty]])</f>
        <v>6</v>
      </c>
      <c r="H133" s="51">
        <f t="shared" si="8"/>
        <v>2</v>
      </c>
      <c r="I133" s="52">
        <f t="shared" si="9"/>
        <v>352</v>
      </c>
    </row>
    <row r="134" spans="1:9" x14ac:dyDescent="0.35">
      <c r="A134" s="48" t="s">
        <v>1206</v>
      </c>
      <c r="B134" s="48" t="s">
        <v>1207</v>
      </c>
      <c r="C134" s="48" t="s">
        <v>740</v>
      </c>
      <c r="D134" s="48">
        <v>279</v>
      </c>
      <c r="E134" s="48">
        <v>1116</v>
      </c>
      <c r="F134" s="51">
        <f>SUMIF(Parts_Purchase[[#All],[Part Code]],'Inventory Check'!A134,Parts_Purchase[[#All],[Qty In]])</f>
        <v>4</v>
      </c>
      <c r="G134" s="51">
        <f>SUMIF(Job_Cards[[#All],[Part Code Issued]],'Inventory Check'!A134,Job_Cards[[#All],[Part Qty]])</f>
        <v>2</v>
      </c>
      <c r="H134" s="51">
        <f t="shared" si="8"/>
        <v>2</v>
      </c>
      <c r="I134" s="52">
        <f t="shared" si="9"/>
        <v>558</v>
      </c>
    </row>
    <row r="135" spans="1:9" x14ac:dyDescent="0.35">
      <c r="A135" s="48" t="s">
        <v>1587</v>
      </c>
      <c r="B135" s="48" t="s">
        <v>1589</v>
      </c>
      <c r="C135" s="48" t="s">
        <v>740</v>
      </c>
      <c r="D135" s="48">
        <v>279</v>
      </c>
      <c r="E135" s="48">
        <v>837</v>
      </c>
      <c r="F135" s="51">
        <f>SUMIF(Parts_Purchase[[#All],[Part Code]],'Inventory Check'!A135,Parts_Purchase[[#All],[Qty In]])</f>
        <v>3</v>
      </c>
      <c r="G135" s="51">
        <f>SUMIF(Job_Cards[[#All],[Part Code Issued]],'Inventory Check'!A135,Job_Cards[[#All],[Part Qty]])</f>
        <v>1</v>
      </c>
      <c r="H135" s="51">
        <f t="shared" si="8"/>
        <v>2</v>
      </c>
      <c r="I135" s="52">
        <f t="shared" si="9"/>
        <v>558</v>
      </c>
    </row>
    <row r="136" spans="1:9" x14ac:dyDescent="0.35">
      <c r="A136" s="48" t="s">
        <v>298</v>
      </c>
      <c r="B136" s="48" t="s">
        <v>435</v>
      </c>
      <c r="C136" s="48" t="s">
        <v>715</v>
      </c>
      <c r="D136" s="48">
        <v>2134</v>
      </c>
      <c r="E136" s="48">
        <v>4268</v>
      </c>
      <c r="F136" s="51">
        <f>SUMIF(Parts_Purchase[[#All],[Part Code]],'Inventory Check'!A136,Parts_Purchase[[#All],[Qty In]])</f>
        <v>2</v>
      </c>
      <c r="G136" s="51">
        <f>SUMIF(Job_Cards[[#All],[Part Code Issued]],'Inventory Check'!A136,Job_Cards[[#All],[Part Qty]])</f>
        <v>2</v>
      </c>
      <c r="H136" s="51">
        <f t="shared" si="8"/>
        <v>0</v>
      </c>
      <c r="I136" s="52">
        <f t="shared" si="9"/>
        <v>0</v>
      </c>
    </row>
    <row r="137" spans="1:9" x14ac:dyDescent="0.35">
      <c r="A137" s="48" t="s">
        <v>130</v>
      </c>
      <c r="B137" s="48" t="s">
        <v>357</v>
      </c>
      <c r="C137" s="48" t="s">
        <v>727</v>
      </c>
      <c r="D137" s="48">
        <v>1060</v>
      </c>
      <c r="E137" s="48">
        <v>2120</v>
      </c>
      <c r="F137" s="51">
        <f>SUMIF(Parts_Purchase[[#All],[Part Code]],'Inventory Check'!A137,Parts_Purchase[[#All],[Qty In]])</f>
        <v>2</v>
      </c>
      <c r="G137" s="51">
        <f>SUMIF(Job_Cards[[#All],[Part Code Issued]],'Inventory Check'!A137,Job_Cards[[#All],[Part Qty]])</f>
        <v>1</v>
      </c>
      <c r="H137" s="51">
        <f t="shared" si="8"/>
        <v>1</v>
      </c>
      <c r="I137" s="52">
        <f t="shared" si="9"/>
        <v>1060</v>
      </c>
    </row>
    <row r="138" spans="1:9" x14ac:dyDescent="0.35">
      <c r="A138" s="48" t="s">
        <v>129</v>
      </c>
      <c r="B138" s="48" t="s">
        <v>360</v>
      </c>
      <c r="C138" s="48" t="s">
        <v>727</v>
      </c>
      <c r="D138" s="48">
        <v>1126</v>
      </c>
      <c r="E138" s="48">
        <v>1126</v>
      </c>
      <c r="F138" s="51">
        <f>SUMIF(Parts_Purchase[[#All],[Part Code]],'Inventory Check'!A138,Parts_Purchase[[#All],[Qty In]])</f>
        <v>1</v>
      </c>
      <c r="G138" s="51">
        <f>SUMIF(Job_Cards[[#All],[Part Code Issued]],'Inventory Check'!A138,Job_Cards[[#All],[Part Qty]])</f>
        <v>0</v>
      </c>
      <c r="H138" s="51">
        <f t="shared" si="8"/>
        <v>1</v>
      </c>
      <c r="I138" s="52">
        <f t="shared" si="9"/>
        <v>1126</v>
      </c>
    </row>
    <row r="139" spans="1:9" x14ac:dyDescent="0.35">
      <c r="A139" s="48" t="s">
        <v>317</v>
      </c>
      <c r="B139" s="48" t="s">
        <v>358</v>
      </c>
      <c r="C139" s="48" t="s">
        <v>1091</v>
      </c>
      <c r="D139" s="48">
        <v>3498</v>
      </c>
      <c r="E139" s="48">
        <v>10494</v>
      </c>
      <c r="F139" s="51">
        <f>SUMIF(Parts_Purchase[[#All],[Part Code]],'Inventory Check'!A139,Parts_Purchase[[#All],[Qty In]])</f>
        <v>3</v>
      </c>
      <c r="G139" s="51">
        <f>SUMIF(Job_Cards[[#All],[Part Code Issued]],'Inventory Check'!A139,Job_Cards[[#All],[Part Qty]])</f>
        <v>0</v>
      </c>
      <c r="H139" s="51">
        <f t="shared" si="8"/>
        <v>3</v>
      </c>
      <c r="I139" s="52">
        <f t="shared" si="9"/>
        <v>10494</v>
      </c>
    </row>
    <row r="140" spans="1:9" x14ac:dyDescent="0.35">
      <c r="A140" s="48" t="s">
        <v>123</v>
      </c>
      <c r="B140" s="48" t="s">
        <v>359</v>
      </c>
      <c r="C140" s="48" t="s">
        <v>1091</v>
      </c>
      <c r="D140" s="48">
        <v>3498</v>
      </c>
      <c r="E140" s="48">
        <v>10494</v>
      </c>
      <c r="F140" s="51">
        <f>SUMIF(Parts_Purchase[[#All],[Part Code]],'Inventory Check'!A140,Parts_Purchase[[#All],[Qty In]])</f>
        <v>3</v>
      </c>
      <c r="G140" s="51">
        <f>SUMIF(Job_Cards[[#All],[Part Code Issued]],'Inventory Check'!A140,Job_Cards[[#All],[Part Qty]])</f>
        <v>0</v>
      </c>
      <c r="H140" s="51">
        <f t="shared" si="8"/>
        <v>3</v>
      </c>
      <c r="I140" s="52">
        <f t="shared" si="9"/>
        <v>10494</v>
      </c>
    </row>
    <row r="141" spans="1:9" x14ac:dyDescent="0.35">
      <c r="A141" s="48" t="s">
        <v>421</v>
      </c>
      <c r="B141" s="48" t="s">
        <v>828</v>
      </c>
      <c r="C141" s="48" t="s">
        <v>1017</v>
      </c>
      <c r="D141" s="48">
        <v>489</v>
      </c>
      <c r="E141" s="48">
        <v>10758</v>
      </c>
      <c r="F141" s="51">
        <f>SUMIF(Parts_Purchase[[#All],[Part Code]],'Inventory Check'!A141,Parts_Purchase[[#All],[Qty In]])</f>
        <v>22</v>
      </c>
      <c r="G141" s="51">
        <f>SUMIF(Job_Cards[[#All],[Part Code Issued]],'Inventory Check'!A141,Job_Cards[[#All],[Part Qty]])</f>
        <v>14</v>
      </c>
      <c r="H141" s="51">
        <f t="shared" si="8"/>
        <v>8</v>
      </c>
      <c r="I141" s="52">
        <f t="shared" si="9"/>
        <v>3912</v>
      </c>
    </row>
    <row r="142" spans="1:9" x14ac:dyDescent="0.35">
      <c r="A142" s="48" t="s">
        <v>143</v>
      </c>
      <c r="B142" s="48" t="s">
        <v>703</v>
      </c>
      <c r="C142" s="48" t="s">
        <v>732</v>
      </c>
      <c r="D142" s="48">
        <v>1000</v>
      </c>
      <c r="E142" s="48">
        <v>6000</v>
      </c>
      <c r="F142" s="51">
        <f>SUMIF(Parts_Purchase[[#All],[Part Code]],'Inventory Check'!A142,Parts_Purchase[[#All],[Qty In]])</f>
        <v>6</v>
      </c>
      <c r="G142" s="51">
        <f>SUMIF(Job_Cards[[#All],[Part Code Issued]],'Inventory Check'!A142,Job_Cards[[#All],[Part Qty]])</f>
        <v>2</v>
      </c>
      <c r="H142" s="51">
        <f t="shared" si="8"/>
        <v>4</v>
      </c>
      <c r="I142" s="52">
        <f t="shared" si="9"/>
        <v>4000</v>
      </c>
    </row>
    <row r="143" spans="1:9" x14ac:dyDescent="0.35">
      <c r="A143" s="48" t="s">
        <v>468</v>
      </c>
      <c r="B143" s="48" t="s">
        <v>469</v>
      </c>
      <c r="C143" s="48" t="s">
        <v>713</v>
      </c>
      <c r="D143" s="48">
        <v>5500</v>
      </c>
      <c r="E143" s="48">
        <v>5500</v>
      </c>
      <c r="F143" s="51">
        <f>SUMIF(Parts_Purchase[[#All],[Part Code]],'Inventory Check'!A143,Parts_Purchase[[#All],[Qty In]])</f>
        <v>1</v>
      </c>
      <c r="G143" s="51">
        <f>SUMIF(Job_Cards[[#All],[Part Code Issued]],'Inventory Check'!A143,Job_Cards[[#All],[Part Qty]])</f>
        <v>0</v>
      </c>
      <c r="H143" s="51">
        <f t="shared" si="8"/>
        <v>1</v>
      </c>
      <c r="I143" s="52">
        <f t="shared" si="9"/>
        <v>5500</v>
      </c>
    </row>
    <row r="144" spans="1:9" x14ac:dyDescent="0.35">
      <c r="A144" s="48" t="s">
        <v>311</v>
      </c>
      <c r="B144" s="48" t="s">
        <v>332</v>
      </c>
      <c r="C144" s="48" t="s">
        <v>1251</v>
      </c>
      <c r="D144" s="48">
        <v>3680</v>
      </c>
      <c r="E144" s="48">
        <v>3680</v>
      </c>
      <c r="F144" s="51">
        <f>SUMIF(Parts_Purchase[[#All],[Part Code]],'Inventory Check'!A144,Parts_Purchase[[#All],[Qty In]])</f>
        <v>1</v>
      </c>
      <c r="G144" s="51">
        <f>SUMIF(Job_Cards[[#All],[Part Code Issued]],'Inventory Check'!A144,Job_Cards[[#All],[Part Qty]])</f>
        <v>1</v>
      </c>
      <c r="H144" s="51">
        <f t="shared" si="8"/>
        <v>0</v>
      </c>
      <c r="I144" s="52">
        <f t="shared" si="9"/>
        <v>0</v>
      </c>
    </row>
    <row r="145" spans="1:9" x14ac:dyDescent="0.35">
      <c r="A145" s="48" t="s">
        <v>312</v>
      </c>
      <c r="B145" s="48" t="s">
        <v>337</v>
      </c>
      <c r="C145" s="48" t="s">
        <v>1036</v>
      </c>
      <c r="D145" s="48">
        <v>1259</v>
      </c>
      <c r="E145" s="48">
        <v>7554</v>
      </c>
      <c r="F145" s="51">
        <f>SUMIF(Parts_Purchase[[#All],[Part Code]],'Inventory Check'!A145,Parts_Purchase[[#All],[Qty In]])</f>
        <v>6</v>
      </c>
      <c r="G145" s="51">
        <f>SUMIF(Job_Cards[[#All],[Part Code Issued]],'Inventory Check'!A145,Job_Cards[[#All],[Part Qty]])</f>
        <v>6</v>
      </c>
      <c r="H145" s="51">
        <f t="shared" si="8"/>
        <v>0</v>
      </c>
      <c r="I145" s="52">
        <f t="shared" si="9"/>
        <v>0</v>
      </c>
    </row>
    <row r="146" spans="1:9" x14ac:dyDescent="0.35">
      <c r="A146" s="48" t="s">
        <v>1309</v>
      </c>
      <c r="B146" s="48" t="s">
        <v>1288</v>
      </c>
      <c r="C146" s="48" t="s">
        <v>739</v>
      </c>
      <c r="D146" s="48">
        <v>1014</v>
      </c>
      <c r="E146" s="48">
        <v>1014</v>
      </c>
      <c r="F146" s="51">
        <f>SUMIF(Parts_Purchase[[#All],[Part Code]],'Inventory Check'!A146,Parts_Purchase[[#All],[Qty In]])</f>
        <v>1</v>
      </c>
      <c r="G146" s="51">
        <f>SUMIF(Job_Cards[[#All],[Part Code Issued]],'Inventory Check'!A146,Job_Cards[[#All],[Part Qty]])</f>
        <v>0</v>
      </c>
      <c r="H146" s="51">
        <f t="shared" si="8"/>
        <v>1</v>
      </c>
      <c r="I146" s="52">
        <f t="shared" si="9"/>
        <v>1014</v>
      </c>
    </row>
    <row r="147" spans="1:9" x14ac:dyDescent="0.35">
      <c r="A147" s="48" t="s">
        <v>523</v>
      </c>
      <c r="B147" s="48" t="s">
        <v>524</v>
      </c>
      <c r="C147" s="48" t="s">
        <v>1025</v>
      </c>
      <c r="D147" s="48">
        <v>457</v>
      </c>
      <c r="E147" s="48">
        <v>1828</v>
      </c>
      <c r="F147" s="51">
        <f>SUMIF(Parts_Purchase[[#All],[Part Code]],'Inventory Check'!A147,Parts_Purchase[[#All],[Qty In]])</f>
        <v>4</v>
      </c>
      <c r="G147" s="51">
        <f>SUMIF(Job_Cards[[#All],[Part Code Issued]],'Inventory Check'!A147,Job_Cards[[#All],[Part Qty]])</f>
        <v>2</v>
      </c>
      <c r="H147" s="51">
        <f t="shared" si="8"/>
        <v>2</v>
      </c>
      <c r="I147" s="52">
        <f t="shared" si="9"/>
        <v>914</v>
      </c>
    </row>
    <row r="148" spans="1:9" x14ac:dyDescent="0.35">
      <c r="A148" s="48" t="s">
        <v>1210</v>
      </c>
      <c r="B148" s="48" t="s">
        <v>1211</v>
      </c>
      <c r="C148" s="48" t="s">
        <v>746</v>
      </c>
      <c r="D148" s="48">
        <v>313</v>
      </c>
      <c r="E148" s="48">
        <v>313</v>
      </c>
      <c r="F148" s="51">
        <f>SUMIF(Parts_Purchase[[#All],[Part Code]],'Inventory Check'!A148,Parts_Purchase[[#All],[Qty In]])</f>
        <v>1</v>
      </c>
      <c r="G148" s="51">
        <f>SUMIF(Job_Cards[[#All],[Part Code Issued]],'Inventory Check'!A148,Job_Cards[[#All],[Part Qty]])</f>
        <v>1</v>
      </c>
      <c r="H148" s="51">
        <f t="shared" si="8"/>
        <v>0</v>
      </c>
      <c r="I148" s="52">
        <f t="shared" si="9"/>
        <v>0</v>
      </c>
    </row>
    <row r="149" spans="1:9" x14ac:dyDescent="0.35">
      <c r="A149" s="48" t="s">
        <v>1618</v>
      </c>
      <c r="B149" s="48" t="s">
        <v>1623</v>
      </c>
      <c r="C149" s="48" t="s">
        <v>719</v>
      </c>
      <c r="D149" s="48">
        <v>377</v>
      </c>
      <c r="E149" s="48">
        <v>377</v>
      </c>
      <c r="F149" s="51">
        <f>SUMIF(Parts_Purchase[[#All],[Part Code]],'Inventory Check'!A149,Parts_Purchase[[#All],[Qty In]])</f>
        <v>1</v>
      </c>
      <c r="G149" s="51">
        <f>SUMIF(Job_Cards[[#All],[Part Code Issued]],'Inventory Check'!A149,Job_Cards[[#All],[Part Qty]])</f>
        <v>0</v>
      </c>
      <c r="H149" s="51">
        <f t="shared" si="8"/>
        <v>1</v>
      </c>
      <c r="I149" s="52">
        <f t="shared" si="9"/>
        <v>377</v>
      </c>
    </row>
    <row r="150" spans="1:9" x14ac:dyDescent="0.35">
      <c r="A150" s="48" t="s">
        <v>1697</v>
      </c>
      <c r="B150" s="48" t="s">
        <v>1716</v>
      </c>
      <c r="C150" s="48" t="s">
        <v>1707</v>
      </c>
      <c r="D150" s="48">
        <v>773</v>
      </c>
      <c r="E150" s="48">
        <v>773</v>
      </c>
      <c r="F150" s="51">
        <f>SUMIF(Parts_Purchase[[#All],[Part Code]],'Inventory Check'!A150,Parts_Purchase[[#All],[Qty In]])</f>
        <v>1</v>
      </c>
      <c r="G150" s="51">
        <f>SUMIF(Job_Cards[[#All],[Part Code Issued]],'Inventory Check'!A150,Job_Cards[[#All],[Part Qty]])</f>
        <v>0</v>
      </c>
      <c r="H150" s="51">
        <f t="shared" si="8"/>
        <v>1</v>
      </c>
      <c r="I150" s="52">
        <f t="shared" si="9"/>
        <v>773</v>
      </c>
    </row>
    <row r="151" spans="1:9" x14ac:dyDescent="0.35">
      <c r="A151" s="48" t="s">
        <v>1695</v>
      </c>
      <c r="B151" s="48" t="s">
        <v>1714</v>
      </c>
      <c r="C151" s="48" t="s">
        <v>1707</v>
      </c>
      <c r="D151" s="48">
        <v>129</v>
      </c>
      <c r="E151" s="48">
        <v>129</v>
      </c>
      <c r="F151" s="51">
        <f>SUMIF(Parts_Purchase[[#All],[Part Code]],'Inventory Check'!A151,Parts_Purchase[[#All],[Qty In]])</f>
        <v>1</v>
      </c>
      <c r="G151" s="51">
        <f>SUMIF(Job_Cards[[#All],[Part Code Issued]],'Inventory Check'!A151,Job_Cards[[#All],[Part Qty]])</f>
        <v>0</v>
      </c>
      <c r="H151" s="51">
        <f t="shared" si="8"/>
        <v>1</v>
      </c>
      <c r="I151" s="52">
        <f t="shared" si="9"/>
        <v>129</v>
      </c>
    </row>
    <row r="152" spans="1:9" x14ac:dyDescent="0.35">
      <c r="A152" s="48" t="s">
        <v>1696</v>
      </c>
      <c r="B152" s="48" t="s">
        <v>1715</v>
      </c>
      <c r="C152" s="48" t="s">
        <v>1707</v>
      </c>
      <c r="D152" s="48">
        <v>129</v>
      </c>
      <c r="E152" s="48">
        <v>129</v>
      </c>
      <c r="F152" s="51">
        <f>SUMIF(Parts_Purchase[[#All],[Part Code]],'Inventory Check'!A152,Parts_Purchase[[#All],[Qty In]])</f>
        <v>1</v>
      </c>
      <c r="G152" s="51">
        <f>SUMIF(Job_Cards[[#All],[Part Code Issued]],'Inventory Check'!A152,Job_Cards[[#All],[Part Qty]])</f>
        <v>0</v>
      </c>
      <c r="H152" s="51">
        <f t="shared" ref="H152:H215" si="10">F152-G152</f>
        <v>1</v>
      </c>
      <c r="I152" s="52">
        <f t="shared" ref="I152:I215" si="11">IFERROR(H152*D152,0)</f>
        <v>129</v>
      </c>
    </row>
    <row r="153" spans="1:9" x14ac:dyDescent="0.35">
      <c r="A153" s="48" t="s">
        <v>132</v>
      </c>
      <c r="B153" s="48" t="s">
        <v>353</v>
      </c>
      <c r="C153" s="48" t="s">
        <v>729</v>
      </c>
      <c r="D153" s="48">
        <v>1272</v>
      </c>
      <c r="E153" s="48">
        <v>1272</v>
      </c>
      <c r="F153" s="51">
        <f>SUMIF(Parts_Purchase[[#All],[Part Code]],'Inventory Check'!A153,Parts_Purchase[[#All],[Qty In]])</f>
        <v>1</v>
      </c>
      <c r="G153" s="51">
        <f>SUMIF(Job_Cards[[#All],[Part Code Issued]],'Inventory Check'!A153,Job_Cards[[#All],[Part Qty]])</f>
        <v>0</v>
      </c>
      <c r="H153" s="51">
        <f t="shared" si="10"/>
        <v>1</v>
      </c>
      <c r="I153" s="52">
        <f t="shared" si="11"/>
        <v>1272</v>
      </c>
    </row>
    <row r="154" spans="1:9" x14ac:dyDescent="0.35">
      <c r="A154" s="48" t="s">
        <v>131</v>
      </c>
      <c r="B154" s="48" t="s">
        <v>354</v>
      </c>
      <c r="C154" s="48" t="s">
        <v>737</v>
      </c>
      <c r="D154" s="48">
        <v>1417</v>
      </c>
      <c r="E154" s="48">
        <v>2834</v>
      </c>
      <c r="F154" s="51">
        <f>SUMIF(Parts_Purchase[[#All],[Part Code]],'Inventory Check'!A154,Parts_Purchase[[#All],[Qty In]])</f>
        <v>2</v>
      </c>
      <c r="G154" s="51">
        <f>SUMIF(Job_Cards[[#All],[Part Code Issued]],'Inventory Check'!A154,Job_Cards[[#All],[Part Qty]])</f>
        <v>0</v>
      </c>
      <c r="H154" s="51">
        <f t="shared" si="10"/>
        <v>2</v>
      </c>
      <c r="I154" s="52">
        <f t="shared" si="11"/>
        <v>2834</v>
      </c>
    </row>
    <row r="155" spans="1:9" x14ac:dyDescent="0.35">
      <c r="A155" s="48" t="s">
        <v>793</v>
      </c>
      <c r="B155" s="48" t="s">
        <v>813</v>
      </c>
      <c r="C155" s="48" t="s">
        <v>713</v>
      </c>
      <c r="D155" s="48">
        <v>5</v>
      </c>
      <c r="E155" s="48">
        <v>25</v>
      </c>
      <c r="F155" s="51">
        <f>SUMIF(Parts_Purchase[[#All],[Part Code]],'Inventory Check'!A155,Parts_Purchase[[#All],[Qty In]])</f>
        <v>5</v>
      </c>
      <c r="G155" s="51">
        <f>SUMIF(Job_Cards[[#All],[Part Code Issued]],'Inventory Check'!A155,Job_Cards[[#All],[Part Qty]])</f>
        <v>2</v>
      </c>
      <c r="H155" s="51">
        <f t="shared" si="10"/>
        <v>3</v>
      </c>
      <c r="I155" s="52">
        <f t="shared" si="11"/>
        <v>15</v>
      </c>
    </row>
    <row r="156" spans="1:9" x14ac:dyDescent="0.35">
      <c r="A156" s="48" t="s">
        <v>893</v>
      </c>
      <c r="B156" s="48" t="s">
        <v>894</v>
      </c>
      <c r="C156" s="48" t="s">
        <v>1018</v>
      </c>
      <c r="D156" s="48">
        <v>86</v>
      </c>
      <c r="E156" s="48">
        <v>860</v>
      </c>
      <c r="F156" s="51">
        <f>SUMIF(Parts_Purchase[[#All],[Part Code]],'Inventory Check'!A156,Parts_Purchase[[#All],[Qty In]])</f>
        <v>10</v>
      </c>
      <c r="G156" s="51">
        <f>SUMIF(Job_Cards[[#All],[Part Code Issued]],'Inventory Check'!A156,Job_Cards[[#All],[Part Qty]])</f>
        <v>1</v>
      </c>
      <c r="H156" s="51">
        <f t="shared" si="10"/>
        <v>9</v>
      </c>
      <c r="I156" s="52">
        <f t="shared" si="11"/>
        <v>774</v>
      </c>
    </row>
    <row r="157" spans="1:9" x14ac:dyDescent="0.35">
      <c r="A157" s="48" t="s">
        <v>1617</v>
      </c>
      <c r="B157" s="48" t="s">
        <v>894</v>
      </c>
      <c r="C157" s="48" t="s">
        <v>1018</v>
      </c>
      <c r="D157" s="48">
        <v>128</v>
      </c>
      <c r="E157" s="48">
        <v>256</v>
      </c>
      <c r="F157" s="51">
        <f>SUMIF(Parts_Purchase[[#All],[Part Code]],'Inventory Check'!A157,Parts_Purchase[[#All],[Qty In]])</f>
        <v>2</v>
      </c>
      <c r="G157" s="51">
        <f>SUMIF(Job_Cards[[#All],[Part Code Issued]],'Inventory Check'!A157,Job_Cards[[#All],[Part Qty]])</f>
        <v>0</v>
      </c>
      <c r="H157" s="51">
        <f t="shared" si="10"/>
        <v>2</v>
      </c>
      <c r="I157" s="52">
        <f t="shared" si="11"/>
        <v>256</v>
      </c>
    </row>
    <row r="158" spans="1:9" x14ac:dyDescent="0.35">
      <c r="A158" s="48" t="s">
        <v>139</v>
      </c>
      <c r="B158" s="48" t="s">
        <v>346</v>
      </c>
      <c r="C158" s="48" t="s">
        <v>1068</v>
      </c>
      <c r="D158" s="48">
        <v>309</v>
      </c>
      <c r="E158" s="48">
        <v>1236</v>
      </c>
      <c r="F158" s="51">
        <f>SUMIF(Parts_Purchase[[#All],[Part Code]],'Inventory Check'!A158,Parts_Purchase[[#All],[Qty In]])</f>
        <v>4</v>
      </c>
      <c r="G158" s="51">
        <f>SUMIF(Job_Cards[[#All],[Part Code Issued]],'Inventory Check'!A158,Job_Cards[[#All],[Part Qty]])</f>
        <v>2</v>
      </c>
      <c r="H158" s="51">
        <f t="shared" si="10"/>
        <v>2</v>
      </c>
      <c r="I158" s="52">
        <f t="shared" si="11"/>
        <v>618</v>
      </c>
    </row>
    <row r="159" spans="1:9" x14ac:dyDescent="0.35">
      <c r="A159" s="48" t="s">
        <v>140</v>
      </c>
      <c r="B159" s="48" t="s">
        <v>347</v>
      </c>
      <c r="C159" s="48" t="s">
        <v>1068</v>
      </c>
      <c r="D159" s="48">
        <v>309</v>
      </c>
      <c r="E159" s="48">
        <v>1854</v>
      </c>
      <c r="F159" s="51">
        <f>SUMIF(Parts_Purchase[[#All],[Part Code]],'Inventory Check'!A159,Parts_Purchase[[#All],[Qty In]])</f>
        <v>6</v>
      </c>
      <c r="G159" s="51">
        <f>SUMIF(Job_Cards[[#All],[Part Code Issued]],'Inventory Check'!A159,Job_Cards[[#All],[Part Qty]])</f>
        <v>4</v>
      </c>
      <c r="H159" s="51">
        <f t="shared" si="10"/>
        <v>2</v>
      </c>
      <c r="I159" s="52">
        <f t="shared" si="11"/>
        <v>618</v>
      </c>
    </row>
    <row r="160" spans="1:9" x14ac:dyDescent="0.35">
      <c r="A160" s="48" t="s">
        <v>118</v>
      </c>
      <c r="B160" s="48" t="s">
        <v>352</v>
      </c>
      <c r="C160" s="48" t="s">
        <v>738</v>
      </c>
      <c r="D160" s="48">
        <v>1286</v>
      </c>
      <c r="E160" s="48">
        <v>1286</v>
      </c>
      <c r="F160" s="51">
        <f>SUMIF(Parts_Purchase[[#All],[Part Code]],'Inventory Check'!A160,Parts_Purchase[[#All],[Qty In]])</f>
        <v>1</v>
      </c>
      <c r="G160" s="51">
        <f>SUMIF(Job_Cards[[#All],[Part Code Issued]],'Inventory Check'!A160,Job_Cards[[#All],[Part Qty]])</f>
        <v>0</v>
      </c>
      <c r="H160" s="51">
        <f t="shared" si="10"/>
        <v>1</v>
      </c>
      <c r="I160" s="52">
        <f t="shared" si="11"/>
        <v>1286</v>
      </c>
    </row>
    <row r="161" spans="1:9" x14ac:dyDescent="0.35">
      <c r="A161" s="48" t="s">
        <v>1620</v>
      </c>
      <c r="B161" s="48" t="s">
        <v>1622</v>
      </c>
      <c r="C161" s="48" t="s">
        <v>1018</v>
      </c>
      <c r="D161" s="48">
        <v>216</v>
      </c>
      <c r="E161" s="48">
        <v>864</v>
      </c>
      <c r="F161" s="51">
        <f>SUMIF(Parts_Purchase[[#All],[Part Code]],'Inventory Check'!A161,Parts_Purchase[[#All],[Qty In]])</f>
        <v>4</v>
      </c>
      <c r="G161" s="51">
        <f>SUMIF(Job_Cards[[#All],[Part Code Issued]],'Inventory Check'!A161,Job_Cards[[#All],[Part Qty]])</f>
        <v>1</v>
      </c>
      <c r="H161" s="51">
        <f t="shared" si="10"/>
        <v>3</v>
      </c>
      <c r="I161" s="52">
        <f t="shared" si="11"/>
        <v>648</v>
      </c>
    </row>
    <row r="162" spans="1:9" x14ac:dyDescent="0.35">
      <c r="A162" s="48" t="s">
        <v>136</v>
      </c>
      <c r="B162" s="48" t="s">
        <v>342</v>
      </c>
      <c r="C162" s="48" t="s">
        <v>1069</v>
      </c>
      <c r="D162" s="48">
        <v>306</v>
      </c>
      <c r="E162" s="48">
        <v>1224</v>
      </c>
      <c r="F162" s="51">
        <f>SUMIF(Parts_Purchase[[#All],[Part Code]],'Inventory Check'!A162,Parts_Purchase[[#All],[Qty In]])</f>
        <v>4</v>
      </c>
      <c r="G162" s="51">
        <f>SUMIF(Job_Cards[[#All],[Part Code Issued]],'Inventory Check'!A162,Job_Cards[[#All],[Part Qty]])</f>
        <v>4</v>
      </c>
      <c r="H162" s="51">
        <f t="shared" si="10"/>
        <v>0</v>
      </c>
      <c r="I162" s="52">
        <f t="shared" si="11"/>
        <v>0</v>
      </c>
    </row>
    <row r="163" spans="1:9" x14ac:dyDescent="0.35">
      <c r="A163" s="48" t="s">
        <v>882</v>
      </c>
      <c r="B163" s="48" t="s">
        <v>883</v>
      </c>
      <c r="C163" s="48" t="s">
        <v>713</v>
      </c>
      <c r="D163" s="48">
        <v>35</v>
      </c>
      <c r="E163" s="48">
        <v>175</v>
      </c>
      <c r="F163" s="51">
        <f>SUMIF(Parts_Purchase[[#All],[Part Code]],'Inventory Check'!A163,Parts_Purchase[[#All],[Qty In]])</f>
        <v>5</v>
      </c>
      <c r="G163" s="51">
        <f>SUMIF(Job_Cards[[#All],[Part Code Issued]],'Inventory Check'!A163,Job_Cards[[#All],[Part Qty]])</f>
        <v>0</v>
      </c>
      <c r="H163" s="51">
        <f t="shared" si="10"/>
        <v>5</v>
      </c>
      <c r="I163" s="52">
        <f t="shared" si="11"/>
        <v>175</v>
      </c>
    </row>
    <row r="164" spans="1:9" x14ac:dyDescent="0.35">
      <c r="A164" s="48" t="s">
        <v>137</v>
      </c>
      <c r="B164" s="48" t="s">
        <v>343</v>
      </c>
      <c r="C164" s="48" t="s">
        <v>1069</v>
      </c>
      <c r="D164" s="48">
        <v>306</v>
      </c>
      <c r="E164" s="48">
        <v>1224</v>
      </c>
      <c r="F164" s="51">
        <f>SUMIF(Parts_Purchase[[#All],[Part Code]],'Inventory Check'!A164,Parts_Purchase[[#All],[Qty In]])</f>
        <v>4</v>
      </c>
      <c r="G164" s="51">
        <f>SUMIF(Job_Cards[[#All],[Part Code Issued]],'Inventory Check'!A164,Job_Cards[[#All],[Part Qty]])</f>
        <v>2</v>
      </c>
      <c r="H164" s="51">
        <f t="shared" si="10"/>
        <v>2</v>
      </c>
      <c r="I164" s="52">
        <f t="shared" si="11"/>
        <v>612</v>
      </c>
    </row>
    <row r="165" spans="1:9" x14ac:dyDescent="0.35">
      <c r="A165" s="48" t="s">
        <v>602</v>
      </c>
      <c r="B165" s="48" t="s">
        <v>603</v>
      </c>
      <c r="C165" s="48" t="s">
        <v>713</v>
      </c>
      <c r="D165" s="48">
        <v>58</v>
      </c>
      <c r="E165" s="48">
        <v>406</v>
      </c>
      <c r="F165" s="51">
        <f>SUMIF(Parts_Purchase[[#All],[Part Code]],'Inventory Check'!A165,Parts_Purchase[[#All],[Qty In]])</f>
        <v>7</v>
      </c>
      <c r="G165" s="51">
        <f>SUMIF(Job_Cards[[#All],[Part Code Issued]],'Inventory Check'!A165,Job_Cards[[#All],[Part Qty]])</f>
        <v>0</v>
      </c>
      <c r="H165" s="51">
        <f t="shared" si="10"/>
        <v>7</v>
      </c>
      <c r="I165" s="52">
        <f t="shared" si="11"/>
        <v>406</v>
      </c>
    </row>
    <row r="166" spans="1:9" x14ac:dyDescent="0.35">
      <c r="A166" s="48" t="s">
        <v>138</v>
      </c>
      <c r="B166" s="48" t="s">
        <v>355</v>
      </c>
      <c r="C166" s="48" t="s">
        <v>1069</v>
      </c>
      <c r="D166" s="48">
        <v>291</v>
      </c>
      <c r="E166" s="48">
        <v>582</v>
      </c>
      <c r="F166" s="51">
        <f>SUMIF(Parts_Purchase[[#All],[Part Code]],'Inventory Check'!A166,Parts_Purchase[[#All],[Qty In]])</f>
        <v>2</v>
      </c>
      <c r="G166" s="51">
        <f>SUMIF(Job_Cards[[#All],[Part Code Issued]],'Inventory Check'!A166,Job_Cards[[#All],[Part Qty]])</f>
        <v>0</v>
      </c>
      <c r="H166" s="51">
        <f t="shared" si="10"/>
        <v>2</v>
      </c>
      <c r="I166" s="52">
        <f t="shared" si="11"/>
        <v>582</v>
      </c>
    </row>
    <row r="167" spans="1:9" x14ac:dyDescent="0.35">
      <c r="A167" s="48" t="s">
        <v>135</v>
      </c>
      <c r="B167" s="48" t="s">
        <v>356</v>
      </c>
      <c r="C167" s="48" t="s">
        <v>1069</v>
      </c>
      <c r="D167" s="48">
        <v>268</v>
      </c>
      <c r="E167" s="48">
        <v>2144</v>
      </c>
      <c r="F167" s="51">
        <f>SUMIF(Parts_Purchase[[#All],[Part Code]],'Inventory Check'!A167,Parts_Purchase[[#All],[Qty In]])</f>
        <v>8</v>
      </c>
      <c r="G167" s="51">
        <f>SUMIF(Job_Cards[[#All],[Part Code Issued]],'Inventory Check'!A167,Job_Cards[[#All],[Part Qty]])</f>
        <v>0</v>
      </c>
      <c r="H167" s="51">
        <f t="shared" si="10"/>
        <v>8</v>
      </c>
      <c r="I167" s="52">
        <f t="shared" si="11"/>
        <v>2144</v>
      </c>
    </row>
    <row r="168" spans="1:9" x14ac:dyDescent="0.35">
      <c r="A168" s="48" t="s">
        <v>109</v>
      </c>
      <c r="B168" s="48" t="s">
        <v>344</v>
      </c>
      <c r="C168" s="48" t="s">
        <v>739</v>
      </c>
      <c r="D168" s="48">
        <v>268</v>
      </c>
      <c r="E168" s="48">
        <v>536</v>
      </c>
      <c r="F168" s="51">
        <f>SUMIF(Parts_Purchase[[#All],[Part Code]],'Inventory Check'!A168,Parts_Purchase[[#All],[Qty In]])</f>
        <v>2</v>
      </c>
      <c r="G168" s="51">
        <f>SUMIF(Job_Cards[[#All],[Part Code Issued]],'Inventory Check'!A168,Job_Cards[[#All],[Part Qty]])</f>
        <v>1</v>
      </c>
      <c r="H168" s="51">
        <f t="shared" si="10"/>
        <v>1</v>
      </c>
      <c r="I168" s="52">
        <f t="shared" si="11"/>
        <v>268</v>
      </c>
    </row>
    <row r="169" spans="1:9" x14ac:dyDescent="0.35">
      <c r="A169" s="48" t="s">
        <v>1460</v>
      </c>
      <c r="B169" s="48" t="s">
        <v>345</v>
      </c>
      <c r="C169" s="48" t="s">
        <v>739</v>
      </c>
      <c r="D169" s="48">
        <v>268</v>
      </c>
      <c r="E169" s="48">
        <v>536</v>
      </c>
      <c r="F169" s="51">
        <f>SUMIF(Parts_Purchase[[#All],[Part Code]],'Inventory Check'!A169,Parts_Purchase[[#All],[Qty In]])</f>
        <v>2</v>
      </c>
      <c r="G169" s="51">
        <f>SUMIF(Job_Cards[[#All],[Part Code Issued]],'Inventory Check'!A169,Job_Cards[[#All],[Part Qty]])</f>
        <v>1</v>
      </c>
      <c r="H169" s="51">
        <f t="shared" si="10"/>
        <v>1</v>
      </c>
      <c r="I169" s="52">
        <f t="shared" si="11"/>
        <v>268</v>
      </c>
    </row>
    <row r="170" spans="1:9" x14ac:dyDescent="0.35">
      <c r="A170" s="48" t="s">
        <v>316</v>
      </c>
      <c r="B170" s="48" t="s">
        <v>344</v>
      </c>
      <c r="C170" s="48" t="s">
        <v>737</v>
      </c>
      <c r="D170" s="48">
        <v>250</v>
      </c>
      <c r="E170" s="48">
        <v>1750</v>
      </c>
      <c r="F170" s="51">
        <f>SUMIF(Parts_Purchase[[#All],[Part Code]],'Inventory Check'!A170,Parts_Purchase[[#All],[Qty In]])</f>
        <v>7</v>
      </c>
      <c r="G170" s="51">
        <f>SUMIF(Job_Cards[[#All],[Part Code Issued]],'Inventory Check'!A170,Job_Cards[[#All],[Part Qty]])</f>
        <v>4</v>
      </c>
      <c r="H170" s="51">
        <f t="shared" si="10"/>
        <v>3</v>
      </c>
      <c r="I170" s="52">
        <f t="shared" si="11"/>
        <v>750</v>
      </c>
    </row>
    <row r="171" spans="1:9" x14ac:dyDescent="0.35">
      <c r="A171" s="48" t="s">
        <v>133</v>
      </c>
      <c r="B171" s="48" t="s">
        <v>345</v>
      </c>
      <c r="C171" s="48" t="s">
        <v>737</v>
      </c>
      <c r="D171" s="48">
        <v>250</v>
      </c>
      <c r="E171" s="48">
        <v>750</v>
      </c>
      <c r="F171" s="51">
        <f>SUMIF(Parts_Purchase[[#All],[Part Code]],'Inventory Check'!A171,Parts_Purchase[[#All],[Qty In]])</f>
        <v>3</v>
      </c>
      <c r="G171" s="51">
        <f>SUMIF(Job_Cards[[#All],[Part Code Issued]],'Inventory Check'!A171,Job_Cards[[#All],[Part Qty]])</f>
        <v>1</v>
      </c>
      <c r="H171" s="51">
        <f t="shared" si="10"/>
        <v>2</v>
      </c>
      <c r="I171" s="52">
        <f t="shared" si="11"/>
        <v>500</v>
      </c>
    </row>
    <row r="172" spans="1:9" x14ac:dyDescent="0.35">
      <c r="A172" s="48" t="s">
        <v>318</v>
      </c>
      <c r="B172" s="48" t="s">
        <v>361</v>
      </c>
      <c r="C172" s="48" t="s">
        <v>1021</v>
      </c>
      <c r="D172" s="48">
        <v>204</v>
      </c>
      <c r="E172" s="48">
        <v>1224</v>
      </c>
      <c r="F172" s="51">
        <f>SUMIF(Parts_Purchase[[#All],[Part Code]],'Inventory Check'!A172,Parts_Purchase[[#All],[Qty In]])</f>
        <v>6</v>
      </c>
      <c r="G172" s="51">
        <f>SUMIF(Job_Cards[[#All],[Part Code Issued]],'Inventory Check'!A172,Job_Cards[[#All],[Part Qty]])</f>
        <v>3</v>
      </c>
      <c r="H172" s="51">
        <f t="shared" si="10"/>
        <v>3</v>
      </c>
      <c r="I172" s="52">
        <f t="shared" si="11"/>
        <v>612</v>
      </c>
    </row>
    <row r="173" spans="1:9" x14ac:dyDescent="0.35">
      <c r="A173" s="48" t="s">
        <v>1619</v>
      </c>
      <c r="B173" s="48" t="s">
        <v>1624</v>
      </c>
      <c r="C173" s="48" t="s">
        <v>1082</v>
      </c>
      <c r="D173" s="48">
        <v>1360</v>
      </c>
      <c r="E173" s="48">
        <v>2720</v>
      </c>
      <c r="F173" s="51">
        <f>SUMIF(Parts_Purchase[[#All],[Part Code]],'Inventory Check'!A173,Parts_Purchase[[#All],[Qty In]])</f>
        <v>2</v>
      </c>
      <c r="G173" s="51">
        <f>SUMIF(Job_Cards[[#All],[Part Code Issued]],'Inventory Check'!A173,Job_Cards[[#All],[Part Qty]])</f>
        <v>0</v>
      </c>
      <c r="H173" s="51">
        <f t="shared" si="10"/>
        <v>2</v>
      </c>
      <c r="I173" s="52">
        <f t="shared" si="11"/>
        <v>2720</v>
      </c>
    </row>
    <row r="174" spans="1:9" x14ac:dyDescent="0.35">
      <c r="A174" s="48" t="s">
        <v>1616</v>
      </c>
      <c r="B174" s="48" t="s">
        <v>1621</v>
      </c>
      <c r="C174" s="48" t="s">
        <v>716</v>
      </c>
      <c r="D174" s="48">
        <v>35</v>
      </c>
      <c r="E174" s="48">
        <v>70</v>
      </c>
      <c r="F174" s="51">
        <f>SUMIF(Parts_Purchase[[#All],[Part Code]],'Inventory Check'!A174,Parts_Purchase[[#All],[Qty In]])</f>
        <v>2</v>
      </c>
      <c r="G174" s="51">
        <f>SUMIF(Job_Cards[[#All],[Part Code Issued]],'Inventory Check'!A174,Job_Cards[[#All],[Part Qty]])</f>
        <v>0</v>
      </c>
      <c r="H174" s="51">
        <f t="shared" si="10"/>
        <v>2</v>
      </c>
      <c r="I174" s="52">
        <f t="shared" si="11"/>
        <v>70</v>
      </c>
    </row>
    <row r="175" spans="1:9" x14ac:dyDescent="0.35">
      <c r="A175" s="48" t="s">
        <v>122</v>
      </c>
      <c r="B175" s="48" t="s">
        <v>350</v>
      </c>
      <c r="C175" s="48" t="s">
        <v>1034</v>
      </c>
      <c r="D175" s="48">
        <v>334</v>
      </c>
      <c r="E175" s="48">
        <v>2004</v>
      </c>
      <c r="F175" s="51">
        <f>SUMIF(Parts_Purchase[[#All],[Part Code]],'Inventory Check'!A175,Parts_Purchase[[#All],[Qty In]])</f>
        <v>6</v>
      </c>
      <c r="G175" s="51">
        <f>SUMIF(Job_Cards[[#All],[Part Code Issued]],'Inventory Check'!A175,Job_Cards[[#All],[Part Qty]])</f>
        <v>2</v>
      </c>
      <c r="H175" s="51">
        <f t="shared" si="10"/>
        <v>4</v>
      </c>
      <c r="I175" s="52">
        <f t="shared" si="11"/>
        <v>1336</v>
      </c>
    </row>
    <row r="176" spans="1:9" x14ac:dyDescent="0.35">
      <c r="A176" s="48" t="s">
        <v>107</v>
      </c>
      <c r="B176" s="48" t="s">
        <v>351</v>
      </c>
      <c r="C176" s="48" t="s">
        <v>1056</v>
      </c>
      <c r="D176" s="48">
        <v>11</v>
      </c>
      <c r="E176" s="48">
        <v>22</v>
      </c>
      <c r="F176" s="51">
        <f>SUMIF(Parts_Purchase[[#All],[Part Code]],'Inventory Check'!A176,Parts_Purchase[[#All],[Qty In]])</f>
        <v>2</v>
      </c>
      <c r="G176" s="51">
        <f>SUMIF(Job_Cards[[#All],[Part Code Issued]],'Inventory Check'!A176,Job_Cards[[#All],[Part Qty]])</f>
        <v>0</v>
      </c>
      <c r="H176" s="51">
        <f t="shared" si="10"/>
        <v>2</v>
      </c>
      <c r="I176" s="52">
        <f t="shared" si="11"/>
        <v>22</v>
      </c>
    </row>
    <row r="177" spans="1:9" x14ac:dyDescent="0.35">
      <c r="A177" s="48" t="s">
        <v>1317</v>
      </c>
      <c r="B177" s="48" t="s">
        <v>1318</v>
      </c>
      <c r="C177" s="48" t="s">
        <v>1062</v>
      </c>
      <c r="D177" s="48">
        <v>59</v>
      </c>
      <c r="E177" s="48">
        <v>590</v>
      </c>
      <c r="F177" s="51">
        <f>SUMIF(Parts_Purchase[[#All],[Part Code]],'Inventory Check'!A177,Parts_Purchase[[#All],[Qty In]])</f>
        <v>10</v>
      </c>
      <c r="G177" s="51">
        <f>SUMIF(Job_Cards[[#All],[Part Code Issued]],'Inventory Check'!A177,Job_Cards[[#All],[Part Qty]])</f>
        <v>2</v>
      </c>
      <c r="H177" s="51">
        <f t="shared" si="10"/>
        <v>8</v>
      </c>
      <c r="I177" s="52">
        <f t="shared" si="11"/>
        <v>472</v>
      </c>
    </row>
    <row r="178" spans="1:9" x14ac:dyDescent="0.35">
      <c r="A178" s="48" t="s">
        <v>569</v>
      </c>
      <c r="B178" s="48" t="s">
        <v>570</v>
      </c>
      <c r="C178" s="48" t="s">
        <v>1031</v>
      </c>
      <c r="D178" s="48">
        <v>91</v>
      </c>
      <c r="E178" s="48">
        <v>910</v>
      </c>
      <c r="F178" s="51">
        <f>SUMIF(Parts_Purchase[[#All],[Part Code]],'Inventory Check'!A178,Parts_Purchase[[#All],[Qty In]])</f>
        <v>10</v>
      </c>
      <c r="G178" s="51">
        <f>SUMIF(Job_Cards[[#All],[Part Code Issued]],'Inventory Check'!A178,Job_Cards[[#All],[Part Qty]])</f>
        <v>1</v>
      </c>
      <c r="H178" s="51">
        <f t="shared" si="10"/>
        <v>9</v>
      </c>
      <c r="I178" s="52">
        <f t="shared" si="11"/>
        <v>819</v>
      </c>
    </row>
    <row r="179" spans="1:9" x14ac:dyDescent="0.35">
      <c r="A179" s="48" t="s">
        <v>1378</v>
      </c>
      <c r="B179" s="48" t="s">
        <v>812</v>
      </c>
      <c r="C179" s="48" t="s">
        <v>713</v>
      </c>
      <c r="D179" s="48">
        <v>91</v>
      </c>
      <c r="E179" s="48">
        <v>910</v>
      </c>
      <c r="F179" s="51">
        <f>SUMIF(Parts_Purchase[[#All],[Part Code]],'Inventory Check'!A179,Parts_Purchase[[#All],[Qty In]])</f>
        <v>10</v>
      </c>
      <c r="G179" s="51">
        <f>SUMIF(Job_Cards[[#All],[Part Code Issued]],'Inventory Check'!A179,Job_Cards[[#All],[Part Qty]])</f>
        <v>3</v>
      </c>
      <c r="H179" s="51">
        <f t="shared" si="10"/>
        <v>7</v>
      </c>
      <c r="I179" s="52">
        <f t="shared" si="11"/>
        <v>637</v>
      </c>
    </row>
    <row r="180" spans="1:9" x14ac:dyDescent="0.35">
      <c r="A180" s="48" t="s">
        <v>865</v>
      </c>
      <c r="B180" s="48" t="s">
        <v>866</v>
      </c>
      <c r="C180" s="48" t="s">
        <v>1077</v>
      </c>
      <c r="D180" s="48">
        <v>641</v>
      </c>
      <c r="E180" s="48">
        <v>1282</v>
      </c>
      <c r="F180" s="51">
        <f>SUMIF(Parts_Purchase[[#All],[Part Code]],'Inventory Check'!A180,Parts_Purchase[[#All],[Qty In]])</f>
        <v>2</v>
      </c>
      <c r="G180" s="51">
        <f>SUMIF(Job_Cards[[#All],[Part Code Issued]],'Inventory Check'!A180,Job_Cards[[#All],[Part Qty]])</f>
        <v>0</v>
      </c>
      <c r="H180" s="51">
        <f t="shared" si="10"/>
        <v>2</v>
      </c>
      <c r="I180" s="52">
        <f t="shared" si="11"/>
        <v>1282</v>
      </c>
    </row>
    <row r="181" spans="1:9" x14ac:dyDescent="0.35">
      <c r="A181" s="48" t="s">
        <v>231</v>
      </c>
      <c r="B181" s="48" t="s">
        <v>387</v>
      </c>
      <c r="C181" s="48" t="s">
        <v>734</v>
      </c>
      <c r="D181" s="48">
        <v>6733</v>
      </c>
      <c r="E181" s="48">
        <v>26932</v>
      </c>
      <c r="F181" s="51">
        <f>SUMIF(Parts_Purchase[[#All],[Part Code]],'Inventory Check'!A181,Parts_Purchase[[#All],[Qty In]])</f>
        <v>4</v>
      </c>
      <c r="G181" s="51">
        <f>SUMIF(Job_Cards[[#All],[Part Code Issued]],'Inventory Check'!A181,Job_Cards[[#All],[Part Qty]])</f>
        <v>3</v>
      </c>
      <c r="H181" s="51">
        <f t="shared" si="10"/>
        <v>1</v>
      </c>
      <c r="I181" s="52">
        <f t="shared" si="11"/>
        <v>6733</v>
      </c>
    </row>
    <row r="182" spans="1:9" x14ac:dyDescent="0.35">
      <c r="A182" s="48" t="s">
        <v>1692</v>
      </c>
      <c r="B182" s="48" t="s">
        <v>1711</v>
      </c>
      <c r="C182" s="48" t="s">
        <v>1691</v>
      </c>
      <c r="D182" s="48">
        <v>78</v>
      </c>
      <c r="E182" s="48">
        <v>234</v>
      </c>
      <c r="F182" s="51">
        <f>SUMIF(Parts_Purchase[[#All],[Part Code]],'Inventory Check'!A182,Parts_Purchase[[#All],[Qty In]])</f>
        <v>3</v>
      </c>
      <c r="G182" s="51">
        <f>SUMIF(Job_Cards[[#All],[Part Code Issued]],'Inventory Check'!A182,Job_Cards[[#All],[Part Qty]])</f>
        <v>1</v>
      </c>
      <c r="H182" s="51">
        <f t="shared" si="10"/>
        <v>2</v>
      </c>
      <c r="I182" s="52">
        <f t="shared" si="11"/>
        <v>156</v>
      </c>
    </row>
    <row r="183" spans="1:9" x14ac:dyDescent="0.35">
      <c r="A183" s="48" t="s">
        <v>1073</v>
      </c>
      <c r="B183" s="48" t="s">
        <v>1074</v>
      </c>
      <c r="C183" s="48" t="s">
        <v>732</v>
      </c>
      <c r="D183" s="48">
        <v>1705</v>
      </c>
      <c r="E183" s="48">
        <v>3410</v>
      </c>
      <c r="F183" s="51">
        <f>SUMIF(Parts_Purchase[[#All],[Part Code]],'Inventory Check'!A183,Parts_Purchase[[#All],[Qty In]])</f>
        <v>2</v>
      </c>
      <c r="G183" s="51">
        <f>SUMIF(Job_Cards[[#All],[Part Code Issued]],'Inventory Check'!A183,Job_Cards[[#All],[Part Qty]])</f>
        <v>0</v>
      </c>
      <c r="H183" s="51">
        <f t="shared" si="10"/>
        <v>2</v>
      </c>
      <c r="I183" s="52">
        <f t="shared" si="11"/>
        <v>3410</v>
      </c>
    </row>
    <row r="184" spans="1:9" x14ac:dyDescent="0.35">
      <c r="A184" s="48" t="s">
        <v>1494</v>
      </c>
      <c r="B184" s="48" t="s">
        <v>1495</v>
      </c>
      <c r="C184" s="48" t="s">
        <v>1024</v>
      </c>
      <c r="D184" s="48">
        <v>331</v>
      </c>
      <c r="E184" s="48">
        <v>1324</v>
      </c>
      <c r="F184" s="51">
        <f>SUMIF(Parts_Purchase[[#All],[Part Code]],'Inventory Check'!A184,Parts_Purchase[[#All],[Qty In]])</f>
        <v>4</v>
      </c>
      <c r="G184" s="51">
        <f>SUMIF(Job_Cards[[#All],[Part Code Issued]],'Inventory Check'!A184,Job_Cards[[#All],[Part Qty]])</f>
        <v>0</v>
      </c>
      <c r="H184" s="51">
        <f t="shared" si="10"/>
        <v>4</v>
      </c>
      <c r="I184" s="52">
        <f t="shared" si="11"/>
        <v>1324</v>
      </c>
    </row>
    <row r="185" spans="1:9" x14ac:dyDescent="0.35">
      <c r="A185" s="48" t="s">
        <v>1576</v>
      </c>
      <c r="B185" s="48" t="s">
        <v>1577</v>
      </c>
      <c r="C185" s="48" t="s">
        <v>716</v>
      </c>
      <c r="D185" s="48">
        <v>588</v>
      </c>
      <c r="E185" s="48">
        <v>588</v>
      </c>
      <c r="F185" s="51">
        <f>SUMIF(Parts_Purchase[[#All],[Part Code]],'Inventory Check'!A185,Parts_Purchase[[#All],[Qty In]])</f>
        <v>1</v>
      </c>
      <c r="G185" s="51">
        <f>SUMIF(Job_Cards[[#All],[Part Code Issued]],'Inventory Check'!A185,Job_Cards[[#All],[Part Qty]])</f>
        <v>1</v>
      </c>
      <c r="H185" s="51">
        <f t="shared" si="10"/>
        <v>0</v>
      </c>
      <c r="I185" s="52">
        <f t="shared" si="11"/>
        <v>0</v>
      </c>
    </row>
    <row r="186" spans="1:9" x14ac:dyDescent="0.35">
      <c r="A186" s="48" t="s">
        <v>1175</v>
      </c>
      <c r="B186" s="48" t="s">
        <v>1178</v>
      </c>
      <c r="C186" s="48" t="s">
        <v>1177</v>
      </c>
      <c r="D186" s="48">
        <v>377</v>
      </c>
      <c r="E186" s="48">
        <v>754</v>
      </c>
      <c r="F186" s="51">
        <f>SUMIF(Parts_Purchase[[#All],[Part Code]],'Inventory Check'!A186,Parts_Purchase[[#All],[Qty In]])</f>
        <v>2</v>
      </c>
      <c r="G186" s="51">
        <f>SUMIF(Job_Cards[[#All],[Part Code Issued]],'Inventory Check'!A186,Job_Cards[[#All],[Part Qty]])</f>
        <v>1</v>
      </c>
      <c r="H186" s="51">
        <f t="shared" si="10"/>
        <v>1</v>
      </c>
      <c r="I186" s="52">
        <f t="shared" si="11"/>
        <v>377</v>
      </c>
    </row>
    <row r="187" spans="1:9" x14ac:dyDescent="0.35">
      <c r="A187" s="48" t="s">
        <v>692</v>
      </c>
      <c r="B187" s="48" t="s">
        <v>704</v>
      </c>
      <c r="C187" s="48" t="s">
        <v>1030</v>
      </c>
      <c r="D187" s="48">
        <v>799</v>
      </c>
      <c r="E187" s="48">
        <v>3995</v>
      </c>
      <c r="F187" s="51">
        <f>SUMIF(Parts_Purchase[[#All],[Part Code]],'Inventory Check'!A187,Parts_Purchase[[#All],[Qty In]])</f>
        <v>5</v>
      </c>
      <c r="G187" s="51">
        <f>SUMIF(Job_Cards[[#All],[Part Code Issued]],'Inventory Check'!A187,Job_Cards[[#All],[Part Qty]])</f>
        <v>0</v>
      </c>
      <c r="H187" s="51">
        <f t="shared" si="10"/>
        <v>5</v>
      </c>
      <c r="I187" s="52">
        <f t="shared" si="11"/>
        <v>3995</v>
      </c>
    </row>
    <row r="188" spans="1:9" x14ac:dyDescent="0.35">
      <c r="A188" s="48" t="s">
        <v>592</v>
      </c>
      <c r="B188" s="48" t="s">
        <v>593</v>
      </c>
      <c r="C188" s="48" t="s">
        <v>1037</v>
      </c>
      <c r="D188" s="48">
        <v>1617</v>
      </c>
      <c r="E188" s="48">
        <v>4851</v>
      </c>
      <c r="F188" s="51">
        <f>SUMIF(Parts_Purchase[[#All],[Part Code]],'Inventory Check'!A188,Parts_Purchase[[#All],[Qty In]])</f>
        <v>3</v>
      </c>
      <c r="G188" s="51">
        <f>SUMIF(Job_Cards[[#All],[Part Code Issued]],'Inventory Check'!A188,Job_Cards[[#All],[Part Qty]])</f>
        <v>2</v>
      </c>
      <c r="H188" s="51">
        <f t="shared" si="10"/>
        <v>1</v>
      </c>
      <c r="I188" s="52">
        <f t="shared" si="11"/>
        <v>1617</v>
      </c>
    </row>
    <row r="189" spans="1:9" x14ac:dyDescent="0.35">
      <c r="A189" s="48" t="s">
        <v>513</v>
      </c>
      <c r="B189" s="48" t="s">
        <v>514</v>
      </c>
      <c r="C189" s="48" t="s">
        <v>740</v>
      </c>
      <c r="D189" s="48">
        <v>1309</v>
      </c>
      <c r="E189" s="48">
        <v>3927</v>
      </c>
      <c r="F189" s="51">
        <f>SUMIF(Parts_Purchase[[#All],[Part Code]],'Inventory Check'!A189,Parts_Purchase[[#All],[Qty In]])</f>
        <v>3</v>
      </c>
      <c r="G189" s="51">
        <f>SUMIF(Job_Cards[[#All],[Part Code Issued]],'Inventory Check'!A189,Job_Cards[[#All],[Part Qty]])</f>
        <v>2</v>
      </c>
      <c r="H189" s="51">
        <f t="shared" si="10"/>
        <v>1</v>
      </c>
      <c r="I189" s="52">
        <f t="shared" si="11"/>
        <v>1309</v>
      </c>
    </row>
    <row r="190" spans="1:9" x14ac:dyDescent="0.35">
      <c r="A190" s="48" t="s">
        <v>625</v>
      </c>
      <c r="B190" s="48" t="s">
        <v>705</v>
      </c>
      <c r="C190" s="48" t="s">
        <v>740</v>
      </c>
      <c r="D190" s="48">
        <v>204</v>
      </c>
      <c r="E190" s="48">
        <v>6120</v>
      </c>
      <c r="F190" s="51">
        <f>SUMIF(Parts_Purchase[[#All],[Part Code]],'Inventory Check'!A190,Parts_Purchase[[#All],[Qty In]])</f>
        <v>30</v>
      </c>
      <c r="G190" s="51">
        <f>SUMIF(Job_Cards[[#All],[Part Code Issued]],'Inventory Check'!A190,Job_Cards[[#All],[Part Qty]])</f>
        <v>19</v>
      </c>
      <c r="H190" s="51">
        <f t="shared" si="10"/>
        <v>11</v>
      </c>
      <c r="I190" s="52">
        <f t="shared" si="11"/>
        <v>2244</v>
      </c>
    </row>
    <row r="191" spans="1:9" x14ac:dyDescent="0.35">
      <c r="A191" s="48" t="s">
        <v>1522</v>
      </c>
      <c r="B191" s="48" t="s">
        <v>1532</v>
      </c>
      <c r="C191" s="48" t="s">
        <v>1081</v>
      </c>
      <c r="D191" s="48">
        <v>180</v>
      </c>
      <c r="E191" s="48">
        <v>1440</v>
      </c>
      <c r="F191" s="51">
        <f>SUMIF(Parts_Purchase[[#All],[Part Code]],'Inventory Check'!A191,Parts_Purchase[[#All],[Qty In]])</f>
        <v>8</v>
      </c>
      <c r="G191" s="51">
        <f>SUMIF(Job_Cards[[#All],[Part Code Issued]],'Inventory Check'!A191,Job_Cards[[#All],[Part Qty]])</f>
        <v>3</v>
      </c>
      <c r="H191" s="51">
        <f t="shared" si="10"/>
        <v>5</v>
      </c>
      <c r="I191" s="52">
        <f t="shared" si="11"/>
        <v>900</v>
      </c>
    </row>
    <row r="192" spans="1:9" x14ac:dyDescent="0.35">
      <c r="A192" s="48" t="s">
        <v>1523</v>
      </c>
      <c r="B192" s="48" t="s">
        <v>1532</v>
      </c>
      <c r="C192" s="48" t="s">
        <v>1081</v>
      </c>
      <c r="D192" s="48">
        <v>120</v>
      </c>
      <c r="E192" s="48">
        <v>960</v>
      </c>
      <c r="F192" s="51">
        <f>SUMIF(Parts_Purchase[[#All],[Part Code]],'Inventory Check'!A192,Parts_Purchase[[#All],[Qty In]])</f>
        <v>8</v>
      </c>
      <c r="G192" s="51">
        <f>SUMIF(Job_Cards[[#All],[Part Code Issued]],'Inventory Check'!A192,Job_Cards[[#All],[Part Qty]])</f>
        <v>3</v>
      </c>
      <c r="H192" s="51">
        <f t="shared" si="10"/>
        <v>5</v>
      </c>
      <c r="I192" s="52">
        <f t="shared" si="11"/>
        <v>600</v>
      </c>
    </row>
    <row r="193" spans="1:9" x14ac:dyDescent="0.35">
      <c r="A193" s="48" t="s">
        <v>1528</v>
      </c>
      <c r="B193" s="48" t="s">
        <v>1533</v>
      </c>
      <c r="C193" s="48" t="s">
        <v>1081</v>
      </c>
      <c r="D193" s="48">
        <v>355</v>
      </c>
      <c r="E193" s="48">
        <v>2840</v>
      </c>
      <c r="F193" s="51">
        <f>SUMIF(Parts_Purchase[[#All],[Part Code]],'Inventory Check'!A193,Parts_Purchase[[#All],[Qty In]])</f>
        <v>8</v>
      </c>
      <c r="G193" s="51">
        <f>SUMIF(Job_Cards[[#All],[Part Code Issued]],'Inventory Check'!A193,Job_Cards[[#All],[Part Qty]])</f>
        <v>2</v>
      </c>
      <c r="H193" s="51">
        <f t="shared" si="10"/>
        <v>6</v>
      </c>
      <c r="I193" s="52">
        <f t="shared" si="11"/>
        <v>2130</v>
      </c>
    </row>
    <row r="194" spans="1:9" x14ac:dyDescent="0.35">
      <c r="A194" s="48" t="s">
        <v>309</v>
      </c>
      <c r="B194" s="48" t="s">
        <v>93</v>
      </c>
      <c r="C194" s="48" t="s">
        <v>1015</v>
      </c>
      <c r="D194" s="48">
        <v>1138</v>
      </c>
      <c r="E194" s="48">
        <v>2276</v>
      </c>
      <c r="F194" s="51">
        <f>SUMIF(Parts_Purchase[[#All],[Part Code]],'Inventory Check'!A194,Parts_Purchase[[#All],[Qty In]])</f>
        <v>2</v>
      </c>
      <c r="G194" s="51">
        <f>SUMIF(Job_Cards[[#All],[Part Code Issued]],'Inventory Check'!A194,Job_Cards[[#All],[Part Qty]])</f>
        <v>0</v>
      </c>
      <c r="H194" s="51">
        <f t="shared" si="10"/>
        <v>2</v>
      </c>
      <c r="I194" s="52">
        <f t="shared" si="11"/>
        <v>2276</v>
      </c>
    </row>
    <row r="195" spans="1:9" x14ac:dyDescent="0.35">
      <c r="A195" s="48" t="s">
        <v>1087</v>
      </c>
      <c r="B195" s="48" t="s">
        <v>1086</v>
      </c>
      <c r="C195" s="48" t="s">
        <v>744</v>
      </c>
      <c r="D195" s="48">
        <v>4419</v>
      </c>
      <c r="E195" s="48">
        <v>4419</v>
      </c>
      <c r="F195" s="51">
        <f>SUMIF(Parts_Purchase[[#All],[Part Code]],'Inventory Check'!A195,Parts_Purchase[[#All],[Qty In]])</f>
        <v>1</v>
      </c>
      <c r="G195" s="51">
        <f>SUMIF(Job_Cards[[#All],[Part Code Issued]],'Inventory Check'!A195,Job_Cards[[#All],[Part Qty]])</f>
        <v>0</v>
      </c>
      <c r="H195" s="51">
        <f t="shared" si="10"/>
        <v>1</v>
      </c>
      <c r="I195" s="52">
        <f t="shared" si="11"/>
        <v>4419</v>
      </c>
    </row>
    <row r="196" spans="1:9" x14ac:dyDescent="0.35">
      <c r="A196" s="48" t="s">
        <v>1085</v>
      </c>
      <c r="B196" s="48" t="s">
        <v>1086</v>
      </c>
      <c r="C196" s="48" t="s">
        <v>744</v>
      </c>
      <c r="D196" s="48">
        <v>4630</v>
      </c>
      <c r="E196" s="48">
        <v>4630</v>
      </c>
      <c r="F196" s="51">
        <f>SUMIF(Parts_Purchase[[#All],[Part Code]],'Inventory Check'!A196,Parts_Purchase[[#All],[Qty In]])</f>
        <v>1</v>
      </c>
      <c r="G196" s="51">
        <f>SUMIF(Job_Cards[[#All],[Part Code Issued]],'Inventory Check'!A196,Job_Cards[[#All],[Part Qty]])</f>
        <v>0</v>
      </c>
      <c r="H196" s="51">
        <f t="shared" si="10"/>
        <v>1</v>
      </c>
      <c r="I196" s="52">
        <f t="shared" si="11"/>
        <v>4630</v>
      </c>
    </row>
    <row r="197" spans="1:9" x14ac:dyDescent="0.35">
      <c r="A197" s="48" t="s">
        <v>238</v>
      </c>
      <c r="B197" s="48" t="s">
        <v>427</v>
      </c>
      <c r="C197" s="48" t="s">
        <v>724</v>
      </c>
      <c r="D197" s="48">
        <v>655</v>
      </c>
      <c r="E197" s="48">
        <v>65500</v>
      </c>
      <c r="F197" s="51">
        <f>SUMIF(Parts_Purchase[[#All],[Part Code]],'Inventory Check'!A197,Parts_Purchase[[#All],[Qty In]])</f>
        <v>100</v>
      </c>
      <c r="G197" s="51">
        <f>SUMIF(Job_Cards[[#All],[Part Code Issued]],'Inventory Check'!A197,Job_Cards[[#All],[Part Qty]])</f>
        <v>91</v>
      </c>
      <c r="H197" s="51">
        <f t="shared" si="10"/>
        <v>9</v>
      </c>
      <c r="I197" s="52">
        <f t="shared" si="11"/>
        <v>5895</v>
      </c>
    </row>
    <row r="198" spans="1:9" x14ac:dyDescent="0.35">
      <c r="A198" s="48" t="s">
        <v>1649</v>
      </c>
      <c r="B198" s="48" t="s">
        <v>1650</v>
      </c>
      <c r="C198" s="48" t="s">
        <v>1066</v>
      </c>
      <c r="D198" s="48">
        <v>330</v>
      </c>
      <c r="E198" s="48">
        <v>990</v>
      </c>
      <c r="F198" s="51">
        <f>SUMIF(Parts_Purchase[[#All],[Part Code]],'Inventory Check'!A198,Parts_Purchase[[#All],[Qty In]])</f>
        <v>3</v>
      </c>
      <c r="G198" s="51">
        <f>SUMIF(Job_Cards[[#All],[Part Code Issued]],'Inventory Check'!A198,Job_Cards[[#All],[Part Qty]])</f>
        <v>1</v>
      </c>
      <c r="H198" s="51">
        <f t="shared" si="10"/>
        <v>2</v>
      </c>
      <c r="I198" s="52">
        <f t="shared" si="11"/>
        <v>660</v>
      </c>
    </row>
    <row r="199" spans="1:9" x14ac:dyDescent="0.35">
      <c r="A199" s="48" t="s">
        <v>1629</v>
      </c>
      <c r="B199" s="48" t="s">
        <v>1637</v>
      </c>
      <c r="C199" s="48" t="s">
        <v>1145</v>
      </c>
      <c r="D199" s="48">
        <v>142</v>
      </c>
      <c r="E199" s="48">
        <v>284</v>
      </c>
      <c r="F199" s="51">
        <f>SUMIF(Parts_Purchase[[#All],[Part Code]],'Inventory Check'!A199,Parts_Purchase[[#All],[Qty In]])</f>
        <v>2</v>
      </c>
      <c r="G199" s="51">
        <f>SUMIF(Job_Cards[[#All],[Part Code Issued]],'Inventory Check'!A199,Job_Cards[[#All],[Part Qty]])</f>
        <v>1</v>
      </c>
      <c r="H199" s="51">
        <f t="shared" si="10"/>
        <v>1</v>
      </c>
      <c r="I199" s="52">
        <f t="shared" si="11"/>
        <v>142</v>
      </c>
    </row>
    <row r="200" spans="1:9" x14ac:dyDescent="0.35">
      <c r="A200" s="48" t="s">
        <v>1035</v>
      </c>
      <c r="B200" s="48" t="s">
        <v>335</v>
      </c>
      <c r="C200" s="48" t="s">
        <v>1034</v>
      </c>
      <c r="D200" s="48">
        <v>1306</v>
      </c>
      <c r="E200" s="48">
        <v>2612</v>
      </c>
      <c r="F200" s="51">
        <f>SUMIF(Parts_Purchase[[#All],[Part Code]],'Inventory Check'!A200,Parts_Purchase[[#All],[Qty In]])</f>
        <v>2</v>
      </c>
      <c r="G200" s="51">
        <f>SUMIF(Job_Cards[[#All],[Part Code Issued]],'Inventory Check'!A200,Job_Cards[[#All],[Part Qty]])</f>
        <v>2</v>
      </c>
      <c r="H200" s="51">
        <f t="shared" si="10"/>
        <v>0</v>
      </c>
      <c r="I200" s="52">
        <f t="shared" si="11"/>
        <v>0</v>
      </c>
    </row>
    <row r="201" spans="1:9" x14ac:dyDescent="0.35">
      <c r="A201" s="48" t="s">
        <v>831</v>
      </c>
      <c r="B201" s="48" t="s">
        <v>831</v>
      </c>
      <c r="C201" s="48" t="s">
        <v>1125</v>
      </c>
      <c r="D201" s="48">
        <v>50</v>
      </c>
      <c r="E201" s="48">
        <v>4100</v>
      </c>
      <c r="F201" s="51">
        <f>SUMIF(Parts_Purchase[[#All],[Part Code]],'Inventory Check'!A201,Parts_Purchase[[#All],[Qty In]])</f>
        <v>82</v>
      </c>
      <c r="G201" s="51">
        <f>SUMIF(Job_Cards[[#All],[Part Code Issued]],'Inventory Check'!A201,Job_Cards[[#All],[Part Qty]])</f>
        <v>44</v>
      </c>
      <c r="H201" s="51">
        <f t="shared" si="10"/>
        <v>38</v>
      </c>
      <c r="I201" s="52">
        <f t="shared" si="11"/>
        <v>1900</v>
      </c>
    </row>
    <row r="202" spans="1:9" x14ac:dyDescent="0.35">
      <c r="A202" s="48" t="s">
        <v>832</v>
      </c>
      <c r="B202" s="48" t="s">
        <v>832</v>
      </c>
      <c r="C202" s="48" t="s">
        <v>1024</v>
      </c>
      <c r="D202" s="48">
        <v>50</v>
      </c>
      <c r="E202" s="48">
        <v>1600</v>
      </c>
      <c r="F202" s="51">
        <f>SUMIF(Parts_Purchase[[#All],[Part Code]],'Inventory Check'!A202,Parts_Purchase[[#All],[Qty In]])</f>
        <v>32</v>
      </c>
      <c r="G202" s="51">
        <f>SUMIF(Job_Cards[[#All],[Part Code Issued]],'Inventory Check'!A202,Job_Cards[[#All],[Part Qty]])</f>
        <v>13</v>
      </c>
      <c r="H202" s="51">
        <f t="shared" si="10"/>
        <v>19</v>
      </c>
      <c r="I202" s="52">
        <f t="shared" si="11"/>
        <v>950</v>
      </c>
    </row>
    <row r="203" spans="1:9" x14ac:dyDescent="0.35">
      <c r="A203" s="48" t="s">
        <v>1612</v>
      </c>
      <c r="B203" s="48" t="s">
        <v>1613</v>
      </c>
      <c r="C203" s="48" t="s">
        <v>1015</v>
      </c>
      <c r="D203" s="48">
        <v>97</v>
      </c>
      <c r="E203" s="48">
        <v>582</v>
      </c>
      <c r="F203" s="51">
        <f>SUMIF(Parts_Purchase[[#All],[Part Code]],'Inventory Check'!A203,Parts_Purchase[[#All],[Qty In]])</f>
        <v>6</v>
      </c>
      <c r="G203" s="51">
        <f>SUMIF(Job_Cards[[#All],[Part Code Issued]],'Inventory Check'!A203,Job_Cards[[#All],[Part Qty]])</f>
        <v>0</v>
      </c>
      <c r="H203" s="51">
        <f t="shared" si="10"/>
        <v>6</v>
      </c>
      <c r="I203" s="52">
        <f t="shared" si="11"/>
        <v>582</v>
      </c>
    </row>
    <row r="204" spans="1:9" x14ac:dyDescent="0.35">
      <c r="A204" s="48" t="s">
        <v>1433</v>
      </c>
      <c r="B204" s="48" t="s">
        <v>548</v>
      </c>
      <c r="C204" s="48" t="s">
        <v>716</v>
      </c>
      <c r="D204" s="48">
        <v>8</v>
      </c>
      <c r="E204" s="48">
        <v>80</v>
      </c>
      <c r="F204" s="51">
        <f>SUMIF(Parts_Purchase[[#All],[Part Code]],'Inventory Check'!A204,Parts_Purchase[[#All],[Qty In]])</f>
        <v>10</v>
      </c>
      <c r="G204" s="51">
        <f>SUMIF(Job_Cards[[#All],[Part Code Issued]],'Inventory Check'!A204,Job_Cards[[#All],[Part Qty]])</f>
        <v>1</v>
      </c>
      <c r="H204" s="51">
        <f t="shared" si="10"/>
        <v>9</v>
      </c>
      <c r="I204" s="52">
        <f t="shared" si="11"/>
        <v>72</v>
      </c>
    </row>
    <row r="205" spans="1:9" x14ac:dyDescent="0.35">
      <c r="A205" s="48" t="s">
        <v>551</v>
      </c>
      <c r="B205" s="48" t="s">
        <v>548</v>
      </c>
      <c r="C205" s="48" t="s">
        <v>716</v>
      </c>
      <c r="D205" s="48">
        <v>10</v>
      </c>
      <c r="E205" s="48">
        <v>200</v>
      </c>
      <c r="F205" s="51">
        <f>SUMIF(Parts_Purchase[[#All],[Part Code]],'Inventory Check'!A205,Parts_Purchase[[#All],[Qty In]])</f>
        <v>20</v>
      </c>
      <c r="G205" s="51">
        <f>SUMIF(Job_Cards[[#All],[Part Code Issued]],'Inventory Check'!A205,Job_Cards[[#All],[Part Qty]])</f>
        <v>0</v>
      </c>
      <c r="H205" s="51">
        <f t="shared" si="10"/>
        <v>20</v>
      </c>
      <c r="I205" s="52">
        <f t="shared" si="11"/>
        <v>200</v>
      </c>
    </row>
    <row r="206" spans="1:9" x14ac:dyDescent="0.35">
      <c r="A206" s="48" t="s">
        <v>547</v>
      </c>
      <c r="B206" s="48" t="s">
        <v>547</v>
      </c>
      <c r="C206" s="48" t="s">
        <v>716</v>
      </c>
      <c r="D206" s="48">
        <v>8</v>
      </c>
      <c r="E206" s="48">
        <v>200</v>
      </c>
      <c r="F206" s="51">
        <f>SUMIF(Parts_Purchase[[#All],[Part Code]],'Inventory Check'!A206,Parts_Purchase[[#All],[Qty In]])</f>
        <v>25</v>
      </c>
      <c r="G206" s="51">
        <f>SUMIF(Job_Cards[[#All],[Part Code Issued]],'Inventory Check'!A206,Job_Cards[[#All],[Part Qty]])</f>
        <v>0</v>
      </c>
      <c r="H206" s="51">
        <f t="shared" si="10"/>
        <v>25</v>
      </c>
      <c r="I206" s="52">
        <f t="shared" si="11"/>
        <v>200</v>
      </c>
    </row>
    <row r="207" spans="1:9" x14ac:dyDescent="0.35">
      <c r="A207" s="48" t="s">
        <v>550</v>
      </c>
      <c r="B207" s="48" t="s">
        <v>550</v>
      </c>
      <c r="C207" s="48" t="s">
        <v>716</v>
      </c>
      <c r="D207" s="48">
        <v>15</v>
      </c>
      <c r="E207" s="48">
        <v>150</v>
      </c>
      <c r="F207" s="51">
        <f>SUMIF(Parts_Purchase[[#All],[Part Code]],'Inventory Check'!A207,Parts_Purchase[[#All],[Qty In]])</f>
        <v>10</v>
      </c>
      <c r="G207" s="51">
        <f>SUMIF(Job_Cards[[#All],[Part Code Issued]],'Inventory Check'!A207,Job_Cards[[#All],[Part Qty]])</f>
        <v>5</v>
      </c>
      <c r="H207" s="51">
        <f t="shared" si="10"/>
        <v>5</v>
      </c>
      <c r="I207" s="52">
        <f t="shared" si="11"/>
        <v>75</v>
      </c>
    </row>
    <row r="208" spans="1:9" x14ac:dyDescent="0.35">
      <c r="A208" s="48" t="s">
        <v>1395</v>
      </c>
      <c r="B208" s="48" t="s">
        <v>1396</v>
      </c>
      <c r="C208" s="48" t="s">
        <v>1056</v>
      </c>
      <c r="D208" s="48">
        <v>10</v>
      </c>
      <c r="E208" s="48">
        <v>30</v>
      </c>
      <c r="F208" s="51">
        <f>SUMIF(Parts_Purchase[[#All],[Part Code]],'Inventory Check'!A208,Parts_Purchase[[#All],[Qty In]])</f>
        <v>3</v>
      </c>
      <c r="G208" s="51">
        <f>SUMIF(Job_Cards[[#All],[Part Code Issued]],'Inventory Check'!A208,Job_Cards[[#All],[Part Qty]])</f>
        <v>0</v>
      </c>
      <c r="H208" s="51">
        <f t="shared" si="10"/>
        <v>3</v>
      </c>
      <c r="I208" s="52">
        <f t="shared" si="11"/>
        <v>30</v>
      </c>
    </row>
    <row r="209" spans="1:9" x14ac:dyDescent="0.35">
      <c r="A209" s="48" t="s">
        <v>416</v>
      </c>
      <c r="B209" s="48" t="s">
        <v>417</v>
      </c>
      <c r="C209" s="48" t="s">
        <v>1050</v>
      </c>
      <c r="D209" s="48">
        <v>14</v>
      </c>
      <c r="E209" s="48">
        <v>140</v>
      </c>
      <c r="F209" s="51">
        <f>SUMIF(Parts_Purchase[[#All],[Part Code]],'Inventory Check'!A209,Parts_Purchase[[#All],[Qty In]])</f>
        <v>10</v>
      </c>
      <c r="G209" s="51">
        <f>SUMIF(Job_Cards[[#All],[Part Code Issued]],'Inventory Check'!A209,Job_Cards[[#All],[Part Qty]])</f>
        <v>0</v>
      </c>
      <c r="H209" s="51">
        <f t="shared" si="10"/>
        <v>10</v>
      </c>
      <c r="I209" s="52">
        <f t="shared" si="11"/>
        <v>140</v>
      </c>
    </row>
    <row r="210" spans="1:9" x14ac:dyDescent="0.35">
      <c r="A210" s="48" t="s">
        <v>693</v>
      </c>
      <c r="B210" s="48" t="s">
        <v>693</v>
      </c>
      <c r="C210" s="48" t="s">
        <v>1046</v>
      </c>
      <c r="D210" s="48">
        <v>2</v>
      </c>
      <c r="E210" s="48">
        <v>360</v>
      </c>
      <c r="F210" s="51">
        <f>SUMIF(Parts_Purchase[[#All],[Part Code]],'Inventory Check'!A210,Parts_Purchase[[#All],[Qty In]])</f>
        <v>50</v>
      </c>
      <c r="G210" s="51">
        <f>SUMIF(Job_Cards[[#All],[Part Code Issued]],'Inventory Check'!A210,Job_Cards[[#All],[Part Qty]])</f>
        <v>5</v>
      </c>
      <c r="H210" s="51">
        <f t="shared" si="10"/>
        <v>45</v>
      </c>
      <c r="I210" s="52">
        <f t="shared" si="11"/>
        <v>90</v>
      </c>
    </row>
    <row r="211" spans="1:9" x14ac:dyDescent="0.35">
      <c r="A211" s="48" t="s">
        <v>830</v>
      </c>
      <c r="B211" s="48" t="s">
        <v>412</v>
      </c>
      <c r="C211" s="48" t="s">
        <v>1081</v>
      </c>
      <c r="D211" s="48">
        <v>4</v>
      </c>
      <c r="E211" s="48">
        <v>40</v>
      </c>
      <c r="F211" s="51">
        <f>SUMIF(Parts_Purchase[[#All],[Part Code]],'Inventory Check'!A211,Parts_Purchase[[#All],[Qty In]])</f>
        <v>10</v>
      </c>
      <c r="G211" s="51">
        <f>SUMIF(Job_Cards[[#All],[Part Code Issued]],'Inventory Check'!A211,Job_Cards[[#All],[Part Qty]])</f>
        <v>10</v>
      </c>
      <c r="H211" s="51">
        <f t="shared" si="10"/>
        <v>0</v>
      </c>
      <c r="I211" s="52">
        <f t="shared" si="11"/>
        <v>0</v>
      </c>
    </row>
    <row r="212" spans="1:9" x14ac:dyDescent="0.35">
      <c r="A212" s="48" t="s">
        <v>829</v>
      </c>
      <c r="B212" s="48" t="s">
        <v>411</v>
      </c>
      <c r="C212" s="48" t="s">
        <v>1081</v>
      </c>
      <c r="D212" s="48">
        <v>3</v>
      </c>
      <c r="E212" s="48">
        <v>180</v>
      </c>
      <c r="F212" s="51">
        <f>SUMIF(Parts_Purchase[[#All],[Part Code]],'Inventory Check'!A212,Parts_Purchase[[#All],[Qty In]])</f>
        <v>60</v>
      </c>
      <c r="G212" s="51">
        <f>SUMIF(Job_Cards[[#All],[Part Code Issued]],'Inventory Check'!A212,Job_Cards[[#All],[Part Qty]])</f>
        <v>42</v>
      </c>
      <c r="H212" s="51">
        <f t="shared" si="10"/>
        <v>18</v>
      </c>
      <c r="I212" s="52">
        <f t="shared" si="11"/>
        <v>54</v>
      </c>
    </row>
    <row r="213" spans="1:9" x14ac:dyDescent="0.35">
      <c r="A213" s="48" t="s">
        <v>1491</v>
      </c>
      <c r="B213" s="48" t="s">
        <v>1491</v>
      </c>
      <c r="C213" s="48" t="s">
        <v>1316</v>
      </c>
      <c r="D213" s="48">
        <v>8</v>
      </c>
      <c r="E213" s="48">
        <v>40</v>
      </c>
      <c r="F213" s="51">
        <f>SUMIF(Parts_Purchase[[#All],[Part Code]],'Inventory Check'!A213,Parts_Purchase[[#All],[Qty In]])</f>
        <v>5</v>
      </c>
      <c r="G213" s="51">
        <f>SUMIF(Job_Cards[[#All],[Part Code Issued]],'Inventory Check'!A213,Job_Cards[[#All],[Part Qty]])</f>
        <v>1</v>
      </c>
      <c r="H213" s="51">
        <f t="shared" si="10"/>
        <v>4</v>
      </c>
      <c r="I213" s="52">
        <f t="shared" si="11"/>
        <v>32</v>
      </c>
    </row>
    <row r="214" spans="1:9" x14ac:dyDescent="0.35">
      <c r="A214" s="48" t="s">
        <v>557</v>
      </c>
      <c r="B214" s="48" t="s">
        <v>1004</v>
      </c>
      <c r="C214" s="48" t="s">
        <v>717</v>
      </c>
      <c r="D214" s="48">
        <v>149</v>
      </c>
      <c r="E214" s="48">
        <v>14900</v>
      </c>
      <c r="F214" s="51">
        <f>SUMIF(Parts_Purchase[[#All],[Part Code]],'Inventory Check'!A214,Parts_Purchase[[#All],[Qty In]])</f>
        <v>100</v>
      </c>
      <c r="G214" s="51">
        <f>SUMIF(Job_Cards[[#All],[Part Code Issued]],'Inventory Check'!A214,Job_Cards[[#All],[Part Qty]])</f>
        <v>74</v>
      </c>
      <c r="H214" s="51">
        <f t="shared" si="10"/>
        <v>26</v>
      </c>
      <c r="I214" s="52">
        <f t="shared" si="11"/>
        <v>3874</v>
      </c>
    </row>
    <row r="215" spans="1:9" x14ac:dyDescent="0.35">
      <c r="A215" s="48" t="s">
        <v>446</v>
      </c>
      <c r="B215" s="48" t="s">
        <v>446</v>
      </c>
      <c r="C215" s="48" t="s">
        <v>716</v>
      </c>
      <c r="D215" s="48">
        <v>35</v>
      </c>
      <c r="E215" s="48">
        <v>70</v>
      </c>
      <c r="F215" s="51">
        <f>SUMIF(Parts_Purchase[[#All],[Part Code]],'Inventory Check'!A215,Parts_Purchase[[#All],[Qty In]])</f>
        <v>2</v>
      </c>
      <c r="G215" s="51">
        <f>SUMIF(Job_Cards[[#All],[Part Code Issued]],'Inventory Check'!A215,Job_Cards[[#All],[Part Qty]])</f>
        <v>2</v>
      </c>
      <c r="H215" s="51">
        <f t="shared" si="10"/>
        <v>0</v>
      </c>
      <c r="I215" s="52">
        <f t="shared" si="11"/>
        <v>0</v>
      </c>
    </row>
    <row r="216" spans="1:9" x14ac:dyDescent="0.35">
      <c r="A216" s="48" t="s">
        <v>694</v>
      </c>
      <c r="B216" s="48" t="s">
        <v>694</v>
      </c>
      <c r="C216" s="48" t="s">
        <v>719</v>
      </c>
      <c r="D216" s="48">
        <v>2288</v>
      </c>
      <c r="E216" s="48">
        <v>100672</v>
      </c>
      <c r="F216" s="51">
        <f>SUMIF(Parts_Purchase[[#All],[Part Code]],'Inventory Check'!A216,Parts_Purchase[[#All],[Qty In]])</f>
        <v>94</v>
      </c>
      <c r="G216" s="51">
        <f>SUMIF(Job_Cards[[#All],[Part Code Issued]],'Inventory Check'!A216,Job_Cards[[#All],[Part Qty]])</f>
        <v>35</v>
      </c>
      <c r="H216" s="51">
        <f t="shared" ref="H216:H279" si="12">F216-G216</f>
        <v>59</v>
      </c>
      <c r="I216" s="52">
        <f t="shared" ref="I216:I279" si="13">IFERROR(H216*D216,0)</f>
        <v>134992</v>
      </c>
    </row>
    <row r="217" spans="1:9" x14ac:dyDescent="0.35">
      <c r="A217" s="48"/>
      <c r="B217" s="48"/>
      <c r="C217" s="48"/>
      <c r="D217" s="48">
        <v>2400</v>
      </c>
      <c r="E217" s="48">
        <v>120000</v>
      </c>
      <c r="F217" s="51">
        <f>SUMIF(Parts_Purchase[[#All],[Part Code]],'Inventory Check'!A217,Parts_Purchase[[#All],[Qty In]])</f>
        <v>0</v>
      </c>
      <c r="G217" s="51">
        <f>SUMIF(Job_Cards[[#All],[Part Code Issued]],'Inventory Check'!A217,Job_Cards[[#All],[Part Qty]])</f>
        <v>0</v>
      </c>
      <c r="H217" s="51">
        <f t="shared" si="12"/>
        <v>0</v>
      </c>
      <c r="I217" s="52">
        <f t="shared" si="13"/>
        <v>0</v>
      </c>
    </row>
    <row r="218" spans="1:9" x14ac:dyDescent="0.35">
      <c r="A218" s="48" t="s">
        <v>367</v>
      </c>
      <c r="B218" s="48" t="s">
        <v>367</v>
      </c>
      <c r="C218" s="48" t="s">
        <v>741</v>
      </c>
      <c r="D218" s="48">
        <v>325</v>
      </c>
      <c r="E218" s="48">
        <v>29250</v>
      </c>
      <c r="F218" s="51">
        <f>SUMIF(Parts_Purchase[[#All],[Part Code]],'Inventory Check'!A218,Parts_Purchase[[#All],[Qty In]])</f>
        <v>90</v>
      </c>
      <c r="G218" s="51">
        <f>SUMIF(Job_Cards[[#All],[Part Code Issued]],'Inventory Check'!A218,Job_Cards[[#All],[Part Qty]])</f>
        <v>56</v>
      </c>
      <c r="H218" s="51">
        <f t="shared" si="12"/>
        <v>34</v>
      </c>
      <c r="I218" s="52">
        <f t="shared" si="13"/>
        <v>11050</v>
      </c>
    </row>
    <row r="219" spans="1:9" x14ac:dyDescent="0.35">
      <c r="A219" s="48" t="s">
        <v>368</v>
      </c>
      <c r="B219" s="48" t="s">
        <v>368</v>
      </c>
      <c r="C219" s="48" t="s">
        <v>742</v>
      </c>
      <c r="D219" s="48">
        <v>1425</v>
      </c>
      <c r="E219" s="48">
        <v>39900</v>
      </c>
      <c r="F219" s="51">
        <f>SUMIF(Parts_Purchase[[#All],[Part Code]],'Inventory Check'!A219,Parts_Purchase[[#All],[Qty In]])</f>
        <v>28</v>
      </c>
      <c r="G219" s="51">
        <f>SUMIF(Job_Cards[[#All],[Part Code Issued]],'Inventory Check'!A219,Job_Cards[[#All],[Part Qty]])</f>
        <v>14</v>
      </c>
      <c r="H219" s="51">
        <f t="shared" si="12"/>
        <v>14</v>
      </c>
      <c r="I219" s="52">
        <f t="shared" si="13"/>
        <v>19950</v>
      </c>
    </row>
    <row r="220" spans="1:9" x14ac:dyDescent="0.35">
      <c r="A220" s="48" t="s">
        <v>460</v>
      </c>
      <c r="B220" s="48" t="s">
        <v>478</v>
      </c>
      <c r="C220" s="48" t="s">
        <v>716</v>
      </c>
      <c r="D220" s="48">
        <v>10</v>
      </c>
      <c r="E220" s="48">
        <v>80</v>
      </c>
      <c r="F220" s="51">
        <f>SUMIF(Parts_Purchase[[#All],[Part Code]],'Inventory Check'!A220,Parts_Purchase[[#All],[Qty In]])</f>
        <v>8</v>
      </c>
      <c r="G220" s="51">
        <f>SUMIF(Job_Cards[[#All],[Part Code Issued]],'Inventory Check'!A220,Job_Cards[[#All],[Part Qty]])</f>
        <v>8</v>
      </c>
      <c r="H220" s="51">
        <f t="shared" si="12"/>
        <v>0</v>
      </c>
      <c r="I220" s="52">
        <f t="shared" si="13"/>
        <v>0</v>
      </c>
    </row>
    <row r="221" spans="1:9" x14ac:dyDescent="0.35">
      <c r="A221" s="48" t="s">
        <v>534</v>
      </c>
      <c r="B221" s="48" t="s">
        <v>534</v>
      </c>
      <c r="C221" s="48" t="s">
        <v>1037</v>
      </c>
      <c r="D221" s="48">
        <v>5</v>
      </c>
      <c r="E221" s="48">
        <v>1000</v>
      </c>
      <c r="F221" s="51">
        <f>SUMIF(Parts_Purchase[[#All],[Part Code]],'Inventory Check'!A221,Parts_Purchase[[#All],[Qty In]])</f>
        <v>200</v>
      </c>
      <c r="G221" s="51">
        <f>SUMIF(Job_Cards[[#All],[Part Code Issued]],'Inventory Check'!A221,Job_Cards[[#All],[Part Qty]])</f>
        <v>10</v>
      </c>
      <c r="H221" s="51">
        <f t="shared" si="12"/>
        <v>190</v>
      </c>
      <c r="I221" s="52">
        <f t="shared" si="13"/>
        <v>950</v>
      </c>
    </row>
    <row r="222" spans="1:9" x14ac:dyDescent="0.35">
      <c r="A222" s="48" t="s">
        <v>535</v>
      </c>
      <c r="B222" s="48" t="s">
        <v>535</v>
      </c>
      <c r="C222" s="48" t="s">
        <v>1037</v>
      </c>
      <c r="D222" s="48">
        <v>5</v>
      </c>
      <c r="E222" s="48">
        <v>1000</v>
      </c>
      <c r="F222" s="51">
        <f>SUMIF(Parts_Purchase[[#All],[Part Code]],'Inventory Check'!A222,Parts_Purchase[[#All],[Qty In]])</f>
        <v>200</v>
      </c>
      <c r="G222" s="51">
        <f>SUMIF(Job_Cards[[#All],[Part Code Issued]],'Inventory Check'!A222,Job_Cards[[#All],[Part Qty]])</f>
        <v>4</v>
      </c>
      <c r="H222" s="51">
        <f t="shared" si="12"/>
        <v>196</v>
      </c>
      <c r="I222" s="52">
        <f t="shared" si="13"/>
        <v>980</v>
      </c>
    </row>
    <row r="223" spans="1:9" x14ac:dyDescent="0.35">
      <c r="A223" s="48" t="s">
        <v>536</v>
      </c>
      <c r="B223" s="48" t="s">
        <v>536</v>
      </c>
      <c r="C223" s="48" t="s">
        <v>1037</v>
      </c>
      <c r="D223" s="48">
        <v>7</v>
      </c>
      <c r="E223" s="48">
        <v>1400</v>
      </c>
      <c r="F223" s="51">
        <f>SUMIF(Parts_Purchase[[#All],[Part Code]],'Inventory Check'!A223,Parts_Purchase[[#All],[Qty In]])</f>
        <v>200</v>
      </c>
      <c r="G223" s="51">
        <f>SUMIF(Job_Cards[[#All],[Part Code Issued]],'Inventory Check'!A223,Job_Cards[[#All],[Part Qty]])</f>
        <v>12</v>
      </c>
      <c r="H223" s="51">
        <f t="shared" si="12"/>
        <v>188</v>
      </c>
      <c r="I223" s="52">
        <f t="shared" si="13"/>
        <v>1316</v>
      </c>
    </row>
    <row r="224" spans="1:9" x14ac:dyDescent="0.35">
      <c r="A224" s="48" t="s">
        <v>537</v>
      </c>
      <c r="B224" s="48" t="s">
        <v>537</v>
      </c>
      <c r="C224" s="48" t="s">
        <v>1037</v>
      </c>
      <c r="D224" s="48">
        <v>7</v>
      </c>
      <c r="E224" s="48">
        <v>1400</v>
      </c>
      <c r="F224" s="51">
        <f>SUMIF(Parts_Purchase[[#All],[Part Code]],'Inventory Check'!A224,Parts_Purchase[[#All],[Qty In]])</f>
        <v>200</v>
      </c>
      <c r="G224" s="51">
        <f>SUMIF(Job_Cards[[#All],[Part Code Issued]],'Inventory Check'!A224,Job_Cards[[#All],[Part Qty]])</f>
        <v>5</v>
      </c>
      <c r="H224" s="51">
        <f t="shared" si="12"/>
        <v>195</v>
      </c>
      <c r="I224" s="52">
        <f t="shared" si="13"/>
        <v>1365</v>
      </c>
    </row>
    <row r="225" spans="1:9" x14ac:dyDescent="0.35">
      <c r="A225" s="48" t="s">
        <v>538</v>
      </c>
      <c r="B225" s="48" t="s">
        <v>538</v>
      </c>
      <c r="C225" s="48" t="s">
        <v>1037</v>
      </c>
      <c r="D225" s="48">
        <v>7</v>
      </c>
      <c r="E225" s="48">
        <v>1400</v>
      </c>
      <c r="F225" s="51">
        <f>SUMIF(Parts_Purchase[[#All],[Part Code]],'Inventory Check'!A225,Parts_Purchase[[#All],[Qty In]])</f>
        <v>200</v>
      </c>
      <c r="G225" s="51">
        <f>SUMIF(Job_Cards[[#All],[Part Code Issued]],'Inventory Check'!A225,Job_Cards[[#All],[Part Qty]])</f>
        <v>0</v>
      </c>
      <c r="H225" s="51">
        <f t="shared" si="12"/>
        <v>200</v>
      </c>
      <c r="I225" s="52">
        <f t="shared" si="13"/>
        <v>1400</v>
      </c>
    </row>
    <row r="226" spans="1:9" x14ac:dyDescent="0.35">
      <c r="A226" s="48" t="s">
        <v>1493</v>
      </c>
      <c r="B226" s="48" t="s">
        <v>1493</v>
      </c>
      <c r="C226" s="48" t="s">
        <v>716</v>
      </c>
      <c r="D226" s="48">
        <v>50</v>
      </c>
      <c r="E226" s="48">
        <v>200</v>
      </c>
      <c r="F226" s="51">
        <f>SUMIF(Parts_Purchase[[#All],[Part Code]],'Inventory Check'!A226,Parts_Purchase[[#All],[Qty In]])</f>
        <v>4</v>
      </c>
      <c r="G226" s="51">
        <f>SUMIF(Job_Cards[[#All],[Part Code Issued]],'Inventory Check'!A226,Job_Cards[[#All],[Part Qty]])</f>
        <v>0</v>
      </c>
      <c r="H226" s="51">
        <f t="shared" si="12"/>
        <v>4</v>
      </c>
      <c r="I226" s="52">
        <f t="shared" si="13"/>
        <v>200</v>
      </c>
    </row>
    <row r="227" spans="1:9" x14ac:dyDescent="0.35">
      <c r="A227" s="48" t="s">
        <v>695</v>
      </c>
      <c r="B227" s="48" t="s">
        <v>695</v>
      </c>
      <c r="C227" s="48" t="s">
        <v>716</v>
      </c>
      <c r="D227" s="48">
        <v>18</v>
      </c>
      <c r="E227" s="48">
        <v>360</v>
      </c>
      <c r="F227" s="51">
        <f>SUMIF(Parts_Purchase[[#All],[Part Code]],'Inventory Check'!A227,Parts_Purchase[[#All],[Qty In]])</f>
        <v>20</v>
      </c>
      <c r="G227" s="51">
        <f>SUMIF(Job_Cards[[#All],[Part Code Issued]],'Inventory Check'!A227,Job_Cards[[#All],[Part Qty]])</f>
        <v>0</v>
      </c>
      <c r="H227" s="51">
        <f t="shared" si="12"/>
        <v>20</v>
      </c>
      <c r="I227" s="52">
        <f t="shared" si="13"/>
        <v>360</v>
      </c>
    </row>
    <row r="228" spans="1:9" x14ac:dyDescent="0.35">
      <c r="A228" s="48" t="s">
        <v>1540</v>
      </c>
      <c r="B228" s="48" t="s">
        <v>1540</v>
      </c>
      <c r="C228" s="48" t="s">
        <v>719</v>
      </c>
      <c r="D228" s="48">
        <v>200</v>
      </c>
      <c r="E228" s="48">
        <v>200</v>
      </c>
      <c r="F228" s="51">
        <f>SUMIF(Parts_Purchase[[#All],[Part Code]],'Inventory Check'!A228,Parts_Purchase[[#All],[Qty In]])</f>
        <v>1</v>
      </c>
      <c r="G228" s="51">
        <f>SUMIF(Job_Cards[[#All],[Part Code Issued]],'Inventory Check'!A228,Job_Cards[[#All],[Part Qty]])</f>
        <v>0</v>
      </c>
      <c r="H228" s="51">
        <f t="shared" si="12"/>
        <v>1</v>
      </c>
      <c r="I228" s="52">
        <f t="shared" si="13"/>
        <v>200</v>
      </c>
    </row>
    <row r="229" spans="1:9" x14ac:dyDescent="0.35">
      <c r="A229" s="48" t="s">
        <v>1508</v>
      </c>
      <c r="B229" s="48" t="s">
        <v>1508</v>
      </c>
      <c r="C229" s="48" t="s">
        <v>1633</v>
      </c>
      <c r="D229" s="48">
        <v>10</v>
      </c>
      <c r="E229" s="48">
        <v>660</v>
      </c>
      <c r="F229" s="51">
        <f>SUMIF(Parts_Purchase[[#All],[Part Code]],'Inventory Check'!A229,Parts_Purchase[[#All],[Qty In]])</f>
        <v>66</v>
      </c>
      <c r="G229" s="51">
        <f>SUMIF(Job_Cards[[#All],[Part Code Issued]],'Inventory Check'!A229,Job_Cards[[#All],[Part Qty]])</f>
        <v>21</v>
      </c>
      <c r="H229" s="51">
        <f t="shared" si="12"/>
        <v>45</v>
      </c>
      <c r="I229" s="52">
        <f t="shared" si="13"/>
        <v>450</v>
      </c>
    </row>
    <row r="230" spans="1:9" x14ac:dyDescent="0.35">
      <c r="A230" s="48" t="s">
        <v>94</v>
      </c>
      <c r="B230" s="48" t="s">
        <v>94</v>
      </c>
      <c r="C230" s="48" t="s">
        <v>720</v>
      </c>
      <c r="D230" s="48">
        <v>258</v>
      </c>
      <c r="E230" s="48">
        <v>12900</v>
      </c>
      <c r="F230" s="51">
        <f>SUMIF(Parts_Purchase[[#All],[Part Code]],'Inventory Check'!A230,Parts_Purchase[[#All],[Qty In]])</f>
        <v>50</v>
      </c>
      <c r="G230" s="51">
        <f>SUMIF(Job_Cards[[#All],[Part Code Issued]],'Inventory Check'!A230,Job_Cards[[#All],[Part Qty]])</f>
        <v>36</v>
      </c>
      <c r="H230" s="51">
        <f t="shared" si="12"/>
        <v>14</v>
      </c>
      <c r="I230" s="52">
        <f t="shared" si="13"/>
        <v>3612</v>
      </c>
    </row>
    <row r="231" spans="1:9" x14ac:dyDescent="0.35">
      <c r="A231" s="48" t="s">
        <v>1465</v>
      </c>
      <c r="B231" s="48" t="s">
        <v>1465</v>
      </c>
      <c r="C231" s="48" t="s">
        <v>720</v>
      </c>
      <c r="D231" s="48">
        <v>555</v>
      </c>
      <c r="E231" s="48">
        <v>1665</v>
      </c>
      <c r="F231" s="51">
        <f>SUMIF(Parts_Purchase[[#All],[Part Code]],'Inventory Check'!A231,Parts_Purchase[[#All],[Qty In]])</f>
        <v>3</v>
      </c>
      <c r="G231" s="51">
        <f>SUMIF(Job_Cards[[#All],[Part Code Issued]],'Inventory Check'!A231,Job_Cards[[#All],[Part Qty]])</f>
        <v>3</v>
      </c>
      <c r="H231" s="51">
        <f t="shared" si="12"/>
        <v>0</v>
      </c>
      <c r="I231" s="52">
        <f t="shared" si="13"/>
        <v>0</v>
      </c>
    </row>
    <row r="232" spans="1:9" x14ac:dyDescent="0.35">
      <c r="A232" s="48" t="s">
        <v>1247</v>
      </c>
      <c r="B232" s="48" t="s">
        <v>1248</v>
      </c>
      <c r="C232" s="48" t="s">
        <v>742</v>
      </c>
      <c r="D232" s="48">
        <v>3601</v>
      </c>
      <c r="E232" s="48">
        <v>3601</v>
      </c>
      <c r="F232" s="51">
        <f>SUMIF(Parts_Purchase[[#All],[Part Code]],'Inventory Check'!A232,Parts_Purchase[[#All],[Qty In]])</f>
        <v>1</v>
      </c>
      <c r="G232" s="51">
        <f>SUMIF(Job_Cards[[#All],[Part Code Issued]],'Inventory Check'!A232,Job_Cards[[#All],[Part Qty]])</f>
        <v>0</v>
      </c>
      <c r="H232" s="51">
        <f t="shared" si="12"/>
        <v>1</v>
      </c>
      <c r="I232" s="52">
        <f t="shared" si="13"/>
        <v>3601</v>
      </c>
    </row>
    <row r="233" spans="1:9" x14ac:dyDescent="0.35">
      <c r="A233" s="48" t="s">
        <v>1627</v>
      </c>
      <c r="B233" s="48" t="s">
        <v>1628</v>
      </c>
      <c r="C233" s="48" t="s">
        <v>719</v>
      </c>
      <c r="D233" s="48">
        <v>1853</v>
      </c>
      <c r="E233" s="48">
        <v>7412</v>
      </c>
      <c r="F233" s="51">
        <f>SUMIF(Parts_Purchase[[#All],[Part Code]],'Inventory Check'!A233,Parts_Purchase[[#All],[Qty In]])</f>
        <v>4</v>
      </c>
      <c r="G233" s="51">
        <f>SUMIF(Job_Cards[[#All],[Part Code Issued]],'Inventory Check'!A233,Job_Cards[[#All],[Part Qty]])</f>
        <v>0</v>
      </c>
      <c r="H233" s="51">
        <f t="shared" si="12"/>
        <v>4</v>
      </c>
      <c r="I233" s="52">
        <f t="shared" si="13"/>
        <v>7412</v>
      </c>
    </row>
    <row r="234" spans="1:9" x14ac:dyDescent="0.35">
      <c r="A234" s="48" t="s">
        <v>365</v>
      </c>
      <c r="B234" s="48" t="s">
        <v>365</v>
      </c>
      <c r="C234" s="48" t="s">
        <v>719</v>
      </c>
      <c r="D234" s="48">
        <v>770</v>
      </c>
      <c r="E234" s="48">
        <v>33110</v>
      </c>
      <c r="F234" s="51">
        <f>SUMIF(Parts_Purchase[[#All],[Part Code]],'Inventory Check'!A234,Parts_Purchase[[#All],[Qty In]])</f>
        <v>93</v>
      </c>
      <c r="G234" s="51">
        <f>SUMIF(Job_Cards[[#All],[Part Code Issued]],'Inventory Check'!A234,Job_Cards[[#All],[Part Qty]])</f>
        <v>36</v>
      </c>
      <c r="H234" s="51">
        <f t="shared" si="12"/>
        <v>57</v>
      </c>
      <c r="I234" s="52">
        <f t="shared" si="13"/>
        <v>43890</v>
      </c>
    </row>
    <row r="235" spans="1:9" x14ac:dyDescent="0.35">
      <c r="A235" s="48"/>
      <c r="B235" s="48"/>
      <c r="C235" s="48"/>
      <c r="D235" s="48">
        <v>990</v>
      </c>
      <c r="E235" s="48">
        <v>49500</v>
      </c>
      <c r="F235" s="51">
        <f>SUMIF(Parts_Purchase[[#All],[Part Code]],'Inventory Check'!A235,Parts_Purchase[[#All],[Qty In]])</f>
        <v>0</v>
      </c>
      <c r="G235" s="51">
        <f>SUMIF(Job_Cards[[#All],[Part Code Issued]],'Inventory Check'!A235,Job_Cards[[#All],[Part Qty]])</f>
        <v>0</v>
      </c>
      <c r="H235" s="51">
        <f t="shared" si="12"/>
        <v>0</v>
      </c>
      <c r="I235" s="52">
        <f t="shared" si="13"/>
        <v>0</v>
      </c>
    </row>
    <row r="236" spans="1:9" x14ac:dyDescent="0.35">
      <c r="A236" s="48" t="s">
        <v>308</v>
      </c>
      <c r="B236" s="48" t="s">
        <v>308</v>
      </c>
      <c r="C236" s="48" t="s">
        <v>719</v>
      </c>
      <c r="D236" s="48">
        <v>1480</v>
      </c>
      <c r="E236" s="48">
        <v>79920</v>
      </c>
      <c r="F236" s="51">
        <f>SUMIF(Parts_Purchase[[#All],[Part Code]],'Inventory Check'!A236,Parts_Purchase[[#All],[Qty In]])</f>
        <v>104</v>
      </c>
      <c r="G236" s="51">
        <f>SUMIF(Job_Cards[[#All],[Part Code Issued]],'Inventory Check'!A236,Job_Cards[[#All],[Part Qty]])</f>
        <v>64</v>
      </c>
      <c r="H236" s="51">
        <f t="shared" si="12"/>
        <v>40</v>
      </c>
      <c r="I236" s="52">
        <f t="shared" si="13"/>
        <v>59200</v>
      </c>
    </row>
    <row r="237" spans="1:9" x14ac:dyDescent="0.35">
      <c r="A237" s="48"/>
      <c r="B237" s="48"/>
      <c r="C237" s="48"/>
      <c r="D237" s="48">
        <v>1920</v>
      </c>
      <c r="E237" s="48">
        <v>96000</v>
      </c>
      <c r="F237" s="51">
        <f>SUMIF(Parts_Purchase[[#All],[Part Code]],'Inventory Check'!A237,Parts_Purchase[[#All],[Qty In]])</f>
        <v>0</v>
      </c>
      <c r="G237" s="51">
        <f>SUMIF(Job_Cards[[#All],[Part Code Issued]],'Inventory Check'!A237,Job_Cards[[#All],[Part Qty]])</f>
        <v>0</v>
      </c>
      <c r="H237" s="51">
        <f t="shared" si="12"/>
        <v>0</v>
      </c>
      <c r="I237" s="52">
        <f t="shared" si="13"/>
        <v>0</v>
      </c>
    </row>
    <row r="238" spans="1:9" x14ac:dyDescent="0.35">
      <c r="A238" s="48" t="s">
        <v>366</v>
      </c>
      <c r="B238" s="48" t="s">
        <v>366</v>
      </c>
      <c r="C238" s="48" t="s">
        <v>719</v>
      </c>
      <c r="D238" s="48">
        <v>2080</v>
      </c>
      <c r="E238" s="48">
        <v>447200</v>
      </c>
      <c r="F238" s="51">
        <f>SUMIF(Parts_Purchase[[#All],[Part Code]],'Inventory Check'!A238,Parts_Purchase[[#All],[Qty In]])</f>
        <v>285</v>
      </c>
      <c r="G238" s="51">
        <f>SUMIF(Job_Cards[[#All],[Part Code Issued]],'Inventory Check'!A238,Job_Cards[[#All],[Part Qty]])</f>
        <v>218</v>
      </c>
      <c r="H238" s="51">
        <f t="shared" si="12"/>
        <v>67</v>
      </c>
      <c r="I238" s="52">
        <f t="shared" si="13"/>
        <v>139360</v>
      </c>
    </row>
    <row r="239" spans="1:9" x14ac:dyDescent="0.35">
      <c r="A239" s="48"/>
      <c r="B239" s="48"/>
      <c r="C239" s="48"/>
      <c r="D239" s="48">
        <v>2243</v>
      </c>
      <c r="E239" s="48">
        <v>157010</v>
      </c>
      <c r="F239" s="51">
        <f>SUMIF(Parts_Purchase[[#All],[Part Code]],'Inventory Check'!A239,Parts_Purchase[[#All],[Qty In]])</f>
        <v>0</v>
      </c>
      <c r="G239" s="51">
        <f>SUMIF(Job_Cards[[#All],[Part Code Issued]],'Inventory Check'!A239,Job_Cards[[#All],[Part Qty]])</f>
        <v>0</v>
      </c>
      <c r="H239" s="51">
        <f t="shared" si="12"/>
        <v>0</v>
      </c>
      <c r="I239" s="52">
        <f t="shared" si="13"/>
        <v>0</v>
      </c>
    </row>
    <row r="240" spans="1:9" x14ac:dyDescent="0.35">
      <c r="A240" s="48" t="s">
        <v>545</v>
      </c>
      <c r="B240" s="48" t="s">
        <v>546</v>
      </c>
      <c r="C240" s="48" t="s">
        <v>716</v>
      </c>
      <c r="D240" s="48">
        <v>100</v>
      </c>
      <c r="E240" s="48">
        <v>1000</v>
      </c>
      <c r="F240" s="51">
        <f>SUMIF(Parts_Purchase[[#All],[Part Code]],'Inventory Check'!A240,Parts_Purchase[[#All],[Qty In]])</f>
        <v>10</v>
      </c>
      <c r="G240" s="51">
        <f>SUMIF(Job_Cards[[#All],[Part Code Issued]],'Inventory Check'!A240,Job_Cards[[#All],[Part Qty]])</f>
        <v>1</v>
      </c>
      <c r="H240" s="51">
        <f t="shared" si="12"/>
        <v>9</v>
      </c>
      <c r="I240" s="52">
        <f t="shared" si="13"/>
        <v>900</v>
      </c>
    </row>
    <row r="241" spans="1:9" x14ac:dyDescent="0.35">
      <c r="A241" s="48" t="s">
        <v>1256</v>
      </c>
      <c r="B241" s="48" t="s">
        <v>549</v>
      </c>
      <c r="C241" s="48" t="s">
        <v>716</v>
      </c>
      <c r="D241" s="48">
        <v>245</v>
      </c>
      <c r="E241" s="48">
        <v>2450</v>
      </c>
      <c r="F241" s="51">
        <f>SUMIF(Parts_Purchase[[#All],[Part Code]],'Inventory Check'!A241,Parts_Purchase[[#All],[Qty In]])</f>
        <v>10</v>
      </c>
      <c r="G241" s="51">
        <f>SUMIF(Job_Cards[[#All],[Part Code Issued]],'Inventory Check'!A241,Job_Cards[[#All],[Part Qty]])</f>
        <v>1</v>
      </c>
      <c r="H241" s="51">
        <f t="shared" si="12"/>
        <v>9</v>
      </c>
      <c r="I241" s="52">
        <f t="shared" si="13"/>
        <v>2205</v>
      </c>
    </row>
    <row r="242" spans="1:9" x14ac:dyDescent="0.35">
      <c r="A242" s="48" t="s">
        <v>698</v>
      </c>
      <c r="B242" s="48" t="s">
        <v>544</v>
      </c>
      <c r="C242" s="48" t="s">
        <v>716</v>
      </c>
      <c r="D242" s="48">
        <v>210</v>
      </c>
      <c r="E242" s="48">
        <v>2100</v>
      </c>
      <c r="F242" s="51">
        <f>SUMIF(Parts_Purchase[[#All],[Part Code]],'Inventory Check'!A242,Parts_Purchase[[#All],[Qty In]])</f>
        <v>10</v>
      </c>
      <c r="G242" s="51">
        <f>SUMIF(Job_Cards[[#All],[Part Code Issued]],'Inventory Check'!A242,Job_Cards[[#All],[Part Qty]])</f>
        <v>2</v>
      </c>
      <c r="H242" s="51">
        <f t="shared" si="12"/>
        <v>8</v>
      </c>
      <c r="I242" s="52">
        <f t="shared" si="13"/>
        <v>1680</v>
      </c>
    </row>
    <row r="243" spans="1:9" x14ac:dyDescent="0.35">
      <c r="A243" s="48" t="s">
        <v>543</v>
      </c>
      <c r="B243" s="48" t="s">
        <v>543</v>
      </c>
      <c r="C243" s="48" t="s">
        <v>716</v>
      </c>
      <c r="D243" s="48">
        <v>9</v>
      </c>
      <c r="E243" s="48">
        <v>900</v>
      </c>
      <c r="F243" s="51">
        <f>SUMIF(Parts_Purchase[[#All],[Part Code]],'Inventory Check'!A243,Parts_Purchase[[#All],[Qty In]])</f>
        <v>100</v>
      </c>
      <c r="G243" s="51">
        <f>SUMIF(Job_Cards[[#All],[Part Code Issued]],'Inventory Check'!A243,Job_Cards[[#All],[Part Qty]])</f>
        <v>14</v>
      </c>
      <c r="H243" s="51">
        <f t="shared" si="12"/>
        <v>86</v>
      </c>
      <c r="I243" s="52">
        <f t="shared" si="13"/>
        <v>774</v>
      </c>
    </row>
    <row r="244" spans="1:9" x14ac:dyDescent="0.35">
      <c r="A244" s="48" t="s">
        <v>809</v>
      </c>
      <c r="B244" s="48" t="s">
        <v>809</v>
      </c>
      <c r="C244" s="48" t="s">
        <v>713</v>
      </c>
      <c r="D244" s="48">
        <v>25</v>
      </c>
      <c r="E244" s="48">
        <v>250</v>
      </c>
      <c r="F244" s="51">
        <f>SUMIF(Parts_Purchase[[#All],[Part Code]],'Inventory Check'!A244,Parts_Purchase[[#All],[Qty In]])</f>
        <v>10</v>
      </c>
      <c r="G244" s="51">
        <f>SUMIF(Job_Cards[[#All],[Part Code Issued]],'Inventory Check'!A244,Job_Cards[[#All],[Part Qty]])</f>
        <v>0</v>
      </c>
      <c r="H244" s="51">
        <f t="shared" si="12"/>
        <v>10</v>
      </c>
      <c r="I244" s="52">
        <f t="shared" si="13"/>
        <v>250</v>
      </c>
    </row>
    <row r="245" spans="1:9" x14ac:dyDescent="0.35">
      <c r="A245" s="48" t="s">
        <v>811</v>
      </c>
      <c r="B245" s="48" t="s">
        <v>811</v>
      </c>
      <c r="C245" s="48" t="s">
        <v>713</v>
      </c>
      <c r="D245" s="48">
        <v>30</v>
      </c>
      <c r="E245" s="48">
        <v>300</v>
      </c>
      <c r="F245" s="51">
        <f>SUMIF(Parts_Purchase[[#All],[Part Code]],'Inventory Check'!A245,Parts_Purchase[[#All],[Qty In]])</f>
        <v>10</v>
      </c>
      <c r="G245" s="51">
        <f>SUMIF(Job_Cards[[#All],[Part Code Issued]],'Inventory Check'!A245,Job_Cards[[#All],[Part Qty]])</f>
        <v>1</v>
      </c>
      <c r="H245" s="51">
        <f t="shared" si="12"/>
        <v>9</v>
      </c>
      <c r="I245" s="52">
        <f t="shared" si="13"/>
        <v>270</v>
      </c>
    </row>
    <row r="246" spans="1:9" x14ac:dyDescent="0.35">
      <c r="A246" s="48" t="s">
        <v>812</v>
      </c>
      <c r="B246" s="48" t="s">
        <v>812</v>
      </c>
      <c r="C246" s="48" t="s">
        <v>713</v>
      </c>
      <c r="D246" s="48">
        <v>40</v>
      </c>
      <c r="E246" s="48">
        <v>120</v>
      </c>
      <c r="F246" s="51">
        <f>SUMIF(Parts_Purchase[[#All],[Part Code]],'Inventory Check'!A246,Parts_Purchase[[#All],[Qty In]])</f>
        <v>3</v>
      </c>
      <c r="G246" s="51">
        <f>SUMIF(Job_Cards[[#All],[Part Code Issued]],'Inventory Check'!A246,Job_Cards[[#All],[Part Qty]])</f>
        <v>2</v>
      </c>
      <c r="H246" s="51">
        <f t="shared" si="12"/>
        <v>1</v>
      </c>
      <c r="I246" s="52">
        <f t="shared" si="13"/>
        <v>40</v>
      </c>
    </row>
    <row r="247" spans="1:9" x14ac:dyDescent="0.35">
      <c r="A247" s="48" t="s">
        <v>810</v>
      </c>
      <c r="B247" s="48" t="s">
        <v>810</v>
      </c>
      <c r="C247" s="48" t="s">
        <v>713</v>
      </c>
      <c r="D247" s="48">
        <v>20</v>
      </c>
      <c r="E247" s="48">
        <v>60</v>
      </c>
      <c r="F247" s="51">
        <f>SUMIF(Parts_Purchase[[#All],[Part Code]],'Inventory Check'!A247,Parts_Purchase[[#All],[Qty In]])</f>
        <v>3</v>
      </c>
      <c r="G247" s="51">
        <f>SUMIF(Job_Cards[[#All],[Part Code Issued]],'Inventory Check'!A247,Job_Cards[[#All],[Part Qty]])</f>
        <v>0</v>
      </c>
      <c r="H247" s="51">
        <f t="shared" si="12"/>
        <v>3</v>
      </c>
      <c r="I247" s="52">
        <f t="shared" si="13"/>
        <v>60</v>
      </c>
    </row>
    <row r="248" spans="1:9" x14ac:dyDescent="0.35">
      <c r="A248" s="48" t="s">
        <v>458</v>
      </c>
      <c r="B248" s="48" t="s">
        <v>458</v>
      </c>
      <c r="C248" s="48" t="s">
        <v>716</v>
      </c>
      <c r="D248" s="48">
        <v>20</v>
      </c>
      <c r="E248" s="48">
        <v>20</v>
      </c>
      <c r="F248" s="51">
        <f>SUMIF(Parts_Purchase[[#All],[Part Code]],'Inventory Check'!A248,Parts_Purchase[[#All],[Qty In]])</f>
        <v>1</v>
      </c>
      <c r="G248" s="51">
        <f>SUMIF(Job_Cards[[#All],[Part Code Issued]],'Inventory Check'!A248,Job_Cards[[#All],[Part Qty]])</f>
        <v>1</v>
      </c>
      <c r="H248" s="51">
        <f t="shared" si="12"/>
        <v>0</v>
      </c>
      <c r="I248" s="52">
        <f t="shared" si="13"/>
        <v>0</v>
      </c>
    </row>
    <row r="249" spans="1:9" x14ac:dyDescent="0.35">
      <c r="A249" s="48" t="s">
        <v>1473</v>
      </c>
      <c r="B249" s="48" t="s">
        <v>1473</v>
      </c>
      <c r="C249" s="48" t="s">
        <v>719</v>
      </c>
      <c r="D249" s="48">
        <v>65</v>
      </c>
      <c r="E249" s="48">
        <v>65</v>
      </c>
      <c r="F249" s="51">
        <f>SUMIF(Parts_Purchase[[#All],[Part Code]],'Inventory Check'!A249,Parts_Purchase[[#All],[Qty In]])</f>
        <v>1</v>
      </c>
      <c r="G249" s="51">
        <f>SUMIF(Job_Cards[[#All],[Part Code Issued]],'Inventory Check'!A249,Job_Cards[[#All],[Part Qty]])</f>
        <v>1</v>
      </c>
      <c r="H249" s="51">
        <f t="shared" si="12"/>
        <v>0</v>
      </c>
      <c r="I249" s="52">
        <f t="shared" si="13"/>
        <v>0</v>
      </c>
    </row>
    <row r="250" spans="1:9" x14ac:dyDescent="0.35">
      <c r="A250" s="48" t="s">
        <v>1507</v>
      </c>
      <c r="B250" s="48" t="s">
        <v>1507</v>
      </c>
      <c r="C250" s="48" t="s">
        <v>719</v>
      </c>
      <c r="D250" s="48">
        <v>110</v>
      </c>
      <c r="E250" s="48">
        <v>440</v>
      </c>
      <c r="F250" s="51">
        <f>SUMIF(Parts_Purchase[[#All],[Part Code]],'Inventory Check'!A250,Parts_Purchase[[#All],[Qty In]])</f>
        <v>4</v>
      </c>
      <c r="G250" s="51">
        <f>SUMIF(Job_Cards[[#All],[Part Code Issued]],'Inventory Check'!A250,Job_Cards[[#All],[Part Qty]])</f>
        <v>4</v>
      </c>
      <c r="H250" s="51">
        <f t="shared" si="12"/>
        <v>0</v>
      </c>
      <c r="I250" s="52">
        <f t="shared" si="13"/>
        <v>0</v>
      </c>
    </row>
    <row r="251" spans="1:9" x14ac:dyDescent="0.35">
      <c r="A251" s="48" t="s">
        <v>518</v>
      </c>
      <c r="B251" s="48" t="s">
        <v>533</v>
      </c>
      <c r="C251" s="48" t="s">
        <v>1047</v>
      </c>
      <c r="D251" s="48">
        <v>8</v>
      </c>
      <c r="E251" s="48">
        <v>552</v>
      </c>
      <c r="F251" s="51">
        <f>SUMIF(Parts_Purchase[[#All],[Part Code]],'Inventory Check'!A251,Parts_Purchase[[#All],[Qty In]])</f>
        <v>62</v>
      </c>
      <c r="G251" s="51">
        <f>SUMIF(Job_Cards[[#All],[Part Code Issued]],'Inventory Check'!A251,Job_Cards[[#All],[Part Qty]])</f>
        <v>16</v>
      </c>
      <c r="H251" s="51">
        <f t="shared" si="12"/>
        <v>46</v>
      </c>
      <c r="I251" s="52">
        <f t="shared" si="13"/>
        <v>368</v>
      </c>
    </row>
    <row r="252" spans="1:9" x14ac:dyDescent="0.35">
      <c r="A252" s="48" t="s">
        <v>554</v>
      </c>
      <c r="B252" s="48" t="s">
        <v>554</v>
      </c>
      <c r="C252" s="48" t="s">
        <v>1041</v>
      </c>
      <c r="D252" s="48">
        <v>8</v>
      </c>
      <c r="E252" s="48">
        <v>320</v>
      </c>
      <c r="F252" s="51">
        <f>SUMIF(Parts_Purchase[[#All],[Part Code]],'Inventory Check'!A252,Parts_Purchase[[#All],[Qty In]])</f>
        <v>40</v>
      </c>
      <c r="G252" s="51">
        <f>SUMIF(Job_Cards[[#All],[Part Code Issued]],'Inventory Check'!A252,Job_Cards[[#All],[Part Qty]])</f>
        <v>12</v>
      </c>
      <c r="H252" s="51">
        <f t="shared" si="12"/>
        <v>28</v>
      </c>
      <c r="I252" s="52">
        <f t="shared" si="13"/>
        <v>224</v>
      </c>
    </row>
    <row r="253" spans="1:9" x14ac:dyDescent="0.35">
      <c r="A253" s="48" t="s">
        <v>1168</v>
      </c>
      <c r="B253" s="48" t="s">
        <v>1168</v>
      </c>
      <c r="C253" s="48" t="s">
        <v>1169</v>
      </c>
      <c r="D253" s="48">
        <v>8</v>
      </c>
      <c r="E253" s="48">
        <v>240</v>
      </c>
      <c r="F253" s="51">
        <f>SUMIF(Parts_Purchase[[#All],[Part Code]],'Inventory Check'!A253,Parts_Purchase[[#All],[Qty In]])</f>
        <v>30</v>
      </c>
      <c r="G253" s="51">
        <f>SUMIF(Job_Cards[[#All],[Part Code Issued]],'Inventory Check'!A253,Job_Cards[[#All],[Part Qty]])</f>
        <v>0</v>
      </c>
      <c r="H253" s="51">
        <f t="shared" si="12"/>
        <v>30</v>
      </c>
      <c r="I253" s="52">
        <f t="shared" si="13"/>
        <v>240</v>
      </c>
    </row>
    <row r="254" spans="1:9" x14ac:dyDescent="0.35">
      <c r="A254" s="48" t="s">
        <v>1410</v>
      </c>
      <c r="B254" s="48" t="s">
        <v>1410</v>
      </c>
      <c r="C254" s="48" t="s">
        <v>713</v>
      </c>
      <c r="D254" s="48">
        <v>90</v>
      </c>
      <c r="E254" s="48">
        <v>360</v>
      </c>
      <c r="F254" s="51">
        <f>SUMIF(Parts_Purchase[[#All],[Part Code]],'Inventory Check'!A254,Parts_Purchase[[#All],[Qty In]])</f>
        <v>4</v>
      </c>
      <c r="G254" s="51">
        <f>SUMIF(Job_Cards[[#All],[Part Code Issued]],'Inventory Check'!A254,Job_Cards[[#All],[Part Qty]])</f>
        <v>4</v>
      </c>
      <c r="H254" s="51">
        <f t="shared" si="12"/>
        <v>0</v>
      </c>
      <c r="I254" s="52">
        <f t="shared" si="13"/>
        <v>0</v>
      </c>
    </row>
    <row r="255" spans="1:9" x14ac:dyDescent="0.35">
      <c r="A255" s="48" t="s">
        <v>1403</v>
      </c>
      <c r="B255" s="48" t="s">
        <v>1403</v>
      </c>
      <c r="C255" s="48" t="s">
        <v>1050</v>
      </c>
      <c r="D255" s="48">
        <v>2</v>
      </c>
      <c r="E255" s="48">
        <v>20</v>
      </c>
      <c r="F255" s="51">
        <f>SUMIF(Parts_Purchase[[#All],[Part Code]],'Inventory Check'!A255,Parts_Purchase[[#All],[Qty In]])</f>
        <v>10</v>
      </c>
      <c r="G255" s="51">
        <f>SUMIF(Job_Cards[[#All],[Part Code Issued]],'Inventory Check'!A255,Job_Cards[[#All],[Part Qty]])</f>
        <v>1</v>
      </c>
      <c r="H255" s="51">
        <f t="shared" si="12"/>
        <v>9</v>
      </c>
      <c r="I255" s="52">
        <f t="shared" si="13"/>
        <v>18</v>
      </c>
    </row>
    <row r="256" spans="1:9" x14ac:dyDescent="0.35">
      <c r="A256" s="48" t="s">
        <v>555</v>
      </c>
      <c r="B256" s="48" t="s">
        <v>555</v>
      </c>
      <c r="C256" s="48" t="s">
        <v>1042</v>
      </c>
      <c r="D256" s="48">
        <v>2</v>
      </c>
      <c r="E256" s="48">
        <v>60</v>
      </c>
      <c r="F256" s="51">
        <f>SUMIF(Parts_Purchase[[#All],[Part Code]],'Inventory Check'!A256,Parts_Purchase[[#All],[Qty In]])</f>
        <v>30</v>
      </c>
      <c r="G256" s="51">
        <f>SUMIF(Job_Cards[[#All],[Part Code Issued]],'Inventory Check'!A256,Job_Cards[[#All],[Part Qty]])</f>
        <v>7</v>
      </c>
      <c r="H256" s="51">
        <f t="shared" si="12"/>
        <v>23</v>
      </c>
      <c r="I256" s="52">
        <f t="shared" si="13"/>
        <v>46</v>
      </c>
    </row>
    <row r="257" spans="1:9" x14ac:dyDescent="0.35">
      <c r="A257" s="48" t="s">
        <v>1531</v>
      </c>
      <c r="B257" s="48" t="s">
        <v>1531</v>
      </c>
      <c r="C257" s="48" t="s">
        <v>1635</v>
      </c>
      <c r="D257" s="48">
        <v>7</v>
      </c>
      <c r="E257" s="48">
        <v>350</v>
      </c>
      <c r="F257" s="51">
        <f>SUMIF(Parts_Purchase[[#All],[Part Code]],'Inventory Check'!A257,Parts_Purchase[[#All],[Qty In]])</f>
        <v>50</v>
      </c>
      <c r="G257" s="51">
        <f>SUMIF(Job_Cards[[#All],[Part Code Issued]],'Inventory Check'!A257,Job_Cards[[#All],[Part Qty]])</f>
        <v>1</v>
      </c>
      <c r="H257" s="51">
        <f t="shared" si="12"/>
        <v>49</v>
      </c>
      <c r="I257" s="52">
        <f t="shared" si="13"/>
        <v>343</v>
      </c>
    </row>
    <row r="258" spans="1:9" x14ac:dyDescent="0.35">
      <c r="A258" s="48" t="s">
        <v>1530</v>
      </c>
      <c r="B258" s="48" t="s">
        <v>1530</v>
      </c>
      <c r="C258" s="48" t="s">
        <v>1634</v>
      </c>
      <c r="D258" s="48">
        <v>7</v>
      </c>
      <c r="E258" s="48">
        <v>350</v>
      </c>
      <c r="F258" s="51">
        <f>SUMIF(Parts_Purchase[[#All],[Part Code]],'Inventory Check'!A258,Parts_Purchase[[#All],[Qty In]])</f>
        <v>50</v>
      </c>
      <c r="G258" s="51">
        <f>SUMIF(Job_Cards[[#All],[Part Code Issued]],'Inventory Check'!A258,Job_Cards[[#All],[Part Qty]])</f>
        <v>5</v>
      </c>
      <c r="H258" s="51">
        <f t="shared" si="12"/>
        <v>45</v>
      </c>
      <c r="I258" s="52">
        <f t="shared" si="13"/>
        <v>315</v>
      </c>
    </row>
    <row r="259" spans="1:9" x14ac:dyDescent="0.35">
      <c r="A259" s="48" t="s">
        <v>1513</v>
      </c>
      <c r="B259" s="48" t="s">
        <v>1513</v>
      </c>
      <c r="C259" s="48" t="s">
        <v>716</v>
      </c>
      <c r="D259" s="48">
        <v>40</v>
      </c>
      <c r="E259" s="48">
        <v>40</v>
      </c>
      <c r="F259" s="51">
        <f>SUMIF(Parts_Purchase[[#All],[Part Code]],'Inventory Check'!A259,Parts_Purchase[[#All],[Qty In]])</f>
        <v>1</v>
      </c>
      <c r="G259" s="51">
        <f>SUMIF(Job_Cards[[#All],[Part Code Issued]],'Inventory Check'!A259,Job_Cards[[#All],[Part Qty]])</f>
        <v>1</v>
      </c>
      <c r="H259" s="51">
        <f t="shared" si="12"/>
        <v>0</v>
      </c>
      <c r="I259" s="52">
        <f t="shared" si="13"/>
        <v>0</v>
      </c>
    </row>
    <row r="260" spans="1:9" x14ac:dyDescent="0.35">
      <c r="A260" s="48" t="s">
        <v>376</v>
      </c>
      <c r="B260" s="48" t="s">
        <v>400</v>
      </c>
      <c r="C260" s="48" t="s">
        <v>1032</v>
      </c>
      <c r="D260" s="48">
        <v>160</v>
      </c>
      <c r="E260" s="48">
        <v>16800</v>
      </c>
      <c r="F260" s="51">
        <f>SUMIF(Parts_Purchase[[#All],[Part Code]],'Inventory Check'!A260,Parts_Purchase[[#All],[Qty In]])</f>
        <v>105</v>
      </c>
      <c r="G260" s="51">
        <f>SUMIF(Job_Cards[[#All],[Part Code Issued]],'Inventory Check'!A260,Job_Cards[[#All],[Part Qty]])</f>
        <v>54</v>
      </c>
      <c r="H260" s="51">
        <f t="shared" si="12"/>
        <v>51</v>
      </c>
      <c r="I260" s="52">
        <f t="shared" si="13"/>
        <v>8160</v>
      </c>
    </row>
    <row r="261" spans="1:9" x14ac:dyDescent="0.35">
      <c r="A261" s="48" t="s">
        <v>1642</v>
      </c>
      <c r="B261" s="48" t="s">
        <v>1643</v>
      </c>
      <c r="C261" s="48" t="s">
        <v>719</v>
      </c>
      <c r="D261" s="48">
        <v>106</v>
      </c>
      <c r="E261" s="48">
        <v>106</v>
      </c>
      <c r="F261" s="51">
        <f>SUMIF(Parts_Purchase[[#All],[Part Code]],'Inventory Check'!A261,Parts_Purchase[[#All],[Qty In]])</f>
        <v>0</v>
      </c>
      <c r="G261" s="51">
        <f>SUMIF(Job_Cards[[#All],[Part Code Issued]],'Inventory Check'!A261,Job_Cards[[#All],[Part Qty]])</f>
        <v>0</v>
      </c>
      <c r="H261" s="51">
        <f t="shared" si="12"/>
        <v>0</v>
      </c>
      <c r="I261" s="52">
        <f t="shared" si="13"/>
        <v>0</v>
      </c>
    </row>
    <row r="262" spans="1:9" x14ac:dyDescent="0.35">
      <c r="A262" s="48" t="s">
        <v>833</v>
      </c>
      <c r="B262" s="48" t="s">
        <v>833</v>
      </c>
      <c r="C262" s="48" t="s">
        <v>1023</v>
      </c>
      <c r="D262" s="48">
        <v>50</v>
      </c>
      <c r="E262" s="48">
        <v>4300</v>
      </c>
      <c r="F262" s="51">
        <f>SUMIF(Parts_Purchase[[#All],[Part Code]],'Inventory Check'!A262,Parts_Purchase[[#All],[Qty In]])</f>
        <v>86</v>
      </c>
      <c r="G262" s="51">
        <f>SUMIF(Job_Cards[[#All],[Part Code Issued]],'Inventory Check'!A262,Job_Cards[[#All],[Part Qty]])</f>
        <v>60</v>
      </c>
      <c r="H262" s="51">
        <f t="shared" si="12"/>
        <v>26</v>
      </c>
      <c r="I262" s="52">
        <f t="shared" si="13"/>
        <v>1300</v>
      </c>
    </row>
    <row r="263" spans="1:9" x14ac:dyDescent="0.35">
      <c r="A263" s="48" t="s">
        <v>834</v>
      </c>
      <c r="B263" s="48" t="s">
        <v>834</v>
      </c>
      <c r="C263" s="48" t="s">
        <v>1024</v>
      </c>
      <c r="D263" s="48">
        <v>50</v>
      </c>
      <c r="E263" s="48">
        <v>2000</v>
      </c>
      <c r="F263" s="51">
        <f>SUMIF(Parts_Purchase[[#All],[Part Code]],'Inventory Check'!A263,Parts_Purchase[[#All],[Qty In]])</f>
        <v>40</v>
      </c>
      <c r="G263" s="51">
        <f>SUMIF(Job_Cards[[#All],[Part Code Issued]],'Inventory Check'!A263,Job_Cards[[#All],[Part Qty]])</f>
        <v>15</v>
      </c>
      <c r="H263" s="51">
        <f t="shared" si="12"/>
        <v>25</v>
      </c>
      <c r="I263" s="52">
        <f t="shared" si="13"/>
        <v>1250</v>
      </c>
    </row>
    <row r="264" spans="1:9" x14ac:dyDescent="0.35">
      <c r="A264" s="48" t="s">
        <v>876</v>
      </c>
      <c r="B264" s="48" t="s">
        <v>876</v>
      </c>
      <c r="C264" s="48" t="s">
        <v>1052</v>
      </c>
      <c r="D264" s="48">
        <v>37</v>
      </c>
      <c r="E264" s="48">
        <v>740</v>
      </c>
      <c r="F264" s="51">
        <f>SUMIF(Parts_Purchase[[#All],[Part Code]],'Inventory Check'!A264,Parts_Purchase[[#All],[Qty In]])</f>
        <v>20</v>
      </c>
      <c r="G264" s="51">
        <f>SUMIF(Job_Cards[[#All],[Part Code Issued]],'Inventory Check'!A264,Job_Cards[[#All],[Part Qty]])</f>
        <v>8</v>
      </c>
      <c r="H264" s="51">
        <f t="shared" si="12"/>
        <v>12</v>
      </c>
      <c r="I264" s="52">
        <f t="shared" si="13"/>
        <v>444</v>
      </c>
    </row>
    <row r="265" spans="1:9" x14ac:dyDescent="0.35">
      <c r="A265" s="48" t="s">
        <v>375</v>
      </c>
      <c r="B265" s="48" t="s">
        <v>399</v>
      </c>
      <c r="C265" s="48" t="s">
        <v>1033</v>
      </c>
      <c r="D265" s="48">
        <v>190</v>
      </c>
      <c r="E265" s="48">
        <v>7030</v>
      </c>
      <c r="F265" s="51">
        <f>SUMIF(Parts_Purchase[[#All],[Part Code]],'Inventory Check'!A265,Parts_Purchase[[#All],[Qty In]])</f>
        <v>37</v>
      </c>
      <c r="G265" s="51">
        <f>SUMIF(Job_Cards[[#All],[Part Code Issued]],'Inventory Check'!A265,Job_Cards[[#All],[Part Qty]])</f>
        <v>15</v>
      </c>
      <c r="H265" s="51">
        <f t="shared" si="12"/>
        <v>22</v>
      </c>
      <c r="I265" s="52">
        <f t="shared" si="13"/>
        <v>4180</v>
      </c>
    </row>
    <row r="266" spans="1:9" x14ac:dyDescent="0.35">
      <c r="A266" s="48" t="s">
        <v>542</v>
      </c>
      <c r="B266" s="48" t="s">
        <v>542</v>
      </c>
      <c r="C266" s="48" t="s">
        <v>716</v>
      </c>
      <c r="D266" s="48">
        <v>25</v>
      </c>
      <c r="E266" s="48">
        <v>800</v>
      </c>
      <c r="F266" s="51">
        <f>SUMIF(Parts_Purchase[[#All],[Part Code]],'Inventory Check'!A266,Parts_Purchase[[#All],[Qty In]])</f>
        <v>32</v>
      </c>
      <c r="G266" s="51">
        <f>SUMIF(Job_Cards[[#All],[Part Code Issued]],'Inventory Check'!A266,Job_Cards[[#All],[Part Qty]])</f>
        <v>20</v>
      </c>
      <c r="H266" s="51">
        <f t="shared" si="12"/>
        <v>12</v>
      </c>
      <c r="I266" s="52">
        <f t="shared" si="13"/>
        <v>300</v>
      </c>
    </row>
    <row r="267" spans="1:9" x14ac:dyDescent="0.35">
      <c r="A267" s="48" t="s">
        <v>189</v>
      </c>
      <c r="B267" s="48" t="s">
        <v>93</v>
      </c>
      <c r="C267" s="48" t="s">
        <v>1017</v>
      </c>
      <c r="D267" s="48">
        <v>693</v>
      </c>
      <c r="E267" s="48">
        <v>15939</v>
      </c>
      <c r="F267" s="51">
        <f>SUMIF(Parts_Purchase[[#All],[Part Code]],'Inventory Check'!A267,Parts_Purchase[[#All],[Qty In]])</f>
        <v>23</v>
      </c>
      <c r="G267" s="51">
        <f>SUMIF(Job_Cards[[#All],[Part Code Issued]],'Inventory Check'!A267,Job_Cards[[#All],[Part Qty]])</f>
        <v>15</v>
      </c>
      <c r="H267" s="51">
        <f t="shared" si="12"/>
        <v>8</v>
      </c>
      <c r="I267" s="52">
        <f t="shared" si="13"/>
        <v>5544</v>
      </c>
    </row>
    <row r="268" spans="1:9" x14ac:dyDescent="0.35">
      <c r="A268" s="48" t="s">
        <v>92</v>
      </c>
      <c r="B268" s="48" t="s">
        <v>93</v>
      </c>
      <c r="C268" s="48" t="s">
        <v>1015</v>
      </c>
      <c r="D268" s="48">
        <v>1388</v>
      </c>
      <c r="E268" s="48">
        <v>104100</v>
      </c>
      <c r="F268" s="51">
        <f>SUMIF(Parts_Purchase[[#All],[Part Code]],'Inventory Check'!A268,Parts_Purchase[[#All],[Qty In]])</f>
        <v>75</v>
      </c>
      <c r="G268" s="51">
        <f>SUMIF(Job_Cards[[#All],[Part Code Issued]],'Inventory Check'!A268,Job_Cards[[#All],[Part Qty]])</f>
        <v>60</v>
      </c>
      <c r="H268" s="51">
        <f t="shared" si="12"/>
        <v>15</v>
      </c>
      <c r="I268" s="52">
        <f t="shared" si="13"/>
        <v>20820</v>
      </c>
    </row>
    <row r="269" spans="1:9" x14ac:dyDescent="0.35">
      <c r="A269" s="48" t="s">
        <v>1514</v>
      </c>
      <c r="B269" s="48" t="s">
        <v>1515</v>
      </c>
      <c r="C269" s="48" t="s">
        <v>745</v>
      </c>
      <c r="D269" s="48">
        <v>578</v>
      </c>
      <c r="E269" s="48">
        <v>1156</v>
      </c>
      <c r="F269" s="51">
        <f>SUMIF(Parts_Purchase[[#All],[Part Code]],'Inventory Check'!A269,Parts_Purchase[[#All],[Qty In]])</f>
        <v>2</v>
      </c>
      <c r="G269" s="51">
        <f>SUMIF(Job_Cards[[#All],[Part Code Issued]],'Inventory Check'!A269,Job_Cards[[#All],[Part Qty]])</f>
        <v>1</v>
      </c>
      <c r="H269" s="51">
        <f t="shared" si="12"/>
        <v>1</v>
      </c>
      <c r="I269" s="52">
        <f t="shared" si="13"/>
        <v>578</v>
      </c>
    </row>
    <row r="270" spans="1:9" x14ac:dyDescent="0.35">
      <c r="A270" s="48" t="s">
        <v>111</v>
      </c>
      <c r="B270" s="48" t="s">
        <v>1089</v>
      </c>
      <c r="C270" s="48" t="s">
        <v>739</v>
      </c>
      <c r="D270" s="48">
        <v>8578</v>
      </c>
      <c r="E270" s="48">
        <v>8578</v>
      </c>
      <c r="F270" s="51">
        <f>SUMIF(Parts_Purchase[[#All],[Part Code]],'Inventory Check'!A270,Parts_Purchase[[#All],[Qty In]])</f>
        <v>1</v>
      </c>
      <c r="G270" s="51">
        <f>SUMIF(Job_Cards[[#All],[Part Code Issued]],'Inventory Check'!A270,Job_Cards[[#All],[Part Qty]])</f>
        <v>0</v>
      </c>
      <c r="H270" s="51">
        <f t="shared" si="12"/>
        <v>1</v>
      </c>
      <c r="I270" s="52">
        <f t="shared" si="13"/>
        <v>8578</v>
      </c>
    </row>
    <row r="271" spans="1:9" x14ac:dyDescent="0.35">
      <c r="A271" s="48" t="s">
        <v>1647</v>
      </c>
      <c r="B271" s="48" t="s">
        <v>1648</v>
      </c>
      <c r="C271" s="48" t="s">
        <v>1066</v>
      </c>
      <c r="D271" s="48">
        <v>1369</v>
      </c>
      <c r="E271" s="48">
        <v>2738</v>
      </c>
      <c r="F271" s="51">
        <f>SUMIF(Parts_Purchase[[#All],[Part Code]],'Inventory Check'!A271,Parts_Purchase[[#All],[Qty In]])</f>
        <v>2</v>
      </c>
      <c r="G271" s="51">
        <f>SUMIF(Job_Cards[[#All],[Part Code Issued]],'Inventory Check'!A271,Job_Cards[[#All],[Part Qty]])</f>
        <v>1</v>
      </c>
      <c r="H271" s="51">
        <f t="shared" si="12"/>
        <v>1</v>
      </c>
      <c r="I271" s="52">
        <f t="shared" si="13"/>
        <v>1369</v>
      </c>
    </row>
    <row r="272" spans="1:9" x14ac:dyDescent="0.35">
      <c r="A272" s="48" t="s">
        <v>157</v>
      </c>
      <c r="B272" s="48" t="s">
        <v>1090</v>
      </c>
      <c r="C272" s="48" t="s">
        <v>734</v>
      </c>
      <c r="D272" s="48">
        <v>8700</v>
      </c>
      <c r="E272" s="48">
        <v>17400</v>
      </c>
      <c r="F272" s="51">
        <f>SUMIF(Parts_Purchase[[#All],[Part Code]],'Inventory Check'!A272,Parts_Purchase[[#All],[Qty In]])</f>
        <v>2</v>
      </c>
      <c r="G272" s="51">
        <f>SUMIF(Job_Cards[[#All],[Part Code Issued]],'Inventory Check'!A272,Job_Cards[[#All],[Part Qty]])</f>
        <v>1</v>
      </c>
      <c r="H272" s="51">
        <f t="shared" si="12"/>
        <v>1</v>
      </c>
      <c r="I272" s="52">
        <f t="shared" si="13"/>
        <v>8700</v>
      </c>
    </row>
    <row r="273" spans="1:9" x14ac:dyDescent="0.35">
      <c r="A273" s="48" t="s">
        <v>144</v>
      </c>
      <c r="B273" s="48" t="s">
        <v>388</v>
      </c>
      <c r="C273" s="48" t="s">
        <v>744</v>
      </c>
      <c r="D273" s="48">
        <v>4100</v>
      </c>
      <c r="E273" s="48">
        <v>24600</v>
      </c>
      <c r="F273" s="51">
        <f>SUMIF(Parts_Purchase[[#All],[Part Code]],'Inventory Check'!A273,Parts_Purchase[[#All],[Qty In]])</f>
        <v>6</v>
      </c>
      <c r="G273" s="51">
        <f>SUMIF(Job_Cards[[#All],[Part Code Issued]],'Inventory Check'!A273,Job_Cards[[#All],[Part Qty]])</f>
        <v>3</v>
      </c>
      <c r="H273" s="51">
        <f t="shared" si="12"/>
        <v>3</v>
      </c>
      <c r="I273" s="52">
        <f t="shared" si="13"/>
        <v>12300</v>
      </c>
    </row>
    <row r="274" spans="1:9" x14ac:dyDescent="0.35">
      <c r="A274" s="48" t="s">
        <v>145</v>
      </c>
      <c r="B274" s="48" t="s">
        <v>391</v>
      </c>
      <c r="C274" s="48" t="s">
        <v>744</v>
      </c>
      <c r="D274" s="48">
        <v>7267</v>
      </c>
      <c r="E274" s="48">
        <v>14534</v>
      </c>
      <c r="F274" s="51">
        <f>SUMIF(Parts_Purchase[[#All],[Part Code]],'Inventory Check'!A274,Parts_Purchase[[#All],[Qty In]])</f>
        <v>2</v>
      </c>
      <c r="G274" s="51">
        <f>SUMIF(Job_Cards[[#All],[Part Code Issued]],'Inventory Check'!A274,Job_Cards[[#All],[Part Qty]])</f>
        <v>1</v>
      </c>
      <c r="H274" s="51">
        <f t="shared" si="12"/>
        <v>1</v>
      </c>
      <c r="I274" s="52">
        <f t="shared" si="13"/>
        <v>7267</v>
      </c>
    </row>
    <row r="275" spans="1:9" x14ac:dyDescent="0.35">
      <c r="A275" s="48" t="s">
        <v>1578</v>
      </c>
      <c r="B275" s="48" t="s">
        <v>1579</v>
      </c>
      <c r="C275" s="48" t="s">
        <v>721</v>
      </c>
      <c r="D275" s="48">
        <v>7227</v>
      </c>
      <c r="E275" s="48">
        <v>7227</v>
      </c>
      <c r="F275" s="51">
        <f>SUMIF(Parts_Purchase[[#All],[Part Code]],'Inventory Check'!A275,Parts_Purchase[[#All],[Qty In]])</f>
        <v>1</v>
      </c>
      <c r="G275" s="51">
        <f>SUMIF(Job_Cards[[#All],[Part Code Issued]],'Inventory Check'!A275,Job_Cards[[#All],[Part Qty]])</f>
        <v>1</v>
      </c>
      <c r="H275" s="51">
        <f t="shared" si="12"/>
        <v>0</v>
      </c>
      <c r="I275" s="52">
        <f t="shared" si="13"/>
        <v>0</v>
      </c>
    </row>
    <row r="276" spans="1:9" x14ac:dyDescent="0.35">
      <c r="A276" s="48" t="s">
        <v>372</v>
      </c>
      <c r="B276" s="48" t="s">
        <v>384</v>
      </c>
      <c r="C276" s="48" t="s">
        <v>1067</v>
      </c>
      <c r="D276" s="48">
        <v>1045</v>
      </c>
      <c r="E276" s="48">
        <v>3135</v>
      </c>
      <c r="F276" s="51">
        <f>SUMIF(Parts_Purchase[[#All],[Part Code]],'Inventory Check'!A276,Parts_Purchase[[#All],[Qty In]])</f>
        <v>3</v>
      </c>
      <c r="G276" s="51">
        <f>SUMIF(Job_Cards[[#All],[Part Code Issued]],'Inventory Check'!A276,Job_Cards[[#All],[Part Qty]])</f>
        <v>0</v>
      </c>
      <c r="H276" s="51">
        <f t="shared" si="12"/>
        <v>3</v>
      </c>
      <c r="I276" s="52">
        <f t="shared" si="13"/>
        <v>3135</v>
      </c>
    </row>
    <row r="277" spans="1:9" x14ac:dyDescent="0.35">
      <c r="A277" s="48" t="s">
        <v>473</v>
      </c>
      <c r="B277" s="48" t="s">
        <v>474</v>
      </c>
      <c r="C277" s="48" t="s">
        <v>1082</v>
      </c>
      <c r="D277" s="48">
        <v>4413</v>
      </c>
      <c r="E277" s="48">
        <v>4413</v>
      </c>
      <c r="F277" s="51">
        <f>SUMIF(Parts_Purchase[[#All],[Part Code]],'Inventory Check'!A277,Parts_Purchase[[#All],[Qty In]])</f>
        <v>1</v>
      </c>
      <c r="G277" s="51">
        <f>SUMIF(Job_Cards[[#All],[Part Code Issued]],'Inventory Check'!A277,Job_Cards[[#All],[Part Qty]])</f>
        <v>1</v>
      </c>
      <c r="H277" s="51">
        <f t="shared" si="12"/>
        <v>0</v>
      </c>
      <c r="I277" s="52">
        <f t="shared" si="13"/>
        <v>0</v>
      </c>
    </row>
    <row r="278" spans="1:9" x14ac:dyDescent="0.35">
      <c r="A278" s="48" t="s">
        <v>1103</v>
      </c>
      <c r="B278" s="48" t="s">
        <v>386</v>
      </c>
      <c r="C278" s="48" t="s">
        <v>1022</v>
      </c>
      <c r="D278" s="48">
        <v>993</v>
      </c>
      <c r="E278" s="48">
        <v>2979</v>
      </c>
      <c r="F278" s="51">
        <f>SUMIF(Parts_Purchase[[#All],[Part Code]],'Inventory Check'!A278,Parts_Purchase[[#All],[Qty In]])</f>
        <v>3</v>
      </c>
      <c r="G278" s="51">
        <f>SUMIF(Job_Cards[[#All],[Part Code Issued]],'Inventory Check'!A278,Job_Cards[[#All],[Part Qty]])</f>
        <v>1</v>
      </c>
      <c r="H278" s="51">
        <f t="shared" si="12"/>
        <v>2</v>
      </c>
      <c r="I278" s="52">
        <f t="shared" si="13"/>
        <v>1986</v>
      </c>
    </row>
    <row r="279" spans="1:9" x14ac:dyDescent="0.35">
      <c r="A279" s="48" t="s">
        <v>466</v>
      </c>
      <c r="B279" s="48" t="s">
        <v>467</v>
      </c>
      <c r="C279" s="48" t="s">
        <v>1137</v>
      </c>
      <c r="D279" s="48">
        <v>3496</v>
      </c>
      <c r="E279" s="48">
        <v>6992</v>
      </c>
      <c r="F279" s="51">
        <f>SUMIF(Parts_Purchase[[#All],[Part Code]],'Inventory Check'!A279,Parts_Purchase[[#All],[Qty In]])</f>
        <v>2</v>
      </c>
      <c r="G279" s="51">
        <f>SUMIF(Job_Cards[[#All],[Part Code Issued]],'Inventory Check'!A279,Job_Cards[[#All],[Part Qty]])</f>
        <v>0</v>
      </c>
      <c r="H279" s="51">
        <f t="shared" si="12"/>
        <v>2</v>
      </c>
      <c r="I279" s="52">
        <f t="shared" si="13"/>
        <v>6992</v>
      </c>
    </row>
    <row r="280" spans="1:9" x14ac:dyDescent="0.35">
      <c r="A280" s="48" t="s">
        <v>1099</v>
      </c>
      <c r="B280" s="48" t="s">
        <v>1100</v>
      </c>
      <c r="C280" s="48" t="s">
        <v>1022</v>
      </c>
      <c r="D280" s="48">
        <v>1109</v>
      </c>
      <c r="E280" s="48">
        <v>5545</v>
      </c>
      <c r="F280" s="51">
        <f>SUMIF(Parts_Purchase[[#All],[Part Code]],'Inventory Check'!A280,Parts_Purchase[[#All],[Qty In]])</f>
        <v>5</v>
      </c>
      <c r="G280" s="51">
        <f>SUMIF(Job_Cards[[#All],[Part Code Issued]],'Inventory Check'!A280,Job_Cards[[#All],[Part Qty]])</f>
        <v>3</v>
      </c>
      <c r="H280" s="51">
        <f t="shared" ref="H280:H309" si="14">F280-G280</f>
        <v>2</v>
      </c>
      <c r="I280" s="52">
        <f t="shared" ref="I280:I309" si="15">IFERROR(H280*D280,0)</f>
        <v>2218</v>
      </c>
    </row>
    <row r="281" spans="1:9" x14ac:dyDescent="0.35">
      <c r="A281" s="48" t="s">
        <v>124</v>
      </c>
      <c r="B281" s="48" t="s">
        <v>386</v>
      </c>
      <c r="C281" s="48" t="s">
        <v>1022</v>
      </c>
      <c r="D281" s="48">
        <v>972</v>
      </c>
      <c r="E281" s="48">
        <v>1944</v>
      </c>
      <c r="F281" s="51">
        <f>SUMIF(Parts_Purchase[[#All],[Part Code]],'Inventory Check'!A281,Parts_Purchase[[#All],[Qty In]])</f>
        <v>2</v>
      </c>
      <c r="G281" s="51">
        <f>SUMIF(Job_Cards[[#All],[Part Code Issued]],'Inventory Check'!A281,Job_Cards[[#All],[Part Qty]])</f>
        <v>0</v>
      </c>
      <c r="H281" s="51">
        <f t="shared" si="14"/>
        <v>2</v>
      </c>
      <c r="I281" s="52">
        <f t="shared" si="15"/>
        <v>1944</v>
      </c>
    </row>
    <row r="282" spans="1:9" x14ac:dyDescent="0.35">
      <c r="A282" s="48" t="s">
        <v>373</v>
      </c>
      <c r="B282" s="48" t="s">
        <v>385</v>
      </c>
      <c r="C282" s="48" t="s">
        <v>1022</v>
      </c>
      <c r="D282" s="48">
        <v>1036</v>
      </c>
      <c r="E282" s="48">
        <v>2072</v>
      </c>
      <c r="F282" s="51">
        <f>SUMIF(Parts_Purchase[[#All],[Part Code]],'Inventory Check'!A282,Parts_Purchase[[#All],[Qty In]])</f>
        <v>2</v>
      </c>
      <c r="G282" s="51">
        <f>SUMIF(Job_Cards[[#All],[Part Code Issued]],'Inventory Check'!A282,Job_Cards[[#All],[Part Qty]])</f>
        <v>0</v>
      </c>
      <c r="H282" s="51">
        <f t="shared" si="14"/>
        <v>2</v>
      </c>
      <c r="I282" s="52">
        <f t="shared" si="15"/>
        <v>2072</v>
      </c>
    </row>
    <row r="283" spans="1:9" x14ac:dyDescent="0.35">
      <c r="A283" s="48" t="s">
        <v>1706</v>
      </c>
      <c r="B283" s="48" t="s">
        <v>1723</v>
      </c>
      <c r="C283" s="48" t="s">
        <v>1704</v>
      </c>
      <c r="D283" s="48">
        <v>18</v>
      </c>
      <c r="E283" s="48">
        <v>180</v>
      </c>
      <c r="F283" s="51">
        <f>SUMIF(Parts_Purchase[[#All],[Part Code]],'Inventory Check'!A283,Parts_Purchase[[#All],[Qty In]])</f>
        <v>10</v>
      </c>
      <c r="G283" s="51">
        <f>SUMIF(Job_Cards[[#All],[Part Code Issued]],'Inventory Check'!A283,Job_Cards[[#All],[Part Qty]])</f>
        <v>0</v>
      </c>
      <c r="H283" s="51">
        <f t="shared" si="14"/>
        <v>10</v>
      </c>
      <c r="I283" s="52">
        <f t="shared" si="15"/>
        <v>180</v>
      </c>
    </row>
    <row r="284" spans="1:9" x14ac:dyDescent="0.35">
      <c r="A284" s="48" t="s">
        <v>1462</v>
      </c>
      <c r="B284" s="48" t="s">
        <v>1482</v>
      </c>
      <c r="C284" s="48" t="s">
        <v>1081</v>
      </c>
      <c r="D284" s="48">
        <v>15</v>
      </c>
      <c r="E284" s="48">
        <v>75</v>
      </c>
      <c r="F284" s="51">
        <f>SUMIF(Parts_Purchase[[#All],[Part Code]],'Inventory Check'!A284,Parts_Purchase[[#All],[Qty In]])</f>
        <v>5</v>
      </c>
      <c r="G284" s="51">
        <f>SUMIF(Job_Cards[[#All],[Part Code Issued]],'Inventory Check'!A284,Job_Cards[[#All],[Part Qty]])</f>
        <v>0</v>
      </c>
      <c r="H284" s="51">
        <f t="shared" si="14"/>
        <v>5</v>
      </c>
      <c r="I284" s="52">
        <f t="shared" si="15"/>
        <v>75</v>
      </c>
    </row>
    <row r="285" spans="1:9" x14ac:dyDescent="0.35">
      <c r="A285" s="48" t="s">
        <v>1702</v>
      </c>
      <c r="B285" s="48" t="s">
        <v>1721</v>
      </c>
      <c r="C285" s="48" t="s">
        <v>1703</v>
      </c>
      <c r="D285" s="48">
        <v>8</v>
      </c>
      <c r="E285" s="48">
        <v>80</v>
      </c>
      <c r="F285" s="51">
        <f>SUMIF(Parts_Purchase[[#All],[Part Code]],'Inventory Check'!A285,Parts_Purchase[[#All],[Qty In]])</f>
        <v>10</v>
      </c>
      <c r="G285" s="51">
        <f>SUMIF(Job_Cards[[#All],[Part Code Issued]],'Inventory Check'!A285,Job_Cards[[#All],[Part Qty]])</f>
        <v>0</v>
      </c>
      <c r="H285" s="51">
        <f t="shared" si="14"/>
        <v>10</v>
      </c>
      <c r="I285" s="52">
        <f t="shared" si="15"/>
        <v>80</v>
      </c>
    </row>
    <row r="286" spans="1:9" x14ac:dyDescent="0.35">
      <c r="A286" s="48" t="s">
        <v>112</v>
      </c>
      <c r="B286" s="48" t="s">
        <v>392</v>
      </c>
      <c r="C286" s="48" t="s">
        <v>739</v>
      </c>
      <c r="D286" s="48">
        <v>1073</v>
      </c>
      <c r="E286" s="48">
        <v>2146</v>
      </c>
      <c r="F286" s="51">
        <f>SUMIF(Parts_Purchase[[#All],[Part Code]],'Inventory Check'!A286,Parts_Purchase[[#All],[Qty In]])</f>
        <v>2</v>
      </c>
      <c r="G286" s="51">
        <f>SUMIF(Job_Cards[[#All],[Part Code Issued]],'Inventory Check'!A286,Job_Cards[[#All],[Part Qty]])</f>
        <v>0</v>
      </c>
      <c r="H286" s="51">
        <f t="shared" si="14"/>
        <v>2</v>
      </c>
      <c r="I286" s="52">
        <f t="shared" si="15"/>
        <v>2146</v>
      </c>
    </row>
    <row r="287" spans="1:9" x14ac:dyDescent="0.35">
      <c r="A287" s="48" t="s">
        <v>863</v>
      </c>
      <c r="B287" s="48" t="s">
        <v>864</v>
      </c>
      <c r="C287" s="48" t="s">
        <v>732</v>
      </c>
      <c r="D287" s="48">
        <v>839</v>
      </c>
      <c r="E287" s="48">
        <v>1678</v>
      </c>
      <c r="F287" s="51">
        <f>SUMIF(Parts_Purchase[[#All],[Part Code]],'Inventory Check'!A287,Parts_Purchase[[#All],[Qty In]])</f>
        <v>2</v>
      </c>
      <c r="G287" s="51">
        <f>SUMIF(Job_Cards[[#All],[Part Code Issued]],'Inventory Check'!A287,Job_Cards[[#All],[Part Qty]])</f>
        <v>0</v>
      </c>
      <c r="H287" s="51">
        <f t="shared" si="14"/>
        <v>2</v>
      </c>
      <c r="I287" s="52">
        <f t="shared" si="15"/>
        <v>1678</v>
      </c>
    </row>
    <row r="288" spans="1:9" x14ac:dyDescent="0.35">
      <c r="A288" s="48" t="s">
        <v>110</v>
      </c>
      <c r="B288" s="48" t="s">
        <v>327</v>
      </c>
      <c r="C288" s="48" t="s">
        <v>733</v>
      </c>
      <c r="D288" s="48">
        <v>871</v>
      </c>
      <c r="E288" s="48">
        <v>1742</v>
      </c>
      <c r="F288" s="51">
        <f>SUMIF(Parts_Purchase[[#All],[Part Code]],'Inventory Check'!A288,Parts_Purchase[[#All],[Qty In]])</f>
        <v>2</v>
      </c>
      <c r="G288" s="51">
        <f>SUMIF(Job_Cards[[#All],[Part Code Issued]],'Inventory Check'!A288,Job_Cards[[#All],[Part Qty]])</f>
        <v>1</v>
      </c>
      <c r="H288" s="51">
        <f t="shared" si="14"/>
        <v>1</v>
      </c>
      <c r="I288" s="52">
        <f t="shared" si="15"/>
        <v>871</v>
      </c>
    </row>
    <row r="289" spans="1:9" x14ac:dyDescent="0.35">
      <c r="A289" s="48" t="s">
        <v>1461</v>
      </c>
      <c r="B289" s="48" t="s">
        <v>1468</v>
      </c>
      <c r="C289" s="48" t="s">
        <v>732</v>
      </c>
      <c r="D289" s="48">
        <v>1090</v>
      </c>
      <c r="E289" s="48">
        <v>2180</v>
      </c>
      <c r="F289" s="51">
        <f>SUMIF(Parts_Purchase[[#All],[Part Code]],'Inventory Check'!A289,Parts_Purchase[[#All],[Qty In]])</f>
        <v>2</v>
      </c>
      <c r="G289" s="51">
        <f>SUMIF(Job_Cards[[#All],[Part Code Issued]],'Inventory Check'!A289,Job_Cards[[#All],[Part Qty]])</f>
        <v>1</v>
      </c>
      <c r="H289" s="51">
        <f t="shared" si="14"/>
        <v>1</v>
      </c>
      <c r="I289" s="52">
        <f t="shared" si="15"/>
        <v>1090</v>
      </c>
    </row>
    <row r="290" spans="1:9" x14ac:dyDescent="0.35">
      <c r="A290" s="48" t="s">
        <v>1076</v>
      </c>
      <c r="B290" s="48" t="s">
        <v>1386</v>
      </c>
      <c r="C290" s="48" t="s">
        <v>732</v>
      </c>
      <c r="D290" s="48">
        <v>1215</v>
      </c>
      <c r="E290" s="48">
        <v>7290</v>
      </c>
      <c r="F290" s="51">
        <f>SUMIF(Parts_Purchase[[#All],[Part Code]],'Inventory Check'!A290,Parts_Purchase[[#All],[Qty In]])</f>
        <v>6</v>
      </c>
      <c r="G290" s="51">
        <f>SUMIF(Job_Cards[[#All],[Part Code Issued]],'Inventory Check'!A290,Job_Cards[[#All],[Part Qty]])</f>
        <v>3</v>
      </c>
      <c r="H290" s="51">
        <f t="shared" si="14"/>
        <v>3</v>
      </c>
      <c r="I290" s="52">
        <f t="shared" si="15"/>
        <v>3645</v>
      </c>
    </row>
    <row r="291" spans="1:9" x14ac:dyDescent="0.35">
      <c r="A291" s="48" t="s">
        <v>1075</v>
      </c>
      <c r="B291" s="48" t="s">
        <v>1074</v>
      </c>
      <c r="C291" s="48" t="s">
        <v>732</v>
      </c>
      <c r="D291" s="48">
        <v>1711</v>
      </c>
      <c r="E291" s="48">
        <v>3422</v>
      </c>
      <c r="F291" s="51">
        <f>SUMIF(Parts_Purchase[[#All],[Part Code]],'Inventory Check'!A291,Parts_Purchase[[#All],[Qty In]])</f>
        <v>2</v>
      </c>
      <c r="G291" s="51">
        <f>SUMIF(Job_Cards[[#All],[Part Code Issued]],'Inventory Check'!A291,Job_Cards[[#All],[Part Qty]])</f>
        <v>0</v>
      </c>
      <c r="H291" s="51">
        <f t="shared" si="14"/>
        <v>2</v>
      </c>
      <c r="I291" s="52">
        <f t="shared" si="15"/>
        <v>3422</v>
      </c>
    </row>
    <row r="292" spans="1:9" x14ac:dyDescent="0.35">
      <c r="A292" s="48" t="s">
        <v>1237</v>
      </c>
      <c r="B292" s="48" t="s">
        <v>1443</v>
      </c>
      <c r="C292" s="48" t="s">
        <v>729</v>
      </c>
      <c r="D292" s="48">
        <v>1700</v>
      </c>
      <c r="E292" s="48">
        <v>3400</v>
      </c>
      <c r="F292" s="51">
        <f>SUMIF(Parts_Purchase[[#All],[Part Code]],'Inventory Check'!A292,Parts_Purchase[[#All],[Qty In]])</f>
        <v>2</v>
      </c>
      <c r="G292" s="51">
        <f>SUMIF(Job_Cards[[#All],[Part Code Issued]],'Inventory Check'!A292,Job_Cards[[#All],[Part Qty]])</f>
        <v>1</v>
      </c>
      <c r="H292" s="51">
        <f t="shared" si="14"/>
        <v>1</v>
      </c>
      <c r="I292" s="52">
        <f t="shared" si="15"/>
        <v>1700</v>
      </c>
    </row>
    <row r="293" spans="1:9" x14ac:dyDescent="0.35">
      <c r="A293" s="48" t="s">
        <v>1006</v>
      </c>
      <c r="B293" s="48" t="s">
        <v>1007</v>
      </c>
      <c r="C293" s="48" t="s">
        <v>1058</v>
      </c>
      <c r="D293" s="48">
        <v>96</v>
      </c>
      <c r="E293" s="48">
        <v>1920</v>
      </c>
      <c r="F293" s="51">
        <f>SUMIF(Parts_Purchase[[#All],[Part Code]],'Inventory Check'!A293,Parts_Purchase[[#All],[Qty In]])</f>
        <v>20</v>
      </c>
      <c r="G293" s="51">
        <f>SUMIF(Job_Cards[[#All],[Part Code Issued]],'Inventory Check'!A293,Job_Cards[[#All],[Part Qty]])</f>
        <v>12</v>
      </c>
      <c r="H293" s="51">
        <f t="shared" si="14"/>
        <v>8</v>
      </c>
      <c r="I293" s="52">
        <f t="shared" si="15"/>
        <v>768</v>
      </c>
    </row>
    <row r="294" spans="1:9" x14ac:dyDescent="0.35">
      <c r="A294" s="48" t="s">
        <v>1529</v>
      </c>
      <c r="B294" s="48" t="s">
        <v>1535</v>
      </c>
      <c r="C294" s="48" t="s">
        <v>1636</v>
      </c>
      <c r="D294" s="48">
        <v>60</v>
      </c>
      <c r="E294" s="48">
        <v>300</v>
      </c>
      <c r="F294" s="51">
        <f>SUMIF(Parts_Purchase[[#All],[Part Code]],'Inventory Check'!A294,Parts_Purchase[[#All],[Qty In]])</f>
        <v>5</v>
      </c>
      <c r="G294" s="51">
        <f>SUMIF(Job_Cards[[#All],[Part Code Issued]],'Inventory Check'!A294,Job_Cards[[#All],[Part Qty]])</f>
        <v>0</v>
      </c>
      <c r="H294" s="51">
        <f t="shared" si="14"/>
        <v>5</v>
      </c>
      <c r="I294" s="52">
        <f t="shared" si="15"/>
        <v>300</v>
      </c>
    </row>
    <row r="295" spans="1:9" x14ac:dyDescent="0.35">
      <c r="A295" s="48" t="s">
        <v>403</v>
      </c>
      <c r="B295" s="48" t="s">
        <v>404</v>
      </c>
      <c r="C295" s="48" t="s">
        <v>1062</v>
      </c>
      <c r="D295" s="48">
        <v>63</v>
      </c>
      <c r="E295" s="48">
        <v>3339</v>
      </c>
      <c r="F295" s="51">
        <f>SUMIF(Parts_Purchase[[#All],[Part Code]],'Inventory Check'!A295,Parts_Purchase[[#All],[Qty In]])</f>
        <v>53</v>
      </c>
      <c r="G295" s="51">
        <f>SUMIF(Job_Cards[[#All],[Part Code Issued]],'Inventory Check'!A295,Job_Cards[[#All],[Part Qty]])</f>
        <v>26</v>
      </c>
      <c r="H295" s="51">
        <f t="shared" si="14"/>
        <v>27</v>
      </c>
      <c r="I295" s="52">
        <f t="shared" si="15"/>
        <v>1701</v>
      </c>
    </row>
    <row r="296" spans="1:9" x14ac:dyDescent="0.35">
      <c r="A296" s="48" t="s">
        <v>519</v>
      </c>
      <c r="B296" s="48" t="s">
        <v>520</v>
      </c>
      <c r="C296" s="48" t="s">
        <v>1126</v>
      </c>
      <c r="D296" s="48">
        <v>35</v>
      </c>
      <c r="E296" s="48">
        <v>175</v>
      </c>
      <c r="F296" s="51">
        <f>SUMIF(Parts_Purchase[[#All],[Part Code]],'Inventory Check'!A296,Parts_Purchase[[#All],[Qty In]])</f>
        <v>5</v>
      </c>
      <c r="G296" s="51">
        <f>SUMIF(Job_Cards[[#All],[Part Code Issued]],'Inventory Check'!A296,Job_Cards[[#All],[Part Qty]])</f>
        <v>1</v>
      </c>
      <c r="H296" s="51">
        <f t="shared" si="14"/>
        <v>4</v>
      </c>
      <c r="I296" s="52">
        <f t="shared" si="15"/>
        <v>140</v>
      </c>
    </row>
    <row r="297" spans="1:9" x14ac:dyDescent="0.35">
      <c r="A297" s="48" t="s">
        <v>1699</v>
      </c>
      <c r="B297" s="48" t="s">
        <v>1718</v>
      </c>
      <c r="C297" s="48" t="s">
        <v>1724</v>
      </c>
      <c r="D297" s="48">
        <v>214</v>
      </c>
      <c r="E297" s="48">
        <v>1284</v>
      </c>
      <c r="F297" s="51">
        <f>SUMIF(Parts_Purchase[[#All],[Part Code]],'Inventory Check'!A297,Parts_Purchase[[#All],[Qty In]])</f>
        <v>6</v>
      </c>
      <c r="G297" s="51">
        <f>SUMIF(Job_Cards[[#All],[Part Code Issued]],'Inventory Check'!A297,Job_Cards[[#All],[Part Qty]])</f>
        <v>0</v>
      </c>
      <c r="H297" s="51">
        <f t="shared" si="14"/>
        <v>6</v>
      </c>
      <c r="I297" s="52">
        <f t="shared" si="15"/>
        <v>1284</v>
      </c>
    </row>
    <row r="298" spans="1:9" x14ac:dyDescent="0.35">
      <c r="A298" s="48" t="s">
        <v>699</v>
      </c>
      <c r="B298" s="48" t="s">
        <v>657</v>
      </c>
      <c r="C298" s="48" t="s">
        <v>1051</v>
      </c>
      <c r="D298" s="48">
        <v>52</v>
      </c>
      <c r="E298" s="48">
        <v>520</v>
      </c>
      <c r="F298" s="51">
        <f>SUMIF(Parts_Purchase[[#All],[Part Code]],'Inventory Check'!A298,Parts_Purchase[[#All],[Qty In]])</f>
        <v>10</v>
      </c>
      <c r="G298" s="51">
        <f>SUMIF(Job_Cards[[#All],[Part Code Issued]],'Inventory Check'!A298,Job_Cards[[#All],[Part Qty]])</f>
        <v>6</v>
      </c>
      <c r="H298" s="51">
        <f t="shared" si="14"/>
        <v>4</v>
      </c>
      <c r="I298" s="52">
        <f t="shared" si="15"/>
        <v>208</v>
      </c>
    </row>
    <row r="299" spans="1:9" x14ac:dyDescent="0.35">
      <c r="A299" s="48" t="s">
        <v>700</v>
      </c>
      <c r="B299" s="48" t="s">
        <v>706</v>
      </c>
      <c r="C299" s="48" t="s">
        <v>1051</v>
      </c>
      <c r="D299" s="48">
        <v>44</v>
      </c>
      <c r="E299" s="48">
        <v>440</v>
      </c>
      <c r="F299" s="51">
        <f>SUMIF(Parts_Purchase[[#All],[Part Code]],'Inventory Check'!A299,Parts_Purchase[[#All],[Qty In]])</f>
        <v>10</v>
      </c>
      <c r="G299" s="51">
        <f>SUMIF(Job_Cards[[#All],[Part Code Issued]],'Inventory Check'!A299,Job_Cards[[#All],[Part Qty]])</f>
        <v>4</v>
      </c>
      <c r="H299" s="51">
        <f t="shared" si="14"/>
        <v>6</v>
      </c>
      <c r="I299" s="52">
        <f t="shared" si="15"/>
        <v>264</v>
      </c>
    </row>
    <row r="300" spans="1:9" x14ac:dyDescent="0.35">
      <c r="A300" s="48" t="s">
        <v>515</v>
      </c>
      <c r="B300" s="48" t="s">
        <v>516</v>
      </c>
      <c r="C300" s="48" t="s">
        <v>740</v>
      </c>
      <c r="D300" s="48">
        <v>1343</v>
      </c>
      <c r="E300" s="48">
        <v>2686</v>
      </c>
      <c r="F300" s="51">
        <f>SUMIF(Parts_Purchase[[#All],[Part Code]],'Inventory Check'!A300,Parts_Purchase[[#All],[Qty In]])</f>
        <v>2</v>
      </c>
      <c r="G300" s="51">
        <f>SUMIF(Job_Cards[[#All],[Part Code Issued]],'Inventory Check'!A300,Job_Cards[[#All],[Part Qty]])</f>
        <v>0</v>
      </c>
      <c r="H300" s="51">
        <f t="shared" si="14"/>
        <v>2</v>
      </c>
      <c r="I300" s="52">
        <f t="shared" si="15"/>
        <v>2686</v>
      </c>
    </row>
    <row r="301" spans="1:9" x14ac:dyDescent="0.35">
      <c r="A301" s="48" t="s">
        <v>1422</v>
      </c>
      <c r="B301" s="48" t="s">
        <v>1423</v>
      </c>
      <c r="C301" s="48" t="s">
        <v>739</v>
      </c>
      <c r="D301" s="48">
        <v>1163</v>
      </c>
      <c r="E301" s="48">
        <v>2326</v>
      </c>
      <c r="F301" s="51">
        <f>SUMIF(Parts_Purchase[[#All],[Part Code]],'Inventory Check'!A301,Parts_Purchase[[#All],[Qty In]])</f>
        <v>2</v>
      </c>
      <c r="G301" s="51">
        <f>SUMIF(Job_Cards[[#All],[Part Code Issued]],'Inventory Check'!A301,Job_Cards[[#All],[Part Qty]])</f>
        <v>0</v>
      </c>
      <c r="H301" s="51">
        <f t="shared" si="14"/>
        <v>2</v>
      </c>
      <c r="I301" s="52">
        <f t="shared" si="15"/>
        <v>2326</v>
      </c>
    </row>
    <row r="302" spans="1:9" x14ac:dyDescent="0.35">
      <c r="A302" s="48" t="s">
        <v>1689</v>
      </c>
      <c r="B302" s="48" t="s">
        <v>1688</v>
      </c>
      <c r="C302" s="48" t="s">
        <v>1242</v>
      </c>
      <c r="D302" s="48">
        <v>154</v>
      </c>
      <c r="E302" s="48">
        <v>308</v>
      </c>
      <c r="F302" s="51">
        <f>SUMIF(Parts_Purchase[[#All],[Part Code]],'Inventory Check'!A302,Parts_Purchase[[#All],[Qty In]])</f>
        <v>2</v>
      </c>
      <c r="G302" s="51">
        <f>SUMIF(Job_Cards[[#All],[Part Code Issued]],'Inventory Check'!A302,Job_Cards[[#All],[Part Qty]])</f>
        <v>0</v>
      </c>
      <c r="H302" s="51">
        <f t="shared" si="14"/>
        <v>2</v>
      </c>
      <c r="I302" s="52">
        <f t="shared" si="15"/>
        <v>308</v>
      </c>
    </row>
    <row r="303" spans="1:9" x14ac:dyDescent="0.35">
      <c r="A303" s="48" t="s">
        <v>1131</v>
      </c>
      <c r="B303" s="48" t="s">
        <v>1132</v>
      </c>
      <c r="C303" s="48" t="s">
        <v>713</v>
      </c>
      <c r="D303" s="48">
        <v>8236</v>
      </c>
      <c r="E303" s="48">
        <v>8236</v>
      </c>
      <c r="F303" s="51">
        <f>SUMIF(Parts_Purchase[[#All],[Part Code]],'Inventory Check'!A303,Parts_Purchase[[#All],[Qty In]])</f>
        <v>1</v>
      </c>
      <c r="G303" s="51">
        <f>SUMIF(Job_Cards[[#All],[Part Code Issued]],'Inventory Check'!A303,Job_Cards[[#All],[Part Qty]])</f>
        <v>1</v>
      </c>
      <c r="H303" s="51">
        <f t="shared" si="14"/>
        <v>0</v>
      </c>
      <c r="I303" s="52">
        <f t="shared" si="15"/>
        <v>0</v>
      </c>
    </row>
    <row r="304" spans="1:9" x14ac:dyDescent="0.35">
      <c r="A304" s="48" t="s">
        <v>651</v>
      </c>
      <c r="B304" s="48" t="s">
        <v>707</v>
      </c>
      <c r="C304" s="48" t="s">
        <v>738</v>
      </c>
      <c r="D304" s="48">
        <v>2841</v>
      </c>
      <c r="E304" s="48">
        <v>11364</v>
      </c>
      <c r="F304" s="51">
        <f>SUMIF(Parts_Purchase[[#All],[Part Code]],'Inventory Check'!A304,Parts_Purchase[[#All],[Qty In]])</f>
        <v>4</v>
      </c>
      <c r="G304" s="51">
        <f>SUMIF(Job_Cards[[#All],[Part Code Issued]],'Inventory Check'!A304,Job_Cards[[#All],[Part Qty]])</f>
        <v>3</v>
      </c>
      <c r="H304" s="51">
        <f t="shared" si="14"/>
        <v>1</v>
      </c>
      <c r="I304" s="52">
        <f t="shared" si="15"/>
        <v>2841</v>
      </c>
    </row>
    <row r="305" spans="1:9" x14ac:dyDescent="0.35">
      <c r="A305" s="48" t="s">
        <v>971</v>
      </c>
      <c r="B305" s="48" t="s">
        <v>972</v>
      </c>
      <c r="C305" s="48" t="s">
        <v>738</v>
      </c>
      <c r="D305" s="48">
        <v>4411</v>
      </c>
      <c r="E305" s="48">
        <v>4411</v>
      </c>
      <c r="F305" s="51">
        <f>SUMIF(Parts_Purchase[[#All],[Part Code]],'Inventory Check'!A305,Parts_Purchase[[#All],[Qty In]])</f>
        <v>1</v>
      </c>
      <c r="G305" s="51">
        <f>SUMIF(Job_Cards[[#All],[Part Code Issued]],'Inventory Check'!A305,Job_Cards[[#All],[Part Qty]])</f>
        <v>1</v>
      </c>
      <c r="H305" s="51">
        <f t="shared" si="14"/>
        <v>0</v>
      </c>
      <c r="I305" s="52">
        <f t="shared" si="15"/>
        <v>0</v>
      </c>
    </row>
    <row r="306" spans="1:9" x14ac:dyDescent="0.35">
      <c r="A306" s="48" t="s">
        <v>1693</v>
      </c>
      <c r="B306" s="48" t="s">
        <v>1712</v>
      </c>
      <c r="C306" s="48" t="s">
        <v>1177</v>
      </c>
      <c r="D306" s="48">
        <v>302</v>
      </c>
      <c r="E306" s="48">
        <v>302</v>
      </c>
      <c r="F306" s="51">
        <f>SUMIF(Parts_Purchase[[#All],[Part Code]],'Inventory Check'!A306,Parts_Purchase[[#All],[Qty In]])</f>
        <v>1</v>
      </c>
      <c r="G306" s="51">
        <f>SUMIF(Job_Cards[[#All],[Part Code Issued]],'Inventory Check'!A306,Job_Cards[[#All],[Part Qty]])</f>
        <v>0</v>
      </c>
      <c r="H306" s="51">
        <f t="shared" si="14"/>
        <v>1</v>
      </c>
      <c r="I306" s="52">
        <f t="shared" si="15"/>
        <v>302</v>
      </c>
    </row>
    <row r="307" spans="1:9" x14ac:dyDescent="0.35">
      <c r="A307" s="48" t="s">
        <v>979</v>
      </c>
      <c r="B307" s="48" t="s">
        <v>980</v>
      </c>
      <c r="C307" s="48" t="s">
        <v>732</v>
      </c>
      <c r="D307" s="48">
        <v>3910</v>
      </c>
      <c r="E307" s="48">
        <v>3910</v>
      </c>
      <c r="F307" s="51">
        <f>SUMIF(Parts_Purchase[[#All],[Part Code]],'Inventory Check'!A307,Parts_Purchase[[#All],[Qty In]])</f>
        <v>1</v>
      </c>
      <c r="G307" s="51">
        <f>SUMIF(Job_Cards[[#All],[Part Code Issued]],'Inventory Check'!A307,Job_Cards[[#All],[Part Qty]])</f>
        <v>1</v>
      </c>
      <c r="H307" s="51">
        <f t="shared" si="14"/>
        <v>0</v>
      </c>
      <c r="I307" s="52">
        <f t="shared" si="15"/>
        <v>0</v>
      </c>
    </row>
    <row r="308" spans="1:9" x14ac:dyDescent="0.35">
      <c r="A308" s="48" t="s">
        <v>959</v>
      </c>
      <c r="B308" s="48" t="s">
        <v>960</v>
      </c>
      <c r="C308" s="48" t="s">
        <v>963</v>
      </c>
      <c r="D308" s="48">
        <v>8093</v>
      </c>
      <c r="E308" s="48">
        <v>8093</v>
      </c>
      <c r="F308" s="51">
        <f>SUMIF(Parts_Purchase[[#All],[Part Code]],'Inventory Check'!A308,Parts_Purchase[[#All],[Qty In]])</f>
        <v>1</v>
      </c>
      <c r="G308" s="51">
        <f>SUMIF(Job_Cards[[#All],[Part Code Issued]],'Inventory Check'!A308,Job_Cards[[#All],[Part Qty]])</f>
        <v>1</v>
      </c>
      <c r="H308" s="51">
        <f t="shared" si="14"/>
        <v>0</v>
      </c>
      <c r="I308" s="52">
        <f t="shared" si="15"/>
        <v>0</v>
      </c>
    </row>
    <row r="309" spans="1:9" x14ac:dyDescent="0.35">
      <c r="A309" s="48" t="s">
        <v>1176</v>
      </c>
      <c r="B309" s="48" t="s">
        <v>1179</v>
      </c>
      <c r="C309" s="48" t="s">
        <v>733</v>
      </c>
      <c r="D309" s="48">
        <v>18095</v>
      </c>
      <c r="E309" s="48">
        <v>18095</v>
      </c>
      <c r="F309" s="51">
        <f>SUMIF(Parts_Purchase[[#All],[Part Code]],'Inventory Check'!A309,Parts_Purchase[[#All],[Qty In]])</f>
        <v>1</v>
      </c>
      <c r="G309" s="51">
        <f>SUMIF(Job_Cards[[#All],[Part Code Issued]],'Inventory Check'!A309,Job_Cards[[#All],[Part Qty]])</f>
        <v>0</v>
      </c>
      <c r="H309" s="51">
        <f t="shared" si="14"/>
        <v>1</v>
      </c>
      <c r="I309" s="52">
        <f t="shared" si="15"/>
        <v>18095</v>
      </c>
    </row>
    <row r="310" spans="1:9" x14ac:dyDescent="0.35">
      <c r="A310" s="48" t="s">
        <v>891</v>
      </c>
      <c r="B310" s="48" t="s">
        <v>892</v>
      </c>
      <c r="C310" s="48" t="s">
        <v>714</v>
      </c>
      <c r="D310" s="48">
        <v>248</v>
      </c>
      <c r="E310" s="48">
        <v>248</v>
      </c>
      <c r="F310" s="51">
        <f>SUMIF(Parts_Purchase[[#All],[Part Code]],'Inventory Check'!A310,Parts_Purchase[[#All],[Qty In]])</f>
        <v>1</v>
      </c>
      <c r="G310" s="51">
        <f>SUMIF(Job_Cards[[#All],[Part Code Issued]],'Inventory Check'!A310,Job_Cards[[#All],[Part Qty]])</f>
        <v>0</v>
      </c>
      <c r="H310" s="51">
        <f t="shared" ref="H310:H311" si="16">F310-G310</f>
        <v>1</v>
      </c>
      <c r="I310" s="52">
        <f t="shared" ref="I310:I311" si="17">IFERROR(H310*D310,0)</f>
        <v>248</v>
      </c>
    </row>
    <row r="311" spans="1:9" x14ac:dyDescent="0.35">
      <c r="A311" s="48" t="s">
        <v>1208</v>
      </c>
      <c r="B311" s="48" t="s">
        <v>1209</v>
      </c>
      <c r="C311" s="48" t="s">
        <v>714</v>
      </c>
      <c r="D311" s="48">
        <v>381</v>
      </c>
      <c r="E311" s="48">
        <v>381</v>
      </c>
      <c r="F311" s="51">
        <f>SUMIF(Parts_Purchase[[#All],[Part Code]],'Inventory Check'!A311,Parts_Purchase[[#All],[Qty In]])</f>
        <v>1</v>
      </c>
      <c r="G311" s="51">
        <f>SUMIF(Job_Cards[[#All],[Part Code Issued]],'Inventory Check'!A311,Job_Cards[[#All],[Part Qty]])</f>
        <v>0</v>
      </c>
      <c r="H311" s="51">
        <f t="shared" si="16"/>
        <v>1</v>
      </c>
      <c r="I311" s="52">
        <f t="shared" si="17"/>
        <v>381</v>
      </c>
    </row>
    <row r="312" spans="1:9" x14ac:dyDescent="0.35">
      <c r="A312" s="48" t="s">
        <v>438</v>
      </c>
      <c r="B312" s="48" t="s">
        <v>439</v>
      </c>
      <c r="C312" s="48" t="s">
        <v>738</v>
      </c>
      <c r="D312" s="48">
        <v>402</v>
      </c>
      <c r="E312" s="48">
        <v>402</v>
      </c>
      <c r="F312" s="51">
        <f>SUMIF(Parts_Purchase[[#All],[Part Code]],'Inventory Check'!A312,Parts_Purchase[[#All],[Qty In]])</f>
        <v>1</v>
      </c>
      <c r="G312" s="51">
        <f>SUMIF(Job_Cards[[#All],[Part Code Issued]],'Inventory Check'!A312,Job_Cards[[#All],[Part Qty]])</f>
        <v>1</v>
      </c>
      <c r="H312" s="51">
        <f>F312-G312</f>
        <v>0</v>
      </c>
      <c r="I312" s="52">
        <f t="shared" ref="I312:I317" si="18">IFERROR(H312*D312,0)</f>
        <v>0</v>
      </c>
    </row>
    <row r="313" spans="1:9" x14ac:dyDescent="0.35">
      <c r="A313" s="48" t="s">
        <v>374</v>
      </c>
      <c r="B313" s="48" t="s">
        <v>394</v>
      </c>
      <c r="C313" s="48" t="s">
        <v>739</v>
      </c>
      <c r="D313" s="48">
        <v>4188</v>
      </c>
      <c r="E313" s="48">
        <v>8376</v>
      </c>
      <c r="F313" s="51">
        <f>SUMIF(Parts_Purchase[[#All],[Part Code]],'Inventory Check'!A313,Parts_Purchase[[#All],[Qty In]])</f>
        <v>2</v>
      </c>
      <c r="G313" s="51">
        <f>SUMIF(Job_Cards[[#All],[Part Code Issued]],'Inventory Check'!A313,Job_Cards[[#All],[Part Qty]])</f>
        <v>1</v>
      </c>
      <c r="H313" s="51">
        <f t="shared" ref="H313:H317" si="19">F313-G313</f>
        <v>1</v>
      </c>
      <c r="I313" s="52">
        <f t="shared" si="18"/>
        <v>4188</v>
      </c>
    </row>
    <row r="314" spans="1:9" x14ac:dyDescent="0.35">
      <c r="A314" s="48" t="s">
        <v>1358</v>
      </c>
      <c r="B314" s="48" t="s">
        <v>1359</v>
      </c>
      <c r="C314" s="48" t="s">
        <v>1081</v>
      </c>
      <c r="D314" s="48">
        <v>580</v>
      </c>
      <c r="E314" s="48">
        <v>2320</v>
      </c>
      <c r="F314" s="51">
        <f>SUMIF(Parts_Purchase[[#All],[Part Code]],'Inventory Check'!A314,Parts_Purchase[[#All],[Qty In]])</f>
        <v>4</v>
      </c>
      <c r="G314" s="51">
        <f>SUMIF(Job_Cards[[#All],[Part Code Issued]],'Inventory Check'!A314,Job_Cards[[#All],[Part Qty]])</f>
        <v>2</v>
      </c>
      <c r="H314" s="51">
        <f t="shared" si="19"/>
        <v>2</v>
      </c>
      <c r="I314" s="52">
        <f t="shared" si="18"/>
        <v>1160</v>
      </c>
    </row>
    <row r="315" spans="1:9" x14ac:dyDescent="0.35">
      <c r="A315" s="48" t="s">
        <v>1489</v>
      </c>
      <c r="B315" s="48" t="s">
        <v>1490</v>
      </c>
      <c r="C315" s="48" t="s">
        <v>1037</v>
      </c>
      <c r="D315" s="48">
        <v>2195</v>
      </c>
      <c r="E315" s="48">
        <v>2195</v>
      </c>
      <c r="F315" s="51">
        <f>SUMIF(Parts_Purchase[[#All],[Part Code]],'Inventory Check'!A315,Parts_Purchase[[#All],[Qty In]])</f>
        <v>1</v>
      </c>
      <c r="G315" s="51">
        <f>SUMIF(Job_Cards[[#All],[Part Code Issued]],'Inventory Check'!A315,Job_Cards[[#All],[Part Qty]])</f>
        <v>1</v>
      </c>
      <c r="H315" s="51">
        <f t="shared" si="19"/>
        <v>0</v>
      </c>
      <c r="I315" s="52">
        <f t="shared" si="18"/>
        <v>0</v>
      </c>
    </row>
    <row r="316" spans="1:9" x14ac:dyDescent="0.35">
      <c r="A316" s="48" t="s">
        <v>1404</v>
      </c>
      <c r="B316" s="48" t="s">
        <v>1407</v>
      </c>
      <c r="C316" s="48" t="s">
        <v>739</v>
      </c>
      <c r="D316" s="48">
        <v>1678</v>
      </c>
      <c r="E316" s="48">
        <v>1678</v>
      </c>
      <c r="F316" s="51">
        <f>SUMIF(Parts_Purchase[[#All],[Part Code]],'Inventory Check'!A316,Parts_Purchase[[#All],[Qty In]])</f>
        <v>1</v>
      </c>
      <c r="G316" s="51">
        <f>SUMIF(Job_Cards[[#All],[Part Code Issued]],'Inventory Check'!A316,Job_Cards[[#All],[Part Qty]])</f>
        <v>0</v>
      </c>
      <c r="H316" s="51">
        <f t="shared" si="19"/>
        <v>1</v>
      </c>
      <c r="I316" s="52">
        <f t="shared" si="18"/>
        <v>1678</v>
      </c>
    </row>
    <row r="317" spans="1:9" x14ac:dyDescent="0.35">
      <c r="A317" s="48" t="s">
        <v>149</v>
      </c>
      <c r="B317" s="48" t="s">
        <v>397</v>
      </c>
      <c r="C317" s="48" t="s">
        <v>739</v>
      </c>
      <c r="D317" s="48">
        <v>14921</v>
      </c>
      <c r="E317" s="48">
        <v>14921</v>
      </c>
      <c r="F317" s="51">
        <f>SUMIF(Parts_Purchase[[#All],[Part Code]],'Inventory Check'!A317,Parts_Purchase[[#All],[Qty In]])</f>
        <v>1</v>
      </c>
      <c r="G317" s="51">
        <f>SUMIF(Job_Cards[[#All],[Part Code Issued]],'Inventory Check'!A317,Job_Cards[[#All],[Part Qty]])</f>
        <v>0</v>
      </c>
      <c r="H317" s="51">
        <f t="shared" si="19"/>
        <v>1</v>
      </c>
      <c r="I317" s="52">
        <f t="shared" si="18"/>
        <v>14921</v>
      </c>
    </row>
    <row r="318" spans="1:9" x14ac:dyDescent="0.35">
      <c r="A318" s="48" t="s">
        <v>1095</v>
      </c>
      <c r="B318" s="48" t="s">
        <v>1096</v>
      </c>
      <c r="C318" s="48" t="s">
        <v>740</v>
      </c>
      <c r="D318" s="48">
        <v>7324</v>
      </c>
      <c r="E318" s="48">
        <v>0</v>
      </c>
      <c r="F318" s="51">
        <f>SUMIF(Parts_Purchase[[#All],[Part Code]],'Inventory Check'!A318,Parts_Purchase[[#All],[Qty In]])</f>
        <v>0</v>
      </c>
      <c r="G318" s="51">
        <f>SUMIF(Job_Cards[[#All],[Part Code Issued]],'Inventory Check'!A318,Job_Cards[[#All],[Part Qty]])</f>
        <v>0</v>
      </c>
      <c r="H318" s="51">
        <f t="shared" ref="H318:H324" si="20">F318-G318</f>
        <v>0</v>
      </c>
      <c r="I318" s="52">
        <f t="shared" ref="I318:I324" si="21">IFERROR(H318*D318,0)</f>
        <v>0</v>
      </c>
    </row>
    <row r="319" spans="1:9" x14ac:dyDescent="0.35">
      <c r="A319" s="48" t="s">
        <v>1093</v>
      </c>
      <c r="B319" s="48" t="s">
        <v>1094</v>
      </c>
      <c r="C319" s="48" t="s">
        <v>739</v>
      </c>
      <c r="D319" s="48">
        <v>1737</v>
      </c>
      <c r="E319" s="48">
        <v>1737</v>
      </c>
      <c r="F319" s="51">
        <f>SUMIF(Parts_Purchase[[#All],[Part Code]],'Inventory Check'!A319,Parts_Purchase[[#All],[Qty In]])</f>
        <v>1</v>
      </c>
      <c r="G319" s="51">
        <f>SUMIF(Job_Cards[[#All],[Part Code Issued]],'Inventory Check'!A319,Job_Cards[[#All],[Part Qty]])</f>
        <v>0</v>
      </c>
      <c r="H319" s="51">
        <f t="shared" si="20"/>
        <v>1</v>
      </c>
      <c r="I319" s="52">
        <f t="shared" si="21"/>
        <v>1737</v>
      </c>
    </row>
    <row r="320" spans="1:9" x14ac:dyDescent="0.35">
      <c r="A320" s="48" t="s">
        <v>1698</v>
      </c>
      <c r="B320" s="48" t="s">
        <v>1725</v>
      </c>
      <c r="C320" s="48" t="s">
        <v>1124</v>
      </c>
      <c r="D320" s="48">
        <v>372</v>
      </c>
      <c r="E320" s="48">
        <v>1116</v>
      </c>
      <c r="F320" s="51">
        <f>SUMIF(Parts_Purchase[[#All],[Part Code]],'Inventory Check'!A320,Parts_Purchase[[#All],[Qty In]])</f>
        <v>3</v>
      </c>
      <c r="G320" s="51">
        <f>SUMIF(Job_Cards[[#All],[Part Code Issued]],'Inventory Check'!A320,Job_Cards[[#All],[Part Qty]])</f>
        <v>0</v>
      </c>
      <c r="H320" s="51">
        <f t="shared" si="20"/>
        <v>3</v>
      </c>
      <c r="I320" s="52">
        <f t="shared" si="21"/>
        <v>1116</v>
      </c>
    </row>
    <row r="321" spans="1:9" x14ac:dyDescent="0.35">
      <c r="A321" s="48" t="s">
        <v>1281</v>
      </c>
      <c r="B321" s="48" t="s">
        <v>1305</v>
      </c>
      <c r="C321" s="48" t="s">
        <v>739</v>
      </c>
      <c r="D321" s="48">
        <v>4869</v>
      </c>
      <c r="E321" s="48">
        <v>4869</v>
      </c>
      <c r="F321" s="51">
        <f>SUMIF(Parts_Purchase[[#All],[Part Code]],'Inventory Check'!A321,Parts_Purchase[[#All],[Qty In]])</f>
        <v>1</v>
      </c>
      <c r="G321" s="51">
        <f>SUMIF(Job_Cards[[#All],[Part Code Issued]],'Inventory Check'!A321,Job_Cards[[#All],[Part Qty]])</f>
        <v>0</v>
      </c>
      <c r="H321" s="51">
        <f t="shared" si="20"/>
        <v>1</v>
      </c>
      <c r="I321" s="52">
        <f t="shared" si="21"/>
        <v>4869</v>
      </c>
    </row>
    <row r="322" spans="1:9" x14ac:dyDescent="0.35">
      <c r="A322" s="48" t="s">
        <v>507</v>
      </c>
      <c r="B322" s="48" t="s">
        <v>508</v>
      </c>
      <c r="C322" s="48" t="s">
        <v>1031</v>
      </c>
      <c r="D322" s="48">
        <v>96</v>
      </c>
      <c r="E322" s="48">
        <v>960</v>
      </c>
      <c r="F322" s="51">
        <f>SUMIF(Parts_Purchase[[#All],[Part Code]],'Inventory Check'!A322,Parts_Purchase[[#All],[Qty In]])</f>
        <v>10</v>
      </c>
      <c r="G322" s="51">
        <f>SUMIF(Job_Cards[[#All],[Part Code Issued]],'Inventory Check'!A322,Job_Cards[[#All],[Part Qty]])</f>
        <v>4</v>
      </c>
      <c r="H322" s="51">
        <f t="shared" si="20"/>
        <v>6</v>
      </c>
      <c r="I322" s="52">
        <f t="shared" si="21"/>
        <v>576</v>
      </c>
    </row>
    <row r="323" spans="1:9" x14ac:dyDescent="0.35">
      <c r="A323" s="48" t="s">
        <v>1299</v>
      </c>
      <c r="B323" s="48" t="s">
        <v>1301</v>
      </c>
      <c r="C323" s="48" t="s">
        <v>739</v>
      </c>
      <c r="D323" s="48">
        <v>694</v>
      </c>
      <c r="E323" s="48">
        <v>694</v>
      </c>
      <c r="F323" s="51">
        <f>SUMIF(Parts_Purchase[[#All],[Part Code]],'Inventory Check'!A323,Parts_Purchase[[#All],[Qty In]])</f>
        <v>1</v>
      </c>
      <c r="G323" s="51">
        <f>SUMIF(Job_Cards[[#All],[Part Code Issued]],'Inventory Check'!A323,Job_Cards[[#All],[Part Qty]])</f>
        <v>0</v>
      </c>
      <c r="H323" s="51">
        <f t="shared" si="20"/>
        <v>1</v>
      </c>
      <c r="I323" s="52">
        <f t="shared" si="21"/>
        <v>694</v>
      </c>
    </row>
    <row r="324" spans="1:9" x14ac:dyDescent="0.35">
      <c r="A324" s="48" t="s">
        <v>1282</v>
      </c>
      <c r="B324" s="48" t="s">
        <v>1306</v>
      </c>
      <c r="C324" s="48" t="s">
        <v>739</v>
      </c>
      <c r="D324" s="48">
        <v>5284</v>
      </c>
      <c r="E324" s="48">
        <v>5284</v>
      </c>
      <c r="F324" s="51">
        <f>SUMIF(Parts_Purchase[[#All],[Part Code]],'Inventory Check'!A324,Parts_Purchase[[#All],[Qty In]])</f>
        <v>1</v>
      </c>
      <c r="G324" s="51">
        <f>SUMIF(Job_Cards[[#All],[Part Code Issued]],'Inventory Check'!A324,Job_Cards[[#All],[Part Qty]])</f>
        <v>0</v>
      </c>
      <c r="H324" s="51">
        <f t="shared" si="20"/>
        <v>1</v>
      </c>
      <c r="I324" s="52">
        <f t="shared" si="21"/>
        <v>5284</v>
      </c>
    </row>
    <row r="325" spans="1:9" x14ac:dyDescent="0.35">
      <c r="A325" s="48" t="s">
        <v>147</v>
      </c>
      <c r="B325" s="48" t="s">
        <v>393</v>
      </c>
      <c r="C325" s="48" t="s">
        <v>739</v>
      </c>
      <c r="D325" s="48">
        <v>11042</v>
      </c>
      <c r="E325" s="48">
        <v>11042</v>
      </c>
      <c r="F325" s="51">
        <f>SUMIF(Parts_Purchase[[#All],[Part Code]],'Inventory Check'!A325,Parts_Purchase[[#All],[Qty In]])</f>
        <v>1</v>
      </c>
      <c r="G325" s="51">
        <f>SUMIF(Job_Cards[[#All],[Part Code Issued]],'Inventory Check'!A325,Job_Cards[[#All],[Part Qty]])</f>
        <v>0</v>
      </c>
      <c r="H325" s="51">
        <f t="shared" ref="H325:H331" si="22">F325-G325</f>
        <v>1</v>
      </c>
      <c r="I325" s="52">
        <f t="shared" ref="I325:I331" si="23">IFERROR(H325*D325,0)</f>
        <v>11042</v>
      </c>
    </row>
    <row r="326" spans="1:9" x14ac:dyDescent="0.35">
      <c r="A326" s="48" t="s">
        <v>146</v>
      </c>
      <c r="B326" s="48" t="s">
        <v>567</v>
      </c>
      <c r="C326" s="48" t="s">
        <v>739</v>
      </c>
      <c r="D326" s="48">
        <v>423</v>
      </c>
      <c r="E326" s="48">
        <v>423</v>
      </c>
      <c r="F326" s="51">
        <f>SUMIF(Parts_Purchase[[#All],[Part Code]],'Inventory Check'!A326,Parts_Purchase[[#All],[Qty In]])</f>
        <v>1</v>
      </c>
      <c r="G326" s="51">
        <f>SUMIF(Job_Cards[[#All],[Part Code Issued]],'Inventory Check'!A326,Job_Cards[[#All],[Part Qty]])</f>
        <v>0</v>
      </c>
      <c r="H326" s="51">
        <f t="shared" si="22"/>
        <v>1</v>
      </c>
      <c r="I326" s="52">
        <f t="shared" si="23"/>
        <v>423</v>
      </c>
    </row>
    <row r="327" spans="1:9" x14ac:dyDescent="0.35">
      <c r="A327" s="48" t="s">
        <v>1286</v>
      </c>
      <c r="B327" s="48" t="s">
        <v>1293</v>
      </c>
      <c r="C327" s="48" t="s">
        <v>739</v>
      </c>
      <c r="D327" s="48">
        <v>673</v>
      </c>
      <c r="E327" s="48">
        <v>1346</v>
      </c>
      <c r="F327" s="51">
        <f>SUMIF(Parts_Purchase[[#All],[Part Code]],'Inventory Check'!A327,Parts_Purchase[[#All],[Qty In]])</f>
        <v>2</v>
      </c>
      <c r="G327" s="51">
        <f>SUMIF(Job_Cards[[#All],[Part Code Issued]],'Inventory Check'!A327,Job_Cards[[#All],[Part Qty]])</f>
        <v>0</v>
      </c>
      <c r="H327" s="51">
        <f t="shared" si="22"/>
        <v>2</v>
      </c>
      <c r="I327" s="52">
        <f t="shared" si="23"/>
        <v>1346</v>
      </c>
    </row>
    <row r="328" spans="1:9" x14ac:dyDescent="0.35">
      <c r="A328" s="48" t="s">
        <v>1284</v>
      </c>
      <c r="B328" s="48" t="s">
        <v>1285</v>
      </c>
      <c r="C328" s="48" t="s">
        <v>739</v>
      </c>
      <c r="D328" s="48">
        <v>673</v>
      </c>
      <c r="E328" s="48">
        <v>1346</v>
      </c>
      <c r="F328" s="51">
        <f>SUMIF(Parts_Purchase[[#All],[Part Code]],'Inventory Check'!A328,Parts_Purchase[[#All],[Qty In]])</f>
        <v>2</v>
      </c>
      <c r="G328" s="51">
        <f>SUMIF(Job_Cards[[#All],[Part Code Issued]],'Inventory Check'!A328,Job_Cards[[#All],[Part Qty]])</f>
        <v>0</v>
      </c>
      <c r="H328" s="51">
        <f t="shared" si="22"/>
        <v>2</v>
      </c>
      <c r="I328" s="52">
        <f t="shared" si="23"/>
        <v>1346</v>
      </c>
    </row>
    <row r="329" spans="1:9" x14ac:dyDescent="0.35">
      <c r="A329" s="48" t="s">
        <v>1092</v>
      </c>
      <c r="B329" s="48" t="s">
        <v>1683</v>
      </c>
      <c r="C329" s="48" t="s">
        <v>739</v>
      </c>
      <c r="D329" s="48">
        <v>20303</v>
      </c>
      <c r="E329" s="48">
        <v>20303</v>
      </c>
      <c r="F329" s="51">
        <f>SUMIF(Parts_Purchase[[#All],[Part Code]],'Inventory Check'!A329,Parts_Purchase[[#All],[Qty In]])</f>
        <v>1</v>
      </c>
      <c r="G329" s="51">
        <f>SUMIF(Job_Cards[[#All],[Part Code Issued]],'Inventory Check'!A329,Job_Cards[[#All],[Part Qty]])</f>
        <v>0</v>
      </c>
      <c r="H329" s="51">
        <f t="shared" si="22"/>
        <v>1</v>
      </c>
      <c r="I329" s="52">
        <f t="shared" si="23"/>
        <v>20303</v>
      </c>
    </row>
    <row r="330" spans="1:9" x14ac:dyDescent="0.35">
      <c r="A330" s="48" t="s">
        <v>150</v>
      </c>
      <c r="B330" s="48" t="s">
        <v>398</v>
      </c>
      <c r="C330" s="48" t="s">
        <v>739</v>
      </c>
      <c r="D330" s="48">
        <v>18419</v>
      </c>
      <c r="E330" s="48">
        <v>18419</v>
      </c>
      <c r="F330" s="51">
        <f>SUMIF(Parts_Purchase[[#All],[Part Code]],'Inventory Check'!A330,Parts_Purchase[[#All],[Qty In]])</f>
        <v>1</v>
      </c>
      <c r="G330" s="51">
        <f>SUMIF(Job_Cards[[#All],[Part Code Issued]],'Inventory Check'!A330,Job_Cards[[#All],[Part Qty]])</f>
        <v>0</v>
      </c>
      <c r="H330" s="51">
        <f t="shared" si="22"/>
        <v>1</v>
      </c>
      <c r="I330" s="52">
        <f t="shared" si="23"/>
        <v>18419</v>
      </c>
    </row>
    <row r="331" spans="1:9" x14ac:dyDescent="0.35">
      <c r="A331" s="48" t="s">
        <v>1701</v>
      </c>
      <c r="B331" s="48" t="s">
        <v>1720</v>
      </c>
      <c r="C331" s="48" t="s">
        <v>739</v>
      </c>
      <c r="D331" s="48">
        <v>7713</v>
      </c>
      <c r="E331" s="48">
        <v>7713</v>
      </c>
      <c r="F331" s="51">
        <f>SUMIF(Parts_Purchase[[#All],[Part Code]],'Inventory Check'!A331,Parts_Purchase[[#All],[Qty In]])</f>
        <v>1</v>
      </c>
      <c r="G331" s="51">
        <f>SUMIF(Job_Cards[[#All],[Part Code Issued]],'Inventory Check'!A331,Job_Cards[[#All],[Part Qty]])</f>
        <v>0</v>
      </c>
      <c r="H331" s="51">
        <f t="shared" si="22"/>
        <v>1</v>
      </c>
      <c r="I331" s="52">
        <f t="shared" si="23"/>
        <v>7713</v>
      </c>
    </row>
    <row r="332" spans="1:9" x14ac:dyDescent="0.35">
      <c r="A332" s="48" t="s">
        <v>108</v>
      </c>
      <c r="B332" s="48" t="s">
        <v>383</v>
      </c>
      <c r="C332" s="48" t="s">
        <v>1038</v>
      </c>
      <c r="D332" s="48">
        <v>310</v>
      </c>
      <c r="E332" s="48">
        <v>930</v>
      </c>
      <c r="F332" s="51">
        <f>SUMIF(Parts_Purchase[[#All],[Part Code]],'Inventory Check'!A332,Parts_Purchase[[#All],[Qty In]])</f>
        <v>3</v>
      </c>
      <c r="G332" s="51">
        <f>SUMIF(Job_Cards[[#All],[Part Code Issued]],'Inventory Check'!A332,Job_Cards[[#All],[Part Qty]])</f>
        <v>0</v>
      </c>
      <c r="H332" s="51">
        <f t="shared" ref="H332:H337" si="24">F332-G332</f>
        <v>3</v>
      </c>
      <c r="I332" s="52">
        <f t="shared" ref="I332:I337" si="25">IFERROR(H332*D332,0)</f>
        <v>930</v>
      </c>
    </row>
    <row r="333" spans="1:9" x14ac:dyDescent="0.35">
      <c r="A333" s="48" t="s">
        <v>440</v>
      </c>
      <c r="B333" s="48" t="s">
        <v>579</v>
      </c>
      <c r="C333" s="48" t="s">
        <v>739</v>
      </c>
      <c r="D333" s="48">
        <v>2456</v>
      </c>
      <c r="E333" s="48">
        <v>4912</v>
      </c>
      <c r="F333" s="51">
        <f>SUMIF(Parts_Purchase[[#All],[Part Code]],'Inventory Check'!A333,Parts_Purchase[[#All],[Qty In]])</f>
        <v>2</v>
      </c>
      <c r="G333" s="51">
        <f>SUMIF(Job_Cards[[#All],[Part Code Issued]],'Inventory Check'!A333,Job_Cards[[#All],[Part Qty]])</f>
        <v>1</v>
      </c>
      <c r="H333" s="51">
        <f t="shared" si="24"/>
        <v>1</v>
      </c>
      <c r="I333" s="52">
        <f t="shared" si="25"/>
        <v>2456</v>
      </c>
    </row>
    <row r="334" spans="1:9" x14ac:dyDescent="0.35">
      <c r="A334" s="48" t="s">
        <v>505</v>
      </c>
      <c r="B334" s="48" t="s">
        <v>506</v>
      </c>
      <c r="C334" s="48" t="s">
        <v>735</v>
      </c>
      <c r="D334" s="48">
        <v>257</v>
      </c>
      <c r="E334" s="48">
        <v>3084</v>
      </c>
      <c r="F334" s="51">
        <f>SUMIF(Parts_Purchase[[#All],[Part Code]],'Inventory Check'!A334,Parts_Purchase[[#All],[Qty In]])</f>
        <v>12</v>
      </c>
      <c r="G334" s="51">
        <f>SUMIF(Job_Cards[[#All],[Part Code Issued]],'Inventory Check'!A334,Job_Cards[[#All],[Part Qty]])</f>
        <v>7</v>
      </c>
      <c r="H334" s="51">
        <f t="shared" si="24"/>
        <v>5</v>
      </c>
      <c r="I334" s="52">
        <f t="shared" si="25"/>
        <v>1285</v>
      </c>
    </row>
    <row r="335" spans="1:9" x14ac:dyDescent="0.35">
      <c r="A335" s="48" t="s">
        <v>503</v>
      </c>
      <c r="B335" s="48" t="s">
        <v>504</v>
      </c>
      <c r="C335" s="48" t="s">
        <v>735</v>
      </c>
      <c r="D335" s="48">
        <v>257</v>
      </c>
      <c r="E335" s="48">
        <v>3855</v>
      </c>
      <c r="F335" s="51">
        <f>SUMIF(Parts_Purchase[[#All],[Part Code]],'Inventory Check'!A335,Parts_Purchase[[#All],[Qty In]])</f>
        <v>15</v>
      </c>
      <c r="G335" s="51">
        <f>SUMIF(Job_Cards[[#All],[Part Code Issued]],'Inventory Check'!A335,Job_Cards[[#All],[Part Qty]])</f>
        <v>3</v>
      </c>
      <c r="H335" s="51">
        <f t="shared" si="24"/>
        <v>12</v>
      </c>
      <c r="I335" s="52">
        <f t="shared" si="25"/>
        <v>3084</v>
      </c>
    </row>
    <row r="336" spans="1:9" x14ac:dyDescent="0.35">
      <c r="A336" s="48" t="s">
        <v>527</v>
      </c>
      <c r="B336" s="48" t="s">
        <v>528</v>
      </c>
      <c r="C336" s="48" t="s">
        <v>1028</v>
      </c>
      <c r="D336" s="48">
        <v>124</v>
      </c>
      <c r="E336" s="48">
        <v>1860</v>
      </c>
      <c r="F336" s="51">
        <f>SUMIF(Parts_Purchase[[#All],[Part Code]],'Inventory Check'!A336,Parts_Purchase[[#All],[Qty In]])</f>
        <v>15</v>
      </c>
      <c r="G336" s="51">
        <f>SUMIF(Job_Cards[[#All],[Part Code Issued]],'Inventory Check'!A336,Job_Cards[[#All],[Part Qty]])</f>
        <v>5</v>
      </c>
      <c r="H336" s="51">
        <f t="shared" si="24"/>
        <v>10</v>
      </c>
      <c r="I336" s="52">
        <f t="shared" si="25"/>
        <v>1240</v>
      </c>
    </row>
    <row r="337" spans="1:9" x14ac:dyDescent="0.35">
      <c r="A337" s="48" t="s">
        <v>529</v>
      </c>
      <c r="B337" s="48" t="s">
        <v>530</v>
      </c>
      <c r="C337" s="48" t="s">
        <v>1025</v>
      </c>
      <c r="D337" s="48">
        <v>480</v>
      </c>
      <c r="E337" s="48">
        <v>480</v>
      </c>
      <c r="F337" s="51">
        <f>SUMIF(Parts_Purchase[[#All],[Part Code]],'Inventory Check'!A337,Parts_Purchase[[#All],[Qty In]])</f>
        <v>1</v>
      </c>
      <c r="G337" s="51">
        <f>SUMIF(Job_Cards[[#All],[Part Code Issued]],'Inventory Check'!A337,Job_Cards[[#All],[Part Qty]])</f>
        <v>0</v>
      </c>
      <c r="H337" s="51">
        <f t="shared" si="24"/>
        <v>1</v>
      </c>
      <c r="I337" s="52">
        <f t="shared" si="25"/>
        <v>480</v>
      </c>
    </row>
    <row r="338" spans="1:9" x14ac:dyDescent="0.35">
      <c r="A338" s="48" t="s">
        <v>701</v>
      </c>
      <c r="B338" s="48" t="s">
        <v>660</v>
      </c>
      <c r="C338" s="48" t="s">
        <v>1029</v>
      </c>
      <c r="D338" s="48">
        <v>214</v>
      </c>
      <c r="E338" s="48">
        <v>1284</v>
      </c>
      <c r="F338" s="51">
        <f>SUMIF(Parts_Purchase[[#All],[Part Code]],'Inventory Check'!A338,Parts_Purchase[[#All],[Qty In]])</f>
        <v>6</v>
      </c>
      <c r="G338" s="51">
        <f>SUMIF(Job_Cards[[#All],[Part Code Issued]],'Inventory Check'!A338,Job_Cards[[#All],[Part Qty]])</f>
        <v>2</v>
      </c>
      <c r="H338" s="51">
        <f t="shared" ref="H338:H368" si="26">F338-G338</f>
        <v>4</v>
      </c>
      <c r="I338" s="52">
        <f t="shared" ref="I338:I368" si="27">IFERROR(H338*D338,0)</f>
        <v>856</v>
      </c>
    </row>
    <row r="339" spans="1:9" x14ac:dyDescent="0.35">
      <c r="A339" s="48" t="s">
        <v>665</v>
      </c>
      <c r="B339" s="48" t="s">
        <v>666</v>
      </c>
      <c r="C339" s="48" t="s">
        <v>1026</v>
      </c>
      <c r="D339" s="48">
        <v>146</v>
      </c>
      <c r="E339" s="48">
        <v>730</v>
      </c>
      <c r="F339" s="51">
        <f>SUMIF(Parts_Purchase[[#All],[Part Code]],'Inventory Check'!A339,Parts_Purchase[[#All],[Qty In]])</f>
        <v>5</v>
      </c>
      <c r="G339" s="51">
        <f>SUMIF(Job_Cards[[#All],[Part Code Issued]],'Inventory Check'!A339,Job_Cards[[#All],[Part Qty]])</f>
        <v>1</v>
      </c>
      <c r="H339" s="51">
        <f t="shared" si="26"/>
        <v>4</v>
      </c>
      <c r="I339" s="52">
        <f t="shared" si="27"/>
        <v>584</v>
      </c>
    </row>
    <row r="340" spans="1:9" x14ac:dyDescent="0.35">
      <c r="A340" s="48" t="s">
        <v>100</v>
      </c>
      <c r="B340" s="48" t="s">
        <v>708</v>
      </c>
      <c r="C340" s="48" t="s">
        <v>715</v>
      </c>
      <c r="D340" s="48">
        <v>2824</v>
      </c>
      <c r="E340" s="48">
        <v>8472</v>
      </c>
      <c r="F340" s="51">
        <f>SUMIF(Parts_Purchase[[#All],[Part Code]],'Inventory Check'!A340,Parts_Purchase[[#All],[Qty In]])</f>
        <v>3</v>
      </c>
      <c r="G340" s="51">
        <f>SUMIF(Job_Cards[[#All],[Part Code Issued]],'Inventory Check'!A340,Job_Cards[[#All],[Part Qty]])</f>
        <v>1</v>
      </c>
      <c r="H340" s="51">
        <f t="shared" si="26"/>
        <v>2</v>
      </c>
      <c r="I340" s="52">
        <f t="shared" si="27"/>
        <v>5648</v>
      </c>
    </row>
    <row r="341" spans="1:9" x14ac:dyDescent="0.35">
      <c r="A341" s="48" t="s">
        <v>310</v>
      </c>
      <c r="B341" s="48" t="s">
        <v>325</v>
      </c>
      <c r="C341" s="48" t="s">
        <v>1040</v>
      </c>
      <c r="D341" s="48">
        <v>3398</v>
      </c>
      <c r="E341" s="48">
        <v>13592</v>
      </c>
      <c r="F341" s="51">
        <f>SUMIF(Parts_Purchase[[#All],[Part Code]],'Inventory Check'!A341,Parts_Purchase[[#All],[Qty In]])</f>
        <v>4</v>
      </c>
      <c r="G341" s="51">
        <f>SUMIF(Job_Cards[[#All],[Part Code Issued]],'Inventory Check'!A341,Job_Cards[[#All],[Part Qty]])</f>
        <v>2</v>
      </c>
      <c r="H341" s="51">
        <f t="shared" si="26"/>
        <v>2</v>
      </c>
      <c r="I341" s="52">
        <f t="shared" si="27"/>
        <v>6796</v>
      </c>
    </row>
    <row r="342" spans="1:9" x14ac:dyDescent="0.35">
      <c r="A342" s="48" t="s">
        <v>300</v>
      </c>
      <c r="B342" s="48" t="s">
        <v>304</v>
      </c>
      <c r="C342" s="48" t="s">
        <v>714</v>
      </c>
      <c r="D342" s="48">
        <v>8339</v>
      </c>
      <c r="E342" s="48">
        <v>16678</v>
      </c>
      <c r="F342" s="51">
        <f>SUMIF(Parts_Purchase[[#All],[Part Code]],'Inventory Check'!A342,Parts_Purchase[[#All],[Qty In]])</f>
        <v>2</v>
      </c>
      <c r="G342" s="51">
        <f>SUMIF(Job_Cards[[#All],[Part Code Issued]],'Inventory Check'!A342,Job_Cards[[#All],[Part Qty]])</f>
        <v>1</v>
      </c>
      <c r="H342" s="51">
        <f t="shared" si="26"/>
        <v>1</v>
      </c>
      <c r="I342" s="52">
        <f t="shared" si="27"/>
        <v>8339</v>
      </c>
    </row>
    <row r="343" spans="1:9" x14ac:dyDescent="0.35">
      <c r="A343" s="48" t="s">
        <v>117</v>
      </c>
      <c r="B343" s="48" t="s">
        <v>389</v>
      </c>
      <c r="C343" s="48" t="s">
        <v>738</v>
      </c>
      <c r="D343" s="48">
        <v>2247</v>
      </c>
      <c r="E343" s="48">
        <v>38199</v>
      </c>
      <c r="F343" s="51">
        <f>SUMIF(Parts_Purchase[[#All],[Part Code]],'Inventory Check'!A343,Parts_Purchase[[#All],[Qty In]])</f>
        <v>17</v>
      </c>
      <c r="G343" s="51">
        <f>SUMIF(Job_Cards[[#All],[Part Code Issued]],'Inventory Check'!A343,Job_Cards[[#All],[Part Qty]])</f>
        <v>13</v>
      </c>
      <c r="H343" s="51">
        <f t="shared" si="26"/>
        <v>4</v>
      </c>
      <c r="I343" s="52">
        <f t="shared" si="27"/>
        <v>8988</v>
      </c>
    </row>
    <row r="344" spans="1:9" x14ac:dyDescent="0.35">
      <c r="A344" s="48" t="s">
        <v>102</v>
      </c>
      <c r="B344" s="48" t="s">
        <v>709</v>
      </c>
      <c r="C344" s="48" t="s">
        <v>728</v>
      </c>
      <c r="D344" s="48">
        <v>301</v>
      </c>
      <c r="E344" s="48">
        <v>6622</v>
      </c>
      <c r="F344" s="51">
        <f>SUMIF(Parts_Purchase[[#All],[Part Code]],'Inventory Check'!A344,Parts_Purchase[[#All],[Qty In]])</f>
        <v>22</v>
      </c>
      <c r="G344" s="51">
        <f>SUMIF(Job_Cards[[#All],[Part Code Issued]],'Inventory Check'!A344,Job_Cards[[#All],[Part Qty]])</f>
        <v>13</v>
      </c>
      <c r="H344" s="51">
        <f t="shared" si="26"/>
        <v>9</v>
      </c>
      <c r="I344" s="52">
        <f t="shared" si="27"/>
        <v>2709</v>
      </c>
    </row>
    <row r="345" spans="1:9" x14ac:dyDescent="0.35">
      <c r="A345" s="48" t="s">
        <v>1431</v>
      </c>
      <c r="B345" s="48" t="s">
        <v>1440</v>
      </c>
      <c r="C345" s="48" t="s">
        <v>739</v>
      </c>
      <c r="D345" s="48">
        <v>1821</v>
      </c>
      <c r="E345" s="48">
        <v>5463</v>
      </c>
      <c r="F345" s="51">
        <f>SUMIF(Parts_Purchase[[#All],[Part Code]],'Inventory Check'!A345,Parts_Purchase[[#All],[Qty In]])</f>
        <v>3</v>
      </c>
      <c r="G345" s="51">
        <f>SUMIF(Job_Cards[[#All],[Part Code Issued]],'Inventory Check'!A345,Job_Cards[[#All],[Part Qty]])</f>
        <v>2</v>
      </c>
      <c r="H345" s="51">
        <f t="shared" si="26"/>
        <v>1</v>
      </c>
      <c r="I345" s="52">
        <f t="shared" si="27"/>
        <v>1821</v>
      </c>
    </row>
    <row r="346" spans="1:9" x14ac:dyDescent="0.35">
      <c r="A346" s="48" t="s">
        <v>172</v>
      </c>
      <c r="B346" s="48" t="s">
        <v>710</v>
      </c>
      <c r="C346" s="48" t="s">
        <v>738</v>
      </c>
      <c r="D346" s="48">
        <v>2296</v>
      </c>
      <c r="E346" s="48">
        <v>50512</v>
      </c>
      <c r="F346" s="51">
        <f>SUMIF(Parts_Purchase[[#All],[Part Code]],'Inventory Check'!A346,Parts_Purchase[[#All],[Qty In]])</f>
        <v>22</v>
      </c>
      <c r="G346" s="51">
        <f>SUMIF(Job_Cards[[#All],[Part Code Issued]],'Inventory Check'!A346,Job_Cards[[#All],[Part Qty]])</f>
        <v>17</v>
      </c>
      <c r="H346" s="51">
        <f t="shared" si="26"/>
        <v>5</v>
      </c>
      <c r="I346" s="52">
        <f t="shared" si="27"/>
        <v>11480</v>
      </c>
    </row>
    <row r="347" spans="1:9" x14ac:dyDescent="0.35">
      <c r="A347" s="48" t="s">
        <v>371</v>
      </c>
      <c r="B347" s="48" t="s">
        <v>379</v>
      </c>
      <c r="C347" s="48" t="s">
        <v>746</v>
      </c>
      <c r="D347" s="48">
        <v>1093</v>
      </c>
      <c r="E347" s="48">
        <v>4372</v>
      </c>
      <c r="F347" s="51">
        <f>SUMIF(Parts_Purchase[[#All],[Part Code]],'Inventory Check'!A347,Parts_Purchase[[#All],[Qty In]])</f>
        <v>4</v>
      </c>
      <c r="G347" s="51">
        <f>SUMIF(Job_Cards[[#All],[Part Code Issued]],'Inventory Check'!A347,Job_Cards[[#All],[Part Qty]])</f>
        <v>0</v>
      </c>
      <c r="H347" s="51">
        <f t="shared" si="26"/>
        <v>4</v>
      </c>
      <c r="I347" s="52">
        <f t="shared" si="27"/>
        <v>4372</v>
      </c>
    </row>
    <row r="348" spans="1:9" x14ac:dyDescent="0.35">
      <c r="A348" s="48" t="s">
        <v>370</v>
      </c>
      <c r="B348" s="48" t="s">
        <v>1057</v>
      </c>
      <c r="C348" s="48" t="s">
        <v>746</v>
      </c>
      <c r="D348" s="48">
        <v>1093</v>
      </c>
      <c r="E348" s="48">
        <v>4372</v>
      </c>
      <c r="F348" s="51">
        <f>SUMIF(Parts_Purchase[[#All],[Part Code]],'Inventory Check'!A348,Parts_Purchase[[#All],[Qty In]])</f>
        <v>4</v>
      </c>
      <c r="G348" s="51">
        <f>SUMIF(Job_Cards[[#All],[Part Code Issued]],'Inventory Check'!A348,Job_Cards[[#All],[Part Qty]])</f>
        <v>0</v>
      </c>
      <c r="H348" s="51">
        <f t="shared" si="26"/>
        <v>4</v>
      </c>
      <c r="I348" s="52">
        <f t="shared" si="27"/>
        <v>4372</v>
      </c>
    </row>
    <row r="349" spans="1:9" x14ac:dyDescent="0.35">
      <c r="A349" s="48" t="s">
        <v>1218</v>
      </c>
      <c r="B349" s="48" t="s">
        <v>1219</v>
      </c>
      <c r="C349" s="48" t="s">
        <v>740</v>
      </c>
      <c r="D349" s="48">
        <v>316</v>
      </c>
      <c r="E349" s="48">
        <v>316</v>
      </c>
      <c r="F349" s="51">
        <f>SUMIF(Parts_Purchase[[#All],[Part Code]],'Inventory Check'!A349,Parts_Purchase[[#All],[Qty In]])</f>
        <v>1</v>
      </c>
      <c r="G349" s="51">
        <f>SUMIF(Job_Cards[[#All],[Part Code Issued]],'Inventory Check'!A349,Job_Cards[[#All],[Part Qty]])</f>
        <v>0</v>
      </c>
      <c r="H349" s="51">
        <f t="shared" si="26"/>
        <v>1</v>
      </c>
      <c r="I349" s="52">
        <f t="shared" si="27"/>
        <v>316</v>
      </c>
    </row>
    <row r="350" spans="1:9" x14ac:dyDescent="0.35">
      <c r="A350" s="48" t="s">
        <v>607</v>
      </c>
      <c r="B350" s="48" t="s">
        <v>608</v>
      </c>
      <c r="C350" s="48" t="s">
        <v>713</v>
      </c>
      <c r="D350" s="48">
        <v>721</v>
      </c>
      <c r="E350" s="48">
        <v>721</v>
      </c>
      <c r="F350" s="51">
        <f>SUMIF(Parts_Purchase[[#All],[Part Code]],'Inventory Check'!A350,Parts_Purchase[[#All],[Qty In]])</f>
        <v>1</v>
      </c>
      <c r="G350" s="51">
        <f>SUMIF(Job_Cards[[#All],[Part Code Issued]],'Inventory Check'!A350,Job_Cards[[#All],[Part Qty]])</f>
        <v>0</v>
      </c>
      <c r="H350" s="51">
        <f t="shared" si="26"/>
        <v>1</v>
      </c>
      <c r="I350" s="52">
        <f t="shared" si="27"/>
        <v>721</v>
      </c>
    </row>
    <row r="351" spans="1:9" x14ac:dyDescent="0.35">
      <c r="A351" s="48" t="s">
        <v>961</v>
      </c>
      <c r="B351" s="48" t="s">
        <v>962</v>
      </c>
      <c r="C351" s="48" t="s">
        <v>713</v>
      </c>
      <c r="D351" s="48">
        <v>683</v>
      </c>
      <c r="E351" s="48">
        <v>683</v>
      </c>
      <c r="F351" s="51">
        <f>SUMIF(Parts_Purchase[[#All],[Part Code]],'Inventory Check'!A351,Parts_Purchase[[#All],[Qty In]])</f>
        <v>1</v>
      </c>
      <c r="G351" s="51">
        <f>SUMIF(Job_Cards[[#All],[Part Code Issued]],'Inventory Check'!A351,Job_Cards[[#All],[Part Qty]])</f>
        <v>0</v>
      </c>
      <c r="H351" s="51">
        <f t="shared" si="26"/>
        <v>1</v>
      </c>
      <c r="I351" s="52">
        <f t="shared" si="27"/>
        <v>683</v>
      </c>
    </row>
    <row r="352" spans="1:9" x14ac:dyDescent="0.35">
      <c r="A352" s="48" t="s">
        <v>820</v>
      </c>
      <c r="B352" s="48" t="s">
        <v>821</v>
      </c>
      <c r="C352" s="48" t="s">
        <v>713</v>
      </c>
      <c r="D352" s="48">
        <v>1383</v>
      </c>
      <c r="E352" s="48">
        <v>1383</v>
      </c>
      <c r="F352" s="51">
        <f>SUMIF(Parts_Purchase[[#All],[Part Code]],'Inventory Check'!A352,Parts_Purchase[[#All],[Qty In]])</f>
        <v>1</v>
      </c>
      <c r="G352" s="51">
        <f>SUMIF(Job_Cards[[#All],[Part Code Issued]],'Inventory Check'!A352,Job_Cards[[#All],[Part Qty]])</f>
        <v>1</v>
      </c>
      <c r="H352" s="51">
        <f t="shared" si="26"/>
        <v>0</v>
      </c>
      <c r="I352" s="52">
        <f t="shared" si="27"/>
        <v>0</v>
      </c>
    </row>
    <row r="353" spans="1:9" x14ac:dyDescent="0.35">
      <c r="A353" s="48" t="s">
        <v>822</v>
      </c>
      <c r="B353" s="48" t="s">
        <v>823</v>
      </c>
      <c r="C353" s="48" t="s">
        <v>713</v>
      </c>
      <c r="D353" s="48">
        <v>894</v>
      </c>
      <c r="E353" s="48">
        <v>894</v>
      </c>
      <c r="F353" s="51">
        <f>SUMIF(Parts_Purchase[[#All],[Part Code]],'Inventory Check'!A353,Parts_Purchase[[#All],[Qty In]])</f>
        <v>1</v>
      </c>
      <c r="G353" s="51">
        <f>SUMIF(Job_Cards[[#All],[Part Code Issued]],'Inventory Check'!A353,Job_Cards[[#All],[Part Qty]])</f>
        <v>1</v>
      </c>
      <c r="H353" s="51">
        <f t="shared" si="26"/>
        <v>0</v>
      </c>
      <c r="I353" s="52">
        <f t="shared" si="27"/>
        <v>0</v>
      </c>
    </row>
    <row r="354" spans="1:9" x14ac:dyDescent="0.35">
      <c r="A354" s="48" t="s">
        <v>606</v>
      </c>
      <c r="B354" s="48" t="s">
        <v>824</v>
      </c>
      <c r="C354" s="48" t="s">
        <v>713</v>
      </c>
      <c r="D354" s="48">
        <v>1579</v>
      </c>
      <c r="E354" s="48">
        <v>7895</v>
      </c>
      <c r="F354" s="51">
        <f>SUMIF(Parts_Purchase[[#All],[Part Code]],'Inventory Check'!A354,Parts_Purchase[[#All],[Qty In]])</f>
        <v>5</v>
      </c>
      <c r="G354" s="51">
        <f>SUMIF(Job_Cards[[#All],[Part Code Issued]],'Inventory Check'!A354,Job_Cards[[#All],[Part Qty]])</f>
        <v>2</v>
      </c>
      <c r="H354" s="51">
        <f t="shared" si="26"/>
        <v>3</v>
      </c>
      <c r="I354" s="52">
        <f t="shared" si="27"/>
        <v>4737</v>
      </c>
    </row>
    <row r="355" spans="1:9" x14ac:dyDescent="0.35">
      <c r="A355" s="48" t="s">
        <v>600</v>
      </c>
      <c r="B355" s="48" t="s">
        <v>601</v>
      </c>
      <c r="C355" s="48" t="s">
        <v>719</v>
      </c>
      <c r="D355" s="48">
        <v>87</v>
      </c>
      <c r="E355" s="48">
        <v>174</v>
      </c>
      <c r="F355" s="51">
        <f>SUMIF(Parts_Purchase[[#All],[Part Code]],'Inventory Check'!A355,Parts_Purchase[[#All],[Qty In]])</f>
        <v>2</v>
      </c>
      <c r="G355" s="51">
        <f>SUMIF(Job_Cards[[#All],[Part Code Issued]],'Inventory Check'!A355,Job_Cards[[#All],[Part Qty]])</f>
        <v>2</v>
      </c>
      <c r="H355" s="51">
        <f t="shared" si="26"/>
        <v>0</v>
      </c>
      <c r="I355" s="52">
        <f t="shared" si="27"/>
        <v>0</v>
      </c>
    </row>
    <row r="356" spans="1:9" x14ac:dyDescent="0.35">
      <c r="A356" s="48" t="s">
        <v>303</v>
      </c>
      <c r="B356" s="48" t="s">
        <v>307</v>
      </c>
      <c r="C356" s="48" t="s">
        <v>1070</v>
      </c>
      <c r="D356" s="48">
        <v>268</v>
      </c>
      <c r="E356" s="48">
        <v>268</v>
      </c>
      <c r="F356" s="51">
        <f>SUMIF(Parts_Purchase[[#All],[Part Code]],'Inventory Check'!A356,Parts_Purchase[[#All],[Qty In]])</f>
        <v>1</v>
      </c>
      <c r="G356" s="51">
        <f>SUMIF(Job_Cards[[#All],[Part Code Issued]],'Inventory Check'!A356,Job_Cards[[#All],[Part Qty]])</f>
        <v>0</v>
      </c>
      <c r="H356" s="51">
        <f t="shared" si="26"/>
        <v>1</v>
      </c>
      <c r="I356" s="52">
        <f t="shared" si="27"/>
        <v>268</v>
      </c>
    </row>
    <row r="357" spans="1:9" x14ac:dyDescent="0.35">
      <c r="A357" s="48" t="s">
        <v>315</v>
      </c>
      <c r="B357" s="48" t="s">
        <v>341</v>
      </c>
      <c r="C357" s="48" t="s">
        <v>713</v>
      </c>
      <c r="D357" s="48">
        <v>70</v>
      </c>
      <c r="E357" s="48">
        <v>420</v>
      </c>
      <c r="F357" s="51">
        <f>SUMIF(Parts_Purchase[[#All],[Part Code]],'Inventory Check'!A357,Parts_Purchase[[#All],[Qty In]])</f>
        <v>6</v>
      </c>
      <c r="G357" s="51">
        <f>SUMIF(Job_Cards[[#All],[Part Code Issued]],'Inventory Check'!A357,Job_Cards[[#All],[Part Qty]])</f>
        <v>2</v>
      </c>
      <c r="H357" s="51">
        <f t="shared" si="26"/>
        <v>4</v>
      </c>
      <c r="I357" s="52">
        <f t="shared" si="27"/>
        <v>280</v>
      </c>
    </row>
    <row r="358" spans="1:9" x14ac:dyDescent="0.35">
      <c r="A358" s="48" t="s">
        <v>807</v>
      </c>
      <c r="B358" s="48" t="s">
        <v>808</v>
      </c>
      <c r="C358" s="48" t="s">
        <v>713</v>
      </c>
      <c r="D358" s="48">
        <v>1829</v>
      </c>
      <c r="E358" s="48">
        <v>7316</v>
      </c>
      <c r="F358" s="51">
        <f>SUMIF(Parts_Purchase[[#All],[Part Code]],'Inventory Check'!A358,Parts_Purchase[[#All],[Qty In]])</f>
        <v>4</v>
      </c>
      <c r="G358" s="51">
        <f>SUMIF(Job_Cards[[#All],[Part Code Issued]],'Inventory Check'!A358,Job_Cards[[#All],[Part Qty]])</f>
        <v>2</v>
      </c>
      <c r="H358" s="51">
        <f t="shared" si="26"/>
        <v>2</v>
      </c>
      <c r="I358" s="52">
        <f t="shared" si="27"/>
        <v>3658</v>
      </c>
    </row>
    <row r="359" spans="1:9" x14ac:dyDescent="0.35">
      <c r="A359" s="48" t="s">
        <v>472</v>
      </c>
      <c r="B359" s="48" t="s">
        <v>653</v>
      </c>
      <c r="C359" s="48" t="s">
        <v>736</v>
      </c>
      <c r="D359" s="48">
        <v>1880</v>
      </c>
      <c r="E359" s="48">
        <v>18800</v>
      </c>
      <c r="F359" s="51">
        <f>SUMIF(Parts_Purchase[[#All],[Part Code]],'Inventory Check'!A359,Parts_Purchase[[#All],[Qty In]])</f>
        <v>10</v>
      </c>
      <c r="G359" s="51">
        <f>SUMIF(Job_Cards[[#All],[Part Code Issued]],'Inventory Check'!A359,Job_Cards[[#All],[Part Qty]])</f>
        <v>4</v>
      </c>
      <c r="H359" s="51">
        <f t="shared" si="26"/>
        <v>6</v>
      </c>
      <c r="I359" s="52">
        <f t="shared" si="27"/>
        <v>11280</v>
      </c>
    </row>
    <row r="360" spans="1:9" x14ac:dyDescent="0.35">
      <c r="A360" s="48" t="s">
        <v>428</v>
      </c>
      <c r="B360" s="48" t="s">
        <v>895</v>
      </c>
      <c r="C360" s="48" t="s">
        <v>736</v>
      </c>
      <c r="D360" s="48">
        <v>2936</v>
      </c>
      <c r="E360" s="48">
        <v>11744</v>
      </c>
      <c r="F360" s="51">
        <f>SUMIF(Parts_Purchase[[#All],[Part Code]],'Inventory Check'!A360,Parts_Purchase[[#All],[Qty In]])</f>
        <v>4</v>
      </c>
      <c r="G360" s="51">
        <f>SUMIF(Job_Cards[[#All],[Part Code Issued]],'Inventory Check'!A360,Job_Cards[[#All],[Part Qty]])</f>
        <v>1</v>
      </c>
      <c r="H360" s="51">
        <f t="shared" si="26"/>
        <v>3</v>
      </c>
      <c r="I360" s="52">
        <f t="shared" si="27"/>
        <v>8808</v>
      </c>
    </row>
    <row r="361" spans="1:9" x14ac:dyDescent="0.35">
      <c r="A361" s="48" t="s">
        <v>511</v>
      </c>
      <c r="B361" s="48" t="s">
        <v>512</v>
      </c>
      <c r="C361" s="48" t="s">
        <v>729</v>
      </c>
      <c r="D361" s="48">
        <v>1202</v>
      </c>
      <c r="E361" s="48">
        <v>8414</v>
      </c>
      <c r="F361" s="51">
        <f>SUMIF(Parts_Purchase[[#All],[Part Code]],'Inventory Check'!A361,Parts_Purchase[[#All],[Qty In]])</f>
        <v>7</v>
      </c>
      <c r="G361" s="51">
        <f>SUMIF(Job_Cards[[#All],[Part Code Issued]],'Inventory Check'!A361,Job_Cards[[#All],[Part Qty]])</f>
        <v>4</v>
      </c>
      <c r="H361" s="51">
        <f t="shared" si="26"/>
        <v>3</v>
      </c>
      <c r="I361" s="52">
        <f t="shared" si="27"/>
        <v>3606</v>
      </c>
    </row>
    <row r="362" spans="1:9" x14ac:dyDescent="0.35">
      <c r="A362" s="48" t="s">
        <v>369</v>
      </c>
      <c r="B362" s="48" t="s">
        <v>340</v>
      </c>
      <c r="C362" s="48" t="s">
        <v>1021</v>
      </c>
      <c r="D362" s="48">
        <v>155</v>
      </c>
      <c r="E362" s="48">
        <v>2480</v>
      </c>
      <c r="F362" s="51">
        <f>SUMIF(Parts_Purchase[[#All],[Part Code]],'Inventory Check'!A362,Parts_Purchase[[#All],[Qty In]])</f>
        <v>16</v>
      </c>
      <c r="G362" s="51">
        <f>SUMIF(Job_Cards[[#All],[Part Code Issued]],'Inventory Check'!A362,Job_Cards[[#All],[Part Qty]])</f>
        <v>8</v>
      </c>
      <c r="H362" s="51">
        <f t="shared" si="26"/>
        <v>8</v>
      </c>
      <c r="I362" s="52">
        <f t="shared" si="27"/>
        <v>1240</v>
      </c>
    </row>
    <row r="363" spans="1:9" x14ac:dyDescent="0.35">
      <c r="A363" s="48" t="s">
        <v>509</v>
      </c>
      <c r="B363" s="48" t="s">
        <v>510</v>
      </c>
      <c r="C363" s="48" t="s">
        <v>729</v>
      </c>
      <c r="D363" s="48">
        <v>1202</v>
      </c>
      <c r="E363" s="48">
        <v>7212</v>
      </c>
      <c r="F363" s="51">
        <f>SUMIF(Parts_Purchase[[#All],[Part Code]],'Inventory Check'!A363,Parts_Purchase[[#All],[Qty In]])</f>
        <v>6</v>
      </c>
      <c r="G363" s="51">
        <f>SUMIF(Job_Cards[[#All],[Part Code Issued]],'Inventory Check'!A363,Job_Cards[[#All],[Part Qty]])</f>
        <v>4</v>
      </c>
      <c r="H363" s="51">
        <f t="shared" si="26"/>
        <v>2</v>
      </c>
      <c r="I363" s="52">
        <f t="shared" si="27"/>
        <v>2404</v>
      </c>
    </row>
    <row r="364" spans="1:9" x14ac:dyDescent="0.35">
      <c r="A364" s="48" t="s">
        <v>889</v>
      </c>
      <c r="B364" s="48" t="s">
        <v>890</v>
      </c>
      <c r="C364" s="48" t="s">
        <v>715</v>
      </c>
      <c r="D364" s="48">
        <v>1422</v>
      </c>
      <c r="E364" s="48">
        <v>1422</v>
      </c>
      <c r="F364" s="51">
        <f>SUMIF(Parts_Purchase[[#All],[Part Code]],'Inventory Check'!A364,Parts_Purchase[[#All],[Qty In]])</f>
        <v>1</v>
      </c>
      <c r="G364" s="51">
        <f>SUMIF(Job_Cards[[#All],[Part Code Issued]],'Inventory Check'!A364,Job_Cards[[#All],[Part Qty]])</f>
        <v>0</v>
      </c>
      <c r="H364" s="51">
        <f t="shared" si="26"/>
        <v>1</v>
      </c>
      <c r="I364" s="52">
        <f t="shared" si="27"/>
        <v>1422</v>
      </c>
    </row>
    <row r="365" spans="1:9" x14ac:dyDescent="0.35">
      <c r="A365" s="48" t="s">
        <v>433</v>
      </c>
      <c r="B365" s="48" t="s">
        <v>434</v>
      </c>
      <c r="C365" s="48" t="s">
        <v>1077</v>
      </c>
      <c r="D365" s="48">
        <v>390</v>
      </c>
      <c r="E365" s="48">
        <v>1170</v>
      </c>
      <c r="F365" s="51">
        <f>SUMIF(Parts_Purchase[[#All],[Part Code]],'Inventory Check'!A365,Parts_Purchase[[#All],[Qty In]])</f>
        <v>3</v>
      </c>
      <c r="G365" s="51">
        <f>SUMIF(Job_Cards[[#All],[Part Code Issued]],'Inventory Check'!A365,Job_Cards[[#All],[Part Qty]])</f>
        <v>2</v>
      </c>
      <c r="H365" s="51">
        <f t="shared" si="26"/>
        <v>1</v>
      </c>
      <c r="I365" s="52">
        <f t="shared" si="27"/>
        <v>390</v>
      </c>
    </row>
    <row r="366" spans="1:9" x14ac:dyDescent="0.35">
      <c r="A366" s="48" t="s">
        <v>1104</v>
      </c>
      <c r="B366" s="48" t="s">
        <v>340</v>
      </c>
      <c r="C366" s="48" t="s">
        <v>715</v>
      </c>
      <c r="D366" s="48">
        <v>1596</v>
      </c>
      <c r="E366" s="48">
        <v>1596</v>
      </c>
      <c r="F366" s="51">
        <f>SUMIF(Parts_Purchase[[#All],[Part Code]],'Inventory Check'!A366,Parts_Purchase[[#All],[Qty In]])</f>
        <v>1</v>
      </c>
      <c r="G366" s="51">
        <f>SUMIF(Job_Cards[[#All],[Part Code Issued]],'Inventory Check'!A366,Job_Cards[[#All],[Part Qty]])</f>
        <v>0</v>
      </c>
      <c r="H366" s="51">
        <f t="shared" si="26"/>
        <v>1</v>
      </c>
      <c r="I366" s="52">
        <f t="shared" si="27"/>
        <v>1596</v>
      </c>
    </row>
    <row r="367" spans="1:9" x14ac:dyDescent="0.35">
      <c r="A367" s="48" t="s">
        <v>1216</v>
      </c>
      <c r="B367" s="48" t="s">
        <v>1217</v>
      </c>
      <c r="C367" s="48" t="s">
        <v>1082</v>
      </c>
      <c r="D367" s="48">
        <v>3543</v>
      </c>
      <c r="E367" s="48">
        <v>3543</v>
      </c>
      <c r="F367" s="51">
        <f>SUMIF(Parts_Purchase[[#All],[Part Code]],'Inventory Check'!A367,Parts_Purchase[[#All],[Qty In]])</f>
        <v>1</v>
      </c>
      <c r="G367" s="51">
        <f>SUMIF(Job_Cards[[#All],[Part Code Issued]],'Inventory Check'!A367,Job_Cards[[#All],[Part Qty]])</f>
        <v>0</v>
      </c>
      <c r="H367" s="51">
        <f t="shared" si="26"/>
        <v>1</v>
      </c>
      <c r="I367" s="52">
        <f t="shared" si="27"/>
        <v>3543</v>
      </c>
    </row>
    <row r="368" spans="1:9" x14ac:dyDescent="0.35">
      <c r="A368" s="48" t="s">
        <v>973</v>
      </c>
      <c r="B368" s="48" t="s">
        <v>974</v>
      </c>
      <c r="C368" s="48" t="s">
        <v>740</v>
      </c>
      <c r="D368" s="48">
        <v>318</v>
      </c>
      <c r="E368" s="48">
        <v>2226</v>
      </c>
      <c r="F368" s="51">
        <f>SUMIF(Parts_Purchase[[#All],[Part Code]],'Inventory Check'!A368,Parts_Purchase[[#All],[Qty In]])</f>
        <v>7</v>
      </c>
      <c r="G368" s="51">
        <f>SUMIF(Job_Cards[[#All],[Part Code Issued]],'Inventory Check'!A368,Job_Cards[[#All],[Part Qty]])</f>
        <v>3</v>
      </c>
      <c r="H368" s="51">
        <f t="shared" si="26"/>
        <v>4</v>
      </c>
      <c r="I368" s="52">
        <f t="shared" si="27"/>
        <v>1272</v>
      </c>
    </row>
    <row r="369" spans="1:9" x14ac:dyDescent="0.35">
      <c r="A369" s="48" t="s">
        <v>975</v>
      </c>
      <c r="B369" s="48" t="s">
        <v>976</v>
      </c>
      <c r="C369" s="48" t="s">
        <v>740</v>
      </c>
      <c r="D369" s="48">
        <v>318</v>
      </c>
      <c r="E369" s="48">
        <v>2226</v>
      </c>
      <c r="F369" s="51">
        <f>SUMIF(Parts_Purchase[[#All],[Part Code]],'Inventory Check'!A369,Parts_Purchase[[#All],[Qty In]])</f>
        <v>7</v>
      </c>
      <c r="G369" s="51">
        <f>SUMIF(Job_Cards[[#All],[Part Code Issued]],'Inventory Check'!A369,Job_Cards[[#All],[Part Qty]])</f>
        <v>2</v>
      </c>
      <c r="H369" s="51">
        <f t="shared" ref="H369:H375" si="28">F369-G369</f>
        <v>5</v>
      </c>
      <c r="I369" s="52">
        <f t="shared" ref="I369:I375" si="29">IFERROR(H369*D369,0)</f>
        <v>1590</v>
      </c>
    </row>
    <row r="370" spans="1:9" x14ac:dyDescent="0.35">
      <c r="A370" s="48" t="s">
        <v>1220</v>
      </c>
      <c r="B370" s="48" t="s">
        <v>1221</v>
      </c>
      <c r="C370" s="48" t="s">
        <v>740</v>
      </c>
      <c r="D370" s="48">
        <v>473</v>
      </c>
      <c r="E370" s="48">
        <v>473</v>
      </c>
      <c r="F370" s="51">
        <f>SUMIF(Parts_Purchase[[#All],[Part Code]],'Inventory Check'!A370,Parts_Purchase[[#All],[Qty In]])</f>
        <v>1</v>
      </c>
      <c r="G370" s="51">
        <f>SUMIF(Job_Cards[[#All],[Part Code Issued]],'Inventory Check'!A370,Job_Cards[[#All],[Part Qty]])</f>
        <v>0</v>
      </c>
      <c r="H370" s="51">
        <f t="shared" si="28"/>
        <v>1</v>
      </c>
      <c r="I370" s="52">
        <f t="shared" si="29"/>
        <v>473</v>
      </c>
    </row>
    <row r="371" spans="1:9" x14ac:dyDescent="0.35">
      <c r="A371" s="48" t="s">
        <v>1338</v>
      </c>
      <c r="B371" s="48" t="s">
        <v>1339</v>
      </c>
      <c r="C371" s="48" t="s">
        <v>746</v>
      </c>
      <c r="D371" s="48">
        <v>814</v>
      </c>
      <c r="E371" s="48">
        <v>814</v>
      </c>
      <c r="F371" s="51">
        <f>SUMIF(Parts_Purchase[[#All],[Part Code]],'Inventory Check'!A371,Parts_Purchase[[#All],[Qty In]])</f>
        <v>1</v>
      </c>
      <c r="G371" s="51">
        <f>SUMIF(Job_Cards[[#All],[Part Code Issued]],'Inventory Check'!A371,Job_Cards[[#All],[Part Qty]])</f>
        <v>0</v>
      </c>
      <c r="H371" s="51">
        <f t="shared" si="28"/>
        <v>1</v>
      </c>
      <c r="I371" s="52">
        <f t="shared" si="29"/>
        <v>814</v>
      </c>
    </row>
    <row r="372" spans="1:9" x14ac:dyDescent="0.35">
      <c r="A372" s="48" t="s">
        <v>1222</v>
      </c>
      <c r="B372" s="48" t="s">
        <v>1223</v>
      </c>
      <c r="C372" s="48" t="s">
        <v>746</v>
      </c>
      <c r="D372" s="48">
        <v>342</v>
      </c>
      <c r="E372" s="48">
        <v>342</v>
      </c>
      <c r="F372" s="51">
        <f>SUMIF(Parts_Purchase[[#All],[Part Code]],'Inventory Check'!A372,Parts_Purchase[[#All],[Qty In]])</f>
        <v>1</v>
      </c>
      <c r="G372" s="51">
        <f>SUMIF(Job_Cards[[#All],[Part Code Issued]],'Inventory Check'!A372,Job_Cards[[#All],[Part Qty]])</f>
        <v>0</v>
      </c>
      <c r="H372" s="51">
        <f t="shared" si="28"/>
        <v>1</v>
      </c>
      <c r="I372" s="52">
        <f t="shared" si="29"/>
        <v>342</v>
      </c>
    </row>
    <row r="373" spans="1:9" x14ac:dyDescent="0.35">
      <c r="A373" s="48" t="s">
        <v>470</v>
      </c>
      <c r="B373" s="48" t="s">
        <v>471</v>
      </c>
      <c r="C373" s="48" t="s">
        <v>746</v>
      </c>
      <c r="D373" s="48">
        <v>232</v>
      </c>
      <c r="E373" s="48">
        <v>696</v>
      </c>
      <c r="F373" s="51">
        <f>SUMIF(Parts_Purchase[[#All],[Part Code]],'Inventory Check'!A373,Parts_Purchase[[#All],[Qty In]])</f>
        <v>3</v>
      </c>
      <c r="G373" s="51">
        <f>SUMIF(Job_Cards[[#All],[Part Code Issued]],'Inventory Check'!A373,Job_Cards[[#All],[Part Qty]])</f>
        <v>0</v>
      </c>
      <c r="H373" s="51">
        <f t="shared" si="28"/>
        <v>3</v>
      </c>
      <c r="I373" s="52">
        <f t="shared" si="29"/>
        <v>696</v>
      </c>
    </row>
    <row r="374" spans="1:9" x14ac:dyDescent="0.35">
      <c r="A374" s="48" t="s">
        <v>649</v>
      </c>
      <c r="B374" s="48" t="s">
        <v>711</v>
      </c>
      <c r="C374" s="48" t="s">
        <v>746</v>
      </c>
      <c r="D374" s="48">
        <v>232</v>
      </c>
      <c r="E374" s="48">
        <v>464</v>
      </c>
      <c r="F374" s="51">
        <f>SUMIF(Parts_Purchase[[#All],[Part Code]],'Inventory Check'!A374,Parts_Purchase[[#All],[Qty In]])</f>
        <v>2</v>
      </c>
      <c r="G374" s="51">
        <f>SUMIF(Job_Cards[[#All],[Part Code Issued]],'Inventory Check'!A374,Job_Cards[[#All],[Part Qty]])</f>
        <v>0</v>
      </c>
      <c r="H374" s="51">
        <f t="shared" si="28"/>
        <v>2</v>
      </c>
      <c r="I374" s="52">
        <f t="shared" si="29"/>
        <v>464</v>
      </c>
    </row>
    <row r="375" spans="1:9" x14ac:dyDescent="0.35">
      <c r="A375" s="48" t="s">
        <v>128</v>
      </c>
      <c r="B375" s="48" t="s">
        <v>364</v>
      </c>
      <c r="C375" s="48" t="s">
        <v>1063</v>
      </c>
      <c r="D375" s="48">
        <v>369</v>
      </c>
      <c r="E375" s="48">
        <v>3321</v>
      </c>
      <c r="F375" s="51">
        <f>SUMIF(Parts_Purchase[[#All],[Part Code]],'Inventory Check'!A375,Parts_Purchase[[#All],[Qty In]])</f>
        <v>9</v>
      </c>
      <c r="G375" s="51">
        <f>SUMIF(Job_Cards[[#All],[Part Code Issued]],'Inventory Check'!A375,Job_Cards[[#All],[Part Qty]])</f>
        <v>5</v>
      </c>
      <c r="H375" s="51">
        <f t="shared" si="28"/>
        <v>4</v>
      </c>
      <c r="I375" s="52">
        <f t="shared" si="29"/>
        <v>1476</v>
      </c>
    </row>
    <row r="376" spans="1:9" x14ac:dyDescent="0.35">
      <c r="A376" s="48" t="s">
        <v>127</v>
      </c>
      <c r="B376" s="48" t="s">
        <v>364</v>
      </c>
      <c r="C376" s="48" t="s">
        <v>1063</v>
      </c>
      <c r="D376" s="48">
        <v>527</v>
      </c>
      <c r="E376" s="48">
        <v>6324</v>
      </c>
      <c r="F376" s="51">
        <f>SUMIF(Parts_Purchase[[#All],[Part Code]],'Inventory Check'!A376,Parts_Purchase[[#All],[Qty In]])</f>
        <v>12</v>
      </c>
      <c r="G376" s="51">
        <f>SUMIF(Job_Cards[[#All],[Part Code Issued]],'Inventory Check'!A376,Job_Cards[[#All],[Part Qty]])</f>
        <v>4</v>
      </c>
      <c r="H376" s="51">
        <f t="shared" ref="H376:H393" si="30">F376-G376</f>
        <v>8</v>
      </c>
      <c r="I376" s="52">
        <f t="shared" ref="I376:I393" si="31">IFERROR(H376*D376,0)</f>
        <v>4216</v>
      </c>
    </row>
    <row r="377" spans="1:9" x14ac:dyDescent="0.35">
      <c r="A377" s="48" t="s">
        <v>96</v>
      </c>
      <c r="B377" s="48" t="s">
        <v>330</v>
      </c>
      <c r="C377" s="48" t="s">
        <v>730</v>
      </c>
      <c r="D377" s="48">
        <v>405</v>
      </c>
      <c r="E377" s="48">
        <v>7695</v>
      </c>
      <c r="F377" s="51">
        <f>SUMIF(Parts_Purchase[[#All],[Part Code]],'Inventory Check'!A377,Parts_Purchase[[#All],[Qty In]])</f>
        <v>19</v>
      </c>
      <c r="G377" s="51">
        <f>SUMIF(Job_Cards[[#All],[Part Code Issued]],'Inventory Check'!A377,Job_Cards[[#All],[Part Qty]])</f>
        <v>6</v>
      </c>
      <c r="H377" s="51">
        <f t="shared" si="30"/>
        <v>13</v>
      </c>
      <c r="I377" s="52">
        <f t="shared" si="31"/>
        <v>5265</v>
      </c>
    </row>
    <row r="378" spans="1:9" x14ac:dyDescent="0.35">
      <c r="A378" s="48" t="s">
        <v>702</v>
      </c>
      <c r="B378" s="48" t="s">
        <v>712</v>
      </c>
      <c r="C378" s="48" t="s">
        <v>1047</v>
      </c>
      <c r="D378" s="48">
        <v>26</v>
      </c>
      <c r="E378" s="48">
        <v>390</v>
      </c>
      <c r="F378" s="51">
        <f>SUMIF(Parts_Purchase[[#All],[Part Code]],'Inventory Check'!A378,Parts_Purchase[[#All],[Qty In]])</f>
        <v>15</v>
      </c>
      <c r="G378" s="51">
        <f>SUMIF(Job_Cards[[#All],[Part Code Issued]],'Inventory Check'!A378,Job_Cards[[#All],[Part Qty]])</f>
        <v>10</v>
      </c>
      <c r="H378" s="51">
        <f t="shared" si="30"/>
        <v>5</v>
      </c>
      <c r="I378" s="52">
        <f t="shared" si="31"/>
        <v>130</v>
      </c>
    </row>
    <row r="379" spans="1:9" x14ac:dyDescent="0.35">
      <c r="A379" s="48" t="s">
        <v>1705</v>
      </c>
      <c r="B379" s="48" t="s">
        <v>1722</v>
      </c>
      <c r="C379" s="48" t="s">
        <v>1704</v>
      </c>
      <c r="D379" s="48">
        <v>37</v>
      </c>
      <c r="E379" s="48">
        <v>185</v>
      </c>
      <c r="F379" s="51">
        <f>SUMIF(Parts_Purchase[[#All],[Part Code]],'Inventory Check'!A379,Parts_Purchase[[#All],[Qty In]])</f>
        <v>5</v>
      </c>
      <c r="G379" s="51">
        <f>SUMIF(Job_Cards[[#All],[Part Code Issued]],'Inventory Check'!A379,Job_Cards[[#All],[Part Qty]])</f>
        <v>0</v>
      </c>
      <c r="H379" s="51">
        <f t="shared" si="30"/>
        <v>5</v>
      </c>
      <c r="I379" s="52">
        <f t="shared" si="31"/>
        <v>185</v>
      </c>
    </row>
    <row r="380" spans="1:9" x14ac:dyDescent="0.35">
      <c r="A380" s="48" t="s">
        <v>1084</v>
      </c>
      <c r="B380" s="48" t="s">
        <v>709</v>
      </c>
      <c r="C380" s="48" t="s">
        <v>1081</v>
      </c>
      <c r="D380" s="48">
        <v>53</v>
      </c>
      <c r="E380" s="48">
        <v>318</v>
      </c>
      <c r="F380" s="51">
        <f>SUMIF(Parts_Purchase[[#All],[Part Code]],'Inventory Check'!A380,Parts_Purchase[[#All],[Qty In]])</f>
        <v>6</v>
      </c>
      <c r="G380" s="51">
        <f>SUMIF(Job_Cards[[#All],[Part Code Issued]],'Inventory Check'!A380,Job_Cards[[#All],[Part Qty]])</f>
        <v>4</v>
      </c>
      <c r="H380" s="51">
        <f t="shared" si="30"/>
        <v>2</v>
      </c>
      <c r="I380" s="52">
        <f t="shared" si="31"/>
        <v>106</v>
      </c>
    </row>
    <row r="381" spans="1:9" x14ac:dyDescent="0.35">
      <c r="A381" s="48" t="s">
        <v>877</v>
      </c>
      <c r="B381" s="48" t="s">
        <v>878</v>
      </c>
      <c r="C381" s="48" t="s">
        <v>746</v>
      </c>
      <c r="D381" s="48">
        <v>141</v>
      </c>
      <c r="E381" s="48">
        <v>564</v>
      </c>
      <c r="F381" s="51">
        <f>SUMIF(Parts_Purchase[[#All],[Part Code]],'Inventory Check'!A381,Parts_Purchase[[#All],[Qty In]])</f>
        <v>4</v>
      </c>
      <c r="G381" s="51">
        <f>SUMIF(Job_Cards[[#All],[Part Code Issued]],'Inventory Check'!A381,Job_Cards[[#All],[Part Qty]])</f>
        <v>0</v>
      </c>
      <c r="H381" s="51">
        <f t="shared" si="30"/>
        <v>4</v>
      </c>
      <c r="I381" s="52">
        <f t="shared" si="31"/>
        <v>564</v>
      </c>
    </row>
    <row r="382" spans="1:9" x14ac:dyDescent="0.35">
      <c r="A382" s="48" t="s">
        <v>462</v>
      </c>
      <c r="B382" s="48" t="s">
        <v>463</v>
      </c>
      <c r="C382" s="48" t="s">
        <v>746</v>
      </c>
      <c r="D382" s="48">
        <v>230</v>
      </c>
      <c r="E382" s="48">
        <v>690</v>
      </c>
      <c r="F382" s="51">
        <f>SUMIF(Parts_Purchase[[#All],[Part Code]],'Inventory Check'!A382,Parts_Purchase[[#All],[Qty In]])</f>
        <v>3</v>
      </c>
      <c r="G382" s="51">
        <f>SUMIF(Job_Cards[[#All],[Part Code Issued]],'Inventory Check'!A382,Job_Cards[[#All],[Part Qty]])</f>
        <v>1</v>
      </c>
      <c r="H382" s="51">
        <f t="shared" si="30"/>
        <v>2</v>
      </c>
      <c r="I382" s="52">
        <f t="shared" si="31"/>
        <v>460</v>
      </c>
    </row>
    <row r="383" spans="1:9" x14ac:dyDescent="0.35">
      <c r="A383" s="48" t="s">
        <v>1463</v>
      </c>
      <c r="B383" s="48" t="s">
        <v>878</v>
      </c>
      <c r="C383" s="48" t="s">
        <v>746</v>
      </c>
      <c r="D383" s="48">
        <v>259</v>
      </c>
      <c r="E383" s="48">
        <v>259</v>
      </c>
      <c r="F383" s="51">
        <f>SUMIF(Parts_Purchase[[#All],[Part Code]],'Inventory Check'!A383,Parts_Purchase[[#All],[Qty In]])</f>
        <v>1</v>
      </c>
      <c r="G383" s="51">
        <f>SUMIF(Job_Cards[[#All],[Part Code Issued]],'Inventory Check'!A383,Job_Cards[[#All],[Part Qty]])</f>
        <v>0</v>
      </c>
      <c r="H383" s="51">
        <f t="shared" si="30"/>
        <v>1</v>
      </c>
      <c r="I383" s="52">
        <f t="shared" si="31"/>
        <v>259</v>
      </c>
    </row>
    <row r="384" spans="1:9" x14ac:dyDescent="0.35">
      <c r="A384" s="48" t="s">
        <v>445</v>
      </c>
      <c r="B384" s="48" t="s">
        <v>461</v>
      </c>
      <c r="C384" s="48" t="s">
        <v>746</v>
      </c>
      <c r="D384" s="48">
        <v>259</v>
      </c>
      <c r="E384" s="48">
        <v>259</v>
      </c>
      <c r="F384" s="51">
        <f>SUMIF(Parts_Purchase[[#All],[Part Code]],'Inventory Check'!A384,Parts_Purchase[[#All],[Qty In]])</f>
        <v>1</v>
      </c>
      <c r="G384" s="51">
        <f>SUMIF(Job_Cards[[#All],[Part Code Issued]],'Inventory Check'!A384,Job_Cards[[#All],[Part Qty]])</f>
        <v>1</v>
      </c>
      <c r="H384" s="51">
        <f t="shared" si="30"/>
        <v>0</v>
      </c>
      <c r="I384" s="52">
        <f t="shared" si="31"/>
        <v>0</v>
      </c>
    </row>
    <row r="385" spans="1:9" x14ac:dyDescent="0.35">
      <c r="A385" s="48" t="s">
        <v>1314</v>
      </c>
      <c r="B385" s="48" t="s">
        <v>1315</v>
      </c>
      <c r="C385" s="48" t="s">
        <v>1316</v>
      </c>
      <c r="D385" s="48">
        <v>14</v>
      </c>
      <c r="E385" s="48">
        <v>280</v>
      </c>
      <c r="F385" s="51">
        <f>SUMIF(Parts_Purchase[[#All],[Part Code]],'Inventory Check'!A385,Parts_Purchase[[#All],[Qty In]])</f>
        <v>20</v>
      </c>
      <c r="G385" s="51">
        <f>SUMIF(Job_Cards[[#All],[Part Code Issued]],'Inventory Check'!A385,Job_Cards[[#All],[Part Qty]])</f>
        <v>2</v>
      </c>
      <c r="H385" s="51">
        <f t="shared" si="30"/>
        <v>18</v>
      </c>
      <c r="I385" s="52">
        <f t="shared" si="31"/>
        <v>252</v>
      </c>
    </row>
    <row r="386" spans="1:9" x14ac:dyDescent="0.35">
      <c r="A386" s="48" t="s">
        <v>1411</v>
      </c>
      <c r="B386" s="48" t="s">
        <v>1411</v>
      </c>
      <c r="C386" s="48" t="s">
        <v>713</v>
      </c>
      <c r="D386" s="48">
        <v>5</v>
      </c>
      <c r="E386" s="48">
        <v>40</v>
      </c>
      <c r="F386" s="51">
        <f>SUMIF(Parts_Purchase[[#All],[Part Code]],'Inventory Check'!A386,Parts_Purchase[[#All],[Qty In]])</f>
        <v>8</v>
      </c>
      <c r="G386" s="51">
        <f>SUMIF(Job_Cards[[#All],[Part Code Issued]],'Inventory Check'!A386,Job_Cards[[#All],[Part Qty]])</f>
        <v>8</v>
      </c>
      <c r="H386" s="51">
        <f t="shared" si="30"/>
        <v>0</v>
      </c>
      <c r="I386" s="52">
        <f t="shared" si="31"/>
        <v>0</v>
      </c>
    </row>
    <row r="387" spans="1:9" x14ac:dyDescent="0.35">
      <c r="A387" s="48" t="s">
        <v>539</v>
      </c>
      <c r="B387" s="48" t="s">
        <v>539</v>
      </c>
      <c r="C387" s="48" t="s">
        <v>716</v>
      </c>
      <c r="D387" s="48">
        <v>12</v>
      </c>
      <c r="E387" s="48">
        <v>600</v>
      </c>
      <c r="F387" s="51">
        <f>SUMIF(Parts_Purchase[[#All],[Part Code]],'Inventory Check'!A387,Parts_Purchase[[#All],[Qty In]])</f>
        <v>50</v>
      </c>
      <c r="G387" s="51">
        <f>SUMIF(Job_Cards[[#All],[Part Code Issued]],'Inventory Check'!A387,Job_Cards[[#All],[Part Qty]])</f>
        <v>38.5</v>
      </c>
      <c r="H387" s="51">
        <f t="shared" si="30"/>
        <v>11.5</v>
      </c>
      <c r="I387" s="52">
        <f t="shared" si="31"/>
        <v>138</v>
      </c>
    </row>
    <row r="388" spans="1:9" x14ac:dyDescent="0.35">
      <c r="A388" s="48" t="s">
        <v>540</v>
      </c>
      <c r="B388" s="48" t="s">
        <v>541</v>
      </c>
      <c r="C388" s="48" t="s">
        <v>716</v>
      </c>
      <c r="D388" s="48">
        <v>12</v>
      </c>
      <c r="E388" s="48">
        <v>600</v>
      </c>
      <c r="F388" s="51">
        <f>SUMIF(Parts_Purchase[[#All],[Part Code]],'Inventory Check'!A388,Parts_Purchase[[#All],[Qty In]])</f>
        <v>50</v>
      </c>
      <c r="G388" s="51">
        <f>SUMIF(Job_Cards[[#All],[Part Code Issued]],'Inventory Check'!A388,Job_Cards[[#All],[Part Qty]])</f>
        <v>33</v>
      </c>
      <c r="H388" s="51">
        <f t="shared" si="30"/>
        <v>17</v>
      </c>
      <c r="I388" s="52">
        <f t="shared" si="31"/>
        <v>204</v>
      </c>
    </row>
    <row r="389" spans="1:9" x14ac:dyDescent="0.35">
      <c r="A389" s="48" t="s">
        <v>1492</v>
      </c>
      <c r="B389" s="48" t="s">
        <v>1492</v>
      </c>
      <c r="C389" s="48" t="s">
        <v>716</v>
      </c>
      <c r="D389" s="48">
        <v>18</v>
      </c>
      <c r="E389" s="48">
        <v>450</v>
      </c>
      <c r="F389" s="51">
        <f>SUMIF(Parts_Purchase[[#All],[Part Code]],'Inventory Check'!A389,Parts_Purchase[[#All],[Qty In]])</f>
        <v>25</v>
      </c>
      <c r="G389" s="51">
        <f>SUMIF(Job_Cards[[#All],[Part Code Issued]],'Inventory Check'!A389,Job_Cards[[#All],[Part Qty]])</f>
        <v>0</v>
      </c>
      <c r="H389" s="51">
        <f t="shared" si="30"/>
        <v>25</v>
      </c>
      <c r="I389" s="52">
        <f t="shared" si="31"/>
        <v>450</v>
      </c>
    </row>
    <row r="390" spans="1:9" x14ac:dyDescent="0.35">
      <c r="A390" s="48" t="s">
        <v>654</v>
      </c>
      <c r="B390" s="48" t="s">
        <v>655</v>
      </c>
      <c r="C390" s="48" t="s">
        <v>716</v>
      </c>
      <c r="D390" s="48">
        <v>3</v>
      </c>
      <c r="E390" s="48">
        <v>600</v>
      </c>
      <c r="F390" s="51">
        <f>SUMIF(Parts_Purchase[[#All],[Part Code]],'Inventory Check'!A390,Parts_Purchase[[#All],[Qty In]])</f>
        <v>200</v>
      </c>
      <c r="G390" s="51">
        <f>SUMIF(Job_Cards[[#All],[Part Code Issued]],'Inventory Check'!A390,Job_Cards[[#All],[Part Qty]])</f>
        <v>78</v>
      </c>
      <c r="H390" s="51">
        <f t="shared" si="30"/>
        <v>122</v>
      </c>
      <c r="I390" s="52">
        <f t="shared" si="31"/>
        <v>366</v>
      </c>
    </row>
    <row r="391" spans="1:9" x14ac:dyDescent="0.35">
      <c r="A391" s="48" t="s">
        <v>553</v>
      </c>
      <c r="B391" s="48" t="s">
        <v>553</v>
      </c>
      <c r="C391" s="48" t="s">
        <v>716</v>
      </c>
      <c r="D391" s="48">
        <v>2550</v>
      </c>
      <c r="E391" s="48">
        <v>5100</v>
      </c>
      <c r="F391" s="51">
        <f>SUMIF(Parts_Purchase[[#All],[Part Code]],'Inventory Check'!A391,Parts_Purchase[[#All],[Qty In]])</f>
        <v>2</v>
      </c>
      <c r="G391" s="51">
        <f>SUMIF(Job_Cards[[#All],[Part Code Issued]],'Inventory Check'!A391,Job_Cards[[#All],[Part Qty]])</f>
        <v>1</v>
      </c>
      <c r="H391" s="51">
        <f t="shared" si="30"/>
        <v>1</v>
      </c>
      <c r="I391" s="52">
        <f t="shared" si="31"/>
        <v>2550</v>
      </c>
    </row>
    <row r="392" spans="1:9" x14ac:dyDescent="0.35">
      <c r="A392" s="48" t="s">
        <v>21</v>
      </c>
      <c r="B392" s="48"/>
      <c r="C392" s="48"/>
      <c r="D392" s="48"/>
      <c r="E392" s="48">
        <v>2873765</v>
      </c>
      <c r="F392" s="51">
        <f>SUMIF(Parts_Purchase[[#All],[Part Code]],'Inventory Check'!A392,Parts_Purchase[[#All],[Qty In]])</f>
        <v>0</v>
      </c>
      <c r="G392" s="51">
        <f>SUMIF(Job_Cards[[#All],[Part Code Issued]],'Inventory Check'!A392,Job_Cards[[#All],[Part Qty]])</f>
        <v>0</v>
      </c>
      <c r="H392" s="51">
        <f t="shared" si="30"/>
        <v>0</v>
      </c>
      <c r="I392" s="52">
        <f t="shared" si="31"/>
        <v>0</v>
      </c>
    </row>
    <row r="393" spans="1:9" x14ac:dyDescent="0.35">
      <c r="F393" s="51">
        <f>SUMIF(Parts_Purchase[[#All],[Part Code]],'Inventory Check'!A393,Parts_Purchase[[#All],[Qty In]])</f>
        <v>0</v>
      </c>
      <c r="G393" s="51">
        <f>SUMIF(Job_Cards[[#All],[Part Code Issued]],'Inventory Check'!A393,Job_Cards[[#All],[Part Qty]])</f>
        <v>0</v>
      </c>
      <c r="H393" s="51">
        <f t="shared" si="30"/>
        <v>0</v>
      </c>
      <c r="I393" s="52">
        <f t="shared" si="31"/>
        <v>0</v>
      </c>
    </row>
    <row r="394" spans="1:9" x14ac:dyDescent="0.35">
      <c r="F394"/>
      <c r="G394"/>
    </row>
    <row r="395" spans="1:9" x14ac:dyDescent="0.35">
      <c r="F395" s="53"/>
      <c r="G395" s="53"/>
      <c r="H395" s="43"/>
      <c r="I395" s="43"/>
    </row>
    <row r="396" spans="1:9" x14ac:dyDescent="0.35">
      <c r="F396" s="53"/>
      <c r="G396" s="53"/>
      <c r="H396" s="43"/>
      <c r="I396" s="43"/>
    </row>
    <row r="397" spans="1:9" x14ac:dyDescent="0.35">
      <c r="F397" s="53"/>
      <c r="G397" s="53"/>
      <c r="H397" s="43"/>
      <c r="I397" s="43"/>
    </row>
    <row r="398" spans="1:9" x14ac:dyDescent="0.35">
      <c r="F398" s="53"/>
      <c r="G398" s="53"/>
      <c r="H398" s="43"/>
      <c r="I398" s="43"/>
    </row>
    <row r="399" spans="1:9" x14ac:dyDescent="0.35">
      <c r="F399" s="53"/>
      <c r="G399" s="53"/>
      <c r="H399" s="43"/>
      <c r="I399" s="43"/>
    </row>
    <row r="400" spans="1:9" x14ac:dyDescent="0.35">
      <c r="F400" s="53"/>
      <c r="G400" s="53"/>
      <c r="H400" s="43"/>
      <c r="I400" s="43"/>
    </row>
    <row r="401" spans="6:9" x14ac:dyDescent="0.35">
      <c r="F401" s="53"/>
      <c r="G401" s="53"/>
      <c r="H401" s="43"/>
      <c r="I401" s="43"/>
    </row>
    <row r="402" spans="6:9" x14ac:dyDescent="0.35">
      <c r="F402" s="53"/>
      <c r="G402" s="53"/>
      <c r="H402" s="43"/>
      <c r="I402" s="43"/>
    </row>
    <row r="403" spans="6:9" x14ac:dyDescent="0.35">
      <c r="F403" s="53"/>
      <c r="G403" s="53"/>
      <c r="H403" s="43"/>
      <c r="I403" s="43"/>
    </row>
    <row r="404" spans="6:9" x14ac:dyDescent="0.35">
      <c r="F404" s="53"/>
      <c r="G404" s="53"/>
      <c r="H404" s="43"/>
      <c r="I404" s="43"/>
    </row>
    <row r="405" spans="6:9" x14ac:dyDescent="0.35">
      <c r="F405" s="53"/>
      <c r="G405" s="53"/>
      <c r="H405" s="43"/>
      <c r="I405" s="43"/>
    </row>
    <row r="406" spans="6:9" x14ac:dyDescent="0.35">
      <c r="F406" s="53"/>
      <c r="G406" s="53"/>
      <c r="H406" s="43"/>
      <c r="I406" s="43"/>
    </row>
    <row r="407" spans="6:9" x14ac:dyDescent="0.35">
      <c r="F407" s="53"/>
      <c r="G407" s="53"/>
      <c r="H407" s="43"/>
      <c r="I407" s="43"/>
    </row>
    <row r="408" spans="6:9" x14ac:dyDescent="0.35">
      <c r="F408" s="53"/>
      <c r="G408" s="53"/>
      <c r="H408" s="43"/>
      <c r="I408" s="43"/>
    </row>
    <row r="409" spans="6:9" x14ac:dyDescent="0.35">
      <c r="F409" s="53"/>
      <c r="G409" s="53"/>
      <c r="H409" s="43"/>
      <c r="I409" s="43"/>
    </row>
    <row r="410" spans="6:9" x14ac:dyDescent="0.35">
      <c r="F410" s="53"/>
      <c r="G410" s="53"/>
      <c r="H410" s="43"/>
      <c r="I410" s="43"/>
    </row>
    <row r="411" spans="6:9" x14ac:dyDescent="0.35">
      <c r="F411" s="53"/>
      <c r="G411" s="53"/>
      <c r="H411" s="43"/>
      <c r="I411" s="43"/>
    </row>
    <row r="412" spans="6:9" x14ac:dyDescent="0.35">
      <c r="F412" s="53"/>
      <c r="G412" s="53"/>
      <c r="H412" s="43"/>
      <c r="I412" s="43"/>
    </row>
    <row r="413" spans="6:9" x14ac:dyDescent="0.35">
      <c r="F413" s="53"/>
      <c r="G413" s="53"/>
      <c r="H413" s="43"/>
      <c r="I413" s="43"/>
    </row>
    <row r="414" spans="6:9" x14ac:dyDescent="0.35">
      <c r="F414" s="53"/>
      <c r="G414" s="53"/>
      <c r="H414" s="43"/>
      <c r="I414" s="43"/>
    </row>
    <row r="415" spans="6:9" x14ac:dyDescent="0.35">
      <c r="F415" s="53"/>
      <c r="G415" s="53"/>
      <c r="H415" s="43"/>
      <c r="I415" s="43"/>
    </row>
    <row r="416" spans="6:9" x14ac:dyDescent="0.35">
      <c r="F416" s="53"/>
      <c r="G416" s="53"/>
      <c r="H416" s="43"/>
      <c r="I416" s="43"/>
    </row>
    <row r="417" spans="6:9" x14ac:dyDescent="0.35">
      <c r="F417" s="53"/>
      <c r="G417" s="53"/>
      <c r="H417" s="43"/>
      <c r="I417" s="43"/>
    </row>
    <row r="418" spans="6:9" x14ac:dyDescent="0.35">
      <c r="F418" s="53"/>
      <c r="G418" s="53"/>
      <c r="H418" s="43"/>
      <c r="I418" s="43"/>
    </row>
    <row r="419" spans="6:9" x14ac:dyDescent="0.35">
      <c r="F419" s="53"/>
      <c r="G419" s="53"/>
      <c r="H419" s="43"/>
      <c r="I419" s="43"/>
    </row>
    <row r="420" spans="6:9" x14ac:dyDescent="0.35">
      <c r="F420" s="53"/>
      <c r="G420" s="53"/>
      <c r="H420" s="43"/>
      <c r="I420" s="43"/>
    </row>
    <row r="421" spans="6:9" x14ac:dyDescent="0.35">
      <c r="F421" s="53"/>
      <c r="G421" s="53"/>
      <c r="H421" s="43"/>
      <c r="I421" s="43"/>
    </row>
    <row r="422" spans="6:9" x14ac:dyDescent="0.35">
      <c r="F422" s="53"/>
      <c r="G422" s="53"/>
      <c r="H422" s="43"/>
      <c r="I422" s="43"/>
    </row>
    <row r="423" spans="6:9" x14ac:dyDescent="0.35">
      <c r="F423" s="53"/>
      <c r="G423" s="53"/>
      <c r="H423" s="43"/>
      <c r="I423" s="43"/>
    </row>
    <row r="424" spans="6:9" x14ac:dyDescent="0.35">
      <c r="F424" s="53"/>
      <c r="G424" s="53"/>
      <c r="H424" s="43"/>
      <c r="I424" s="43"/>
    </row>
    <row r="425" spans="6:9" x14ac:dyDescent="0.35">
      <c r="F425" s="53"/>
      <c r="G425" s="53"/>
      <c r="H425" s="43"/>
      <c r="I425" s="43"/>
    </row>
    <row r="426" spans="6:9" x14ac:dyDescent="0.35">
      <c r="F426" s="53"/>
      <c r="G426" s="53"/>
      <c r="H426" s="43"/>
      <c r="I426" s="43"/>
    </row>
    <row r="427" spans="6:9" x14ac:dyDescent="0.35">
      <c r="F427" s="53"/>
      <c r="G427" s="53"/>
      <c r="H427" s="43"/>
      <c r="I427" s="43"/>
    </row>
    <row r="428" spans="6:9" x14ac:dyDescent="0.35">
      <c r="F428" s="53"/>
      <c r="G428" s="53"/>
      <c r="H428" s="43"/>
      <c r="I428" s="43"/>
    </row>
    <row r="429" spans="6:9" x14ac:dyDescent="0.35">
      <c r="F429" s="53"/>
      <c r="G429" s="53"/>
      <c r="H429" s="43"/>
      <c r="I429" s="43"/>
    </row>
    <row r="430" spans="6:9" x14ac:dyDescent="0.35">
      <c r="F430" s="53"/>
      <c r="G430" s="53"/>
      <c r="H430" s="43"/>
      <c r="I430" s="43"/>
    </row>
    <row r="431" spans="6:9" x14ac:dyDescent="0.35">
      <c r="F431" s="53"/>
      <c r="G431" s="53"/>
      <c r="H431" s="43"/>
      <c r="I431" s="43"/>
    </row>
    <row r="432" spans="6:9" x14ac:dyDescent="0.35">
      <c r="F432" s="53"/>
      <c r="G432" s="53"/>
      <c r="H432" s="43"/>
      <c r="I432" s="43"/>
    </row>
    <row r="433" spans="6:9" x14ac:dyDescent="0.35">
      <c r="F433" s="53"/>
      <c r="G433" s="53"/>
      <c r="H433" s="43"/>
      <c r="I433" s="43"/>
    </row>
    <row r="434" spans="6:9" x14ac:dyDescent="0.35">
      <c r="F434" s="53"/>
      <c r="G434" s="53"/>
      <c r="H434" s="43"/>
      <c r="I434" s="43"/>
    </row>
    <row r="435" spans="6:9" x14ac:dyDescent="0.35">
      <c r="F435" s="53"/>
      <c r="G435" s="53"/>
      <c r="H435" s="43"/>
      <c r="I435" s="43"/>
    </row>
    <row r="436" spans="6:9" x14ac:dyDescent="0.35">
      <c r="F436" s="53"/>
      <c r="G436" s="53"/>
      <c r="H436" s="43"/>
      <c r="I436" s="43"/>
    </row>
    <row r="437" spans="6:9" x14ac:dyDescent="0.35">
      <c r="F437" s="53"/>
      <c r="G437" s="53"/>
      <c r="H437" s="43"/>
      <c r="I437" s="43"/>
    </row>
    <row r="438" spans="6:9" x14ac:dyDescent="0.35">
      <c r="F438" s="53"/>
      <c r="G438" s="53"/>
      <c r="H438" s="43"/>
      <c r="I438" s="43"/>
    </row>
    <row r="439" spans="6:9" x14ac:dyDescent="0.35">
      <c r="F439" s="53"/>
      <c r="G439" s="53"/>
      <c r="H439" s="43"/>
      <c r="I439" s="43"/>
    </row>
    <row r="440" spans="6:9" x14ac:dyDescent="0.35">
      <c r="F440" s="53"/>
      <c r="G440" s="53"/>
      <c r="H440" s="43"/>
      <c r="I440" s="43"/>
    </row>
    <row r="441" spans="6:9" x14ac:dyDescent="0.35">
      <c r="F441" s="53"/>
      <c r="G441" s="53"/>
      <c r="H441" s="43"/>
      <c r="I441" s="43"/>
    </row>
    <row r="442" spans="6:9" x14ac:dyDescent="0.35">
      <c r="F442" s="53"/>
      <c r="G442" s="53"/>
      <c r="H442" s="43"/>
      <c r="I442" s="43"/>
    </row>
    <row r="443" spans="6:9" x14ac:dyDescent="0.35">
      <c r="F443" s="53"/>
      <c r="G443" s="53"/>
      <c r="H443" s="43"/>
      <c r="I443" s="43"/>
    </row>
    <row r="444" spans="6:9" x14ac:dyDescent="0.35">
      <c r="F444" s="53"/>
      <c r="G444" s="53"/>
      <c r="H444" s="43"/>
      <c r="I444" s="43"/>
    </row>
    <row r="445" spans="6:9" x14ac:dyDescent="0.35">
      <c r="F445" s="53"/>
      <c r="G445" s="53"/>
      <c r="H445" s="43"/>
      <c r="I445" s="43"/>
    </row>
    <row r="446" spans="6:9" x14ac:dyDescent="0.35">
      <c r="F446" s="53"/>
      <c r="G446" s="53"/>
      <c r="H446" s="43"/>
      <c r="I446" s="43"/>
    </row>
    <row r="447" spans="6:9" x14ac:dyDescent="0.35">
      <c r="F447" s="53"/>
      <c r="G447" s="53"/>
      <c r="H447" s="43"/>
      <c r="I447" s="43"/>
    </row>
    <row r="448" spans="6:9" x14ac:dyDescent="0.35">
      <c r="F448" s="53"/>
      <c r="G448" s="53"/>
      <c r="H448" s="43"/>
      <c r="I448" s="43"/>
    </row>
    <row r="449" spans="6:9" x14ac:dyDescent="0.35">
      <c r="F449" s="53"/>
      <c r="G449" s="53"/>
      <c r="H449" s="43"/>
      <c r="I449" s="43"/>
    </row>
    <row r="450" spans="6:9" x14ac:dyDescent="0.35">
      <c r="F450" s="53"/>
      <c r="G450" s="53"/>
      <c r="H450" s="43"/>
      <c r="I450" s="43"/>
    </row>
    <row r="451" spans="6:9" x14ac:dyDescent="0.35">
      <c r="F451" s="53"/>
      <c r="G451" s="53"/>
      <c r="H451" s="43"/>
      <c r="I451" s="43"/>
    </row>
    <row r="452" spans="6:9" x14ac:dyDescent="0.35">
      <c r="F452" s="53"/>
      <c r="G452" s="53"/>
      <c r="H452" s="43"/>
      <c r="I452" s="43"/>
    </row>
    <row r="453" spans="6:9" x14ac:dyDescent="0.35">
      <c r="F453" s="53"/>
      <c r="G453" s="53"/>
      <c r="H453" s="43"/>
      <c r="I453" s="43"/>
    </row>
    <row r="454" spans="6:9" x14ac:dyDescent="0.35">
      <c r="F454" s="53"/>
      <c r="G454" s="53"/>
      <c r="H454" s="43"/>
      <c r="I454" s="43"/>
    </row>
    <row r="455" spans="6:9" x14ac:dyDescent="0.35">
      <c r="F455" s="53"/>
      <c r="G455" s="53"/>
      <c r="H455" s="43"/>
      <c r="I455" s="43"/>
    </row>
    <row r="456" spans="6:9" x14ac:dyDescent="0.35">
      <c r="F456" s="53"/>
      <c r="G456" s="53"/>
      <c r="H456" s="43"/>
      <c r="I456" s="43"/>
    </row>
    <row r="457" spans="6:9" x14ac:dyDescent="0.35">
      <c r="F457" s="53"/>
      <c r="G457" s="53"/>
      <c r="H457" s="43"/>
      <c r="I457" s="43"/>
    </row>
    <row r="458" spans="6:9" x14ac:dyDescent="0.35">
      <c r="F458" s="53"/>
      <c r="G458" s="53"/>
      <c r="H458" s="43"/>
      <c r="I458" s="43"/>
    </row>
    <row r="459" spans="6:9" x14ac:dyDescent="0.35">
      <c r="F459" s="53"/>
      <c r="G459" s="53"/>
      <c r="H459" s="43"/>
      <c r="I459" s="43"/>
    </row>
    <row r="460" spans="6:9" x14ac:dyDescent="0.35">
      <c r="F460" s="53"/>
      <c r="G460" s="53"/>
      <c r="H460" s="43"/>
      <c r="I460" s="43"/>
    </row>
    <row r="461" spans="6:9" x14ac:dyDescent="0.35">
      <c r="F461" s="53"/>
      <c r="G461" s="53"/>
      <c r="H461" s="43"/>
      <c r="I461" s="43"/>
    </row>
    <row r="462" spans="6:9" x14ac:dyDescent="0.35">
      <c r="F462" s="53"/>
      <c r="G462" s="53"/>
      <c r="H462" s="43"/>
      <c r="I462" s="43"/>
    </row>
    <row r="463" spans="6:9" x14ac:dyDescent="0.35">
      <c r="F463" s="53"/>
      <c r="G463" s="53"/>
      <c r="H463" s="43"/>
      <c r="I463" s="43"/>
    </row>
    <row r="464" spans="6:9" x14ac:dyDescent="0.35">
      <c r="F464" s="53"/>
      <c r="G464" s="53"/>
      <c r="H464" s="43"/>
      <c r="I464" s="43"/>
    </row>
    <row r="465" spans="6:9" x14ac:dyDescent="0.35">
      <c r="F465" s="53"/>
      <c r="G465" s="53"/>
      <c r="H465" s="43"/>
      <c r="I465" s="43"/>
    </row>
    <row r="466" spans="6:9" x14ac:dyDescent="0.35">
      <c r="F466" s="53"/>
      <c r="G466" s="53"/>
      <c r="H466" s="43"/>
      <c r="I466" s="43"/>
    </row>
    <row r="467" spans="6:9" x14ac:dyDescent="0.35">
      <c r="F467" s="53"/>
      <c r="G467" s="53"/>
      <c r="H467" s="43"/>
      <c r="I467" s="43"/>
    </row>
    <row r="468" spans="6:9" x14ac:dyDescent="0.35">
      <c r="F468" s="53"/>
      <c r="G468" s="53"/>
      <c r="H468" s="43"/>
      <c r="I468" s="43"/>
    </row>
    <row r="469" spans="6:9" x14ac:dyDescent="0.35">
      <c r="F469" s="53"/>
      <c r="G469" s="53"/>
      <c r="H469" s="43"/>
      <c r="I469" s="43"/>
    </row>
    <row r="470" spans="6:9" x14ac:dyDescent="0.35">
      <c r="F470" s="53"/>
      <c r="G470" s="53"/>
      <c r="H470" s="43"/>
      <c r="I470" s="43"/>
    </row>
    <row r="471" spans="6:9" x14ac:dyDescent="0.35">
      <c r="F471" s="53"/>
      <c r="G471" s="53"/>
      <c r="H471" s="43"/>
      <c r="I471" s="43"/>
    </row>
    <row r="472" spans="6:9" x14ac:dyDescent="0.35">
      <c r="F472" s="53"/>
      <c r="G472" s="53"/>
      <c r="H472" s="43"/>
      <c r="I472" s="43"/>
    </row>
    <row r="473" spans="6:9" x14ac:dyDescent="0.35">
      <c r="F473" s="53"/>
      <c r="G473" s="53"/>
      <c r="H473" s="43"/>
      <c r="I473" s="43"/>
    </row>
    <row r="474" spans="6:9" x14ac:dyDescent="0.35">
      <c r="F474" s="53"/>
      <c r="G474" s="53"/>
      <c r="H474" s="43"/>
      <c r="I474" s="43"/>
    </row>
    <row r="475" spans="6:9" x14ac:dyDescent="0.35">
      <c r="F475" s="53"/>
      <c r="G475" s="53"/>
      <c r="H475" s="43"/>
      <c r="I475" s="43"/>
    </row>
    <row r="476" spans="6:9" x14ac:dyDescent="0.35">
      <c r="F476" s="53"/>
      <c r="G476" s="53"/>
      <c r="H476" s="43"/>
      <c r="I476" s="43"/>
    </row>
    <row r="477" spans="6:9" x14ac:dyDescent="0.35">
      <c r="F477" s="53"/>
      <c r="G477" s="53"/>
      <c r="H477" s="43"/>
      <c r="I477" s="43"/>
    </row>
    <row r="478" spans="6:9" x14ac:dyDescent="0.35">
      <c r="F478" s="53"/>
      <c r="G478" s="53"/>
      <c r="H478" s="43"/>
      <c r="I478" s="43"/>
    </row>
    <row r="479" spans="6:9" x14ac:dyDescent="0.35">
      <c r="F479" s="53"/>
      <c r="G479" s="53"/>
      <c r="H479" s="43"/>
      <c r="I479" s="43"/>
    </row>
    <row r="480" spans="6:9" x14ac:dyDescent="0.35">
      <c r="F480" s="53"/>
      <c r="G480" s="53"/>
      <c r="H480" s="43"/>
      <c r="I480" s="43"/>
    </row>
    <row r="481" spans="6:9" x14ac:dyDescent="0.35">
      <c r="F481" s="53"/>
      <c r="G481" s="53"/>
      <c r="H481" s="43"/>
      <c r="I481" s="43"/>
    </row>
    <row r="482" spans="6:9" x14ac:dyDescent="0.35">
      <c r="F482" s="53"/>
      <c r="G482" s="53"/>
      <c r="H482" s="43"/>
      <c r="I482" s="43"/>
    </row>
    <row r="483" spans="6:9" x14ac:dyDescent="0.35">
      <c r="F483" s="53"/>
      <c r="G483" s="53"/>
      <c r="H483" s="43"/>
      <c r="I483" s="43"/>
    </row>
    <row r="484" spans="6:9" x14ac:dyDescent="0.35">
      <c r="F484" s="53"/>
      <c r="G484" s="53"/>
      <c r="H484" s="43"/>
      <c r="I484" s="43"/>
    </row>
    <row r="485" spans="6:9" x14ac:dyDescent="0.35">
      <c r="F485" s="53"/>
      <c r="G485" s="53"/>
      <c r="H485" s="43"/>
      <c r="I485" s="43"/>
    </row>
    <row r="486" spans="6:9" x14ac:dyDescent="0.35">
      <c r="F486" s="53"/>
      <c r="G486" s="53"/>
      <c r="H486" s="43"/>
      <c r="I486" s="43"/>
    </row>
    <row r="487" spans="6:9" x14ac:dyDescent="0.35">
      <c r="F487" s="53"/>
      <c r="G487" s="53"/>
      <c r="H487" s="43"/>
      <c r="I487" s="43"/>
    </row>
    <row r="488" spans="6:9" x14ac:dyDescent="0.35">
      <c r="F488" s="53"/>
      <c r="G488" s="53"/>
      <c r="H488" s="43"/>
      <c r="I488" s="43"/>
    </row>
    <row r="489" spans="6:9" x14ac:dyDescent="0.35">
      <c r="F489" s="53"/>
      <c r="G489" s="53"/>
      <c r="H489" s="43"/>
      <c r="I489" s="43"/>
    </row>
    <row r="490" spans="6:9" x14ac:dyDescent="0.35">
      <c r="F490" s="53"/>
      <c r="G490" s="53"/>
      <c r="H490" s="43"/>
      <c r="I490" s="43"/>
    </row>
    <row r="491" spans="6:9" x14ac:dyDescent="0.35">
      <c r="F491" s="53"/>
      <c r="G491" s="53"/>
      <c r="H491" s="43"/>
      <c r="I491" s="43"/>
    </row>
    <row r="492" spans="6:9" x14ac:dyDescent="0.35">
      <c r="F492" s="53"/>
      <c r="G492" s="53"/>
      <c r="H492" s="43"/>
      <c r="I492" s="43"/>
    </row>
    <row r="493" spans="6:9" x14ac:dyDescent="0.35">
      <c r="F493" s="53"/>
      <c r="G493" s="53"/>
      <c r="H493" s="43"/>
      <c r="I493" s="43"/>
    </row>
    <row r="494" spans="6:9" x14ac:dyDescent="0.35">
      <c r="F494" s="53"/>
      <c r="G494" s="53"/>
      <c r="H494" s="43"/>
      <c r="I494" s="43"/>
    </row>
    <row r="495" spans="6:9" x14ac:dyDescent="0.35">
      <c r="F495" s="53"/>
      <c r="G495" s="53"/>
      <c r="H495" s="43"/>
      <c r="I495" s="43"/>
    </row>
    <row r="496" spans="6:9" x14ac:dyDescent="0.35">
      <c r="F496" s="53"/>
      <c r="G496" s="53"/>
      <c r="H496" s="43"/>
      <c r="I496" s="43"/>
    </row>
    <row r="497" spans="6:9" x14ac:dyDescent="0.35">
      <c r="F497" s="53"/>
      <c r="G497" s="53"/>
      <c r="H497" s="43"/>
      <c r="I497" s="43"/>
    </row>
    <row r="498" spans="6:9" x14ac:dyDescent="0.35">
      <c r="F498" s="53"/>
      <c r="G498" s="53"/>
      <c r="H498" s="43"/>
      <c r="I498" s="43"/>
    </row>
    <row r="499" spans="6:9" x14ac:dyDescent="0.35">
      <c r="F499" s="53"/>
      <c r="G499" s="53"/>
      <c r="H499" s="43"/>
      <c r="I499" s="43"/>
    </row>
    <row r="500" spans="6:9" x14ac:dyDescent="0.35">
      <c r="F500" s="53"/>
      <c r="G500" s="53"/>
      <c r="H500" s="43"/>
      <c r="I500" s="43"/>
    </row>
    <row r="501" spans="6:9" x14ac:dyDescent="0.35">
      <c r="F501" s="53"/>
      <c r="G501" s="53"/>
      <c r="H501" s="43"/>
      <c r="I501" s="43"/>
    </row>
    <row r="502" spans="6:9" x14ac:dyDescent="0.35">
      <c r="F502" s="53"/>
      <c r="G502" s="53"/>
      <c r="H502" s="43"/>
      <c r="I502" s="43"/>
    </row>
    <row r="503" spans="6:9" x14ac:dyDescent="0.35">
      <c r="F503" s="53"/>
      <c r="G503" s="53"/>
      <c r="H503" s="43"/>
      <c r="I503" s="43"/>
    </row>
    <row r="504" spans="6:9" x14ac:dyDescent="0.35">
      <c r="F504" s="53"/>
      <c r="G504" s="53"/>
      <c r="H504" s="43"/>
      <c r="I504" s="43"/>
    </row>
    <row r="505" spans="6:9" x14ac:dyDescent="0.35">
      <c r="F505" s="53"/>
      <c r="G505" s="53"/>
      <c r="H505" s="43"/>
      <c r="I505" s="43"/>
    </row>
    <row r="506" spans="6:9" x14ac:dyDescent="0.35">
      <c r="F506" s="53"/>
      <c r="G506" s="53"/>
      <c r="H506" s="43"/>
      <c r="I506" s="43"/>
    </row>
    <row r="507" spans="6:9" x14ac:dyDescent="0.35">
      <c r="F507" s="53"/>
      <c r="G507" s="53"/>
      <c r="H507" s="43"/>
      <c r="I507" s="43"/>
    </row>
    <row r="508" spans="6:9" x14ac:dyDescent="0.35">
      <c r="F508" s="53"/>
      <c r="G508" s="53"/>
      <c r="H508" s="43"/>
      <c r="I508" s="43"/>
    </row>
    <row r="509" spans="6:9" x14ac:dyDescent="0.35">
      <c r="F509" s="53"/>
      <c r="G509" s="53"/>
      <c r="H509" s="43"/>
      <c r="I509" s="43"/>
    </row>
    <row r="510" spans="6:9" x14ac:dyDescent="0.35">
      <c r="F510" s="53"/>
      <c r="G510" s="53"/>
      <c r="H510" s="43"/>
      <c r="I510" s="43"/>
    </row>
    <row r="511" spans="6:9" x14ac:dyDescent="0.35">
      <c r="F511" s="53"/>
      <c r="G511" s="53"/>
      <c r="H511" s="43"/>
      <c r="I511" s="43"/>
    </row>
    <row r="512" spans="6:9" x14ac:dyDescent="0.35">
      <c r="F512" s="53"/>
      <c r="G512" s="53"/>
      <c r="H512" s="43"/>
      <c r="I512" s="43"/>
    </row>
    <row r="513" spans="6:9" x14ac:dyDescent="0.35">
      <c r="F513" s="53"/>
      <c r="G513" s="53"/>
      <c r="H513" s="43"/>
      <c r="I513" s="43"/>
    </row>
    <row r="514" spans="6:9" x14ac:dyDescent="0.35">
      <c r="F514" s="53"/>
      <c r="G514" s="53"/>
      <c r="H514" s="43"/>
      <c r="I514" s="43"/>
    </row>
    <row r="515" spans="6:9" x14ac:dyDescent="0.35">
      <c r="F515" s="53"/>
      <c r="G515" s="53"/>
      <c r="H515" s="43"/>
      <c r="I515" s="43"/>
    </row>
    <row r="516" spans="6:9" x14ac:dyDescent="0.35">
      <c r="F516" s="53"/>
      <c r="G516" s="53"/>
      <c r="H516" s="43"/>
      <c r="I516" s="43"/>
    </row>
    <row r="517" spans="6:9" x14ac:dyDescent="0.35">
      <c r="F517" s="53"/>
      <c r="G517" s="53"/>
      <c r="H517" s="43"/>
      <c r="I517" s="43"/>
    </row>
    <row r="518" spans="6:9" x14ac:dyDescent="0.35">
      <c r="F518" s="53"/>
      <c r="G518" s="53"/>
      <c r="H518" s="43"/>
      <c r="I518" s="43"/>
    </row>
    <row r="519" spans="6:9" x14ac:dyDescent="0.35">
      <c r="F519" s="53"/>
      <c r="G519" s="53"/>
      <c r="H519" s="43"/>
      <c r="I519" s="43"/>
    </row>
    <row r="520" spans="6:9" x14ac:dyDescent="0.35">
      <c r="F520" s="53"/>
      <c r="G520" s="53"/>
      <c r="H520" s="43"/>
      <c r="I520" s="43"/>
    </row>
    <row r="521" spans="6:9" x14ac:dyDescent="0.35">
      <c r="F521" s="53"/>
      <c r="G521" s="53"/>
      <c r="H521" s="43"/>
      <c r="I521" s="43"/>
    </row>
    <row r="522" spans="6:9" x14ac:dyDescent="0.35">
      <c r="F522" s="53"/>
      <c r="G522" s="53"/>
      <c r="H522" s="43"/>
      <c r="I522" s="43"/>
    </row>
    <row r="523" spans="6:9" x14ac:dyDescent="0.35">
      <c r="F523" s="53"/>
      <c r="G523" s="53"/>
      <c r="H523" s="43"/>
      <c r="I523" s="43"/>
    </row>
    <row r="524" spans="6:9" x14ac:dyDescent="0.35">
      <c r="F524" s="53"/>
      <c r="G524" s="53"/>
      <c r="H524" s="43"/>
      <c r="I524" s="43"/>
    </row>
    <row r="525" spans="6:9" x14ac:dyDescent="0.35">
      <c r="F525" s="53"/>
      <c r="G525" s="53"/>
      <c r="H525" s="43"/>
      <c r="I525" s="43"/>
    </row>
    <row r="526" spans="6:9" x14ac:dyDescent="0.35">
      <c r="F526" s="53"/>
      <c r="G526" s="53"/>
      <c r="H526" s="43"/>
      <c r="I526" s="43"/>
    </row>
    <row r="527" spans="6:9" x14ac:dyDescent="0.35">
      <c r="F527" s="53"/>
      <c r="G527" s="53"/>
      <c r="H527" s="43"/>
      <c r="I527" s="43"/>
    </row>
    <row r="528" spans="6:9" x14ac:dyDescent="0.35">
      <c r="F528" s="53"/>
      <c r="G528" s="53"/>
      <c r="H528" s="43"/>
      <c r="I528" s="43"/>
    </row>
    <row r="529" spans="6:9" x14ac:dyDescent="0.35">
      <c r="F529" s="53"/>
      <c r="G529" s="53"/>
      <c r="H529" s="43"/>
      <c r="I529" s="43"/>
    </row>
    <row r="530" spans="6:9" x14ac:dyDescent="0.35">
      <c r="F530" s="53"/>
      <c r="G530" s="53"/>
      <c r="H530" s="43"/>
      <c r="I530" s="43"/>
    </row>
    <row r="531" spans="6:9" x14ac:dyDescent="0.35">
      <c r="F531" s="53"/>
      <c r="G531" s="53"/>
      <c r="H531" s="43"/>
      <c r="I531" s="43"/>
    </row>
    <row r="532" spans="6:9" x14ac:dyDescent="0.35">
      <c r="F532" s="53"/>
      <c r="G532" s="53"/>
      <c r="H532" s="43"/>
      <c r="I532" s="43"/>
    </row>
    <row r="533" spans="6:9" x14ac:dyDescent="0.35">
      <c r="F533" s="53"/>
      <c r="G533" s="53"/>
      <c r="H533" s="43"/>
      <c r="I533" s="43"/>
    </row>
    <row r="534" spans="6:9" x14ac:dyDescent="0.35">
      <c r="F534" s="53"/>
      <c r="G534" s="53"/>
      <c r="H534" s="43"/>
      <c r="I534" s="43"/>
    </row>
    <row r="535" spans="6:9" x14ac:dyDescent="0.35">
      <c r="F535" s="53"/>
      <c r="G535" s="53"/>
      <c r="H535" s="43"/>
      <c r="I535" s="43"/>
    </row>
    <row r="536" spans="6:9" x14ac:dyDescent="0.35">
      <c r="F536" s="53"/>
      <c r="G536" s="53"/>
      <c r="H536" s="43"/>
      <c r="I536" s="43"/>
    </row>
    <row r="537" spans="6:9" x14ac:dyDescent="0.35">
      <c r="F537" s="53"/>
      <c r="G537" s="53"/>
      <c r="H537" s="43"/>
      <c r="I537" s="43"/>
    </row>
    <row r="538" spans="6:9" x14ac:dyDescent="0.35">
      <c r="F538" s="53"/>
      <c r="G538" s="53"/>
      <c r="H538" s="43"/>
      <c r="I538" s="43"/>
    </row>
    <row r="539" spans="6:9" x14ac:dyDescent="0.35">
      <c r="F539" s="53"/>
      <c r="G539" s="53"/>
      <c r="H539" s="43"/>
      <c r="I539" s="43"/>
    </row>
    <row r="540" spans="6:9" x14ac:dyDescent="0.35">
      <c r="F540" s="53"/>
      <c r="G540" s="53"/>
      <c r="H540" s="43"/>
      <c r="I540" s="43"/>
    </row>
    <row r="541" spans="6:9" x14ac:dyDescent="0.35">
      <c r="F541" s="53"/>
      <c r="G541" s="53"/>
      <c r="H541" s="43"/>
      <c r="I541" s="43"/>
    </row>
    <row r="542" spans="6:9" x14ac:dyDescent="0.35">
      <c r="F542" s="53"/>
      <c r="G542" s="53"/>
      <c r="H542" s="43"/>
      <c r="I542" s="43"/>
    </row>
    <row r="543" spans="6:9" x14ac:dyDescent="0.35">
      <c r="F543" s="53"/>
      <c r="G543" s="53"/>
      <c r="H543" s="43"/>
      <c r="I543" s="43"/>
    </row>
    <row r="544" spans="6:9" x14ac:dyDescent="0.35">
      <c r="F544" s="53"/>
      <c r="G544" s="53"/>
      <c r="H544" s="43"/>
      <c r="I544" s="43"/>
    </row>
    <row r="545" spans="6:9" x14ac:dyDescent="0.35">
      <c r="F545" s="53"/>
      <c r="G545" s="53"/>
      <c r="H545" s="43"/>
      <c r="I545" s="43"/>
    </row>
    <row r="546" spans="6:9" x14ac:dyDescent="0.35">
      <c r="F546" s="53"/>
      <c r="G546" s="53"/>
      <c r="H546" s="43"/>
      <c r="I546" s="43"/>
    </row>
    <row r="547" spans="6:9" x14ac:dyDescent="0.35">
      <c r="F547" s="53"/>
      <c r="G547" s="53"/>
      <c r="H547" s="43"/>
      <c r="I547" s="43"/>
    </row>
    <row r="548" spans="6:9" x14ac:dyDescent="0.35">
      <c r="F548" s="53"/>
      <c r="G548" s="53"/>
      <c r="H548" s="43"/>
      <c r="I548" s="43"/>
    </row>
    <row r="549" spans="6:9" x14ac:dyDescent="0.35">
      <c r="F549" s="53"/>
      <c r="G549" s="53"/>
      <c r="H549" s="43"/>
      <c r="I549" s="43"/>
    </row>
    <row r="550" spans="6:9" x14ac:dyDescent="0.35">
      <c r="F550" s="53"/>
      <c r="G550" s="53"/>
      <c r="H550" s="43"/>
      <c r="I550" s="43"/>
    </row>
    <row r="551" spans="6:9" x14ac:dyDescent="0.35">
      <c r="F551" s="53"/>
      <c r="G551" s="53"/>
      <c r="H551" s="43"/>
      <c r="I551" s="43"/>
    </row>
    <row r="552" spans="6:9" x14ac:dyDescent="0.35">
      <c r="F552" s="53"/>
      <c r="G552" s="53"/>
      <c r="H552" s="43"/>
      <c r="I552" s="43"/>
    </row>
    <row r="553" spans="6:9" x14ac:dyDescent="0.35">
      <c r="F553" s="53"/>
      <c r="G553" s="53"/>
      <c r="H553" s="43"/>
      <c r="I553" s="43"/>
    </row>
    <row r="554" spans="6:9" x14ac:dyDescent="0.35">
      <c r="F554" s="53"/>
      <c r="G554" s="53"/>
      <c r="H554" s="43"/>
      <c r="I554" s="43"/>
    </row>
    <row r="555" spans="6:9" x14ac:dyDescent="0.35">
      <c r="F555" s="53"/>
      <c r="G555" s="53"/>
      <c r="H555" s="43"/>
      <c r="I555" s="43"/>
    </row>
    <row r="556" spans="6:9" x14ac:dyDescent="0.35">
      <c r="F556" s="53"/>
      <c r="G556" s="53"/>
      <c r="H556" s="43"/>
      <c r="I556" s="43"/>
    </row>
    <row r="557" spans="6:9" x14ac:dyDescent="0.35">
      <c r="F557" s="53"/>
      <c r="G557" s="53"/>
      <c r="H557" s="43"/>
      <c r="I557" s="43"/>
    </row>
    <row r="558" spans="6:9" x14ac:dyDescent="0.35">
      <c r="F558" s="53"/>
      <c r="G558" s="53"/>
      <c r="H558" s="43"/>
      <c r="I558" s="43"/>
    </row>
    <row r="559" spans="6:9" x14ac:dyDescent="0.35">
      <c r="F559" s="53"/>
      <c r="G559" s="53"/>
      <c r="H559" s="43"/>
      <c r="I559" s="43"/>
    </row>
    <row r="560" spans="6:9" x14ac:dyDescent="0.35">
      <c r="F560" s="53"/>
      <c r="G560" s="53"/>
      <c r="H560" s="43"/>
      <c r="I560" s="43"/>
    </row>
    <row r="561" spans="6:9" x14ac:dyDescent="0.35">
      <c r="F561" s="53"/>
      <c r="G561" s="53"/>
      <c r="H561" s="43"/>
      <c r="I561" s="43"/>
    </row>
    <row r="562" spans="6:9" x14ac:dyDescent="0.35">
      <c r="F562" s="53"/>
      <c r="G562" s="53"/>
      <c r="H562" s="43"/>
      <c r="I562" s="43"/>
    </row>
    <row r="563" spans="6:9" x14ac:dyDescent="0.35">
      <c r="F563" s="53"/>
      <c r="G563" s="53"/>
      <c r="H563" s="43"/>
      <c r="I563" s="43"/>
    </row>
    <row r="564" spans="6:9" x14ac:dyDescent="0.35">
      <c r="F564" s="53"/>
      <c r="G564" s="53"/>
      <c r="H564" s="43"/>
      <c r="I564" s="43"/>
    </row>
    <row r="565" spans="6:9" x14ac:dyDescent="0.35">
      <c r="F565" s="53"/>
      <c r="G565" s="53"/>
      <c r="H565" s="43"/>
      <c r="I565" s="43"/>
    </row>
    <row r="566" spans="6:9" x14ac:dyDescent="0.35">
      <c r="F566" s="53"/>
      <c r="G566" s="53"/>
      <c r="H566" s="43"/>
      <c r="I566" s="43"/>
    </row>
    <row r="567" spans="6:9" x14ac:dyDescent="0.35">
      <c r="F567" s="53"/>
      <c r="G567" s="53"/>
      <c r="H567" s="43"/>
      <c r="I567" s="43"/>
    </row>
    <row r="568" spans="6:9" x14ac:dyDescent="0.35">
      <c r="F568" s="53"/>
      <c r="G568" s="53"/>
      <c r="H568" s="43"/>
      <c r="I568" s="43"/>
    </row>
    <row r="569" spans="6:9" x14ac:dyDescent="0.35">
      <c r="F569" s="53"/>
      <c r="G569" s="53"/>
      <c r="H569" s="43"/>
      <c r="I569" s="43"/>
    </row>
    <row r="570" spans="6:9" x14ac:dyDescent="0.35">
      <c r="F570" s="53"/>
      <c r="G570" s="53"/>
      <c r="H570" s="43"/>
      <c r="I570" s="43"/>
    </row>
    <row r="571" spans="6:9" x14ac:dyDescent="0.35">
      <c r="F571" s="53"/>
      <c r="G571" s="53"/>
      <c r="H571" s="43"/>
      <c r="I571" s="43"/>
    </row>
    <row r="572" spans="6:9" x14ac:dyDescent="0.35">
      <c r="F572" s="53"/>
      <c r="G572" s="53"/>
      <c r="H572" s="43"/>
      <c r="I572" s="43"/>
    </row>
    <row r="573" spans="6:9" x14ac:dyDescent="0.35">
      <c r="F573" s="53"/>
      <c r="G573" s="53"/>
      <c r="H573" s="43"/>
      <c r="I573" s="43"/>
    </row>
    <row r="574" spans="6:9" x14ac:dyDescent="0.35">
      <c r="F574" s="53"/>
      <c r="G574" s="53"/>
      <c r="H574" s="43"/>
      <c r="I574" s="43"/>
    </row>
    <row r="575" spans="6:9" x14ac:dyDescent="0.35">
      <c r="F575" s="53"/>
      <c r="G575" s="53"/>
      <c r="H575" s="43"/>
      <c r="I575" s="43"/>
    </row>
    <row r="576" spans="6:9" x14ac:dyDescent="0.35">
      <c r="F576" s="53"/>
      <c r="G576" s="53"/>
      <c r="H576" s="43"/>
      <c r="I576" s="43"/>
    </row>
    <row r="577" spans="6:9" x14ac:dyDescent="0.35">
      <c r="F577" s="53"/>
      <c r="G577" s="53"/>
      <c r="H577" s="43"/>
      <c r="I577" s="43"/>
    </row>
    <row r="578" spans="6:9" x14ac:dyDescent="0.35">
      <c r="F578" s="53"/>
      <c r="G578" s="53"/>
      <c r="H578" s="43"/>
      <c r="I578" s="43"/>
    </row>
    <row r="579" spans="6:9" x14ac:dyDescent="0.35">
      <c r="F579" s="53"/>
      <c r="G579" s="53"/>
      <c r="H579" s="43"/>
      <c r="I579" s="43"/>
    </row>
    <row r="580" spans="6:9" x14ac:dyDescent="0.35">
      <c r="F580" s="53"/>
      <c r="G580" s="53"/>
      <c r="H580" s="43"/>
      <c r="I580" s="43"/>
    </row>
    <row r="581" spans="6:9" x14ac:dyDescent="0.35">
      <c r="F581" s="53"/>
      <c r="G581" s="53"/>
      <c r="H581" s="43"/>
      <c r="I581" s="43"/>
    </row>
    <row r="582" spans="6:9" x14ac:dyDescent="0.35">
      <c r="F582" s="53"/>
      <c r="G582" s="53"/>
      <c r="H582" s="43"/>
      <c r="I582" s="43"/>
    </row>
    <row r="583" spans="6:9" x14ac:dyDescent="0.35">
      <c r="F583" s="53"/>
      <c r="G583" s="53"/>
      <c r="H583" s="43"/>
      <c r="I583" s="43"/>
    </row>
    <row r="584" spans="6:9" x14ac:dyDescent="0.35">
      <c r="F584" s="53"/>
      <c r="G584" s="53"/>
      <c r="H584" s="43"/>
      <c r="I584" s="43"/>
    </row>
    <row r="585" spans="6:9" x14ac:dyDescent="0.35">
      <c r="F585" s="53"/>
      <c r="G585" s="53"/>
      <c r="H585" s="43"/>
      <c r="I585" s="43"/>
    </row>
    <row r="586" spans="6:9" x14ac:dyDescent="0.35">
      <c r="F586" s="53"/>
      <c r="G586" s="53"/>
      <c r="H586" s="43"/>
      <c r="I586" s="43"/>
    </row>
    <row r="587" spans="6:9" x14ac:dyDescent="0.35">
      <c r="F587" s="53"/>
      <c r="G587" s="53"/>
      <c r="H587" s="43"/>
      <c r="I587" s="43"/>
    </row>
    <row r="588" spans="6:9" x14ac:dyDescent="0.35">
      <c r="F588" s="53"/>
      <c r="G588" s="53"/>
      <c r="H588" s="43"/>
      <c r="I588" s="43"/>
    </row>
    <row r="589" spans="6:9" x14ac:dyDescent="0.35">
      <c r="F589" s="53"/>
      <c r="G589" s="53"/>
      <c r="H589" s="43"/>
      <c r="I589" s="43"/>
    </row>
    <row r="590" spans="6:9" x14ac:dyDescent="0.35">
      <c r="F590" s="53"/>
      <c r="G590" s="53"/>
      <c r="H590" s="43"/>
      <c r="I590" s="43"/>
    </row>
    <row r="591" spans="6:9" x14ac:dyDescent="0.35">
      <c r="F591" s="53"/>
      <c r="G591" s="53"/>
      <c r="H591" s="43"/>
      <c r="I591" s="43"/>
    </row>
    <row r="592" spans="6:9" x14ac:dyDescent="0.35">
      <c r="F592" s="53"/>
      <c r="G592" s="53"/>
      <c r="H592" s="43"/>
      <c r="I592" s="43"/>
    </row>
    <row r="593" spans="6:9" x14ac:dyDescent="0.35">
      <c r="F593" s="53"/>
      <c r="G593" s="53"/>
      <c r="H593" s="43"/>
      <c r="I593" s="43"/>
    </row>
    <row r="594" spans="6:9" x14ac:dyDescent="0.35">
      <c r="F594" s="53"/>
      <c r="G594" s="53"/>
      <c r="H594" s="43"/>
      <c r="I594" s="43"/>
    </row>
    <row r="595" spans="6:9" x14ac:dyDescent="0.35">
      <c r="F595" s="53"/>
      <c r="G595" s="53"/>
      <c r="H595" s="43"/>
      <c r="I595" s="43"/>
    </row>
    <row r="596" spans="6:9" x14ac:dyDescent="0.35">
      <c r="F596" s="53"/>
      <c r="G596" s="53"/>
      <c r="H596" s="43"/>
      <c r="I596" s="43"/>
    </row>
    <row r="597" spans="6:9" x14ac:dyDescent="0.35">
      <c r="F597" s="53"/>
      <c r="G597" s="53"/>
      <c r="H597" s="43"/>
      <c r="I597" s="43"/>
    </row>
    <row r="598" spans="6:9" x14ac:dyDescent="0.35">
      <c r="F598" s="53"/>
      <c r="G598" s="53"/>
      <c r="H598" s="43"/>
      <c r="I598" s="43"/>
    </row>
    <row r="599" spans="6:9" x14ac:dyDescent="0.35">
      <c r="F599" s="53"/>
      <c r="G599" s="53"/>
      <c r="H599" s="43"/>
      <c r="I599" s="43"/>
    </row>
    <row r="600" spans="6:9" x14ac:dyDescent="0.35">
      <c r="F600" s="53"/>
      <c r="G600" s="53"/>
      <c r="H600" s="43"/>
      <c r="I600" s="43"/>
    </row>
    <row r="601" spans="6:9" x14ac:dyDescent="0.35">
      <c r="F601" s="53"/>
      <c r="G601" s="53"/>
      <c r="H601" s="43"/>
      <c r="I601" s="43"/>
    </row>
    <row r="602" spans="6:9" x14ac:dyDescent="0.35">
      <c r="F602" s="53"/>
      <c r="G602" s="53"/>
      <c r="H602" s="43"/>
      <c r="I602" s="43"/>
    </row>
    <row r="603" spans="6:9" x14ac:dyDescent="0.35">
      <c r="F603" s="53"/>
      <c r="G603" s="53"/>
      <c r="H603" s="43"/>
      <c r="I603" s="43"/>
    </row>
    <row r="604" spans="6:9" x14ac:dyDescent="0.35">
      <c r="F604" s="53"/>
      <c r="G604" s="53"/>
      <c r="H604" s="43"/>
      <c r="I604" s="43"/>
    </row>
    <row r="605" spans="6:9" x14ac:dyDescent="0.35">
      <c r="F605" s="53"/>
      <c r="G605" s="53"/>
      <c r="H605" s="43"/>
      <c r="I605" s="43"/>
    </row>
    <row r="606" spans="6:9" x14ac:dyDescent="0.35">
      <c r="F606" s="53"/>
      <c r="G606" s="53"/>
      <c r="H606" s="43"/>
      <c r="I606" s="43"/>
    </row>
    <row r="607" spans="6:9" x14ac:dyDescent="0.35">
      <c r="F607" s="53"/>
      <c r="G607" s="53"/>
      <c r="H607" s="43"/>
      <c r="I607" s="43"/>
    </row>
    <row r="608" spans="6:9" x14ac:dyDescent="0.35">
      <c r="F608" s="53"/>
      <c r="G608" s="53"/>
      <c r="H608" s="43"/>
      <c r="I608" s="43"/>
    </row>
    <row r="609" spans="6:9" x14ac:dyDescent="0.35">
      <c r="F609" s="53"/>
      <c r="G609" s="53"/>
      <c r="H609" s="43"/>
      <c r="I609" s="43"/>
    </row>
    <row r="610" spans="6:9" x14ac:dyDescent="0.35">
      <c r="F610" s="53"/>
      <c r="G610" s="53"/>
      <c r="H610" s="43"/>
      <c r="I610" s="43"/>
    </row>
    <row r="611" spans="6:9" x14ac:dyDescent="0.35">
      <c r="F611" s="53"/>
      <c r="G611" s="53"/>
      <c r="H611" s="43"/>
      <c r="I611" s="43"/>
    </row>
    <row r="612" spans="6:9" x14ac:dyDescent="0.35">
      <c r="F612" s="53"/>
      <c r="G612" s="53"/>
      <c r="H612" s="43"/>
      <c r="I612" s="43"/>
    </row>
    <row r="613" spans="6:9" x14ac:dyDescent="0.35">
      <c r="F613" s="53"/>
      <c r="G613" s="53"/>
      <c r="H613" s="43"/>
      <c r="I613" s="43"/>
    </row>
    <row r="614" spans="6:9" x14ac:dyDescent="0.35">
      <c r="F614" s="53"/>
      <c r="G614" s="53"/>
      <c r="H614" s="43"/>
      <c r="I614" s="43"/>
    </row>
    <row r="615" spans="6:9" x14ac:dyDescent="0.35">
      <c r="F615" s="53"/>
      <c r="G615" s="53"/>
      <c r="H615" s="43"/>
      <c r="I615" s="43"/>
    </row>
    <row r="616" spans="6:9" x14ac:dyDescent="0.35">
      <c r="F616" s="53"/>
      <c r="G616" s="53"/>
      <c r="H616" s="43"/>
      <c r="I616" s="43"/>
    </row>
    <row r="617" spans="6:9" x14ac:dyDescent="0.35">
      <c r="F617" s="53"/>
      <c r="G617" s="53"/>
      <c r="H617" s="43"/>
      <c r="I617" s="43"/>
    </row>
    <row r="618" spans="6:9" x14ac:dyDescent="0.35">
      <c r="F618" s="53"/>
      <c r="G618" s="53"/>
      <c r="H618" s="43"/>
      <c r="I618" s="43"/>
    </row>
    <row r="619" spans="6:9" x14ac:dyDescent="0.35">
      <c r="F619" s="53"/>
      <c r="G619" s="53"/>
      <c r="H619" s="43"/>
      <c r="I619" s="43"/>
    </row>
    <row r="620" spans="6:9" x14ac:dyDescent="0.35">
      <c r="F620" s="53"/>
      <c r="G620" s="53"/>
      <c r="H620" s="43"/>
      <c r="I620" s="43"/>
    </row>
    <row r="621" spans="6:9" x14ac:dyDescent="0.35">
      <c r="F621" s="53"/>
      <c r="G621" s="53"/>
      <c r="H621" s="43"/>
      <c r="I621" s="43"/>
    </row>
    <row r="622" spans="6:9" x14ac:dyDescent="0.35">
      <c r="F622" s="53"/>
      <c r="G622" s="53"/>
      <c r="H622" s="43"/>
      <c r="I622" s="43"/>
    </row>
    <row r="623" spans="6:9" x14ac:dyDescent="0.35">
      <c r="F623" s="53"/>
      <c r="G623" s="53"/>
      <c r="H623" s="43"/>
      <c r="I623" s="43"/>
    </row>
    <row r="624" spans="6:9" x14ac:dyDescent="0.35">
      <c r="F624" s="53"/>
      <c r="G624" s="53"/>
      <c r="H624" s="43"/>
      <c r="I624" s="43"/>
    </row>
    <row r="625" spans="6:9" x14ac:dyDescent="0.35">
      <c r="F625" s="53"/>
      <c r="G625" s="53"/>
      <c r="H625" s="43"/>
      <c r="I625" s="43"/>
    </row>
    <row r="626" spans="6:9" x14ac:dyDescent="0.35">
      <c r="F626" s="53"/>
      <c r="G626" s="53"/>
      <c r="H626" s="43"/>
      <c r="I626" s="43"/>
    </row>
    <row r="627" spans="6:9" x14ac:dyDescent="0.35">
      <c r="F627" s="53"/>
      <c r="G627" s="53"/>
      <c r="H627" s="43"/>
      <c r="I627" s="43"/>
    </row>
    <row r="628" spans="6:9" x14ac:dyDescent="0.35">
      <c r="F628" s="53"/>
      <c r="G628" s="53"/>
      <c r="H628" s="43"/>
      <c r="I628" s="43"/>
    </row>
    <row r="629" spans="6:9" x14ac:dyDescent="0.35">
      <c r="F629" s="53"/>
      <c r="G629" s="53"/>
      <c r="H629" s="43"/>
      <c r="I629" s="43"/>
    </row>
    <row r="630" spans="6:9" x14ac:dyDescent="0.35">
      <c r="F630" s="53"/>
      <c r="G630" s="53"/>
      <c r="H630" s="43"/>
      <c r="I630" s="43"/>
    </row>
    <row r="631" spans="6:9" x14ac:dyDescent="0.35">
      <c r="F631" s="53"/>
      <c r="G631" s="53"/>
      <c r="H631" s="43"/>
      <c r="I631" s="43"/>
    </row>
    <row r="632" spans="6:9" x14ac:dyDescent="0.35">
      <c r="F632" s="53"/>
      <c r="G632" s="53"/>
      <c r="H632" s="43"/>
      <c r="I632" s="43"/>
    </row>
    <row r="633" spans="6:9" x14ac:dyDescent="0.35">
      <c r="F633" s="53"/>
      <c r="G633" s="53"/>
      <c r="H633" s="43"/>
      <c r="I633" s="43"/>
    </row>
    <row r="634" spans="6:9" x14ac:dyDescent="0.35">
      <c r="F634" s="53"/>
      <c r="G634" s="53"/>
      <c r="H634" s="43"/>
      <c r="I634" s="43"/>
    </row>
    <row r="635" spans="6:9" x14ac:dyDescent="0.35">
      <c r="F635" s="53"/>
      <c r="G635" s="53"/>
      <c r="H635" s="43"/>
      <c r="I635" s="43"/>
    </row>
    <row r="636" spans="6:9" x14ac:dyDescent="0.35">
      <c r="F636" s="53"/>
      <c r="G636" s="53"/>
      <c r="H636" s="43"/>
      <c r="I636" s="43"/>
    </row>
    <row r="637" spans="6:9" x14ac:dyDescent="0.35">
      <c r="F637" s="53"/>
      <c r="G637" s="53"/>
      <c r="H637" s="43"/>
      <c r="I637" s="43"/>
    </row>
    <row r="638" spans="6:9" x14ac:dyDescent="0.35">
      <c r="F638" s="53"/>
      <c r="G638" s="53"/>
      <c r="H638" s="43"/>
      <c r="I638" s="43"/>
    </row>
    <row r="639" spans="6:9" x14ac:dyDescent="0.35">
      <c r="F639" s="53"/>
      <c r="G639" s="53"/>
      <c r="H639" s="43"/>
      <c r="I639" s="43"/>
    </row>
    <row r="640" spans="6:9" x14ac:dyDescent="0.35">
      <c r="F640" s="53"/>
      <c r="G640" s="53"/>
      <c r="H640" s="43"/>
      <c r="I640" s="43"/>
    </row>
    <row r="641" spans="6:9" x14ac:dyDescent="0.35">
      <c r="F641" s="53"/>
      <c r="G641" s="53"/>
      <c r="H641" s="43"/>
      <c r="I641" s="43"/>
    </row>
    <row r="642" spans="6:9" x14ac:dyDescent="0.35">
      <c r="F642" s="53"/>
      <c r="G642" s="53"/>
      <c r="H642" s="43"/>
      <c r="I642" s="43"/>
    </row>
    <row r="643" spans="6:9" x14ac:dyDescent="0.35">
      <c r="F643" s="53"/>
      <c r="G643" s="53"/>
      <c r="H643" s="43"/>
      <c r="I643" s="43"/>
    </row>
    <row r="644" spans="6:9" x14ac:dyDescent="0.35">
      <c r="F644" s="53"/>
      <c r="G644" s="53"/>
      <c r="H644" s="43"/>
      <c r="I644" s="43"/>
    </row>
    <row r="645" spans="6:9" x14ac:dyDescent="0.35">
      <c r="F645" s="53"/>
      <c r="G645" s="53"/>
      <c r="H645" s="43"/>
      <c r="I645" s="43"/>
    </row>
    <row r="646" spans="6:9" x14ac:dyDescent="0.35">
      <c r="F646" s="53"/>
      <c r="G646" s="53"/>
      <c r="H646" s="43"/>
      <c r="I646" s="43"/>
    </row>
    <row r="647" spans="6:9" x14ac:dyDescent="0.35">
      <c r="F647" s="53"/>
      <c r="G647" s="53"/>
      <c r="H647" s="43"/>
      <c r="I647" s="43"/>
    </row>
    <row r="648" spans="6:9" x14ac:dyDescent="0.35">
      <c r="F648" s="53"/>
      <c r="G648" s="53"/>
      <c r="H648" s="43"/>
      <c r="I648" s="43"/>
    </row>
    <row r="649" spans="6:9" x14ac:dyDescent="0.35">
      <c r="F649" s="53"/>
      <c r="G649" s="53"/>
      <c r="H649" s="43"/>
      <c r="I649" s="43"/>
    </row>
    <row r="650" spans="6:9" x14ac:dyDescent="0.35">
      <c r="F650" s="53"/>
      <c r="G650" s="53"/>
      <c r="H650" s="43"/>
      <c r="I650" s="43"/>
    </row>
    <row r="651" spans="6:9" x14ac:dyDescent="0.35">
      <c r="F651" s="53"/>
      <c r="G651" s="53"/>
      <c r="H651" s="43"/>
      <c r="I651" s="43"/>
    </row>
    <row r="652" spans="6:9" x14ac:dyDescent="0.35">
      <c r="F652" s="53"/>
      <c r="G652" s="53"/>
      <c r="H652" s="43"/>
      <c r="I652" s="43"/>
    </row>
    <row r="653" spans="6:9" x14ac:dyDescent="0.35">
      <c r="F653" s="53"/>
      <c r="G653" s="53"/>
      <c r="H653" s="43"/>
      <c r="I653" s="43"/>
    </row>
    <row r="654" spans="6:9" x14ac:dyDescent="0.35">
      <c r="F654" s="53"/>
      <c r="G654" s="53"/>
      <c r="H654" s="43"/>
      <c r="I654" s="43"/>
    </row>
    <row r="655" spans="6:9" x14ac:dyDescent="0.35">
      <c r="F655" s="53"/>
      <c r="G655" s="53"/>
      <c r="H655" s="43"/>
      <c r="I655" s="43"/>
    </row>
    <row r="656" spans="6:9" x14ac:dyDescent="0.35">
      <c r="F656" s="53"/>
      <c r="G656" s="53"/>
      <c r="H656" s="43"/>
      <c r="I656" s="43"/>
    </row>
    <row r="657" spans="6:9" x14ac:dyDescent="0.35">
      <c r="F657" s="53"/>
      <c r="G657" s="53"/>
      <c r="H657" s="43"/>
      <c r="I657" s="43"/>
    </row>
    <row r="658" spans="6:9" x14ac:dyDescent="0.35">
      <c r="F658" s="53"/>
      <c r="G658" s="53"/>
      <c r="H658" s="43"/>
      <c r="I658" s="43"/>
    </row>
    <row r="659" spans="6:9" x14ac:dyDescent="0.35">
      <c r="F659" s="53"/>
      <c r="G659" s="53"/>
      <c r="H659" s="43"/>
      <c r="I659" s="43"/>
    </row>
    <row r="660" spans="6:9" x14ac:dyDescent="0.35">
      <c r="F660" s="53"/>
      <c r="G660" s="53"/>
      <c r="H660" s="43"/>
      <c r="I660" s="43"/>
    </row>
    <row r="661" spans="6:9" x14ac:dyDescent="0.35">
      <c r="F661" s="53"/>
      <c r="G661" s="53"/>
      <c r="H661" s="43"/>
      <c r="I661" s="43"/>
    </row>
    <row r="662" spans="6:9" x14ac:dyDescent="0.35">
      <c r="F662" s="53"/>
      <c r="G662" s="53"/>
      <c r="H662" s="43"/>
      <c r="I662" s="43"/>
    </row>
    <row r="663" spans="6:9" x14ac:dyDescent="0.35">
      <c r="F663" s="53"/>
      <c r="G663" s="53"/>
      <c r="H663" s="43"/>
      <c r="I663" s="43"/>
    </row>
    <row r="664" spans="6:9" x14ac:dyDescent="0.35">
      <c r="F664" s="53"/>
      <c r="G664" s="53"/>
      <c r="H664" s="43"/>
      <c r="I664" s="43"/>
    </row>
    <row r="665" spans="6:9" x14ac:dyDescent="0.35">
      <c r="F665" s="53"/>
      <c r="G665" s="53"/>
      <c r="H665" s="43"/>
      <c r="I665" s="43"/>
    </row>
    <row r="666" spans="6:9" x14ac:dyDescent="0.35">
      <c r="F666" s="53"/>
      <c r="G666" s="53"/>
      <c r="H666" s="43"/>
      <c r="I666" s="43"/>
    </row>
    <row r="667" spans="6:9" x14ac:dyDescent="0.35">
      <c r="F667" s="53"/>
      <c r="G667" s="53"/>
      <c r="H667" s="43"/>
      <c r="I667" s="43"/>
    </row>
    <row r="668" spans="6:9" x14ac:dyDescent="0.35">
      <c r="F668" s="53"/>
      <c r="G668" s="53"/>
      <c r="H668" s="43"/>
      <c r="I668" s="43"/>
    </row>
    <row r="669" spans="6:9" x14ac:dyDescent="0.35">
      <c r="F669" s="53"/>
      <c r="G669" s="53"/>
      <c r="H669" s="43"/>
      <c r="I669" s="43"/>
    </row>
    <row r="670" spans="6:9" x14ac:dyDescent="0.35">
      <c r="F670" s="53"/>
      <c r="G670" s="53"/>
      <c r="H670" s="43"/>
      <c r="I670" s="43"/>
    </row>
    <row r="671" spans="6:9" x14ac:dyDescent="0.35">
      <c r="F671" s="53"/>
      <c r="G671" s="53"/>
      <c r="H671" s="43"/>
      <c r="I671" s="43"/>
    </row>
    <row r="672" spans="6:9" x14ac:dyDescent="0.35">
      <c r="F672" s="53"/>
      <c r="G672" s="53"/>
      <c r="H672" s="43"/>
      <c r="I672" s="43"/>
    </row>
    <row r="673" spans="6:9" x14ac:dyDescent="0.35">
      <c r="F673" s="53"/>
      <c r="G673" s="53"/>
      <c r="H673" s="43"/>
      <c r="I673" s="43"/>
    </row>
    <row r="674" spans="6:9" x14ac:dyDescent="0.35">
      <c r="F674" s="53"/>
      <c r="G674" s="53"/>
      <c r="H674" s="43"/>
      <c r="I674" s="43"/>
    </row>
    <row r="675" spans="6:9" x14ac:dyDescent="0.35">
      <c r="F675" s="53"/>
      <c r="G675" s="53"/>
      <c r="H675" s="43"/>
      <c r="I675" s="43"/>
    </row>
    <row r="676" spans="6:9" x14ac:dyDescent="0.35">
      <c r="F676" s="53"/>
      <c r="G676" s="53"/>
      <c r="H676" s="43"/>
      <c r="I676" s="43"/>
    </row>
    <row r="677" spans="6:9" x14ac:dyDescent="0.35">
      <c r="F677" s="53"/>
      <c r="G677" s="53"/>
      <c r="H677" s="43"/>
      <c r="I677" s="43"/>
    </row>
    <row r="678" spans="6:9" x14ac:dyDescent="0.35">
      <c r="F678" s="53"/>
      <c r="G678" s="53"/>
      <c r="H678" s="43"/>
      <c r="I678" s="43"/>
    </row>
    <row r="679" spans="6:9" x14ac:dyDescent="0.35">
      <c r="F679" s="53"/>
      <c r="G679" s="53"/>
      <c r="H679" s="43"/>
      <c r="I679" s="43"/>
    </row>
    <row r="680" spans="6:9" x14ac:dyDescent="0.35">
      <c r="F680" s="53"/>
      <c r="G680" s="53"/>
      <c r="H680" s="43"/>
      <c r="I680" s="43"/>
    </row>
    <row r="681" spans="6:9" x14ac:dyDescent="0.35">
      <c r="F681" s="53"/>
      <c r="G681" s="53"/>
      <c r="H681" s="43"/>
      <c r="I681" s="43"/>
    </row>
    <row r="682" spans="6:9" x14ac:dyDescent="0.35">
      <c r="F682" s="53"/>
      <c r="G682" s="53"/>
      <c r="H682" s="43"/>
      <c r="I682" s="43"/>
    </row>
    <row r="683" spans="6:9" x14ac:dyDescent="0.35">
      <c r="F683" s="53"/>
      <c r="G683" s="53"/>
      <c r="H683" s="43"/>
      <c r="I683" s="43"/>
    </row>
    <row r="684" spans="6:9" x14ac:dyDescent="0.35">
      <c r="F684" s="53"/>
      <c r="G684" s="53"/>
      <c r="H684" s="43"/>
      <c r="I684" s="43"/>
    </row>
    <row r="685" spans="6:9" x14ac:dyDescent="0.35">
      <c r="F685" s="53"/>
      <c r="G685" s="53"/>
      <c r="H685" s="43"/>
      <c r="I685" s="43"/>
    </row>
    <row r="686" spans="6:9" x14ac:dyDescent="0.35">
      <c r="F686" s="53"/>
      <c r="G686" s="53"/>
      <c r="H686" s="43"/>
      <c r="I686" s="43"/>
    </row>
    <row r="687" spans="6:9" x14ac:dyDescent="0.35">
      <c r="F687" s="53"/>
      <c r="G687" s="53"/>
      <c r="H687" s="43"/>
      <c r="I687" s="43"/>
    </row>
    <row r="688" spans="6:9" x14ac:dyDescent="0.35">
      <c r="F688" s="53"/>
      <c r="G688" s="53"/>
      <c r="H688" s="43"/>
      <c r="I688" s="43"/>
    </row>
    <row r="689" spans="6:9" x14ac:dyDescent="0.35">
      <c r="F689" s="53"/>
      <c r="G689" s="53"/>
      <c r="H689" s="43"/>
      <c r="I689" s="43"/>
    </row>
    <row r="690" spans="6:9" x14ac:dyDescent="0.35">
      <c r="F690" s="53"/>
      <c r="G690" s="53"/>
      <c r="H690" s="43"/>
      <c r="I690" s="43"/>
    </row>
    <row r="691" spans="6:9" x14ac:dyDescent="0.35">
      <c r="F691" s="53"/>
      <c r="G691" s="53"/>
      <c r="H691" s="43"/>
      <c r="I691" s="43"/>
    </row>
    <row r="692" spans="6:9" x14ac:dyDescent="0.35">
      <c r="F692" s="53"/>
      <c r="G692" s="53"/>
      <c r="H692" s="43"/>
      <c r="I692" s="43"/>
    </row>
    <row r="693" spans="6:9" x14ac:dyDescent="0.35">
      <c r="F693" s="53"/>
      <c r="G693" s="53"/>
      <c r="H693" s="43"/>
      <c r="I693" s="43"/>
    </row>
    <row r="694" spans="6:9" x14ac:dyDescent="0.35">
      <c r="F694" s="53"/>
      <c r="G694" s="53"/>
      <c r="H694" s="43"/>
      <c r="I694" s="43"/>
    </row>
    <row r="695" spans="6:9" x14ac:dyDescent="0.35">
      <c r="F695" s="53"/>
      <c r="G695" s="53"/>
      <c r="H695" s="43"/>
      <c r="I695" s="43"/>
    </row>
    <row r="696" spans="6:9" x14ac:dyDescent="0.35">
      <c r="F696" s="53"/>
      <c r="G696" s="53"/>
      <c r="H696" s="43"/>
      <c r="I696" s="43"/>
    </row>
    <row r="697" spans="6:9" x14ac:dyDescent="0.35">
      <c r="F697" s="53"/>
      <c r="G697" s="53"/>
      <c r="H697" s="43"/>
      <c r="I697" s="43"/>
    </row>
    <row r="698" spans="6:9" x14ac:dyDescent="0.35">
      <c r="F698" s="53"/>
      <c r="G698" s="53"/>
      <c r="H698" s="43"/>
      <c r="I698" s="43"/>
    </row>
    <row r="699" spans="6:9" x14ac:dyDescent="0.35">
      <c r="F699" s="53"/>
      <c r="G699" s="53"/>
      <c r="H699" s="43"/>
      <c r="I699" s="43"/>
    </row>
    <row r="700" spans="6:9" x14ac:dyDescent="0.35">
      <c r="F700" s="53"/>
      <c r="G700" s="53"/>
      <c r="H700" s="43"/>
      <c r="I700" s="43"/>
    </row>
    <row r="701" spans="6:9" x14ac:dyDescent="0.35">
      <c r="F701" s="53"/>
      <c r="G701" s="53"/>
      <c r="H701" s="43"/>
      <c r="I701" s="43"/>
    </row>
    <row r="702" spans="6:9" x14ac:dyDescent="0.35">
      <c r="F702" s="53"/>
      <c r="G702" s="53"/>
      <c r="H702" s="43"/>
      <c r="I702" s="43"/>
    </row>
    <row r="703" spans="6:9" x14ac:dyDescent="0.35">
      <c r="F703" s="53"/>
      <c r="G703" s="53"/>
      <c r="H703" s="43"/>
      <c r="I703" s="43"/>
    </row>
    <row r="704" spans="6:9" x14ac:dyDescent="0.35">
      <c r="F704" s="53"/>
      <c r="G704" s="53"/>
      <c r="H704" s="43"/>
      <c r="I704" s="43"/>
    </row>
    <row r="705" spans="6:9" x14ac:dyDescent="0.35">
      <c r="F705" s="53"/>
      <c r="G705" s="53"/>
      <c r="H705" s="43"/>
      <c r="I705" s="43"/>
    </row>
    <row r="706" spans="6:9" x14ac:dyDescent="0.35">
      <c r="F706" s="53"/>
      <c r="G706" s="53"/>
      <c r="H706" s="43"/>
      <c r="I706" s="43"/>
    </row>
    <row r="707" spans="6:9" x14ac:dyDescent="0.35">
      <c r="F707" s="53"/>
      <c r="G707" s="53"/>
      <c r="H707" s="43"/>
      <c r="I707" s="43"/>
    </row>
    <row r="708" spans="6:9" x14ac:dyDescent="0.35">
      <c r="F708" s="53"/>
      <c r="G708" s="53"/>
      <c r="H708" s="43"/>
      <c r="I708" s="43"/>
    </row>
    <row r="709" spans="6:9" x14ac:dyDescent="0.35">
      <c r="F709" s="53"/>
      <c r="G709" s="53"/>
      <c r="H709" s="43"/>
      <c r="I709" s="43"/>
    </row>
    <row r="710" spans="6:9" x14ac:dyDescent="0.35">
      <c r="F710" s="53"/>
      <c r="G710" s="53"/>
      <c r="H710" s="43"/>
      <c r="I710" s="43"/>
    </row>
    <row r="711" spans="6:9" x14ac:dyDescent="0.35">
      <c r="F711" s="53"/>
      <c r="G711" s="53"/>
      <c r="H711" s="43"/>
      <c r="I711" s="43"/>
    </row>
    <row r="712" spans="6:9" x14ac:dyDescent="0.35">
      <c r="F712" s="53"/>
      <c r="G712" s="53"/>
      <c r="H712" s="43"/>
      <c r="I712" s="43"/>
    </row>
    <row r="713" spans="6:9" x14ac:dyDescent="0.35">
      <c r="F713" s="53"/>
      <c r="G713" s="53"/>
      <c r="H713" s="43"/>
      <c r="I713" s="43"/>
    </row>
    <row r="714" spans="6:9" x14ac:dyDescent="0.35">
      <c r="F714" s="53"/>
      <c r="G714" s="53"/>
      <c r="H714" s="43"/>
      <c r="I714" s="43"/>
    </row>
    <row r="715" spans="6:9" x14ac:dyDescent="0.35">
      <c r="F715" s="53"/>
      <c r="G715" s="53"/>
      <c r="H715" s="43"/>
      <c r="I715" s="43"/>
    </row>
    <row r="716" spans="6:9" x14ac:dyDescent="0.35">
      <c r="F716" s="53"/>
      <c r="G716" s="53"/>
      <c r="H716" s="43"/>
      <c r="I716" s="43"/>
    </row>
    <row r="717" spans="6:9" x14ac:dyDescent="0.35">
      <c r="F717" s="53"/>
      <c r="G717" s="53"/>
      <c r="H717" s="43"/>
      <c r="I717" s="43"/>
    </row>
    <row r="718" spans="6:9" x14ac:dyDescent="0.35">
      <c r="F718" s="53"/>
      <c r="G718" s="53"/>
      <c r="H718" s="43"/>
      <c r="I718" s="43"/>
    </row>
    <row r="719" spans="6:9" x14ac:dyDescent="0.35">
      <c r="F719" s="53"/>
      <c r="G719" s="53"/>
      <c r="H719" s="43"/>
      <c r="I719" s="43"/>
    </row>
    <row r="720" spans="6:9" x14ac:dyDescent="0.35">
      <c r="F720" s="53"/>
      <c r="G720" s="53"/>
      <c r="H720" s="43"/>
      <c r="I720" s="43"/>
    </row>
    <row r="721" spans="6:9" x14ac:dyDescent="0.35">
      <c r="F721" s="53"/>
      <c r="G721" s="53"/>
      <c r="H721" s="43"/>
      <c r="I721" s="43"/>
    </row>
    <row r="722" spans="6:9" x14ac:dyDescent="0.35">
      <c r="F722" s="53"/>
      <c r="G722" s="53"/>
      <c r="H722" s="43"/>
      <c r="I722" s="43"/>
    </row>
    <row r="723" spans="6:9" x14ac:dyDescent="0.35">
      <c r="F723" s="53"/>
      <c r="G723" s="53"/>
      <c r="H723" s="43"/>
      <c r="I723" s="43"/>
    </row>
    <row r="724" spans="6:9" x14ac:dyDescent="0.35">
      <c r="F724" s="53"/>
      <c r="G724" s="53"/>
      <c r="H724" s="43"/>
      <c r="I724" s="43"/>
    </row>
    <row r="725" spans="6:9" x14ac:dyDescent="0.35">
      <c r="F725" s="53"/>
      <c r="G725" s="53"/>
      <c r="H725" s="43"/>
      <c r="I725" s="43"/>
    </row>
    <row r="726" spans="6:9" x14ac:dyDescent="0.35">
      <c r="F726" s="53"/>
      <c r="G726" s="53"/>
      <c r="H726" s="43"/>
      <c r="I726" s="43"/>
    </row>
    <row r="727" spans="6:9" x14ac:dyDescent="0.35">
      <c r="F727" s="53"/>
      <c r="G727" s="53"/>
      <c r="H727" s="43"/>
      <c r="I727" s="43"/>
    </row>
    <row r="728" spans="6:9" x14ac:dyDescent="0.35">
      <c r="F728" s="53"/>
      <c r="G728" s="53"/>
      <c r="H728" s="43"/>
      <c r="I728" s="43"/>
    </row>
    <row r="729" spans="6:9" x14ac:dyDescent="0.35">
      <c r="F729" s="53"/>
      <c r="G729" s="53"/>
      <c r="H729" s="43"/>
      <c r="I729" s="43"/>
    </row>
    <row r="730" spans="6:9" x14ac:dyDescent="0.35">
      <c r="F730" s="53"/>
      <c r="G730" s="53"/>
      <c r="H730" s="43"/>
      <c r="I730" s="43"/>
    </row>
    <row r="731" spans="6:9" x14ac:dyDescent="0.35">
      <c r="F731" s="53"/>
      <c r="G731" s="53"/>
      <c r="H731" s="43"/>
      <c r="I731" s="43"/>
    </row>
    <row r="732" spans="6:9" x14ac:dyDescent="0.35">
      <c r="F732" s="53"/>
      <c r="G732" s="53"/>
      <c r="H732" s="43"/>
      <c r="I732" s="43"/>
    </row>
    <row r="733" spans="6:9" x14ac:dyDescent="0.35">
      <c r="F733" s="53"/>
      <c r="G733" s="53"/>
      <c r="H733" s="43"/>
      <c r="I733" s="43"/>
    </row>
    <row r="734" spans="6:9" x14ac:dyDescent="0.35">
      <c r="F734" s="53"/>
      <c r="G734" s="53"/>
      <c r="H734" s="43"/>
      <c r="I734" s="43"/>
    </row>
    <row r="735" spans="6:9" x14ac:dyDescent="0.35">
      <c r="F735" s="53"/>
      <c r="G735" s="53"/>
      <c r="H735" s="43"/>
      <c r="I735" s="43"/>
    </row>
    <row r="736" spans="6:9" x14ac:dyDescent="0.35">
      <c r="F736" s="53"/>
      <c r="G736" s="53"/>
      <c r="H736" s="43"/>
      <c r="I736" s="43"/>
    </row>
    <row r="737" spans="6:9" x14ac:dyDescent="0.35">
      <c r="F737" s="53"/>
      <c r="G737" s="53"/>
      <c r="H737" s="43"/>
      <c r="I737" s="43"/>
    </row>
    <row r="738" spans="6:9" x14ac:dyDescent="0.35">
      <c r="F738" s="53"/>
      <c r="G738" s="53"/>
      <c r="H738" s="43"/>
      <c r="I738" s="43"/>
    </row>
    <row r="739" spans="6:9" x14ac:dyDescent="0.35">
      <c r="F739" s="53"/>
      <c r="G739" s="53"/>
      <c r="H739" s="43"/>
      <c r="I739" s="43"/>
    </row>
    <row r="740" spans="6:9" x14ac:dyDescent="0.35">
      <c r="F740" s="53"/>
      <c r="G740" s="53"/>
      <c r="H740" s="43"/>
      <c r="I740" s="43"/>
    </row>
    <row r="741" spans="6:9" x14ac:dyDescent="0.35">
      <c r="F741" s="53"/>
      <c r="G741" s="53"/>
      <c r="H741" s="43"/>
      <c r="I741" s="43"/>
    </row>
    <row r="742" spans="6:9" x14ac:dyDescent="0.35">
      <c r="F742" s="53"/>
      <c r="G742" s="53"/>
      <c r="H742" s="43"/>
      <c r="I742" s="43"/>
    </row>
    <row r="743" spans="6:9" x14ac:dyDescent="0.35">
      <c r="F743" s="53"/>
      <c r="G743" s="53"/>
      <c r="H743" s="43"/>
      <c r="I743" s="43"/>
    </row>
    <row r="744" spans="6:9" x14ac:dyDescent="0.35">
      <c r="F744" s="53"/>
      <c r="G744" s="53"/>
      <c r="H744" s="43"/>
      <c r="I744" s="43"/>
    </row>
    <row r="745" spans="6:9" x14ac:dyDescent="0.35">
      <c r="F745" s="53"/>
      <c r="G745" s="53"/>
      <c r="H745" s="43"/>
      <c r="I745" s="43"/>
    </row>
    <row r="746" spans="6:9" x14ac:dyDescent="0.35">
      <c r="F746" s="53"/>
      <c r="G746" s="53"/>
      <c r="H746" s="43"/>
      <c r="I746" s="43"/>
    </row>
    <row r="747" spans="6:9" x14ac:dyDescent="0.35">
      <c r="F747" s="53"/>
      <c r="G747" s="53"/>
      <c r="H747" s="43"/>
      <c r="I747" s="43"/>
    </row>
    <row r="748" spans="6:9" x14ac:dyDescent="0.35">
      <c r="F748" s="53"/>
      <c r="G748" s="53"/>
      <c r="H748" s="43"/>
      <c r="I748" s="43"/>
    </row>
    <row r="749" spans="6:9" x14ac:dyDescent="0.35">
      <c r="F749" s="53"/>
      <c r="G749" s="53"/>
      <c r="H749" s="43"/>
      <c r="I749" s="43"/>
    </row>
    <row r="750" spans="6:9" x14ac:dyDescent="0.35">
      <c r="F750" s="53"/>
      <c r="G750" s="53"/>
      <c r="H750" s="43"/>
      <c r="I750" s="43"/>
    </row>
    <row r="751" spans="6:9" x14ac:dyDescent="0.35">
      <c r="F751" s="53"/>
      <c r="G751" s="53"/>
      <c r="H751" s="43"/>
      <c r="I751" s="43"/>
    </row>
    <row r="752" spans="6:9" x14ac:dyDescent="0.35">
      <c r="F752" s="53"/>
      <c r="G752" s="53"/>
      <c r="H752" s="43"/>
      <c r="I752" s="43"/>
    </row>
    <row r="753" spans="6:9" x14ac:dyDescent="0.35">
      <c r="F753" s="53"/>
      <c r="G753" s="53"/>
      <c r="H753" s="43"/>
      <c r="I753" s="43"/>
    </row>
    <row r="754" spans="6:9" x14ac:dyDescent="0.35">
      <c r="F754" s="53"/>
      <c r="G754" s="53"/>
      <c r="H754" s="43"/>
      <c r="I754" s="43"/>
    </row>
    <row r="755" spans="6:9" x14ac:dyDescent="0.35">
      <c r="F755" s="53"/>
      <c r="G755" s="53"/>
      <c r="H755" s="43"/>
      <c r="I755" s="43"/>
    </row>
    <row r="756" spans="6:9" x14ac:dyDescent="0.35">
      <c r="F756" s="53"/>
      <c r="G756" s="53"/>
      <c r="H756" s="43"/>
      <c r="I756" s="43"/>
    </row>
    <row r="757" spans="6:9" x14ac:dyDescent="0.35">
      <c r="F757" s="53"/>
      <c r="G757" s="53"/>
      <c r="H757" s="43"/>
      <c r="I757" s="43"/>
    </row>
    <row r="758" spans="6:9" x14ac:dyDescent="0.35">
      <c r="F758" s="53"/>
      <c r="G758" s="53"/>
      <c r="H758" s="43"/>
      <c r="I758" s="43"/>
    </row>
    <row r="759" spans="6:9" x14ac:dyDescent="0.35">
      <c r="F759" s="53"/>
      <c r="G759" s="53"/>
      <c r="H759" s="43"/>
      <c r="I759" s="43"/>
    </row>
    <row r="760" spans="6:9" x14ac:dyDescent="0.35">
      <c r="F760" s="53"/>
      <c r="G760" s="53"/>
      <c r="H760" s="43"/>
      <c r="I760" s="43"/>
    </row>
    <row r="761" spans="6:9" x14ac:dyDescent="0.35">
      <c r="F761" s="53"/>
      <c r="G761" s="53"/>
      <c r="H761" s="43"/>
      <c r="I761" s="43"/>
    </row>
    <row r="762" spans="6:9" x14ac:dyDescent="0.35">
      <c r="F762" s="53"/>
      <c r="G762" s="53"/>
      <c r="H762" s="43"/>
      <c r="I762" s="43"/>
    </row>
    <row r="763" spans="6:9" x14ac:dyDescent="0.35">
      <c r="F763" s="53"/>
      <c r="G763" s="53"/>
      <c r="H763" s="43"/>
      <c r="I763" s="43"/>
    </row>
    <row r="764" spans="6:9" x14ac:dyDescent="0.35">
      <c r="F764" s="53"/>
      <c r="G764" s="53"/>
      <c r="H764" s="43"/>
      <c r="I764" s="43"/>
    </row>
    <row r="765" spans="6:9" x14ac:dyDescent="0.35">
      <c r="F765" s="53"/>
      <c r="G765" s="53"/>
      <c r="H765" s="43"/>
      <c r="I765" s="43"/>
    </row>
    <row r="766" spans="6:9" x14ac:dyDescent="0.35">
      <c r="F766" s="53"/>
      <c r="G766" s="53"/>
      <c r="H766" s="43"/>
      <c r="I766" s="43"/>
    </row>
    <row r="767" spans="6:9" x14ac:dyDescent="0.35">
      <c r="F767" s="53"/>
      <c r="G767" s="53"/>
      <c r="H767" s="43"/>
      <c r="I767" s="43"/>
    </row>
    <row r="768" spans="6:9" x14ac:dyDescent="0.35">
      <c r="F768" s="53"/>
      <c r="G768" s="53"/>
      <c r="H768" s="43"/>
      <c r="I768" s="43"/>
    </row>
    <row r="769" spans="6:9" x14ac:dyDescent="0.35">
      <c r="F769" s="53"/>
      <c r="G769" s="53"/>
      <c r="H769" s="43"/>
      <c r="I769" s="43"/>
    </row>
    <row r="770" spans="6:9" x14ac:dyDescent="0.35">
      <c r="F770" s="53"/>
      <c r="G770" s="53"/>
      <c r="H770" s="43"/>
      <c r="I770" s="43"/>
    </row>
    <row r="771" spans="6:9" x14ac:dyDescent="0.35">
      <c r="F771" s="53"/>
      <c r="G771" s="53"/>
      <c r="H771" s="43"/>
      <c r="I771" s="43"/>
    </row>
    <row r="772" spans="6:9" x14ac:dyDescent="0.35">
      <c r="F772" s="53"/>
      <c r="G772" s="53"/>
      <c r="H772" s="43"/>
      <c r="I772" s="43"/>
    </row>
    <row r="773" spans="6:9" x14ac:dyDescent="0.35">
      <c r="F773" s="53"/>
      <c r="G773" s="53"/>
      <c r="H773" s="43"/>
      <c r="I773" s="43"/>
    </row>
    <row r="774" spans="6:9" x14ac:dyDescent="0.35">
      <c r="F774" s="53"/>
      <c r="G774" s="53"/>
      <c r="H774" s="43"/>
      <c r="I774" s="43"/>
    </row>
    <row r="775" spans="6:9" x14ac:dyDescent="0.35">
      <c r="F775" s="53"/>
      <c r="G775" s="53"/>
      <c r="H775" s="43"/>
      <c r="I775" s="43"/>
    </row>
    <row r="776" spans="6:9" x14ac:dyDescent="0.35">
      <c r="F776" s="53"/>
      <c r="G776" s="53"/>
      <c r="H776" s="43"/>
      <c r="I776" s="43"/>
    </row>
    <row r="777" spans="6:9" x14ac:dyDescent="0.35">
      <c r="F777" s="53"/>
      <c r="G777" s="53"/>
      <c r="H777" s="43"/>
      <c r="I777" s="43"/>
    </row>
    <row r="778" spans="6:9" x14ac:dyDescent="0.35">
      <c r="F778" s="53"/>
      <c r="G778" s="53"/>
      <c r="H778" s="43"/>
      <c r="I778" s="43"/>
    </row>
    <row r="779" spans="6:9" x14ac:dyDescent="0.35">
      <c r="F779" s="53"/>
      <c r="G779" s="53"/>
      <c r="H779" s="43"/>
      <c r="I779" s="43"/>
    </row>
    <row r="780" spans="6:9" x14ac:dyDescent="0.35">
      <c r="F780" s="53"/>
      <c r="G780" s="53"/>
      <c r="H780" s="43"/>
      <c r="I780" s="43"/>
    </row>
    <row r="781" spans="6:9" x14ac:dyDescent="0.35">
      <c r="F781" s="53"/>
      <c r="G781" s="53"/>
      <c r="H781" s="43"/>
      <c r="I781" s="43"/>
    </row>
    <row r="782" spans="6:9" x14ac:dyDescent="0.35">
      <c r="F782" s="53"/>
      <c r="G782" s="53"/>
      <c r="H782" s="43"/>
      <c r="I782" s="43"/>
    </row>
    <row r="783" spans="6:9" x14ac:dyDescent="0.35">
      <c r="F783" s="53"/>
      <c r="G783" s="53"/>
      <c r="H783" s="43"/>
      <c r="I783" s="43"/>
    </row>
    <row r="784" spans="6:9" x14ac:dyDescent="0.35">
      <c r="F784" s="53"/>
      <c r="G784" s="53"/>
      <c r="H784" s="43"/>
      <c r="I784" s="43"/>
    </row>
    <row r="785" spans="6:9" x14ac:dyDescent="0.35">
      <c r="F785" s="53"/>
      <c r="G785" s="53"/>
      <c r="H785" s="43"/>
      <c r="I785" s="43"/>
    </row>
    <row r="786" spans="6:9" x14ac:dyDescent="0.35">
      <c r="F786" s="53"/>
      <c r="G786" s="53"/>
      <c r="H786" s="43"/>
      <c r="I786" s="43"/>
    </row>
    <row r="787" spans="6:9" x14ac:dyDescent="0.35">
      <c r="F787" s="53"/>
      <c r="G787" s="53"/>
      <c r="H787" s="43"/>
      <c r="I787" s="43"/>
    </row>
    <row r="788" spans="6:9" x14ac:dyDescent="0.35">
      <c r="F788" s="53"/>
      <c r="G788" s="53"/>
      <c r="H788" s="43"/>
      <c r="I788" s="43"/>
    </row>
    <row r="789" spans="6:9" x14ac:dyDescent="0.35">
      <c r="F789" s="53"/>
      <c r="G789" s="53"/>
      <c r="H789" s="43"/>
      <c r="I789" s="43"/>
    </row>
    <row r="790" spans="6:9" x14ac:dyDescent="0.35">
      <c r="F790" s="53"/>
      <c r="G790" s="53"/>
      <c r="H790" s="43"/>
      <c r="I790" s="43"/>
    </row>
    <row r="791" spans="6:9" x14ac:dyDescent="0.35">
      <c r="F791" s="53"/>
      <c r="G791" s="53"/>
      <c r="H791" s="43"/>
      <c r="I791" s="43"/>
    </row>
    <row r="792" spans="6:9" x14ac:dyDescent="0.35">
      <c r="F792" s="53"/>
      <c r="G792" s="53"/>
      <c r="H792" s="43"/>
      <c r="I792" s="43"/>
    </row>
    <row r="793" spans="6:9" x14ac:dyDescent="0.35">
      <c r="F793" s="53"/>
      <c r="G793" s="53"/>
      <c r="H793" s="43"/>
      <c r="I793" s="43"/>
    </row>
    <row r="794" spans="6:9" x14ac:dyDescent="0.35">
      <c r="F794" s="53"/>
      <c r="G794" s="53"/>
      <c r="H794" s="43"/>
      <c r="I794" s="43"/>
    </row>
    <row r="795" spans="6:9" x14ac:dyDescent="0.35">
      <c r="F795" s="53"/>
      <c r="G795" s="53"/>
      <c r="H795" s="43"/>
      <c r="I795" s="43"/>
    </row>
    <row r="796" spans="6:9" x14ac:dyDescent="0.35">
      <c r="F796" s="53"/>
      <c r="G796" s="53"/>
      <c r="H796" s="43"/>
      <c r="I796" s="43"/>
    </row>
    <row r="797" spans="6:9" x14ac:dyDescent="0.35">
      <c r="F797" s="53"/>
      <c r="G797" s="53"/>
      <c r="H797" s="43"/>
      <c r="I797" s="43"/>
    </row>
    <row r="798" spans="6:9" x14ac:dyDescent="0.35">
      <c r="F798" s="53"/>
      <c r="G798" s="53"/>
      <c r="H798" s="43"/>
      <c r="I798" s="43"/>
    </row>
    <row r="799" spans="6:9" x14ac:dyDescent="0.35">
      <c r="F799" s="53"/>
      <c r="G799" s="53"/>
      <c r="H799" s="43"/>
      <c r="I799" s="43"/>
    </row>
    <row r="800" spans="6:9" x14ac:dyDescent="0.35">
      <c r="F800" s="53"/>
      <c r="G800" s="53"/>
      <c r="H800" s="43"/>
      <c r="I800" s="43"/>
    </row>
    <row r="801" spans="6:9" x14ac:dyDescent="0.35">
      <c r="F801" s="53"/>
      <c r="G801" s="53"/>
      <c r="H801" s="43"/>
      <c r="I801" s="43"/>
    </row>
    <row r="802" spans="6:9" x14ac:dyDescent="0.35">
      <c r="F802" s="53"/>
      <c r="G802" s="53"/>
      <c r="H802" s="43"/>
      <c r="I802" s="43"/>
    </row>
    <row r="803" spans="6:9" x14ac:dyDescent="0.35">
      <c r="F803" s="53"/>
      <c r="G803" s="53"/>
      <c r="H803" s="43"/>
      <c r="I803" s="43"/>
    </row>
    <row r="804" spans="6:9" x14ac:dyDescent="0.35">
      <c r="F804" s="53"/>
      <c r="G804" s="53"/>
      <c r="H804" s="43"/>
      <c r="I804" s="43"/>
    </row>
    <row r="805" spans="6:9" x14ac:dyDescent="0.35">
      <c r="F805" s="53"/>
      <c r="G805" s="53"/>
      <c r="H805" s="43"/>
      <c r="I805" s="43"/>
    </row>
    <row r="806" spans="6:9" x14ac:dyDescent="0.35">
      <c r="F806" s="53"/>
      <c r="G806" s="53"/>
      <c r="H806" s="43"/>
      <c r="I806" s="43"/>
    </row>
    <row r="807" spans="6:9" x14ac:dyDescent="0.35">
      <c r="F807" s="53"/>
      <c r="G807" s="53"/>
      <c r="H807" s="43"/>
      <c r="I807" s="43"/>
    </row>
    <row r="808" spans="6:9" x14ac:dyDescent="0.35">
      <c r="F808" s="53"/>
      <c r="G808" s="53"/>
      <c r="H808" s="43"/>
      <c r="I808" s="43"/>
    </row>
    <row r="809" spans="6:9" x14ac:dyDescent="0.35">
      <c r="F809" s="53"/>
      <c r="G809" s="53"/>
      <c r="H809" s="43"/>
      <c r="I809" s="43"/>
    </row>
    <row r="810" spans="6:9" x14ac:dyDescent="0.35">
      <c r="F810" s="53"/>
      <c r="G810" s="53"/>
      <c r="H810" s="43"/>
      <c r="I810" s="43"/>
    </row>
    <row r="811" spans="6:9" x14ac:dyDescent="0.35">
      <c r="F811" s="53"/>
      <c r="G811" s="53"/>
      <c r="H811" s="43"/>
      <c r="I811" s="43"/>
    </row>
    <row r="812" spans="6:9" x14ac:dyDescent="0.35">
      <c r="F812" s="53"/>
      <c r="G812" s="53"/>
      <c r="H812" s="43"/>
      <c r="I812" s="43"/>
    </row>
    <row r="813" spans="6:9" x14ac:dyDescent="0.35">
      <c r="F813" s="53"/>
      <c r="G813" s="53"/>
      <c r="H813" s="43"/>
      <c r="I813" s="43"/>
    </row>
    <row r="814" spans="6:9" x14ac:dyDescent="0.35">
      <c r="F814" s="53"/>
      <c r="G814" s="53"/>
      <c r="H814" s="43"/>
      <c r="I814" s="43"/>
    </row>
    <row r="815" spans="6:9" x14ac:dyDescent="0.35">
      <c r="F815" s="53"/>
      <c r="G815" s="53"/>
      <c r="H815" s="43"/>
      <c r="I815" s="43"/>
    </row>
    <row r="816" spans="6:9" x14ac:dyDescent="0.35">
      <c r="F816" s="53"/>
      <c r="G816" s="53"/>
      <c r="H816" s="43"/>
      <c r="I816" s="43"/>
    </row>
    <row r="817" spans="6:9" x14ac:dyDescent="0.35">
      <c r="F817" s="53"/>
      <c r="G817" s="53"/>
      <c r="H817" s="43"/>
      <c r="I817" s="43"/>
    </row>
    <row r="818" spans="6:9" x14ac:dyDescent="0.35">
      <c r="F818" s="53"/>
      <c r="G818" s="53"/>
      <c r="H818" s="43"/>
      <c r="I818" s="43"/>
    </row>
    <row r="819" spans="6:9" x14ac:dyDescent="0.35">
      <c r="F819" s="53"/>
      <c r="G819" s="53"/>
      <c r="H819" s="43"/>
      <c r="I819" s="43"/>
    </row>
    <row r="820" spans="6:9" x14ac:dyDescent="0.35">
      <c r="F820" s="53"/>
      <c r="G820" s="53"/>
      <c r="H820" s="43"/>
      <c r="I820" s="43"/>
    </row>
    <row r="821" spans="6:9" x14ac:dyDescent="0.35">
      <c r="F821" s="53"/>
      <c r="G821" s="53"/>
      <c r="H821" s="43"/>
      <c r="I821" s="43"/>
    </row>
    <row r="822" spans="6:9" x14ac:dyDescent="0.35">
      <c r="F822" s="53"/>
      <c r="G822" s="53"/>
      <c r="H822" s="43"/>
      <c r="I822" s="43"/>
    </row>
    <row r="823" spans="6:9" x14ac:dyDescent="0.35">
      <c r="F823" s="53"/>
      <c r="G823" s="53"/>
      <c r="H823" s="43"/>
      <c r="I823" s="43"/>
    </row>
    <row r="824" spans="6:9" x14ac:dyDescent="0.35">
      <c r="F824" s="53"/>
      <c r="G824" s="53"/>
      <c r="H824" s="43"/>
      <c r="I824" s="43"/>
    </row>
    <row r="825" spans="6:9" x14ac:dyDescent="0.35">
      <c r="F825" s="53"/>
      <c r="G825" s="53"/>
      <c r="H825" s="43"/>
      <c r="I825" s="43"/>
    </row>
    <row r="826" spans="6:9" x14ac:dyDescent="0.35">
      <c r="F826" s="53"/>
      <c r="G826" s="53"/>
      <c r="H826" s="43"/>
      <c r="I826" s="43"/>
    </row>
    <row r="827" spans="6:9" x14ac:dyDescent="0.35">
      <c r="F827" s="53"/>
      <c r="G827" s="53"/>
      <c r="H827" s="43"/>
      <c r="I827" s="43"/>
    </row>
    <row r="828" spans="6:9" x14ac:dyDescent="0.35">
      <c r="F828" s="53"/>
      <c r="G828" s="53"/>
      <c r="H828" s="43"/>
      <c r="I828" s="43"/>
    </row>
    <row r="829" spans="6:9" x14ac:dyDescent="0.35">
      <c r="F829" s="53"/>
      <c r="G829" s="53"/>
      <c r="H829" s="43"/>
      <c r="I829" s="43"/>
    </row>
    <row r="830" spans="6:9" x14ac:dyDescent="0.35">
      <c r="F830" s="53"/>
      <c r="G830" s="53"/>
      <c r="H830" s="43"/>
      <c r="I830" s="43"/>
    </row>
    <row r="831" spans="6:9" x14ac:dyDescent="0.35">
      <c r="F831" s="53"/>
      <c r="G831" s="53"/>
      <c r="H831" s="43"/>
      <c r="I831" s="43"/>
    </row>
    <row r="832" spans="6:9" x14ac:dyDescent="0.35">
      <c r="F832" s="53"/>
      <c r="G832" s="53"/>
      <c r="H832" s="43"/>
      <c r="I832" s="43"/>
    </row>
    <row r="833" spans="6:9" x14ac:dyDescent="0.35">
      <c r="F833" s="53"/>
      <c r="G833" s="53"/>
      <c r="H833" s="43"/>
      <c r="I833" s="43"/>
    </row>
    <row r="834" spans="6:9" x14ac:dyDescent="0.35">
      <c r="F834" s="53"/>
      <c r="G834" s="53"/>
      <c r="H834" s="43"/>
      <c r="I834" s="43"/>
    </row>
    <row r="835" spans="6:9" x14ac:dyDescent="0.35">
      <c r="F835" s="53"/>
      <c r="G835" s="53"/>
      <c r="H835" s="43"/>
      <c r="I835" s="43"/>
    </row>
    <row r="836" spans="6:9" x14ac:dyDescent="0.35">
      <c r="F836" s="53"/>
      <c r="G836" s="53"/>
      <c r="H836" s="43"/>
      <c r="I836" s="43"/>
    </row>
    <row r="837" spans="6:9" x14ac:dyDescent="0.35">
      <c r="F837" s="53"/>
      <c r="G837" s="53"/>
      <c r="H837" s="43"/>
      <c r="I837" s="43"/>
    </row>
    <row r="838" spans="6:9" x14ac:dyDescent="0.35">
      <c r="F838" s="53"/>
      <c r="G838" s="53"/>
      <c r="H838" s="43"/>
      <c r="I838" s="43"/>
    </row>
    <row r="839" spans="6:9" x14ac:dyDescent="0.35">
      <c r="F839" s="53"/>
      <c r="G839" s="53"/>
      <c r="H839" s="43"/>
      <c r="I839" s="43"/>
    </row>
    <row r="840" spans="6:9" x14ac:dyDescent="0.35">
      <c r="F840" s="53"/>
      <c r="G840" s="53"/>
      <c r="H840" s="43"/>
      <c r="I840" s="43"/>
    </row>
    <row r="841" spans="6:9" x14ac:dyDescent="0.35">
      <c r="F841" s="53"/>
      <c r="G841" s="53"/>
      <c r="H841" s="43"/>
      <c r="I841" s="43"/>
    </row>
    <row r="842" spans="6:9" x14ac:dyDescent="0.35">
      <c r="F842" s="53"/>
      <c r="G842" s="53"/>
      <c r="H842" s="43"/>
      <c r="I842" s="43"/>
    </row>
    <row r="843" spans="6:9" x14ac:dyDescent="0.35">
      <c r="F843" s="53"/>
      <c r="G843" s="53"/>
      <c r="H843" s="43"/>
      <c r="I843" s="43"/>
    </row>
    <row r="844" spans="6:9" x14ac:dyDescent="0.35">
      <c r="F844" s="53"/>
      <c r="G844" s="53"/>
      <c r="H844" s="43"/>
      <c r="I844" s="43"/>
    </row>
    <row r="845" spans="6:9" x14ac:dyDescent="0.35">
      <c r="F845" s="53"/>
      <c r="G845" s="53"/>
      <c r="H845" s="43"/>
      <c r="I845" s="43"/>
    </row>
    <row r="846" spans="6:9" x14ac:dyDescent="0.35">
      <c r="F846" s="53"/>
      <c r="G846" s="53"/>
      <c r="H846" s="43"/>
      <c r="I846" s="43"/>
    </row>
    <row r="847" spans="6:9" x14ac:dyDescent="0.35">
      <c r="F847" s="53"/>
      <c r="G847" s="53"/>
      <c r="H847" s="43"/>
      <c r="I847" s="43"/>
    </row>
    <row r="848" spans="6:9" x14ac:dyDescent="0.35">
      <c r="F848" s="53"/>
      <c r="G848" s="53"/>
      <c r="H848" s="43"/>
      <c r="I848" s="43"/>
    </row>
    <row r="849" spans="6:9" x14ac:dyDescent="0.35">
      <c r="F849" s="53"/>
      <c r="G849" s="53"/>
      <c r="H849" s="43"/>
      <c r="I849" s="43"/>
    </row>
    <row r="850" spans="6:9" x14ac:dyDescent="0.35">
      <c r="F850" s="53"/>
      <c r="G850" s="53"/>
      <c r="H850" s="43"/>
      <c r="I850" s="43"/>
    </row>
    <row r="851" spans="6:9" x14ac:dyDescent="0.35">
      <c r="F851" s="53"/>
      <c r="G851" s="53"/>
      <c r="H851" s="43"/>
      <c r="I851" s="43"/>
    </row>
    <row r="852" spans="6:9" x14ac:dyDescent="0.35">
      <c r="F852" s="53"/>
      <c r="G852" s="53"/>
      <c r="H852" s="43"/>
      <c r="I852" s="43"/>
    </row>
    <row r="853" spans="6:9" x14ac:dyDescent="0.35">
      <c r="F853" s="53"/>
      <c r="G853" s="53"/>
      <c r="H853" s="43"/>
      <c r="I853" s="43"/>
    </row>
    <row r="854" spans="6:9" x14ac:dyDescent="0.35">
      <c r="F854" s="53"/>
      <c r="G854" s="53"/>
      <c r="H854" s="43"/>
      <c r="I854" s="43"/>
    </row>
    <row r="855" spans="6:9" x14ac:dyDescent="0.35">
      <c r="F855" s="53"/>
      <c r="G855" s="53"/>
      <c r="H855" s="43"/>
      <c r="I855" s="43"/>
    </row>
    <row r="856" spans="6:9" x14ac:dyDescent="0.35">
      <c r="F856" s="53"/>
      <c r="G856" s="53"/>
      <c r="H856" s="43"/>
      <c r="I856" s="43"/>
    </row>
    <row r="857" spans="6:9" x14ac:dyDescent="0.35">
      <c r="F857" s="53"/>
      <c r="G857" s="53"/>
      <c r="H857" s="43"/>
      <c r="I857" s="43"/>
    </row>
    <row r="858" spans="6:9" x14ac:dyDescent="0.35">
      <c r="F858" s="53"/>
      <c r="G858" s="53"/>
      <c r="H858" s="43"/>
      <c r="I858" s="43"/>
    </row>
    <row r="859" spans="6:9" x14ac:dyDescent="0.35">
      <c r="F859" s="53"/>
      <c r="G859" s="53"/>
      <c r="H859" s="43"/>
      <c r="I859" s="43"/>
    </row>
    <row r="860" spans="6:9" x14ac:dyDescent="0.35">
      <c r="F860" s="53"/>
      <c r="G860" s="53"/>
      <c r="H860" s="43"/>
      <c r="I860" s="43"/>
    </row>
    <row r="861" spans="6:9" x14ac:dyDescent="0.35">
      <c r="F861" s="53"/>
      <c r="G861" s="53"/>
      <c r="H861" s="43"/>
      <c r="I861" s="43"/>
    </row>
    <row r="862" spans="6:9" x14ac:dyDescent="0.35">
      <c r="F862" s="53"/>
      <c r="G862" s="53"/>
      <c r="H862" s="43"/>
      <c r="I862" s="43"/>
    </row>
    <row r="863" spans="6:9" x14ac:dyDescent="0.35">
      <c r="F863" s="53"/>
      <c r="G863" s="53"/>
      <c r="H863" s="43"/>
      <c r="I863" s="43"/>
    </row>
    <row r="864" spans="6:9" x14ac:dyDescent="0.35">
      <c r="F864" s="53"/>
      <c r="G864" s="53"/>
      <c r="H864" s="43"/>
      <c r="I864" s="43"/>
    </row>
    <row r="865" spans="6:9" x14ac:dyDescent="0.35">
      <c r="F865" s="53"/>
      <c r="G865" s="53"/>
      <c r="H865" s="43"/>
      <c r="I865" s="43"/>
    </row>
    <row r="866" spans="6:9" x14ac:dyDescent="0.35">
      <c r="F866" s="53"/>
      <c r="G866" s="53"/>
      <c r="H866" s="43"/>
      <c r="I866" s="43"/>
    </row>
    <row r="867" spans="6:9" x14ac:dyDescent="0.35">
      <c r="F867" s="53"/>
      <c r="G867" s="53"/>
      <c r="H867" s="43"/>
      <c r="I867" s="43"/>
    </row>
    <row r="868" spans="6:9" x14ac:dyDescent="0.35">
      <c r="F868" s="53"/>
      <c r="G868" s="53"/>
      <c r="H868" s="43"/>
      <c r="I868" s="43"/>
    </row>
    <row r="869" spans="6:9" x14ac:dyDescent="0.35">
      <c r="F869" s="53"/>
      <c r="G869" s="53"/>
      <c r="H869" s="43"/>
      <c r="I869" s="43"/>
    </row>
    <row r="870" spans="6:9" x14ac:dyDescent="0.35">
      <c r="F870" s="53"/>
      <c r="G870" s="53"/>
      <c r="H870" s="43"/>
      <c r="I870" s="43"/>
    </row>
    <row r="871" spans="6:9" x14ac:dyDescent="0.35">
      <c r="F871" s="53"/>
      <c r="G871" s="53"/>
      <c r="H871" s="43"/>
      <c r="I871" s="43"/>
    </row>
    <row r="872" spans="6:9" x14ac:dyDescent="0.35">
      <c r="F872" s="53"/>
      <c r="G872" s="53"/>
      <c r="H872" s="43"/>
      <c r="I872" s="43"/>
    </row>
    <row r="873" spans="6:9" x14ac:dyDescent="0.35">
      <c r="F873" s="53"/>
      <c r="G873" s="53"/>
      <c r="H873" s="43"/>
      <c r="I873" s="43"/>
    </row>
    <row r="874" spans="6:9" x14ac:dyDescent="0.35">
      <c r="F874" s="53"/>
      <c r="G874" s="53"/>
      <c r="H874" s="43"/>
      <c r="I874" s="43"/>
    </row>
    <row r="875" spans="6:9" x14ac:dyDescent="0.35">
      <c r="F875" s="53"/>
      <c r="G875" s="53"/>
      <c r="H875" s="43"/>
      <c r="I875" s="43"/>
    </row>
    <row r="876" spans="6:9" x14ac:dyDescent="0.35">
      <c r="F876" s="53"/>
      <c r="G876" s="53"/>
      <c r="H876" s="43"/>
      <c r="I876" s="43"/>
    </row>
    <row r="877" spans="6:9" x14ac:dyDescent="0.35">
      <c r="F877" s="53"/>
      <c r="G877" s="53"/>
      <c r="H877" s="43"/>
      <c r="I877" s="43"/>
    </row>
    <row r="878" spans="6:9" x14ac:dyDescent="0.35">
      <c r="F878" s="53"/>
      <c r="G878" s="53"/>
      <c r="H878" s="43"/>
      <c r="I878" s="43"/>
    </row>
    <row r="879" spans="6:9" x14ac:dyDescent="0.35">
      <c r="F879" s="53"/>
      <c r="G879" s="53"/>
      <c r="H879" s="43"/>
      <c r="I879" s="43"/>
    </row>
    <row r="880" spans="6:9" x14ac:dyDescent="0.35">
      <c r="F880" s="53"/>
      <c r="G880" s="53"/>
      <c r="H880" s="43"/>
      <c r="I880" s="43"/>
    </row>
    <row r="881" spans="6:9" x14ac:dyDescent="0.35">
      <c r="F881" s="53"/>
      <c r="G881" s="53"/>
      <c r="H881" s="43"/>
      <c r="I881" s="43"/>
    </row>
    <row r="882" spans="6:9" x14ac:dyDescent="0.35">
      <c r="F882" s="53"/>
      <c r="G882" s="53"/>
      <c r="H882" s="43"/>
      <c r="I882" s="43"/>
    </row>
    <row r="883" spans="6:9" x14ac:dyDescent="0.35">
      <c r="F883" s="53"/>
      <c r="G883" s="53"/>
      <c r="H883" s="43"/>
      <c r="I883" s="43"/>
    </row>
    <row r="884" spans="6:9" x14ac:dyDescent="0.35">
      <c r="F884" s="53"/>
      <c r="G884" s="53"/>
      <c r="H884" s="43"/>
      <c r="I884" s="43"/>
    </row>
    <row r="885" spans="6:9" x14ac:dyDescent="0.35">
      <c r="F885" s="53"/>
      <c r="G885" s="53"/>
      <c r="H885" s="43"/>
      <c r="I885" s="43"/>
    </row>
    <row r="886" spans="6:9" x14ac:dyDescent="0.35">
      <c r="F886" s="53"/>
      <c r="G886" s="53"/>
      <c r="H886" s="43"/>
      <c r="I886" s="43"/>
    </row>
    <row r="887" spans="6:9" x14ac:dyDescent="0.35">
      <c r="F887" s="53"/>
      <c r="G887" s="53"/>
      <c r="H887" s="43"/>
      <c r="I887" s="43"/>
    </row>
    <row r="888" spans="6:9" x14ac:dyDescent="0.35">
      <c r="F888" s="53"/>
      <c r="G888" s="53"/>
      <c r="H888" s="43"/>
      <c r="I888" s="43"/>
    </row>
    <row r="889" spans="6:9" x14ac:dyDescent="0.35">
      <c r="F889" s="53"/>
      <c r="G889" s="53"/>
      <c r="H889" s="43"/>
      <c r="I889" s="43"/>
    </row>
    <row r="890" spans="6:9" x14ac:dyDescent="0.35">
      <c r="F890" s="53"/>
      <c r="G890" s="53"/>
      <c r="H890" s="43"/>
      <c r="I890" s="43"/>
    </row>
    <row r="891" spans="6:9" x14ac:dyDescent="0.35">
      <c r="F891" s="53"/>
      <c r="G891" s="53"/>
      <c r="H891" s="43"/>
      <c r="I891" s="43"/>
    </row>
    <row r="892" spans="6:9" x14ac:dyDescent="0.35">
      <c r="F892" s="53"/>
      <c r="G892" s="53"/>
      <c r="H892" s="43"/>
      <c r="I892" s="43"/>
    </row>
    <row r="893" spans="6:9" x14ac:dyDescent="0.35">
      <c r="F893" s="53"/>
      <c r="G893" s="53"/>
      <c r="H893" s="43"/>
      <c r="I893" s="43"/>
    </row>
    <row r="894" spans="6:9" x14ac:dyDescent="0.35">
      <c r="F894" s="53"/>
      <c r="G894" s="53"/>
      <c r="H894" s="43"/>
      <c r="I894" s="43"/>
    </row>
    <row r="895" spans="6:9" x14ac:dyDescent="0.35">
      <c r="F895" s="53"/>
      <c r="G895" s="53"/>
      <c r="H895" s="43"/>
      <c r="I895" s="43"/>
    </row>
    <row r="896" spans="6:9" x14ac:dyDescent="0.35">
      <c r="F896" s="53"/>
      <c r="G896" s="53"/>
      <c r="H896" s="43"/>
      <c r="I896" s="43"/>
    </row>
    <row r="897" spans="6:9" x14ac:dyDescent="0.35">
      <c r="F897" s="53"/>
      <c r="G897" s="53"/>
      <c r="H897" s="43"/>
      <c r="I897" s="43"/>
    </row>
    <row r="898" spans="6:9" x14ac:dyDescent="0.35">
      <c r="F898" s="53"/>
      <c r="G898" s="53"/>
      <c r="H898" s="43"/>
      <c r="I898" s="43"/>
    </row>
    <row r="899" spans="6:9" x14ac:dyDescent="0.35">
      <c r="F899" s="53"/>
      <c r="G899" s="53"/>
      <c r="H899" s="43"/>
      <c r="I899" s="43"/>
    </row>
    <row r="900" spans="6:9" x14ac:dyDescent="0.35">
      <c r="F900" s="53"/>
      <c r="G900" s="53"/>
      <c r="H900" s="43"/>
      <c r="I900" s="43"/>
    </row>
    <row r="901" spans="6:9" x14ac:dyDescent="0.35">
      <c r="F901" s="53"/>
      <c r="G901" s="53"/>
      <c r="H901" s="43"/>
      <c r="I901" s="43"/>
    </row>
    <row r="902" spans="6:9" x14ac:dyDescent="0.35">
      <c r="F902" s="53"/>
      <c r="G902" s="53"/>
      <c r="H902" s="43"/>
      <c r="I902" s="43"/>
    </row>
    <row r="903" spans="6:9" x14ac:dyDescent="0.35">
      <c r="F903" s="53"/>
      <c r="G903" s="53"/>
      <c r="H903" s="43"/>
      <c r="I903" s="43"/>
    </row>
    <row r="904" spans="6:9" x14ac:dyDescent="0.35">
      <c r="F904" s="53"/>
      <c r="G904" s="53"/>
      <c r="H904" s="43"/>
      <c r="I904" s="43"/>
    </row>
    <row r="905" spans="6:9" x14ac:dyDescent="0.35">
      <c r="F905" s="53"/>
      <c r="G905" s="53"/>
      <c r="H905" s="43"/>
      <c r="I905" s="43"/>
    </row>
    <row r="906" spans="6:9" x14ac:dyDescent="0.35">
      <c r="F906" s="53"/>
      <c r="G906" s="53"/>
      <c r="H906" s="43"/>
      <c r="I906" s="43"/>
    </row>
    <row r="907" spans="6:9" x14ac:dyDescent="0.35">
      <c r="F907" s="53"/>
      <c r="G907" s="53"/>
      <c r="H907" s="43"/>
      <c r="I907" s="43"/>
    </row>
    <row r="908" spans="6:9" x14ac:dyDescent="0.35">
      <c r="F908" s="53"/>
      <c r="G908" s="53"/>
      <c r="H908" s="43"/>
      <c r="I908" s="43"/>
    </row>
    <row r="909" spans="6:9" x14ac:dyDescent="0.35">
      <c r="F909" s="53"/>
      <c r="G909" s="53"/>
      <c r="H909" s="43"/>
      <c r="I909" s="43"/>
    </row>
    <row r="910" spans="6:9" x14ac:dyDescent="0.35">
      <c r="F910" s="53"/>
      <c r="G910" s="53"/>
      <c r="H910" s="43"/>
      <c r="I910" s="43"/>
    </row>
    <row r="911" spans="6:9" x14ac:dyDescent="0.35">
      <c r="F911" s="53"/>
      <c r="G911" s="53"/>
      <c r="H911" s="43"/>
      <c r="I911" s="43"/>
    </row>
    <row r="912" spans="6:9" x14ac:dyDescent="0.35">
      <c r="F912" s="53"/>
      <c r="G912" s="53"/>
      <c r="H912" s="43"/>
      <c r="I912" s="43"/>
    </row>
    <row r="913" spans="6:9" x14ac:dyDescent="0.35">
      <c r="F913" s="53"/>
      <c r="G913" s="53"/>
      <c r="H913" s="43"/>
      <c r="I913" s="43"/>
    </row>
    <row r="914" spans="6:9" x14ac:dyDescent="0.35">
      <c r="F914" s="53"/>
      <c r="G914" s="53"/>
      <c r="H914" s="43"/>
      <c r="I914" s="43"/>
    </row>
    <row r="915" spans="6:9" x14ac:dyDescent="0.35">
      <c r="F915" s="53"/>
      <c r="G915" s="53"/>
      <c r="H915" s="43"/>
      <c r="I915" s="43"/>
    </row>
    <row r="916" spans="6:9" x14ac:dyDescent="0.35">
      <c r="F916" s="53"/>
      <c r="G916" s="53"/>
      <c r="H916" s="43"/>
      <c r="I916" s="43"/>
    </row>
    <row r="917" spans="6:9" x14ac:dyDescent="0.35">
      <c r="F917" s="53"/>
      <c r="G917" s="53"/>
      <c r="H917" s="43"/>
      <c r="I917" s="43"/>
    </row>
    <row r="918" spans="6:9" x14ac:dyDescent="0.35">
      <c r="F918" s="53"/>
      <c r="G918" s="53"/>
      <c r="H918" s="43"/>
      <c r="I918" s="43"/>
    </row>
    <row r="919" spans="6:9" x14ac:dyDescent="0.35">
      <c r="F919" s="53"/>
      <c r="G919" s="53"/>
      <c r="H919" s="43"/>
      <c r="I919" s="43"/>
    </row>
    <row r="920" spans="6:9" x14ac:dyDescent="0.35">
      <c r="F920" s="53"/>
      <c r="G920" s="53"/>
      <c r="H920" s="43"/>
      <c r="I920" s="43"/>
    </row>
    <row r="921" spans="6:9" x14ac:dyDescent="0.35">
      <c r="F921" s="53"/>
      <c r="G921" s="53"/>
      <c r="H921" s="43"/>
      <c r="I921" s="43"/>
    </row>
    <row r="922" spans="6:9" x14ac:dyDescent="0.35">
      <c r="F922" s="53"/>
      <c r="G922" s="53"/>
      <c r="H922" s="43"/>
      <c r="I922" s="43"/>
    </row>
    <row r="923" spans="6:9" x14ac:dyDescent="0.35">
      <c r="F923" s="53"/>
      <c r="G923" s="53"/>
      <c r="H923" s="43"/>
      <c r="I923" s="43"/>
    </row>
    <row r="924" spans="6:9" x14ac:dyDescent="0.35">
      <c r="F924" s="53"/>
      <c r="G924" s="53"/>
      <c r="H924" s="43"/>
      <c r="I924" s="43"/>
    </row>
    <row r="925" spans="6:9" x14ac:dyDescent="0.35">
      <c r="F925" s="53"/>
      <c r="G925" s="53"/>
      <c r="H925" s="43"/>
      <c r="I925" s="43"/>
    </row>
    <row r="926" spans="6:9" x14ac:dyDescent="0.35">
      <c r="F926" s="53"/>
      <c r="G926" s="53"/>
      <c r="H926" s="43"/>
      <c r="I926" s="43"/>
    </row>
    <row r="927" spans="6:9" x14ac:dyDescent="0.35">
      <c r="F927" s="53"/>
      <c r="G927" s="53"/>
      <c r="H927" s="43"/>
      <c r="I927" s="43"/>
    </row>
    <row r="928" spans="6:9" x14ac:dyDescent="0.35">
      <c r="F928" s="53"/>
      <c r="G928" s="53"/>
      <c r="H928" s="43"/>
      <c r="I928" s="43"/>
    </row>
    <row r="929" spans="6:9" x14ac:dyDescent="0.35">
      <c r="F929" s="53"/>
      <c r="G929" s="53"/>
      <c r="H929" s="43"/>
      <c r="I929" s="43"/>
    </row>
    <row r="930" spans="6:9" x14ac:dyDescent="0.35">
      <c r="F930" s="53"/>
      <c r="G930" s="53"/>
      <c r="H930" s="43"/>
      <c r="I930" s="43"/>
    </row>
    <row r="931" spans="6:9" x14ac:dyDescent="0.35">
      <c r="F931" s="53"/>
      <c r="G931" s="53"/>
      <c r="H931" s="43"/>
      <c r="I931" s="43"/>
    </row>
    <row r="932" spans="6:9" x14ac:dyDescent="0.35">
      <c r="F932" s="53"/>
      <c r="G932" s="53"/>
      <c r="H932" s="43"/>
      <c r="I932" s="43"/>
    </row>
    <row r="933" spans="6:9" x14ac:dyDescent="0.35">
      <c r="F933" s="53"/>
      <c r="G933" s="53"/>
      <c r="H933" s="43"/>
      <c r="I933" s="43"/>
    </row>
    <row r="934" spans="6:9" x14ac:dyDescent="0.35">
      <c r="F934" s="53"/>
      <c r="G934" s="53"/>
      <c r="H934" s="43"/>
      <c r="I934" s="43"/>
    </row>
    <row r="935" spans="6:9" x14ac:dyDescent="0.35">
      <c r="F935" s="53"/>
      <c r="G935" s="53"/>
      <c r="H935" s="43"/>
      <c r="I935" s="43"/>
    </row>
    <row r="936" spans="6:9" x14ac:dyDescent="0.35">
      <c r="F936" s="53"/>
      <c r="G936" s="53"/>
      <c r="H936" s="43"/>
      <c r="I936" s="43"/>
    </row>
    <row r="937" spans="6:9" x14ac:dyDescent="0.35">
      <c r="F937" s="53"/>
      <c r="G937" s="53"/>
      <c r="H937" s="43"/>
      <c r="I937" s="43"/>
    </row>
    <row r="938" spans="6:9" x14ac:dyDescent="0.35">
      <c r="F938" s="53"/>
      <c r="G938" s="53"/>
      <c r="H938" s="43"/>
      <c r="I938" s="43"/>
    </row>
    <row r="939" spans="6:9" x14ac:dyDescent="0.35">
      <c r="F939" s="53"/>
      <c r="G939" s="53"/>
      <c r="H939" s="43"/>
      <c r="I939" s="43"/>
    </row>
    <row r="940" spans="6:9" x14ac:dyDescent="0.35">
      <c r="F940" s="53"/>
      <c r="G940" s="53"/>
      <c r="H940" s="43"/>
      <c r="I940" s="43"/>
    </row>
    <row r="941" spans="6:9" x14ac:dyDescent="0.35">
      <c r="F941" s="53"/>
      <c r="G941" s="53"/>
      <c r="H941" s="43"/>
      <c r="I941" s="43"/>
    </row>
    <row r="942" spans="6:9" x14ac:dyDescent="0.35">
      <c r="F942" s="53"/>
      <c r="G942" s="53"/>
      <c r="H942" s="43"/>
      <c r="I942" s="43"/>
    </row>
    <row r="943" spans="6:9" x14ac:dyDescent="0.35">
      <c r="F943" s="53"/>
      <c r="G943" s="53"/>
      <c r="H943" s="43"/>
      <c r="I943" s="43"/>
    </row>
    <row r="944" spans="6:9" x14ac:dyDescent="0.35">
      <c r="F944" s="53"/>
      <c r="G944" s="53"/>
      <c r="H944" s="43"/>
      <c r="I944" s="43"/>
    </row>
    <row r="945" spans="6:9" x14ac:dyDescent="0.35">
      <c r="F945" s="53"/>
      <c r="G945" s="53"/>
      <c r="H945" s="43"/>
      <c r="I945" s="43"/>
    </row>
    <row r="946" spans="6:9" x14ac:dyDescent="0.35">
      <c r="F946" s="53"/>
      <c r="G946" s="53"/>
      <c r="H946" s="43"/>
      <c r="I946" s="43"/>
    </row>
    <row r="947" spans="6:9" x14ac:dyDescent="0.35">
      <c r="F947" s="53"/>
      <c r="G947" s="53"/>
      <c r="H947" s="43"/>
      <c r="I947" s="43"/>
    </row>
    <row r="948" spans="6:9" x14ac:dyDescent="0.35">
      <c r="F948" s="53"/>
      <c r="G948" s="53"/>
      <c r="H948" s="43"/>
      <c r="I948" s="43"/>
    </row>
    <row r="949" spans="6:9" x14ac:dyDescent="0.35">
      <c r="F949" s="53"/>
      <c r="G949" s="53"/>
      <c r="H949" s="43"/>
      <c r="I949" s="43"/>
    </row>
    <row r="950" spans="6:9" x14ac:dyDescent="0.35">
      <c r="F950" s="53"/>
      <c r="G950" s="53"/>
      <c r="H950" s="43"/>
      <c r="I950" s="43"/>
    </row>
    <row r="951" spans="6:9" x14ac:dyDescent="0.35">
      <c r="F951" s="53"/>
      <c r="G951" s="53"/>
      <c r="H951" s="43"/>
      <c r="I951" s="43"/>
    </row>
    <row r="952" spans="6:9" x14ac:dyDescent="0.35">
      <c r="F952" s="53"/>
      <c r="G952" s="53"/>
      <c r="H952" s="43"/>
      <c r="I952" s="43"/>
    </row>
    <row r="953" spans="6:9" x14ac:dyDescent="0.35">
      <c r="F953" s="53"/>
      <c r="G953" s="53"/>
      <c r="H953" s="43"/>
      <c r="I953" s="43"/>
    </row>
    <row r="954" spans="6:9" x14ac:dyDescent="0.35">
      <c r="F954" s="53"/>
      <c r="G954" s="53"/>
      <c r="H954" s="43"/>
      <c r="I954" s="43"/>
    </row>
    <row r="955" spans="6:9" x14ac:dyDescent="0.35">
      <c r="F955" s="53"/>
      <c r="G955" s="53"/>
      <c r="H955" s="43"/>
      <c r="I955" s="43"/>
    </row>
    <row r="956" spans="6:9" x14ac:dyDescent="0.35">
      <c r="F956" s="53"/>
      <c r="G956" s="53"/>
      <c r="H956" s="43"/>
      <c r="I956" s="43"/>
    </row>
    <row r="957" spans="6:9" x14ac:dyDescent="0.35">
      <c r="F957" s="53"/>
      <c r="G957" s="53"/>
      <c r="H957" s="43"/>
      <c r="I957" s="43"/>
    </row>
    <row r="958" spans="6:9" x14ac:dyDescent="0.35">
      <c r="F958" s="53"/>
      <c r="G958" s="53"/>
      <c r="H958" s="43"/>
      <c r="I958" s="43"/>
    </row>
    <row r="959" spans="6:9" x14ac:dyDescent="0.35">
      <c r="F959" s="53"/>
      <c r="G959" s="53"/>
      <c r="H959" s="43"/>
      <c r="I959" s="43"/>
    </row>
    <row r="960" spans="6:9" x14ac:dyDescent="0.35">
      <c r="F960" s="53"/>
      <c r="G960" s="53"/>
      <c r="H960" s="43"/>
      <c r="I960" s="43"/>
    </row>
    <row r="961" spans="6:9" x14ac:dyDescent="0.35">
      <c r="F961" s="53"/>
      <c r="G961" s="53"/>
      <c r="H961" s="43"/>
      <c r="I961" s="43"/>
    </row>
    <row r="962" spans="6:9" x14ac:dyDescent="0.35">
      <c r="F962" s="53"/>
      <c r="G962" s="53"/>
      <c r="H962" s="43"/>
      <c r="I962" s="43"/>
    </row>
    <row r="963" spans="6:9" x14ac:dyDescent="0.35">
      <c r="F963" s="53"/>
      <c r="G963" s="53"/>
      <c r="H963" s="43"/>
      <c r="I963" s="43"/>
    </row>
    <row r="964" spans="6:9" x14ac:dyDescent="0.35">
      <c r="F964" s="53"/>
      <c r="G964" s="53"/>
      <c r="H964" s="43"/>
      <c r="I964" s="43"/>
    </row>
    <row r="965" spans="6:9" x14ac:dyDescent="0.35">
      <c r="F965" s="53"/>
      <c r="G965" s="53"/>
      <c r="H965" s="43"/>
      <c r="I965" s="43"/>
    </row>
    <row r="966" spans="6:9" x14ac:dyDescent="0.35">
      <c r="F966" s="53"/>
      <c r="G966" s="53"/>
      <c r="H966" s="43"/>
      <c r="I966" s="43"/>
    </row>
    <row r="967" spans="6:9" x14ac:dyDescent="0.35">
      <c r="F967" s="53"/>
      <c r="G967" s="53"/>
      <c r="H967" s="43"/>
      <c r="I967" s="43"/>
    </row>
    <row r="968" spans="6:9" x14ac:dyDescent="0.35">
      <c r="F968" s="53"/>
      <c r="G968" s="53"/>
      <c r="H968" s="43"/>
      <c r="I968" s="43"/>
    </row>
    <row r="969" spans="6:9" x14ac:dyDescent="0.35">
      <c r="F969" s="53"/>
      <c r="G969" s="53"/>
      <c r="H969" s="43"/>
      <c r="I969" s="43"/>
    </row>
    <row r="970" spans="6:9" x14ac:dyDescent="0.35">
      <c r="F970" s="53"/>
      <c r="G970" s="53"/>
      <c r="H970" s="43"/>
      <c r="I970" s="43"/>
    </row>
    <row r="971" spans="6:9" x14ac:dyDescent="0.35">
      <c r="F971" s="53"/>
      <c r="G971" s="53"/>
      <c r="H971" s="43"/>
      <c r="I971" s="43"/>
    </row>
    <row r="972" spans="6:9" x14ac:dyDescent="0.35">
      <c r="F972" s="53"/>
      <c r="G972" s="53"/>
      <c r="H972" s="43"/>
      <c r="I972" s="43"/>
    </row>
    <row r="973" spans="6:9" x14ac:dyDescent="0.35">
      <c r="F973" s="53"/>
      <c r="G973" s="53"/>
      <c r="H973" s="43"/>
      <c r="I973" s="43"/>
    </row>
    <row r="974" spans="6:9" x14ac:dyDescent="0.35">
      <c r="F974" s="53"/>
      <c r="G974" s="53"/>
      <c r="H974" s="43"/>
      <c r="I974" s="43"/>
    </row>
    <row r="975" spans="6:9" x14ac:dyDescent="0.35">
      <c r="F975" s="53"/>
      <c r="G975" s="53"/>
      <c r="H975" s="43"/>
      <c r="I975" s="43"/>
    </row>
    <row r="976" spans="6:9" x14ac:dyDescent="0.35">
      <c r="F976" s="53"/>
      <c r="G976" s="53"/>
      <c r="H976" s="43"/>
      <c r="I976" s="43"/>
    </row>
    <row r="977" spans="6:9" x14ac:dyDescent="0.35">
      <c r="F977" s="53"/>
      <c r="G977" s="53"/>
      <c r="H977" s="43"/>
      <c r="I977" s="43"/>
    </row>
    <row r="978" spans="6:9" x14ac:dyDescent="0.35">
      <c r="F978" s="53"/>
      <c r="G978" s="53"/>
      <c r="H978" s="43"/>
      <c r="I978" s="43"/>
    </row>
    <row r="979" spans="6:9" x14ac:dyDescent="0.35">
      <c r="F979" s="53"/>
      <c r="G979" s="53"/>
      <c r="H979" s="43"/>
      <c r="I979" s="43"/>
    </row>
    <row r="980" spans="6:9" x14ac:dyDescent="0.35">
      <c r="F980" s="53"/>
      <c r="G980" s="53"/>
      <c r="H980" s="43"/>
      <c r="I980" s="43"/>
    </row>
    <row r="981" spans="6:9" x14ac:dyDescent="0.35">
      <c r="F981" s="53"/>
      <c r="G981" s="53"/>
      <c r="H981" s="43"/>
      <c r="I981" s="43"/>
    </row>
    <row r="982" spans="6:9" x14ac:dyDescent="0.35">
      <c r="F982" s="53"/>
      <c r="G982" s="53"/>
      <c r="H982" s="43"/>
      <c r="I982" s="43"/>
    </row>
    <row r="983" spans="6:9" x14ac:dyDescent="0.35">
      <c r="F983" s="53"/>
      <c r="G983" s="53"/>
      <c r="H983" s="43"/>
      <c r="I983" s="43"/>
    </row>
    <row r="984" spans="6:9" x14ac:dyDescent="0.35">
      <c r="F984" s="53"/>
      <c r="G984" s="53"/>
      <c r="H984" s="43"/>
      <c r="I984" s="43"/>
    </row>
    <row r="985" spans="6:9" x14ac:dyDescent="0.35">
      <c r="F985" s="53"/>
      <c r="G985" s="53"/>
      <c r="H985" s="43"/>
      <c r="I985" s="43"/>
    </row>
    <row r="986" spans="6:9" x14ac:dyDescent="0.35">
      <c r="F986" s="53"/>
      <c r="G986" s="53"/>
      <c r="H986" s="43"/>
      <c r="I986" s="43"/>
    </row>
    <row r="987" spans="6:9" x14ac:dyDescent="0.35">
      <c r="F987" s="53"/>
      <c r="G987" s="53"/>
      <c r="H987" s="43"/>
      <c r="I987" s="43"/>
    </row>
    <row r="988" spans="6:9" x14ac:dyDescent="0.35">
      <c r="F988" s="53"/>
      <c r="G988" s="53"/>
      <c r="H988" s="43"/>
      <c r="I988" s="43"/>
    </row>
    <row r="989" spans="6:9" x14ac:dyDescent="0.35">
      <c r="F989" s="53"/>
      <c r="G989" s="53"/>
      <c r="H989" s="43"/>
      <c r="I989" s="43"/>
    </row>
    <row r="990" spans="6:9" x14ac:dyDescent="0.35">
      <c r="F990" s="53"/>
      <c r="G990" s="53"/>
      <c r="H990" s="43"/>
      <c r="I990" s="43"/>
    </row>
    <row r="991" spans="6:9" x14ac:dyDescent="0.35">
      <c r="F991" s="53"/>
      <c r="G991" s="53"/>
      <c r="H991" s="43"/>
      <c r="I991" s="43"/>
    </row>
    <row r="992" spans="6:9" x14ac:dyDescent="0.35">
      <c r="F992" s="53"/>
      <c r="G992" s="53"/>
      <c r="H992" s="43"/>
      <c r="I992" s="43"/>
    </row>
    <row r="993" spans="6:9" x14ac:dyDescent="0.35">
      <c r="F993" s="53"/>
      <c r="G993" s="53"/>
      <c r="H993" s="43"/>
      <c r="I993" s="43"/>
    </row>
    <row r="994" spans="6:9" x14ac:dyDescent="0.35">
      <c r="F994" s="53"/>
      <c r="G994" s="53"/>
      <c r="H994" s="43"/>
      <c r="I994" s="43"/>
    </row>
    <row r="995" spans="6:9" x14ac:dyDescent="0.35">
      <c r="F995" s="53"/>
      <c r="G995" s="53"/>
      <c r="H995" s="43"/>
      <c r="I995" s="43"/>
    </row>
    <row r="996" spans="6:9" x14ac:dyDescent="0.35">
      <c r="F996" s="53"/>
      <c r="G996" s="53"/>
      <c r="H996" s="43"/>
      <c r="I996" s="43"/>
    </row>
    <row r="997" spans="6:9" x14ac:dyDescent="0.35">
      <c r="F997" s="53"/>
      <c r="G997" s="53"/>
      <c r="H997" s="43"/>
      <c r="I997" s="43"/>
    </row>
    <row r="998" spans="6:9" x14ac:dyDescent="0.35">
      <c r="F998" s="53"/>
      <c r="G998" s="53"/>
      <c r="H998" s="43"/>
      <c r="I998" s="43"/>
    </row>
    <row r="999" spans="6:9" x14ac:dyDescent="0.35">
      <c r="F999" s="53"/>
      <c r="G999" s="53"/>
      <c r="H999" s="43"/>
      <c r="I999" s="43"/>
    </row>
    <row r="1000" spans="6:9" x14ac:dyDescent="0.35">
      <c r="F1000" s="53"/>
      <c r="G1000" s="53"/>
      <c r="H1000" s="43"/>
      <c r="I1000" s="43"/>
    </row>
    <row r="1001" spans="6:9" x14ac:dyDescent="0.35">
      <c r="F1001" s="53"/>
      <c r="G1001" s="53"/>
      <c r="H1001" s="43"/>
      <c r="I1001" s="43"/>
    </row>
    <row r="1002" spans="6:9" x14ac:dyDescent="0.35">
      <c r="F1002" s="53"/>
      <c r="G1002" s="53"/>
      <c r="H1002" s="43"/>
      <c r="I1002" s="43"/>
    </row>
    <row r="1003" spans="6:9" x14ac:dyDescent="0.35">
      <c r="F1003" s="53"/>
      <c r="G1003" s="53"/>
      <c r="H1003" s="43"/>
      <c r="I1003" s="43"/>
    </row>
    <row r="1004" spans="6:9" x14ac:dyDescent="0.35">
      <c r="F1004" s="53"/>
      <c r="G1004" s="53"/>
      <c r="H1004" s="43"/>
      <c r="I1004" s="43"/>
    </row>
    <row r="1005" spans="6:9" x14ac:dyDescent="0.35">
      <c r="F1005" s="53"/>
      <c r="G1005" s="53"/>
      <c r="H1005" s="43"/>
      <c r="I1005" s="43"/>
    </row>
    <row r="1006" spans="6:9" x14ac:dyDescent="0.35">
      <c r="F1006" s="53"/>
      <c r="G1006" s="53"/>
      <c r="H1006" s="43"/>
      <c r="I1006" s="43"/>
    </row>
    <row r="1007" spans="6:9" x14ac:dyDescent="0.35">
      <c r="F1007" s="53"/>
      <c r="G1007" s="53"/>
      <c r="H1007" s="43"/>
      <c r="I1007" s="43"/>
    </row>
    <row r="1008" spans="6:9" x14ac:dyDescent="0.35">
      <c r="F1008" s="53"/>
      <c r="G1008" s="53"/>
      <c r="H1008" s="43"/>
      <c r="I1008" s="43"/>
    </row>
    <row r="1009" spans="6:9" x14ac:dyDescent="0.35">
      <c r="F1009" s="53"/>
      <c r="G1009" s="53"/>
      <c r="H1009" s="43"/>
      <c r="I1009" s="43"/>
    </row>
    <row r="1010" spans="6:9" x14ac:dyDescent="0.35">
      <c r="F1010" s="53"/>
      <c r="G1010" s="53"/>
      <c r="H1010" s="43"/>
      <c r="I1010" s="43"/>
    </row>
    <row r="1011" spans="6:9" x14ac:dyDescent="0.35">
      <c r="F1011" s="53"/>
      <c r="G1011" s="53"/>
      <c r="H1011" s="43"/>
      <c r="I1011" s="43"/>
    </row>
    <row r="1012" spans="6:9" x14ac:dyDescent="0.35">
      <c r="F1012" s="53"/>
      <c r="G1012" s="53"/>
      <c r="H1012" s="43"/>
      <c r="I1012" s="43"/>
    </row>
    <row r="1013" spans="6:9" x14ac:dyDescent="0.35">
      <c r="F1013" s="53"/>
      <c r="G1013" s="53"/>
      <c r="H1013" s="43"/>
      <c r="I1013" s="43"/>
    </row>
    <row r="1014" spans="6:9" x14ac:dyDescent="0.35">
      <c r="F1014" s="53"/>
      <c r="G1014" s="53"/>
      <c r="H1014" s="43"/>
      <c r="I1014" s="43"/>
    </row>
    <row r="1015" spans="6:9" x14ac:dyDescent="0.35">
      <c r="F1015" s="53"/>
      <c r="G1015" s="53"/>
      <c r="H1015" s="43"/>
      <c r="I1015" s="43"/>
    </row>
    <row r="1016" spans="6:9" x14ac:dyDescent="0.35">
      <c r="F1016" s="53"/>
      <c r="G1016" s="53"/>
      <c r="H1016" s="43"/>
      <c r="I1016" s="43"/>
    </row>
    <row r="1017" spans="6:9" x14ac:dyDescent="0.35">
      <c r="F1017" s="53"/>
      <c r="G1017" s="53"/>
      <c r="H1017" s="43"/>
      <c r="I1017" s="43"/>
    </row>
    <row r="1018" spans="6:9" x14ac:dyDescent="0.35">
      <c r="F1018" s="53"/>
      <c r="G1018" s="53"/>
      <c r="H1018" s="43"/>
      <c r="I1018" s="43"/>
    </row>
    <row r="1019" spans="6:9" x14ac:dyDescent="0.35">
      <c r="F1019" s="53"/>
      <c r="G1019" s="53"/>
      <c r="H1019" s="43"/>
      <c r="I1019" s="43"/>
    </row>
    <row r="1020" spans="6:9" x14ac:dyDescent="0.35">
      <c r="F1020" s="53"/>
      <c r="G1020" s="53"/>
      <c r="H1020" s="43"/>
      <c r="I1020" s="43"/>
    </row>
    <row r="1021" spans="6:9" x14ac:dyDescent="0.35">
      <c r="F1021" s="53"/>
      <c r="G1021" s="53"/>
      <c r="H1021" s="43"/>
      <c r="I1021" s="43"/>
    </row>
    <row r="1022" spans="6:9" x14ac:dyDescent="0.35">
      <c r="F1022" s="53"/>
      <c r="G1022" s="53"/>
      <c r="H1022" s="43"/>
      <c r="I1022" s="43"/>
    </row>
    <row r="1023" spans="6:9" x14ac:dyDescent="0.35">
      <c r="F1023" s="53"/>
      <c r="G1023" s="53"/>
      <c r="H1023" s="43"/>
      <c r="I1023" s="43"/>
    </row>
    <row r="1024" spans="6:9" x14ac:dyDescent="0.35">
      <c r="F1024" s="53"/>
      <c r="G1024" s="53"/>
      <c r="H1024" s="43"/>
      <c r="I1024" s="43"/>
    </row>
    <row r="1025" spans="6:9" x14ac:dyDescent="0.35">
      <c r="F1025" s="53"/>
      <c r="G1025" s="53"/>
      <c r="H1025" s="43"/>
      <c r="I1025" s="43"/>
    </row>
    <row r="1026" spans="6:9" x14ac:dyDescent="0.35">
      <c r="F1026" s="53"/>
      <c r="G1026" s="53"/>
      <c r="H1026" s="43"/>
      <c r="I1026" s="43"/>
    </row>
    <row r="1027" spans="6:9" x14ac:dyDescent="0.35">
      <c r="F1027" s="53"/>
      <c r="G1027" s="53"/>
      <c r="H1027" s="43"/>
      <c r="I1027" s="43"/>
    </row>
    <row r="1028" spans="6:9" x14ac:dyDescent="0.35">
      <c r="F1028" s="53"/>
      <c r="G1028" s="53"/>
      <c r="H1028" s="43"/>
      <c r="I1028" s="43"/>
    </row>
    <row r="1029" spans="6:9" x14ac:dyDescent="0.35">
      <c r="F1029" s="53"/>
      <c r="G1029" s="53"/>
      <c r="H1029" s="43"/>
      <c r="I1029" s="43"/>
    </row>
    <row r="1030" spans="6:9" x14ac:dyDescent="0.35">
      <c r="F1030" s="53"/>
      <c r="G1030" s="53"/>
      <c r="H1030" s="43"/>
      <c r="I1030" s="43"/>
    </row>
    <row r="1031" spans="6:9" x14ac:dyDescent="0.35">
      <c r="F1031" s="53"/>
      <c r="G1031" s="53"/>
      <c r="H1031" s="43"/>
      <c r="I1031" s="43"/>
    </row>
    <row r="1032" spans="6:9" x14ac:dyDescent="0.35">
      <c r="F1032" s="53"/>
      <c r="G1032" s="53"/>
      <c r="H1032" s="43"/>
      <c r="I1032" s="43"/>
    </row>
    <row r="1033" spans="6:9" x14ac:dyDescent="0.35">
      <c r="F1033" s="53"/>
      <c r="G1033" s="53"/>
      <c r="H1033" s="43"/>
      <c r="I1033" s="43"/>
    </row>
    <row r="1034" spans="6:9" x14ac:dyDescent="0.35">
      <c r="F1034" s="53"/>
      <c r="G1034" s="53"/>
      <c r="H1034" s="43"/>
      <c r="I1034" s="43"/>
    </row>
    <row r="1035" spans="6:9" x14ac:dyDescent="0.35">
      <c r="F1035" s="53"/>
      <c r="G1035" s="53"/>
      <c r="H1035" s="43"/>
      <c r="I1035" s="43"/>
    </row>
    <row r="1036" spans="6:9" x14ac:dyDescent="0.35">
      <c r="F1036" s="53"/>
      <c r="G1036" s="53"/>
      <c r="H1036" s="43"/>
      <c r="I1036" s="43"/>
    </row>
    <row r="1037" spans="6:9" x14ac:dyDescent="0.35">
      <c r="F1037" s="53"/>
      <c r="G1037" s="53"/>
      <c r="H1037" s="43"/>
      <c r="I1037" s="43"/>
    </row>
    <row r="1038" spans="6:9" x14ac:dyDescent="0.35">
      <c r="F1038" s="53"/>
      <c r="G1038" s="53"/>
      <c r="H1038" s="43"/>
      <c r="I1038" s="43"/>
    </row>
    <row r="1039" spans="6:9" x14ac:dyDescent="0.35">
      <c r="F1039" s="53"/>
      <c r="G1039" s="53"/>
      <c r="H1039" s="43"/>
      <c r="I1039" s="43"/>
    </row>
    <row r="1040" spans="6:9" x14ac:dyDescent="0.35">
      <c r="F1040" s="53"/>
      <c r="G1040" s="53"/>
      <c r="H1040" s="43"/>
      <c r="I1040" s="43"/>
    </row>
    <row r="1041" spans="6:9" x14ac:dyDescent="0.35">
      <c r="F1041" s="53"/>
      <c r="G1041" s="53"/>
      <c r="H1041" s="43"/>
      <c r="I1041" s="43"/>
    </row>
    <row r="1042" spans="6:9" x14ac:dyDescent="0.35">
      <c r="F1042" s="53"/>
      <c r="G1042" s="53"/>
      <c r="H1042" s="43"/>
      <c r="I1042" s="43"/>
    </row>
    <row r="1043" spans="6:9" x14ac:dyDescent="0.35">
      <c r="F1043" s="53"/>
      <c r="G1043" s="53"/>
      <c r="H1043" s="43"/>
      <c r="I1043" s="43"/>
    </row>
    <row r="1044" spans="6:9" x14ac:dyDescent="0.35">
      <c r="F1044" s="53"/>
      <c r="G1044" s="53"/>
      <c r="H1044" s="43"/>
      <c r="I1044" s="43"/>
    </row>
    <row r="1045" spans="6:9" x14ac:dyDescent="0.35">
      <c r="F1045" s="53"/>
      <c r="G1045" s="53"/>
      <c r="H1045" s="43"/>
      <c r="I1045" s="43"/>
    </row>
    <row r="1046" spans="6:9" x14ac:dyDescent="0.35">
      <c r="F1046" s="53"/>
      <c r="G1046" s="53"/>
      <c r="H1046" s="43"/>
      <c r="I1046" s="43"/>
    </row>
    <row r="1047" spans="6:9" x14ac:dyDescent="0.35">
      <c r="F1047" s="53"/>
      <c r="G1047" s="53"/>
      <c r="H1047" s="43"/>
      <c r="I1047" s="43"/>
    </row>
    <row r="1048" spans="6:9" x14ac:dyDescent="0.35">
      <c r="F1048" s="53"/>
      <c r="G1048" s="53"/>
      <c r="H1048" s="43"/>
      <c r="I1048" s="43"/>
    </row>
    <row r="1049" spans="6:9" x14ac:dyDescent="0.35">
      <c r="F1049" s="53"/>
      <c r="G1049" s="53"/>
      <c r="H1049" s="43"/>
      <c r="I1049" s="43"/>
    </row>
    <row r="1050" spans="6:9" x14ac:dyDescent="0.35">
      <c r="F1050" s="53"/>
      <c r="G1050" s="53"/>
      <c r="H1050" s="43"/>
      <c r="I1050" s="43"/>
    </row>
    <row r="1051" spans="6:9" x14ac:dyDescent="0.35">
      <c r="F1051" s="53"/>
      <c r="G1051" s="53"/>
      <c r="H1051" s="43"/>
      <c r="I1051" s="43"/>
    </row>
    <row r="1052" spans="6:9" x14ac:dyDescent="0.35">
      <c r="F1052" s="53"/>
      <c r="G1052" s="53"/>
      <c r="H1052" s="43"/>
      <c r="I1052" s="43"/>
    </row>
    <row r="1053" spans="6:9" x14ac:dyDescent="0.35">
      <c r="F1053" s="53"/>
      <c r="G1053" s="53"/>
      <c r="H1053" s="43"/>
      <c r="I1053" s="43"/>
    </row>
    <row r="1054" spans="6:9" x14ac:dyDescent="0.35">
      <c r="F1054" s="53"/>
      <c r="G1054" s="53"/>
      <c r="H1054" s="43"/>
      <c r="I1054" s="43"/>
    </row>
    <row r="1055" spans="6:9" x14ac:dyDescent="0.35">
      <c r="F1055" s="53"/>
      <c r="G1055" s="53"/>
      <c r="H1055" s="43"/>
      <c r="I1055" s="43"/>
    </row>
    <row r="1056" spans="6:9" x14ac:dyDescent="0.35">
      <c r="F1056" s="53"/>
      <c r="G1056" s="53"/>
      <c r="H1056" s="43"/>
      <c r="I1056" s="43"/>
    </row>
    <row r="1057" spans="6:9" x14ac:dyDescent="0.35">
      <c r="F1057" s="53"/>
      <c r="G1057" s="53"/>
      <c r="H1057" s="43"/>
      <c r="I1057" s="43"/>
    </row>
    <row r="1058" spans="6:9" x14ac:dyDescent="0.35">
      <c r="F1058" s="53"/>
      <c r="G1058" s="53"/>
      <c r="H1058" s="43"/>
      <c r="I1058" s="43"/>
    </row>
    <row r="1059" spans="6:9" x14ac:dyDescent="0.35">
      <c r="F1059" s="53"/>
      <c r="G1059" s="53"/>
      <c r="H1059" s="43"/>
      <c r="I1059" s="43"/>
    </row>
    <row r="1060" spans="6:9" x14ac:dyDescent="0.35">
      <c r="F1060" s="53"/>
      <c r="G1060" s="53"/>
      <c r="H1060" s="43"/>
      <c r="I1060" s="43"/>
    </row>
    <row r="1061" spans="6:9" x14ac:dyDescent="0.35">
      <c r="F1061" s="53"/>
      <c r="G1061" s="53"/>
      <c r="H1061" s="43"/>
      <c r="I1061" s="43"/>
    </row>
    <row r="1062" spans="6:9" x14ac:dyDescent="0.35">
      <c r="F1062" s="53"/>
      <c r="G1062" s="53"/>
      <c r="H1062" s="43"/>
      <c r="I1062" s="43"/>
    </row>
    <row r="1063" spans="6:9" x14ac:dyDescent="0.35">
      <c r="F1063" s="53"/>
      <c r="G1063" s="53"/>
      <c r="H1063" s="43"/>
      <c r="I1063" s="43"/>
    </row>
    <row r="1064" spans="6:9" x14ac:dyDescent="0.35">
      <c r="F1064" s="53"/>
      <c r="G1064" s="53"/>
      <c r="H1064" s="43"/>
      <c r="I1064" s="43"/>
    </row>
    <row r="1065" spans="6:9" x14ac:dyDescent="0.35">
      <c r="F1065" s="53"/>
      <c r="G1065" s="53"/>
      <c r="H1065" s="43"/>
      <c r="I1065" s="43"/>
    </row>
    <row r="1066" spans="6:9" x14ac:dyDescent="0.35">
      <c r="F1066" s="53"/>
      <c r="G1066" s="53"/>
      <c r="H1066" s="43"/>
      <c r="I1066" s="43"/>
    </row>
    <row r="1067" spans="6:9" x14ac:dyDescent="0.35">
      <c r="F1067" s="53"/>
      <c r="G1067" s="53"/>
      <c r="H1067" s="43"/>
      <c r="I1067" s="43"/>
    </row>
    <row r="1068" spans="6:9" x14ac:dyDescent="0.35">
      <c r="F1068" s="53"/>
      <c r="G1068" s="53"/>
      <c r="H1068" s="43"/>
      <c r="I1068" s="43"/>
    </row>
    <row r="1069" spans="6:9" x14ac:dyDescent="0.35">
      <c r="F1069" s="53"/>
      <c r="G1069" s="53"/>
      <c r="H1069" s="43"/>
      <c r="I1069" s="43"/>
    </row>
    <row r="1070" spans="6:9" x14ac:dyDescent="0.35">
      <c r="F1070" s="53"/>
      <c r="G1070" s="53"/>
      <c r="H1070" s="43"/>
      <c r="I1070" s="43"/>
    </row>
    <row r="1071" spans="6:9" x14ac:dyDescent="0.35">
      <c r="F1071" s="53"/>
      <c r="G1071" s="53"/>
      <c r="H1071" s="43"/>
      <c r="I1071" s="43"/>
    </row>
    <row r="1072" spans="6:9" x14ac:dyDescent="0.35">
      <c r="F1072" s="53"/>
      <c r="G1072" s="53"/>
      <c r="H1072" s="43"/>
      <c r="I1072" s="43"/>
    </row>
    <row r="1073" spans="6:9" x14ac:dyDescent="0.35">
      <c r="F1073" s="53"/>
      <c r="G1073" s="53"/>
      <c r="H1073" s="43"/>
      <c r="I1073" s="43"/>
    </row>
    <row r="1074" spans="6:9" x14ac:dyDescent="0.35">
      <c r="F1074" s="53"/>
      <c r="G1074" s="53"/>
      <c r="H1074" s="43"/>
      <c r="I1074" s="43"/>
    </row>
    <row r="1075" spans="6:9" x14ac:dyDescent="0.35">
      <c r="F1075" s="53"/>
      <c r="G1075" s="53"/>
      <c r="H1075" s="43"/>
      <c r="I1075" s="43"/>
    </row>
    <row r="1076" spans="6:9" x14ac:dyDescent="0.35">
      <c r="F1076" s="53"/>
      <c r="G1076" s="53"/>
      <c r="H1076" s="43"/>
      <c r="I1076" s="43"/>
    </row>
    <row r="1077" spans="6:9" x14ac:dyDescent="0.35">
      <c r="F1077" s="53"/>
      <c r="G1077" s="53"/>
      <c r="H1077" s="43"/>
      <c r="I1077" s="43"/>
    </row>
    <row r="1078" spans="6:9" x14ac:dyDescent="0.35">
      <c r="F1078" s="53"/>
      <c r="G1078" s="53"/>
      <c r="H1078" s="43"/>
      <c r="I1078" s="43"/>
    </row>
    <row r="1079" spans="6:9" x14ac:dyDescent="0.35">
      <c r="F1079" s="53"/>
      <c r="G1079" s="53"/>
      <c r="H1079" s="43"/>
      <c r="I1079" s="43"/>
    </row>
    <row r="1080" spans="6:9" x14ac:dyDescent="0.35">
      <c r="F1080" s="53"/>
      <c r="G1080" s="53"/>
      <c r="H1080" s="43"/>
      <c r="I1080" s="43"/>
    </row>
    <row r="1081" spans="6:9" x14ac:dyDescent="0.35">
      <c r="F1081" s="53"/>
      <c r="G1081" s="53"/>
      <c r="H1081" s="43"/>
      <c r="I1081" s="43"/>
    </row>
    <row r="1082" spans="6:9" x14ac:dyDescent="0.35">
      <c r="F1082" s="53"/>
      <c r="G1082" s="53"/>
      <c r="H1082" s="43"/>
      <c r="I1082" s="43"/>
    </row>
    <row r="1083" spans="6:9" x14ac:dyDescent="0.35">
      <c r="F1083" s="53"/>
      <c r="G1083" s="53"/>
      <c r="H1083" s="43"/>
      <c r="I1083" s="43"/>
    </row>
    <row r="1084" spans="6:9" x14ac:dyDescent="0.35">
      <c r="F1084" s="53"/>
      <c r="G1084" s="53"/>
      <c r="H1084" s="43"/>
      <c r="I1084" s="43"/>
    </row>
    <row r="1085" spans="6:9" x14ac:dyDescent="0.35">
      <c r="F1085" s="53"/>
      <c r="G1085" s="53"/>
      <c r="H1085" s="43"/>
      <c r="I1085" s="43"/>
    </row>
    <row r="1086" spans="6:9" x14ac:dyDescent="0.35">
      <c r="F1086" s="53"/>
      <c r="G1086" s="53"/>
      <c r="H1086" s="43"/>
      <c r="I1086" s="43"/>
    </row>
    <row r="1087" spans="6:9" x14ac:dyDescent="0.35">
      <c r="F1087" s="53"/>
      <c r="G1087" s="53"/>
      <c r="H1087" s="43"/>
      <c r="I1087" s="43"/>
    </row>
    <row r="1088" spans="6:9" x14ac:dyDescent="0.35">
      <c r="F1088" s="53"/>
      <c r="G1088" s="53"/>
      <c r="H1088" s="43"/>
      <c r="I1088" s="43"/>
    </row>
    <row r="1089" spans="6:9" x14ac:dyDescent="0.35">
      <c r="F1089" s="53"/>
      <c r="G1089" s="53"/>
      <c r="H1089" s="43"/>
      <c r="I1089" s="43"/>
    </row>
    <row r="1090" spans="6:9" x14ac:dyDescent="0.35">
      <c r="F1090" s="53"/>
      <c r="G1090" s="53"/>
      <c r="H1090" s="43"/>
      <c r="I1090" s="43"/>
    </row>
    <row r="1091" spans="6:9" x14ac:dyDescent="0.35">
      <c r="F1091" s="53"/>
      <c r="G1091" s="53"/>
      <c r="H1091" s="43"/>
      <c r="I1091" s="43"/>
    </row>
    <row r="1092" spans="6:9" x14ac:dyDescent="0.35">
      <c r="F1092" s="53"/>
      <c r="G1092" s="53"/>
      <c r="H1092" s="43"/>
      <c r="I1092" s="43"/>
    </row>
    <row r="1093" spans="6:9" x14ac:dyDescent="0.35">
      <c r="F1093" s="53"/>
      <c r="G1093" s="53"/>
      <c r="H1093" s="43"/>
      <c r="I1093" s="43"/>
    </row>
    <row r="1094" spans="6:9" x14ac:dyDescent="0.35">
      <c r="F1094" s="53"/>
      <c r="G1094" s="53"/>
      <c r="H1094" s="43"/>
      <c r="I1094" s="43"/>
    </row>
    <row r="1095" spans="6:9" x14ac:dyDescent="0.35">
      <c r="F1095" s="53"/>
      <c r="G1095" s="53"/>
      <c r="H1095" s="43"/>
      <c r="I1095" s="43"/>
    </row>
    <row r="1096" spans="6:9" x14ac:dyDescent="0.35">
      <c r="F1096" s="53"/>
      <c r="G1096" s="53"/>
      <c r="H1096" s="43"/>
      <c r="I1096" s="43"/>
    </row>
    <row r="1097" spans="6:9" x14ac:dyDescent="0.35">
      <c r="F1097" s="53"/>
      <c r="G1097" s="53"/>
      <c r="H1097" s="43"/>
      <c r="I1097" s="43"/>
    </row>
    <row r="1098" spans="6:9" x14ac:dyDescent="0.35">
      <c r="F1098" s="53"/>
      <c r="G1098" s="53"/>
      <c r="H1098" s="43"/>
      <c r="I1098" s="43"/>
    </row>
    <row r="1099" spans="6:9" x14ac:dyDescent="0.35">
      <c r="F1099" s="53"/>
      <c r="G1099" s="53"/>
      <c r="H1099" s="43"/>
      <c r="I1099" s="43"/>
    </row>
    <row r="1100" spans="6:9" x14ac:dyDescent="0.35">
      <c r="F1100" s="53"/>
      <c r="G1100" s="53"/>
      <c r="H1100" s="43"/>
      <c r="I1100" s="43"/>
    </row>
    <row r="1101" spans="6:9" x14ac:dyDescent="0.35">
      <c r="F1101" s="53"/>
      <c r="G1101" s="53"/>
      <c r="H1101" s="43"/>
      <c r="I1101" s="43"/>
    </row>
    <row r="1102" spans="6:9" x14ac:dyDescent="0.35">
      <c r="F1102" s="53"/>
      <c r="G1102" s="53"/>
      <c r="H1102" s="43"/>
      <c r="I1102" s="43"/>
    </row>
    <row r="1103" spans="6:9" x14ac:dyDescent="0.35">
      <c r="F1103" s="53"/>
      <c r="G1103" s="53"/>
      <c r="H1103" s="43"/>
      <c r="I1103" s="43"/>
    </row>
    <row r="1104" spans="6:9" x14ac:dyDescent="0.35">
      <c r="F1104" s="53"/>
      <c r="G1104" s="53"/>
      <c r="H1104" s="43"/>
      <c r="I1104" s="43"/>
    </row>
    <row r="1105" spans="6:9" x14ac:dyDescent="0.35">
      <c r="F1105" s="53"/>
      <c r="G1105" s="53"/>
      <c r="H1105" s="43"/>
      <c r="I1105" s="43"/>
    </row>
    <row r="1106" spans="6:9" x14ac:dyDescent="0.35">
      <c r="F1106" s="53"/>
      <c r="G1106" s="53"/>
      <c r="H1106" s="43"/>
      <c r="I1106" s="43"/>
    </row>
    <row r="1107" spans="6:9" x14ac:dyDescent="0.35">
      <c r="F1107" s="53"/>
      <c r="G1107" s="53"/>
      <c r="H1107" s="43"/>
      <c r="I1107" s="43"/>
    </row>
    <row r="1108" spans="6:9" x14ac:dyDescent="0.35">
      <c r="F1108" s="53"/>
      <c r="G1108" s="53"/>
      <c r="H1108" s="43"/>
      <c r="I1108" s="43"/>
    </row>
    <row r="1109" spans="6:9" x14ac:dyDescent="0.35">
      <c r="F1109" s="53"/>
      <c r="G1109" s="53"/>
      <c r="H1109" s="43"/>
      <c r="I1109" s="43"/>
    </row>
    <row r="1110" spans="6:9" x14ac:dyDescent="0.35">
      <c r="F1110" s="53"/>
      <c r="G1110" s="53"/>
      <c r="H1110" s="43"/>
      <c r="I1110" s="43"/>
    </row>
    <row r="1111" spans="6:9" x14ac:dyDescent="0.35">
      <c r="F1111" s="53"/>
      <c r="G1111" s="53"/>
      <c r="H1111" s="43"/>
      <c r="I1111" s="43"/>
    </row>
    <row r="1112" spans="6:9" x14ac:dyDescent="0.35">
      <c r="F1112" s="53"/>
      <c r="G1112" s="53"/>
      <c r="H1112" s="43"/>
      <c r="I1112" s="43"/>
    </row>
    <row r="1113" spans="6:9" x14ac:dyDescent="0.35">
      <c r="F1113" s="53"/>
      <c r="G1113" s="53"/>
      <c r="H1113" s="43"/>
      <c r="I1113" s="43"/>
    </row>
    <row r="1114" spans="6:9" x14ac:dyDescent="0.35">
      <c r="F1114" s="53"/>
      <c r="G1114" s="53"/>
      <c r="H1114" s="43"/>
      <c r="I1114" s="43"/>
    </row>
    <row r="1115" spans="6:9" x14ac:dyDescent="0.35">
      <c r="F1115" s="53"/>
      <c r="G1115" s="53"/>
      <c r="H1115" s="43"/>
      <c r="I1115" s="43"/>
    </row>
    <row r="1116" spans="6:9" x14ac:dyDescent="0.35">
      <c r="F1116" s="53"/>
      <c r="G1116" s="53"/>
      <c r="H1116" s="43"/>
      <c r="I1116" s="43"/>
    </row>
    <row r="1117" spans="6:9" x14ac:dyDescent="0.35">
      <c r="F1117" s="53"/>
      <c r="G1117" s="53"/>
      <c r="H1117" s="43"/>
      <c r="I1117" s="43"/>
    </row>
    <row r="1118" spans="6:9" x14ac:dyDescent="0.35">
      <c r="F1118" s="53"/>
      <c r="G1118" s="53"/>
      <c r="H1118" s="43"/>
      <c r="I1118" s="43"/>
    </row>
    <row r="1119" spans="6:9" x14ac:dyDescent="0.35">
      <c r="F1119" s="53"/>
      <c r="G1119" s="53"/>
      <c r="H1119" s="43"/>
      <c r="I1119" s="43"/>
    </row>
    <row r="1120" spans="6:9" x14ac:dyDescent="0.35">
      <c r="F1120" s="53"/>
      <c r="G1120" s="53"/>
      <c r="H1120" s="43"/>
      <c r="I1120" s="43"/>
    </row>
    <row r="1121" spans="6:9" x14ac:dyDescent="0.35">
      <c r="F1121" s="53"/>
      <c r="G1121" s="53"/>
      <c r="H1121" s="43"/>
      <c r="I1121" s="43"/>
    </row>
    <row r="1122" spans="6:9" x14ac:dyDescent="0.35">
      <c r="F1122" s="53"/>
      <c r="G1122" s="53"/>
      <c r="H1122" s="43"/>
      <c r="I1122" s="43"/>
    </row>
    <row r="1123" spans="6:9" x14ac:dyDescent="0.35">
      <c r="F1123" s="53"/>
      <c r="G1123" s="53"/>
      <c r="H1123" s="43"/>
      <c r="I1123" s="43"/>
    </row>
    <row r="1124" spans="6:9" x14ac:dyDescent="0.35">
      <c r="F1124" s="53"/>
      <c r="G1124" s="53"/>
      <c r="H1124" s="43"/>
      <c r="I1124" s="43"/>
    </row>
    <row r="1125" spans="6:9" x14ac:dyDescent="0.35">
      <c r="F1125" s="53"/>
      <c r="G1125" s="53"/>
      <c r="H1125" s="43"/>
      <c r="I1125" s="43"/>
    </row>
    <row r="1126" spans="6:9" x14ac:dyDescent="0.35">
      <c r="F1126" s="53"/>
      <c r="G1126" s="53"/>
      <c r="H1126" s="43"/>
      <c r="I1126" s="43"/>
    </row>
    <row r="1127" spans="6:9" x14ac:dyDescent="0.35">
      <c r="F1127" s="53"/>
      <c r="G1127" s="53"/>
      <c r="H1127" s="43"/>
      <c r="I1127" s="43"/>
    </row>
    <row r="1128" spans="6:9" x14ac:dyDescent="0.35">
      <c r="F1128" s="53"/>
      <c r="G1128" s="53"/>
      <c r="H1128" s="43"/>
      <c r="I1128" s="43"/>
    </row>
    <row r="1129" spans="6:9" x14ac:dyDescent="0.35">
      <c r="F1129" s="53"/>
      <c r="G1129" s="53"/>
      <c r="H1129" s="43"/>
      <c r="I1129" s="43"/>
    </row>
    <row r="1130" spans="6:9" x14ac:dyDescent="0.35">
      <c r="F1130" s="53"/>
      <c r="G1130" s="53"/>
      <c r="H1130" s="43"/>
      <c r="I1130" s="43"/>
    </row>
    <row r="1131" spans="6:9" x14ac:dyDescent="0.35">
      <c r="F1131" s="53"/>
      <c r="G1131" s="53"/>
      <c r="H1131" s="43"/>
      <c r="I1131" s="43"/>
    </row>
    <row r="1132" spans="6:9" x14ac:dyDescent="0.35">
      <c r="F1132" s="53"/>
      <c r="G1132" s="53"/>
      <c r="H1132" s="43"/>
      <c r="I1132" s="43"/>
    </row>
    <row r="1133" spans="6:9" x14ac:dyDescent="0.35">
      <c r="F1133" s="53"/>
      <c r="G1133" s="53"/>
      <c r="H1133" s="43"/>
      <c r="I1133" s="43"/>
    </row>
    <row r="1134" spans="6:9" x14ac:dyDescent="0.35">
      <c r="F1134" s="53"/>
      <c r="G1134" s="53"/>
      <c r="H1134" s="43"/>
      <c r="I1134" s="43"/>
    </row>
    <row r="1135" spans="6:9" x14ac:dyDescent="0.35">
      <c r="F1135" s="53"/>
      <c r="G1135" s="53"/>
      <c r="H1135" s="43"/>
      <c r="I1135" s="43"/>
    </row>
    <row r="1136" spans="6:9" x14ac:dyDescent="0.35">
      <c r="F1136" s="53"/>
      <c r="G1136" s="53"/>
      <c r="H1136" s="43"/>
      <c r="I1136" s="43"/>
    </row>
    <row r="1137" spans="6:9" x14ac:dyDescent="0.35">
      <c r="F1137" s="53"/>
      <c r="G1137" s="53"/>
      <c r="H1137" s="43"/>
      <c r="I1137" s="43"/>
    </row>
    <row r="1138" spans="6:9" x14ac:dyDescent="0.35">
      <c r="F1138" s="53"/>
      <c r="G1138" s="53"/>
      <c r="H1138" s="43"/>
      <c r="I1138" s="43"/>
    </row>
    <row r="1139" spans="6:9" x14ac:dyDescent="0.35">
      <c r="F1139" s="53"/>
      <c r="G1139" s="53"/>
      <c r="H1139" s="43"/>
      <c r="I1139" s="43"/>
    </row>
    <row r="1140" spans="6:9" x14ac:dyDescent="0.35">
      <c r="F1140" s="53"/>
      <c r="G1140" s="53"/>
      <c r="H1140" s="43"/>
      <c r="I1140" s="43"/>
    </row>
    <row r="1141" spans="6:9" x14ac:dyDescent="0.35">
      <c r="F1141" s="53"/>
      <c r="G1141" s="53"/>
      <c r="H1141" s="43"/>
      <c r="I1141" s="43"/>
    </row>
    <row r="1142" spans="6:9" x14ac:dyDescent="0.35">
      <c r="F1142" s="53"/>
      <c r="G1142" s="53"/>
      <c r="H1142" s="43"/>
      <c r="I1142" s="43"/>
    </row>
    <row r="1143" spans="6:9" x14ac:dyDescent="0.35">
      <c r="F1143" s="53"/>
      <c r="G1143" s="53"/>
      <c r="H1143" s="43"/>
      <c r="I1143" s="43"/>
    </row>
    <row r="1144" spans="6:9" x14ac:dyDescent="0.35">
      <c r="F1144" s="53"/>
      <c r="G1144" s="53"/>
      <c r="H1144" s="43"/>
      <c r="I1144" s="43"/>
    </row>
    <row r="1145" spans="6:9" x14ac:dyDescent="0.35">
      <c r="F1145" s="53"/>
      <c r="G1145" s="53"/>
      <c r="H1145" s="43"/>
      <c r="I1145" s="43"/>
    </row>
    <row r="1146" spans="6:9" x14ac:dyDescent="0.35">
      <c r="F1146" s="53"/>
      <c r="G1146" s="53"/>
      <c r="H1146" s="43"/>
      <c r="I1146" s="43"/>
    </row>
    <row r="1147" spans="6:9" x14ac:dyDescent="0.35">
      <c r="F1147" s="53"/>
      <c r="G1147" s="53"/>
      <c r="H1147" s="43"/>
      <c r="I1147" s="43"/>
    </row>
    <row r="1148" spans="6:9" x14ac:dyDescent="0.35">
      <c r="F1148" s="53"/>
      <c r="G1148" s="53"/>
      <c r="H1148" s="43"/>
      <c r="I1148" s="43"/>
    </row>
    <row r="1149" spans="6:9" x14ac:dyDescent="0.35">
      <c r="F1149" s="53"/>
      <c r="G1149" s="53"/>
      <c r="H1149" s="43"/>
      <c r="I1149" s="43"/>
    </row>
    <row r="1150" spans="6:9" x14ac:dyDescent="0.35">
      <c r="F1150" s="53"/>
      <c r="G1150" s="53"/>
      <c r="H1150" s="43"/>
      <c r="I1150" s="43"/>
    </row>
    <row r="1151" spans="6:9" x14ac:dyDescent="0.35">
      <c r="F1151" s="53"/>
      <c r="G1151" s="53"/>
      <c r="H1151" s="43"/>
      <c r="I1151" s="43"/>
    </row>
    <row r="1152" spans="6:9" x14ac:dyDescent="0.35">
      <c r="F1152" s="53"/>
      <c r="G1152" s="53"/>
      <c r="H1152" s="43"/>
      <c r="I1152" s="43"/>
    </row>
    <row r="1153" spans="6:9" x14ac:dyDescent="0.35">
      <c r="F1153" s="53"/>
      <c r="G1153" s="53"/>
      <c r="H1153" s="43"/>
      <c r="I1153" s="43"/>
    </row>
    <row r="1154" spans="6:9" x14ac:dyDescent="0.35">
      <c r="F1154" s="53"/>
      <c r="G1154" s="53"/>
      <c r="H1154" s="43"/>
      <c r="I1154" s="43"/>
    </row>
    <row r="1155" spans="6:9" x14ac:dyDescent="0.35">
      <c r="F1155" s="53"/>
      <c r="G1155" s="53"/>
      <c r="H1155" s="43"/>
      <c r="I1155" s="43"/>
    </row>
    <row r="1156" spans="6:9" x14ac:dyDescent="0.35">
      <c r="F1156" s="53"/>
      <c r="G1156" s="53"/>
      <c r="H1156" s="43"/>
      <c r="I1156" s="43"/>
    </row>
    <row r="1157" spans="6:9" x14ac:dyDescent="0.35">
      <c r="F1157" s="53"/>
      <c r="G1157" s="53"/>
      <c r="H1157" s="43"/>
      <c r="I1157" s="43"/>
    </row>
    <row r="1158" spans="6:9" x14ac:dyDescent="0.35">
      <c r="F1158" s="53"/>
      <c r="G1158" s="53"/>
      <c r="H1158" s="43"/>
      <c r="I1158" s="43"/>
    </row>
    <row r="1159" spans="6:9" x14ac:dyDescent="0.35">
      <c r="F1159" s="53"/>
      <c r="G1159" s="53"/>
      <c r="H1159" s="43"/>
      <c r="I1159" s="43"/>
    </row>
    <row r="1160" spans="6:9" x14ac:dyDescent="0.35">
      <c r="F1160" s="53"/>
      <c r="G1160" s="53"/>
      <c r="H1160" s="43"/>
      <c r="I1160" s="43"/>
    </row>
    <row r="1161" spans="6:9" x14ac:dyDescent="0.35">
      <c r="F1161" s="53"/>
      <c r="G1161" s="53"/>
      <c r="H1161" s="43"/>
      <c r="I1161" s="43"/>
    </row>
    <row r="1162" spans="6:9" x14ac:dyDescent="0.35">
      <c r="F1162" s="53"/>
      <c r="G1162" s="53"/>
      <c r="H1162" s="43"/>
      <c r="I1162" s="43"/>
    </row>
    <row r="1163" spans="6:9" x14ac:dyDescent="0.35">
      <c r="F1163" s="53"/>
      <c r="G1163" s="53"/>
      <c r="H1163" s="43"/>
      <c r="I1163" s="43"/>
    </row>
    <row r="1164" spans="6:9" x14ac:dyDescent="0.35">
      <c r="F1164" s="53"/>
      <c r="G1164" s="53"/>
      <c r="H1164" s="43"/>
      <c r="I1164" s="43"/>
    </row>
    <row r="1165" spans="6:9" x14ac:dyDescent="0.35">
      <c r="F1165" s="53"/>
      <c r="G1165" s="53"/>
      <c r="H1165" s="43"/>
      <c r="I1165" s="43"/>
    </row>
    <row r="1166" spans="6:9" x14ac:dyDescent="0.35">
      <c r="F1166" s="53"/>
      <c r="G1166" s="53"/>
      <c r="H1166" s="43"/>
      <c r="I1166" s="43"/>
    </row>
    <row r="1167" spans="6:9" x14ac:dyDescent="0.35">
      <c r="F1167" s="53"/>
      <c r="G1167" s="53"/>
      <c r="H1167" s="43"/>
      <c r="I1167" s="43"/>
    </row>
    <row r="1168" spans="6:9" x14ac:dyDescent="0.35">
      <c r="F1168" s="53"/>
      <c r="G1168" s="53"/>
      <c r="H1168" s="43"/>
      <c r="I1168" s="43"/>
    </row>
    <row r="1169" spans="6:9" x14ac:dyDescent="0.35">
      <c r="F1169" s="53"/>
      <c r="G1169" s="53"/>
      <c r="H1169" s="43"/>
      <c r="I1169" s="43"/>
    </row>
    <row r="1170" spans="6:9" x14ac:dyDescent="0.35">
      <c r="F1170" s="53"/>
      <c r="G1170" s="53"/>
      <c r="H1170" s="43"/>
      <c r="I1170" s="43"/>
    </row>
    <row r="1171" spans="6:9" x14ac:dyDescent="0.35">
      <c r="F1171" s="53"/>
      <c r="G1171" s="53"/>
      <c r="H1171" s="43"/>
      <c r="I1171" s="43"/>
    </row>
    <row r="1172" spans="6:9" x14ac:dyDescent="0.35">
      <c r="F1172" s="53"/>
      <c r="G1172" s="53"/>
      <c r="H1172" s="43"/>
      <c r="I1172" s="43"/>
    </row>
    <row r="1173" spans="6:9" x14ac:dyDescent="0.35">
      <c r="F1173" s="53"/>
      <c r="G1173" s="53"/>
      <c r="H1173" s="43"/>
      <c r="I1173" s="43"/>
    </row>
    <row r="1174" spans="6:9" x14ac:dyDescent="0.35">
      <c r="F1174" s="53"/>
      <c r="G1174" s="53"/>
      <c r="H1174" s="43"/>
      <c r="I1174" s="43"/>
    </row>
    <row r="1175" spans="6:9" x14ac:dyDescent="0.35">
      <c r="F1175" s="53"/>
      <c r="G1175" s="53"/>
      <c r="H1175" s="43"/>
      <c r="I1175" s="43"/>
    </row>
    <row r="1176" spans="6:9" x14ac:dyDescent="0.35">
      <c r="F1176" s="53"/>
      <c r="G1176" s="53"/>
      <c r="H1176" s="43"/>
      <c r="I1176" s="43"/>
    </row>
    <row r="1177" spans="6:9" x14ac:dyDescent="0.35">
      <c r="F1177" s="53"/>
      <c r="G1177" s="53"/>
      <c r="H1177" s="43"/>
      <c r="I1177" s="43"/>
    </row>
    <row r="1178" spans="6:9" x14ac:dyDescent="0.35">
      <c r="F1178" s="53"/>
      <c r="G1178" s="53"/>
      <c r="H1178" s="43"/>
      <c r="I1178" s="43"/>
    </row>
    <row r="1179" spans="6:9" x14ac:dyDescent="0.35">
      <c r="F1179" s="53"/>
      <c r="G1179" s="53"/>
      <c r="H1179" s="43"/>
      <c r="I1179" s="43"/>
    </row>
    <row r="1180" spans="6:9" x14ac:dyDescent="0.35">
      <c r="F1180" s="53"/>
      <c r="G1180" s="53"/>
      <c r="H1180" s="43"/>
      <c r="I1180" s="43"/>
    </row>
    <row r="1181" spans="6:9" x14ac:dyDescent="0.35">
      <c r="F1181" s="53"/>
      <c r="G1181" s="53"/>
      <c r="H1181" s="43"/>
      <c r="I1181" s="43"/>
    </row>
    <row r="1182" spans="6:9" x14ac:dyDescent="0.35">
      <c r="F1182" s="53"/>
      <c r="G1182" s="53"/>
      <c r="H1182" s="43"/>
      <c r="I1182" s="43"/>
    </row>
    <row r="1183" spans="6:9" x14ac:dyDescent="0.35">
      <c r="F1183" s="53"/>
      <c r="G1183" s="53"/>
      <c r="H1183" s="43"/>
      <c r="I1183" s="43"/>
    </row>
    <row r="1184" spans="6:9" x14ac:dyDescent="0.35">
      <c r="F1184" s="53"/>
      <c r="G1184" s="53"/>
      <c r="H1184" s="43"/>
      <c r="I1184" s="43"/>
    </row>
    <row r="1185" spans="6:9" x14ac:dyDescent="0.35">
      <c r="F1185" s="53"/>
      <c r="G1185" s="53"/>
      <c r="H1185" s="43"/>
      <c r="I1185" s="43"/>
    </row>
    <row r="1186" spans="6:9" x14ac:dyDescent="0.35">
      <c r="F1186" s="53"/>
      <c r="G1186" s="53"/>
      <c r="H1186" s="43"/>
      <c r="I1186" s="43"/>
    </row>
    <row r="1187" spans="6:9" x14ac:dyDescent="0.35">
      <c r="F1187" s="53"/>
      <c r="G1187" s="53"/>
      <c r="H1187" s="43"/>
      <c r="I1187" s="43"/>
    </row>
    <row r="1188" spans="6:9" x14ac:dyDescent="0.35">
      <c r="F1188" s="53"/>
      <c r="G1188" s="53"/>
      <c r="H1188" s="43"/>
      <c r="I1188" s="43"/>
    </row>
    <row r="1189" spans="6:9" x14ac:dyDescent="0.35">
      <c r="F1189" s="53"/>
      <c r="G1189" s="53"/>
      <c r="H1189" s="43"/>
      <c r="I1189" s="43"/>
    </row>
    <row r="1190" spans="6:9" x14ac:dyDescent="0.35">
      <c r="F1190" s="53"/>
      <c r="G1190" s="53"/>
      <c r="H1190" s="43"/>
      <c r="I1190" s="43"/>
    </row>
    <row r="1191" spans="6:9" x14ac:dyDescent="0.35">
      <c r="F1191" s="53"/>
      <c r="G1191" s="53"/>
      <c r="H1191" s="43"/>
      <c r="I1191" s="43"/>
    </row>
    <row r="1192" spans="6:9" x14ac:dyDescent="0.35">
      <c r="F1192" s="53"/>
      <c r="G1192" s="53"/>
      <c r="H1192" s="43"/>
      <c r="I1192" s="43"/>
    </row>
    <row r="1193" spans="6:9" x14ac:dyDescent="0.35">
      <c r="F1193" s="53"/>
      <c r="G1193" s="53"/>
      <c r="H1193" s="43"/>
      <c r="I1193" s="43"/>
    </row>
    <row r="1194" spans="6:9" x14ac:dyDescent="0.35">
      <c r="F1194" s="53"/>
      <c r="G1194" s="53"/>
      <c r="H1194" s="43"/>
      <c r="I1194" s="43"/>
    </row>
    <row r="1195" spans="6:9" x14ac:dyDescent="0.35">
      <c r="F1195" s="53"/>
      <c r="G1195" s="53"/>
      <c r="H1195" s="43"/>
      <c r="I1195" s="43"/>
    </row>
    <row r="1196" spans="6:9" x14ac:dyDescent="0.35">
      <c r="F1196" s="53"/>
      <c r="G1196" s="53"/>
      <c r="H1196" s="43"/>
      <c r="I1196" s="43"/>
    </row>
    <row r="1197" spans="6:9" x14ac:dyDescent="0.35">
      <c r="F1197" s="53"/>
      <c r="G1197" s="53"/>
      <c r="H1197" s="43"/>
      <c r="I1197" s="43"/>
    </row>
    <row r="1198" spans="6:9" x14ac:dyDescent="0.35">
      <c r="F1198" s="53"/>
      <c r="G1198" s="53"/>
      <c r="H1198" s="43"/>
      <c r="I1198" s="43"/>
    </row>
    <row r="1199" spans="6:9" x14ac:dyDescent="0.35">
      <c r="F1199" s="53"/>
      <c r="G1199" s="53"/>
      <c r="H1199" s="43"/>
      <c r="I1199" s="43"/>
    </row>
    <row r="1200" spans="6:9" x14ac:dyDescent="0.35">
      <c r="F1200" s="53"/>
      <c r="G1200" s="53"/>
      <c r="H1200" s="43"/>
      <c r="I1200" s="43"/>
    </row>
    <row r="1201" spans="6:9" x14ac:dyDescent="0.35">
      <c r="F1201" s="53"/>
      <c r="G1201" s="53"/>
      <c r="H1201" s="43"/>
      <c r="I1201" s="43"/>
    </row>
    <row r="1202" spans="6:9" x14ac:dyDescent="0.35">
      <c r="F1202" s="53"/>
      <c r="G1202" s="53"/>
      <c r="H1202" s="43"/>
      <c r="I1202" s="43"/>
    </row>
    <row r="1203" spans="6:9" x14ac:dyDescent="0.35">
      <c r="F1203" s="53"/>
      <c r="G1203" s="53"/>
      <c r="H1203" s="43"/>
      <c r="I1203" s="43"/>
    </row>
    <row r="1204" spans="6:9" x14ac:dyDescent="0.35">
      <c r="F1204" s="53"/>
      <c r="G1204" s="53"/>
      <c r="H1204" s="43"/>
      <c r="I1204" s="43"/>
    </row>
    <row r="1205" spans="6:9" x14ac:dyDescent="0.35">
      <c r="F1205" s="53"/>
      <c r="G1205" s="53"/>
      <c r="H1205" s="43"/>
      <c r="I1205" s="43"/>
    </row>
    <row r="1206" spans="6:9" x14ac:dyDescent="0.35">
      <c r="F1206" s="53"/>
      <c r="G1206" s="53"/>
      <c r="H1206" s="43"/>
      <c r="I1206" s="43"/>
    </row>
    <row r="1207" spans="6:9" x14ac:dyDescent="0.35">
      <c r="F1207" s="53"/>
      <c r="G1207" s="53"/>
      <c r="H1207" s="43"/>
      <c r="I1207" s="43"/>
    </row>
    <row r="1208" spans="6:9" x14ac:dyDescent="0.35">
      <c r="F1208" s="53"/>
      <c r="G1208" s="53"/>
      <c r="H1208" s="43"/>
      <c r="I1208" s="43"/>
    </row>
    <row r="1209" spans="6:9" x14ac:dyDescent="0.35">
      <c r="F1209" s="53"/>
      <c r="G1209" s="53"/>
      <c r="H1209" s="43"/>
      <c r="I1209" s="43"/>
    </row>
    <row r="1210" spans="6:9" x14ac:dyDescent="0.35">
      <c r="F1210" s="53"/>
      <c r="G1210" s="53"/>
      <c r="H1210" s="43"/>
      <c r="I1210" s="43"/>
    </row>
    <row r="1211" spans="6:9" x14ac:dyDescent="0.35">
      <c r="F1211" s="53"/>
      <c r="G1211" s="53"/>
      <c r="H1211" s="43"/>
      <c r="I1211" s="43"/>
    </row>
    <row r="1212" spans="6:9" x14ac:dyDescent="0.35">
      <c r="F1212" s="53"/>
      <c r="G1212" s="53"/>
      <c r="H1212" s="43"/>
      <c r="I1212" s="43"/>
    </row>
    <row r="1213" spans="6:9" x14ac:dyDescent="0.35">
      <c r="F1213" s="53"/>
      <c r="G1213" s="53"/>
      <c r="H1213" s="43"/>
      <c r="I1213" s="43"/>
    </row>
    <row r="1214" spans="6:9" x14ac:dyDescent="0.35">
      <c r="F1214" s="53"/>
      <c r="G1214" s="53"/>
      <c r="H1214" s="43"/>
      <c r="I1214" s="43"/>
    </row>
    <row r="1215" spans="6:9" x14ac:dyDescent="0.35">
      <c r="F1215" s="53"/>
      <c r="G1215" s="53"/>
      <c r="H1215" s="43"/>
      <c r="I1215" s="43"/>
    </row>
    <row r="1216" spans="6:9" x14ac:dyDescent="0.35">
      <c r="F1216" s="53"/>
      <c r="G1216" s="53"/>
      <c r="H1216" s="43"/>
      <c r="I1216" s="43"/>
    </row>
    <row r="1217" spans="6:9" x14ac:dyDescent="0.35">
      <c r="F1217" s="53"/>
      <c r="G1217" s="53"/>
      <c r="H1217" s="43"/>
      <c r="I1217" s="43"/>
    </row>
    <row r="1218" spans="6:9" x14ac:dyDescent="0.35">
      <c r="F1218" s="53"/>
      <c r="G1218" s="53"/>
      <c r="H1218" s="43"/>
      <c r="I1218" s="43"/>
    </row>
    <row r="1219" spans="6:9" x14ac:dyDescent="0.35">
      <c r="F1219" s="53"/>
      <c r="G1219" s="53"/>
      <c r="H1219" s="43"/>
      <c r="I1219" s="43"/>
    </row>
    <row r="1220" spans="6:9" x14ac:dyDescent="0.35">
      <c r="F1220" s="53"/>
      <c r="G1220" s="53"/>
      <c r="H1220" s="43"/>
      <c r="I1220" s="43"/>
    </row>
    <row r="1221" spans="6:9" x14ac:dyDescent="0.35">
      <c r="F1221" s="53"/>
      <c r="G1221" s="53"/>
      <c r="H1221" s="43"/>
      <c r="I1221" s="43"/>
    </row>
    <row r="1222" spans="6:9" x14ac:dyDescent="0.35">
      <c r="F1222" s="53"/>
      <c r="G1222" s="53"/>
      <c r="H1222" s="43"/>
      <c r="I1222" s="43"/>
    </row>
    <row r="1223" spans="6:9" x14ac:dyDescent="0.35">
      <c r="F1223" s="53"/>
      <c r="G1223" s="53"/>
      <c r="H1223" s="43"/>
      <c r="I1223" s="43"/>
    </row>
    <row r="1224" spans="6:9" x14ac:dyDescent="0.35">
      <c r="F1224" s="53"/>
      <c r="G1224" s="53"/>
      <c r="H1224" s="43"/>
      <c r="I1224" s="43"/>
    </row>
    <row r="1225" spans="6:9" x14ac:dyDescent="0.35">
      <c r="F1225" s="53"/>
      <c r="G1225" s="53"/>
      <c r="H1225" s="43"/>
      <c r="I1225" s="43"/>
    </row>
    <row r="1226" spans="6:9" x14ac:dyDescent="0.35">
      <c r="F1226" s="53"/>
      <c r="G1226" s="53"/>
      <c r="H1226" s="43"/>
      <c r="I1226" s="43"/>
    </row>
    <row r="1227" spans="6:9" x14ac:dyDescent="0.35">
      <c r="F1227" s="53"/>
      <c r="G1227" s="53"/>
      <c r="H1227" s="43"/>
      <c r="I1227" s="43"/>
    </row>
    <row r="1228" spans="6:9" x14ac:dyDescent="0.35">
      <c r="F1228" s="53"/>
      <c r="G1228" s="53"/>
      <c r="H1228" s="43"/>
      <c r="I1228" s="43"/>
    </row>
    <row r="1229" spans="6:9" x14ac:dyDescent="0.35">
      <c r="F1229" s="53"/>
      <c r="G1229" s="53"/>
      <c r="H1229" s="43"/>
      <c r="I1229" s="43"/>
    </row>
    <row r="1230" spans="6:9" x14ac:dyDescent="0.35">
      <c r="F1230" s="53"/>
      <c r="G1230" s="53"/>
      <c r="H1230" s="43"/>
      <c r="I1230" s="43"/>
    </row>
    <row r="1231" spans="6:9" x14ac:dyDescent="0.35">
      <c r="F1231" s="53"/>
      <c r="G1231" s="53"/>
      <c r="H1231" s="43"/>
      <c r="I1231" s="43"/>
    </row>
    <row r="1232" spans="6:9" x14ac:dyDescent="0.35">
      <c r="F1232" s="53"/>
      <c r="G1232" s="53"/>
      <c r="H1232" s="43"/>
      <c r="I1232" s="43"/>
    </row>
    <row r="1233" spans="6:9" x14ac:dyDescent="0.35">
      <c r="F1233" s="53"/>
      <c r="G1233" s="53"/>
      <c r="H1233" s="43"/>
      <c r="I1233" s="43"/>
    </row>
    <row r="1234" spans="6:9" x14ac:dyDescent="0.35">
      <c r="F1234" s="53"/>
      <c r="G1234" s="53"/>
      <c r="H1234" s="43"/>
      <c r="I1234" s="43"/>
    </row>
    <row r="1235" spans="6:9" x14ac:dyDescent="0.35">
      <c r="F1235" s="53"/>
      <c r="G1235" s="53"/>
      <c r="H1235" s="43"/>
      <c r="I1235" s="43"/>
    </row>
    <row r="1236" spans="6:9" x14ac:dyDescent="0.35">
      <c r="F1236" s="53"/>
      <c r="G1236" s="53"/>
      <c r="H1236" s="43"/>
      <c r="I1236" s="43"/>
    </row>
    <row r="1237" spans="6:9" x14ac:dyDescent="0.35">
      <c r="F1237" s="53"/>
      <c r="G1237" s="53"/>
      <c r="H1237" s="43"/>
      <c r="I1237" s="43"/>
    </row>
    <row r="1238" spans="6:9" x14ac:dyDescent="0.35">
      <c r="F1238" s="53"/>
      <c r="G1238" s="53"/>
      <c r="H1238" s="43"/>
      <c r="I1238" s="43"/>
    </row>
    <row r="1239" spans="6:9" x14ac:dyDescent="0.35">
      <c r="F1239" s="53"/>
      <c r="G1239" s="53"/>
      <c r="H1239" s="43"/>
      <c r="I1239" s="43"/>
    </row>
    <row r="1240" spans="6:9" x14ac:dyDescent="0.35">
      <c r="F1240" s="53"/>
      <c r="G1240" s="53"/>
      <c r="H1240" s="43"/>
      <c r="I1240" s="43"/>
    </row>
    <row r="1241" spans="6:9" x14ac:dyDescent="0.35">
      <c r="F1241" s="53"/>
      <c r="G1241" s="53"/>
      <c r="H1241" s="43"/>
      <c r="I1241" s="43"/>
    </row>
    <row r="1242" spans="6:9" x14ac:dyDescent="0.35">
      <c r="F1242" s="53"/>
      <c r="G1242" s="53"/>
      <c r="H1242" s="43"/>
      <c r="I1242" s="43"/>
    </row>
    <row r="1243" spans="6:9" x14ac:dyDescent="0.35">
      <c r="F1243" s="53"/>
      <c r="G1243" s="53"/>
      <c r="H1243" s="43"/>
      <c r="I1243" s="43"/>
    </row>
    <row r="1244" spans="6:9" x14ac:dyDescent="0.35">
      <c r="F1244" s="53"/>
      <c r="G1244" s="53"/>
      <c r="H1244" s="43"/>
      <c r="I1244" s="43"/>
    </row>
    <row r="1245" spans="6:9" x14ac:dyDescent="0.35">
      <c r="F1245" s="53"/>
      <c r="G1245" s="53"/>
      <c r="H1245" s="43"/>
      <c r="I1245" s="43"/>
    </row>
    <row r="1246" spans="6:9" x14ac:dyDescent="0.35">
      <c r="F1246" s="53"/>
      <c r="G1246" s="53"/>
      <c r="H1246" s="43"/>
      <c r="I1246" s="43"/>
    </row>
    <row r="1247" spans="6:9" x14ac:dyDescent="0.35">
      <c r="F1247" s="53"/>
      <c r="G1247" s="53"/>
      <c r="H1247" s="43"/>
      <c r="I1247" s="43"/>
    </row>
    <row r="1248" spans="6:9" x14ac:dyDescent="0.35">
      <c r="F1248" s="53"/>
      <c r="G1248" s="53"/>
      <c r="H1248" s="43"/>
      <c r="I1248" s="43"/>
    </row>
    <row r="1249" spans="6:9" x14ac:dyDescent="0.35">
      <c r="F1249" s="53"/>
      <c r="G1249" s="53"/>
      <c r="H1249" s="43"/>
      <c r="I1249" s="43"/>
    </row>
    <row r="1250" spans="6:9" x14ac:dyDescent="0.35">
      <c r="F1250" s="53"/>
      <c r="G1250" s="53"/>
      <c r="H1250" s="43"/>
      <c r="I1250" s="43"/>
    </row>
    <row r="1251" spans="6:9" x14ac:dyDescent="0.35">
      <c r="F1251" s="53"/>
      <c r="G1251" s="53"/>
      <c r="H1251" s="43"/>
      <c r="I1251" s="43"/>
    </row>
    <row r="1252" spans="6:9" x14ac:dyDescent="0.35">
      <c r="F1252" s="53"/>
      <c r="G1252" s="53"/>
      <c r="H1252" s="43"/>
      <c r="I1252" s="43"/>
    </row>
    <row r="1253" spans="6:9" x14ac:dyDescent="0.35">
      <c r="F1253" s="53"/>
      <c r="G1253" s="53"/>
      <c r="H1253" s="43"/>
      <c r="I1253" s="43"/>
    </row>
    <row r="1254" spans="6:9" x14ac:dyDescent="0.35">
      <c r="F1254" s="53"/>
      <c r="G1254" s="53"/>
      <c r="H1254" s="43"/>
      <c r="I1254" s="43"/>
    </row>
    <row r="1255" spans="6:9" x14ac:dyDescent="0.35">
      <c r="F1255" s="53"/>
      <c r="G1255" s="53"/>
      <c r="H1255" s="43"/>
      <c r="I1255" s="43"/>
    </row>
    <row r="1256" spans="6:9" x14ac:dyDescent="0.35">
      <c r="F1256" s="53"/>
      <c r="G1256" s="53"/>
      <c r="H1256" s="43"/>
      <c r="I1256" s="43"/>
    </row>
    <row r="1257" spans="6:9" x14ac:dyDescent="0.35">
      <c r="F1257" s="53"/>
      <c r="G1257" s="53"/>
      <c r="H1257" s="43"/>
      <c r="I1257" s="43"/>
    </row>
    <row r="1258" spans="6:9" x14ac:dyDescent="0.35">
      <c r="F1258" s="53"/>
      <c r="G1258" s="53"/>
      <c r="H1258" s="43"/>
      <c r="I1258" s="43"/>
    </row>
    <row r="1259" spans="6:9" x14ac:dyDescent="0.35">
      <c r="F1259" s="53"/>
      <c r="G1259" s="53"/>
      <c r="H1259" s="43"/>
      <c r="I1259" s="43"/>
    </row>
    <row r="1260" spans="6:9" x14ac:dyDescent="0.35">
      <c r="F1260" s="53"/>
      <c r="G1260" s="53"/>
      <c r="H1260" s="43"/>
      <c r="I1260" s="43"/>
    </row>
    <row r="1261" spans="6:9" x14ac:dyDescent="0.35">
      <c r="F1261" s="53"/>
      <c r="G1261" s="53"/>
      <c r="H1261" s="43"/>
      <c r="I1261" s="43"/>
    </row>
    <row r="1262" spans="6:9" x14ac:dyDescent="0.35">
      <c r="F1262" s="53"/>
      <c r="G1262" s="53"/>
      <c r="H1262" s="43"/>
      <c r="I1262" s="43"/>
    </row>
    <row r="1263" spans="6:9" x14ac:dyDescent="0.35">
      <c r="F1263" s="53"/>
      <c r="G1263" s="53"/>
      <c r="H1263" s="43"/>
      <c r="I1263" s="43"/>
    </row>
    <row r="1264" spans="6:9" x14ac:dyDescent="0.35">
      <c r="F1264" s="53"/>
      <c r="G1264" s="53"/>
      <c r="H1264" s="43"/>
      <c r="I1264" s="43"/>
    </row>
    <row r="1265" spans="6:9" x14ac:dyDescent="0.35">
      <c r="F1265" s="53"/>
      <c r="G1265" s="53"/>
      <c r="H1265" s="43"/>
      <c r="I1265" s="43"/>
    </row>
    <row r="1266" spans="6:9" x14ac:dyDescent="0.35">
      <c r="F1266" s="53"/>
      <c r="G1266" s="53"/>
      <c r="H1266" s="43"/>
      <c r="I1266" s="43"/>
    </row>
    <row r="1267" spans="6:9" x14ac:dyDescent="0.35">
      <c r="F1267" s="53"/>
      <c r="G1267" s="53"/>
      <c r="H1267" s="43"/>
      <c r="I1267" s="43"/>
    </row>
    <row r="1268" spans="6:9" x14ac:dyDescent="0.35">
      <c r="F1268" s="53"/>
      <c r="G1268" s="53"/>
      <c r="H1268" s="43"/>
      <c r="I1268" s="43"/>
    </row>
    <row r="1269" spans="6:9" x14ac:dyDescent="0.35">
      <c r="F1269" s="53"/>
      <c r="G1269" s="53"/>
      <c r="H1269" s="43"/>
      <c r="I1269" s="43"/>
    </row>
    <row r="1270" spans="6:9" x14ac:dyDescent="0.35">
      <c r="F1270" s="53"/>
      <c r="G1270" s="53"/>
      <c r="H1270" s="43"/>
      <c r="I1270" s="43"/>
    </row>
    <row r="1271" spans="6:9" x14ac:dyDescent="0.35">
      <c r="F1271" s="53"/>
      <c r="G1271" s="53"/>
      <c r="H1271" s="43"/>
      <c r="I1271" s="43"/>
    </row>
    <row r="1272" spans="6:9" x14ac:dyDescent="0.35">
      <c r="F1272" s="53"/>
      <c r="G1272" s="53"/>
      <c r="H1272" s="43"/>
      <c r="I1272" s="43"/>
    </row>
    <row r="1273" spans="6:9" x14ac:dyDescent="0.35">
      <c r="F1273" s="53"/>
      <c r="G1273" s="53"/>
      <c r="H1273" s="43"/>
      <c r="I1273" s="43"/>
    </row>
    <row r="1274" spans="6:9" x14ac:dyDescent="0.35">
      <c r="F1274" s="53"/>
      <c r="G1274" s="53"/>
      <c r="H1274" s="43"/>
      <c r="I1274" s="43"/>
    </row>
    <row r="1275" spans="6:9" x14ac:dyDescent="0.35">
      <c r="F1275" s="53"/>
      <c r="G1275" s="53"/>
      <c r="H1275" s="43"/>
      <c r="I1275" s="43"/>
    </row>
    <row r="1276" spans="6:9" x14ac:dyDescent="0.35">
      <c r="F1276" s="53"/>
      <c r="G1276" s="53"/>
      <c r="H1276" s="43"/>
      <c r="I1276" s="43"/>
    </row>
    <row r="1277" spans="6:9" x14ac:dyDescent="0.35">
      <c r="F1277" s="53"/>
      <c r="G1277" s="53"/>
      <c r="H1277" s="43"/>
      <c r="I1277" s="43"/>
    </row>
    <row r="1278" spans="6:9" x14ac:dyDescent="0.35">
      <c r="F1278" s="53"/>
      <c r="G1278" s="53"/>
      <c r="H1278" s="43"/>
      <c r="I1278" s="43"/>
    </row>
    <row r="1279" spans="6:9" x14ac:dyDescent="0.35">
      <c r="F1279" s="53"/>
      <c r="G1279" s="53"/>
      <c r="H1279" s="43"/>
      <c r="I1279" s="43"/>
    </row>
    <row r="1280" spans="6:9" x14ac:dyDescent="0.35">
      <c r="F1280" s="53"/>
      <c r="G1280" s="53"/>
      <c r="H1280" s="43"/>
      <c r="I1280" s="43"/>
    </row>
    <row r="1281" spans="6:9" x14ac:dyDescent="0.35">
      <c r="F1281" s="53"/>
      <c r="G1281" s="53"/>
      <c r="H1281" s="43"/>
      <c r="I1281" s="43"/>
    </row>
    <row r="1282" spans="6:9" x14ac:dyDescent="0.35">
      <c r="F1282" s="53"/>
      <c r="G1282" s="53"/>
      <c r="H1282" s="43"/>
      <c r="I1282" s="43"/>
    </row>
    <row r="1283" spans="6:9" x14ac:dyDescent="0.35">
      <c r="F1283" s="53"/>
      <c r="G1283" s="53"/>
      <c r="H1283" s="43"/>
      <c r="I1283" s="43"/>
    </row>
    <row r="1284" spans="6:9" x14ac:dyDescent="0.35">
      <c r="F1284" s="53"/>
      <c r="G1284" s="53"/>
      <c r="H1284" s="43"/>
      <c r="I1284" s="43"/>
    </row>
    <row r="1285" spans="6:9" x14ac:dyDescent="0.35">
      <c r="F1285" s="53"/>
      <c r="G1285" s="53"/>
      <c r="H1285" s="43"/>
      <c r="I1285" s="43"/>
    </row>
    <row r="1286" spans="6:9" x14ac:dyDescent="0.35">
      <c r="F1286" s="53"/>
      <c r="G1286" s="53"/>
      <c r="H1286" s="43"/>
      <c r="I1286" s="43"/>
    </row>
    <row r="1287" spans="6:9" x14ac:dyDescent="0.35">
      <c r="F1287" s="53"/>
      <c r="G1287" s="53"/>
      <c r="H1287" s="43"/>
      <c r="I1287" s="43"/>
    </row>
    <row r="1288" spans="6:9" x14ac:dyDescent="0.35">
      <c r="F1288" s="53"/>
      <c r="G1288" s="53"/>
      <c r="H1288" s="43"/>
      <c r="I1288" s="43"/>
    </row>
    <row r="1289" spans="6:9" x14ac:dyDescent="0.35">
      <c r="F1289" s="53"/>
      <c r="G1289" s="53"/>
      <c r="H1289" s="43"/>
      <c r="I1289" s="43"/>
    </row>
    <row r="1290" spans="6:9" x14ac:dyDescent="0.35">
      <c r="F1290" s="53"/>
      <c r="G1290" s="53"/>
      <c r="H1290" s="43"/>
      <c r="I1290" s="43"/>
    </row>
    <row r="1291" spans="6:9" x14ac:dyDescent="0.35">
      <c r="F1291" s="53"/>
      <c r="G1291" s="53"/>
      <c r="H1291" s="43"/>
      <c r="I1291" s="43"/>
    </row>
    <row r="1292" spans="6:9" x14ac:dyDescent="0.35">
      <c r="F1292" s="53"/>
      <c r="G1292" s="53"/>
      <c r="H1292" s="43"/>
      <c r="I1292" s="43"/>
    </row>
    <row r="1293" spans="6:9" x14ac:dyDescent="0.35">
      <c r="F1293" s="53"/>
      <c r="G1293" s="53"/>
      <c r="H1293" s="43"/>
      <c r="I1293" s="43"/>
    </row>
    <row r="1294" spans="6:9" x14ac:dyDescent="0.35">
      <c r="F1294" s="53"/>
      <c r="G1294" s="53"/>
      <c r="H1294" s="43"/>
      <c r="I1294" s="43"/>
    </row>
    <row r="1295" spans="6:9" x14ac:dyDescent="0.35">
      <c r="F1295" s="53"/>
      <c r="G1295" s="53"/>
      <c r="H1295" s="43"/>
      <c r="I1295" s="43"/>
    </row>
    <row r="1296" spans="6:9" x14ac:dyDescent="0.35">
      <c r="F1296" s="53"/>
      <c r="G1296" s="53"/>
      <c r="H1296" s="43"/>
      <c r="I1296" s="43"/>
    </row>
    <row r="1297" spans="6:9" x14ac:dyDescent="0.35">
      <c r="F1297" s="53"/>
      <c r="G1297" s="53"/>
      <c r="H1297" s="43"/>
      <c r="I1297" s="43"/>
    </row>
    <row r="1298" spans="6:9" x14ac:dyDescent="0.35">
      <c r="F1298" s="53"/>
      <c r="G1298" s="53"/>
      <c r="H1298" s="43"/>
      <c r="I1298" s="43"/>
    </row>
    <row r="1299" spans="6:9" x14ac:dyDescent="0.35">
      <c r="F1299" s="53"/>
      <c r="G1299" s="53"/>
      <c r="H1299" s="43"/>
      <c r="I1299" s="43"/>
    </row>
    <row r="1300" spans="6:9" x14ac:dyDescent="0.35">
      <c r="F1300" s="53"/>
      <c r="G1300" s="53"/>
      <c r="H1300" s="43"/>
      <c r="I1300" s="43"/>
    </row>
    <row r="1301" spans="6:9" x14ac:dyDescent="0.35">
      <c r="F1301" s="53"/>
      <c r="G1301" s="53"/>
      <c r="H1301" s="43"/>
      <c r="I1301" s="43"/>
    </row>
    <row r="1302" spans="6:9" x14ac:dyDescent="0.35">
      <c r="F1302" s="53"/>
      <c r="G1302" s="53"/>
      <c r="H1302" s="43"/>
      <c r="I1302" s="43"/>
    </row>
    <row r="1303" spans="6:9" x14ac:dyDescent="0.35">
      <c r="F1303" s="53"/>
      <c r="G1303" s="53"/>
      <c r="H1303" s="43"/>
      <c r="I1303" s="43"/>
    </row>
    <row r="1304" spans="6:9" x14ac:dyDescent="0.35">
      <c r="F1304" s="53"/>
      <c r="G1304" s="53"/>
      <c r="H1304" s="43"/>
      <c r="I1304" s="43"/>
    </row>
    <row r="1305" spans="6:9" x14ac:dyDescent="0.35">
      <c r="F1305" s="53"/>
      <c r="G1305" s="53"/>
      <c r="H1305" s="43"/>
      <c r="I1305" s="43"/>
    </row>
    <row r="1306" spans="6:9" x14ac:dyDescent="0.35">
      <c r="F1306" s="53"/>
      <c r="G1306" s="53"/>
      <c r="H1306" s="43"/>
      <c r="I1306" s="43"/>
    </row>
    <row r="1307" spans="6:9" x14ac:dyDescent="0.35">
      <c r="F1307" s="53"/>
      <c r="G1307" s="53"/>
      <c r="H1307" s="43"/>
      <c r="I1307" s="43"/>
    </row>
    <row r="1308" spans="6:9" x14ac:dyDescent="0.35">
      <c r="F1308" s="53"/>
      <c r="G1308" s="53"/>
      <c r="H1308" s="43"/>
      <c r="I1308" s="43"/>
    </row>
    <row r="1309" spans="6:9" x14ac:dyDescent="0.35">
      <c r="F1309" s="53"/>
      <c r="G1309" s="53"/>
      <c r="H1309" s="43"/>
      <c r="I1309" s="43"/>
    </row>
    <row r="1310" spans="6:9" x14ac:dyDescent="0.35">
      <c r="F1310" s="53"/>
      <c r="G1310" s="53"/>
      <c r="H1310" s="43"/>
      <c r="I1310" s="43"/>
    </row>
    <row r="1311" spans="6:9" x14ac:dyDescent="0.35">
      <c r="F1311" s="53"/>
      <c r="G1311" s="53"/>
      <c r="H1311" s="43"/>
      <c r="I1311" s="43"/>
    </row>
    <row r="1312" spans="6:9" x14ac:dyDescent="0.35">
      <c r="F1312" s="53"/>
      <c r="G1312" s="53"/>
      <c r="H1312" s="43"/>
      <c r="I1312" s="43"/>
    </row>
    <row r="1313" spans="6:9" x14ac:dyDescent="0.35">
      <c r="F1313" s="53"/>
      <c r="G1313" s="53"/>
      <c r="H1313" s="43"/>
      <c r="I1313" s="43"/>
    </row>
    <row r="1314" spans="6:9" x14ac:dyDescent="0.35">
      <c r="F1314" s="53"/>
      <c r="G1314" s="53"/>
      <c r="H1314" s="43"/>
      <c r="I1314" s="43"/>
    </row>
    <row r="1315" spans="6:9" x14ac:dyDescent="0.35">
      <c r="F1315" s="53"/>
      <c r="G1315" s="53"/>
      <c r="H1315" s="43"/>
      <c r="I1315" s="43"/>
    </row>
    <row r="1316" spans="6:9" x14ac:dyDescent="0.35">
      <c r="F1316" s="53"/>
      <c r="G1316" s="53"/>
      <c r="H1316" s="43"/>
      <c r="I1316" s="43"/>
    </row>
    <row r="1317" spans="6:9" x14ac:dyDescent="0.35">
      <c r="F1317" s="53"/>
      <c r="G1317" s="53"/>
      <c r="H1317" s="43"/>
      <c r="I1317" s="43"/>
    </row>
    <row r="1318" spans="6:9" x14ac:dyDescent="0.35">
      <c r="F1318" s="53"/>
      <c r="G1318" s="53"/>
      <c r="H1318" s="43"/>
      <c r="I1318" s="43"/>
    </row>
    <row r="1319" spans="6:9" x14ac:dyDescent="0.35">
      <c r="F1319" s="53"/>
      <c r="G1319" s="53"/>
      <c r="H1319" s="43"/>
      <c r="I1319" s="43"/>
    </row>
    <row r="1320" spans="6:9" x14ac:dyDescent="0.35">
      <c r="F1320" s="53"/>
      <c r="G1320" s="53"/>
      <c r="H1320" s="43"/>
      <c r="I1320" s="43"/>
    </row>
    <row r="1321" spans="6:9" x14ac:dyDescent="0.35">
      <c r="F1321" s="53"/>
      <c r="G1321" s="53"/>
      <c r="H1321" s="43"/>
      <c r="I1321" s="43"/>
    </row>
    <row r="1322" spans="6:9" x14ac:dyDescent="0.35">
      <c r="F1322" s="53"/>
      <c r="G1322" s="53"/>
      <c r="H1322" s="43"/>
      <c r="I1322" s="43"/>
    </row>
    <row r="1323" spans="6:9" x14ac:dyDescent="0.35">
      <c r="F1323" s="53"/>
      <c r="G1323" s="53"/>
      <c r="H1323" s="43"/>
      <c r="I1323" s="43"/>
    </row>
    <row r="1324" spans="6:9" x14ac:dyDescent="0.35">
      <c r="F1324" s="53"/>
      <c r="G1324" s="53"/>
      <c r="H1324" s="43"/>
      <c r="I1324" s="43"/>
    </row>
    <row r="1325" spans="6:9" x14ac:dyDescent="0.35">
      <c r="F1325" s="53"/>
      <c r="G1325" s="53"/>
      <c r="H1325" s="43"/>
      <c r="I1325" s="43"/>
    </row>
    <row r="1326" spans="6:9" x14ac:dyDescent="0.35">
      <c r="F1326" s="53"/>
      <c r="G1326" s="53"/>
      <c r="H1326" s="43"/>
      <c r="I1326" s="43"/>
    </row>
    <row r="1327" spans="6:9" x14ac:dyDescent="0.35">
      <c r="F1327" s="53"/>
      <c r="G1327" s="53"/>
      <c r="H1327" s="43"/>
      <c r="I1327" s="43"/>
    </row>
    <row r="1328" spans="6:9" x14ac:dyDescent="0.35">
      <c r="F1328" s="53"/>
      <c r="G1328" s="53"/>
      <c r="H1328" s="43"/>
      <c r="I1328" s="43"/>
    </row>
    <row r="1329" spans="6:9" x14ac:dyDescent="0.35">
      <c r="F1329" s="53"/>
      <c r="G1329" s="53"/>
      <c r="H1329" s="43"/>
      <c r="I1329" s="43"/>
    </row>
    <row r="1330" spans="6:9" x14ac:dyDescent="0.35">
      <c r="F1330" s="53"/>
      <c r="G1330" s="53"/>
      <c r="H1330" s="43"/>
      <c r="I1330" s="43"/>
    </row>
    <row r="1331" spans="6:9" x14ac:dyDescent="0.35">
      <c r="F1331" s="53"/>
      <c r="G1331" s="53"/>
      <c r="H1331" s="43"/>
      <c r="I1331" s="43"/>
    </row>
    <row r="1332" spans="6:9" x14ac:dyDescent="0.35">
      <c r="F1332" s="53"/>
      <c r="G1332" s="53"/>
      <c r="H1332" s="43"/>
      <c r="I1332" s="43"/>
    </row>
    <row r="1333" spans="6:9" x14ac:dyDescent="0.35">
      <c r="F1333" s="53"/>
      <c r="G1333" s="53"/>
      <c r="H1333" s="43"/>
      <c r="I1333" s="43"/>
    </row>
    <row r="1334" spans="6:9" x14ac:dyDescent="0.35">
      <c r="F1334" s="53"/>
      <c r="G1334" s="53"/>
      <c r="H1334" s="43"/>
      <c r="I1334" s="43"/>
    </row>
    <row r="1335" spans="6:9" x14ac:dyDescent="0.35">
      <c r="F1335" s="53"/>
      <c r="G1335" s="53"/>
      <c r="H1335" s="43"/>
      <c r="I1335" s="43"/>
    </row>
    <row r="1336" spans="6:9" x14ac:dyDescent="0.35">
      <c r="F1336" s="53"/>
      <c r="G1336" s="53"/>
      <c r="H1336" s="43"/>
      <c r="I1336" s="43"/>
    </row>
    <row r="1337" spans="6:9" x14ac:dyDescent="0.35">
      <c r="F1337" s="53"/>
      <c r="G1337" s="53"/>
      <c r="H1337" s="43"/>
      <c r="I1337" s="43"/>
    </row>
    <row r="1338" spans="6:9" x14ac:dyDescent="0.35">
      <c r="F1338" s="53"/>
      <c r="G1338" s="53"/>
      <c r="H1338" s="43"/>
      <c r="I1338" s="43"/>
    </row>
    <row r="1339" spans="6:9" x14ac:dyDescent="0.35">
      <c r="F1339" s="53"/>
      <c r="G1339" s="53"/>
      <c r="H1339" s="43"/>
      <c r="I1339" s="43"/>
    </row>
    <row r="1340" spans="6:9" x14ac:dyDescent="0.35">
      <c r="F1340" s="53"/>
      <c r="G1340" s="53"/>
      <c r="H1340" s="43"/>
      <c r="I1340" s="43"/>
    </row>
    <row r="1341" spans="6:9" x14ac:dyDescent="0.35">
      <c r="F1341" s="53"/>
      <c r="G1341" s="53"/>
      <c r="H1341" s="43"/>
      <c r="I1341" s="43"/>
    </row>
    <row r="1342" spans="6:9" x14ac:dyDescent="0.35">
      <c r="F1342" s="53"/>
      <c r="G1342" s="53"/>
      <c r="H1342" s="43"/>
      <c r="I1342" s="43"/>
    </row>
    <row r="1343" spans="6:9" x14ac:dyDescent="0.35">
      <c r="F1343" s="53"/>
      <c r="G1343" s="53"/>
      <c r="H1343" s="43"/>
      <c r="I1343" s="43"/>
    </row>
    <row r="1344" spans="6:9" x14ac:dyDescent="0.35">
      <c r="F1344" s="53"/>
      <c r="G1344" s="53"/>
      <c r="H1344" s="43"/>
      <c r="I1344" s="43"/>
    </row>
    <row r="1345" spans="6:9" x14ac:dyDescent="0.35">
      <c r="F1345" s="53"/>
      <c r="G1345" s="53"/>
      <c r="H1345" s="43"/>
      <c r="I1345" s="43"/>
    </row>
    <row r="1346" spans="6:9" x14ac:dyDescent="0.35">
      <c r="F1346" s="53"/>
      <c r="G1346" s="53"/>
      <c r="H1346" s="43"/>
      <c r="I1346" s="43"/>
    </row>
    <row r="1347" spans="6:9" x14ac:dyDescent="0.35">
      <c r="F1347" s="53"/>
      <c r="G1347" s="53"/>
      <c r="H1347" s="43"/>
      <c r="I1347" s="43"/>
    </row>
    <row r="1348" spans="6:9" x14ac:dyDescent="0.35">
      <c r="F1348" s="53"/>
      <c r="G1348" s="53"/>
      <c r="H1348" s="43"/>
      <c r="I1348" s="43"/>
    </row>
    <row r="1349" spans="6:9" x14ac:dyDescent="0.35">
      <c r="F1349" s="53"/>
      <c r="G1349" s="53"/>
      <c r="H1349" s="43"/>
      <c r="I1349" s="43"/>
    </row>
    <row r="1350" spans="6:9" x14ac:dyDescent="0.35">
      <c r="F1350" s="53"/>
      <c r="G1350" s="53"/>
      <c r="H1350" s="43"/>
      <c r="I1350" s="43"/>
    </row>
    <row r="1351" spans="6:9" x14ac:dyDescent="0.35">
      <c r="F1351" s="53"/>
      <c r="G1351" s="53"/>
      <c r="H1351" s="43"/>
      <c r="I1351" s="43"/>
    </row>
    <row r="1352" spans="6:9" x14ac:dyDescent="0.35">
      <c r="F1352" s="53"/>
      <c r="G1352" s="53"/>
      <c r="H1352" s="43"/>
      <c r="I1352" s="43"/>
    </row>
    <row r="1353" spans="6:9" x14ac:dyDescent="0.35">
      <c r="F1353" s="53"/>
      <c r="G1353" s="53"/>
      <c r="H1353" s="43"/>
      <c r="I1353" s="43"/>
    </row>
    <row r="1354" spans="6:9" x14ac:dyDescent="0.35">
      <c r="F1354" s="53"/>
      <c r="G1354" s="53"/>
      <c r="H1354" s="43"/>
      <c r="I1354" s="43"/>
    </row>
    <row r="1355" spans="6:9" x14ac:dyDescent="0.35">
      <c r="F1355" s="53"/>
      <c r="G1355" s="53"/>
      <c r="H1355" s="43"/>
      <c r="I1355" s="43"/>
    </row>
    <row r="1356" spans="6:9" x14ac:dyDescent="0.35">
      <c r="F1356" s="53"/>
      <c r="G1356" s="53"/>
      <c r="H1356" s="43"/>
      <c r="I1356" s="43"/>
    </row>
    <row r="1357" spans="6:9" x14ac:dyDescent="0.35">
      <c r="F1357" s="53"/>
      <c r="G1357" s="53"/>
      <c r="H1357" s="43"/>
      <c r="I1357" s="43"/>
    </row>
    <row r="1358" spans="6:9" x14ac:dyDescent="0.35">
      <c r="F1358" s="53"/>
      <c r="G1358" s="53"/>
      <c r="H1358" s="43"/>
      <c r="I1358" s="43"/>
    </row>
    <row r="1359" spans="6:9" x14ac:dyDescent="0.35">
      <c r="F1359" s="53"/>
      <c r="G1359" s="53"/>
      <c r="H1359" s="43"/>
      <c r="I1359" s="43"/>
    </row>
    <row r="1360" spans="6:9" x14ac:dyDescent="0.35">
      <c r="F1360" s="53"/>
      <c r="G1360" s="53"/>
      <c r="H1360" s="43"/>
      <c r="I1360" s="43"/>
    </row>
    <row r="1361" spans="6:9" x14ac:dyDescent="0.35">
      <c r="F1361" s="53"/>
      <c r="G1361" s="53"/>
      <c r="H1361" s="43"/>
      <c r="I1361" s="43"/>
    </row>
    <row r="1362" spans="6:9" x14ac:dyDescent="0.35">
      <c r="F1362" s="53"/>
      <c r="G1362" s="53"/>
      <c r="H1362" s="43"/>
      <c r="I1362" s="43"/>
    </row>
    <row r="1363" spans="6:9" x14ac:dyDescent="0.35">
      <c r="F1363" s="53"/>
      <c r="G1363" s="53"/>
      <c r="H1363" s="43"/>
      <c r="I1363" s="43"/>
    </row>
    <row r="1364" spans="6:9" x14ac:dyDescent="0.35">
      <c r="F1364" s="53"/>
      <c r="G1364" s="53"/>
      <c r="H1364" s="43"/>
      <c r="I1364" s="43"/>
    </row>
    <row r="1365" spans="6:9" x14ac:dyDescent="0.35">
      <c r="F1365" s="53"/>
      <c r="G1365" s="53"/>
      <c r="H1365" s="43"/>
      <c r="I1365" s="43"/>
    </row>
    <row r="1366" spans="6:9" x14ac:dyDescent="0.35">
      <c r="F1366" s="53"/>
      <c r="G1366" s="53"/>
      <c r="H1366" s="43"/>
      <c r="I1366" s="43"/>
    </row>
    <row r="1367" spans="6:9" x14ac:dyDescent="0.35">
      <c r="F1367" s="53"/>
      <c r="G1367" s="53"/>
      <c r="H1367" s="43"/>
      <c r="I1367" s="43"/>
    </row>
    <row r="1368" spans="6:9" x14ac:dyDescent="0.35">
      <c r="F1368" s="53"/>
      <c r="G1368" s="53"/>
      <c r="H1368" s="43"/>
      <c r="I1368" s="43"/>
    </row>
    <row r="1369" spans="6:9" x14ac:dyDescent="0.35">
      <c r="F1369" s="53"/>
      <c r="G1369" s="53"/>
      <c r="H1369" s="43"/>
      <c r="I1369" s="43"/>
    </row>
    <row r="1370" spans="6:9" x14ac:dyDescent="0.35">
      <c r="F1370" s="53"/>
      <c r="G1370" s="53"/>
      <c r="H1370" s="43"/>
      <c r="I1370" s="43"/>
    </row>
    <row r="1371" spans="6:9" x14ac:dyDescent="0.35">
      <c r="F1371" s="53"/>
      <c r="G1371" s="53"/>
      <c r="H1371" s="43"/>
      <c r="I1371" s="43"/>
    </row>
    <row r="1372" spans="6:9" x14ac:dyDescent="0.35">
      <c r="F1372" s="53"/>
      <c r="G1372" s="53"/>
      <c r="H1372" s="43"/>
      <c r="I1372" s="43"/>
    </row>
    <row r="1373" spans="6:9" x14ac:dyDescent="0.35">
      <c r="F1373" s="53"/>
      <c r="G1373" s="53"/>
      <c r="H1373" s="43"/>
      <c r="I1373" s="43"/>
    </row>
    <row r="1374" spans="6:9" x14ac:dyDescent="0.35">
      <c r="F1374" s="53"/>
      <c r="G1374" s="53"/>
      <c r="H1374" s="43"/>
      <c r="I1374" s="43"/>
    </row>
    <row r="1375" spans="6:9" x14ac:dyDescent="0.35">
      <c r="F1375" s="53"/>
      <c r="G1375" s="53"/>
      <c r="H1375" s="43"/>
      <c r="I1375" s="43"/>
    </row>
    <row r="1376" spans="6:9" x14ac:dyDescent="0.35">
      <c r="F1376" s="53"/>
      <c r="G1376" s="53"/>
      <c r="H1376" s="43"/>
      <c r="I1376" s="43"/>
    </row>
    <row r="1377" spans="6:9" x14ac:dyDescent="0.35">
      <c r="F1377" s="53"/>
      <c r="G1377" s="53"/>
      <c r="H1377" s="43"/>
      <c r="I1377" s="43"/>
    </row>
    <row r="1378" spans="6:9" x14ac:dyDescent="0.35">
      <c r="F1378" s="53"/>
      <c r="G1378" s="53"/>
      <c r="H1378" s="43"/>
      <c r="I1378" s="43"/>
    </row>
    <row r="1379" spans="6:9" x14ac:dyDescent="0.35">
      <c r="F1379" s="53"/>
      <c r="G1379" s="53"/>
      <c r="H1379" s="43"/>
      <c r="I1379" s="43"/>
    </row>
    <row r="1380" spans="6:9" x14ac:dyDescent="0.35">
      <c r="F1380" s="53"/>
      <c r="G1380" s="53"/>
      <c r="H1380" s="43"/>
      <c r="I1380" s="43"/>
    </row>
    <row r="1381" spans="6:9" x14ac:dyDescent="0.35">
      <c r="F1381" s="53"/>
      <c r="G1381" s="53"/>
      <c r="H1381" s="43"/>
      <c r="I1381" s="43"/>
    </row>
    <row r="1382" spans="6:9" x14ac:dyDescent="0.35">
      <c r="F1382" s="53"/>
      <c r="G1382" s="53"/>
      <c r="H1382" s="43"/>
      <c r="I1382" s="43"/>
    </row>
    <row r="1383" spans="6:9" x14ac:dyDescent="0.35">
      <c r="F1383" s="53"/>
      <c r="G1383" s="53"/>
      <c r="H1383" s="43"/>
      <c r="I1383" s="43"/>
    </row>
    <row r="1384" spans="6:9" x14ac:dyDescent="0.35">
      <c r="F1384" s="53"/>
      <c r="G1384" s="53"/>
      <c r="H1384" s="43"/>
      <c r="I1384" s="43"/>
    </row>
    <row r="1385" spans="6:9" x14ac:dyDescent="0.35">
      <c r="F1385" s="53"/>
      <c r="G1385" s="53"/>
      <c r="H1385" s="43"/>
      <c r="I1385" s="43"/>
    </row>
    <row r="1386" spans="6:9" x14ac:dyDescent="0.35">
      <c r="F1386" s="53"/>
      <c r="G1386" s="53"/>
      <c r="H1386" s="43"/>
      <c r="I1386" s="43"/>
    </row>
    <row r="1387" spans="6:9" x14ac:dyDescent="0.35">
      <c r="F1387" s="53"/>
      <c r="G1387" s="53"/>
      <c r="H1387" s="43"/>
      <c r="I1387" s="43"/>
    </row>
    <row r="1388" spans="6:9" x14ac:dyDescent="0.35">
      <c r="F1388" s="53"/>
      <c r="G1388" s="53"/>
      <c r="H1388" s="43"/>
      <c r="I1388" s="43"/>
    </row>
    <row r="1389" spans="6:9" x14ac:dyDescent="0.35">
      <c r="F1389" s="53"/>
      <c r="G1389" s="53"/>
      <c r="H1389" s="43"/>
      <c r="I1389" s="43"/>
    </row>
    <row r="1390" spans="6:9" x14ac:dyDescent="0.35">
      <c r="F1390" s="53"/>
      <c r="G1390" s="53"/>
      <c r="H1390" s="43"/>
      <c r="I1390" s="43"/>
    </row>
    <row r="1391" spans="6:9" x14ac:dyDescent="0.35">
      <c r="F1391" s="53"/>
      <c r="G1391" s="53"/>
      <c r="H1391" s="43"/>
      <c r="I1391" s="43"/>
    </row>
    <row r="1392" spans="6:9" x14ac:dyDescent="0.35">
      <c r="F1392" s="53"/>
      <c r="G1392" s="53"/>
      <c r="H1392" s="43"/>
      <c r="I1392" s="43"/>
    </row>
    <row r="1393" spans="6:9" x14ac:dyDescent="0.35">
      <c r="F1393" s="53"/>
      <c r="G1393" s="53"/>
      <c r="H1393" s="43"/>
      <c r="I1393" s="43"/>
    </row>
    <row r="1394" spans="6:9" x14ac:dyDescent="0.35">
      <c r="F1394" s="53"/>
      <c r="G1394" s="53"/>
      <c r="H1394" s="43"/>
      <c r="I1394" s="43"/>
    </row>
    <row r="1395" spans="6:9" x14ac:dyDescent="0.35">
      <c r="F1395" s="53"/>
      <c r="G1395" s="53"/>
      <c r="H1395" s="43"/>
      <c r="I1395" s="43"/>
    </row>
    <row r="1396" spans="6:9" x14ac:dyDescent="0.35">
      <c r="F1396" s="53"/>
      <c r="G1396" s="53"/>
      <c r="H1396" s="43"/>
      <c r="I1396" s="43"/>
    </row>
    <row r="1397" spans="6:9" x14ac:dyDescent="0.35">
      <c r="F1397" s="53"/>
      <c r="G1397" s="53"/>
      <c r="H1397" s="43"/>
      <c r="I1397" s="43"/>
    </row>
    <row r="1398" spans="6:9" x14ac:dyDescent="0.35">
      <c r="F1398" s="53"/>
      <c r="G1398" s="53"/>
      <c r="H1398" s="43"/>
      <c r="I1398" s="43"/>
    </row>
    <row r="1399" spans="6:9" x14ac:dyDescent="0.35">
      <c r="F1399" s="53"/>
      <c r="G1399" s="53"/>
      <c r="H1399" s="43"/>
      <c r="I1399" s="43"/>
    </row>
    <row r="1400" spans="6:9" x14ac:dyDescent="0.35">
      <c r="F1400" s="53"/>
      <c r="G1400" s="53"/>
      <c r="H1400" s="43"/>
      <c r="I1400" s="43"/>
    </row>
    <row r="1401" spans="6:9" x14ac:dyDescent="0.35">
      <c r="F1401" s="53"/>
      <c r="G1401" s="53"/>
      <c r="H1401" s="43"/>
      <c r="I1401" s="43"/>
    </row>
    <row r="1402" spans="6:9" x14ac:dyDescent="0.35">
      <c r="F1402" s="53"/>
      <c r="G1402" s="53"/>
      <c r="H1402" s="43"/>
      <c r="I1402" s="43"/>
    </row>
    <row r="1403" spans="6:9" x14ac:dyDescent="0.35">
      <c r="F1403" s="53"/>
      <c r="G1403" s="53"/>
      <c r="H1403" s="43"/>
      <c r="I1403" s="43"/>
    </row>
    <row r="1404" spans="6:9" x14ac:dyDescent="0.35">
      <c r="F1404" s="53"/>
      <c r="G1404" s="53"/>
      <c r="H1404" s="43"/>
      <c r="I1404" s="43"/>
    </row>
    <row r="1405" spans="6:9" x14ac:dyDescent="0.35">
      <c r="F1405" s="53"/>
      <c r="G1405" s="53"/>
      <c r="H1405" s="43"/>
      <c r="I1405" s="43"/>
    </row>
    <row r="1406" spans="6:9" x14ac:dyDescent="0.35">
      <c r="F1406" s="53"/>
      <c r="G1406" s="53"/>
      <c r="H1406" s="43"/>
      <c r="I1406" s="43"/>
    </row>
    <row r="1407" spans="6:9" x14ac:dyDescent="0.35">
      <c r="F1407" s="53"/>
      <c r="G1407" s="53"/>
      <c r="H1407" s="43"/>
      <c r="I1407" s="43"/>
    </row>
    <row r="1408" spans="6:9" x14ac:dyDescent="0.35">
      <c r="F1408" s="53"/>
      <c r="G1408" s="53"/>
      <c r="H1408" s="43"/>
      <c r="I1408" s="43"/>
    </row>
    <row r="1409" spans="6:9" x14ac:dyDescent="0.35">
      <c r="F1409" s="53"/>
      <c r="G1409" s="53"/>
      <c r="H1409" s="43"/>
      <c r="I1409" s="43"/>
    </row>
    <row r="1410" spans="6:9" x14ac:dyDescent="0.35">
      <c r="F1410" s="53"/>
      <c r="G1410" s="53"/>
      <c r="H1410" s="43"/>
      <c r="I1410" s="43"/>
    </row>
    <row r="1411" spans="6:9" x14ac:dyDescent="0.35">
      <c r="F1411" s="53"/>
      <c r="G1411" s="53"/>
      <c r="H1411" s="43"/>
      <c r="I1411" s="43"/>
    </row>
    <row r="1412" spans="6:9" x14ac:dyDescent="0.35">
      <c r="F1412" s="53"/>
      <c r="G1412" s="53"/>
      <c r="H1412" s="43"/>
      <c r="I1412" s="43"/>
    </row>
    <row r="1413" spans="6:9" x14ac:dyDescent="0.35">
      <c r="F1413" s="53"/>
      <c r="G1413" s="53"/>
      <c r="H1413" s="43"/>
      <c r="I1413" s="43"/>
    </row>
    <row r="1414" spans="6:9" x14ac:dyDescent="0.35">
      <c r="F1414" s="53"/>
      <c r="G1414" s="53"/>
      <c r="H1414" s="43"/>
      <c r="I1414" s="43"/>
    </row>
    <row r="1415" spans="6:9" x14ac:dyDescent="0.35">
      <c r="F1415" s="53"/>
      <c r="G1415" s="53"/>
      <c r="H1415" s="43"/>
      <c r="I1415" s="43"/>
    </row>
    <row r="1416" spans="6:9" x14ac:dyDescent="0.35">
      <c r="F1416" s="53"/>
      <c r="G1416" s="53"/>
      <c r="H1416" s="43"/>
      <c r="I1416" s="43"/>
    </row>
    <row r="1417" spans="6:9" x14ac:dyDescent="0.35">
      <c r="F1417" s="53"/>
      <c r="G1417" s="53"/>
      <c r="H1417" s="43"/>
      <c r="I1417" s="43"/>
    </row>
    <row r="1418" spans="6:9" x14ac:dyDescent="0.35">
      <c r="F1418" s="53"/>
      <c r="G1418" s="53"/>
      <c r="H1418" s="43"/>
      <c r="I1418" s="43"/>
    </row>
    <row r="1419" spans="6:9" x14ac:dyDescent="0.35">
      <c r="F1419" s="53"/>
      <c r="G1419" s="53"/>
      <c r="H1419" s="43"/>
      <c r="I1419" s="43"/>
    </row>
    <row r="1420" spans="6:9" x14ac:dyDescent="0.35">
      <c r="F1420" s="53"/>
      <c r="G1420" s="53"/>
      <c r="H1420" s="43"/>
      <c r="I1420" s="43"/>
    </row>
    <row r="1421" spans="6:9" x14ac:dyDescent="0.35">
      <c r="F1421" s="53"/>
      <c r="G1421" s="53"/>
      <c r="H1421" s="43"/>
      <c r="I1421" s="43"/>
    </row>
    <row r="1422" spans="6:9" x14ac:dyDescent="0.35">
      <c r="F1422" s="53"/>
      <c r="G1422" s="53"/>
      <c r="H1422" s="43"/>
      <c r="I1422" s="43"/>
    </row>
    <row r="1423" spans="6:9" x14ac:dyDescent="0.35">
      <c r="F1423" s="53"/>
      <c r="G1423" s="53"/>
      <c r="H1423" s="43"/>
      <c r="I1423" s="43"/>
    </row>
    <row r="1424" spans="6:9" x14ac:dyDescent="0.35">
      <c r="F1424" s="53"/>
      <c r="G1424" s="53"/>
      <c r="H1424" s="43"/>
      <c r="I1424" s="43"/>
    </row>
    <row r="1425" spans="6:9" x14ac:dyDescent="0.35">
      <c r="F1425" s="53"/>
      <c r="G1425" s="53"/>
      <c r="H1425" s="43"/>
      <c r="I1425" s="43"/>
    </row>
    <row r="1426" spans="6:9" x14ac:dyDescent="0.35">
      <c r="F1426" s="53"/>
      <c r="G1426" s="53"/>
      <c r="H1426" s="43"/>
      <c r="I1426" s="43"/>
    </row>
    <row r="1427" spans="6:9" x14ac:dyDescent="0.35">
      <c r="F1427" s="53"/>
      <c r="G1427" s="53"/>
      <c r="H1427" s="43"/>
      <c r="I1427" s="43"/>
    </row>
    <row r="1428" spans="6:9" x14ac:dyDescent="0.35">
      <c r="F1428" s="53"/>
      <c r="G1428" s="53"/>
      <c r="H1428" s="43"/>
      <c r="I1428" s="43"/>
    </row>
    <row r="1429" spans="6:9" x14ac:dyDescent="0.35">
      <c r="F1429" s="53"/>
      <c r="G1429" s="53"/>
      <c r="H1429" s="43"/>
      <c r="I1429" s="43"/>
    </row>
    <row r="1430" spans="6:9" x14ac:dyDescent="0.35">
      <c r="F1430" s="53"/>
      <c r="G1430" s="53"/>
      <c r="H1430" s="43"/>
      <c r="I1430" s="43"/>
    </row>
    <row r="1431" spans="6:9" x14ac:dyDescent="0.35">
      <c r="F1431" s="53"/>
      <c r="G1431" s="53"/>
      <c r="H1431" s="43"/>
      <c r="I1431" s="43"/>
    </row>
    <row r="1432" spans="6:9" x14ac:dyDescent="0.35">
      <c r="F1432" s="53"/>
      <c r="G1432" s="53"/>
      <c r="H1432" s="43"/>
      <c r="I1432" s="43"/>
    </row>
    <row r="1433" spans="6:9" x14ac:dyDescent="0.35">
      <c r="F1433" s="53"/>
      <c r="G1433" s="53"/>
      <c r="H1433" s="43"/>
      <c r="I1433" s="43"/>
    </row>
    <row r="1434" spans="6:9" x14ac:dyDescent="0.35">
      <c r="F1434" s="53"/>
      <c r="G1434" s="53"/>
      <c r="H1434" s="43"/>
      <c r="I1434" s="43"/>
    </row>
    <row r="1435" spans="6:9" x14ac:dyDescent="0.35">
      <c r="F1435" s="53"/>
      <c r="G1435" s="53"/>
      <c r="H1435" s="43"/>
      <c r="I1435" s="43"/>
    </row>
    <row r="1436" spans="6:9" x14ac:dyDescent="0.35">
      <c r="F1436" s="53"/>
      <c r="G1436" s="53"/>
      <c r="H1436" s="43"/>
      <c r="I1436" s="43"/>
    </row>
    <row r="1437" spans="6:9" x14ac:dyDescent="0.35">
      <c r="F1437" s="53"/>
      <c r="G1437" s="53"/>
      <c r="H1437" s="43"/>
      <c r="I1437" s="43"/>
    </row>
    <row r="1438" spans="6:9" x14ac:dyDescent="0.35">
      <c r="F1438" s="53"/>
      <c r="G1438" s="53"/>
      <c r="H1438" s="43"/>
      <c r="I1438" s="43"/>
    </row>
    <row r="1439" spans="6:9" x14ac:dyDescent="0.35">
      <c r="F1439" s="53"/>
      <c r="G1439" s="53"/>
      <c r="H1439" s="43"/>
      <c r="I1439" s="43"/>
    </row>
    <row r="1440" spans="6:9" x14ac:dyDescent="0.35">
      <c r="F1440" s="53"/>
      <c r="G1440" s="53"/>
      <c r="H1440" s="43"/>
      <c r="I1440" s="43"/>
    </row>
    <row r="1441" spans="6:9" x14ac:dyDescent="0.35">
      <c r="F1441" s="53"/>
      <c r="G1441" s="53"/>
      <c r="H1441" s="43"/>
      <c r="I1441" s="43"/>
    </row>
    <row r="1442" spans="6:9" x14ac:dyDescent="0.35">
      <c r="F1442" s="53"/>
      <c r="G1442" s="53"/>
      <c r="H1442" s="43"/>
      <c r="I1442" s="43"/>
    </row>
    <row r="1443" spans="6:9" x14ac:dyDescent="0.35">
      <c r="F1443" s="53"/>
      <c r="G1443" s="53"/>
      <c r="H1443" s="43"/>
      <c r="I1443" s="43"/>
    </row>
    <row r="1444" spans="6:9" x14ac:dyDescent="0.35">
      <c r="F1444" s="53"/>
      <c r="G1444" s="53"/>
      <c r="H1444" s="43"/>
      <c r="I1444" s="43"/>
    </row>
    <row r="1445" spans="6:9" x14ac:dyDescent="0.35">
      <c r="F1445" s="53"/>
      <c r="G1445" s="53"/>
      <c r="H1445" s="43"/>
      <c r="I1445" s="43"/>
    </row>
    <row r="1446" spans="6:9" x14ac:dyDescent="0.35">
      <c r="F1446" s="53"/>
      <c r="G1446" s="53"/>
      <c r="H1446" s="43"/>
      <c r="I1446" s="43"/>
    </row>
    <row r="1447" spans="6:9" x14ac:dyDescent="0.35">
      <c r="F1447" s="53"/>
      <c r="G1447" s="53"/>
      <c r="H1447" s="43"/>
      <c r="I1447" s="43"/>
    </row>
    <row r="1448" spans="6:9" x14ac:dyDescent="0.35">
      <c r="F1448" s="53"/>
      <c r="G1448" s="53"/>
      <c r="H1448" s="43"/>
      <c r="I1448" s="43"/>
    </row>
    <row r="1449" spans="6:9" x14ac:dyDescent="0.35">
      <c r="F1449" s="53"/>
      <c r="G1449" s="53"/>
      <c r="H1449" s="43"/>
      <c r="I1449" s="43"/>
    </row>
    <row r="1450" spans="6:9" x14ac:dyDescent="0.35">
      <c r="F1450" s="53"/>
      <c r="G1450" s="53"/>
      <c r="H1450" s="43"/>
      <c r="I1450" s="43"/>
    </row>
    <row r="1451" spans="6:9" x14ac:dyDescent="0.35">
      <c r="F1451" s="53"/>
      <c r="G1451" s="53"/>
      <c r="H1451" s="43"/>
      <c r="I1451" s="43"/>
    </row>
    <row r="1452" spans="6:9" x14ac:dyDescent="0.35">
      <c r="F1452" s="53"/>
      <c r="G1452" s="53"/>
      <c r="H1452" s="43"/>
      <c r="I1452" s="43"/>
    </row>
    <row r="1453" spans="6:9" x14ac:dyDescent="0.35">
      <c r="F1453" s="53"/>
      <c r="G1453" s="53"/>
      <c r="H1453" s="43"/>
      <c r="I1453" s="43"/>
    </row>
    <row r="1454" spans="6:9" x14ac:dyDescent="0.35">
      <c r="F1454" s="53"/>
      <c r="G1454" s="53"/>
      <c r="H1454" s="43"/>
      <c r="I1454" s="43"/>
    </row>
    <row r="1455" spans="6:9" x14ac:dyDescent="0.35">
      <c r="F1455" s="53"/>
      <c r="G1455" s="53"/>
      <c r="H1455" s="43"/>
      <c r="I1455" s="43"/>
    </row>
    <row r="1456" spans="6:9" x14ac:dyDescent="0.35">
      <c r="F1456" s="53"/>
      <c r="G1456" s="53"/>
      <c r="H1456" s="43"/>
      <c r="I1456" s="43"/>
    </row>
    <row r="1457" spans="6:9" x14ac:dyDescent="0.35">
      <c r="F1457" s="53"/>
      <c r="G1457" s="53"/>
      <c r="H1457" s="43"/>
      <c r="I1457" s="43"/>
    </row>
    <row r="1458" spans="6:9" x14ac:dyDescent="0.35">
      <c r="F1458" s="53"/>
      <c r="G1458" s="53"/>
      <c r="H1458" s="43"/>
      <c r="I1458" s="43"/>
    </row>
    <row r="1459" spans="6:9" x14ac:dyDescent="0.35">
      <c r="F1459" s="53"/>
      <c r="G1459" s="53"/>
      <c r="H1459" s="43"/>
      <c r="I1459" s="43"/>
    </row>
    <row r="1460" spans="6:9" x14ac:dyDescent="0.35">
      <c r="F1460" s="53"/>
      <c r="G1460" s="53"/>
      <c r="H1460" s="43"/>
      <c r="I1460" s="43"/>
    </row>
    <row r="1461" spans="6:9" x14ac:dyDescent="0.35">
      <c r="F1461" s="53"/>
      <c r="G1461" s="53"/>
      <c r="H1461" s="43"/>
      <c r="I1461" s="43"/>
    </row>
    <row r="1462" spans="6:9" x14ac:dyDescent="0.35">
      <c r="F1462" s="53"/>
      <c r="G1462" s="53"/>
      <c r="H1462" s="43"/>
      <c r="I1462" s="43"/>
    </row>
    <row r="1463" spans="6:9" x14ac:dyDescent="0.35">
      <c r="F1463" s="53"/>
      <c r="G1463" s="53"/>
      <c r="H1463" s="43"/>
      <c r="I1463" s="43"/>
    </row>
    <row r="1464" spans="6:9" x14ac:dyDescent="0.35">
      <c r="F1464" s="53"/>
      <c r="G1464" s="53"/>
      <c r="H1464" s="43"/>
      <c r="I1464" s="43"/>
    </row>
    <row r="1465" spans="6:9" x14ac:dyDescent="0.35">
      <c r="F1465" s="53"/>
      <c r="G1465" s="53"/>
      <c r="H1465" s="43"/>
      <c r="I1465" s="43"/>
    </row>
    <row r="1466" spans="6:9" x14ac:dyDescent="0.35">
      <c r="F1466" s="53"/>
      <c r="G1466" s="53"/>
      <c r="H1466" s="43"/>
      <c r="I1466" s="43"/>
    </row>
    <row r="1467" spans="6:9" x14ac:dyDescent="0.35">
      <c r="F1467" s="53"/>
      <c r="G1467" s="53"/>
      <c r="H1467" s="43"/>
      <c r="I1467" s="43"/>
    </row>
    <row r="1468" spans="6:9" x14ac:dyDescent="0.35">
      <c r="F1468" s="53"/>
      <c r="G1468" s="53"/>
      <c r="H1468" s="43"/>
      <c r="I1468" s="43"/>
    </row>
    <row r="1469" spans="6:9" x14ac:dyDescent="0.35">
      <c r="F1469" s="53"/>
      <c r="G1469" s="53"/>
      <c r="H1469" s="43"/>
      <c r="I1469" s="43"/>
    </row>
    <row r="1470" spans="6:9" x14ac:dyDescent="0.35">
      <c r="F1470" s="53"/>
      <c r="G1470" s="53"/>
      <c r="H1470" s="43"/>
      <c r="I1470" s="43"/>
    </row>
    <row r="1471" spans="6:9" x14ac:dyDescent="0.35">
      <c r="F1471" s="53"/>
      <c r="G1471" s="53"/>
      <c r="H1471" s="43"/>
      <c r="I1471" s="43"/>
    </row>
    <row r="1472" spans="6:9" x14ac:dyDescent="0.35">
      <c r="F1472" s="53"/>
      <c r="G1472" s="53"/>
      <c r="H1472" s="43"/>
      <c r="I1472" s="43"/>
    </row>
    <row r="1473" spans="6:9" x14ac:dyDescent="0.35">
      <c r="F1473" s="53"/>
      <c r="G1473" s="53"/>
      <c r="H1473" s="43"/>
      <c r="I1473" s="43"/>
    </row>
    <row r="1474" spans="6:9" x14ac:dyDescent="0.35">
      <c r="F1474" s="53"/>
      <c r="G1474" s="53"/>
      <c r="H1474" s="43"/>
      <c r="I1474" s="43"/>
    </row>
    <row r="1475" spans="6:9" x14ac:dyDescent="0.35">
      <c r="F1475" s="53"/>
      <c r="G1475" s="53"/>
      <c r="H1475" s="43"/>
      <c r="I1475" s="43"/>
    </row>
    <row r="1476" spans="6:9" x14ac:dyDescent="0.35">
      <c r="F1476" s="53"/>
      <c r="G1476" s="53"/>
      <c r="H1476" s="43"/>
      <c r="I1476" s="43"/>
    </row>
    <row r="1477" spans="6:9" x14ac:dyDescent="0.35">
      <c r="F1477" s="53"/>
      <c r="G1477" s="53"/>
      <c r="H1477" s="43"/>
      <c r="I1477" s="43"/>
    </row>
    <row r="1478" spans="6:9" x14ac:dyDescent="0.35">
      <c r="F1478" s="53"/>
      <c r="G1478" s="53"/>
      <c r="H1478" s="43"/>
      <c r="I1478" s="43"/>
    </row>
    <row r="1479" spans="6:9" x14ac:dyDescent="0.35">
      <c r="F1479" s="53"/>
      <c r="G1479" s="53"/>
      <c r="H1479" s="43"/>
      <c r="I1479" s="43"/>
    </row>
    <row r="1480" spans="6:9" x14ac:dyDescent="0.35">
      <c r="F1480" s="53"/>
      <c r="G1480" s="53"/>
      <c r="H1480" s="43"/>
      <c r="I1480" s="43"/>
    </row>
    <row r="1481" spans="6:9" x14ac:dyDescent="0.35">
      <c r="F1481" s="53"/>
      <c r="G1481" s="53"/>
      <c r="H1481" s="43"/>
      <c r="I1481" s="43"/>
    </row>
    <row r="1482" spans="6:9" x14ac:dyDescent="0.35">
      <c r="F1482" s="53"/>
      <c r="G1482" s="53"/>
      <c r="H1482" s="43"/>
      <c r="I1482" s="43"/>
    </row>
    <row r="1483" spans="6:9" x14ac:dyDescent="0.35">
      <c r="F1483" s="53"/>
      <c r="G1483" s="53"/>
      <c r="H1483" s="43"/>
      <c r="I1483" s="43"/>
    </row>
    <row r="1484" spans="6:9" x14ac:dyDescent="0.35">
      <c r="F1484" s="53"/>
      <c r="G1484" s="53"/>
      <c r="H1484" s="43"/>
      <c r="I1484" s="43"/>
    </row>
    <row r="1485" spans="6:9" x14ac:dyDescent="0.35">
      <c r="F1485" s="53"/>
      <c r="G1485" s="53"/>
      <c r="H1485" s="43"/>
      <c r="I1485" s="43"/>
    </row>
    <row r="1486" spans="6:9" x14ac:dyDescent="0.35">
      <c r="F1486" s="53"/>
      <c r="G1486" s="53"/>
      <c r="H1486" s="43"/>
      <c r="I1486" s="43"/>
    </row>
    <row r="1487" spans="6:9" x14ac:dyDescent="0.35">
      <c r="F1487" s="53"/>
      <c r="G1487" s="53"/>
      <c r="H1487" s="43"/>
      <c r="I1487" s="43"/>
    </row>
    <row r="1488" spans="6:9" x14ac:dyDescent="0.35">
      <c r="F1488" s="53"/>
      <c r="G1488" s="53"/>
      <c r="H1488" s="43"/>
      <c r="I1488" s="43"/>
    </row>
    <row r="1489" spans="6:9" x14ac:dyDescent="0.35">
      <c r="F1489" s="53"/>
      <c r="G1489" s="53"/>
      <c r="H1489" s="43"/>
      <c r="I1489" s="43"/>
    </row>
    <row r="1490" spans="6:9" x14ac:dyDescent="0.35">
      <c r="F1490" s="53"/>
      <c r="G1490" s="53"/>
      <c r="H1490" s="43"/>
      <c r="I1490" s="43"/>
    </row>
    <row r="1491" spans="6:9" x14ac:dyDescent="0.35">
      <c r="F1491" s="53"/>
      <c r="G1491" s="53"/>
      <c r="H1491" s="43"/>
      <c r="I1491" s="43"/>
    </row>
    <row r="1492" spans="6:9" x14ac:dyDescent="0.35">
      <c r="F1492" s="53"/>
      <c r="G1492" s="53"/>
      <c r="H1492" s="43"/>
      <c r="I1492" s="43"/>
    </row>
    <row r="1493" spans="6:9" x14ac:dyDescent="0.35">
      <c r="F1493" s="53"/>
      <c r="G1493" s="53"/>
      <c r="H1493" s="43"/>
      <c r="I1493" s="43"/>
    </row>
    <row r="1494" spans="6:9" x14ac:dyDescent="0.35">
      <c r="F1494" s="53"/>
      <c r="G1494" s="53"/>
      <c r="H1494" s="43"/>
      <c r="I1494" s="43"/>
    </row>
    <row r="1495" spans="6:9" x14ac:dyDescent="0.35">
      <c r="F1495" s="53"/>
      <c r="G1495" s="53"/>
      <c r="H1495" s="43"/>
      <c r="I1495" s="43"/>
    </row>
    <row r="1496" spans="6:9" x14ac:dyDescent="0.35">
      <c r="F1496" s="53"/>
      <c r="G1496" s="53"/>
      <c r="H1496" s="43"/>
      <c r="I1496" s="43"/>
    </row>
    <row r="1497" spans="6:9" x14ac:dyDescent="0.35">
      <c r="F1497" s="53"/>
      <c r="G1497" s="53"/>
      <c r="H1497" s="43"/>
      <c r="I1497" s="43"/>
    </row>
    <row r="1498" spans="6:9" x14ac:dyDescent="0.35">
      <c r="F1498" s="53"/>
      <c r="G1498" s="53"/>
      <c r="H1498" s="43"/>
      <c r="I1498" s="43"/>
    </row>
    <row r="1499" spans="6:9" x14ac:dyDescent="0.35">
      <c r="F1499" s="53"/>
      <c r="G1499" s="53"/>
      <c r="H1499" s="43"/>
      <c r="I1499" s="43"/>
    </row>
    <row r="1500" spans="6:9" x14ac:dyDescent="0.35">
      <c r="F1500" s="53"/>
      <c r="G1500" s="53"/>
      <c r="H1500" s="43"/>
      <c r="I1500" s="43"/>
    </row>
    <row r="1501" spans="6:9" x14ac:dyDescent="0.35">
      <c r="F1501" s="53"/>
      <c r="G1501" s="53"/>
      <c r="H1501" s="43"/>
      <c r="I1501" s="43"/>
    </row>
    <row r="1502" spans="6:9" x14ac:dyDescent="0.35">
      <c r="F1502" s="53"/>
      <c r="G1502" s="53"/>
      <c r="H1502" s="43"/>
      <c r="I1502" s="43"/>
    </row>
    <row r="1503" spans="6:9" x14ac:dyDescent="0.35">
      <c r="F1503" s="53"/>
      <c r="G1503" s="53"/>
      <c r="H1503" s="43"/>
      <c r="I1503" s="43"/>
    </row>
    <row r="1504" spans="6:9" x14ac:dyDescent="0.35">
      <c r="F1504" s="53"/>
      <c r="G1504" s="53"/>
      <c r="H1504" s="43"/>
      <c r="I1504" s="43"/>
    </row>
    <row r="1505" spans="6:9" x14ac:dyDescent="0.35">
      <c r="F1505" s="53"/>
      <c r="G1505" s="53"/>
      <c r="H1505" s="43"/>
      <c r="I1505" s="43"/>
    </row>
    <row r="1506" spans="6:9" x14ac:dyDescent="0.35">
      <c r="F1506" s="53"/>
      <c r="G1506" s="53"/>
      <c r="H1506" s="43"/>
      <c r="I1506" s="43"/>
    </row>
    <row r="1507" spans="6:9" x14ac:dyDescent="0.35">
      <c r="F1507" s="53"/>
      <c r="G1507" s="53"/>
      <c r="H1507" s="43"/>
      <c r="I1507" s="43"/>
    </row>
    <row r="1508" spans="6:9" x14ac:dyDescent="0.35">
      <c r="F1508" s="53"/>
      <c r="G1508" s="53"/>
      <c r="H1508" s="43"/>
      <c r="I1508" s="43"/>
    </row>
    <row r="1509" spans="6:9" x14ac:dyDescent="0.35">
      <c r="F1509" s="53"/>
      <c r="G1509" s="53"/>
      <c r="H1509" s="43"/>
      <c r="I1509" s="43"/>
    </row>
    <row r="1510" spans="6:9" x14ac:dyDescent="0.35">
      <c r="F1510" s="53"/>
      <c r="G1510" s="53"/>
      <c r="H1510" s="43"/>
      <c r="I1510" s="43"/>
    </row>
    <row r="1511" spans="6:9" x14ac:dyDescent="0.35">
      <c r="F1511" s="53"/>
      <c r="G1511" s="53"/>
      <c r="H1511" s="43"/>
      <c r="I1511" s="43"/>
    </row>
    <row r="1512" spans="6:9" x14ac:dyDescent="0.35">
      <c r="F1512" s="53"/>
      <c r="G1512" s="53"/>
      <c r="H1512" s="43"/>
      <c r="I1512" s="43"/>
    </row>
    <row r="1513" spans="6:9" x14ac:dyDescent="0.35">
      <c r="F1513" s="53"/>
      <c r="G1513" s="53"/>
      <c r="H1513" s="43"/>
      <c r="I1513" s="43"/>
    </row>
    <row r="1514" spans="6:9" x14ac:dyDescent="0.35">
      <c r="F1514" s="53"/>
      <c r="G1514" s="53"/>
      <c r="H1514" s="43"/>
      <c r="I1514" s="43"/>
    </row>
    <row r="1515" spans="6:9" x14ac:dyDescent="0.35">
      <c r="F1515" s="53"/>
      <c r="G1515" s="53"/>
      <c r="H1515" s="43"/>
      <c r="I1515" s="43"/>
    </row>
    <row r="1516" spans="6:9" x14ac:dyDescent="0.35">
      <c r="F1516" s="53"/>
      <c r="G1516" s="53"/>
      <c r="H1516" s="43"/>
      <c r="I1516" s="43"/>
    </row>
    <row r="1517" spans="6:9" x14ac:dyDescent="0.35">
      <c r="F1517" s="53"/>
      <c r="G1517" s="53"/>
      <c r="H1517" s="43"/>
      <c r="I1517" s="43"/>
    </row>
    <row r="1518" spans="6:9" x14ac:dyDescent="0.35">
      <c r="F1518" s="53"/>
      <c r="G1518" s="53"/>
      <c r="H1518" s="43"/>
      <c r="I1518" s="43"/>
    </row>
    <row r="1519" spans="6:9" x14ac:dyDescent="0.35">
      <c r="F1519" s="53"/>
      <c r="G1519" s="53"/>
      <c r="H1519" s="43"/>
      <c r="I1519" s="43"/>
    </row>
    <row r="1520" spans="6:9" x14ac:dyDescent="0.35">
      <c r="F1520" s="53"/>
      <c r="G1520" s="53"/>
      <c r="H1520" s="43"/>
      <c r="I1520" s="43"/>
    </row>
    <row r="1521" spans="6:9" x14ac:dyDescent="0.35">
      <c r="F1521" s="53"/>
      <c r="G1521" s="53"/>
      <c r="H1521" s="43"/>
      <c r="I1521" s="43"/>
    </row>
    <row r="1522" spans="6:9" x14ac:dyDescent="0.35">
      <c r="F1522" s="53"/>
      <c r="G1522" s="53"/>
      <c r="H1522" s="43"/>
      <c r="I1522" s="43"/>
    </row>
    <row r="1523" spans="6:9" x14ac:dyDescent="0.35">
      <c r="F1523" s="53"/>
      <c r="G1523" s="53"/>
      <c r="H1523" s="43"/>
      <c r="I1523" s="43"/>
    </row>
    <row r="1524" spans="6:9" x14ac:dyDescent="0.35">
      <c r="F1524" s="53"/>
      <c r="G1524" s="53"/>
      <c r="H1524" s="43"/>
      <c r="I1524" s="43"/>
    </row>
    <row r="1525" spans="6:9" x14ac:dyDescent="0.35">
      <c r="F1525" s="53"/>
      <c r="G1525" s="53"/>
      <c r="H1525" s="43"/>
      <c r="I1525" s="43"/>
    </row>
    <row r="1526" spans="6:9" x14ac:dyDescent="0.35">
      <c r="F1526" s="53"/>
      <c r="G1526" s="53"/>
      <c r="H1526" s="43"/>
      <c r="I1526" s="43"/>
    </row>
    <row r="1527" spans="6:9" x14ac:dyDescent="0.35">
      <c r="F1527" s="53"/>
      <c r="G1527" s="53"/>
      <c r="H1527" s="43"/>
      <c r="I1527" s="43"/>
    </row>
    <row r="1528" spans="6:9" x14ac:dyDescent="0.35">
      <c r="F1528" s="53"/>
      <c r="G1528" s="53"/>
      <c r="H1528" s="43"/>
      <c r="I1528" s="43"/>
    </row>
    <row r="1529" spans="6:9" x14ac:dyDescent="0.35">
      <c r="F1529" s="53"/>
      <c r="G1529" s="53"/>
      <c r="H1529" s="43"/>
      <c r="I1529" s="43"/>
    </row>
    <row r="1530" spans="6:9" x14ac:dyDescent="0.35">
      <c r="F1530" s="53"/>
      <c r="G1530" s="53"/>
      <c r="H1530" s="43"/>
      <c r="I1530" s="43"/>
    </row>
    <row r="1531" spans="6:9" x14ac:dyDescent="0.35">
      <c r="F1531" s="53"/>
      <c r="G1531" s="53"/>
      <c r="H1531" s="43"/>
      <c r="I1531" s="43"/>
    </row>
    <row r="1532" spans="6:9" x14ac:dyDescent="0.35">
      <c r="F1532" s="53"/>
      <c r="G1532" s="53"/>
      <c r="H1532" s="43"/>
      <c r="I1532" s="43"/>
    </row>
    <row r="1533" spans="6:9" x14ac:dyDescent="0.35">
      <c r="F1533" s="53"/>
      <c r="G1533" s="53"/>
      <c r="H1533" s="43"/>
      <c r="I1533" s="43"/>
    </row>
    <row r="1534" spans="6:9" x14ac:dyDescent="0.35">
      <c r="F1534" s="53"/>
      <c r="G1534" s="53"/>
      <c r="H1534" s="43"/>
      <c r="I1534" s="43"/>
    </row>
    <row r="1535" spans="6:9" x14ac:dyDescent="0.35">
      <c r="F1535" s="53"/>
      <c r="G1535" s="53"/>
      <c r="H1535" s="43"/>
      <c r="I1535" s="43"/>
    </row>
    <row r="1536" spans="6:9" x14ac:dyDescent="0.35">
      <c r="F1536" s="53"/>
      <c r="G1536" s="53"/>
      <c r="H1536" s="43"/>
      <c r="I1536" s="43"/>
    </row>
    <row r="1537" spans="6:9" x14ac:dyDescent="0.35">
      <c r="F1537" s="53"/>
      <c r="G1537" s="53"/>
      <c r="H1537" s="43"/>
      <c r="I1537" s="43"/>
    </row>
    <row r="1538" spans="6:9" x14ac:dyDescent="0.35">
      <c r="F1538" s="53"/>
      <c r="G1538" s="53"/>
      <c r="H1538" s="43"/>
      <c r="I1538" s="43"/>
    </row>
    <row r="1539" spans="6:9" x14ac:dyDescent="0.35">
      <c r="F1539" s="53"/>
      <c r="G1539" s="53"/>
      <c r="H1539" s="43"/>
      <c r="I1539" s="43"/>
    </row>
    <row r="1540" spans="6:9" x14ac:dyDescent="0.35">
      <c r="F1540" s="53"/>
      <c r="G1540" s="53"/>
      <c r="H1540" s="43"/>
      <c r="I1540" s="43"/>
    </row>
    <row r="1541" spans="6:9" x14ac:dyDescent="0.35">
      <c r="F1541" s="53"/>
      <c r="G1541" s="53"/>
      <c r="H1541" s="43"/>
      <c r="I1541" s="43"/>
    </row>
    <row r="1542" spans="6:9" x14ac:dyDescent="0.35">
      <c r="F1542" s="53"/>
      <c r="G1542" s="53"/>
      <c r="H1542" s="43"/>
      <c r="I1542" s="43"/>
    </row>
    <row r="1543" spans="6:9" x14ac:dyDescent="0.35">
      <c r="F1543" s="53"/>
      <c r="G1543" s="53"/>
      <c r="H1543" s="43"/>
      <c r="I1543" s="43"/>
    </row>
    <row r="1544" spans="6:9" x14ac:dyDescent="0.35">
      <c r="F1544" s="53"/>
      <c r="G1544" s="53"/>
      <c r="H1544" s="43"/>
      <c r="I1544" s="43"/>
    </row>
    <row r="1545" spans="6:9" x14ac:dyDescent="0.35">
      <c r="F1545" s="53"/>
      <c r="G1545" s="53"/>
      <c r="H1545" s="43"/>
      <c r="I1545" s="43"/>
    </row>
    <row r="1546" spans="6:9" x14ac:dyDescent="0.35">
      <c r="F1546" s="53"/>
      <c r="G1546" s="53"/>
      <c r="H1546" s="43"/>
      <c r="I1546" s="43"/>
    </row>
    <row r="1547" spans="6:9" x14ac:dyDescent="0.35">
      <c r="F1547" s="53"/>
      <c r="G1547" s="53"/>
      <c r="H1547" s="43"/>
      <c r="I1547" s="43"/>
    </row>
    <row r="1548" spans="6:9" x14ac:dyDescent="0.35">
      <c r="F1548" s="53"/>
      <c r="G1548" s="53"/>
      <c r="H1548" s="43"/>
      <c r="I1548" s="43"/>
    </row>
    <row r="1549" spans="6:9" x14ac:dyDescent="0.35">
      <c r="F1549" s="53"/>
      <c r="G1549" s="53"/>
      <c r="H1549" s="43"/>
      <c r="I1549" s="43"/>
    </row>
    <row r="1550" spans="6:9" x14ac:dyDescent="0.35">
      <c r="F1550" s="53"/>
      <c r="G1550" s="53"/>
      <c r="H1550" s="43"/>
      <c r="I1550" s="43"/>
    </row>
    <row r="1551" spans="6:9" x14ac:dyDescent="0.35">
      <c r="F1551" s="53"/>
      <c r="G1551" s="53"/>
      <c r="H1551" s="43"/>
      <c r="I1551" s="43"/>
    </row>
    <row r="1552" spans="6:9" x14ac:dyDescent="0.35">
      <c r="F1552" s="53"/>
      <c r="G1552" s="53"/>
      <c r="H1552" s="43"/>
      <c r="I1552" s="43"/>
    </row>
    <row r="1553" spans="6:9" x14ac:dyDescent="0.35">
      <c r="F1553" s="53"/>
      <c r="G1553" s="53"/>
      <c r="H1553" s="43"/>
      <c r="I1553" s="43"/>
    </row>
    <row r="1554" spans="6:9" x14ac:dyDescent="0.35">
      <c r="F1554" s="53"/>
      <c r="G1554" s="53"/>
      <c r="H1554" s="43"/>
      <c r="I1554" s="43"/>
    </row>
    <row r="1555" spans="6:9" x14ac:dyDescent="0.35">
      <c r="F1555" s="53"/>
      <c r="G1555" s="53"/>
      <c r="H1555" s="43"/>
      <c r="I1555" s="43"/>
    </row>
    <row r="1556" spans="6:9" x14ac:dyDescent="0.35">
      <c r="F1556" s="53"/>
      <c r="G1556" s="53"/>
      <c r="H1556" s="43"/>
      <c r="I1556" s="43"/>
    </row>
    <row r="1557" spans="6:9" x14ac:dyDescent="0.35">
      <c r="F1557" s="53"/>
      <c r="G1557" s="53"/>
      <c r="H1557" s="43"/>
      <c r="I1557" s="43"/>
    </row>
    <row r="1558" spans="6:9" x14ac:dyDescent="0.35">
      <c r="F1558" s="53"/>
      <c r="G1558" s="53"/>
      <c r="H1558" s="43"/>
      <c r="I1558" s="43"/>
    </row>
    <row r="1559" spans="6:9" x14ac:dyDescent="0.35">
      <c r="F1559" s="53"/>
      <c r="G1559" s="53"/>
      <c r="H1559" s="43"/>
      <c r="I1559" s="43"/>
    </row>
    <row r="1560" spans="6:9" x14ac:dyDescent="0.35">
      <c r="F1560" s="53"/>
      <c r="G1560" s="53"/>
      <c r="H1560" s="43"/>
      <c r="I1560" s="43"/>
    </row>
    <row r="1561" spans="6:9" x14ac:dyDescent="0.35">
      <c r="F1561" s="53"/>
      <c r="G1561" s="53"/>
      <c r="H1561" s="43"/>
      <c r="I1561" s="43"/>
    </row>
    <row r="1562" spans="6:9" x14ac:dyDescent="0.35">
      <c r="F1562" s="53"/>
      <c r="G1562" s="53"/>
      <c r="H1562" s="43"/>
      <c r="I1562" s="43"/>
    </row>
    <row r="1563" spans="6:9" x14ac:dyDescent="0.35">
      <c r="F1563" s="53"/>
      <c r="G1563" s="53"/>
      <c r="H1563" s="43"/>
      <c r="I1563" s="43"/>
    </row>
    <row r="1564" spans="6:9" x14ac:dyDescent="0.35">
      <c r="F1564" s="53"/>
      <c r="G1564" s="53"/>
      <c r="H1564" s="43"/>
      <c r="I1564" s="43"/>
    </row>
    <row r="1565" spans="6:9" x14ac:dyDescent="0.35">
      <c r="F1565" s="53"/>
      <c r="G1565" s="53"/>
      <c r="H1565" s="43"/>
      <c r="I1565" s="43"/>
    </row>
    <row r="1566" spans="6:9" x14ac:dyDescent="0.35">
      <c r="F1566" s="53"/>
      <c r="G1566" s="53"/>
      <c r="H1566" s="43"/>
      <c r="I1566" s="43"/>
    </row>
    <row r="1567" spans="6:9" x14ac:dyDescent="0.35">
      <c r="F1567" s="53"/>
      <c r="G1567" s="53"/>
      <c r="H1567" s="43"/>
      <c r="I1567" s="43"/>
    </row>
    <row r="1568" spans="6:9" x14ac:dyDescent="0.35">
      <c r="F1568" s="53"/>
      <c r="G1568" s="53"/>
      <c r="H1568" s="43"/>
      <c r="I1568" s="43"/>
    </row>
    <row r="1569" spans="6:9" x14ac:dyDescent="0.35">
      <c r="F1569" s="53"/>
      <c r="G1569" s="53"/>
      <c r="H1569" s="43"/>
      <c r="I1569" s="43"/>
    </row>
    <row r="1570" spans="6:9" x14ac:dyDescent="0.35">
      <c r="F1570" s="53"/>
      <c r="G1570" s="53"/>
      <c r="H1570" s="43"/>
      <c r="I1570" s="43"/>
    </row>
    <row r="1571" spans="6:9" x14ac:dyDescent="0.35">
      <c r="F1571" s="53"/>
      <c r="G1571" s="53"/>
      <c r="H1571" s="43"/>
      <c r="I1571" s="43"/>
    </row>
    <row r="1572" spans="6:9" x14ac:dyDescent="0.35">
      <c r="F1572" s="53"/>
      <c r="G1572" s="53"/>
      <c r="H1572" s="43"/>
      <c r="I1572" s="43"/>
    </row>
    <row r="1573" spans="6:9" x14ac:dyDescent="0.35">
      <c r="F1573" s="53"/>
      <c r="G1573" s="53"/>
      <c r="H1573" s="43"/>
      <c r="I1573" s="43"/>
    </row>
    <row r="1574" spans="6:9" x14ac:dyDescent="0.35">
      <c r="F1574" s="53"/>
      <c r="G1574" s="53"/>
      <c r="H1574" s="43"/>
      <c r="I1574" s="43"/>
    </row>
    <row r="1575" spans="6:9" x14ac:dyDescent="0.35">
      <c r="F1575" s="53"/>
      <c r="G1575" s="53"/>
      <c r="H1575" s="43"/>
      <c r="I1575" s="43"/>
    </row>
    <row r="1576" spans="6:9" x14ac:dyDescent="0.35">
      <c r="F1576" s="53"/>
      <c r="G1576" s="53"/>
      <c r="H1576" s="43"/>
      <c r="I1576" s="43"/>
    </row>
    <row r="1577" spans="6:9" x14ac:dyDescent="0.35">
      <c r="F1577" s="53"/>
      <c r="G1577" s="53"/>
      <c r="H1577" s="43"/>
      <c r="I1577" s="43"/>
    </row>
    <row r="1578" spans="6:9" x14ac:dyDescent="0.35">
      <c r="F1578" s="53"/>
      <c r="G1578" s="53"/>
      <c r="H1578" s="43"/>
      <c r="I1578" s="43"/>
    </row>
    <row r="1579" spans="6:9" x14ac:dyDescent="0.35">
      <c r="F1579" s="53"/>
      <c r="G1579" s="53"/>
      <c r="H1579" s="43"/>
      <c r="I1579" s="43"/>
    </row>
    <row r="1580" spans="6:9" x14ac:dyDescent="0.35">
      <c r="F1580" s="53"/>
      <c r="G1580" s="53"/>
      <c r="H1580" s="43"/>
      <c r="I1580" s="43"/>
    </row>
    <row r="1581" spans="6:9" x14ac:dyDescent="0.35">
      <c r="F1581" s="53"/>
      <c r="G1581" s="53"/>
      <c r="H1581" s="43"/>
      <c r="I1581" s="43"/>
    </row>
    <row r="1582" spans="6:9" x14ac:dyDescent="0.35">
      <c r="F1582" s="53"/>
      <c r="G1582" s="53"/>
      <c r="H1582" s="43"/>
      <c r="I1582" s="43"/>
    </row>
    <row r="1583" spans="6:9" x14ac:dyDescent="0.35">
      <c r="F1583" s="53"/>
      <c r="G1583" s="53"/>
      <c r="H1583" s="43"/>
      <c r="I1583" s="43"/>
    </row>
    <row r="1584" spans="6:9" x14ac:dyDescent="0.35">
      <c r="F1584" s="53"/>
      <c r="G1584" s="53"/>
      <c r="H1584" s="43"/>
      <c r="I1584" s="43"/>
    </row>
    <row r="1585" spans="6:9" x14ac:dyDescent="0.35">
      <c r="F1585" s="53"/>
      <c r="G1585" s="53"/>
      <c r="H1585" s="43"/>
      <c r="I1585" s="43"/>
    </row>
    <row r="1586" spans="6:9" x14ac:dyDescent="0.35">
      <c r="F1586" s="53"/>
      <c r="G1586" s="53"/>
      <c r="H1586" s="43"/>
      <c r="I1586" s="43"/>
    </row>
    <row r="1587" spans="6:9" x14ac:dyDescent="0.35">
      <c r="F1587" s="53"/>
      <c r="G1587" s="53"/>
      <c r="H1587" s="43"/>
      <c r="I1587" s="43"/>
    </row>
    <row r="1588" spans="6:9" x14ac:dyDescent="0.35">
      <c r="F1588" s="53"/>
      <c r="G1588" s="53"/>
      <c r="H1588" s="43"/>
      <c r="I1588" s="43"/>
    </row>
    <row r="1589" spans="6:9" x14ac:dyDescent="0.35">
      <c r="F1589" s="53"/>
      <c r="G1589" s="53"/>
      <c r="H1589" s="43"/>
      <c r="I1589" s="43"/>
    </row>
    <row r="1590" spans="6:9" x14ac:dyDescent="0.35">
      <c r="F1590" s="53"/>
      <c r="G1590" s="53"/>
      <c r="H1590" s="43"/>
      <c r="I1590" s="43"/>
    </row>
    <row r="1591" spans="6:9" x14ac:dyDescent="0.35">
      <c r="F1591" s="53"/>
      <c r="G1591" s="53"/>
      <c r="H1591" s="43"/>
      <c r="I1591" s="43"/>
    </row>
    <row r="1592" spans="6:9" x14ac:dyDescent="0.35">
      <c r="F1592" s="53"/>
      <c r="G1592" s="53"/>
      <c r="H1592" s="43"/>
      <c r="I1592" s="43"/>
    </row>
    <row r="1593" spans="6:9" x14ac:dyDescent="0.35">
      <c r="F1593" s="53"/>
      <c r="G1593" s="53"/>
      <c r="H1593" s="43"/>
      <c r="I1593" s="43"/>
    </row>
    <row r="1594" spans="6:9" x14ac:dyDescent="0.35">
      <c r="F1594" s="53"/>
      <c r="G1594" s="53"/>
      <c r="H1594" s="43"/>
      <c r="I1594" s="43"/>
    </row>
    <row r="1595" spans="6:9" x14ac:dyDescent="0.35">
      <c r="F1595" s="53"/>
      <c r="G1595" s="53"/>
      <c r="H1595" s="43"/>
      <c r="I1595" s="43"/>
    </row>
    <row r="1596" spans="6:9" x14ac:dyDescent="0.35">
      <c r="F1596" s="53"/>
      <c r="G1596" s="53"/>
      <c r="H1596" s="43"/>
      <c r="I1596" s="43"/>
    </row>
    <row r="1597" spans="6:9" x14ac:dyDescent="0.35">
      <c r="F1597" s="53"/>
      <c r="G1597" s="53"/>
      <c r="H1597" s="43"/>
      <c r="I1597" s="43"/>
    </row>
    <row r="1598" spans="6:9" x14ac:dyDescent="0.35">
      <c r="F1598" s="53"/>
      <c r="G1598" s="53"/>
      <c r="H1598" s="43"/>
      <c r="I1598" s="43"/>
    </row>
    <row r="1599" spans="6:9" x14ac:dyDescent="0.35">
      <c r="F1599" s="53"/>
      <c r="G1599" s="53"/>
      <c r="H1599" s="43"/>
      <c r="I1599" s="43"/>
    </row>
    <row r="1600" spans="6:9" x14ac:dyDescent="0.35">
      <c r="F1600" s="53"/>
      <c r="G1600" s="53"/>
      <c r="H1600" s="43"/>
      <c r="I1600" s="43"/>
    </row>
    <row r="1601" spans="6:9" x14ac:dyDescent="0.35">
      <c r="F1601" s="53"/>
      <c r="G1601" s="53"/>
      <c r="H1601" s="43"/>
      <c r="I1601" s="43"/>
    </row>
    <row r="1602" spans="6:9" x14ac:dyDescent="0.35">
      <c r="F1602" s="53"/>
      <c r="G1602" s="53"/>
      <c r="H1602" s="43"/>
      <c r="I1602" s="43"/>
    </row>
    <row r="1603" spans="6:9" x14ac:dyDescent="0.35">
      <c r="F1603" s="53"/>
      <c r="G1603" s="53"/>
      <c r="H1603" s="43"/>
      <c r="I1603" s="43"/>
    </row>
    <row r="1604" spans="6:9" x14ac:dyDescent="0.35">
      <c r="F1604" s="53"/>
      <c r="G1604" s="53"/>
      <c r="H1604" s="43"/>
      <c r="I1604" s="43"/>
    </row>
    <row r="1605" spans="6:9" x14ac:dyDescent="0.35">
      <c r="F1605" s="53"/>
      <c r="G1605" s="53"/>
      <c r="H1605" s="43"/>
      <c r="I1605" s="43"/>
    </row>
    <row r="1606" spans="6:9" x14ac:dyDescent="0.35">
      <c r="F1606" s="53"/>
      <c r="G1606" s="53"/>
      <c r="H1606" s="43"/>
      <c r="I1606" s="43"/>
    </row>
    <row r="1607" spans="6:9" x14ac:dyDescent="0.35">
      <c r="F1607" s="53"/>
      <c r="G1607" s="53"/>
      <c r="H1607" s="43"/>
      <c r="I1607" s="43"/>
    </row>
    <row r="1608" spans="6:9" x14ac:dyDescent="0.35">
      <c r="F1608" s="53"/>
      <c r="G1608" s="53"/>
      <c r="H1608" s="43"/>
      <c r="I1608" s="43"/>
    </row>
    <row r="1609" spans="6:9" x14ac:dyDescent="0.35">
      <c r="F1609" s="53"/>
      <c r="G1609" s="53"/>
      <c r="H1609" s="43"/>
      <c r="I1609" s="43"/>
    </row>
    <row r="1610" spans="6:9" x14ac:dyDescent="0.35">
      <c r="F1610" s="53"/>
      <c r="G1610" s="53"/>
      <c r="H1610" s="43"/>
      <c r="I1610" s="43"/>
    </row>
    <row r="1611" spans="6:9" x14ac:dyDescent="0.35">
      <c r="F1611" s="53"/>
      <c r="G1611" s="53"/>
      <c r="H1611" s="43"/>
      <c r="I1611" s="43"/>
    </row>
    <row r="1612" spans="6:9" x14ac:dyDescent="0.35">
      <c r="F1612" s="53"/>
      <c r="G1612" s="53"/>
      <c r="H1612" s="43"/>
      <c r="I1612" s="43"/>
    </row>
    <row r="1613" spans="6:9" x14ac:dyDescent="0.35">
      <c r="F1613" s="53"/>
      <c r="G1613" s="53"/>
      <c r="H1613" s="43"/>
      <c r="I1613" s="43"/>
    </row>
    <row r="1614" spans="6:9" x14ac:dyDescent="0.35">
      <c r="F1614" s="53"/>
      <c r="G1614" s="53"/>
      <c r="H1614" s="43"/>
      <c r="I1614" s="43"/>
    </row>
    <row r="1615" spans="6:9" x14ac:dyDescent="0.35">
      <c r="F1615" s="53"/>
      <c r="G1615" s="53"/>
      <c r="H1615" s="43"/>
      <c r="I1615" s="43"/>
    </row>
    <row r="1616" spans="6:9" x14ac:dyDescent="0.35">
      <c r="F1616" s="53"/>
      <c r="G1616" s="53"/>
      <c r="H1616" s="43"/>
      <c r="I1616" s="43"/>
    </row>
    <row r="1617" spans="6:9" x14ac:dyDescent="0.35">
      <c r="F1617" s="53"/>
      <c r="G1617" s="53"/>
      <c r="H1617" s="43"/>
      <c r="I1617" s="43"/>
    </row>
    <row r="1618" spans="6:9" x14ac:dyDescent="0.35">
      <c r="F1618" s="53"/>
      <c r="G1618" s="53"/>
      <c r="H1618" s="43"/>
      <c r="I1618" s="43"/>
    </row>
    <row r="1619" spans="6:9" x14ac:dyDescent="0.35">
      <c r="F1619" s="53"/>
      <c r="G1619" s="53"/>
      <c r="H1619" s="43"/>
      <c r="I1619" s="43"/>
    </row>
    <row r="1620" spans="6:9" x14ac:dyDescent="0.35">
      <c r="F1620" s="53"/>
      <c r="G1620" s="53"/>
      <c r="H1620" s="43"/>
      <c r="I1620" s="43"/>
    </row>
    <row r="1621" spans="6:9" x14ac:dyDescent="0.35">
      <c r="F1621" s="53"/>
      <c r="G1621" s="53"/>
      <c r="H1621" s="43"/>
      <c r="I1621" s="43"/>
    </row>
    <row r="1622" spans="6:9" x14ac:dyDescent="0.35">
      <c r="F1622" s="53"/>
      <c r="G1622" s="53"/>
      <c r="H1622" s="43"/>
      <c r="I1622" s="43"/>
    </row>
    <row r="1623" spans="6:9" x14ac:dyDescent="0.35">
      <c r="F1623" s="53"/>
      <c r="G1623" s="53"/>
      <c r="H1623" s="43"/>
      <c r="I1623" s="43"/>
    </row>
    <row r="1624" spans="6:9" x14ac:dyDescent="0.35">
      <c r="F1624" s="53"/>
      <c r="G1624" s="53"/>
      <c r="H1624" s="43"/>
      <c r="I1624" s="43"/>
    </row>
    <row r="1625" spans="6:9" x14ac:dyDescent="0.35">
      <c r="F1625" s="53"/>
      <c r="G1625" s="53"/>
      <c r="H1625" s="43"/>
      <c r="I1625" s="43"/>
    </row>
    <row r="1626" spans="6:9" x14ac:dyDescent="0.35">
      <c r="F1626" s="53"/>
      <c r="G1626" s="53"/>
      <c r="H1626" s="43"/>
      <c r="I1626" s="43"/>
    </row>
    <row r="1627" spans="6:9" x14ac:dyDescent="0.35">
      <c r="F1627" s="53"/>
      <c r="G1627" s="53"/>
      <c r="H1627" s="43"/>
      <c r="I1627" s="43"/>
    </row>
    <row r="1628" spans="6:9" x14ac:dyDescent="0.35">
      <c r="F1628" s="53"/>
      <c r="G1628" s="53"/>
      <c r="H1628" s="43"/>
      <c r="I1628" s="43"/>
    </row>
    <row r="1629" spans="6:9" x14ac:dyDescent="0.35">
      <c r="F1629" s="53"/>
      <c r="G1629" s="53"/>
      <c r="H1629" s="43"/>
      <c r="I1629" s="43"/>
    </row>
    <row r="1630" spans="6:9" x14ac:dyDescent="0.35">
      <c r="F1630" s="53"/>
      <c r="G1630" s="53"/>
      <c r="H1630" s="43"/>
      <c r="I1630" s="43"/>
    </row>
    <row r="1631" spans="6:9" x14ac:dyDescent="0.35">
      <c r="F1631" s="53"/>
      <c r="G1631" s="53"/>
      <c r="H1631" s="43"/>
      <c r="I1631" s="43"/>
    </row>
    <row r="1632" spans="6:9" x14ac:dyDescent="0.35">
      <c r="F1632" s="53"/>
      <c r="G1632" s="53"/>
      <c r="H1632" s="43"/>
      <c r="I1632" s="43"/>
    </row>
    <row r="1633" spans="6:9" x14ac:dyDescent="0.35">
      <c r="F1633" s="53"/>
      <c r="G1633" s="53"/>
      <c r="H1633" s="43"/>
      <c r="I1633" s="43"/>
    </row>
    <row r="1634" spans="6:9" x14ac:dyDescent="0.35">
      <c r="F1634" s="53"/>
      <c r="G1634" s="53"/>
      <c r="H1634" s="43"/>
      <c r="I1634" s="43"/>
    </row>
    <row r="1635" spans="6:9" x14ac:dyDescent="0.35">
      <c r="F1635" s="53"/>
      <c r="G1635" s="53"/>
      <c r="H1635" s="43"/>
      <c r="I1635" s="43"/>
    </row>
    <row r="1636" spans="6:9" x14ac:dyDescent="0.35">
      <c r="F1636" s="53"/>
      <c r="G1636" s="53"/>
      <c r="H1636" s="43"/>
      <c r="I1636" s="43"/>
    </row>
    <row r="1637" spans="6:9" x14ac:dyDescent="0.35">
      <c r="F1637" s="53"/>
      <c r="G1637" s="53"/>
      <c r="H1637" s="43"/>
      <c r="I1637" s="43"/>
    </row>
    <row r="1638" spans="6:9" x14ac:dyDescent="0.35">
      <c r="F1638" s="53"/>
      <c r="G1638" s="53"/>
      <c r="H1638" s="43"/>
      <c r="I1638" s="43"/>
    </row>
    <row r="1639" spans="6:9" x14ac:dyDescent="0.35">
      <c r="F1639" s="53"/>
      <c r="G1639" s="53"/>
      <c r="H1639" s="43"/>
      <c r="I1639" s="43"/>
    </row>
    <row r="1640" spans="6:9" x14ac:dyDescent="0.35">
      <c r="F1640" s="53"/>
      <c r="G1640" s="53"/>
      <c r="H1640" s="43"/>
      <c r="I1640" s="43"/>
    </row>
    <row r="1641" spans="6:9" x14ac:dyDescent="0.35">
      <c r="F1641" s="53"/>
      <c r="G1641" s="53"/>
      <c r="H1641" s="43"/>
      <c r="I1641" s="43"/>
    </row>
    <row r="1642" spans="6:9" x14ac:dyDescent="0.35">
      <c r="F1642" s="53"/>
      <c r="G1642" s="53"/>
      <c r="H1642" s="43"/>
      <c r="I1642" s="43"/>
    </row>
    <row r="1643" spans="6:9" x14ac:dyDescent="0.35">
      <c r="F1643" s="53"/>
      <c r="G1643" s="53"/>
      <c r="H1643" s="43"/>
      <c r="I1643" s="43"/>
    </row>
    <row r="1644" spans="6:9" x14ac:dyDescent="0.35">
      <c r="F1644" s="53"/>
      <c r="G1644" s="53"/>
      <c r="H1644" s="43"/>
      <c r="I1644" s="43"/>
    </row>
    <row r="1645" spans="6:9" x14ac:dyDescent="0.35">
      <c r="F1645" s="53"/>
      <c r="G1645" s="53"/>
      <c r="H1645" s="43"/>
      <c r="I1645" s="43"/>
    </row>
    <row r="1646" spans="6:9" x14ac:dyDescent="0.35">
      <c r="F1646" s="53"/>
      <c r="G1646" s="53"/>
      <c r="H1646" s="43"/>
      <c r="I1646" s="43"/>
    </row>
    <row r="1647" spans="6:9" x14ac:dyDescent="0.35">
      <c r="F1647" s="53"/>
      <c r="G1647" s="53"/>
      <c r="H1647" s="43"/>
      <c r="I1647" s="43"/>
    </row>
    <row r="1648" spans="6:9" x14ac:dyDescent="0.35">
      <c r="F1648" s="53"/>
      <c r="G1648" s="53"/>
      <c r="H1648" s="43"/>
      <c r="I1648" s="43"/>
    </row>
    <row r="1649" spans="6:9" x14ac:dyDescent="0.35">
      <c r="F1649" s="53"/>
      <c r="G1649" s="53"/>
      <c r="H1649" s="43"/>
      <c r="I1649" s="43"/>
    </row>
    <row r="1650" spans="6:9" x14ac:dyDescent="0.35">
      <c r="F1650" s="53"/>
      <c r="G1650" s="53"/>
      <c r="H1650" s="43"/>
      <c r="I1650" s="43"/>
    </row>
    <row r="1651" spans="6:9" x14ac:dyDescent="0.35">
      <c r="F1651" s="53"/>
      <c r="G1651" s="53"/>
      <c r="H1651" s="43"/>
      <c r="I1651" s="43"/>
    </row>
    <row r="1652" spans="6:9" x14ac:dyDescent="0.35">
      <c r="F1652" s="53"/>
      <c r="G1652" s="53"/>
      <c r="H1652" s="43"/>
      <c r="I1652" s="43"/>
    </row>
    <row r="1653" spans="6:9" x14ac:dyDescent="0.35">
      <c r="F1653" s="53"/>
      <c r="G1653" s="53"/>
      <c r="H1653" s="43"/>
      <c r="I1653" s="43"/>
    </row>
    <row r="1654" spans="6:9" x14ac:dyDescent="0.35">
      <c r="F1654" s="53"/>
      <c r="G1654" s="53"/>
      <c r="H1654" s="43"/>
      <c r="I1654" s="43"/>
    </row>
    <row r="1655" spans="6:9" x14ac:dyDescent="0.35">
      <c r="F1655" s="53"/>
      <c r="G1655" s="53"/>
      <c r="H1655" s="43"/>
      <c r="I1655" s="43"/>
    </row>
    <row r="1656" spans="6:9" x14ac:dyDescent="0.35">
      <c r="F1656" s="53"/>
      <c r="G1656" s="53"/>
      <c r="H1656" s="43"/>
      <c r="I1656" s="43"/>
    </row>
    <row r="1657" spans="6:9" x14ac:dyDescent="0.35">
      <c r="F1657" s="53"/>
      <c r="G1657" s="53"/>
      <c r="H1657" s="43"/>
      <c r="I1657" s="43"/>
    </row>
    <row r="1658" spans="6:9" x14ac:dyDescent="0.35">
      <c r="F1658" s="53"/>
      <c r="G1658" s="53"/>
      <c r="H1658" s="43"/>
      <c r="I1658" s="43"/>
    </row>
    <row r="1659" spans="6:9" x14ac:dyDescent="0.35">
      <c r="F1659" s="53"/>
      <c r="G1659" s="53"/>
      <c r="H1659" s="43"/>
      <c r="I1659" s="43"/>
    </row>
    <row r="1660" spans="6:9" x14ac:dyDescent="0.35">
      <c r="F1660" s="53"/>
      <c r="G1660" s="53"/>
      <c r="H1660" s="43"/>
      <c r="I1660" s="43"/>
    </row>
    <row r="1661" spans="6:9" x14ac:dyDescent="0.35">
      <c r="F1661" s="53"/>
      <c r="G1661" s="53"/>
      <c r="H1661" s="43"/>
      <c r="I1661" s="43"/>
    </row>
    <row r="1662" spans="6:9" x14ac:dyDescent="0.35">
      <c r="F1662" s="53"/>
      <c r="G1662" s="53"/>
      <c r="H1662" s="43"/>
      <c r="I1662" s="43"/>
    </row>
    <row r="1663" spans="6:9" x14ac:dyDescent="0.35">
      <c r="F1663" s="53"/>
      <c r="G1663" s="53"/>
      <c r="H1663" s="43"/>
      <c r="I1663" s="43"/>
    </row>
    <row r="1664" spans="6:9" x14ac:dyDescent="0.35">
      <c r="F1664" s="53"/>
      <c r="G1664" s="53"/>
      <c r="H1664" s="43"/>
      <c r="I1664" s="43"/>
    </row>
    <row r="1665" spans="6:9" x14ac:dyDescent="0.35">
      <c r="F1665" s="53"/>
      <c r="G1665" s="53"/>
      <c r="H1665" s="43"/>
      <c r="I1665" s="43"/>
    </row>
    <row r="1666" spans="6:9" x14ac:dyDescent="0.35">
      <c r="F1666" s="53"/>
      <c r="G1666" s="53"/>
      <c r="H1666" s="43"/>
      <c r="I1666" s="43"/>
    </row>
    <row r="1667" spans="6:9" x14ac:dyDescent="0.35">
      <c r="F1667" s="53"/>
      <c r="G1667" s="53"/>
      <c r="H1667" s="43"/>
      <c r="I1667" s="43"/>
    </row>
    <row r="1668" spans="6:9" x14ac:dyDescent="0.35">
      <c r="F1668" s="53"/>
      <c r="G1668" s="53"/>
      <c r="H1668" s="43"/>
      <c r="I1668" s="43"/>
    </row>
    <row r="1669" spans="6:9" x14ac:dyDescent="0.35">
      <c r="F1669" s="53"/>
      <c r="G1669" s="53"/>
      <c r="H1669" s="43"/>
      <c r="I1669" s="43"/>
    </row>
    <row r="1670" spans="6:9" x14ac:dyDescent="0.35">
      <c r="F1670" s="53"/>
      <c r="G1670" s="53"/>
      <c r="H1670" s="43"/>
      <c r="I1670" s="43"/>
    </row>
    <row r="1671" spans="6:9" x14ac:dyDescent="0.35">
      <c r="F1671" s="53"/>
      <c r="G1671" s="53"/>
      <c r="H1671" s="43"/>
      <c r="I1671" s="43"/>
    </row>
    <row r="1672" spans="6:9" x14ac:dyDescent="0.35">
      <c r="F1672" s="53"/>
      <c r="G1672" s="53"/>
      <c r="H1672" s="43"/>
      <c r="I1672" s="43"/>
    </row>
    <row r="1673" spans="6:9" x14ac:dyDescent="0.35">
      <c r="F1673" s="53"/>
      <c r="G1673" s="53"/>
      <c r="H1673" s="43"/>
      <c r="I1673" s="43"/>
    </row>
    <row r="1674" spans="6:9" x14ac:dyDescent="0.35">
      <c r="F1674" s="53"/>
      <c r="G1674" s="53"/>
      <c r="H1674" s="43"/>
      <c r="I1674" s="43"/>
    </row>
    <row r="1675" spans="6:9" x14ac:dyDescent="0.35">
      <c r="F1675" s="53"/>
      <c r="G1675" s="53"/>
      <c r="H1675" s="43"/>
      <c r="I1675" s="43"/>
    </row>
    <row r="1676" spans="6:9" x14ac:dyDescent="0.35">
      <c r="F1676" s="53"/>
      <c r="G1676" s="53"/>
      <c r="H1676" s="43"/>
      <c r="I1676" s="43"/>
    </row>
    <row r="1677" spans="6:9" x14ac:dyDescent="0.35">
      <c r="F1677" s="53"/>
      <c r="G1677" s="53"/>
      <c r="H1677" s="43"/>
      <c r="I1677" s="43"/>
    </row>
    <row r="1678" spans="6:9" x14ac:dyDescent="0.35">
      <c r="F1678" s="53"/>
      <c r="G1678" s="53"/>
      <c r="H1678" s="43"/>
      <c r="I1678" s="43"/>
    </row>
    <row r="1679" spans="6:9" x14ac:dyDescent="0.35">
      <c r="F1679" s="53"/>
      <c r="G1679" s="53"/>
      <c r="H1679" s="43"/>
      <c r="I1679" s="43"/>
    </row>
    <row r="1680" spans="6:9" x14ac:dyDescent="0.35">
      <c r="F1680" s="53"/>
      <c r="G1680" s="53"/>
      <c r="H1680" s="43"/>
      <c r="I1680" s="43"/>
    </row>
    <row r="1681" spans="6:9" x14ac:dyDescent="0.35">
      <c r="F1681" s="53"/>
      <c r="G1681" s="53"/>
      <c r="H1681" s="43"/>
      <c r="I1681" s="43"/>
    </row>
    <row r="1682" spans="6:9" x14ac:dyDescent="0.35">
      <c r="F1682" s="53"/>
      <c r="G1682" s="53"/>
      <c r="H1682" s="43"/>
      <c r="I1682" s="43"/>
    </row>
    <row r="1683" spans="6:9" x14ac:dyDescent="0.35">
      <c r="F1683" s="53"/>
      <c r="G1683" s="53"/>
      <c r="H1683" s="43"/>
      <c r="I1683" s="43"/>
    </row>
    <row r="1684" spans="6:9" x14ac:dyDescent="0.35">
      <c r="F1684" s="53"/>
      <c r="G1684" s="53"/>
      <c r="H1684" s="43"/>
      <c r="I1684" s="43"/>
    </row>
    <row r="1685" spans="6:9" x14ac:dyDescent="0.35">
      <c r="F1685" s="53"/>
      <c r="G1685" s="53"/>
      <c r="H1685" s="43"/>
      <c r="I1685" s="43"/>
    </row>
    <row r="1686" spans="6:9" x14ac:dyDescent="0.35">
      <c r="F1686" s="53"/>
      <c r="G1686" s="53"/>
      <c r="H1686" s="43"/>
      <c r="I1686" s="43"/>
    </row>
    <row r="1687" spans="6:9" x14ac:dyDescent="0.35">
      <c r="F1687" s="53"/>
      <c r="G1687" s="53"/>
      <c r="H1687" s="43"/>
      <c r="I1687" s="43"/>
    </row>
    <row r="1688" spans="6:9" x14ac:dyDescent="0.35">
      <c r="F1688" s="53"/>
      <c r="G1688" s="53"/>
      <c r="H1688" s="43"/>
      <c r="I1688" s="43"/>
    </row>
    <row r="1689" spans="6:9" x14ac:dyDescent="0.35">
      <c r="F1689" s="53"/>
      <c r="G1689" s="53"/>
      <c r="H1689" s="43"/>
      <c r="I1689" s="43"/>
    </row>
    <row r="1690" spans="6:9" x14ac:dyDescent="0.35">
      <c r="F1690" s="53"/>
      <c r="G1690" s="53"/>
      <c r="H1690" s="43"/>
      <c r="I1690" s="43"/>
    </row>
    <row r="1691" spans="6:9" x14ac:dyDescent="0.35">
      <c r="F1691" s="53"/>
      <c r="G1691" s="53"/>
      <c r="H1691" s="43"/>
      <c r="I1691" s="43"/>
    </row>
    <row r="1692" spans="6:9" x14ac:dyDescent="0.35">
      <c r="F1692" s="53"/>
      <c r="G1692" s="53"/>
      <c r="H1692" s="43"/>
      <c r="I1692" s="43"/>
    </row>
    <row r="1693" spans="6:9" x14ac:dyDescent="0.35">
      <c r="F1693" s="53"/>
      <c r="G1693" s="53"/>
      <c r="H1693" s="43"/>
      <c r="I1693" s="43"/>
    </row>
    <row r="1694" spans="6:9" x14ac:dyDescent="0.35">
      <c r="F1694" s="53"/>
      <c r="G1694" s="53"/>
      <c r="H1694" s="43"/>
      <c r="I1694" s="43"/>
    </row>
    <row r="1695" spans="6:9" x14ac:dyDescent="0.35">
      <c r="F1695" s="53"/>
      <c r="G1695" s="53"/>
      <c r="H1695" s="43"/>
      <c r="I1695" s="43"/>
    </row>
    <row r="1696" spans="6:9" x14ac:dyDescent="0.35">
      <c r="F1696" s="53"/>
      <c r="G1696" s="53"/>
      <c r="H1696" s="43"/>
      <c r="I1696" s="43"/>
    </row>
    <row r="1697" spans="6:9" x14ac:dyDescent="0.35">
      <c r="F1697" s="53"/>
      <c r="G1697" s="53"/>
      <c r="H1697" s="43"/>
      <c r="I1697" s="43"/>
    </row>
    <row r="1698" spans="6:9" x14ac:dyDescent="0.35">
      <c r="F1698" s="53"/>
      <c r="G1698" s="53"/>
      <c r="H1698" s="43"/>
      <c r="I1698" s="43"/>
    </row>
    <row r="1699" spans="6:9" x14ac:dyDescent="0.35">
      <c r="F1699" s="53"/>
      <c r="G1699" s="53"/>
      <c r="H1699" s="43"/>
      <c r="I1699" s="43"/>
    </row>
    <row r="1700" spans="6:9" x14ac:dyDescent="0.35">
      <c r="F1700" s="53"/>
      <c r="G1700" s="53"/>
      <c r="H1700" s="43"/>
      <c r="I1700" s="43"/>
    </row>
    <row r="1701" spans="6:9" x14ac:dyDescent="0.35">
      <c r="F1701" s="53"/>
      <c r="G1701" s="53"/>
      <c r="H1701" s="43"/>
      <c r="I1701" s="43"/>
    </row>
    <row r="1702" spans="6:9" x14ac:dyDescent="0.35">
      <c r="F1702" s="53"/>
      <c r="G1702" s="53"/>
      <c r="H1702" s="43"/>
      <c r="I1702" s="43"/>
    </row>
    <row r="1703" spans="6:9" x14ac:dyDescent="0.35">
      <c r="F1703" s="53"/>
      <c r="G1703" s="53"/>
      <c r="H1703" s="43"/>
      <c r="I1703" s="43"/>
    </row>
    <row r="1704" spans="6:9" x14ac:dyDescent="0.35">
      <c r="F1704" s="53"/>
      <c r="G1704" s="53"/>
      <c r="H1704" s="43"/>
      <c r="I1704" s="43"/>
    </row>
    <row r="1705" spans="6:9" x14ac:dyDescent="0.35">
      <c r="F1705" s="53"/>
      <c r="G1705" s="53"/>
      <c r="H1705" s="43"/>
      <c r="I1705" s="43"/>
    </row>
    <row r="1706" spans="6:9" x14ac:dyDescent="0.35">
      <c r="F1706" s="53"/>
      <c r="G1706" s="53"/>
      <c r="H1706" s="43"/>
      <c r="I1706" s="43"/>
    </row>
    <row r="1707" spans="6:9" x14ac:dyDescent="0.35">
      <c r="F1707" s="53"/>
      <c r="G1707" s="53"/>
      <c r="H1707" s="43"/>
      <c r="I1707" s="43"/>
    </row>
    <row r="1708" spans="6:9" x14ac:dyDescent="0.35">
      <c r="F1708" s="53"/>
      <c r="G1708" s="53"/>
      <c r="H1708" s="43"/>
      <c r="I1708" s="43"/>
    </row>
    <row r="1709" spans="6:9" x14ac:dyDescent="0.35">
      <c r="F1709" s="53"/>
      <c r="G1709" s="53"/>
      <c r="H1709" s="43"/>
      <c r="I1709" s="43"/>
    </row>
    <row r="1710" spans="6:9" x14ac:dyDescent="0.35">
      <c r="F1710" s="53"/>
      <c r="G1710" s="53"/>
      <c r="H1710" s="43"/>
      <c r="I1710" s="43"/>
    </row>
    <row r="1711" spans="6:9" x14ac:dyDescent="0.35">
      <c r="F1711" s="53"/>
      <c r="G1711" s="53"/>
      <c r="H1711" s="43"/>
      <c r="I1711" s="43"/>
    </row>
    <row r="1712" spans="6:9" x14ac:dyDescent="0.35">
      <c r="F1712" s="53"/>
      <c r="G1712" s="53"/>
      <c r="H1712" s="43"/>
      <c r="I1712" s="43"/>
    </row>
    <row r="1713" spans="6:9" x14ac:dyDescent="0.35">
      <c r="F1713" s="53"/>
      <c r="G1713" s="53"/>
      <c r="H1713" s="43"/>
      <c r="I1713" s="43"/>
    </row>
    <row r="1714" spans="6:9" x14ac:dyDescent="0.35">
      <c r="F1714" s="53"/>
      <c r="G1714" s="53"/>
      <c r="H1714" s="43"/>
      <c r="I1714" s="43"/>
    </row>
    <row r="1715" spans="6:9" x14ac:dyDescent="0.35">
      <c r="F1715" s="53"/>
      <c r="G1715" s="53"/>
      <c r="H1715" s="43"/>
      <c r="I1715" s="43"/>
    </row>
    <row r="1716" spans="6:9" x14ac:dyDescent="0.35">
      <c r="F1716" s="53"/>
      <c r="G1716" s="53"/>
      <c r="H1716" s="43"/>
      <c r="I1716" s="43"/>
    </row>
    <row r="1717" spans="6:9" x14ac:dyDescent="0.35">
      <c r="F1717" s="53"/>
      <c r="G1717" s="53"/>
      <c r="H1717" s="43"/>
      <c r="I1717" s="43"/>
    </row>
    <row r="1718" spans="6:9" x14ac:dyDescent="0.35">
      <c r="F1718" s="53"/>
      <c r="G1718" s="53"/>
      <c r="H1718" s="43"/>
      <c r="I1718" s="43"/>
    </row>
    <row r="1719" spans="6:9" x14ac:dyDescent="0.35">
      <c r="F1719" s="53"/>
      <c r="G1719" s="53"/>
      <c r="H1719" s="43"/>
      <c r="I1719" s="43"/>
    </row>
    <row r="1720" spans="6:9" x14ac:dyDescent="0.35">
      <c r="F1720" s="53"/>
      <c r="G1720" s="53"/>
      <c r="H1720" s="43"/>
      <c r="I1720" s="43"/>
    </row>
    <row r="1721" spans="6:9" x14ac:dyDescent="0.35">
      <c r="F1721" s="53"/>
      <c r="G1721" s="53"/>
      <c r="H1721" s="43"/>
      <c r="I1721" s="43"/>
    </row>
    <row r="1722" spans="6:9" x14ac:dyDescent="0.35">
      <c r="F1722" s="53"/>
      <c r="G1722" s="53"/>
      <c r="H1722" s="43"/>
      <c r="I1722" s="43"/>
    </row>
    <row r="1723" spans="6:9" x14ac:dyDescent="0.35">
      <c r="F1723" s="53"/>
      <c r="G1723" s="53"/>
      <c r="H1723" s="43"/>
      <c r="I1723" s="43"/>
    </row>
    <row r="1724" spans="6:9" x14ac:dyDescent="0.35">
      <c r="F1724" s="53"/>
      <c r="G1724" s="53"/>
      <c r="H1724" s="43"/>
      <c r="I1724" s="43"/>
    </row>
    <row r="1725" spans="6:9" x14ac:dyDescent="0.35">
      <c r="F1725" s="53"/>
      <c r="G1725" s="53"/>
      <c r="H1725" s="43"/>
      <c r="I1725" s="43"/>
    </row>
    <row r="1726" spans="6:9" x14ac:dyDescent="0.35">
      <c r="F1726" s="53"/>
      <c r="G1726" s="53"/>
      <c r="H1726" s="43"/>
      <c r="I1726" s="43"/>
    </row>
    <row r="1727" spans="6:9" x14ac:dyDescent="0.35">
      <c r="F1727" s="53"/>
      <c r="G1727" s="53"/>
      <c r="H1727" s="43"/>
      <c r="I1727" s="43"/>
    </row>
    <row r="1728" spans="6:9" x14ac:dyDescent="0.35">
      <c r="F1728" s="53"/>
      <c r="G1728" s="53"/>
      <c r="H1728" s="43"/>
      <c r="I1728" s="43"/>
    </row>
    <row r="1729" spans="6:9" x14ac:dyDescent="0.35">
      <c r="F1729" s="53"/>
      <c r="G1729" s="53"/>
      <c r="H1729" s="43"/>
      <c r="I1729" s="43"/>
    </row>
    <row r="1730" spans="6:9" x14ac:dyDescent="0.35">
      <c r="F1730" s="53"/>
      <c r="G1730" s="53"/>
      <c r="H1730" s="43"/>
      <c r="I1730" s="43"/>
    </row>
    <row r="1731" spans="6:9" x14ac:dyDescent="0.35">
      <c r="F1731" s="53"/>
      <c r="G1731" s="53"/>
      <c r="H1731" s="43"/>
      <c r="I1731" s="43"/>
    </row>
    <row r="1732" spans="6:9" x14ac:dyDescent="0.35">
      <c r="F1732" s="53"/>
      <c r="G1732" s="53"/>
      <c r="H1732" s="43"/>
      <c r="I1732" s="43"/>
    </row>
    <row r="1733" spans="6:9" x14ac:dyDescent="0.35">
      <c r="F1733" s="53"/>
      <c r="G1733" s="53"/>
      <c r="H1733" s="43"/>
      <c r="I1733" s="43"/>
    </row>
    <row r="1734" spans="6:9" x14ac:dyDescent="0.35">
      <c r="F1734" s="53"/>
      <c r="G1734" s="53"/>
      <c r="H1734" s="43"/>
      <c r="I1734" s="43"/>
    </row>
    <row r="1735" spans="6:9" x14ac:dyDescent="0.35">
      <c r="F1735" s="53"/>
      <c r="G1735" s="53"/>
      <c r="H1735" s="43"/>
      <c r="I1735" s="43"/>
    </row>
    <row r="1736" spans="6:9" x14ac:dyDescent="0.35">
      <c r="F1736" s="53"/>
      <c r="G1736" s="53"/>
      <c r="H1736" s="43"/>
      <c r="I1736" s="43"/>
    </row>
    <row r="1737" spans="6:9" x14ac:dyDescent="0.35">
      <c r="F1737" s="53"/>
      <c r="G1737" s="53"/>
      <c r="H1737" s="43"/>
      <c r="I1737" s="43"/>
    </row>
    <row r="1738" spans="6:9" x14ac:dyDescent="0.35">
      <c r="F1738" s="53"/>
      <c r="G1738" s="53"/>
      <c r="H1738" s="43"/>
      <c r="I1738" s="43"/>
    </row>
    <row r="1739" spans="6:9" x14ac:dyDescent="0.35">
      <c r="F1739" s="53"/>
      <c r="G1739" s="53"/>
      <c r="H1739" s="43"/>
      <c r="I1739" s="43"/>
    </row>
    <row r="1740" spans="6:9" x14ac:dyDescent="0.35">
      <c r="F1740" s="53"/>
      <c r="G1740" s="53"/>
      <c r="H1740" s="43"/>
      <c r="I1740" s="43"/>
    </row>
    <row r="1741" spans="6:9" x14ac:dyDescent="0.35">
      <c r="F1741" s="53"/>
      <c r="G1741" s="53"/>
      <c r="H1741" s="43"/>
      <c r="I1741" s="43"/>
    </row>
    <row r="1742" spans="6:9" x14ac:dyDescent="0.35">
      <c r="F1742" s="53"/>
      <c r="G1742" s="53"/>
      <c r="H1742" s="43"/>
      <c r="I1742" s="43"/>
    </row>
    <row r="1743" spans="6:9" x14ac:dyDescent="0.35">
      <c r="F1743" s="53"/>
      <c r="G1743" s="53"/>
      <c r="H1743" s="43"/>
      <c r="I1743" s="43"/>
    </row>
    <row r="1744" spans="6:9" x14ac:dyDescent="0.35">
      <c r="F1744" s="53"/>
      <c r="G1744" s="53"/>
      <c r="H1744" s="43"/>
      <c r="I1744" s="43"/>
    </row>
    <row r="1745" spans="6:9" x14ac:dyDescent="0.35">
      <c r="F1745" s="53"/>
      <c r="G1745" s="53"/>
      <c r="H1745" s="43"/>
      <c r="I1745" s="43"/>
    </row>
    <row r="1746" spans="6:9" x14ac:dyDescent="0.35">
      <c r="F1746" s="53"/>
      <c r="G1746" s="53"/>
      <c r="H1746" s="43"/>
      <c r="I1746" s="43"/>
    </row>
    <row r="1747" spans="6:9" x14ac:dyDescent="0.35">
      <c r="F1747" s="53"/>
      <c r="G1747" s="53"/>
      <c r="H1747" s="43"/>
      <c r="I1747" s="43"/>
    </row>
    <row r="1748" spans="6:9" x14ac:dyDescent="0.35">
      <c r="F1748" s="53"/>
      <c r="G1748" s="53"/>
      <c r="H1748" s="43"/>
      <c r="I1748" s="43"/>
    </row>
    <row r="1749" spans="6:9" x14ac:dyDescent="0.35">
      <c r="F1749" s="53"/>
      <c r="G1749" s="53"/>
      <c r="H1749" s="43"/>
      <c r="I1749" s="43"/>
    </row>
    <row r="1750" spans="6:9" x14ac:dyDescent="0.35">
      <c r="F1750" s="53"/>
      <c r="G1750" s="53"/>
      <c r="H1750" s="43"/>
      <c r="I1750" s="43"/>
    </row>
    <row r="1751" spans="6:9" x14ac:dyDescent="0.35">
      <c r="F1751" s="53"/>
      <c r="G1751" s="53"/>
      <c r="H1751" s="43"/>
      <c r="I1751" s="43"/>
    </row>
    <row r="1752" spans="6:9" x14ac:dyDescent="0.35">
      <c r="F1752" s="53"/>
      <c r="G1752" s="53"/>
      <c r="H1752" s="43"/>
      <c r="I1752" s="43"/>
    </row>
    <row r="1753" spans="6:9" x14ac:dyDescent="0.35">
      <c r="F1753" s="53"/>
      <c r="G1753" s="53"/>
      <c r="H1753" s="43"/>
      <c r="I1753" s="43"/>
    </row>
    <row r="1754" spans="6:9" x14ac:dyDescent="0.35">
      <c r="F1754" s="53"/>
      <c r="G1754" s="53"/>
      <c r="H1754" s="43"/>
      <c r="I1754" s="43"/>
    </row>
    <row r="1755" spans="6:9" x14ac:dyDescent="0.35">
      <c r="F1755" s="53"/>
      <c r="G1755" s="53"/>
      <c r="H1755" s="43"/>
      <c r="I1755" s="43"/>
    </row>
    <row r="1756" spans="6:9" x14ac:dyDescent="0.35">
      <c r="F1756" s="53"/>
      <c r="G1756" s="53"/>
      <c r="H1756" s="43"/>
      <c r="I1756" s="43"/>
    </row>
    <row r="1757" spans="6:9" x14ac:dyDescent="0.35">
      <c r="F1757" s="53"/>
      <c r="G1757" s="53"/>
      <c r="H1757" s="43"/>
      <c r="I1757" s="43"/>
    </row>
    <row r="1758" spans="6:9" x14ac:dyDescent="0.35">
      <c r="F1758" s="53"/>
      <c r="G1758" s="53"/>
      <c r="H1758" s="43"/>
      <c r="I1758" s="43"/>
    </row>
    <row r="1759" spans="6:9" x14ac:dyDescent="0.35">
      <c r="F1759" s="53"/>
      <c r="G1759" s="53"/>
      <c r="H1759" s="43"/>
      <c r="I1759" s="43"/>
    </row>
    <row r="1760" spans="6:9" x14ac:dyDescent="0.35">
      <c r="F1760" s="53"/>
      <c r="G1760" s="53"/>
      <c r="H1760" s="43"/>
      <c r="I1760" s="43"/>
    </row>
    <row r="1761" spans="6:9" x14ac:dyDescent="0.35">
      <c r="F1761" s="53"/>
      <c r="G1761" s="53"/>
      <c r="H1761" s="43"/>
      <c r="I1761" s="43"/>
    </row>
    <row r="1762" spans="6:9" x14ac:dyDescent="0.35">
      <c r="F1762" s="53"/>
      <c r="G1762" s="53"/>
      <c r="H1762" s="43"/>
      <c r="I1762" s="43"/>
    </row>
    <row r="1763" spans="6:9" x14ac:dyDescent="0.35">
      <c r="F1763" s="53"/>
      <c r="G1763" s="53"/>
      <c r="H1763" s="43"/>
      <c r="I1763" s="43"/>
    </row>
    <row r="1764" spans="6:9" x14ac:dyDescent="0.35">
      <c r="F1764" s="53"/>
      <c r="G1764" s="53"/>
      <c r="H1764" s="43"/>
      <c r="I1764" s="43"/>
    </row>
    <row r="1765" spans="6:9" x14ac:dyDescent="0.35">
      <c r="F1765" s="53"/>
      <c r="G1765" s="53"/>
      <c r="H1765" s="43"/>
      <c r="I1765" s="43"/>
    </row>
    <row r="1766" spans="6:9" x14ac:dyDescent="0.35">
      <c r="F1766" s="53"/>
      <c r="G1766" s="53"/>
      <c r="H1766" s="43"/>
      <c r="I1766" s="43"/>
    </row>
    <row r="1767" spans="6:9" x14ac:dyDescent="0.35">
      <c r="F1767" s="53"/>
      <c r="G1767" s="53"/>
      <c r="H1767" s="43"/>
      <c r="I1767" s="43"/>
    </row>
    <row r="1768" spans="6:9" x14ac:dyDescent="0.35">
      <c r="F1768" s="53"/>
      <c r="G1768" s="53"/>
      <c r="H1768" s="43"/>
      <c r="I1768" s="43"/>
    </row>
    <row r="1769" spans="6:9" x14ac:dyDescent="0.35">
      <c r="F1769" s="53"/>
      <c r="G1769" s="53"/>
      <c r="H1769" s="43"/>
      <c r="I1769" s="43"/>
    </row>
    <row r="1770" spans="6:9" x14ac:dyDescent="0.35">
      <c r="F1770" s="53"/>
      <c r="G1770" s="53"/>
      <c r="H1770" s="43"/>
      <c r="I1770" s="43"/>
    </row>
    <row r="1771" spans="6:9" x14ac:dyDescent="0.35">
      <c r="F1771" s="53"/>
      <c r="G1771" s="53"/>
      <c r="H1771" s="43"/>
      <c r="I1771" s="43"/>
    </row>
    <row r="1772" spans="6:9" x14ac:dyDescent="0.35">
      <c r="F1772" s="53"/>
      <c r="G1772" s="53"/>
      <c r="H1772" s="43"/>
      <c r="I1772" s="43"/>
    </row>
    <row r="1773" spans="6:9" x14ac:dyDescent="0.35">
      <c r="F1773" s="53"/>
      <c r="G1773" s="53"/>
      <c r="H1773" s="43"/>
      <c r="I1773" s="43"/>
    </row>
    <row r="1774" spans="6:9" x14ac:dyDescent="0.35">
      <c r="F1774" s="53"/>
      <c r="G1774" s="53"/>
      <c r="H1774" s="43"/>
      <c r="I1774" s="43"/>
    </row>
    <row r="1775" spans="6:9" x14ac:dyDescent="0.35">
      <c r="F1775" s="53"/>
      <c r="G1775" s="53"/>
      <c r="H1775" s="43"/>
      <c r="I1775" s="43"/>
    </row>
    <row r="1776" spans="6:9" x14ac:dyDescent="0.35">
      <c r="F1776" s="53"/>
      <c r="G1776" s="53"/>
      <c r="H1776" s="43"/>
      <c r="I1776" s="43"/>
    </row>
    <row r="1777" spans="6:9" x14ac:dyDescent="0.35">
      <c r="F1777" s="53"/>
      <c r="G1777" s="53"/>
      <c r="H1777" s="43"/>
      <c r="I1777" s="43"/>
    </row>
    <row r="1778" spans="6:9" x14ac:dyDescent="0.35">
      <c r="F1778" s="53"/>
      <c r="G1778" s="53"/>
      <c r="H1778" s="43"/>
      <c r="I1778" s="43"/>
    </row>
    <row r="1779" spans="6:9" x14ac:dyDescent="0.35">
      <c r="F1779" s="53"/>
      <c r="G1779" s="53"/>
      <c r="H1779" s="43"/>
      <c r="I1779" s="43"/>
    </row>
    <row r="1780" spans="6:9" x14ac:dyDescent="0.35">
      <c r="F1780" s="53"/>
      <c r="G1780" s="53"/>
      <c r="H1780" s="43"/>
      <c r="I1780" s="43"/>
    </row>
    <row r="1781" spans="6:9" x14ac:dyDescent="0.35">
      <c r="F1781" s="53"/>
      <c r="G1781" s="53"/>
      <c r="H1781" s="43"/>
      <c r="I1781" s="43"/>
    </row>
    <row r="1782" spans="6:9" x14ac:dyDescent="0.35">
      <c r="F1782" s="53"/>
      <c r="G1782" s="53"/>
      <c r="H1782" s="43"/>
      <c r="I1782" s="43"/>
    </row>
    <row r="1783" spans="6:9" x14ac:dyDescent="0.35">
      <c r="F1783" s="53"/>
      <c r="G1783" s="53"/>
      <c r="H1783" s="43"/>
      <c r="I1783" s="43"/>
    </row>
    <row r="1784" spans="6:9" x14ac:dyDescent="0.35">
      <c r="F1784" s="53"/>
      <c r="G1784" s="53"/>
      <c r="H1784" s="43"/>
      <c r="I1784" s="43"/>
    </row>
    <row r="1785" spans="6:9" x14ac:dyDescent="0.35">
      <c r="F1785" s="53"/>
      <c r="G1785" s="53"/>
      <c r="H1785" s="43"/>
      <c r="I1785" s="43"/>
    </row>
    <row r="1786" spans="6:9" x14ac:dyDescent="0.35">
      <c r="F1786" s="53"/>
      <c r="G1786" s="53"/>
      <c r="H1786" s="43"/>
      <c r="I1786" s="43"/>
    </row>
    <row r="1787" spans="6:9" x14ac:dyDescent="0.35">
      <c r="F1787" s="53"/>
      <c r="G1787" s="53"/>
      <c r="H1787" s="43"/>
      <c r="I1787" s="43"/>
    </row>
    <row r="1788" spans="6:9" x14ac:dyDescent="0.35">
      <c r="F1788" s="53"/>
      <c r="G1788" s="53"/>
      <c r="H1788" s="43"/>
      <c r="I1788" s="43"/>
    </row>
    <row r="1789" spans="6:9" x14ac:dyDescent="0.35">
      <c r="F1789" s="53"/>
      <c r="G1789" s="53"/>
      <c r="H1789" s="43"/>
      <c r="I1789" s="43"/>
    </row>
    <row r="1790" spans="6:9" x14ac:dyDescent="0.35">
      <c r="F1790" s="53"/>
      <c r="G1790" s="53"/>
      <c r="H1790" s="43"/>
      <c r="I1790" s="43"/>
    </row>
    <row r="1791" spans="6:9" x14ac:dyDescent="0.35">
      <c r="F1791" s="53"/>
      <c r="G1791" s="53"/>
      <c r="H1791" s="43"/>
      <c r="I1791" s="43"/>
    </row>
    <row r="1792" spans="6:9" x14ac:dyDescent="0.35">
      <c r="F1792" s="53"/>
      <c r="G1792" s="53"/>
      <c r="H1792" s="43"/>
      <c r="I1792" s="43"/>
    </row>
    <row r="1793" spans="6:9" x14ac:dyDescent="0.35">
      <c r="F1793" s="53"/>
      <c r="G1793" s="53"/>
      <c r="H1793" s="43"/>
      <c r="I1793" s="43"/>
    </row>
    <row r="1794" spans="6:9" x14ac:dyDescent="0.35">
      <c r="F1794" s="53"/>
      <c r="G1794" s="53"/>
      <c r="H1794" s="43"/>
      <c r="I1794" s="43"/>
    </row>
    <row r="1795" spans="6:9" x14ac:dyDescent="0.35">
      <c r="F1795" s="53"/>
      <c r="G1795" s="53"/>
      <c r="H1795" s="43"/>
      <c r="I1795" s="43"/>
    </row>
    <row r="1796" spans="6:9" x14ac:dyDescent="0.35">
      <c r="F1796" s="53"/>
      <c r="G1796" s="53"/>
      <c r="H1796" s="43"/>
      <c r="I1796" s="43"/>
    </row>
    <row r="1797" spans="6:9" x14ac:dyDescent="0.35">
      <c r="F1797" s="53"/>
      <c r="G1797" s="53"/>
      <c r="H1797" s="43"/>
      <c r="I1797" s="43"/>
    </row>
    <row r="1798" spans="6:9" x14ac:dyDescent="0.35">
      <c r="F1798" s="53"/>
      <c r="G1798" s="53"/>
      <c r="H1798" s="43"/>
      <c r="I1798" s="43"/>
    </row>
    <row r="1799" spans="6:9" x14ac:dyDescent="0.35">
      <c r="F1799" s="53"/>
      <c r="G1799" s="53"/>
      <c r="H1799" s="43"/>
      <c r="I1799" s="43"/>
    </row>
    <row r="1800" spans="6:9" x14ac:dyDescent="0.35">
      <c r="F1800" s="53"/>
      <c r="G1800" s="53"/>
      <c r="H1800" s="43"/>
      <c r="I1800" s="43"/>
    </row>
    <row r="1801" spans="6:9" x14ac:dyDescent="0.35">
      <c r="F1801" s="53"/>
      <c r="G1801" s="53"/>
      <c r="H1801" s="43"/>
      <c r="I1801" s="43"/>
    </row>
    <row r="1802" spans="6:9" x14ac:dyDescent="0.35">
      <c r="F1802" s="53"/>
      <c r="G1802" s="53"/>
      <c r="H1802" s="43"/>
      <c r="I1802" s="43"/>
    </row>
    <row r="1803" spans="6:9" x14ac:dyDescent="0.35">
      <c r="F1803" s="53"/>
      <c r="G1803" s="53"/>
      <c r="H1803" s="43"/>
      <c r="I1803" s="43"/>
    </row>
    <row r="1804" spans="6:9" x14ac:dyDescent="0.35">
      <c r="F1804" s="53"/>
      <c r="G1804" s="53"/>
      <c r="H1804" s="43"/>
      <c r="I1804" s="43"/>
    </row>
    <row r="1805" spans="6:9" x14ac:dyDescent="0.35">
      <c r="F1805" s="53"/>
      <c r="G1805" s="53"/>
      <c r="H1805" s="43"/>
      <c r="I1805" s="43"/>
    </row>
    <row r="1806" spans="6:9" x14ac:dyDescent="0.35">
      <c r="F1806" s="53"/>
      <c r="G1806" s="53"/>
      <c r="H1806" s="43"/>
      <c r="I1806" s="43"/>
    </row>
    <row r="1807" spans="6:9" x14ac:dyDescent="0.35">
      <c r="F1807" s="53"/>
      <c r="G1807" s="53"/>
      <c r="H1807" s="43"/>
      <c r="I1807" s="43"/>
    </row>
    <row r="1808" spans="6:9" x14ac:dyDescent="0.35">
      <c r="F1808" s="53"/>
      <c r="G1808" s="53"/>
      <c r="H1808" s="43"/>
      <c r="I1808" s="43"/>
    </row>
    <row r="1809" spans="6:9" x14ac:dyDescent="0.35">
      <c r="F1809" s="53"/>
      <c r="G1809" s="53"/>
      <c r="H1809" s="43"/>
      <c r="I1809" s="43"/>
    </row>
    <row r="1810" spans="6:9" x14ac:dyDescent="0.35">
      <c r="F1810" s="53"/>
      <c r="G1810" s="53"/>
      <c r="H1810" s="43"/>
      <c r="I1810" s="43"/>
    </row>
    <row r="1811" spans="6:9" x14ac:dyDescent="0.35">
      <c r="F1811" s="53"/>
      <c r="G1811" s="53"/>
      <c r="H1811" s="43"/>
      <c r="I1811" s="43"/>
    </row>
    <row r="1812" spans="6:9" x14ac:dyDescent="0.35">
      <c r="F1812" s="53"/>
      <c r="G1812" s="53"/>
      <c r="H1812" s="43"/>
      <c r="I1812" s="43"/>
    </row>
    <row r="1813" spans="6:9" x14ac:dyDescent="0.35">
      <c r="F1813" s="53"/>
      <c r="G1813" s="53"/>
      <c r="H1813" s="43"/>
      <c r="I1813" s="43"/>
    </row>
    <row r="1814" spans="6:9" x14ac:dyDescent="0.35">
      <c r="F1814" s="53"/>
      <c r="G1814" s="53"/>
      <c r="H1814" s="43"/>
      <c r="I1814" s="43"/>
    </row>
    <row r="1815" spans="6:9" x14ac:dyDescent="0.35">
      <c r="F1815" s="53"/>
      <c r="G1815" s="53"/>
      <c r="H1815" s="43"/>
      <c r="I1815" s="43"/>
    </row>
    <row r="1816" spans="6:9" x14ac:dyDescent="0.35">
      <c r="F1816" s="53"/>
      <c r="G1816" s="53"/>
      <c r="H1816" s="43"/>
      <c r="I1816" s="43"/>
    </row>
    <row r="1817" spans="6:9" x14ac:dyDescent="0.35">
      <c r="F1817" s="53"/>
      <c r="G1817" s="53"/>
      <c r="H1817" s="43"/>
      <c r="I1817" s="43"/>
    </row>
    <row r="1818" spans="6:9" x14ac:dyDescent="0.35">
      <c r="F1818" s="53"/>
      <c r="G1818" s="53"/>
      <c r="H1818" s="43"/>
      <c r="I1818" s="43"/>
    </row>
    <row r="1819" spans="6:9" x14ac:dyDescent="0.35">
      <c r="F1819" s="53"/>
      <c r="G1819" s="53"/>
      <c r="H1819" s="43"/>
      <c r="I1819" s="43"/>
    </row>
    <row r="1820" spans="6:9" x14ac:dyDescent="0.35">
      <c r="F1820" s="53"/>
      <c r="G1820" s="53"/>
      <c r="H1820" s="43"/>
      <c r="I1820" s="43"/>
    </row>
    <row r="1821" spans="6:9" x14ac:dyDescent="0.35">
      <c r="F1821" s="53"/>
      <c r="G1821" s="53"/>
      <c r="H1821" s="43"/>
      <c r="I1821" s="43"/>
    </row>
    <row r="1822" spans="6:9" x14ac:dyDescent="0.35">
      <c r="F1822" s="53"/>
      <c r="G1822" s="53"/>
      <c r="H1822" s="43"/>
      <c r="I1822" s="43"/>
    </row>
    <row r="1823" spans="6:9" x14ac:dyDescent="0.35">
      <c r="F1823" s="53"/>
      <c r="G1823" s="53"/>
      <c r="H1823" s="43"/>
      <c r="I1823" s="43"/>
    </row>
    <row r="1824" spans="6:9" x14ac:dyDescent="0.35">
      <c r="F1824" s="53"/>
      <c r="G1824" s="53"/>
      <c r="H1824" s="43"/>
      <c r="I1824" s="43"/>
    </row>
    <row r="1825" spans="6:9" x14ac:dyDescent="0.35">
      <c r="F1825" s="53"/>
      <c r="G1825" s="53"/>
      <c r="H1825" s="43"/>
      <c r="I1825" s="43"/>
    </row>
    <row r="1826" spans="6:9" x14ac:dyDescent="0.35">
      <c r="F1826" s="53"/>
      <c r="G1826" s="53"/>
      <c r="H1826" s="43"/>
      <c r="I1826" s="43"/>
    </row>
    <row r="1827" spans="6:9" x14ac:dyDescent="0.35">
      <c r="F1827" s="53"/>
      <c r="G1827" s="53"/>
      <c r="H1827" s="43"/>
      <c r="I1827" s="43"/>
    </row>
    <row r="1828" spans="6:9" x14ac:dyDescent="0.35">
      <c r="F1828" s="53"/>
      <c r="G1828" s="53"/>
      <c r="H1828" s="43"/>
      <c r="I1828" s="43"/>
    </row>
    <row r="1829" spans="6:9" x14ac:dyDescent="0.35">
      <c r="F1829" s="53"/>
      <c r="G1829" s="53"/>
      <c r="H1829" s="43"/>
      <c r="I1829" s="43"/>
    </row>
    <row r="1830" spans="6:9" x14ac:dyDescent="0.35">
      <c r="F1830" s="53"/>
      <c r="G1830" s="53"/>
      <c r="H1830" s="43"/>
      <c r="I1830" s="43"/>
    </row>
    <row r="1831" spans="6:9" x14ac:dyDescent="0.35">
      <c r="F1831" s="53"/>
      <c r="G1831" s="53"/>
      <c r="H1831" s="43"/>
      <c r="I1831" s="43"/>
    </row>
    <row r="1832" spans="6:9" x14ac:dyDescent="0.35">
      <c r="F1832" s="53"/>
      <c r="G1832" s="53"/>
      <c r="H1832" s="43"/>
      <c r="I1832" s="43"/>
    </row>
    <row r="1833" spans="6:9" x14ac:dyDescent="0.35">
      <c r="F1833" s="53"/>
      <c r="G1833" s="53"/>
      <c r="H1833" s="43"/>
      <c r="I1833" s="43"/>
    </row>
    <row r="1834" spans="6:9" x14ac:dyDescent="0.35">
      <c r="F1834" s="53"/>
      <c r="G1834" s="53"/>
      <c r="H1834" s="43"/>
      <c r="I1834" s="43"/>
    </row>
    <row r="1835" spans="6:9" x14ac:dyDescent="0.35">
      <c r="F1835" s="53"/>
      <c r="G1835" s="53"/>
      <c r="H1835" s="43"/>
      <c r="I1835" s="43"/>
    </row>
    <row r="1836" spans="6:9" x14ac:dyDescent="0.35">
      <c r="F1836" s="53"/>
      <c r="G1836" s="53"/>
      <c r="H1836" s="43"/>
      <c r="I1836" s="43"/>
    </row>
    <row r="1837" spans="6:9" x14ac:dyDescent="0.35">
      <c r="F1837" s="53"/>
      <c r="G1837" s="53"/>
      <c r="H1837" s="43"/>
      <c r="I1837" s="43"/>
    </row>
    <row r="1838" spans="6:9" x14ac:dyDescent="0.35">
      <c r="F1838" s="53"/>
      <c r="G1838" s="53"/>
      <c r="H1838" s="43"/>
      <c r="I1838" s="43"/>
    </row>
    <row r="1839" spans="6:9" x14ac:dyDescent="0.35">
      <c r="F1839" s="53"/>
      <c r="G1839" s="53"/>
      <c r="H1839" s="43"/>
      <c r="I1839" s="43"/>
    </row>
    <row r="1840" spans="6:9" x14ac:dyDescent="0.35">
      <c r="F1840" s="53"/>
      <c r="G1840" s="53"/>
      <c r="H1840" s="43"/>
      <c r="I1840" s="43"/>
    </row>
    <row r="1841" spans="6:9" x14ac:dyDescent="0.35">
      <c r="F1841" s="53"/>
      <c r="G1841" s="53"/>
      <c r="H1841" s="43"/>
      <c r="I1841" s="43"/>
    </row>
    <row r="1842" spans="6:9" x14ac:dyDescent="0.35">
      <c r="F1842" s="53"/>
      <c r="G1842" s="53"/>
      <c r="H1842" s="43"/>
      <c r="I1842" s="43"/>
    </row>
    <row r="1843" spans="6:9" x14ac:dyDescent="0.35">
      <c r="F1843" s="53"/>
      <c r="G1843" s="53"/>
      <c r="H1843" s="43"/>
      <c r="I1843" s="43"/>
    </row>
    <row r="1844" spans="6:9" x14ac:dyDescent="0.35">
      <c r="F1844" s="53"/>
      <c r="G1844" s="53"/>
      <c r="H1844" s="43"/>
      <c r="I1844" s="43"/>
    </row>
    <row r="1845" spans="6:9" x14ac:dyDescent="0.35">
      <c r="F1845" s="53"/>
      <c r="G1845" s="53"/>
      <c r="H1845" s="43"/>
      <c r="I1845" s="43"/>
    </row>
    <row r="1846" spans="6:9" x14ac:dyDescent="0.35">
      <c r="F1846" s="53"/>
      <c r="G1846" s="53"/>
      <c r="H1846" s="43"/>
      <c r="I1846" s="43"/>
    </row>
    <row r="1847" spans="6:9" x14ac:dyDescent="0.35">
      <c r="F1847" s="53"/>
      <c r="G1847" s="53"/>
      <c r="H1847" s="43"/>
      <c r="I1847" s="43"/>
    </row>
    <row r="1848" spans="6:9" x14ac:dyDescent="0.35">
      <c r="F1848" s="53"/>
      <c r="G1848" s="53"/>
      <c r="H1848" s="43"/>
      <c r="I1848" s="43"/>
    </row>
    <row r="1849" spans="6:9" x14ac:dyDescent="0.35">
      <c r="F1849" s="53"/>
      <c r="G1849" s="53"/>
      <c r="H1849" s="43"/>
      <c r="I1849" s="43"/>
    </row>
    <row r="1850" spans="6:9" x14ac:dyDescent="0.35">
      <c r="F1850" s="53"/>
      <c r="G1850" s="53"/>
      <c r="H1850" s="43"/>
      <c r="I1850" s="43"/>
    </row>
    <row r="1851" spans="6:9" x14ac:dyDescent="0.35">
      <c r="F1851" s="53"/>
      <c r="G1851" s="53"/>
      <c r="H1851" s="43"/>
      <c r="I1851" s="43"/>
    </row>
    <row r="1852" spans="6:9" x14ac:dyDescent="0.35">
      <c r="F1852" s="53"/>
      <c r="G1852" s="53"/>
      <c r="H1852" s="43"/>
      <c r="I1852" s="43"/>
    </row>
    <row r="1853" spans="6:9" x14ac:dyDescent="0.35">
      <c r="F1853" s="53"/>
      <c r="G1853" s="53"/>
      <c r="H1853" s="43"/>
      <c r="I1853" s="43"/>
    </row>
    <row r="1854" spans="6:9" x14ac:dyDescent="0.35">
      <c r="F1854" s="53"/>
      <c r="G1854" s="53"/>
      <c r="H1854" s="43"/>
      <c r="I1854" s="43"/>
    </row>
    <row r="1855" spans="6:9" x14ac:dyDescent="0.35">
      <c r="F1855" s="53"/>
      <c r="G1855" s="53"/>
      <c r="H1855" s="43"/>
      <c r="I1855" s="43"/>
    </row>
    <row r="1856" spans="6:9" x14ac:dyDescent="0.35">
      <c r="F1856" s="53"/>
      <c r="G1856" s="53"/>
      <c r="H1856" s="43"/>
      <c r="I1856" s="43"/>
    </row>
    <row r="1857" spans="6:9" x14ac:dyDescent="0.35">
      <c r="F1857" s="53"/>
      <c r="G1857" s="53"/>
      <c r="H1857" s="43"/>
      <c r="I1857" s="43"/>
    </row>
    <row r="1858" spans="6:9" x14ac:dyDescent="0.35">
      <c r="F1858" s="53"/>
      <c r="G1858" s="53"/>
      <c r="H1858" s="43"/>
      <c r="I1858" s="43"/>
    </row>
    <row r="1859" spans="6:9" x14ac:dyDescent="0.35">
      <c r="F1859" s="53"/>
      <c r="G1859" s="53"/>
      <c r="H1859" s="43"/>
      <c r="I1859" s="43"/>
    </row>
    <row r="1860" spans="6:9" x14ac:dyDescent="0.35">
      <c r="F1860" s="53"/>
      <c r="G1860" s="53"/>
      <c r="H1860" s="43"/>
      <c r="I1860" s="43"/>
    </row>
    <row r="1861" spans="6:9" x14ac:dyDescent="0.35">
      <c r="F1861" s="53"/>
      <c r="G1861" s="53"/>
      <c r="H1861" s="43"/>
      <c r="I1861" s="43"/>
    </row>
    <row r="1862" spans="6:9" x14ac:dyDescent="0.35">
      <c r="F1862" s="53"/>
      <c r="G1862" s="53"/>
      <c r="H1862" s="43"/>
      <c r="I1862" s="43"/>
    </row>
    <row r="1863" spans="6:9" x14ac:dyDescent="0.35">
      <c r="F1863" s="53"/>
      <c r="G1863" s="53"/>
      <c r="H1863" s="43"/>
      <c r="I1863" s="43"/>
    </row>
    <row r="1864" spans="6:9" x14ac:dyDescent="0.35">
      <c r="F1864" s="53"/>
      <c r="G1864" s="53"/>
      <c r="H1864" s="43"/>
      <c r="I1864" s="43"/>
    </row>
    <row r="1865" spans="6:9" x14ac:dyDescent="0.35">
      <c r="F1865" s="53"/>
      <c r="G1865" s="53"/>
      <c r="H1865" s="43"/>
      <c r="I1865" s="43"/>
    </row>
    <row r="1866" spans="6:9" x14ac:dyDescent="0.35">
      <c r="F1866" s="53"/>
      <c r="G1866" s="53"/>
      <c r="H1866" s="43"/>
      <c r="I1866" s="43"/>
    </row>
    <row r="1867" spans="6:9" x14ac:dyDescent="0.35">
      <c r="F1867" s="53"/>
      <c r="G1867" s="53"/>
      <c r="H1867" s="43"/>
      <c r="I1867" s="43"/>
    </row>
    <row r="1868" spans="6:9" x14ac:dyDescent="0.35">
      <c r="F1868" s="53"/>
      <c r="G1868" s="53"/>
      <c r="H1868" s="43"/>
      <c r="I1868" s="43"/>
    </row>
    <row r="1869" spans="6:9" x14ac:dyDescent="0.35">
      <c r="F1869" s="53"/>
      <c r="G1869" s="53"/>
      <c r="H1869" s="43"/>
      <c r="I1869" s="43"/>
    </row>
    <row r="1870" spans="6:9" x14ac:dyDescent="0.35">
      <c r="F1870" s="53"/>
      <c r="G1870" s="53"/>
      <c r="H1870" s="43"/>
      <c r="I1870" s="43"/>
    </row>
    <row r="1871" spans="6:9" x14ac:dyDescent="0.35">
      <c r="F1871" s="53"/>
      <c r="G1871" s="53"/>
      <c r="H1871" s="43"/>
      <c r="I1871" s="43"/>
    </row>
    <row r="1872" spans="6:9" x14ac:dyDescent="0.35">
      <c r="F1872" s="53"/>
      <c r="G1872" s="53"/>
      <c r="H1872" s="43"/>
      <c r="I1872" s="43"/>
    </row>
    <row r="1873" spans="6:9" x14ac:dyDescent="0.35">
      <c r="F1873" s="53"/>
      <c r="G1873" s="53"/>
      <c r="H1873" s="43"/>
      <c r="I1873" s="43"/>
    </row>
    <row r="1874" spans="6:9" x14ac:dyDescent="0.35">
      <c r="F1874" s="53"/>
      <c r="G1874" s="53"/>
      <c r="H1874" s="43"/>
      <c r="I1874" s="43"/>
    </row>
    <row r="1875" spans="6:9" x14ac:dyDescent="0.35">
      <c r="F1875" s="53"/>
      <c r="G1875" s="53"/>
      <c r="H1875" s="43"/>
      <c r="I1875" s="43"/>
    </row>
    <row r="1876" spans="6:9" x14ac:dyDescent="0.35">
      <c r="F1876" s="53"/>
      <c r="G1876" s="53"/>
      <c r="H1876" s="43"/>
      <c r="I1876" s="43"/>
    </row>
    <row r="1877" spans="6:9" x14ac:dyDescent="0.35">
      <c r="F1877" s="53"/>
      <c r="G1877" s="53"/>
      <c r="H1877" s="43"/>
      <c r="I1877" s="43"/>
    </row>
    <row r="1878" spans="6:9" x14ac:dyDescent="0.35">
      <c r="F1878" s="53"/>
      <c r="G1878" s="53"/>
      <c r="H1878" s="43"/>
      <c r="I1878" s="43"/>
    </row>
    <row r="1879" spans="6:9" x14ac:dyDescent="0.35">
      <c r="F1879" s="53"/>
      <c r="G1879" s="53"/>
      <c r="H1879" s="43"/>
      <c r="I1879" s="43"/>
    </row>
    <row r="1880" spans="6:9" x14ac:dyDescent="0.35">
      <c r="F1880" s="53"/>
      <c r="G1880" s="53"/>
      <c r="H1880" s="43"/>
      <c r="I1880" s="43"/>
    </row>
    <row r="1881" spans="6:9" x14ac:dyDescent="0.35">
      <c r="F1881" s="53"/>
      <c r="G1881" s="53"/>
      <c r="H1881" s="43"/>
      <c r="I1881" s="43"/>
    </row>
    <row r="1882" spans="6:9" x14ac:dyDescent="0.35">
      <c r="F1882" s="53"/>
      <c r="G1882" s="53"/>
      <c r="H1882" s="43"/>
      <c r="I1882" s="43"/>
    </row>
    <row r="1883" spans="6:9" x14ac:dyDescent="0.35">
      <c r="F1883" s="53"/>
      <c r="G1883" s="53"/>
      <c r="H1883" s="43"/>
      <c r="I1883" s="43"/>
    </row>
    <row r="1884" spans="6:9" x14ac:dyDescent="0.35">
      <c r="F1884" s="53"/>
      <c r="G1884" s="53"/>
      <c r="H1884" s="43"/>
      <c r="I1884" s="43"/>
    </row>
    <row r="1885" spans="6:9" x14ac:dyDescent="0.35">
      <c r="F1885" s="53"/>
      <c r="G1885" s="53"/>
      <c r="H1885" s="43"/>
      <c r="I1885" s="43"/>
    </row>
    <row r="1886" spans="6:9" x14ac:dyDescent="0.35">
      <c r="F1886" s="53"/>
      <c r="G1886" s="53"/>
      <c r="H1886" s="43"/>
      <c r="I1886" s="43"/>
    </row>
    <row r="1887" spans="6:9" x14ac:dyDescent="0.35">
      <c r="F1887" s="53"/>
      <c r="G1887" s="53"/>
      <c r="H1887" s="43"/>
      <c r="I1887" s="43"/>
    </row>
    <row r="1888" spans="6:9" x14ac:dyDescent="0.35">
      <c r="F1888" s="53"/>
      <c r="G1888" s="53"/>
      <c r="H1888" s="43"/>
      <c r="I1888" s="43"/>
    </row>
    <row r="1889" spans="6:9" x14ac:dyDescent="0.35">
      <c r="F1889" s="53"/>
      <c r="G1889" s="53"/>
      <c r="H1889" s="43"/>
      <c r="I1889" s="43"/>
    </row>
    <row r="1890" spans="6:9" x14ac:dyDescent="0.35">
      <c r="F1890" s="53"/>
      <c r="G1890" s="53"/>
      <c r="H1890" s="43"/>
      <c r="I1890" s="43"/>
    </row>
    <row r="1891" spans="6:9" x14ac:dyDescent="0.35">
      <c r="F1891" s="53"/>
      <c r="G1891" s="53"/>
      <c r="H1891" s="43"/>
      <c r="I1891" s="43"/>
    </row>
    <row r="1892" spans="6:9" x14ac:dyDescent="0.35">
      <c r="F1892" s="53"/>
      <c r="G1892" s="53"/>
      <c r="H1892" s="43"/>
      <c r="I1892" s="43"/>
    </row>
    <row r="1893" spans="6:9" x14ac:dyDescent="0.35">
      <c r="F1893" s="53"/>
      <c r="G1893" s="53"/>
      <c r="H1893" s="43"/>
      <c r="I1893" s="43"/>
    </row>
    <row r="1894" spans="6:9" x14ac:dyDescent="0.35">
      <c r="F1894" s="53"/>
      <c r="G1894" s="53"/>
      <c r="H1894" s="43"/>
      <c r="I1894" s="43"/>
    </row>
    <row r="1895" spans="6:9" x14ac:dyDescent="0.35">
      <c r="F1895" s="53"/>
      <c r="G1895" s="53"/>
      <c r="H1895" s="43"/>
      <c r="I1895" s="43"/>
    </row>
    <row r="1896" spans="6:9" x14ac:dyDescent="0.35">
      <c r="F1896" s="53"/>
      <c r="G1896" s="53"/>
      <c r="H1896" s="43"/>
      <c r="I1896" s="43"/>
    </row>
    <row r="1897" spans="6:9" x14ac:dyDescent="0.35">
      <c r="F1897" s="53"/>
      <c r="G1897" s="53"/>
      <c r="H1897" s="43"/>
      <c r="I1897" s="43"/>
    </row>
    <row r="1898" spans="6:9" x14ac:dyDescent="0.35">
      <c r="F1898" s="53"/>
      <c r="G1898" s="53"/>
      <c r="H1898" s="43"/>
      <c r="I1898" s="43"/>
    </row>
    <row r="1899" spans="6:9" x14ac:dyDescent="0.35">
      <c r="F1899" s="53"/>
      <c r="G1899" s="53"/>
      <c r="H1899" s="43"/>
      <c r="I1899" s="43"/>
    </row>
    <row r="1900" spans="6:9" x14ac:dyDescent="0.35">
      <c r="F1900" s="53"/>
      <c r="G1900" s="53"/>
      <c r="H1900" s="43"/>
      <c r="I1900" s="43"/>
    </row>
    <row r="1901" spans="6:9" x14ac:dyDescent="0.35">
      <c r="F1901" s="53"/>
      <c r="G1901" s="53"/>
      <c r="H1901" s="43"/>
      <c r="I1901" s="43"/>
    </row>
    <row r="1902" spans="6:9" x14ac:dyDescent="0.35">
      <c r="F1902" s="53"/>
      <c r="G1902" s="53"/>
      <c r="H1902" s="43"/>
      <c r="I1902" s="43"/>
    </row>
    <row r="1903" spans="6:9" x14ac:dyDescent="0.35">
      <c r="F1903" s="53"/>
      <c r="G1903" s="53"/>
      <c r="H1903" s="43"/>
      <c r="I1903" s="43"/>
    </row>
    <row r="1904" spans="6:9" x14ac:dyDescent="0.35">
      <c r="F1904" s="53"/>
      <c r="G1904" s="53"/>
      <c r="H1904" s="43"/>
      <c r="I1904" s="43"/>
    </row>
    <row r="1905" spans="6:9" x14ac:dyDescent="0.35">
      <c r="F1905" s="53"/>
      <c r="G1905" s="53"/>
      <c r="H1905" s="43"/>
      <c r="I1905" s="43"/>
    </row>
    <row r="1906" spans="6:9" x14ac:dyDescent="0.35">
      <c r="F1906" s="53"/>
      <c r="G1906" s="53"/>
      <c r="H1906" s="43"/>
      <c r="I1906" s="43"/>
    </row>
    <row r="1907" spans="6:9" x14ac:dyDescent="0.35">
      <c r="F1907" s="53"/>
      <c r="G1907" s="53"/>
      <c r="H1907" s="43"/>
      <c r="I1907" s="43"/>
    </row>
    <row r="1908" spans="6:9" x14ac:dyDescent="0.35">
      <c r="F1908" s="53"/>
      <c r="G1908" s="53"/>
      <c r="H1908" s="43"/>
      <c r="I1908" s="43"/>
    </row>
    <row r="1909" spans="6:9" x14ac:dyDescent="0.35">
      <c r="F1909" s="53"/>
      <c r="G1909" s="53"/>
      <c r="H1909" s="43"/>
      <c r="I1909" s="43"/>
    </row>
    <row r="1910" spans="6:9" x14ac:dyDescent="0.35">
      <c r="F1910" s="53"/>
      <c r="G1910" s="53"/>
      <c r="H1910" s="43"/>
      <c r="I1910" s="43"/>
    </row>
    <row r="1911" spans="6:9" x14ac:dyDescent="0.35">
      <c r="F1911" s="53"/>
      <c r="G1911" s="53"/>
      <c r="H1911" s="43"/>
      <c r="I1911" s="43"/>
    </row>
    <row r="1912" spans="6:9" x14ac:dyDescent="0.35">
      <c r="F1912" s="53"/>
      <c r="G1912" s="53"/>
      <c r="H1912" s="43"/>
      <c r="I1912" s="43"/>
    </row>
    <row r="1913" spans="6:9" x14ac:dyDescent="0.35">
      <c r="F1913" s="53"/>
      <c r="G1913" s="53"/>
      <c r="H1913" s="43"/>
      <c r="I1913" s="43"/>
    </row>
    <row r="1914" spans="6:9" x14ac:dyDescent="0.35">
      <c r="F1914" s="53"/>
      <c r="G1914" s="53"/>
      <c r="H1914" s="43"/>
      <c r="I1914" s="43"/>
    </row>
    <row r="1915" spans="6:9" x14ac:dyDescent="0.35">
      <c r="F1915" s="53"/>
      <c r="G1915" s="53"/>
      <c r="H1915" s="43"/>
      <c r="I1915" s="43"/>
    </row>
    <row r="1916" spans="6:9" x14ac:dyDescent="0.35">
      <c r="F1916" s="53"/>
      <c r="G1916" s="53"/>
      <c r="H1916" s="43"/>
      <c r="I1916" s="43"/>
    </row>
    <row r="1917" spans="6:9" x14ac:dyDescent="0.35">
      <c r="F1917" s="53"/>
      <c r="G1917" s="53"/>
      <c r="H1917" s="43"/>
      <c r="I1917" s="43"/>
    </row>
    <row r="1918" spans="6:9" x14ac:dyDescent="0.35">
      <c r="F1918" s="53"/>
      <c r="G1918" s="53"/>
      <c r="H1918" s="43"/>
      <c r="I1918" s="43"/>
    </row>
    <row r="1919" spans="6:9" x14ac:dyDescent="0.35">
      <c r="F1919" s="53"/>
      <c r="G1919" s="53"/>
      <c r="H1919" s="43"/>
      <c r="I1919" s="43"/>
    </row>
    <row r="1920" spans="6:9" x14ac:dyDescent="0.35">
      <c r="F1920" s="53"/>
      <c r="G1920" s="53"/>
      <c r="H1920" s="43"/>
      <c r="I1920" s="43"/>
    </row>
    <row r="1921" spans="6:9" x14ac:dyDescent="0.35">
      <c r="F1921" s="53"/>
      <c r="G1921" s="53"/>
      <c r="H1921" s="43"/>
      <c r="I1921" s="43"/>
    </row>
    <row r="1922" spans="6:9" x14ac:dyDescent="0.35">
      <c r="F1922" s="53"/>
      <c r="G1922" s="53"/>
      <c r="H1922" s="43"/>
      <c r="I1922" s="43"/>
    </row>
    <row r="1923" spans="6:9" x14ac:dyDescent="0.35">
      <c r="F1923" s="53"/>
      <c r="G1923" s="53"/>
      <c r="H1923" s="43"/>
      <c r="I1923" s="43"/>
    </row>
    <row r="1924" spans="6:9" x14ac:dyDescent="0.35">
      <c r="F1924" s="53"/>
      <c r="G1924" s="53"/>
      <c r="H1924" s="43"/>
      <c r="I1924" s="43"/>
    </row>
    <row r="1925" spans="6:9" x14ac:dyDescent="0.35">
      <c r="F1925" s="53"/>
      <c r="G1925" s="53"/>
      <c r="H1925" s="43"/>
      <c r="I1925" s="43"/>
    </row>
    <row r="1926" spans="6:9" x14ac:dyDescent="0.35">
      <c r="F1926" s="53"/>
      <c r="G1926" s="53"/>
      <c r="H1926" s="43"/>
      <c r="I1926" s="43"/>
    </row>
    <row r="1927" spans="6:9" x14ac:dyDescent="0.35">
      <c r="F1927" s="53"/>
      <c r="G1927" s="53"/>
      <c r="H1927" s="43"/>
      <c r="I1927" s="43"/>
    </row>
    <row r="1928" spans="6:9" x14ac:dyDescent="0.35">
      <c r="F1928" s="53"/>
      <c r="G1928" s="53"/>
      <c r="H1928" s="43"/>
      <c r="I1928" s="43"/>
    </row>
    <row r="1929" spans="6:9" x14ac:dyDescent="0.35">
      <c r="F1929" s="53"/>
      <c r="G1929" s="53"/>
      <c r="H1929" s="43"/>
      <c r="I1929" s="43"/>
    </row>
    <row r="1930" spans="6:9" x14ac:dyDescent="0.35">
      <c r="F1930" s="53"/>
      <c r="G1930" s="53"/>
      <c r="H1930" s="43"/>
      <c r="I1930" s="43"/>
    </row>
    <row r="1931" spans="6:9" x14ac:dyDescent="0.35">
      <c r="F1931" s="53"/>
      <c r="G1931" s="53"/>
      <c r="H1931" s="43"/>
      <c r="I1931" s="43"/>
    </row>
    <row r="1932" spans="6:9" x14ac:dyDescent="0.35">
      <c r="F1932" s="53"/>
      <c r="G1932" s="53"/>
      <c r="H1932" s="43"/>
      <c r="I1932" s="43"/>
    </row>
    <row r="1933" spans="6:9" x14ac:dyDescent="0.35">
      <c r="F1933" s="53"/>
      <c r="G1933" s="53"/>
      <c r="H1933" s="43"/>
      <c r="I1933" s="43"/>
    </row>
    <row r="1934" spans="6:9" x14ac:dyDescent="0.35">
      <c r="F1934" s="53"/>
      <c r="G1934" s="53"/>
      <c r="H1934" s="43"/>
      <c r="I1934" s="43"/>
    </row>
    <row r="1935" spans="6:9" x14ac:dyDescent="0.35">
      <c r="F1935" s="53"/>
      <c r="G1935" s="53"/>
      <c r="H1935" s="43"/>
      <c r="I1935" s="43"/>
    </row>
    <row r="1936" spans="6:9" x14ac:dyDescent="0.35">
      <c r="F1936" s="53"/>
      <c r="G1936" s="53"/>
      <c r="H1936" s="43"/>
      <c r="I1936" s="43"/>
    </row>
    <row r="1937" spans="6:9" x14ac:dyDescent="0.35">
      <c r="F1937" s="53"/>
      <c r="G1937" s="53"/>
      <c r="H1937" s="43"/>
      <c r="I1937" s="43"/>
    </row>
    <row r="1938" spans="6:9" x14ac:dyDescent="0.35">
      <c r="F1938" s="53"/>
      <c r="G1938" s="53"/>
      <c r="H1938" s="43"/>
      <c r="I1938" s="43"/>
    </row>
    <row r="1939" spans="6:9" x14ac:dyDescent="0.35">
      <c r="F1939" s="53"/>
      <c r="G1939" s="53"/>
      <c r="H1939" s="43"/>
      <c r="I1939" s="43"/>
    </row>
    <row r="1940" spans="6:9" x14ac:dyDescent="0.35">
      <c r="F1940" s="53"/>
      <c r="G1940" s="53"/>
      <c r="H1940" s="43"/>
      <c r="I1940" s="43"/>
    </row>
    <row r="1941" spans="6:9" x14ac:dyDescent="0.35">
      <c r="F1941" s="53"/>
      <c r="G1941" s="53"/>
      <c r="H1941" s="43"/>
      <c r="I1941" s="43"/>
    </row>
    <row r="1942" spans="6:9" x14ac:dyDescent="0.35">
      <c r="F1942" s="53"/>
      <c r="G1942" s="53"/>
      <c r="H1942" s="43"/>
      <c r="I1942" s="43"/>
    </row>
    <row r="1943" spans="6:9" x14ac:dyDescent="0.35">
      <c r="F1943" s="53"/>
      <c r="G1943" s="53"/>
      <c r="H1943" s="43"/>
      <c r="I1943" s="43"/>
    </row>
    <row r="1944" spans="6:9" x14ac:dyDescent="0.35">
      <c r="F1944" s="53"/>
      <c r="G1944" s="53"/>
      <c r="H1944" s="43"/>
      <c r="I1944" s="43"/>
    </row>
    <row r="1945" spans="6:9" x14ac:dyDescent="0.35">
      <c r="F1945" s="53"/>
      <c r="G1945" s="53"/>
      <c r="H1945" s="43"/>
      <c r="I1945" s="43"/>
    </row>
    <row r="1946" spans="6:9" x14ac:dyDescent="0.35">
      <c r="F1946" s="53"/>
      <c r="G1946" s="53"/>
      <c r="H1946" s="43"/>
      <c r="I1946" s="43"/>
    </row>
    <row r="1947" spans="6:9" x14ac:dyDescent="0.35">
      <c r="F1947" s="53"/>
      <c r="G1947" s="53"/>
      <c r="H1947" s="43"/>
      <c r="I1947" s="43"/>
    </row>
    <row r="1948" spans="6:9" x14ac:dyDescent="0.35">
      <c r="F1948" s="53"/>
      <c r="G1948" s="53"/>
      <c r="H1948" s="43"/>
      <c r="I1948" s="43"/>
    </row>
    <row r="1949" spans="6:9" x14ac:dyDescent="0.35">
      <c r="F1949" s="53"/>
      <c r="G1949" s="53"/>
      <c r="H1949" s="43"/>
      <c r="I1949" s="43"/>
    </row>
    <row r="1950" spans="6:9" x14ac:dyDescent="0.35">
      <c r="F1950" s="53"/>
      <c r="G1950" s="53"/>
      <c r="H1950" s="43"/>
      <c r="I1950" s="43"/>
    </row>
    <row r="1951" spans="6:9" x14ac:dyDescent="0.35">
      <c r="F1951" s="53"/>
      <c r="G1951" s="53"/>
      <c r="H1951" s="43"/>
      <c r="I1951" s="43"/>
    </row>
    <row r="1952" spans="6:9" x14ac:dyDescent="0.35">
      <c r="F1952" s="53"/>
      <c r="G1952" s="53"/>
      <c r="H1952" s="43"/>
      <c r="I1952" s="43"/>
    </row>
    <row r="1953" spans="6:9" x14ac:dyDescent="0.35">
      <c r="F1953" s="53"/>
      <c r="G1953" s="53"/>
      <c r="H1953" s="43"/>
      <c r="I1953" s="43"/>
    </row>
    <row r="1954" spans="6:9" x14ac:dyDescent="0.35">
      <c r="F1954" s="53"/>
      <c r="G1954" s="53"/>
      <c r="H1954" s="43"/>
      <c r="I1954" s="43"/>
    </row>
    <row r="1955" spans="6:9" x14ac:dyDescent="0.35">
      <c r="F1955" s="53"/>
      <c r="G1955" s="53"/>
      <c r="H1955" s="43"/>
      <c r="I1955" s="43"/>
    </row>
    <row r="1956" spans="6:9" x14ac:dyDescent="0.35">
      <c r="F1956" s="53"/>
      <c r="G1956" s="53"/>
      <c r="H1956" s="43"/>
      <c r="I1956" s="43"/>
    </row>
    <row r="1957" spans="6:9" x14ac:dyDescent="0.35">
      <c r="F1957" s="53"/>
      <c r="G1957" s="53"/>
      <c r="H1957" s="43"/>
      <c r="I1957" s="43"/>
    </row>
    <row r="1958" spans="6:9" x14ac:dyDescent="0.35">
      <c r="F1958" s="53"/>
      <c r="G1958" s="53"/>
      <c r="H1958" s="43"/>
      <c r="I1958" s="43"/>
    </row>
    <row r="1959" spans="6:9" x14ac:dyDescent="0.35">
      <c r="F1959" s="53"/>
      <c r="G1959" s="53"/>
      <c r="H1959" s="43"/>
      <c r="I1959" s="43"/>
    </row>
    <row r="1960" spans="6:9" x14ac:dyDescent="0.35">
      <c r="F1960" s="53"/>
      <c r="G1960" s="53"/>
      <c r="H1960" s="43"/>
      <c r="I1960" s="43"/>
    </row>
    <row r="1961" spans="6:9" x14ac:dyDescent="0.35">
      <c r="F1961" s="53"/>
      <c r="G1961" s="53"/>
      <c r="H1961" s="43"/>
      <c r="I1961" s="43"/>
    </row>
    <row r="1962" spans="6:9" x14ac:dyDescent="0.35">
      <c r="F1962" s="53"/>
      <c r="G1962" s="53"/>
      <c r="H1962" s="43"/>
      <c r="I1962" s="43"/>
    </row>
    <row r="1963" spans="6:9" x14ac:dyDescent="0.35">
      <c r="F1963" s="53"/>
      <c r="G1963" s="53"/>
      <c r="H1963" s="43"/>
      <c r="I1963" s="43"/>
    </row>
    <row r="1964" spans="6:9" x14ac:dyDescent="0.35">
      <c r="F1964" s="53"/>
      <c r="G1964" s="53"/>
      <c r="H1964" s="43"/>
      <c r="I1964" s="43"/>
    </row>
    <row r="1965" spans="6:9" x14ac:dyDescent="0.35">
      <c r="F1965" s="53"/>
      <c r="G1965" s="53"/>
      <c r="H1965" s="43"/>
      <c r="I1965" s="43"/>
    </row>
    <row r="1966" spans="6:9" x14ac:dyDescent="0.35">
      <c r="F1966" s="53"/>
      <c r="G1966" s="53"/>
      <c r="H1966" s="43"/>
      <c r="I1966" s="43"/>
    </row>
    <row r="1967" spans="6:9" x14ac:dyDescent="0.35">
      <c r="F1967" s="53"/>
      <c r="G1967" s="53"/>
      <c r="H1967" s="43"/>
      <c r="I1967" s="43"/>
    </row>
    <row r="1968" spans="6:9" x14ac:dyDescent="0.35">
      <c r="F1968" s="53"/>
      <c r="G1968" s="53"/>
      <c r="H1968" s="43"/>
      <c r="I1968" s="43"/>
    </row>
    <row r="1969" spans="6:9" x14ac:dyDescent="0.35">
      <c r="F1969" s="53"/>
      <c r="G1969" s="53"/>
      <c r="H1969" s="43"/>
      <c r="I1969" s="43"/>
    </row>
    <row r="1970" spans="6:9" x14ac:dyDescent="0.35">
      <c r="F1970" s="53"/>
      <c r="G1970" s="53"/>
      <c r="H1970" s="43"/>
      <c r="I1970" s="43"/>
    </row>
    <row r="1971" spans="6:9" x14ac:dyDescent="0.35">
      <c r="F1971" s="53"/>
      <c r="G1971" s="53"/>
      <c r="H1971" s="43"/>
      <c r="I1971" s="43"/>
    </row>
    <row r="1972" spans="6:9" x14ac:dyDescent="0.35">
      <c r="F1972" s="53"/>
      <c r="G1972" s="53"/>
      <c r="H1972" s="43"/>
      <c r="I1972" s="43"/>
    </row>
    <row r="1973" spans="6:9" x14ac:dyDescent="0.35">
      <c r="F1973" s="53"/>
      <c r="G1973" s="53"/>
      <c r="H1973" s="43"/>
      <c r="I1973" s="43"/>
    </row>
    <row r="1974" spans="6:9" x14ac:dyDescent="0.35">
      <c r="F1974" s="53"/>
      <c r="G1974" s="53"/>
      <c r="H1974" s="43"/>
      <c r="I1974" s="43"/>
    </row>
    <row r="1975" spans="6:9" x14ac:dyDescent="0.35">
      <c r="F1975" s="53"/>
      <c r="G1975" s="53"/>
      <c r="H1975" s="43"/>
      <c r="I1975" s="43"/>
    </row>
    <row r="1976" spans="6:9" x14ac:dyDescent="0.35">
      <c r="F1976" s="53"/>
      <c r="G1976" s="53"/>
      <c r="H1976" s="43"/>
      <c r="I1976" s="43"/>
    </row>
    <row r="1977" spans="6:9" x14ac:dyDescent="0.35">
      <c r="F1977" s="53"/>
      <c r="G1977" s="53"/>
      <c r="H1977" s="43"/>
      <c r="I1977" s="43"/>
    </row>
    <row r="1978" spans="6:9" x14ac:dyDescent="0.35">
      <c r="F1978" s="53"/>
      <c r="G1978" s="53"/>
      <c r="H1978" s="43"/>
      <c r="I1978" s="43"/>
    </row>
    <row r="1979" spans="6:9" x14ac:dyDescent="0.35">
      <c r="F1979" s="53"/>
      <c r="G1979" s="53"/>
      <c r="H1979" s="43"/>
      <c r="I1979" s="43"/>
    </row>
    <row r="1980" spans="6:9" x14ac:dyDescent="0.35">
      <c r="F1980" s="53"/>
      <c r="G1980" s="53"/>
      <c r="H1980" s="43"/>
      <c r="I1980" s="43"/>
    </row>
    <row r="1981" spans="6:9" x14ac:dyDescent="0.35">
      <c r="F1981" s="53"/>
      <c r="G1981" s="53"/>
      <c r="H1981" s="43"/>
      <c r="I1981" s="43"/>
    </row>
    <row r="1982" spans="6:9" x14ac:dyDescent="0.35">
      <c r="F1982" s="53"/>
      <c r="G1982" s="53"/>
      <c r="H1982" s="43"/>
      <c r="I1982" s="43"/>
    </row>
    <row r="1983" spans="6:9" x14ac:dyDescent="0.35">
      <c r="F1983" s="53"/>
      <c r="G1983" s="53"/>
      <c r="H1983" s="43"/>
      <c r="I1983" s="43"/>
    </row>
    <row r="1984" spans="6:9" x14ac:dyDescent="0.35">
      <c r="F1984" s="53"/>
      <c r="G1984" s="53"/>
      <c r="H1984" s="43"/>
      <c r="I1984" s="43"/>
    </row>
    <row r="1985" spans="6:9" x14ac:dyDescent="0.35">
      <c r="F1985" s="53"/>
      <c r="G1985" s="53"/>
      <c r="H1985" s="43"/>
      <c r="I1985" s="43"/>
    </row>
    <row r="1986" spans="6:9" x14ac:dyDescent="0.35">
      <c r="F1986" s="53"/>
      <c r="G1986" s="53"/>
      <c r="H1986" s="43"/>
      <c r="I1986" s="43"/>
    </row>
    <row r="1987" spans="6:9" x14ac:dyDescent="0.35">
      <c r="F1987" s="53"/>
      <c r="G1987" s="53"/>
      <c r="H1987" s="43"/>
      <c r="I1987" s="43"/>
    </row>
    <row r="1988" spans="6:9" x14ac:dyDescent="0.35">
      <c r="F1988" s="53"/>
      <c r="G1988" s="53"/>
      <c r="H1988" s="43"/>
      <c r="I1988" s="43"/>
    </row>
    <row r="1989" spans="6:9" x14ac:dyDescent="0.35">
      <c r="F1989" s="53"/>
      <c r="G1989" s="53"/>
      <c r="H1989" s="43"/>
      <c r="I1989" s="43"/>
    </row>
    <row r="1990" spans="6:9" x14ac:dyDescent="0.35">
      <c r="F1990" s="53"/>
      <c r="G1990" s="53"/>
      <c r="H1990" s="43"/>
      <c r="I1990" s="43"/>
    </row>
    <row r="1991" spans="6:9" x14ac:dyDescent="0.35">
      <c r="F1991" s="53"/>
      <c r="G1991" s="53"/>
      <c r="H1991" s="43"/>
      <c r="I1991" s="43"/>
    </row>
    <row r="1992" spans="6:9" x14ac:dyDescent="0.35">
      <c r="F1992" s="53"/>
      <c r="G1992" s="53"/>
      <c r="H1992" s="43"/>
      <c r="I1992" s="43"/>
    </row>
    <row r="1993" spans="6:9" x14ac:dyDescent="0.35">
      <c r="F1993" s="53"/>
      <c r="G1993" s="53"/>
      <c r="H1993" s="43"/>
      <c r="I1993" s="43"/>
    </row>
    <row r="1994" spans="6:9" x14ac:dyDescent="0.35">
      <c r="F1994" s="53"/>
      <c r="G1994" s="53"/>
      <c r="H1994" s="43"/>
      <c r="I1994" s="43"/>
    </row>
    <row r="1995" spans="6:9" x14ac:dyDescent="0.35">
      <c r="F1995" s="53"/>
      <c r="G1995" s="53"/>
      <c r="H1995" s="43"/>
      <c r="I1995" s="43"/>
    </row>
    <row r="1996" spans="6:9" x14ac:dyDescent="0.35">
      <c r="F1996" s="53"/>
      <c r="G1996" s="53"/>
      <c r="H1996" s="43"/>
      <c r="I1996" s="43"/>
    </row>
    <row r="1997" spans="6:9" x14ac:dyDescent="0.35">
      <c r="F1997" s="53"/>
      <c r="G1997" s="53"/>
      <c r="H1997" s="43"/>
      <c r="I1997" s="43"/>
    </row>
    <row r="1998" spans="6:9" x14ac:dyDescent="0.35">
      <c r="F1998" s="53"/>
      <c r="G1998" s="53"/>
      <c r="H1998" s="43"/>
      <c r="I1998" s="43"/>
    </row>
    <row r="1999" spans="6:9" x14ac:dyDescent="0.35">
      <c r="F1999" s="53"/>
      <c r="G1999" s="53"/>
      <c r="H1999" s="43"/>
      <c r="I1999" s="43"/>
    </row>
    <row r="2000" spans="6:9" x14ac:dyDescent="0.35">
      <c r="F2000" s="53"/>
      <c r="G2000" s="53"/>
      <c r="H2000" s="43"/>
      <c r="I2000" s="43"/>
    </row>
    <row r="2001" spans="6:9" x14ac:dyDescent="0.35">
      <c r="F2001" s="53"/>
      <c r="G2001" s="53"/>
      <c r="H2001" s="43"/>
      <c r="I2001" s="43"/>
    </row>
    <row r="2002" spans="6:9" x14ac:dyDescent="0.35">
      <c r="F2002" s="53"/>
      <c r="G2002" s="53"/>
      <c r="H2002" s="43"/>
      <c r="I2002" s="43"/>
    </row>
    <row r="2003" spans="6:9" x14ac:dyDescent="0.35">
      <c r="F2003" s="53"/>
      <c r="G2003" s="53"/>
      <c r="H2003" s="43"/>
      <c r="I2003" s="43"/>
    </row>
    <row r="2004" spans="6:9" x14ac:dyDescent="0.35">
      <c r="F2004" s="53"/>
      <c r="G2004" s="53"/>
      <c r="H2004" s="43"/>
      <c r="I2004" s="43"/>
    </row>
    <row r="2005" spans="6:9" x14ac:dyDescent="0.35">
      <c r="F2005" s="53"/>
      <c r="G2005" s="53"/>
      <c r="H2005" s="43"/>
      <c r="I2005" s="43"/>
    </row>
    <row r="2006" spans="6:9" x14ac:dyDescent="0.35">
      <c r="F2006" s="53"/>
      <c r="G2006" s="53"/>
      <c r="H2006" s="43"/>
      <c r="I2006" s="43"/>
    </row>
    <row r="2007" spans="6:9" x14ac:dyDescent="0.35">
      <c r="F2007" s="53"/>
      <c r="G2007" s="53"/>
      <c r="H2007" s="43"/>
      <c r="I2007" s="43"/>
    </row>
    <row r="2008" spans="6:9" x14ac:dyDescent="0.35">
      <c r="F2008" s="53"/>
      <c r="G2008" s="53"/>
      <c r="H2008" s="43"/>
      <c r="I2008" s="43"/>
    </row>
    <row r="2009" spans="6:9" x14ac:dyDescent="0.35">
      <c r="F2009" s="53"/>
      <c r="G2009" s="53"/>
      <c r="H2009" s="43"/>
      <c r="I2009" s="43"/>
    </row>
    <row r="2010" spans="6:9" x14ac:dyDescent="0.35">
      <c r="F2010" s="53"/>
      <c r="G2010" s="53"/>
      <c r="H2010" s="43"/>
      <c r="I2010" s="43"/>
    </row>
    <row r="2011" spans="6:9" x14ac:dyDescent="0.35">
      <c r="F2011" s="53"/>
      <c r="G2011" s="53"/>
      <c r="H2011" s="43"/>
      <c r="I2011" s="43"/>
    </row>
    <row r="2012" spans="6:9" x14ac:dyDescent="0.35">
      <c r="F2012" s="53"/>
      <c r="G2012" s="53"/>
      <c r="H2012" s="43"/>
      <c r="I2012" s="43"/>
    </row>
    <row r="2013" spans="6:9" x14ac:dyDescent="0.35">
      <c r="F2013" s="53"/>
      <c r="G2013" s="53"/>
      <c r="H2013" s="43"/>
      <c r="I2013" s="43"/>
    </row>
    <row r="2014" spans="6:9" x14ac:dyDescent="0.35">
      <c r="F2014" s="53"/>
      <c r="G2014" s="53"/>
      <c r="H2014" s="43"/>
      <c r="I2014" s="43"/>
    </row>
    <row r="2015" spans="6:9" x14ac:dyDescent="0.35">
      <c r="F2015" s="53"/>
      <c r="G2015" s="53"/>
      <c r="H2015" s="43"/>
      <c r="I2015" s="43"/>
    </row>
    <row r="2016" spans="6:9" x14ac:dyDescent="0.35">
      <c r="F2016" s="53"/>
      <c r="G2016" s="53"/>
      <c r="H2016" s="43"/>
      <c r="I2016" s="43"/>
    </row>
    <row r="2017" spans="6:9" x14ac:dyDescent="0.35">
      <c r="F2017" s="53"/>
      <c r="G2017" s="53"/>
      <c r="H2017" s="43"/>
      <c r="I2017" s="43"/>
    </row>
    <row r="2018" spans="6:9" x14ac:dyDescent="0.35">
      <c r="F2018" s="53"/>
      <c r="G2018" s="53"/>
      <c r="H2018" s="43"/>
      <c r="I2018" s="43"/>
    </row>
    <row r="2019" spans="6:9" x14ac:dyDescent="0.35">
      <c r="F2019" s="53"/>
      <c r="G2019" s="53"/>
      <c r="H2019" s="43"/>
      <c r="I2019" s="43"/>
    </row>
    <row r="2020" spans="6:9" x14ac:dyDescent="0.35">
      <c r="F2020" s="53"/>
      <c r="G2020" s="53"/>
      <c r="H2020" s="43"/>
      <c r="I2020" s="43"/>
    </row>
    <row r="2021" spans="6:9" x14ac:dyDescent="0.35">
      <c r="F2021" s="53"/>
      <c r="G2021" s="53"/>
      <c r="H2021" s="43"/>
      <c r="I2021" s="43"/>
    </row>
    <row r="2022" spans="6:9" x14ac:dyDescent="0.35">
      <c r="F2022" s="53"/>
      <c r="G2022" s="53"/>
      <c r="H2022" s="43"/>
      <c r="I2022" s="43"/>
    </row>
    <row r="2023" spans="6:9" x14ac:dyDescent="0.35">
      <c r="F2023" s="53"/>
      <c r="G2023" s="53"/>
      <c r="H2023" s="43"/>
      <c r="I2023" s="43"/>
    </row>
    <row r="2024" spans="6:9" x14ac:dyDescent="0.35">
      <c r="F2024" s="53"/>
      <c r="G2024" s="53"/>
      <c r="H2024" s="43"/>
      <c r="I2024" s="43"/>
    </row>
    <row r="2025" spans="6:9" x14ac:dyDescent="0.35">
      <c r="F2025" s="53"/>
      <c r="G2025" s="53"/>
      <c r="H2025" s="43"/>
      <c r="I2025" s="43"/>
    </row>
    <row r="2026" spans="6:9" x14ac:dyDescent="0.35">
      <c r="F2026" s="53"/>
      <c r="G2026" s="53"/>
      <c r="H2026" s="43"/>
      <c r="I2026" s="43"/>
    </row>
    <row r="2027" spans="6:9" x14ac:dyDescent="0.35">
      <c r="F2027" s="53"/>
      <c r="G2027" s="53"/>
      <c r="H2027" s="43"/>
      <c r="I2027" s="43"/>
    </row>
    <row r="2028" spans="6:9" x14ac:dyDescent="0.35">
      <c r="F2028" s="53"/>
      <c r="G2028" s="53"/>
      <c r="H2028" s="43"/>
      <c r="I2028" s="43"/>
    </row>
    <row r="2029" spans="6:9" x14ac:dyDescent="0.35">
      <c r="F2029" s="53"/>
      <c r="G2029" s="53"/>
      <c r="H2029" s="43"/>
      <c r="I2029" s="43"/>
    </row>
    <row r="2030" spans="6:9" x14ac:dyDescent="0.35">
      <c r="F2030" s="53"/>
      <c r="G2030" s="53"/>
      <c r="H2030" s="43"/>
      <c r="I2030" s="43"/>
    </row>
    <row r="2031" spans="6:9" x14ac:dyDescent="0.35">
      <c r="F2031" s="53"/>
      <c r="G2031" s="53"/>
      <c r="H2031" s="43"/>
      <c r="I2031" s="43"/>
    </row>
    <row r="2032" spans="6:9" x14ac:dyDescent="0.35">
      <c r="F2032" s="53"/>
      <c r="G2032" s="53"/>
      <c r="H2032" s="43"/>
      <c r="I2032" s="43"/>
    </row>
    <row r="2033" spans="6:9" x14ac:dyDescent="0.35">
      <c r="F2033" s="53"/>
      <c r="G2033" s="53"/>
      <c r="H2033" s="43"/>
      <c r="I2033" s="43"/>
    </row>
    <row r="2034" spans="6:9" x14ac:dyDescent="0.35">
      <c r="F2034" s="53"/>
      <c r="G2034" s="53"/>
      <c r="H2034" s="43"/>
      <c r="I2034" s="43"/>
    </row>
    <row r="2035" spans="6:9" x14ac:dyDescent="0.35">
      <c r="F2035" s="53"/>
      <c r="G2035" s="53"/>
      <c r="H2035" s="43"/>
      <c r="I2035" s="43"/>
    </row>
    <row r="2036" spans="6:9" x14ac:dyDescent="0.35">
      <c r="F2036" s="53"/>
      <c r="G2036" s="53"/>
      <c r="H2036" s="43"/>
      <c r="I2036" s="43"/>
    </row>
    <row r="2037" spans="6:9" x14ac:dyDescent="0.35">
      <c r="F2037" s="53"/>
      <c r="G2037" s="53"/>
      <c r="H2037" s="43"/>
      <c r="I2037" s="43"/>
    </row>
    <row r="2038" spans="6:9" x14ac:dyDescent="0.35">
      <c r="F2038" s="53"/>
      <c r="G2038" s="53"/>
      <c r="H2038" s="43"/>
      <c r="I2038" s="43"/>
    </row>
    <row r="2039" spans="6:9" x14ac:dyDescent="0.35">
      <c r="F2039" s="53"/>
      <c r="G2039" s="53"/>
      <c r="H2039" s="43"/>
      <c r="I2039" s="43"/>
    </row>
    <row r="2040" spans="6:9" x14ac:dyDescent="0.35">
      <c r="F2040" s="53"/>
      <c r="G2040" s="53"/>
      <c r="H2040" s="43"/>
      <c r="I2040" s="43"/>
    </row>
    <row r="2041" spans="6:9" x14ac:dyDescent="0.35">
      <c r="F2041" s="53"/>
      <c r="G2041" s="53"/>
      <c r="H2041" s="43"/>
      <c r="I2041" s="43"/>
    </row>
    <row r="2042" spans="6:9" x14ac:dyDescent="0.35">
      <c r="F2042" s="53"/>
      <c r="G2042" s="53"/>
      <c r="H2042" s="43"/>
      <c r="I2042" s="43"/>
    </row>
    <row r="2043" spans="6:9" x14ac:dyDescent="0.35">
      <c r="F2043" s="53"/>
      <c r="G2043" s="53"/>
      <c r="H2043" s="43"/>
      <c r="I2043" s="43"/>
    </row>
    <row r="2044" spans="6:9" x14ac:dyDescent="0.35">
      <c r="F2044" s="53"/>
      <c r="G2044" s="53"/>
      <c r="H2044" s="43"/>
      <c r="I2044" s="43"/>
    </row>
    <row r="2045" spans="6:9" x14ac:dyDescent="0.35">
      <c r="F2045" s="53"/>
      <c r="G2045" s="53"/>
      <c r="H2045" s="43"/>
      <c r="I2045" s="43"/>
    </row>
    <row r="2046" spans="6:9" x14ac:dyDescent="0.35">
      <c r="F2046" s="53"/>
      <c r="G2046" s="53"/>
      <c r="H2046" s="43"/>
      <c r="I2046" s="43"/>
    </row>
    <row r="2047" spans="6:9" x14ac:dyDescent="0.35">
      <c r="F2047" s="53"/>
      <c r="G2047" s="53"/>
      <c r="H2047" s="43"/>
      <c r="I2047" s="43"/>
    </row>
    <row r="2048" spans="6:9" x14ac:dyDescent="0.35">
      <c r="F2048" s="53"/>
      <c r="G2048" s="53"/>
      <c r="H2048" s="43"/>
      <c r="I2048" s="43"/>
    </row>
    <row r="2049" spans="6:9" x14ac:dyDescent="0.35">
      <c r="F2049" s="53"/>
      <c r="G2049" s="53"/>
      <c r="H2049" s="43"/>
      <c r="I2049" s="43"/>
    </row>
    <row r="2050" spans="6:9" x14ac:dyDescent="0.35">
      <c r="F2050" s="53"/>
      <c r="G2050" s="53"/>
      <c r="H2050" s="43"/>
      <c r="I2050" s="43"/>
    </row>
    <row r="2051" spans="6:9" x14ac:dyDescent="0.35">
      <c r="F2051" s="53"/>
      <c r="G2051" s="53"/>
      <c r="H2051" s="43"/>
      <c r="I2051" s="43"/>
    </row>
    <row r="2052" spans="6:9" x14ac:dyDescent="0.35">
      <c r="F2052" s="53"/>
      <c r="G2052" s="53"/>
      <c r="H2052" s="43"/>
      <c r="I2052" s="43"/>
    </row>
    <row r="2053" spans="6:9" x14ac:dyDescent="0.35">
      <c r="F2053" s="53"/>
      <c r="G2053" s="53"/>
      <c r="H2053" s="43"/>
      <c r="I2053" s="43"/>
    </row>
    <row r="2054" spans="6:9" x14ac:dyDescent="0.35">
      <c r="F2054" s="53"/>
      <c r="G2054" s="53"/>
      <c r="H2054" s="43"/>
      <c r="I2054" s="43"/>
    </row>
    <row r="2055" spans="6:9" x14ac:dyDescent="0.35">
      <c r="F2055" s="53"/>
      <c r="G2055" s="53"/>
      <c r="H2055" s="43"/>
      <c r="I2055" s="43"/>
    </row>
    <row r="2056" spans="6:9" x14ac:dyDescent="0.35">
      <c r="F2056" s="53"/>
      <c r="G2056" s="53"/>
      <c r="H2056" s="43"/>
      <c r="I2056" s="43"/>
    </row>
    <row r="2057" spans="6:9" x14ac:dyDescent="0.35">
      <c r="F2057" s="53"/>
      <c r="G2057" s="53"/>
      <c r="H2057" s="43"/>
      <c r="I2057" s="43"/>
    </row>
    <row r="2058" spans="6:9" x14ac:dyDescent="0.35">
      <c r="F2058" s="53"/>
      <c r="G2058" s="53"/>
      <c r="H2058" s="43"/>
      <c r="I2058" s="43"/>
    </row>
    <row r="2059" spans="6:9" x14ac:dyDescent="0.35">
      <c r="F2059" s="53"/>
      <c r="G2059" s="53"/>
      <c r="H2059" s="43"/>
      <c r="I2059" s="43"/>
    </row>
    <row r="2060" spans="6:9" x14ac:dyDescent="0.35">
      <c r="F2060" s="53"/>
      <c r="G2060" s="53"/>
      <c r="H2060" s="43"/>
      <c r="I2060" s="43"/>
    </row>
    <row r="2061" spans="6:9" x14ac:dyDescent="0.35">
      <c r="F2061" s="53"/>
      <c r="G2061" s="53"/>
      <c r="H2061" s="43"/>
      <c r="I2061" s="43"/>
    </row>
    <row r="2062" spans="6:9" x14ac:dyDescent="0.35">
      <c r="F2062" s="53"/>
      <c r="G2062" s="53"/>
      <c r="H2062" s="43"/>
      <c r="I2062" s="43"/>
    </row>
    <row r="2063" spans="6:9" x14ac:dyDescent="0.35">
      <c r="F2063" s="53"/>
      <c r="G2063" s="53"/>
      <c r="H2063" s="43"/>
      <c r="I2063" s="43"/>
    </row>
    <row r="2064" spans="6:9" x14ac:dyDescent="0.35">
      <c r="F2064" s="53"/>
      <c r="G2064" s="53"/>
      <c r="H2064" s="43"/>
      <c r="I2064" s="43"/>
    </row>
    <row r="2065" spans="6:9" x14ac:dyDescent="0.35">
      <c r="F2065" s="53"/>
      <c r="G2065" s="53"/>
      <c r="H2065" s="43"/>
      <c r="I2065" s="43"/>
    </row>
    <row r="2066" spans="6:9" x14ac:dyDescent="0.35">
      <c r="F2066" s="53"/>
      <c r="G2066" s="53"/>
      <c r="H2066" s="43"/>
      <c r="I2066" s="43"/>
    </row>
    <row r="2067" spans="6:9" x14ac:dyDescent="0.35">
      <c r="F2067" s="53"/>
      <c r="G2067" s="53"/>
      <c r="H2067" s="43"/>
      <c r="I2067" s="43"/>
    </row>
    <row r="2068" spans="6:9" x14ac:dyDescent="0.35">
      <c r="F2068" s="53"/>
      <c r="G2068" s="53"/>
      <c r="H2068" s="43"/>
      <c r="I2068" s="43"/>
    </row>
    <row r="2069" spans="6:9" x14ac:dyDescent="0.35">
      <c r="F2069" s="53"/>
      <c r="G2069" s="53"/>
      <c r="H2069" s="43"/>
      <c r="I2069" s="43"/>
    </row>
    <row r="2070" spans="6:9" x14ac:dyDescent="0.35">
      <c r="F2070" s="53"/>
      <c r="G2070" s="53"/>
      <c r="H2070" s="43"/>
      <c r="I2070" s="43"/>
    </row>
    <row r="2071" spans="6:9" x14ac:dyDescent="0.35">
      <c r="F2071" s="53"/>
      <c r="G2071" s="53"/>
      <c r="H2071" s="43"/>
      <c r="I2071" s="43"/>
    </row>
    <row r="2072" spans="6:9" x14ac:dyDescent="0.35">
      <c r="F2072" s="53"/>
      <c r="G2072" s="53"/>
      <c r="H2072" s="43"/>
      <c r="I2072" s="43"/>
    </row>
    <row r="2073" spans="6:9" x14ac:dyDescent="0.35">
      <c r="F2073" s="53"/>
      <c r="G2073" s="53"/>
      <c r="H2073" s="43"/>
      <c r="I2073" s="43"/>
    </row>
    <row r="2074" spans="6:9" x14ac:dyDescent="0.35">
      <c r="F2074" s="53"/>
      <c r="G2074" s="53"/>
      <c r="H2074" s="43"/>
      <c r="I2074" s="43"/>
    </row>
    <row r="2075" spans="6:9" x14ac:dyDescent="0.35">
      <c r="F2075" s="53"/>
      <c r="G2075" s="53"/>
      <c r="H2075" s="43"/>
      <c r="I2075" s="43"/>
    </row>
    <row r="2076" spans="6:9" x14ac:dyDescent="0.35">
      <c r="F2076" s="53"/>
      <c r="G2076" s="53"/>
      <c r="H2076" s="43"/>
      <c r="I2076" s="43"/>
    </row>
    <row r="2077" spans="6:9" x14ac:dyDescent="0.35">
      <c r="F2077" s="53"/>
      <c r="G2077" s="53"/>
      <c r="H2077" s="43"/>
      <c r="I2077" s="43"/>
    </row>
    <row r="2078" spans="6:9" x14ac:dyDescent="0.35">
      <c r="F2078" s="53"/>
      <c r="G2078" s="53"/>
      <c r="H2078" s="43"/>
      <c r="I2078" s="43"/>
    </row>
    <row r="2079" spans="6:9" x14ac:dyDescent="0.35">
      <c r="F2079" s="53"/>
      <c r="G2079" s="53"/>
      <c r="H2079" s="43"/>
      <c r="I2079" s="43"/>
    </row>
    <row r="2080" spans="6:9" x14ac:dyDescent="0.35">
      <c r="F2080" s="53"/>
      <c r="G2080" s="53"/>
      <c r="H2080" s="43"/>
      <c r="I2080" s="43"/>
    </row>
    <row r="2081" spans="6:9" x14ac:dyDescent="0.35">
      <c r="F2081" s="53"/>
      <c r="G2081" s="53"/>
      <c r="H2081" s="43"/>
      <c r="I2081" s="43"/>
    </row>
    <row r="2082" spans="6:9" x14ac:dyDescent="0.35">
      <c r="F2082" s="53"/>
      <c r="G2082" s="53"/>
      <c r="H2082" s="43"/>
      <c r="I2082" s="43"/>
    </row>
    <row r="2083" spans="6:9" x14ac:dyDescent="0.35">
      <c r="F2083" s="53"/>
      <c r="G2083" s="53"/>
      <c r="H2083" s="43"/>
      <c r="I2083" s="43"/>
    </row>
    <row r="2084" spans="6:9" x14ac:dyDescent="0.35">
      <c r="F2084" s="53"/>
      <c r="G2084" s="53"/>
      <c r="H2084" s="43"/>
      <c r="I2084" s="43"/>
    </row>
    <row r="2085" spans="6:9" x14ac:dyDescent="0.35">
      <c r="F2085" s="53"/>
      <c r="G2085" s="53"/>
      <c r="H2085" s="43"/>
      <c r="I2085" s="43"/>
    </row>
    <row r="2086" spans="6:9" x14ac:dyDescent="0.35">
      <c r="F2086" s="53"/>
      <c r="G2086" s="53"/>
      <c r="H2086" s="43"/>
      <c r="I2086" s="43"/>
    </row>
    <row r="2087" spans="6:9" x14ac:dyDescent="0.35">
      <c r="F2087" s="53"/>
      <c r="G2087" s="53"/>
      <c r="H2087" s="43"/>
      <c r="I2087" s="43"/>
    </row>
    <row r="2088" spans="6:9" x14ac:dyDescent="0.35">
      <c r="F2088" s="53"/>
      <c r="G2088" s="53"/>
      <c r="H2088" s="43"/>
      <c r="I2088" s="43"/>
    </row>
    <row r="2089" spans="6:9" x14ac:dyDescent="0.35">
      <c r="F2089" s="53"/>
      <c r="G2089" s="53"/>
      <c r="H2089" s="43"/>
      <c r="I2089" s="43"/>
    </row>
    <row r="2090" spans="6:9" x14ac:dyDescent="0.35">
      <c r="F2090" s="53"/>
      <c r="G2090" s="53"/>
      <c r="H2090" s="43"/>
      <c r="I2090" s="43"/>
    </row>
    <row r="2091" spans="6:9" x14ac:dyDescent="0.35">
      <c r="F2091" s="53"/>
      <c r="G2091" s="53"/>
      <c r="H2091" s="43"/>
      <c r="I2091" s="43"/>
    </row>
    <row r="2092" spans="6:9" x14ac:dyDescent="0.35">
      <c r="F2092" s="53"/>
      <c r="G2092" s="53"/>
      <c r="H2092" s="43"/>
      <c r="I2092" s="43"/>
    </row>
    <row r="2093" spans="6:9" x14ac:dyDescent="0.35">
      <c r="F2093" s="53"/>
      <c r="G2093" s="53"/>
      <c r="H2093" s="43"/>
      <c r="I2093" s="43"/>
    </row>
    <row r="2094" spans="6:9" x14ac:dyDescent="0.35">
      <c r="F2094" s="53"/>
      <c r="G2094" s="53"/>
      <c r="H2094" s="43"/>
      <c r="I2094" s="43"/>
    </row>
    <row r="2095" spans="6:9" x14ac:dyDescent="0.35">
      <c r="F2095" s="53"/>
      <c r="G2095" s="53"/>
      <c r="H2095" s="43"/>
      <c r="I2095" s="43"/>
    </row>
    <row r="2096" spans="6:9" x14ac:dyDescent="0.35">
      <c r="F2096" s="53"/>
      <c r="G2096" s="53"/>
      <c r="H2096" s="43"/>
      <c r="I2096" s="43"/>
    </row>
    <row r="2097" spans="6:9" x14ac:dyDescent="0.35">
      <c r="F2097" s="53"/>
      <c r="G2097" s="53"/>
      <c r="H2097" s="43"/>
      <c r="I2097" s="43"/>
    </row>
    <row r="2098" spans="6:9" x14ac:dyDescent="0.35">
      <c r="F2098" s="53"/>
      <c r="G2098" s="53"/>
      <c r="H2098" s="43"/>
      <c r="I2098" s="43"/>
    </row>
    <row r="2099" spans="6:9" x14ac:dyDescent="0.35">
      <c r="F2099" s="53"/>
      <c r="G2099" s="53"/>
      <c r="H2099" s="43"/>
      <c r="I2099" s="43"/>
    </row>
    <row r="2100" spans="6:9" x14ac:dyDescent="0.35">
      <c r="F2100" s="53"/>
      <c r="G2100" s="53"/>
      <c r="H2100" s="43"/>
      <c r="I2100" s="43"/>
    </row>
    <row r="2101" spans="6:9" x14ac:dyDescent="0.35">
      <c r="F2101" s="53"/>
      <c r="G2101" s="53"/>
      <c r="H2101" s="43"/>
      <c r="I2101" s="43"/>
    </row>
    <row r="2102" spans="6:9" x14ac:dyDescent="0.35">
      <c r="F2102" s="53"/>
      <c r="G2102" s="53"/>
      <c r="H2102" s="43"/>
      <c r="I2102" s="43"/>
    </row>
    <row r="2103" spans="6:9" x14ac:dyDescent="0.35">
      <c r="F2103" s="53"/>
      <c r="G2103" s="53"/>
      <c r="H2103" s="43"/>
      <c r="I2103" s="43"/>
    </row>
    <row r="2104" spans="6:9" x14ac:dyDescent="0.35">
      <c r="F2104" s="53"/>
      <c r="G2104" s="53"/>
      <c r="H2104" s="43"/>
      <c r="I2104" s="43"/>
    </row>
    <row r="2105" spans="6:9" x14ac:dyDescent="0.35">
      <c r="F2105" s="53"/>
      <c r="G2105" s="53"/>
      <c r="H2105" s="43"/>
      <c r="I2105" s="43"/>
    </row>
    <row r="2106" spans="6:9" x14ac:dyDescent="0.35">
      <c r="F2106" s="53"/>
      <c r="G2106" s="53"/>
      <c r="H2106" s="43"/>
      <c r="I2106" s="43"/>
    </row>
    <row r="2107" spans="6:9" x14ac:dyDescent="0.35">
      <c r="F2107" s="53"/>
      <c r="G2107" s="53"/>
      <c r="H2107" s="43"/>
      <c r="I2107" s="43"/>
    </row>
    <row r="2108" spans="6:9" x14ac:dyDescent="0.35">
      <c r="F2108" s="53"/>
      <c r="G2108" s="53"/>
      <c r="H2108" s="43"/>
      <c r="I2108" s="43"/>
    </row>
    <row r="2109" spans="6:9" x14ac:dyDescent="0.35">
      <c r="F2109" s="53"/>
      <c r="G2109" s="53"/>
      <c r="H2109" s="43"/>
      <c r="I2109" s="43"/>
    </row>
    <row r="2110" spans="6:9" x14ac:dyDescent="0.35">
      <c r="F2110" s="53"/>
      <c r="G2110" s="53"/>
      <c r="H2110" s="43"/>
      <c r="I2110" s="43"/>
    </row>
    <row r="2111" spans="6:9" x14ac:dyDescent="0.35">
      <c r="F2111" s="53"/>
      <c r="G2111" s="53"/>
      <c r="H2111" s="43"/>
      <c r="I2111" s="43"/>
    </row>
    <row r="2112" spans="6:9" x14ac:dyDescent="0.35">
      <c r="F2112" s="53"/>
      <c r="G2112" s="53"/>
      <c r="H2112" s="43"/>
      <c r="I2112" s="43"/>
    </row>
    <row r="2113" spans="6:9" x14ac:dyDescent="0.35">
      <c r="F2113" s="53"/>
      <c r="G2113" s="53"/>
      <c r="H2113" s="43"/>
      <c r="I2113" s="43"/>
    </row>
    <row r="2114" spans="6:9" x14ac:dyDescent="0.35">
      <c r="F2114" s="53"/>
      <c r="G2114" s="53"/>
      <c r="H2114" s="43"/>
      <c r="I2114" s="43"/>
    </row>
    <row r="2115" spans="6:9" x14ac:dyDescent="0.35">
      <c r="F2115" s="53"/>
      <c r="G2115" s="53"/>
      <c r="H2115" s="43"/>
      <c r="I2115" s="43"/>
    </row>
    <row r="2116" spans="6:9" x14ac:dyDescent="0.35">
      <c r="F2116" s="53"/>
      <c r="G2116" s="53"/>
      <c r="H2116" s="43"/>
      <c r="I2116" s="43"/>
    </row>
    <row r="2117" spans="6:9" x14ac:dyDescent="0.35">
      <c r="F2117" s="53"/>
      <c r="G2117" s="53"/>
      <c r="H2117" s="43"/>
      <c r="I2117" s="43"/>
    </row>
    <row r="2118" spans="6:9" x14ac:dyDescent="0.35">
      <c r="F2118" s="53"/>
      <c r="G2118" s="53"/>
      <c r="H2118" s="43"/>
      <c r="I2118" s="43"/>
    </row>
    <row r="2119" spans="6:9" x14ac:dyDescent="0.35">
      <c r="F2119" s="53"/>
      <c r="G2119" s="53"/>
      <c r="H2119" s="43"/>
      <c r="I2119" s="43"/>
    </row>
    <row r="2120" spans="6:9" x14ac:dyDescent="0.35">
      <c r="F2120" s="53"/>
      <c r="G2120" s="53"/>
      <c r="H2120" s="43"/>
      <c r="I2120" s="43"/>
    </row>
    <row r="2121" spans="6:9" x14ac:dyDescent="0.35">
      <c r="F2121" s="53"/>
      <c r="G2121" s="53"/>
      <c r="H2121" s="43"/>
      <c r="I2121" s="43"/>
    </row>
    <row r="2122" spans="6:9" x14ac:dyDescent="0.35">
      <c r="F2122" s="53"/>
      <c r="G2122" s="53"/>
      <c r="H2122" s="43"/>
      <c r="I2122" s="43"/>
    </row>
    <row r="2123" spans="6:9" x14ac:dyDescent="0.35">
      <c r="F2123" s="53"/>
      <c r="G2123" s="53"/>
      <c r="H2123" s="43"/>
      <c r="I2123" s="43"/>
    </row>
    <row r="2124" spans="6:9" x14ac:dyDescent="0.35">
      <c r="F2124" s="53"/>
      <c r="G2124" s="53"/>
      <c r="H2124" s="43"/>
      <c r="I2124" s="43"/>
    </row>
    <row r="2125" spans="6:9" x14ac:dyDescent="0.35">
      <c r="F2125" s="53"/>
      <c r="G2125" s="53"/>
      <c r="H2125" s="43"/>
      <c r="I2125" s="43"/>
    </row>
    <row r="2126" spans="6:9" x14ac:dyDescent="0.35">
      <c r="F2126" s="53"/>
      <c r="G2126" s="53"/>
      <c r="H2126" s="43"/>
      <c r="I2126" s="43"/>
    </row>
    <row r="2127" spans="6:9" x14ac:dyDescent="0.35">
      <c r="F2127" s="53"/>
      <c r="G2127" s="53"/>
      <c r="H2127" s="43"/>
      <c r="I2127" s="43"/>
    </row>
    <row r="2128" spans="6:9" x14ac:dyDescent="0.35">
      <c r="F2128" s="53"/>
      <c r="G2128" s="53"/>
      <c r="H2128" s="43"/>
      <c r="I2128" s="43"/>
    </row>
    <row r="2129" spans="6:9" x14ac:dyDescent="0.35">
      <c r="F2129" s="53"/>
      <c r="G2129" s="53"/>
      <c r="H2129" s="43"/>
      <c r="I2129" s="43"/>
    </row>
    <row r="2130" spans="6:9" x14ac:dyDescent="0.35">
      <c r="F2130" s="53"/>
      <c r="G2130" s="53"/>
      <c r="H2130" s="43"/>
      <c r="I2130" s="43"/>
    </row>
    <row r="2131" spans="6:9" x14ac:dyDescent="0.35">
      <c r="F2131" s="53"/>
      <c r="G2131" s="53"/>
      <c r="H2131" s="43"/>
      <c r="I2131" s="43"/>
    </row>
    <row r="2132" spans="6:9" x14ac:dyDescent="0.35">
      <c r="F2132" s="53"/>
      <c r="G2132" s="53"/>
      <c r="H2132" s="43"/>
      <c r="I2132" s="43"/>
    </row>
    <row r="2133" spans="6:9" x14ac:dyDescent="0.35">
      <c r="F2133" s="53"/>
      <c r="G2133" s="53"/>
      <c r="H2133" s="43"/>
      <c r="I2133" s="43"/>
    </row>
    <row r="2134" spans="6:9" x14ac:dyDescent="0.35">
      <c r="F2134" s="53"/>
      <c r="G2134" s="53"/>
      <c r="H2134" s="43"/>
      <c r="I2134" s="43"/>
    </row>
    <row r="2135" spans="6:9" x14ac:dyDescent="0.35">
      <c r="F2135" s="53"/>
      <c r="G2135" s="53"/>
      <c r="H2135" s="43"/>
      <c r="I2135" s="43"/>
    </row>
    <row r="2136" spans="6:9" x14ac:dyDescent="0.35">
      <c r="F2136" s="53"/>
      <c r="G2136" s="53"/>
      <c r="H2136" s="43"/>
      <c r="I2136" s="43"/>
    </row>
    <row r="2137" spans="6:9" x14ac:dyDescent="0.35">
      <c r="F2137" s="53"/>
      <c r="G2137" s="53"/>
      <c r="H2137" s="43"/>
      <c r="I2137" s="43"/>
    </row>
    <row r="2138" spans="6:9" x14ac:dyDescent="0.35">
      <c r="F2138" s="53"/>
      <c r="G2138" s="53"/>
      <c r="H2138" s="43"/>
      <c r="I2138" s="43"/>
    </row>
    <row r="2139" spans="6:9" x14ac:dyDescent="0.35">
      <c r="F2139" s="53"/>
      <c r="G2139" s="53"/>
      <c r="H2139" s="43"/>
      <c r="I2139" s="43"/>
    </row>
    <row r="2140" spans="6:9" x14ac:dyDescent="0.35">
      <c r="F2140" s="53"/>
      <c r="G2140" s="53"/>
      <c r="H2140" s="43"/>
      <c r="I2140" s="43"/>
    </row>
    <row r="2141" spans="6:9" x14ac:dyDescent="0.35">
      <c r="F2141" s="53"/>
      <c r="G2141" s="53"/>
      <c r="H2141" s="43"/>
      <c r="I2141" s="43"/>
    </row>
    <row r="2142" spans="6:9" x14ac:dyDescent="0.35">
      <c r="F2142" s="53"/>
      <c r="G2142" s="53"/>
      <c r="H2142" s="43"/>
      <c r="I2142" s="43"/>
    </row>
    <row r="2143" spans="6:9" x14ac:dyDescent="0.35">
      <c r="F2143" s="53"/>
      <c r="G2143" s="53"/>
      <c r="H2143" s="43"/>
      <c r="I2143" s="43"/>
    </row>
    <row r="2144" spans="6:9" x14ac:dyDescent="0.35">
      <c r="F2144" s="53"/>
      <c r="G2144" s="53"/>
      <c r="H2144" s="43"/>
      <c r="I2144" s="43"/>
    </row>
    <row r="2145" spans="6:9" x14ac:dyDescent="0.35">
      <c r="F2145" s="53"/>
      <c r="G2145" s="53"/>
      <c r="H2145" s="43"/>
      <c r="I2145" s="43"/>
    </row>
    <row r="2146" spans="6:9" x14ac:dyDescent="0.35">
      <c r="F2146" s="53"/>
      <c r="G2146" s="53"/>
      <c r="H2146" s="43"/>
      <c r="I2146" s="43"/>
    </row>
    <row r="2147" spans="6:9" x14ac:dyDescent="0.35">
      <c r="F2147" s="53"/>
      <c r="G2147" s="53"/>
      <c r="H2147" s="43"/>
      <c r="I2147" s="43"/>
    </row>
    <row r="2148" spans="6:9" x14ac:dyDescent="0.35">
      <c r="F2148" s="53"/>
      <c r="G2148" s="53"/>
      <c r="H2148" s="43"/>
      <c r="I2148" s="43"/>
    </row>
    <row r="2149" spans="6:9" x14ac:dyDescent="0.35">
      <c r="F2149" s="53"/>
      <c r="G2149" s="53"/>
      <c r="H2149" s="43"/>
      <c r="I2149" s="43"/>
    </row>
    <row r="2150" spans="6:9" x14ac:dyDescent="0.35">
      <c r="F2150" s="53"/>
      <c r="G2150" s="53"/>
      <c r="H2150" s="43"/>
      <c r="I2150" s="43"/>
    </row>
    <row r="2151" spans="6:9" x14ac:dyDescent="0.35">
      <c r="F2151" s="53"/>
      <c r="G2151" s="53"/>
      <c r="H2151" s="43"/>
      <c r="I2151" s="43"/>
    </row>
    <row r="2152" spans="6:9" x14ac:dyDescent="0.35">
      <c r="F2152" s="53"/>
      <c r="G2152" s="53"/>
      <c r="H2152" s="43"/>
      <c r="I2152" s="43"/>
    </row>
    <row r="2153" spans="6:9" x14ac:dyDescent="0.35">
      <c r="F2153" s="53"/>
      <c r="G2153" s="53"/>
      <c r="H2153" s="43"/>
      <c r="I2153" s="43"/>
    </row>
    <row r="2154" spans="6:9" x14ac:dyDescent="0.35">
      <c r="F2154" s="53"/>
      <c r="G2154" s="53"/>
      <c r="H2154" s="43"/>
      <c r="I2154" s="43"/>
    </row>
    <row r="2155" spans="6:9" x14ac:dyDescent="0.35">
      <c r="F2155" s="53"/>
      <c r="G2155" s="53"/>
      <c r="H2155" s="43"/>
      <c r="I2155" s="43"/>
    </row>
    <row r="2156" spans="6:9" x14ac:dyDescent="0.35">
      <c r="F2156" s="53"/>
      <c r="G2156" s="53"/>
      <c r="H2156" s="43"/>
      <c r="I2156" s="43"/>
    </row>
    <row r="2157" spans="6:9" x14ac:dyDescent="0.35">
      <c r="F2157" s="53"/>
      <c r="G2157" s="53"/>
      <c r="H2157" s="43"/>
      <c r="I2157" s="43"/>
    </row>
    <row r="2158" spans="6:9" x14ac:dyDescent="0.35">
      <c r="F2158" s="53"/>
      <c r="G2158" s="53"/>
      <c r="H2158" s="43"/>
      <c r="I2158" s="43"/>
    </row>
    <row r="2159" spans="6:9" x14ac:dyDescent="0.35">
      <c r="F2159" s="53"/>
      <c r="G2159" s="53"/>
      <c r="H2159" s="43"/>
      <c r="I2159" s="43"/>
    </row>
    <row r="2160" spans="6:9" x14ac:dyDescent="0.35">
      <c r="F2160" s="53"/>
      <c r="G2160" s="53"/>
      <c r="H2160" s="43"/>
      <c r="I2160" s="43"/>
    </row>
    <row r="2161" spans="6:9" x14ac:dyDescent="0.35">
      <c r="F2161" s="53"/>
      <c r="G2161" s="53"/>
      <c r="H2161" s="43"/>
      <c r="I2161" s="43"/>
    </row>
    <row r="2162" spans="6:9" x14ac:dyDescent="0.35">
      <c r="F2162" s="53"/>
      <c r="G2162" s="53"/>
      <c r="H2162" s="43"/>
      <c r="I2162" s="43"/>
    </row>
    <row r="2163" spans="6:9" x14ac:dyDescent="0.35">
      <c r="F2163" s="53"/>
      <c r="G2163" s="53"/>
      <c r="H2163" s="43"/>
      <c r="I2163" s="43"/>
    </row>
    <row r="2164" spans="6:9" x14ac:dyDescent="0.35">
      <c r="F2164" s="53"/>
      <c r="G2164" s="53"/>
      <c r="H2164" s="43"/>
      <c r="I2164" s="43"/>
    </row>
    <row r="2165" spans="6:9" x14ac:dyDescent="0.35">
      <c r="F2165" s="53"/>
      <c r="G2165" s="53"/>
      <c r="H2165" s="43"/>
      <c r="I2165" s="43"/>
    </row>
    <row r="2166" spans="6:9" x14ac:dyDescent="0.35">
      <c r="F2166" s="53"/>
      <c r="G2166" s="53"/>
      <c r="H2166" s="43"/>
      <c r="I2166" s="43"/>
    </row>
    <row r="2167" spans="6:9" x14ac:dyDescent="0.35">
      <c r="F2167" s="53"/>
      <c r="G2167" s="53"/>
      <c r="H2167" s="43"/>
      <c r="I2167" s="43"/>
    </row>
    <row r="2168" spans="6:9" x14ac:dyDescent="0.35">
      <c r="F2168" s="53"/>
      <c r="G2168" s="53"/>
      <c r="H2168" s="43"/>
      <c r="I2168" s="43"/>
    </row>
    <row r="2169" spans="6:9" x14ac:dyDescent="0.35">
      <c r="F2169" s="53"/>
      <c r="G2169" s="53"/>
      <c r="H2169" s="43"/>
      <c r="I2169" s="43"/>
    </row>
    <row r="2170" spans="6:9" x14ac:dyDescent="0.35">
      <c r="F2170" s="53"/>
      <c r="G2170" s="53"/>
      <c r="H2170" s="43"/>
      <c r="I2170" s="43"/>
    </row>
    <row r="2171" spans="6:9" x14ac:dyDescent="0.35">
      <c r="F2171" s="53"/>
      <c r="G2171" s="53"/>
      <c r="H2171" s="43"/>
      <c r="I2171" s="43"/>
    </row>
    <row r="2172" spans="6:9" x14ac:dyDescent="0.35">
      <c r="F2172" s="53"/>
      <c r="G2172" s="53"/>
      <c r="H2172" s="43"/>
      <c r="I2172" s="43"/>
    </row>
    <row r="2173" spans="6:9" x14ac:dyDescent="0.35">
      <c r="F2173" s="53"/>
      <c r="G2173" s="53"/>
      <c r="H2173" s="43"/>
      <c r="I2173" s="43"/>
    </row>
    <row r="2174" spans="6:9" x14ac:dyDescent="0.35">
      <c r="F2174" s="53"/>
      <c r="G2174" s="53"/>
      <c r="H2174" s="43"/>
      <c r="I2174" s="43"/>
    </row>
    <row r="2175" spans="6:9" x14ac:dyDescent="0.35">
      <c r="F2175" s="53"/>
      <c r="G2175" s="53"/>
      <c r="H2175" s="43"/>
      <c r="I2175" s="43"/>
    </row>
    <row r="2176" spans="6:9" x14ac:dyDescent="0.35">
      <c r="F2176" s="53"/>
      <c r="G2176" s="53"/>
      <c r="H2176" s="43"/>
      <c r="I2176" s="43"/>
    </row>
    <row r="2177" spans="6:9" x14ac:dyDescent="0.35">
      <c r="F2177" s="53"/>
      <c r="G2177" s="53"/>
      <c r="H2177" s="43"/>
      <c r="I2177" s="43"/>
    </row>
    <row r="2178" spans="6:9" x14ac:dyDescent="0.35">
      <c r="F2178" s="53"/>
      <c r="G2178" s="53"/>
      <c r="H2178" s="43"/>
      <c r="I2178" s="43"/>
    </row>
    <row r="2179" spans="6:9" x14ac:dyDescent="0.35">
      <c r="F2179" s="53"/>
      <c r="G2179" s="53"/>
      <c r="H2179" s="43"/>
      <c r="I2179" s="43"/>
    </row>
    <row r="2180" spans="6:9" x14ac:dyDescent="0.35">
      <c r="F2180" s="53"/>
      <c r="G2180" s="53"/>
      <c r="H2180" s="43"/>
      <c r="I2180" s="43"/>
    </row>
    <row r="2181" spans="6:9" x14ac:dyDescent="0.35">
      <c r="F2181" s="53"/>
      <c r="G2181" s="53"/>
      <c r="H2181" s="43"/>
      <c r="I2181" s="43"/>
    </row>
    <row r="2182" spans="6:9" x14ac:dyDescent="0.35">
      <c r="F2182" s="53"/>
      <c r="G2182" s="53"/>
      <c r="H2182" s="43"/>
      <c r="I2182" s="43"/>
    </row>
    <row r="2183" spans="6:9" x14ac:dyDescent="0.35">
      <c r="F2183" s="53"/>
      <c r="G2183" s="53"/>
      <c r="H2183" s="43"/>
      <c r="I2183" s="43"/>
    </row>
    <row r="2184" spans="6:9" x14ac:dyDescent="0.35">
      <c r="F2184" s="53"/>
      <c r="G2184" s="53"/>
      <c r="H2184" s="43"/>
      <c r="I2184" s="43"/>
    </row>
    <row r="2185" spans="6:9" x14ac:dyDescent="0.35">
      <c r="F2185" s="53"/>
      <c r="G2185" s="53"/>
      <c r="H2185" s="43"/>
      <c r="I2185" s="43"/>
    </row>
    <row r="2186" spans="6:9" x14ac:dyDescent="0.35">
      <c r="F2186" s="53"/>
      <c r="G2186" s="53"/>
      <c r="H2186" s="43"/>
      <c r="I2186" s="43"/>
    </row>
    <row r="2187" spans="6:9" x14ac:dyDescent="0.35">
      <c r="F2187" s="53"/>
      <c r="G2187" s="53"/>
      <c r="H2187" s="43"/>
      <c r="I2187" s="43"/>
    </row>
    <row r="2188" spans="6:9" x14ac:dyDescent="0.35">
      <c r="F2188" s="53"/>
      <c r="G2188" s="53"/>
      <c r="H2188" s="43"/>
      <c r="I2188" s="43"/>
    </row>
    <row r="2189" spans="6:9" x14ac:dyDescent="0.35">
      <c r="F2189" s="53"/>
      <c r="G2189" s="53"/>
      <c r="H2189" s="43"/>
      <c r="I2189" s="43"/>
    </row>
    <row r="2190" spans="6:9" x14ac:dyDescent="0.35">
      <c r="F2190" s="53"/>
      <c r="G2190" s="53"/>
      <c r="H2190" s="43"/>
      <c r="I2190" s="43"/>
    </row>
    <row r="2191" spans="6:9" x14ac:dyDescent="0.35">
      <c r="F2191" s="53"/>
      <c r="G2191" s="53"/>
      <c r="H2191" s="43"/>
      <c r="I2191" s="43"/>
    </row>
    <row r="2192" spans="6:9" x14ac:dyDescent="0.35">
      <c r="F2192" s="53"/>
      <c r="G2192" s="53"/>
      <c r="H2192" s="43"/>
      <c r="I2192" s="43"/>
    </row>
    <row r="2193" spans="6:9" x14ac:dyDescent="0.35">
      <c r="F2193" s="53"/>
      <c r="G2193" s="53"/>
      <c r="H2193" s="43"/>
      <c r="I2193" s="43"/>
    </row>
    <row r="2194" spans="6:9" x14ac:dyDescent="0.35">
      <c r="F2194" s="53"/>
      <c r="G2194" s="53"/>
      <c r="H2194" s="43"/>
      <c r="I2194" s="43"/>
    </row>
    <row r="2195" spans="6:9" x14ac:dyDescent="0.35">
      <c r="F2195" s="53"/>
      <c r="G2195" s="53"/>
      <c r="H2195" s="43"/>
      <c r="I2195" s="43"/>
    </row>
    <row r="2196" spans="6:9" x14ac:dyDescent="0.35">
      <c r="F2196" s="53"/>
      <c r="G2196" s="53"/>
      <c r="H2196" s="43"/>
      <c r="I2196" s="43"/>
    </row>
    <row r="2197" spans="6:9" x14ac:dyDescent="0.35">
      <c r="F2197" s="53"/>
      <c r="G2197" s="53"/>
      <c r="H2197" s="43"/>
      <c r="I2197" s="43"/>
    </row>
    <row r="2198" spans="6:9" x14ac:dyDescent="0.35">
      <c r="F2198" s="53"/>
      <c r="G2198" s="53"/>
      <c r="H2198" s="43"/>
      <c r="I2198" s="43"/>
    </row>
    <row r="2199" spans="6:9" x14ac:dyDescent="0.35">
      <c r="F2199" s="53"/>
      <c r="G2199" s="53"/>
      <c r="H2199" s="43"/>
      <c r="I2199" s="43"/>
    </row>
    <row r="2200" spans="6:9" x14ac:dyDescent="0.35">
      <c r="F2200" s="53"/>
      <c r="G2200" s="53"/>
      <c r="H2200" s="43"/>
      <c r="I2200" s="43"/>
    </row>
    <row r="2201" spans="6:9" x14ac:dyDescent="0.35">
      <c r="F2201" s="53"/>
      <c r="G2201" s="53"/>
      <c r="H2201" s="43"/>
      <c r="I2201" s="43"/>
    </row>
    <row r="2202" spans="6:9" x14ac:dyDescent="0.35">
      <c r="F2202" s="53"/>
      <c r="G2202" s="53"/>
      <c r="H2202" s="43"/>
      <c r="I2202" s="43"/>
    </row>
    <row r="2203" spans="6:9" x14ac:dyDescent="0.35">
      <c r="F2203" s="53"/>
      <c r="G2203" s="53"/>
      <c r="H2203" s="43"/>
      <c r="I2203" s="43"/>
    </row>
    <row r="2204" spans="6:9" x14ac:dyDescent="0.35">
      <c r="F2204" s="53"/>
      <c r="G2204" s="53"/>
      <c r="H2204" s="43"/>
      <c r="I2204" s="43"/>
    </row>
    <row r="2205" spans="6:9" x14ac:dyDescent="0.35">
      <c r="F2205" s="53"/>
      <c r="G2205" s="53"/>
      <c r="H2205" s="43"/>
      <c r="I2205" s="43"/>
    </row>
    <row r="2206" spans="6:9" x14ac:dyDescent="0.35">
      <c r="F2206" s="53"/>
      <c r="G2206" s="53"/>
      <c r="H2206" s="43"/>
      <c r="I2206" s="43"/>
    </row>
    <row r="2207" spans="6:9" x14ac:dyDescent="0.35">
      <c r="F2207" s="53"/>
      <c r="G2207" s="53"/>
      <c r="H2207" s="43"/>
      <c r="I2207" s="43"/>
    </row>
    <row r="2208" spans="6:9" x14ac:dyDescent="0.35">
      <c r="F2208" s="53"/>
      <c r="G2208" s="53"/>
      <c r="H2208" s="43"/>
      <c r="I2208" s="43"/>
    </row>
    <row r="2209" spans="6:9" x14ac:dyDescent="0.35">
      <c r="F2209" s="53"/>
      <c r="G2209" s="53"/>
      <c r="H2209" s="43"/>
      <c r="I2209" s="43"/>
    </row>
    <row r="2210" spans="6:9" x14ac:dyDescent="0.35">
      <c r="F2210" s="53"/>
      <c r="G2210" s="53"/>
      <c r="H2210" s="43"/>
      <c r="I2210" s="43"/>
    </row>
    <row r="2211" spans="6:9" x14ac:dyDescent="0.35">
      <c r="F2211" s="53"/>
      <c r="G2211" s="53"/>
      <c r="H2211" s="43"/>
      <c r="I2211" s="43"/>
    </row>
    <row r="2212" spans="6:9" x14ac:dyDescent="0.35">
      <c r="F2212" s="53"/>
      <c r="G2212" s="53"/>
      <c r="H2212" s="43"/>
      <c r="I2212" s="43"/>
    </row>
    <row r="2213" spans="6:9" x14ac:dyDescent="0.35">
      <c r="F2213" s="53"/>
      <c r="G2213" s="53"/>
      <c r="H2213" s="43"/>
      <c r="I2213" s="43"/>
    </row>
    <row r="2214" spans="6:9" x14ac:dyDescent="0.35">
      <c r="F2214" s="53"/>
      <c r="G2214" s="53"/>
      <c r="H2214" s="43"/>
      <c r="I2214" s="43"/>
    </row>
    <row r="2215" spans="6:9" x14ac:dyDescent="0.35">
      <c r="F2215" s="53"/>
      <c r="G2215" s="53"/>
      <c r="H2215" s="43"/>
      <c r="I2215" s="43"/>
    </row>
    <row r="2216" spans="6:9" x14ac:dyDescent="0.35">
      <c r="F2216" s="53"/>
      <c r="G2216" s="53"/>
      <c r="H2216" s="43"/>
      <c r="I2216" s="43"/>
    </row>
    <row r="2217" spans="6:9" x14ac:dyDescent="0.35">
      <c r="F2217" s="53"/>
      <c r="G2217" s="53"/>
      <c r="H2217" s="43"/>
      <c r="I2217" s="43"/>
    </row>
    <row r="2218" spans="6:9" x14ac:dyDescent="0.35">
      <c r="F2218" s="53"/>
      <c r="G2218" s="53"/>
      <c r="H2218" s="43"/>
      <c r="I2218" s="43"/>
    </row>
    <row r="2219" spans="6:9" x14ac:dyDescent="0.35">
      <c r="F2219" s="53"/>
      <c r="G2219" s="53"/>
      <c r="H2219" s="43"/>
      <c r="I2219" s="43"/>
    </row>
    <row r="2220" spans="6:9" x14ac:dyDescent="0.35">
      <c r="F2220" s="53"/>
      <c r="G2220" s="53"/>
      <c r="H2220" s="43"/>
      <c r="I2220" s="43"/>
    </row>
    <row r="2221" spans="6:9" x14ac:dyDescent="0.35">
      <c r="F2221" s="53"/>
      <c r="G2221" s="53"/>
      <c r="H2221" s="43"/>
      <c r="I2221" s="43"/>
    </row>
    <row r="2222" spans="6:9" x14ac:dyDescent="0.35">
      <c r="F2222" s="53"/>
      <c r="G2222" s="53"/>
      <c r="H2222" s="43"/>
      <c r="I2222" s="43"/>
    </row>
    <row r="2223" spans="6:9" x14ac:dyDescent="0.35">
      <c r="F2223" s="53"/>
      <c r="G2223" s="53"/>
      <c r="H2223" s="43"/>
      <c r="I2223" s="43"/>
    </row>
    <row r="2224" spans="6:9" x14ac:dyDescent="0.35">
      <c r="F2224" s="53"/>
      <c r="G2224" s="53"/>
      <c r="H2224" s="43"/>
      <c r="I2224" s="43"/>
    </row>
    <row r="2225" spans="6:9" x14ac:dyDescent="0.35">
      <c r="F2225" s="53"/>
      <c r="G2225" s="53"/>
      <c r="H2225" s="43"/>
      <c r="I2225" s="43"/>
    </row>
    <row r="2226" spans="6:9" x14ac:dyDescent="0.35">
      <c r="F2226" s="53"/>
      <c r="G2226" s="53"/>
      <c r="H2226" s="43"/>
      <c r="I2226" s="43"/>
    </row>
    <row r="2227" spans="6:9" x14ac:dyDescent="0.35">
      <c r="F2227" s="53"/>
      <c r="G2227" s="53"/>
      <c r="H2227" s="43"/>
      <c r="I2227" s="43"/>
    </row>
    <row r="2228" spans="6:9" x14ac:dyDescent="0.35">
      <c r="F2228" s="53"/>
      <c r="G2228" s="53"/>
      <c r="H2228" s="43"/>
      <c r="I2228" s="43"/>
    </row>
    <row r="2229" spans="6:9" x14ac:dyDescent="0.35">
      <c r="F2229" s="53"/>
      <c r="G2229" s="53"/>
      <c r="H2229" s="43"/>
      <c r="I2229" s="43"/>
    </row>
    <row r="2230" spans="6:9" x14ac:dyDescent="0.35">
      <c r="F2230" s="53"/>
      <c r="G2230" s="53"/>
      <c r="H2230" s="43"/>
      <c r="I2230" s="43"/>
    </row>
    <row r="2231" spans="6:9" x14ac:dyDescent="0.35">
      <c r="F2231" s="53"/>
      <c r="G2231" s="53"/>
      <c r="H2231" s="43"/>
      <c r="I2231" s="43"/>
    </row>
    <row r="2232" spans="6:9" x14ac:dyDescent="0.35">
      <c r="F2232" s="53"/>
      <c r="G2232" s="53"/>
      <c r="H2232" s="43"/>
      <c r="I2232" s="43"/>
    </row>
    <row r="2233" spans="6:9" x14ac:dyDescent="0.35">
      <c r="F2233" s="53"/>
      <c r="G2233" s="53"/>
      <c r="H2233" s="43"/>
      <c r="I2233" s="43"/>
    </row>
    <row r="2234" spans="6:9" x14ac:dyDescent="0.35">
      <c r="F2234" s="53"/>
      <c r="G2234" s="53"/>
      <c r="H2234" s="43"/>
      <c r="I2234" s="43"/>
    </row>
    <row r="2235" spans="6:9" x14ac:dyDescent="0.35">
      <c r="F2235" s="53"/>
      <c r="G2235" s="53"/>
      <c r="H2235" s="43"/>
      <c r="I2235" s="43"/>
    </row>
    <row r="2236" spans="6:9" x14ac:dyDescent="0.35">
      <c r="F2236" s="53"/>
      <c r="G2236" s="53"/>
      <c r="H2236" s="43"/>
      <c r="I2236" s="43"/>
    </row>
    <row r="2237" spans="6:9" x14ac:dyDescent="0.35">
      <c r="F2237" s="53"/>
      <c r="G2237" s="53"/>
      <c r="H2237" s="43"/>
      <c r="I2237" s="43"/>
    </row>
    <row r="2238" spans="6:9" x14ac:dyDescent="0.35">
      <c r="F2238" s="53"/>
      <c r="G2238" s="53"/>
      <c r="H2238" s="43"/>
      <c r="I2238" s="43"/>
    </row>
    <row r="2239" spans="6:9" x14ac:dyDescent="0.35">
      <c r="F2239" s="53"/>
      <c r="G2239" s="53"/>
      <c r="H2239" s="43"/>
      <c r="I2239" s="43"/>
    </row>
    <row r="2240" spans="6:9" x14ac:dyDescent="0.35">
      <c r="F2240" s="53"/>
      <c r="G2240" s="53"/>
      <c r="H2240" s="43"/>
      <c r="I2240" s="43"/>
    </row>
    <row r="2241" spans="6:9" x14ac:dyDescent="0.35">
      <c r="F2241" s="53"/>
      <c r="G2241" s="53"/>
      <c r="H2241" s="43"/>
      <c r="I2241" s="43"/>
    </row>
    <row r="2242" spans="6:9" x14ac:dyDescent="0.35">
      <c r="F2242" s="53"/>
      <c r="G2242" s="53"/>
      <c r="H2242" s="43"/>
      <c r="I2242" s="43"/>
    </row>
    <row r="2243" spans="6:9" x14ac:dyDescent="0.35">
      <c r="F2243" s="53"/>
      <c r="G2243" s="53"/>
      <c r="H2243" s="43"/>
      <c r="I2243" s="43"/>
    </row>
    <row r="2244" spans="6:9" x14ac:dyDescent="0.35">
      <c r="F2244" s="53"/>
      <c r="G2244" s="53"/>
      <c r="H2244" s="43"/>
      <c r="I2244" s="43"/>
    </row>
    <row r="2245" spans="6:9" x14ac:dyDescent="0.35">
      <c r="F2245" s="53"/>
      <c r="G2245" s="53"/>
      <c r="H2245" s="43"/>
      <c r="I2245" s="43"/>
    </row>
    <row r="2246" spans="6:9" x14ac:dyDescent="0.35">
      <c r="F2246" s="53"/>
      <c r="G2246" s="53"/>
      <c r="H2246" s="43"/>
      <c r="I2246" s="43"/>
    </row>
    <row r="2247" spans="6:9" x14ac:dyDescent="0.35">
      <c r="F2247" s="53"/>
      <c r="G2247" s="53"/>
      <c r="H2247" s="43"/>
      <c r="I2247" s="43"/>
    </row>
    <row r="2248" spans="6:9" x14ac:dyDescent="0.35">
      <c r="F2248" s="53"/>
      <c r="G2248" s="53"/>
      <c r="H2248" s="43"/>
      <c r="I2248" s="43"/>
    </row>
    <row r="2249" spans="6:9" x14ac:dyDescent="0.35">
      <c r="F2249" s="53"/>
      <c r="G2249" s="53"/>
      <c r="H2249" s="43"/>
      <c r="I2249" s="43"/>
    </row>
    <row r="2250" spans="6:9" x14ac:dyDescent="0.35">
      <c r="F2250" s="53"/>
      <c r="G2250" s="53"/>
      <c r="H2250" s="43"/>
      <c r="I2250" s="43"/>
    </row>
    <row r="2251" spans="6:9" x14ac:dyDescent="0.35">
      <c r="F2251" s="53"/>
      <c r="G2251" s="53"/>
      <c r="H2251" s="43"/>
      <c r="I2251" s="43"/>
    </row>
    <row r="2252" spans="6:9" x14ac:dyDescent="0.35">
      <c r="F2252" s="53"/>
      <c r="G2252" s="53"/>
      <c r="H2252" s="43"/>
      <c r="I2252" s="43"/>
    </row>
    <row r="2253" spans="6:9" x14ac:dyDescent="0.35">
      <c r="F2253" s="53"/>
      <c r="G2253" s="53"/>
      <c r="H2253" s="43"/>
      <c r="I2253" s="43"/>
    </row>
    <row r="2254" spans="6:9" x14ac:dyDescent="0.35">
      <c r="F2254" s="53"/>
      <c r="G2254" s="53"/>
      <c r="H2254" s="43"/>
      <c r="I2254" s="43"/>
    </row>
    <row r="2255" spans="6:9" x14ac:dyDescent="0.35">
      <c r="F2255" s="53"/>
      <c r="G2255" s="53"/>
      <c r="H2255" s="43"/>
      <c r="I2255" s="43"/>
    </row>
    <row r="2256" spans="6:9" x14ac:dyDescent="0.35">
      <c r="F2256" s="53"/>
      <c r="G2256" s="53"/>
      <c r="H2256" s="43"/>
      <c r="I2256" s="43"/>
    </row>
    <row r="2257" spans="6:9" x14ac:dyDescent="0.35">
      <c r="F2257" s="53"/>
      <c r="G2257" s="53"/>
      <c r="H2257" s="43"/>
      <c r="I2257" s="43"/>
    </row>
    <row r="2258" spans="6:9" x14ac:dyDescent="0.35">
      <c r="F2258" s="53"/>
      <c r="G2258" s="53"/>
      <c r="H2258" s="43"/>
      <c r="I2258" s="43"/>
    </row>
    <row r="2259" spans="6:9" x14ac:dyDescent="0.35">
      <c r="F2259" s="53"/>
      <c r="G2259" s="53"/>
      <c r="H2259" s="43"/>
      <c r="I2259" s="43"/>
    </row>
    <row r="2260" spans="6:9" x14ac:dyDescent="0.35">
      <c r="F2260" s="53"/>
      <c r="G2260" s="53"/>
      <c r="H2260" s="43"/>
      <c r="I2260" s="43"/>
    </row>
    <row r="2261" spans="6:9" x14ac:dyDescent="0.35">
      <c r="F2261" s="53"/>
      <c r="G2261" s="53"/>
      <c r="H2261" s="43"/>
      <c r="I2261" s="43"/>
    </row>
    <row r="2262" spans="6:9" x14ac:dyDescent="0.35">
      <c r="F2262" s="53"/>
      <c r="G2262" s="53"/>
      <c r="H2262" s="43"/>
      <c r="I2262" s="43"/>
    </row>
    <row r="2263" spans="6:9" x14ac:dyDescent="0.35">
      <c r="F2263" s="53"/>
      <c r="G2263" s="53"/>
      <c r="H2263" s="43"/>
      <c r="I2263" s="43"/>
    </row>
    <row r="2264" spans="6:9" x14ac:dyDescent="0.35">
      <c r="F2264" s="53"/>
      <c r="G2264" s="53"/>
      <c r="H2264" s="43"/>
      <c r="I2264" s="43"/>
    </row>
    <row r="2265" spans="6:9" x14ac:dyDescent="0.35">
      <c r="F2265" s="53"/>
      <c r="G2265" s="53"/>
      <c r="H2265" s="43"/>
      <c r="I2265" s="43"/>
    </row>
    <row r="2266" spans="6:9" x14ac:dyDescent="0.35">
      <c r="F2266" s="53"/>
      <c r="G2266" s="53"/>
      <c r="H2266" s="43"/>
      <c r="I2266" s="43"/>
    </row>
    <row r="2267" spans="6:9" x14ac:dyDescent="0.35">
      <c r="F2267" s="53"/>
      <c r="G2267" s="53"/>
      <c r="H2267" s="43"/>
      <c r="I2267" s="43"/>
    </row>
    <row r="2268" spans="6:9" x14ac:dyDescent="0.35">
      <c r="F2268" s="53"/>
      <c r="G2268" s="53"/>
      <c r="H2268" s="43"/>
      <c r="I2268" s="43"/>
    </row>
    <row r="2269" spans="6:9" x14ac:dyDescent="0.35">
      <c r="F2269" s="53"/>
      <c r="G2269" s="53"/>
      <c r="H2269" s="43"/>
      <c r="I2269" s="43"/>
    </row>
    <row r="2270" spans="6:9" x14ac:dyDescent="0.35">
      <c r="F2270" s="53"/>
      <c r="G2270" s="53"/>
      <c r="H2270" s="43"/>
      <c r="I2270" s="43"/>
    </row>
    <row r="2271" spans="6:9" x14ac:dyDescent="0.35">
      <c r="F2271" s="53"/>
      <c r="G2271" s="53"/>
      <c r="H2271" s="43"/>
      <c r="I2271" s="43"/>
    </row>
    <row r="2272" spans="6:9" x14ac:dyDescent="0.35">
      <c r="F2272" s="53"/>
      <c r="G2272" s="53"/>
      <c r="H2272" s="43"/>
      <c r="I2272" s="43"/>
    </row>
    <row r="2273" spans="6:9" x14ac:dyDescent="0.35">
      <c r="F2273" s="53"/>
      <c r="G2273" s="53"/>
      <c r="H2273" s="43"/>
      <c r="I2273" s="43"/>
    </row>
    <row r="2274" spans="6:9" x14ac:dyDescent="0.35">
      <c r="F2274" s="53"/>
      <c r="G2274" s="53"/>
      <c r="H2274" s="43"/>
      <c r="I2274" s="43"/>
    </row>
    <row r="2275" spans="6:9" x14ac:dyDescent="0.35">
      <c r="F2275" s="53"/>
      <c r="G2275" s="53"/>
      <c r="H2275" s="43"/>
      <c r="I2275" s="43"/>
    </row>
    <row r="2276" spans="6:9" x14ac:dyDescent="0.35">
      <c r="F2276" s="53"/>
      <c r="G2276" s="53"/>
      <c r="H2276" s="43"/>
      <c r="I2276" s="43"/>
    </row>
    <row r="2277" spans="6:9" x14ac:dyDescent="0.35">
      <c r="F2277" s="53"/>
      <c r="G2277" s="53"/>
      <c r="H2277" s="43"/>
      <c r="I2277" s="43"/>
    </row>
    <row r="2278" spans="6:9" x14ac:dyDescent="0.35">
      <c r="F2278" s="53"/>
      <c r="G2278" s="53"/>
      <c r="H2278" s="43"/>
      <c r="I2278" s="43"/>
    </row>
    <row r="2279" spans="6:9" x14ac:dyDescent="0.35">
      <c r="F2279" s="53"/>
      <c r="G2279" s="53"/>
      <c r="H2279" s="43"/>
      <c r="I2279" s="43"/>
    </row>
    <row r="2280" spans="6:9" x14ac:dyDescent="0.35">
      <c r="F2280" s="53"/>
      <c r="G2280" s="53"/>
      <c r="H2280" s="43"/>
      <c r="I2280" s="43"/>
    </row>
    <row r="2281" spans="6:9" x14ac:dyDescent="0.35">
      <c r="F2281" s="53"/>
      <c r="G2281" s="53"/>
      <c r="H2281" s="43"/>
      <c r="I2281" s="43"/>
    </row>
    <row r="2282" spans="6:9" x14ac:dyDescent="0.35">
      <c r="F2282" s="53"/>
      <c r="G2282" s="53"/>
      <c r="H2282" s="43"/>
      <c r="I2282" s="43"/>
    </row>
    <row r="2283" spans="6:9" x14ac:dyDescent="0.35">
      <c r="F2283" s="53"/>
      <c r="G2283" s="53"/>
      <c r="H2283" s="43"/>
      <c r="I2283" s="43"/>
    </row>
    <row r="2284" spans="6:9" x14ac:dyDescent="0.35">
      <c r="F2284" s="53"/>
      <c r="G2284" s="53"/>
      <c r="H2284" s="43"/>
      <c r="I2284" s="43"/>
    </row>
    <row r="2285" spans="6:9" x14ac:dyDescent="0.35">
      <c r="F2285" s="53"/>
      <c r="G2285" s="53"/>
      <c r="H2285" s="43"/>
      <c r="I2285" s="43"/>
    </row>
    <row r="2286" spans="6:9" x14ac:dyDescent="0.35">
      <c r="F2286" s="53"/>
      <c r="G2286" s="53"/>
      <c r="H2286" s="43"/>
      <c r="I2286" s="43"/>
    </row>
    <row r="2287" spans="6:9" x14ac:dyDescent="0.35">
      <c r="F2287" s="53"/>
      <c r="G2287" s="53"/>
      <c r="H2287" s="43"/>
      <c r="I2287" s="43"/>
    </row>
    <row r="2288" spans="6:9" x14ac:dyDescent="0.35">
      <c r="F2288" s="53"/>
      <c r="G2288" s="53"/>
      <c r="H2288" s="43"/>
      <c r="I2288" s="43"/>
    </row>
    <row r="2289" spans="6:9" x14ac:dyDescent="0.35">
      <c r="F2289" s="53"/>
      <c r="G2289" s="53"/>
      <c r="H2289" s="43"/>
      <c r="I2289" s="43"/>
    </row>
    <row r="2290" spans="6:9" x14ac:dyDescent="0.35">
      <c r="F2290" s="53"/>
      <c r="G2290" s="53"/>
      <c r="H2290" s="43"/>
      <c r="I2290" s="43"/>
    </row>
    <row r="2291" spans="6:9" x14ac:dyDescent="0.35">
      <c r="F2291" s="53"/>
      <c r="G2291" s="53"/>
      <c r="H2291" s="43"/>
      <c r="I2291" s="43"/>
    </row>
    <row r="2292" spans="6:9" x14ac:dyDescent="0.35">
      <c r="F2292" s="53"/>
      <c r="G2292" s="53"/>
      <c r="H2292" s="43"/>
      <c r="I2292" s="43"/>
    </row>
    <row r="2293" spans="6:9" x14ac:dyDescent="0.35">
      <c r="F2293" s="53"/>
      <c r="G2293" s="53"/>
      <c r="H2293" s="43"/>
      <c r="I2293" s="43"/>
    </row>
    <row r="2294" spans="6:9" x14ac:dyDescent="0.35">
      <c r="F2294" s="53"/>
      <c r="G2294" s="53"/>
      <c r="H2294" s="43"/>
      <c r="I2294" s="43"/>
    </row>
    <row r="2295" spans="6:9" x14ac:dyDescent="0.35">
      <c r="F2295" s="53"/>
      <c r="G2295" s="53"/>
      <c r="H2295" s="43"/>
      <c r="I2295" s="43"/>
    </row>
    <row r="2296" spans="6:9" x14ac:dyDescent="0.35">
      <c r="F2296" s="53"/>
      <c r="G2296" s="53"/>
      <c r="H2296" s="43"/>
      <c r="I2296" s="43"/>
    </row>
    <row r="2297" spans="6:9" x14ac:dyDescent="0.35">
      <c r="F2297" s="53"/>
      <c r="G2297" s="53"/>
      <c r="H2297" s="43"/>
      <c r="I2297" s="43"/>
    </row>
    <row r="2298" spans="6:9" x14ac:dyDescent="0.35">
      <c r="F2298" s="53"/>
      <c r="G2298" s="53"/>
      <c r="H2298" s="43"/>
      <c r="I2298" s="43"/>
    </row>
    <row r="2299" spans="6:9" x14ac:dyDescent="0.35">
      <c r="F2299" s="53"/>
      <c r="G2299" s="53"/>
      <c r="H2299" s="43"/>
      <c r="I2299" s="43"/>
    </row>
    <row r="2300" spans="6:9" x14ac:dyDescent="0.35">
      <c r="F2300" s="53"/>
      <c r="G2300" s="53"/>
      <c r="H2300" s="43"/>
      <c r="I2300" s="43"/>
    </row>
    <row r="2301" spans="6:9" x14ac:dyDescent="0.35">
      <c r="F2301" s="53"/>
      <c r="G2301" s="53"/>
      <c r="H2301" s="43"/>
      <c r="I2301" s="43"/>
    </row>
    <row r="2302" spans="6:9" x14ac:dyDescent="0.35">
      <c r="F2302" s="53"/>
      <c r="G2302" s="53"/>
      <c r="H2302" s="43"/>
      <c r="I2302" s="43"/>
    </row>
    <row r="2303" spans="6:9" x14ac:dyDescent="0.35">
      <c r="F2303" s="53"/>
      <c r="G2303" s="53"/>
      <c r="H2303" s="43"/>
      <c r="I2303" s="43"/>
    </row>
    <row r="2304" spans="6:9" x14ac:dyDescent="0.35">
      <c r="F2304" s="53"/>
      <c r="G2304" s="53"/>
      <c r="H2304" s="43"/>
      <c r="I2304" s="43"/>
    </row>
    <row r="2305" spans="6:9" x14ac:dyDescent="0.35">
      <c r="F2305" s="53"/>
      <c r="G2305" s="53"/>
      <c r="H2305" s="43"/>
      <c r="I2305" s="43"/>
    </row>
    <row r="2306" spans="6:9" x14ac:dyDescent="0.35">
      <c r="F2306" s="53"/>
      <c r="G2306" s="53"/>
      <c r="H2306" s="43"/>
      <c r="I2306" s="43"/>
    </row>
    <row r="2307" spans="6:9" x14ac:dyDescent="0.35">
      <c r="F2307" s="53"/>
      <c r="G2307" s="53"/>
      <c r="H2307" s="43"/>
      <c r="I2307" s="43"/>
    </row>
    <row r="2308" spans="6:9" x14ac:dyDescent="0.35">
      <c r="F2308" s="53"/>
      <c r="G2308" s="53"/>
      <c r="H2308" s="43"/>
      <c r="I2308" s="43"/>
    </row>
    <row r="2309" spans="6:9" x14ac:dyDescent="0.35">
      <c r="F2309" s="53"/>
      <c r="G2309" s="53"/>
      <c r="H2309" s="43"/>
      <c r="I2309" s="43"/>
    </row>
    <row r="2310" spans="6:9" x14ac:dyDescent="0.35">
      <c r="F2310" s="53"/>
      <c r="G2310" s="53"/>
      <c r="H2310" s="43"/>
      <c r="I2310" s="43"/>
    </row>
    <row r="2311" spans="6:9" x14ac:dyDescent="0.35">
      <c r="F2311" s="53"/>
      <c r="G2311" s="53"/>
      <c r="H2311" s="43"/>
      <c r="I2311" s="43"/>
    </row>
    <row r="2312" spans="6:9" x14ac:dyDescent="0.35">
      <c r="F2312" s="53"/>
      <c r="G2312" s="53"/>
      <c r="H2312" s="43"/>
      <c r="I2312" s="43"/>
    </row>
    <row r="2313" spans="6:9" x14ac:dyDescent="0.35">
      <c r="F2313" s="53"/>
      <c r="G2313" s="53"/>
      <c r="H2313" s="43"/>
      <c r="I2313" s="43"/>
    </row>
    <row r="2314" spans="6:9" x14ac:dyDescent="0.35">
      <c r="F2314" s="53"/>
      <c r="G2314" s="53"/>
      <c r="H2314" s="43"/>
      <c r="I2314" s="43"/>
    </row>
    <row r="2315" spans="6:9" x14ac:dyDescent="0.35">
      <c r="F2315" s="53"/>
      <c r="G2315" s="53"/>
      <c r="H2315" s="43"/>
      <c r="I2315" s="43"/>
    </row>
    <row r="2316" spans="6:9" x14ac:dyDescent="0.35">
      <c r="F2316" s="53"/>
      <c r="G2316" s="53"/>
      <c r="H2316" s="43"/>
      <c r="I2316" s="43"/>
    </row>
    <row r="2317" spans="6:9" x14ac:dyDescent="0.35">
      <c r="F2317" s="53"/>
      <c r="G2317" s="53"/>
      <c r="H2317" s="43"/>
      <c r="I2317" s="43"/>
    </row>
    <row r="2318" spans="6:9" x14ac:dyDescent="0.35">
      <c r="F2318" s="53"/>
      <c r="G2318" s="53"/>
      <c r="H2318" s="43"/>
      <c r="I2318" s="43"/>
    </row>
    <row r="2319" spans="6:9" x14ac:dyDescent="0.35">
      <c r="F2319" s="53"/>
      <c r="G2319" s="53"/>
      <c r="H2319" s="43"/>
      <c r="I2319" s="43"/>
    </row>
    <row r="2320" spans="6:9" x14ac:dyDescent="0.35">
      <c r="F2320" s="53"/>
      <c r="G2320" s="53"/>
      <c r="H2320" s="43"/>
      <c r="I2320" s="43"/>
    </row>
    <row r="2321" spans="6:9" x14ac:dyDescent="0.35">
      <c r="F2321" s="53"/>
      <c r="G2321" s="53"/>
      <c r="H2321" s="43"/>
      <c r="I2321" s="43"/>
    </row>
    <row r="2322" spans="6:9" x14ac:dyDescent="0.35">
      <c r="F2322" s="53"/>
      <c r="G2322" s="53"/>
      <c r="H2322" s="43"/>
      <c r="I2322" s="43"/>
    </row>
    <row r="2323" spans="6:9" x14ac:dyDescent="0.35">
      <c r="F2323" s="53"/>
      <c r="G2323" s="53"/>
      <c r="H2323" s="43"/>
      <c r="I2323" s="43"/>
    </row>
    <row r="2324" spans="6:9" x14ac:dyDescent="0.35">
      <c r="F2324" s="53"/>
      <c r="G2324" s="53"/>
      <c r="H2324" s="43"/>
      <c r="I2324" s="43"/>
    </row>
    <row r="2325" spans="6:9" x14ac:dyDescent="0.35">
      <c r="F2325" s="53"/>
      <c r="G2325" s="53"/>
      <c r="H2325" s="43"/>
      <c r="I2325" s="43"/>
    </row>
    <row r="2326" spans="6:9" x14ac:dyDescent="0.35">
      <c r="F2326" s="53"/>
      <c r="G2326" s="53"/>
      <c r="H2326" s="43"/>
      <c r="I2326" s="43"/>
    </row>
    <row r="2327" spans="6:9" x14ac:dyDescent="0.35">
      <c r="F2327" s="53"/>
      <c r="G2327" s="53"/>
      <c r="H2327" s="43"/>
      <c r="I2327" s="43"/>
    </row>
    <row r="2328" spans="6:9" x14ac:dyDescent="0.35">
      <c r="F2328" s="53"/>
      <c r="G2328" s="53"/>
      <c r="H2328" s="43"/>
      <c r="I2328" s="43"/>
    </row>
    <row r="2329" spans="6:9" x14ac:dyDescent="0.35">
      <c r="F2329" s="53"/>
      <c r="G2329" s="53"/>
      <c r="H2329" s="43"/>
      <c r="I2329" s="43"/>
    </row>
    <row r="2330" spans="6:9" x14ac:dyDescent="0.35">
      <c r="F2330" s="53"/>
      <c r="G2330" s="53"/>
      <c r="H2330" s="43"/>
      <c r="I2330" s="43"/>
    </row>
    <row r="2331" spans="6:9" x14ac:dyDescent="0.35">
      <c r="F2331" s="53"/>
      <c r="G2331" s="53"/>
      <c r="H2331" s="43"/>
      <c r="I2331" s="43"/>
    </row>
    <row r="2332" spans="6:9" x14ac:dyDescent="0.35">
      <c r="F2332" s="53"/>
      <c r="G2332" s="53"/>
      <c r="H2332" s="43"/>
      <c r="I2332" s="43"/>
    </row>
    <row r="2333" spans="6:9" x14ac:dyDescent="0.35">
      <c r="F2333" s="53"/>
      <c r="G2333" s="53"/>
      <c r="H2333" s="43"/>
      <c r="I2333" s="43"/>
    </row>
    <row r="2334" spans="6:9" x14ac:dyDescent="0.35">
      <c r="F2334" s="53"/>
      <c r="G2334" s="53"/>
      <c r="H2334" s="43"/>
      <c r="I2334" s="43"/>
    </row>
    <row r="2335" spans="6:9" x14ac:dyDescent="0.35">
      <c r="F2335" s="53"/>
      <c r="G2335" s="53"/>
      <c r="H2335" s="43"/>
      <c r="I2335" s="43"/>
    </row>
    <row r="2336" spans="6:9" x14ac:dyDescent="0.35">
      <c r="F2336" s="53"/>
      <c r="G2336" s="53"/>
      <c r="H2336" s="43"/>
      <c r="I2336" s="43"/>
    </row>
    <row r="2337" spans="6:9" x14ac:dyDescent="0.35">
      <c r="F2337" s="53"/>
      <c r="G2337" s="53"/>
      <c r="H2337" s="43"/>
      <c r="I2337" s="43"/>
    </row>
    <row r="2338" spans="6:9" x14ac:dyDescent="0.35">
      <c r="F2338" s="53"/>
      <c r="G2338" s="53"/>
      <c r="H2338" s="43"/>
      <c r="I2338" s="43"/>
    </row>
    <row r="2339" spans="6:9" x14ac:dyDescent="0.35">
      <c r="F2339" s="53"/>
      <c r="G2339" s="53"/>
      <c r="H2339" s="43"/>
      <c r="I2339" s="43"/>
    </row>
    <row r="2340" spans="6:9" x14ac:dyDescent="0.35">
      <c r="F2340" s="53"/>
      <c r="G2340" s="53"/>
      <c r="H2340" s="43"/>
      <c r="I2340" s="43"/>
    </row>
    <row r="2341" spans="6:9" x14ac:dyDescent="0.35">
      <c r="F2341" s="53"/>
      <c r="G2341" s="53"/>
      <c r="H2341" s="43"/>
      <c r="I2341" s="43"/>
    </row>
    <row r="2342" spans="6:9" x14ac:dyDescent="0.35">
      <c r="F2342" s="53"/>
      <c r="G2342" s="53"/>
      <c r="H2342" s="43"/>
      <c r="I2342" s="43"/>
    </row>
    <row r="2343" spans="6:9" x14ac:dyDescent="0.35">
      <c r="F2343" s="53"/>
      <c r="G2343" s="53"/>
      <c r="H2343" s="43"/>
      <c r="I2343" s="43"/>
    </row>
    <row r="2344" spans="6:9" x14ac:dyDescent="0.35">
      <c r="F2344" s="53"/>
      <c r="G2344" s="53"/>
      <c r="H2344" s="43"/>
      <c r="I2344" s="43"/>
    </row>
    <row r="2345" spans="6:9" x14ac:dyDescent="0.35">
      <c r="F2345" s="53"/>
      <c r="G2345" s="53"/>
      <c r="H2345" s="43"/>
      <c r="I2345" s="43"/>
    </row>
    <row r="2346" spans="6:9" x14ac:dyDescent="0.35">
      <c r="F2346" s="53"/>
      <c r="G2346" s="53"/>
      <c r="H2346" s="43"/>
      <c r="I2346" s="43"/>
    </row>
    <row r="2347" spans="6:9" x14ac:dyDescent="0.35">
      <c r="F2347" s="53"/>
      <c r="G2347" s="53"/>
      <c r="H2347" s="43"/>
      <c r="I2347" s="43"/>
    </row>
    <row r="2348" spans="6:9" x14ac:dyDescent="0.35">
      <c r="F2348" s="53"/>
      <c r="G2348" s="53"/>
      <c r="H2348" s="43"/>
      <c r="I2348" s="43"/>
    </row>
    <row r="2349" spans="6:9" x14ac:dyDescent="0.35">
      <c r="F2349" s="53"/>
      <c r="G2349" s="53"/>
      <c r="H2349" s="43"/>
      <c r="I2349" s="43"/>
    </row>
    <row r="2350" spans="6:9" x14ac:dyDescent="0.35">
      <c r="F2350" s="53"/>
      <c r="G2350" s="53"/>
      <c r="H2350" s="43"/>
      <c r="I2350" s="43"/>
    </row>
    <row r="2351" spans="6:9" x14ac:dyDescent="0.35">
      <c r="F2351" s="53"/>
      <c r="G2351" s="53"/>
      <c r="H2351" s="43"/>
      <c r="I2351" s="43"/>
    </row>
    <row r="2352" spans="6:9" x14ac:dyDescent="0.35">
      <c r="F2352" s="53"/>
      <c r="G2352" s="53"/>
      <c r="H2352" s="43"/>
      <c r="I2352" s="43"/>
    </row>
    <row r="2353" spans="6:9" x14ac:dyDescent="0.35">
      <c r="F2353" s="53"/>
      <c r="G2353" s="53"/>
      <c r="H2353" s="43"/>
      <c r="I2353" s="43"/>
    </row>
    <row r="2354" spans="6:9" x14ac:dyDescent="0.35">
      <c r="F2354" s="53"/>
      <c r="G2354" s="53"/>
      <c r="H2354" s="43"/>
      <c r="I2354" s="43"/>
    </row>
    <row r="2355" spans="6:9" x14ac:dyDescent="0.35">
      <c r="F2355" s="53"/>
      <c r="G2355" s="53"/>
      <c r="H2355" s="43"/>
      <c r="I2355" s="43"/>
    </row>
    <row r="2356" spans="6:9" x14ac:dyDescent="0.35">
      <c r="F2356" s="53"/>
      <c r="G2356" s="53"/>
      <c r="H2356" s="43"/>
      <c r="I2356" s="43"/>
    </row>
    <row r="2357" spans="6:9" x14ac:dyDescent="0.35">
      <c r="F2357" s="53"/>
      <c r="G2357" s="53"/>
      <c r="H2357" s="43"/>
      <c r="I2357" s="43"/>
    </row>
    <row r="2358" spans="6:9" x14ac:dyDescent="0.35">
      <c r="F2358" s="53"/>
      <c r="G2358" s="53"/>
      <c r="H2358" s="43"/>
      <c r="I2358" s="43"/>
    </row>
    <row r="2359" spans="6:9" x14ac:dyDescent="0.35">
      <c r="F2359" s="53"/>
      <c r="G2359" s="53"/>
      <c r="H2359" s="43"/>
      <c r="I2359" s="43"/>
    </row>
    <row r="2360" spans="6:9" x14ac:dyDescent="0.35">
      <c r="F2360" s="53"/>
      <c r="G2360" s="53"/>
      <c r="H2360" s="43"/>
      <c r="I2360" s="43"/>
    </row>
    <row r="2361" spans="6:9" x14ac:dyDescent="0.35">
      <c r="F2361" s="53"/>
      <c r="G2361" s="53"/>
      <c r="H2361" s="43"/>
      <c r="I2361" s="43"/>
    </row>
    <row r="2362" spans="6:9" x14ac:dyDescent="0.35">
      <c r="F2362" s="53"/>
      <c r="G2362" s="53"/>
      <c r="H2362" s="43"/>
      <c r="I2362" s="43"/>
    </row>
    <row r="2363" spans="6:9" x14ac:dyDescent="0.35">
      <c r="F2363" s="53"/>
      <c r="G2363" s="53"/>
      <c r="H2363" s="43"/>
      <c r="I2363" s="43"/>
    </row>
    <row r="2364" spans="6:9" x14ac:dyDescent="0.35">
      <c r="F2364" s="53"/>
      <c r="G2364" s="53"/>
      <c r="H2364" s="43"/>
      <c r="I2364" s="43"/>
    </row>
    <row r="2365" spans="6:9" x14ac:dyDescent="0.35">
      <c r="F2365" s="53"/>
      <c r="G2365" s="53"/>
      <c r="H2365" s="43"/>
      <c r="I2365" s="43"/>
    </row>
    <row r="2366" spans="6:9" x14ac:dyDescent="0.35">
      <c r="F2366" s="53"/>
      <c r="G2366" s="53"/>
      <c r="H2366" s="43"/>
      <c r="I2366" s="43"/>
    </row>
    <row r="2367" spans="6:9" x14ac:dyDescent="0.35">
      <c r="F2367" s="53"/>
      <c r="G2367" s="53"/>
      <c r="H2367" s="43"/>
      <c r="I2367" s="43"/>
    </row>
    <row r="2368" spans="6:9" x14ac:dyDescent="0.35">
      <c r="F2368" s="53"/>
      <c r="G2368" s="53"/>
      <c r="H2368" s="43"/>
      <c r="I2368" s="43"/>
    </row>
    <row r="2369" spans="6:9" x14ac:dyDescent="0.35">
      <c r="F2369" s="53"/>
      <c r="G2369" s="53"/>
      <c r="H2369" s="43"/>
      <c r="I2369" s="43"/>
    </row>
    <row r="2370" spans="6:9" x14ac:dyDescent="0.35">
      <c r="F2370" s="53"/>
      <c r="G2370" s="53"/>
      <c r="H2370" s="43"/>
      <c r="I2370" s="43"/>
    </row>
    <row r="2371" spans="6:9" x14ac:dyDescent="0.35">
      <c r="F2371" s="53"/>
      <c r="G2371" s="53"/>
      <c r="H2371" s="43"/>
      <c r="I2371" s="43"/>
    </row>
    <row r="2372" spans="6:9" x14ac:dyDescent="0.35">
      <c r="F2372" s="53"/>
      <c r="G2372" s="53"/>
      <c r="H2372" s="43"/>
      <c r="I2372" s="43"/>
    </row>
    <row r="2373" spans="6:9" x14ac:dyDescent="0.35">
      <c r="F2373" s="53"/>
      <c r="G2373" s="53"/>
      <c r="H2373" s="43"/>
      <c r="I2373" s="43"/>
    </row>
    <row r="2374" spans="6:9" x14ac:dyDescent="0.35">
      <c r="F2374" s="53"/>
      <c r="G2374" s="53"/>
      <c r="H2374" s="43"/>
      <c r="I2374" s="43"/>
    </row>
    <row r="2375" spans="6:9" x14ac:dyDescent="0.35">
      <c r="F2375" s="53"/>
      <c r="G2375" s="53"/>
      <c r="H2375" s="43"/>
      <c r="I2375" s="43"/>
    </row>
    <row r="2376" spans="6:9" x14ac:dyDescent="0.35">
      <c r="F2376" s="53"/>
      <c r="G2376" s="53"/>
      <c r="H2376" s="43"/>
      <c r="I2376" s="43"/>
    </row>
    <row r="2377" spans="6:9" x14ac:dyDescent="0.35">
      <c r="F2377" s="53"/>
      <c r="G2377" s="53"/>
      <c r="H2377" s="43"/>
      <c r="I2377" s="43"/>
    </row>
    <row r="2378" spans="6:9" x14ac:dyDescent="0.35">
      <c r="F2378" s="53"/>
      <c r="G2378" s="53"/>
      <c r="H2378" s="43"/>
      <c r="I2378" s="43"/>
    </row>
    <row r="2379" spans="6:9" x14ac:dyDescent="0.35">
      <c r="F2379" s="53"/>
      <c r="G2379" s="53"/>
      <c r="H2379" s="43"/>
      <c r="I2379" s="43"/>
    </row>
    <row r="2380" spans="6:9" x14ac:dyDescent="0.35">
      <c r="F2380" s="53"/>
      <c r="G2380" s="53"/>
      <c r="H2380" s="43"/>
      <c r="I2380" s="43"/>
    </row>
    <row r="2381" spans="6:9" x14ac:dyDescent="0.35">
      <c r="F2381" s="53"/>
      <c r="G2381" s="53"/>
      <c r="H2381" s="43"/>
      <c r="I2381" s="43"/>
    </row>
    <row r="2382" spans="6:9" x14ac:dyDescent="0.35">
      <c r="F2382" s="53"/>
      <c r="G2382" s="53"/>
      <c r="H2382" s="43"/>
      <c r="I2382" s="43"/>
    </row>
    <row r="2383" spans="6:9" x14ac:dyDescent="0.35">
      <c r="F2383" s="53"/>
      <c r="G2383" s="53"/>
      <c r="H2383" s="43"/>
      <c r="I2383" s="43"/>
    </row>
    <row r="2384" spans="6:9" x14ac:dyDescent="0.35">
      <c r="F2384" s="53"/>
      <c r="G2384" s="53"/>
      <c r="H2384" s="43"/>
      <c r="I2384" s="43"/>
    </row>
    <row r="2385" spans="6:9" x14ac:dyDescent="0.35">
      <c r="F2385" s="53"/>
      <c r="G2385" s="53"/>
      <c r="H2385" s="43"/>
      <c r="I2385" s="43"/>
    </row>
    <row r="2386" spans="6:9" x14ac:dyDescent="0.35">
      <c r="F2386" s="53"/>
      <c r="G2386" s="53"/>
      <c r="H2386" s="43"/>
      <c r="I2386" s="43"/>
    </row>
    <row r="2387" spans="6:9" x14ac:dyDescent="0.35">
      <c r="F2387" s="53"/>
      <c r="G2387" s="53"/>
      <c r="H2387" s="43"/>
      <c r="I2387" s="43"/>
    </row>
    <row r="2388" spans="6:9" x14ac:dyDescent="0.35">
      <c r="F2388" s="53"/>
      <c r="G2388" s="53"/>
      <c r="H2388" s="43"/>
      <c r="I2388" s="43"/>
    </row>
    <row r="2389" spans="6:9" x14ac:dyDescent="0.35">
      <c r="F2389" s="53"/>
      <c r="G2389" s="53"/>
      <c r="H2389" s="43"/>
      <c r="I2389" s="43"/>
    </row>
    <row r="2390" spans="6:9" x14ac:dyDescent="0.35">
      <c r="F2390" s="53"/>
      <c r="G2390" s="53"/>
      <c r="H2390" s="43"/>
      <c r="I2390" s="43"/>
    </row>
    <row r="2391" spans="6:9" x14ac:dyDescent="0.35">
      <c r="F2391" s="53"/>
      <c r="G2391" s="53"/>
      <c r="H2391" s="43"/>
      <c r="I2391" s="43"/>
    </row>
    <row r="2392" spans="6:9" x14ac:dyDescent="0.35">
      <c r="F2392" s="53"/>
      <c r="G2392" s="53"/>
      <c r="H2392" s="43"/>
      <c r="I2392" s="43"/>
    </row>
    <row r="2393" spans="6:9" x14ac:dyDescent="0.35">
      <c r="F2393" s="53"/>
      <c r="G2393" s="53"/>
      <c r="H2393" s="43"/>
      <c r="I2393" s="43"/>
    </row>
    <row r="2394" spans="6:9" x14ac:dyDescent="0.35">
      <c r="F2394" s="53"/>
      <c r="G2394" s="53"/>
      <c r="H2394" s="43"/>
      <c r="I2394" s="43"/>
    </row>
    <row r="2395" spans="6:9" x14ac:dyDescent="0.35">
      <c r="F2395" s="53"/>
      <c r="G2395" s="53"/>
      <c r="H2395" s="43"/>
      <c r="I2395" s="43"/>
    </row>
    <row r="2396" spans="6:9" x14ac:dyDescent="0.35">
      <c r="F2396" s="53"/>
      <c r="G2396" s="53"/>
      <c r="H2396" s="43"/>
      <c r="I2396" s="43"/>
    </row>
    <row r="2397" spans="6:9" x14ac:dyDescent="0.35">
      <c r="F2397" s="53"/>
      <c r="G2397" s="53"/>
      <c r="H2397" s="43"/>
      <c r="I2397" s="43"/>
    </row>
    <row r="2398" spans="6:9" x14ac:dyDescent="0.35">
      <c r="F2398" s="53"/>
      <c r="G2398" s="53"/>
      <c r="H2398" s="43"/>
      <c r="I2398" s="43"/>
    </row>
    <row r="2399" spans="6:9" x14ac:dyDescent="0.35">
      <c r="F2399" s="53"/>
      <c r="G2399" s="53"/>
      <c r="H2399" s="43"/>
      <c r="I2399" s="43"/>
    </row>
    <row r="2400" spans="6:9" x14ac:dyDescent="0.35">
      <c r="F2400" s="53"/>
      <c r="G2400" s="53"/>
      <c r="H2400" s="43"/>
      <c r="I2400" s="43"/>
    </row>
    <row r="2401" spans="6:9" x14ac:dyDescent="0.35">
      <c r="F2401" s="53"/>
      <c r="G2401" s="53"/>
      <c r="H2401" s="43"/>
      <c r="I2401" s="43"/>
    </row>
    <row r="2402" spans="6:9" x14ac:dyDescent="0.35">
      <c r="F2402" s="53"/>
      <c r="G2402" s="53"/>
      <c r="H2402" s="43"/>
      <c r="I2402" s="43"/>
    </row>
    <row r="2403" spans="6:9" x14ac:dyDescent="0.35">
      <c r="F2403" s="53"/>
      <c r="G2403" s="53"/>
      <c r="H2403" s="43"/>
      <c r="I2403" s="43"/>
    </row>
    <row r="2404" spans="6:9" x14ac:dyDescent="0.35">
      <c r="F2404" s="53"/>
      <c r="G2404" s="53"/>
      <c r="H2404" s="43"/>
      <c r="I2404" s="43"/>
    </row>
    <row r="2405" spans="6:9" x14ac:dyDescent="0.35">
      <c r="F2405" s="53"/>
      <c r="G2405" s="53"/>
      <c r="H2405" s="43"/>
      <c r="I2405" s="43"/>
    </row>
    <row r="2406" spans="6:9" x14ac:dyDescent="0.35">
      <c r="F2406" s="53"/>
      <c r="G2406" s="53"/>
      <c r="H2406" s="43"/>
      <c r="I2406" s="43"/>
    </row>
    <row r="2407" spans="6:9" x14ac:dyDescent="0.35">
      <c r="F2407" s="53"/>
      <c r="G2407" s="53"/>
      <c r="H2407" s="43"/>
      <c r="I2407" s="43"/>
    </row>
    <row r="2408" spans="6:9" x14ac:dyDescent="0.35">
      <c r="F2408" s="53"/>
      <c r="G2408" s="53"/>
      <c r="H2408" s="43"/>
      <c r="I2408" s="43"/>
    </row>
    <row r="2409" spans="6:9" x14ac:dyDescent="0.35">
      <c r="F2409" s="53"/>
      <c r="G2409" s="53"/>
      <c r="H2409" s="43"/>
      <c r="I2409" s="43"/>
    </row>
    <row r="2410" spans="6:9" x14ac:dyDescent="0.35">
      <c r="F2410" s="53"/>
      <c r="G2410" s="53"/>
      <c r="H2410" s="43"/>
      <c r="I2410" s="43"/>
    </row>
    <row r="2411" spans="6:9" x14ac:dyDescent="0.35">
      <c r="F2411" s="53"/>
      <c r="G2411" s="53"/>
      <c r="H2411" s="43"/>
      <c r="I2411" s="43"/>
    </row>
    <row r="2412" spans="6:9" x14ac:dyDescent="0.35">
      <c r="F2412" s="53"/>
      <c r="G2412" s="53"/>
      <c r="H2412" s="43"/>
      <c r="I2412" s="43"/>
    </row>
    <row r="2413" spans="6:9" x14ac:dyDescent="0.35">
      <c r="F2413" s="53"/>
      <c r="G2413" s="53"/>
      <c r="H2413" s="43"/>
      <c r="I2413" s="43"/>
    </row>
    <row r="2414" spans="6:9" x14ac:dyDescent="0.35">
      <c r="F2414" s="53"/>
      <c r="G2414" s="53"/>
      <c r="H2414" s="43"/>
      <c r="I2414" s="43"/>
    </row>
    <row r="2415" spans="6:9" x14ac:dyDescent="0.35">
      <c r="F2415" s="53"/>
      <c r="G2415" s="53"/>
      <c r="H2415" s="43"/>
      <c r="I2415" s="43"/>
    </row>
    <row r="2416" spans="6:9" x14ac:dyDescent="0.35">
      <c r="F2416" s="53"/>
      <c r="G2416" s="53"/>
      <c r="H2416" s="43"/>
      <c r="I2416" s="43"/>
    </row>
    <row r="2417" spans="6:9" x14ac:dyDescent="0.35">
      <c r="F2417" s="53"/>
      <c r="G2417" s="53"/>
      <c r="H2417" s="43"/>
      <c r="I2417" s="43"/>
    </row>
    <row r="2418" spans="6:9" x14ac:dyDescent="0.35">
      <c r="F2418" s="53"/>
      <c r="G2418" s="53"/>
      <c r="H2418" s="43"/>
      <c r="I2418" s="43"/>
    </row>
    <row r="2419" spans="6:9" x14ac:dyDescent="0.35">
      <c r="F2419" s="53"/>
      <c r="G2419" s="53"/>
      <c r="H2419" s="43"/>
      <c r="I2419" s="43"/>
    </row>
    <row r="2420" spans="6:9" x14ac:dyDescent="0.35">
      <c r="F2420" s="53"/>
      <c r="G2420" s="53"/>
      <c r="H2420" s="43"/>
      <c r="I2420" s="43"/>
    </row>
    <row r="2421" spans="6:9" x14ac:dyDescent="0.35">
      <c r="F2421" s="53"/>
      <c r="G2421" s="53"/>
      <c r="H2421" s="43"/>
      <c r="I2421" s="43"/>
    </row>
    <row r="2422" spans="6:9" x14ac:dyDescent="0.35">
      <c r="F2422" s="53"/>
      <c r="G2422" s="53"/>
      <c r="H2422" s="43"/>
      <c r="I2422" s="43"/>
    </row>
    <row r="2423" spans="6:9" x14ac:dyDescent="0.35">
      <c r="F2423" s="53"/>
      <c r="G2423" s="53"/>
      <c r="H2423" s="43"/>
      <c r="I2423" s="43"/>
    </row>
    <row r="2424" spans="6:9" x14ac:dyDescent="0.35">
      <c r="F2424" s="53"/>
      <c r="G2424" s="53"/>
      <c r="H2424" s="43"/>
      <c r="I2424" s="43"/>
    </row>
    <row r="2425" spans="6:9" x14ac:dyDescent="0.35">
      <c r="F2425" s="53"/>
      <c r="G2425" s="53"/>
      <c r="H2425" s="43"/>
      <c r="I2425" s="43"/>
    </row>
    <row r="2426" spans="6:9" x14ac:dyDescent="0.35">
      <c r="F2426" s="53"/>
      <c r="G2426" s="53"/>
      <c r="H2426" s="43"/>
      <c r="I2426" s="43"/>
    </row>
    <row r="2427" spans="6:9" x14ac:dyDescent="0.35">
      <c r="F2427" s="53"/>
      <c r="G2427" s="53"/>
      <c r="H2427" s="43"/>
      <c r="I2427" s="43"/>
    </row>
    <row r="2428" spans="6:9" x14ac:dyDescent="0.35">
      <c r="F2428" s="53"/>
      <c r="G2428" s="53"/>
      <c r="H2428" s="43"/>
      <c r="I2428" s="43"/>
    </row>
    <row r="2429" spans="6:9" x14ac:dyDescent="0.35">
      <c r="F2429" s="53"/>
      <c r="G2429" s="53"/>
      <c r="H2429" s="43"/>
      <c r="I2429" s="43"/>
    </row>
    <row r="2430" spans="6:9" x14ac:dyDescent="0.35">
      <c r="F2430" s="53"/>
      <c r="G2430" s="53"/>
      <c r="H2430" s="43"/>
      <c r="I2430" s="43"/>
    </row>
    <row r="2431" spans="6:9" x14ac:dyDescent="0.35">
      <c r="F2431" s="53"/>
      <c r="G2431" s="53"/>
      <c r="H2431" s="43"/>
      <c r="I2431" s="43"/>
    </row>
    <row r="2432" spans="6:9" x14ac:dyDescent="0.35">
      <c r="F2432" s="53"/>
      <c r="G2432" s="53"/>
      <c r="H2432" s="43"/>
      <c r="I2432" s="43"/>
    </row>
    <row r="2433" spans="6:9" x14ac:dyDescent="0.35">
      <c r="F2433" s="53"/>
      <c r="G2433" s="53"/>
      <c r="H2433" s="43"/>
      <c r="I2433" s="43"/>
    </row>
    <row r="2434" spans="6:9" x14ac:dyDescent="0.35">
      <c r="F2434" s="53"/>
      <c r="G2434" s="53"/>
      <c r="H2434" s="43"/>
      <c r="I2434" s="43"/>
    </row>
    <row r="2435" spans="6:9" x14ac:dyDescent="0.35">
      <c r="F2435" s="53"/>
      <c r="G2435" s="53"/>
      <c r="H2435" s="43"/>
      <c r="I2435" s="43"/>
    </row>
    <row r="2436" spans="6:9" x14ac:dyDescent="0.35">
      <c r="F2436" s="53"/>
      <c r="G2436" s="53"/>
      <c r="H2436" s="43"/>
      <c r="I2436" s="43"/>
    </row>
    <row r="2437" spans="6:9" x14ac:dyDescent="0.35">
      <c r="F2437" s="53"/>
      <c r="G2437" s="53"/>
      <c r="H2437" s="43"/>
      <c r="I2437" s="43"/>
    </row>
    <row r="2438" spans="6:9" x14ac:dyDescent="0.35">
      <c r="F2438" s="53"/>
      <c r="G2438" s="53"/>
      <c r="H2438" s="43"/>
      <c r="I2438" s="43"/>
    </row>
    <row r="2439" spans="6:9" x14ac:dyDescent="0.35">
      <c r="F2439" s="53"/>
      <c r="G2439" s="53"/>
      <c r="H2439" s="43"/>
      <c r="I2439" s="43"/>
    </row>
    <row r="2440" spans="6:9" x14ac:dyDescent="0.35">
      <c r="F2440" s="53"/>
      <c r="G2440" s="53"/>
      <c r="H2440" s="43"/>
      <c r="I2440" s="43"/>
    </row>
    <row r="2441" spans="6:9" x14ac:dyDescent="0.35">
      <c r="F2441" s="53"/>
      <c r="G2441" s="53"/>
      <c r="H2441" s="43"/>
      <c r="I2441" s="43"/>
    </row>
    <row r="2442" spans="6:9" x14ac:dyDescent="0.35">
      <c r="F2442" s="53"/>
      <c r="G2442" s="53"/>
      <c r="H2442" s="43"/>
      <c r="I2442" s="43"/>
    </row>
    <row r="2443" spans="6:9" x14ac:dyDescent="0.35">
      <c r="F2443" s="53"/>
      <c r="G2443" s="53"/>
      <c r="H2443" s="43"/>
      <c r="I2443" s="43"/>
    </row>
    <row r="2444" spans="6:9" x14ac:dyDescent="0.35">
      <c r="F2444" s="53"/>
      <c r="G2444" s="53"/>
      <c r="H2444" s="43"/>
      <c r="I2444" s="43"/>
    </row>
    <row r="2445" spans="6:9" x14ac:dyDescent="0.35">
      <c r="F2445" s="53"/>
      <c r="G2445" s="53"/>
      <c r="H2445" s="43"/>
      <c r="I2445" s="43"/>
    </row>
    <row r="2446" spans="6:9" x14ac:dyDescent="0.35">
      <c r="F2446" s="53"/>
      <c r="G2446" s="53"/>
      <c r="H2446" s="43"/>
      <c r="I2446" s="43"/>
    </row>
    <row r="2447" spans="6:9" x14ac:dyDescent="0.35">
      <c r="F2447" s="53"/>
      <c r="G2447" s="53"/>
      <c r="H2447" s="43"/>
      <c r="I2447" s="43"/>
    </row>
    <row r="2448" spans="6:9" x14ac:dyDescent="0.35">
      <c r="F2448" s="53"/>
      <c r="G2448" s="53"/>
      <c r="H2448" s="43"/>
      <c r="I2448" s="43"/>
    </row>
    <row r="2449" spans="6:9" x14ac:dyDescent="0.35">
      <c r="F2449" s="53"/>
      <c r="G2449" s="53"/>
      <c r="H2449" s="43"/>
      <c r="I2449" s="43"/>
    </row>
    <row r="2450" spans="6:9" x14ac:dyDescent="0.35">
      <c r="F2450" s="53"/>
      <c r="G2450" s="53"/>
      <c r="H2450" s="43"/>
      <c r="I2450" s="43"/>
    </row>
    <row r="2451" spans="6:9" x14ac:dyDescent="0.35">
      <c r="F2451" s="53"/>
      <c r="G2451" s="53"/>
      <c r="H2451" s="43"/>
      <c r="I2451" s="43"/>
    </row>
    <row r="2452" spans="6:9" x14ac:dyDescent="0.35">
      <c r="F2452" s="53"/>
      <c r="G2452" s="53"/>
      <c r="H2452" s="43"/>
      <c r="I2452" s="43"/>
    </row>
    <row r="2453" spans="6:9" x14ac:dyDescent="0.35">
      <c r="F2453" s="53"/>
      <c r="G2453" s="53"/>
      <c r="H2453" s="43"/>
      <c r="I2453" s="43"/>
    </row>
    <row r="2454" spans="6:9" x14ac:dyDescent="0.35">
      <c r="F2454" s="53"/>
      <c r="G2454" s="53"/>
      <c r="H2454" s="43"/>
      <c r="I2454" s="43"/>
    </row>
    <row r="2455" spans="6:9" x14ac:dyDescent="0.35">
      <c r="F2455" s="53"/>
      <c r="G2455" s="53"/>
      <c r="H2455" s="43"/>
      <c r="I2455" s="43"/>
    </row>
    <row r="2456" spans="6:9" x14ac:dyDescent="0.35">
      <c r="F2456" s="53"/>
      <c r="G2456" s="53"/>
      <c r="H2456" s="43"/>
      <c r="I2456" s="43"/>
    </row>
    <row r="2457" spans="6:9" x14ac:dyDescent="0.35">
      <c r="F2457" s="53"/>
      <c r="G2457" s="53"/>
      <c r="H2457" s="43"/>
      <c r="I2457" s="43"/>
    </row>
    <row r="2458" spans="6:9" x14ac:dyDescent="0.35">
      <c r="F2458" s="53"/>
      <c r="G2458" s="53"/>
      <c r="H2458" s="43"/>
      <c r="I2458" s="43"/>
    </row>
    <row r="2459" spans="6:9" x14ac:dyDescent="0.35">
      <c r="F2459" s="53"/>
      <c r="G2459" s="53"/>
      <c r="H2459" s="43"/>
      <c r="I2459" s="43"/>
    </row>
    <row r="2460" spans="6:9" x14ac:dyDescent="0.35">
      <c r="F2460" s="53"/>
      <c r="G2460" s="53"/>
      <c r="H2460" s="43"/>
      <c r="I2460" s="43"/>
    </row>
    <row r="2461" spans="6:9" x14ac:dyDescent="0.35">
      <c r="F2461" s="53"/>
      <c r="G2461" s="53"/>
      <c r="H2461" s="43"/>
      <c r="I2461" s="43"/>
    </row>
    <row r="2462" spans="6:9" x14ac:dyDescent="0.35">
      <c r="F2462" s="53"/>
      <c r="G2462" s="53"/>
      <c r="H2462" s="43"/>
      <c r="I2462" s="43"/>
    </row>
    <row r="2463" spans="6:9" x14ac:dyDescent="0.35">
      <c r="F2463" s="53"/>
      <c r="G2463" s="53"/>
      <c r="H2463" s="43"/>
      <c r="I2463" s="43"/>
    </row>
    <row r="2464" spans="6:9" x14ac:dyDescent="0.35">
      <c r="F2464" s="53"/>
      <c r="G2464" s="53"/>
      <c r="H2464" s="43"/>
      <c r="I2464" s="43"/>
    </row>
    <row r="2465" spans="6:9" x14ac:dyDescent="0.35">
      <c r="F2465" s="53"/>
      <c r="G2465" s="53"/>
      <c r="H2465" s="43"/>
      <c r="I2465" s="43"/>
    </row>
    <row r="2466" spans="6:9" x14ac:dyDescent="0.35">
      <c r="F2466" s="53"/>
      <c r="G2466" s="53"/>
      <c r="H2466" s="43"/>
      <c r="I2466" s="43"/>
    </row>
    <row r="2467" spans="6:9" x14ac:dyDescent="0.35">
      <c r="F2467" s="53"/>
      <c r="G2467" s="53"/>
      <c r="H2467" s="43"/>
      <c r="I2467" s="43"/>
    </row>
    <row r="2468" spans="6:9" x14ac:dyDescent="0.35">
      <c r="F2468" s="53"/>
      <c r="G2468" s="53"/>
      <c r="H2468" s="43"/>
      <c r="I2468" s="43"/>
    </row>
    <row r="2469" spans="6:9" x14ac:dyDescent="0.35">
      <c r="F2469" s="53"/>
      <c r="G2469" s="53"/>
      <c r="H2469" s="43"/>
      <c r="I2469" s="43"/>
    </row>
    <row r="2470" spans="6:9" x14ac:dyDescent="0.35">
      <c r="F2470" s="53"/>
      <c r="G2470" s="53"/>
      <c r="H2470" s="43"/>
      <c r="I2470" s="43"/>
    </row>
    <row r="2471" spans="6:9" x14ac:dyDescent="0.35">
      <c r="F2471" s="53"/>
      <c r="G2471" s="53"/>
      <c r="H2471" s="43"/>
      <c r="I2471" s="43"/>
    </row>
    <row r="2472" spans="6:9" x14ac:dyDescent="0.35">
      <c r="F2472" s="53"/>
      <c r="G2472" s="53"/>
      <c r="H2472" s="43"/>
      <c r="I2472" s="43"/>
    </row>
    <row r="2473" spans="6:9" x14ac:dyDescent="0.35">
      <c r="F2473" s="53"/>
      <c r="G2473" s="53"/>
      <c r="H2473" s="43"/>
      <c r="I2473" s="43"/>
    </row>
    <row r="2474" spans="6:9" x14ac:dyDescent="0.35">
      <c r="F2474" s="53"/>
      <c r="G2474" s="53"/>
      <c r="H2474" s="43"/>
      <c r="I2474" s="43"/>
    </row>
    <row r="2475" spans="6:9" x14ac:dyDescent="0.35">
      <c r="F2475" s="53"/>
      <c r="G2475" s="53"/>
      <c r="H2475" s="43"/>
      <c r="I2475" s="43"/>
    </row>
    <row r="2476" spans="6:9" x14ac:dyDescent="0.35">
      <c r="F2476" s="53"/>
      <c r="G2476" s="53"/>
      <c r="H2476" s="43"/>
      <c r="I2476" s="43"/>
    </row>
    <row r="2477" spans="6:9" x14ac:dyDescent="0.35">
      <c r="F2477" s="53"/>
      <c r="G2477" s="53"/>
      <c r="H2477" s="43"/>
      <c r="I2477" s="43"/>
    </row>
    <row r="2478" spans="6:9" x14ac:dyDescent="0.35">
      <c r="F2478" s="53"/>
      <c r="G2478" s="53"/>
      <c r="H2478" s="43"/>
      <c r="I2478" s="43"/>
    </row>
    <row r="2479" spans="6:9" x14ac:dyDescent="0.35">
      <c r="F2479" s="53"/>
      <c r="G2479" s="53"/>
      <c r="H2479" s="43"/>
      <c r="I2479" s="43"/>
    </row>
    <row r="2480" spans="6:9" x14ac:dyDescent="0.35">
      <c r="F2480" s="53"/>
      <c r="G2480" s="53"/>
      <c r="H2480" s="43"/>
      <c r="I2480" s="43"/>
    </row>
    <row r="2481" spans="6:9" x14ac:dyDescent="0.35">
      <c r="F2481" s="53"/>
      <c r="G2481" s="53"/>
      <c r="H2481" s="43"/>
      <c r="I2481" s="43"/>
    </row>
    <row r="2482" spans="6:9" x14ac:dyDescent="0.35">
      <c r="F2482" s="53"/>
      <c r="G2482" s="53"/>
      <c r="H2482" s="43"/>
      <c r="I2482" s="43"/>
    </row>
    <row r="2483" spans="6:9" x14ac:dyDescent="0.35">
      <c r="F2483" s="53"/>
      <c r="G2483" s="53"/>
      <c r="H2483" s="43"/>
      <c r="I2483" s="43"/>
    </row>
    <row r="2484" spans="6:9" x14ac:dyDescent="0.35">
      <c r="F2484" s="53"/>
      <c r="G2484" s="53"/>
      <c r="H2484" s="43"/>
      <c r="I2484" s="43"/>
    </row>
    <row r="2485" spans="6:9" x14ac:dyDescent="0.35">
      <c r="F2485" s="53"/>
      <c r="G2485" s="53"/>
      <c r="H2485" s="43"/>
      <c r="I2485" s="43"/>
    </row>
    <row r="2486" spans="6:9" x14ac:dyDescent="0.35">
      <c r="F2486" s="53"/>
      <c r="G2486" s="53"/>
      <c r="H2486" s="43"/>
      <c r="I2486" s="43"/>
    </row>
    <row r="2487" spans="6:9" x14ac:dyDescent="0.35">
      <c r="F2487" s="53"/>
      <c r="G2487" s="53"/>
      <c r="H2487" s="43"/>
      <c r="I2487" s="43"/>
    </row>
    <row r="2488" spans="6:9" x14ac:dyDescent="0.35">
      <c r="F2488" s="53"/>
      <c r="G2488" s="53"/>
      <c r="H2488" s="43"/>
      <c r="I2488" s="43"/>
    </row>
    <row r="2489" spans="6:9" x14ac:dyDescent="0.35">
      <c r="F2489" s="53"/>
      <c r="G2489" s="53"/>
      <c r="H2489" s="43"/>
      <c r="I2489" s="43"/>
    </row>
    <row r="2490" spans="6:9" x14ac:dyDescent="0.35">
      <c r="F2490" s="53"/>
      <c r="G2490" s="53"/>
      <c r="H2490" s="43"/>
      <c r="I2490" s="43"/>
    </row>
    <row r="2491" spans="6:9" x14ac:dyDescent="0.35">
      <c r="F2491" s="53"/>
      <c r="G2491" s="53"/>
      <c r="H2491" s="43"/>
      <c r="I2491" s="43"/>
    </row>
    <row r="2492" spans="6:9" x14ac:dyDescent="0.35">
      <c r="F2492" s="53"/>
      <c r="G2492" s="53"/>
      <c r="H2492" s="43"/>
      <c r="I2492" s="43"/>
    </row>
    <row r="2493" spans="6:9" x14ac:dyDescent="0.35">
      <c r="F2493" s="53"/>
      <c r="G2493" s="53"/>
      <c r="H2493" s="43"/>
      <c r="I2493" s="43"/>
    </row>
    <row r="2494" spans="6:9" x14ac:dyDescent="0.35">
      <c r="F2494" s="53"/>
      <c r="G2494" s="53"/>
      <c r="H2494" s="43"/>
      <c r="I2494" s="43"/>
    </row>
    <row r="2495" spans="6:9" x14ac:dyDescent="0.35">
      <c r="F2495" s="53"/>
      <c r="G2495" s="53"/>
      <c r="H2495" s="43"/>
      <c r="I2495" s="43"/>
    </row>
    <row r="2496" spans="6:9" x14ac:dyDescent="0.35">
      <c r="F2496" s="53"/>
      <c r="G2496" s="53"/>
      <c r="H2496" s="43"/>
      <c r="I2496" s="43"/>
    </row>
    <row r="2497" spans="6:9" x14ac:dyDescent="0.35">
      <c r="F2497" s="53"/>
      <c r="G2497" s="53"/>
      <c r="H2497" s="43"/>
      <c r="I2497" s="43"/>
    </row>
    <row r="2498" spans="6:9" x14ac:dyDescent="0.35">
      <c r="F2498" s="53"/>
      <c r="G2498" s="53"/>
      <c r="H2498" s="43"/>
      <c r="I2498" s="43"/>
    </row>
    <row r="2499" spans="6:9" x14ac:dyDescent="0.35">
      <c r="F2499" s="53"/>
      <c r="G2499" s="53"/>
      <c r="H2499" s="43"/>
      <c r="I2499" s="43"/>
    </row>
    <row r="2500" spans="6:9" x14ac:dyDescent="0.35">
      <c r="F2500" s="53"/>
      <c r="G2500" s="53"/>
      <c r="H2500" s="43"/>
      <c r="I2500" s="43"/>
    </row>
    <row r="2501" spans="6:9" x14ac:dyDescent="0.35">
      <c r="F2501" s="53"/>
      <c r="G2501" s="53"/>
      <c r="H2501" s="43"/>
      <c r="I2501" s="43"/>
    </row>
    <row r="2502" spans="6:9" x14ac:dyDescent="0.35">
      <c r="F2502" s="53"/>
      <c r="G2502" s="53"/>
      <c r="H2502" s="43"/>
      <c r="I2502" s="43"/>
    </row>
    <row r="2503" spans="6:9" x14ac:dyDescent="0.35">
      <c r="F2503" s="53"/>
      <c r="G2503" s="53"/>
      <c r="H2503" s="43"/>
      <c r="I2503" s="43"/>
    </row>
    <row r="2504" spans="6:9" x14ac:dyDescent="0.35">
      <c r="F2504" s="53"/>
      <c r="G2504" s="53"/>
      <c r="H2504" s="43"/>
      <c r="I2504" s="43"/>
    </row>
    <row r="2505" spans="6:9" x14ac:dyDescent="0.35">
      <c r="F2505" s="53"/>
      <c r="G2505" s="53"/>
      <c r="H2505" s="43"/>
      <c r="I2505" s="43"/>
    </row>
    <row r="2506" spans="6:9" x14ac:dyDescent="0.35">
      <c r="F2506" s="53"/>
      <c r="G2506" s="53"/>
      <c r="H2506" s="43"/>
      <c r="I2506" s="43"/>
    </row>
    <row r="2507" spans="6:9" x14ac:dyDescent="0.35">
      <c r="F2507" s="53"/>
      <c r="G2507" s="53"/>
      <c r="H2507" s="43"/>
      <c r="I2507" s="43"/>
    </row>
    <row r="2508" spans="6:9" x14ac:dyDescent="0.35">
      <c r="F2508" s="53"/>
      <c r="G2508" s="53"/>
      <c r="H2508" s="43"/>
      <c r="I2508" s="43"/>
    </row>
    <row r="2509" spans="6:9" x14ac:dyDescent="0.35">
      <c r="F2509" s="53"/>
      <c r="G2509" s="53"/>
      <c r="H2509" s="43"/>
      <c r="I2509" s="43"/>
    </row>
    <row r="2510" spans="6:9" x14ac:dyDescent="0.35">
      <c r="F2510" s="53"/>
      <c r="G2510" s="53"/>
      <c r="H2510" s="43"/>
      <c r="I2510" s="43"/>
    </row>
    <row r="2511" spans="6:9" x14ac:dyDescent="0.35">
      <c r="F2511" s="53"/>
      <c r="G2511" s="53"/>
      <c r="H2511" s="43"/>
      <c r="I2511" s="43"/>
    </row>
    <row r="2512" spans="6:9" x14ac:dyDescent="0.35">
      <c r="F2512" s="53"/>
      <c r="G2512" s="53"/>
      <c r="H2512" s="43"/>
      <c r="I2512" s="43"/>
    </row>
    <row r="2513" spans="6:9" x14ac:dyDescent="0.35">
      <c r="F2513" s="53"/>
      <c r="G2513" s="53"/>
      <c r="H2513" s="43"/>
      <c r="I2513" s="43"/>
    </row>
    <row r="2514" spans="6:9" x14ac:dyDescent="0.35">
      <c r="F2514" s="53"/>
      <c r="G2514" s="53"/>
      <c r="H2514" s="43"/>
      <c r="I2514" s="43"/>
    </row>
    <row r="2515" spans="6:9" x14ac:dyDescent="0.35">
      <c r="F2515" s="53"/>
      <c r="G2515" s="53"/>
      <c r="H2515" s="43"/>
      <c r="I2515" s="43"/>
    </row>
    <row r="2516" spans="6:9" x14ac:dyDescent="0.35">
      <c r="F2516" s="53"/>
      <c r="G2516" s="53"/>
      <c r="H2516" s="43"/>
      <c r="I2516" s="43"/>
    </row>
    <row r="2517" spans="6:9" x14ac:dyDescent="0.35">
      <c r="F2517" s="53"/>
      <c r="G2517" s="53"/>
      <c r="H2517" s="43"/>
      <c r="I2517" s="43"/>
    </row>
    <row r="2518" spans="6:9" x14ac:dyDescent="0.35">
      <c r="F2518" s="53"/>
      <c r="G2518" s="53"/>
      <c r="H2518" s="43"/>
      <c r="I2518" s="43"/>
    </row>
    <row r="2519" spans="6:9" x14ac:dyDescent="0.35">
      <c r="F2519" s="53"/>
      <c r="G2519" s="53"/>
      <c r="H2519" s="43"/>
      <c r="I2519" s="43"/>
    </row>
    <row r="2520" spans="6:9" x14ac:dyDescent="0.35">
      <c r="F2520" s="53"/>
      <c r="G2520" s="53"/>
      <c r="H2520" s="43"/>
      <c r="I2520" s="43"/>
    </row>
    <row r="2521" spans="6:9" x14ac:dyDescent="0.35">
      <c r="F2521" s="53"/>
      <c r="G2521" s="53"/>
      <c r="H2521" s="43"/>
      <c r="I2521" s="43"/>
    </row>
    <row r="2522" spans="6:9" x14ac:dyDescent="0.35">
      <c r="F2522" s="53"/>
      <c r="G2522" s="53"/>
      <c r="H2522" s="43"/>
      <c r="I2522" s="43"/>
    </row>
    <row r="2523" spans="6:9" x14ac:dyDescent="0.35">
      <c r="F2523" s="53"/>
      <c r="G2523" s="53"/>
      <c r="H2523" s="43"/>
      <c r="I2523" s="43"/>
    </row>
    <row r="2524" spans="6:9" x14ac:dyDescent="0.35">
      <c r="F2524" s="53"/>
      <c r="G2524" s="53"/>
      <c r="H2524" s="43"/>
      <c r="I2524" s="43"/>
    </row>
    <row r="2525" spans="6:9" x14ac:dyDescent="0.35">
      <c r="F2525" s="53"/>
      <c r="G2525" s="53"/>
      <c r="H2525" s="43"/>
      <c r="I2525" s="43"/>
    </row>
    <row r="2526" spans="6:9" x14ac:dyDescent="0.35">
      <c r="F2526" s="53"/>
      <c r="G2526" s="53"/>
      <c r="H2526" s="43"/>
      <c r="I2526" s="43"/>
    </row>
    <row r="2527" spans="6:9" x14ac:dyDescent="0.35">
      <c r="F2527" s="53"/>
      <c r="G2527" s="53"/>
      <c r="H2527" s="43"/>
      <c r="I2527" s="43"/>
    </row>
    <row r="2528" spans="6:9" x14ac:dyDescent="0.35">
      <c r="F2528" s="53"/>
      <c r="G2528" s="53"/>
      <c r="H2528" s="43"/>
      <c r="I2528" s="43"/>
    </row>
    <row r="2529" spans="6:9" x14ac:dyDescent="0.35">
      <c r="F2529" s="53"/>
      <c r="G2529" s="53"/>
      <c r="H2529" s="43"/>
      <c r="I2529" s="43"/>
    </row>
    <row r="2530" spans="6:9" x14ac:dyDescent="0.35">
      <c r="F2530" s="53"/>
      <c r="G2530" s="53"/>
      <c r="H2530" s="43"/>
      <c r="I2530" s="43"/>
    </row>
    <row r="2531" spans="6:9" x14ac:dyDescent="0.35">
      <c r="F2531" s="53"/>
      <c r="G2531" s="53"/>
      <c r="H2531" s="43"/>
      <c r="I2531" s="43"/>
    </row>
    <row r="2532" spans="6:9" x14ac:dyDescent="0.35">
      <c r="F2532" s="53"/>
      <c r="G2532" s="53"/>
      <c r="H2532" s="43"/>
      <c r="I2532" s="43"/>
    </row>
    <row r="2533" spans="6:9" x14ac:dyDescent="0.35">
      <c r="F2533" s="53"/>
      <c r="G2533" s="53"/>
      <c r="H2533" s="43"/>
      <c r="I2533" s="43"/>
    </row>
    <row r="2534" spans="6:9" x14ac:dyDescent="0.35">
      <c r="F2534" s="53"/>
      <c r="G2534" s="53"/>
      <c r="H2534" s="43"/>
      <c r="I2534" s="43"/>
    </row>
    <row r="2535" spans="6:9" x14ac:dyDescent="0.35">
      <c r="F2535" s="53"/>
      <c r="G2535" s="53"/>
      <c r="H2535" s="43"/>
      <c r="I2535" s="43"/>
    </row>
    <row r="2536" spans="6:9" x14ac:dyDescent="0.35">
      <c r="F2536" s="53"/>
      <c r="G2536" s="53"/>
      <c r="H2536" s="43"/>
      <c r="I2536" s="43"/>
    </row>
    <row r="2537" spans="6:9" x14ac:dyDescent="0.35">
      <c r="F2537" s="53"/>
      <c r="G2537" s="53"/>
      <c r="H2537" s="43"/>
      <c r="I2537" s="43"/>
    </row>
    <row r="2538" spans="6:9" x14ac:dyDescent="0.35">
      <c r="F2538" s="53"/>
      <c r="G2538" s="53"/>
      <c r="H2538" s="43"/>
      <c r="I2538" s="43"/>
    </row>
    <row r="2539" spans="6:9" x14ac:dyDescent="0.35">
      <c r="F2539" s="53"/>
      <c r="G2539" s="53"/>
      <c r="H2539" s="43"/>
      <c r="I2539" s="43"/>
    </row>
    <row r="2540" spans="6:9" x14ac:dyDescent="0.35">
      <c r="F2540" s="53"/>
      <c r="G2540" s="53"/>
      <c r="H2540" s="43"/>
      <c r="I2540" s="43"/>
    </row>
    <row r="2541" spans="6:9" x14ac:dyDescent="0.35">
      <c r="F2541" s="53"/>
      <c r="G2541" s="53"/>
      <c r="H2541" s="43"/>
      <c r="I2541" s="43"/>
    </row>
    <row r="2542" spans="6:9" x14ac:dyDescent="0.35">
      <c r="F2542" s="53"/>
      <c r="G2542" s="53"/>
      <c r="H2542" s="43"/>
      <c r="I2542" s="43"/>
    </row>
    <row r="2543" spans="6:9" x14ac:dyDescent="0.35">
      <c r="F2543" s="53"/>
      <c r="G2543" s="53"/>
      <c r="H2543" s="43"/>
      <c r="I2543" s="43"/>
    </row>
    <row r="2544" spans="6:9" x14ac:dyDescent="0.35">
      <c r="F2544" s="53"/>
      <c r="G2544" s="53"/>
      <c r="H2544" s="43"/>
      <c r="I2544" s="43"/>
    </row>
    <row r="2545" spans="6:9" x14ac:dyDescent="0.35">
      <c r="F2545" s="53"/>
      <c r="G2545" s="53"/>
      <c r="H2545" s="43"/>
      <c r="I2545" s="43"/>
    </row>
    <row r="2546" spans="6:9" x14ac:dyDescent="0.35">
      <c r="F2546" s="53"/>
      <c r="G2546" s="53"/>
      <c r="H2546" s="43"/>
      <c r="I2546" s="43"/>
    </row>
    <row r="2547" spans="6:9" x14ac:dyDescent="0.35">
      <c r="F2547" s="53"/>
      <c r="G2547" s="53"/>
      <c r="H2547" s="43"/>
      <c r="I2547" s="43"/>
    </row>
    <row r="2548" spans="6:9" x14ac:dyDescent="0.35">
      <c r="F2548" s="53"/>
      <c r="G2548" s="53"/>
      <c r="H2548" s="43"/>
      <c r="I2548" s="43"/>
    </row>
    <row r="2549" spans="6:9" x14ac:dyDescent="0.35">
      <c r="F2549" s="53"/>
      <c r="G2549" s="53"/>
      <c r="H2549" s="43"/>
      <c r="I2549" s="43"/>
    </row>
    <row r="2550" spans="6:9" x14ac:dyDescent="0.35">
      <c r="F2550" s="53"/>
      <c r="G2550" s="53"/>
      <c r="H2550" s="43"/>
      <c r="I2550" s="43"/>
    </row>
    <row r="2551" spans="6:9" x14ac:dyDescent="0.35">
      <c r="F2551" s="53"/>
      <c r="G2551" s="53"/>
      <c r="H2551" s="43"/>
      <c r="I2551" s="43"/>
    </row>
    <row r="2552" spans="6:9" x14ac:dyDescent="0.35">
      <c r="F2552" s="53"/>
      <c r="G2552" s="53"/>
      <c r="H2552" s="43"/>
      <c r="I2552" s="43"/>
    </row>
    <row r="2553" spans="6:9" x14ac:dyDescent="0.35">
      <c r="F2553" s="53"/>
      <c r="G2553" s="53"/>
      <c r="H2553" s="43"/>
      <c r="I2553" s="43"/>
    </row>
    <row r="2554" spans="6:9" x14ac:dyDescent="0.35">
      <c r="F2554" s="53"/>
      <c r="G2554" s="53"/>
      <c r="H2554" s="43"/>
      <c r="I2554" s="43"/>
    </row>
    <row r="2555" spans="6:9" x14ac:dyDescent="0.35">
      <c r="F2555" s="53"/>
      <c r="G2555" s="53"/>
      <c r="H2555" s="43"/>
      <c r="I2555" s="43"/>
    </row>
    <row r="2556" spans="6:9" x14ac:dyDescent="0.35">
      <c r="F2556" s="53"/>
      <c r="G2556" s="53"/>
      <c r="H2556" s="43"/>
      <c r="I2556" s="43"/>
    </row>
    <row r="2557" spans="6:9" x14ac:dyDescent="0.35">
      <c r="F2557" s="53"/>
      <c r="G2557" s="53"/>
      <c r="H2557" s="43"/>
      <c r="I2557" s="43"/>
    </row>
    <row r="2558" spans="6:9" x14ac:dyDescent="0.35">
      <c r="F2558" s="53"/>
      <c r="G2558" s="53"/>
      <c r="H2558" s="43"/>
      <c r="I2558" s="43"/>
    </row>
    <row r="2559" spans="6:9" x14ac:dyDescent="0.35">
      <c r="F2559" s="53"/>
      <c r="G2559" s="53"/>
      <c r="H2559" s="43"/>
      <c r="I2559" s="43"/>
    </row>
    <row r="2560" spans="6:9" x14ac:dyDescent="0.35">
      <c r="F2560" s="53"/>
      <c r="G2560" s="53"/>
      <c r="H2560" s="43"/>
      <c r="I2560" s="43"/>
    </row>
    <row r="2561" spans="6:9" x14ac:dyDescent="0.35">
      <c r="F2561" s="53"/>
      <c r="G2561" s="53"/>
      <c r="H2561" s="43"/>
      <c r="I2561" s="43"/>
    </row>
    <row r="2562" spans="6:9" x14ac:dyDescent="0.35">
      <c r="F2562" s="53"/>
      <c r="G2562" s="53"/>
      <c r="H2562" s="43"/>
      <c r="I2562" s="43"/>
    </row>
    <row r="2563" spans="6:9" x14ac:dyDescent="0.35">
      <c r="F2563" s="53"/>
      <c r="G2563" s="53"/>
      <c r="H2563" s="43"/>
      <c r="I2563" s="43"/>
    </row>
    <row r="2564" spans="6:9" x14ac:dyDescent="0.35">
      <c r="F2564" s="53"/>
      <c r="G2564" s="53"/>
      <c r="H2564" s="43"/>
      <c r="I2564" s="43"/>
    </row>
    <row r="2565" spans="6:9" x14ac:dyDescent="0.35">
      <c r="F2565" s="53"/>
      <c r="G2565" s="53"/>
      <c r="H2565" s="43"/>
      <c r="I2565" s="43"/>
    </row>
    <row r="2566" spans="6:9" x14ac:dyDescent="0.35">
      <c r="F2566" s="53"/>
      <c r="G2566" s="53"/>
      <c r="H2566" s="43"/>
      <c r="I2566" s="43"/>
    </row>
    <row r="2567" spans="6:9" x14ac:dyDescent="0.35">
      <c r="F2567" s="53"/>
      <c r="G2567" s="53"/>
      <c r="H2567" s="43"/>
      <c r="I2567" s="43"/>
    </row>
    <row r="2568" spans="6:9" x14ac:dyDescent="0.35">
      <c r="F2568" s="53"/>
      <c r="G2568" s="53"/>
      <c r="H2568" s="43"/>
      <c r="I2568" s="43"/>
    </row>
    <row r="2569" spans="6:9" x14ac:dyDescent="0.35">
      <c r="F2569" s="53"/>
      <c r="G2569" s="53"/>
      <c r="H2569" s="43"/>
      <c r="I2569" s="43"/>
    </row>
    <row r="2570" spans="6:9" x14ac:dyDescent="0.35">
      <c r="F2570" s="53"/>
      <c r="G2570" s="53"/>
      <c r="H2570" s="43"/>
      <c r="I2570" s="43"/>
    </row>
    <row r="2571" spans="6:9" x14ac:dyDescent="0.35">
      <c r="F2571" s="53"/>
      <c r="G2571" s="53"/>
      <c r="H2571" s="43"/>
      <c r="I2571" s="43"/>
    </row>
    <row r="2572" spans="6:9" x14ac:dyDescent="0.35">
      <c r="F2572" s="53"/>
      <c r="G2572" s="53"/>
      <c r="H2572" s="43"/>
      <c r="I2572" s="43"/>
    </row>
    <row r="2573" spans="6:9" x14ac:dyDescent="0.35">
      <c r="F2573" s="53"/>
      <c r="G2573" s="53"/>
      <c r="H2573" s="43"/>
      <c r="I2573" s="43"/>
    </row>
    <row r="2574" spans="6:9" x14ac:dyDescent="0.35">
      <c r="F2574" s="53"/>
      <c r="G2574" s="53"/>
      <c r="H2574" s="43"/>
      <c r="I2574" s="43"/>
    </row>
    <row r="2575" spans="6:9" x14ac:dyDescent="0.35">
      <c r="F2575" s="53"/>
      <c r="G2575" s="53"/>
      <c r="H2575" s="43"/>
      <c r="I2575" s="43"/>
    </row>
    <row r="2576" spans="6:9" x14ac:dyDescent="0.35">
      <c r="F2576" s="53"/>
      <c r="G2576" s="53"/>
      <c r="H2576" s="43"/>
      <c r="I2576" s="43"/>
    </row>
    <row r="2577" spans="6:9" x14ac:dyDescent="0.35">
      <c r="F2577" s="53"/>
      <c r="G2577" s="53"/>
      <c r="H2577" s="43"/>
      <c r="I2577" s="43"/>
    </row>
    <row r="2578" spans="6:9" x14ac:dyDescent="0.35">
      <c r="F2578" s="53"/>
      <c r="G2578" s="53"/>
      <c r="H2578" s="43"/>
      <c r="I2578" s="43"/>
    </row>
    <row r="2579" spans="6:9" x14ac:dyDescent="0.35">
      <c r="F2579" s="53"/>
      <c r="G2579" s="53"/>
      <c r="H2579" s="43"/>
      <c r="I2579" s="43"/>
    </row>
    <row r="2580" spans="6:9" x14ac:dyDescent="0.35">
      <c r="F2580" s="53"/>
      <c r="G2580" s="53"/>
      <c r="H2580" s="43"/>
      <c r="I2580" s="43"/>
    </row>
    <row r="2581" spans="6:9" x14ac:dyDescent="0.35">
      <c r="F2581" s="53"/>
      <c r="G2581" s="53"/>
      <c r="H2581" s="43"/>
      <c r="I2581" s="43"/>
    </row>
    <row r="2582" spans="6:9" x14ac:dyDescent="0.35">
      <c r="F2582" s="53"/>
      <c r="G2582" s="53"/>
      <c r="H2582" s="43"/>
      <c r="I2582" s="43"/>
    </row>
    <row r="2583" spans="6:9" x14ac:dyDescent="0.35">
      <c r="F2583" s="53"/>
      <c r="G2583" s="53"/>
      <c r="H2583" s="43"/>
      <c r="I2583" s="43"/>
    </row>
    <row r="2584" spans="6:9" x14ac:dyDescent="0.35">
      <c r="F2584" s="53"/>
      <c r="G2584" s="53"/>
      <c r="H2584" s="43"/>
      <c r="I2584" s="43"/>
    </row>
    <row r="2585" spans="6:9" x14ac:dyDescent="0.35">
      <c r="F2585" s="53"/>
      <c r="G2585" s="53"/>
      <c r="H2585" s="43"/>
      <c r="I2585" s="43"/>
    </row>
    <row r="2586" spans="6:9" x14ac:dyDescent="0.35">
      <c r="F2586" s="53"/>
      <c r="G2586" s="53"/>
      <c r="H2586" s="43"/>
      <c r="I2586" s="43"/>
    </row>
    <row r="2587" spans="6:9" x14ac:dyDescent="0.35">
      <c r="F2587" s="53"/>
      <c r="G2587" s="53"/>
      <c r="H2587" s="43"/>
      <c r="I2587" s="43"/>
    </row>
    <row r="2588" spans="6:9" x14ac:dyDescent="0.35">
      <c r="F2588" s="53"/>
      <c r="G2588" s="53"/>
      <c r="H2588" s="43"/>
      <c r="I2588" s="43"/>
    </row>
    <row r="2589" spans="6:9" x14ac:dyDescent="0.35">
      <c r="F2589" s="53"/>
      <c r="G2589" s="53"/>
      <c r="H2589" s="43"/>
      <c r="I2589" s="43"/>
    </row>
    <row r="2590" spans="6:9" x14ac:dyDescent="0.35">
      <c r="F2590" s="53"/>
      <c r="G2590" s="53"/>
      <c r="H2590" s="43"/>
      <c r="I2590" s="43"/>
    </row>
    <row r="2591" spans="6:9" x14ac:dyDescent="0.35">
      <c r="F2591" s="53"/>
      <c r="G2591" s="53"/>
      <c r="H2591" s="43"/>
      <c r="I2591" s="43"/>
    </row>
    <row r="2592" spans="6:9" x14ac:dyDescent="0.35">
      <c r="F2592" s="53"/>
      <c r="G2592" s="53"/>
      <c r="H2592" s="43"/>
      <c r="I2592" s="43"/>
    </row>
    <row r="2593" spans="6:9" x14ac:dyDescent="0.35">
      <c r="F2593" s="53"/>
      <c r="G2593" s="53"/>
      <c r="H2593" s="43"/>
      <c r="I2593" s="43"/>
    </row>
    <row r="2594" spans="6:9" x14ac:dyDescent="0.35">
      <c r="F2594" s="53"/>
      <c r="G2594" s="53"/>
      <c r="H2594" s="43"/>
      <c r="I2594" s="43"/>
    </row>
    <row r="2595" spans="6:9" x14ac:dyDescent="0.35">
      <c r="F2595" s="53"/>
      <c r="G2595" s="53"/>
      <c r="H2595" s="43"/>
      <c r="I2595" s="43"/>
    </row>
    <row r="2596" spans="6:9" x14ac:dyDescent="0.35">
      <c r="F2596" s="53"/>
      <c r="G2596" s="53"/>
      <c r="H2596" s="43"/>
      <c r="I2596" s="43"/>
    </row>
    <row r="2597" spans="6:9" x14ac:dyDescent="0.35">
      <c r="F2597" s="53"/>
      <c r="G2597" s="53"/>
      <c r="H2597" s="43"/>
      <c r="I2597" s="43"/>
    </row>
    <row r="2598" spans="6:9" x14ac:dyDescent="0.35">
      <c r="F2598" s="53"/>
      <c r="G2598" s="53"/>
      <c r="H2598" s="43"/>
      <c r="I2598" s="43"/>
    </row>
    <row r="2599" spans="6:9" x14ac:dyDescent="0.35">
      <c r="F2599" s="53"/>
      <c r="G2599" s="53"/>
      <c r="H2599" s="43"/>
      <c r="I2599" s="43"/>
    </row>
    <row r="2600" spans="6:9" x14ac:dyDescent="0.35">
      <c r="F2600" s="53"/>
      <c r="G2600" s="53"/>
      <c r="H2600" s="43"/>
      <c r="I2600" s="43"/>
    </row>
    <row r="2601" spans="6:9" x14ac:dyDescent="0.35">
      <c r="F2601" s="53"/>
      <c r="G2601" s="53"/>
      <c r="H2601" s="43"/>
      <c r="I2601" s="43"/>
    </row>
    <row r="2602" spans="6:9" x14ac:dyDescent="0.35">
      <c r="F2602" s="53"/>
      <c r="G2602" s="53"/>
      <c r="H2602" s="43"/>
      <c r="I2602" s="43"/>
    </row>
    <row r="2603" spans="6:9" x14ac:dyDescent="0.35">
      <c r="F2603" s="53"/>
      <c r="G2603" s="53"/>
      <c r="H2603" s="43"/>
      <c r="I2603" s="43"/>
    </row>
    <row r="2604" spans="6:9" x14ac:dyDescent="0.35">
      <c r="F2604" s="53"/>
      <c r="G2604" s="53"/>
      <c r="H2604" s="43"/>
      <c r="I2604" s="43"/>
    </row>
    <row r="2605" spans="6:9" x14ac:dyDescent="0.35">
      <c r="F2605" s="53"/>
      <c r="G2605" s="53"/>
      <c r="H2605" s="43"/>
      <c r="I2605" s="43"/>
    </row>
    <row r="2606" spans="6:9" x14ac:dyDescent="0.35">
      <c r="F2606" s="53"/>
      <c r="G2606" s="53"/>
      <c r="H2606" s="43"/>
      <c r="I2606" s="43"/>
    </row>
    <row r="2607" spans="6:9" x14ac:dyDescent="0.35">
      <c r="F2607" s="53"/>
      <c r="G2607" s="53"/>
      <c r="H2607" s="43"/>
      <c r="I2607" s="43"/>
    </row>
    <row r="2608" spans="6:9" x14ac:dyDescent="0.35">
      <c r="F2608" s="53"/>
      <c r="G2608" s="53"/>
      <c r="H2608" s="43"/>
      <c r="I2608" s="43"/>
    </row>
    <row r="2609" spans="6:9" x14ac:dyDescent="0.35">
      <c r="F2609" s="53"/>
      <c r="G2609" s="53"/>
      <c r="H2609" s="43"/>
      <c r="I2609" s="43"/>
    </row>
    <row r="2610" spans="6:9" x14ac:dyDescent="0.35">
      <c r="F2610" s="53"/>
      <c r="G2610" s="53"/>
      <c r="H2610" s="43"/>
      <c r="I2610" s="43"/>
    </row>
    <row r="2611" spans="6:9" x14ac:dyDescent="0.35">
      <c r="F2611" s="53"/>
      <c r="G2611" s="53"/>
      <c r="H2611" s="43"/>
      <c r="I2611" s="43"/>
    </row>
    <row r="2612" spans="6:9" x14ac:dyDescent="0.35">
      <c r="F2612" s="53"/>
      <c r="G2612" s="53"/>
      <c r="H2612" s="43"/>
      <c r="I2612" s="43"/>
    </row>
    <row r="2613" spans="6:9" x14ac:dyDescent="0.35">
      <c r="F2613" s="53"/>
      <c r="G2613" s="53"/>
      <c r="H2613" s="43"/>
      <c r="I2613" s="43"/>
    </row>
    <row r="2614" spans="6:9" x14ac:dyDescent="0.35">
      <c r="F2614" s="53"/>
      <c r="G2614" s="53"/>
      <c r="H2614" s="43"/>
      <c r="I2614" s="43"/>
    </row>
    <row r="2615" spans="6:9" x14ac:dyDescent="0.35">
      <c r="F2615" s="53"/>
      <c r="G2615" s="53"/>
      <c r="H2615" s="43"/>
      <c r="I2615" s="43"/>
    </row>
    <row r="2616" spans="6:9" x14ac:dyDescent="0.35">
      <c r="F2616" s="53"/>
      <c r="G2616" s="53"/>
      <c r="H2616" s="43"/>
      <c r="I2616" s="43"/>
    </row>
    <row r="2617" spans="6:9" x14ac:dyDescent="0.35">
      <c r="F2617" s="53"/>
      <c r="G2617" s="53"/>
      <c r="H2617" s="43"/>
      <c r="I2617" s="43"/>
    </row>
    <row r="2618" spans="6:9" x14ac:dyDescent="0.35">
      <c r="F2618" s="53"/>
      <c r="G2618" s="53"/>
      <c r="H2618" s="43"/>
      <c r="I2618" s="43"/>
    </row>
    <row r="2619" spans="6:9" x14ac:dyDescent="0.35">
      <c r="F2619" s="53"/>
      <c r="G2619" s="53"/>
      <c r="H2619" s="43"/>
      <c r="I2619" s="43"/>
    </row>
    <row r="2620" spans="6:9" x14ac:dyDescent="0.35">
      <c r="F2620" s="53"/>
      <c r="G2620" s="53"/>
      <c r="H2620" s="43"/>
      <c r="I2620" s="43"/>
    </row>
    <row r="2621" spans="6:9" x14ac:dyDescent="0.35">
      <c r="F2621" s="53"/>
      <c r="G2621" s="53"/>
      <c r="H2621" s="43"/>
      <c r="I2621" s="43"/>
    </row>
    <row r="2622" spans="6:9" x14ac:dyDescent="0.35">
      <c r="F2622" s="53"/>
      <c r="G2622" s="53"/>
      <c r="H2622" s="43"/>
      <c r="I2622" s="43"/>
    </row>
    <row r="2623" spans="6:9" x14ac:dyDescent="0.35">
      <c r="F2623" s="53"/>
      <c r="G2623" s="53"/>
      <c r="H2623" s="43"/>
      <c r="I2623" s="43"/>
    </row>
    <row r="2624" spans="6:9" x14ac:dyDescent="0.35">
      <c r="F2624" s="53"/>
      <c r="G2624" s="53"/>
      <c r="H2624" s="43"/>
      <c r="I2624" s="43"/>
    </row>
    <row r="2625" spans="6:9" x14ac:dyDescent="0.35">
      <c r="F2625" s="53"/>
      <c r="G2625" s="53"/>
      <c r="H2625" s="43"/>
      <c r="I2625" s="43"/>
    </row>
    <row r="2626" spans="6:9" x14ac:dyDescent="0.35">
      <c r="F2626" s="53"/>
      <c r="G2626" s="53"/>
      <c r="H2626" s="43"/>
      <c r="I2626" s="43"/>
    </row>
    <row r="2627" spans="6:9" x14ac:dyDescent="0.35">
      <c r="F2627" s="53"/>
      <c r="G2627" s="53"/>
      <c r="H2627" s="43"/>
      <c r="I2627" s="43"/>
    </row>
    <row r="2628" spans="6:9" x14ac:dyDescent="0.35">
      <c r="F2628" s="53"/>
      <c r="G2628" s="53"/>
      <c r="H2628" s="43"/>
      <c r="I2628" s="43"/>
    </row>
    <row r="2629" spans="6:9" x14ac:dyDescent="0.35">
      <c r="F2629" s="53"/>
      <c r="G2629" s="53"/>
      <c r="H2629" s="43"/>
      <c r="I2629" s="43"/>
    </row>
    <row r="2630" spans="6:9" x14ac:dyDescent="0.35">
      <c r="F2630" s="53"/>
      <c r="G2630" s="53"/>
      <c r="H2630" s="43"/>
      <c r="I2630" s="43"/>
    </row>
    <row r="2631" spans="6:9" x14ac:dyDescent="0.35">
      <c r="F2631" s="53"/>
      <c r="G2631" s="53"/>
      <c r="H2631" s="43"/>
      <c r="I2631" s="43"/>
    </row>
    <row r="2632" spans="6:9" x14ac:dyDescent="0.35">
      <c r="F2632" s="53"/>
      <c r="G2632" s="53"/>
      <c r="H2632" s="43"/>
      <c r="I2632" s="43"/>
    </row>
    <row r="2633" spans="6:9" x14ac:dyDescent="0.35">
      <c r="F2633" s="53"/>
      <c r="G2633" s="53"/>
      <c r="H2633" s="43"/>
      <c r="I2633" s="43"/>
    </row>
    <row r="2634" spans="6:9" x14ac:dyDescent="0.35">
      <c r="F2634" s="53"/>
      <c r="G2634" s="53"/>
      <c r="H2634" s="43"/>
      <c r="I2634" s="43"/>
    </row>
    <row r="2635" spans="6:9" x14ac:dyDescent="0.35">
      <c r="F2635" s="53"/>
      <c r="G2635" s="53"/>
      <c r="H2635" s="43"/>
      <c r="I2635" s="43"/>
    </row>
    <row r="2636" spans="6:9" x14ac:dyDescent="0.35">
      <c r="F2636" s="53"/>
      <c r="G2636" s="53"/>
      <c r="H2636" s="43"/>
      <c r="I2636" s="43"/>
    </row>
    <row r="2637" spans="6:9" x14ac:dyDescent="0.35">
      <c r="F2637" s="53"/>
      <c r="G2637" s="53"/>
      <c r="H2637" s="43"/>
      <c r="I2637" s="43"/>
    </row>
    <row r="2638" spans="6:9" x14ac:dyDescent="0.35">
      <c r="F2638" s="53"/>
      <c r="G2638" s="53"/>
      <c r="H2638" s="43"/>
      <c r="I2638" s="43"/>
    </row>
    <row r="2639" spans="6:9" x14ac:dyDescent="0.35">
      <c r="F2639" s="53"/>
      <c r="G2639" s="53"/>
      <c r="H2639" s="43"/>
      <c r="I2639" s="43"/>
    </row>
    <row r="2640" spans="6:9" x14ac:dyDescent="0.35">
      <c r="F2640" s="53"/>
      <c r="G2640" s="53"/>
      <c r="H2640" s="43"/>
      <c r="I2640" s="43"/>
    </row>
    <row r="2641" spans="6:9" x14ac:dyDescent="0.35">
      <c r="F2641" s="53"/>
      <c r="G2641" s="53"/>
      <c r="H2641" s="43"/>
      <c r="I2641" s="43"/>
    </row>
    <row r="2642" spans="6:9" x14ac:dyDescent="0.35">
      <c r="F2642" s="53"/>
      <c r="G2642" s="53"/>
      <c r="H2642" s="43"/>
      <c r="I2642" s="43"/>
    </row>
    <row r="2643" spans="6:9" x14ac:dyDescent="0.35">
      <c r="F2643" s="53"/>
      <c r="G2643" s="53"/>
      <c r="H2643" s="43"/>
      <c r="I2643" s="43"/>
    </row>
    <row r="2644" spans="6:9" x14ac:dyDescent="0.35">
      <c r="F2644" s="53"/>
      <c r="G2644" s="53"/>
      <c r="H2644" s="43"/>
      <c r="I2644" s="43"/>
    </row>
    <row r="2645" spans="6:9" x14ac:dyDescent="0.35">
      <c r="F2645" s="53"/>
      <c r="G2645" s="53"/>
      <c r="H2645" s="43"/>
      <c r="I2645" s="43"/>
    </row>
    <row r="2646" spans="6:9" x14ac:dyDescent="0.35">
      <c r="F2646" s="53"/>
      <c r="G2646" s="53"/>
      <c r="H2646" s="43"/>
      <c r="I2646" s="43"/>
    </row>
    <row r="2647" spans="6:9" x14ac:dyDescent="0.35">
      <c r="F2647" s="53"/>
      <c r="G2647" s="53"/>
      <c r="H2647" s="43"/>
      <c r="I2647" s="43"/>
    </row>
    <row r="2648" spans="6:9" x14ac:dyDescent="0.35">
      <c r="F2648" s="53"/>
      <c r="G2648" s="53"/>
      <c r="H2648" s="43"/>
      <c r="I2648" s="43"/>
    </row>
    <row r="2649" spans="6:9" x14ac:dyDescent="0.35">
      <c r="F2649" s="53"/>
      <c r="G2649" s="53"/>
      <c r="H2649" s="43"/>
      <c r="I2649" s="43"/>
    </row>
    <row r="2650" spans="6:9" x14ac:dyDescent="0.35">
      <c r="F2650" s="53"/>
      <c r="G2650" s="53"/>
      <c r="H2650" s="43"/>
      <c r="I2650" s="43"/>
    </row>
    <row r="2651" spans="6:9" x14ac:dyDescent="0.35">
      <c r="F2651" s="53"/>
      <c r="G2651" s="53"/>
      <c r="H2651" s="43"/>
      <c r="I2651" s="43"/>
    </row>
    <row r="2652" spans="6:9" x14ac:dyDescent="0.35">
      <c r="F2652" s="53"/>
      <c r="G2652" s="53"/>
      <c r="H2652" s="43"/>
      <c r="I2652" s="43"/>
    </row>
    <row r="2653" spans="6:9" x14ac:dyDescent="0.35">
      <c r="F2653" s="53"/>
      <c r="G2653" s="53"/>
      <c r="H2653" s="43"/>
      <c r="I2653" s="43"/>
    </row>
    <row r="2654" spans="6:9" x14ac:dyDescent="0.35">
      <c r="F2654" s="53"/>
      <c r="G2654" s="53"/>
      <c r="H2654" s="43"/>
      <c r="I2654" s="43"/>
    </row>
    <row r="2655" spans="6:9" x14ac:dyDescent="0.35">
      <c r="F2655" s="53"/>
      <c r="G2655" s="53"/>
      <c r="H2655" s="43"/>
      <c r="I2655" s="43"/>
    </row>
    <row r="2656" spans="6:9" x14ac:dyDescent="0.35">
      <c r="F2656" s="53"/>
      <c r="G2656" s="53"/>
      <c r="H2656" s="43"/>
      <c r="I2656" s="43"/>
    </row>
    <row r="2657" spans="6:9" x14ac:dyDescent="0.35">
      <c r="F2657" s="53"/>
      <c r="G2657" s="53"/>
      <c r="H2657" s="43"/>
      <c r="I2657" s="43"/>
    </row>
    <row r="2658" spans="6:9" x14ac:dyDescent="0.35">
      <c r="F2658" s="53"/>
      <c r="G2658" s="53"/>
      <c r="H2658" s="43"/>
      <c r="I2658" s="43"/>
    </row>
    <row r="2659" spans="6:9" x14ac:dyDescent="0.35">
      <c r="F2659" s="53"/>
      <c r="G2659" s="53"/>
      <c r="H2659" s="43"/>
      <c r="I2659" s="43"/>
    </row>
    <row r="2660" spans="6:9" x14ac:dyDescent="0.35">
      <c r="F2660" s="53"/>
      <c r="G2660" s="53"/>
      <c r="H2660" s="43"/>
      <c r="I2660" s="43"/>
    </row>
    <row r="2661" spans="6:9" x14ac:dyDescent="0.35">
      <c r="F2661" s="53"/>
      <c r="G2661" s="53"/>
      <c r="H2661" s="43"/>
      <c r="I2661" s="43"/>
    </row>
    <row r="2662" spans="6:9" x14ac:dyDescent="0.35">
      <c r="F2662" s="53"/>
      <c r="G2662" s="53"/>
      <c r="H2662" s="43"/>
      <c r="I2662" s="43"/>
    </row>
    <row r="2663" spans="6:9" x14ac:dyDescent="0.35">
      <c r="F2663" s="53"/>
      <c r="G2663" s="53"/>
      <c r="H2663" s="43"/>
      <c r="I2663" s="43"/>
    </row>
    <row r="2664" spans="6:9" x14ac:dyDescent="0.35">
      <c r="F2664" s="53"/>
      <c r="G2664" s="53"/>
      <c r="H2664" s="43"/>
      <c r="I2664" s="43"/>
    </row>
    <row r="2665" spans="6:9" x14ac:dyDescent="0.35">
      <c r="F2665" s="53"/>
      <c r="G2665" s="53"/>
      <c r="H2665" s="43"/>
      <c r="I2665" s="43"/>
    </row>
    <row r="2666" spans="6:9" x14ac:dyDescent="0.35">
      <c r="F2666" s="53"/>
      <c r="G2666" s="53"/>
      <c r="H2666" s="43"/>
      <c r="I2666" s="43"/>
    </row>
    <row r="2667" spans="6:9" x14ac:dyDescent="0.35">
      <c r="F2667" s="53"/>
      <c r="G2667" s="53"/>
      <c r="H2667" s="43"/>
      <c r="I2667" s="43"/>
    </row>
    <row r="2668" spans="6:9" x14ac:dyDescent="0.35">
      <c r="F2668" s="53"/>
      <c r="G2668" s="53"/>
      <c r="H2668" s="43"/>
      <c r="I2668" s="43"/>
    </row>
    <row r="2669" spans="6:9" x14ac:dyDescent="0.35">
      <c r="F2669" s="53"/>
      <c r="G2669" s="53"/>
      <c r="H2669" s="43"/>
      <c r="I2669" s="43"/>
    </row>
    <row r="2670" spans="6:9" x14ac:dyDescent="0.35">
      <c r="F2670" s="53"/>
      <c r="G2670" s="53"/>
      <c r="H2670" s="43"/>
      <c r="I2670" s="43"/>
    </row>
    <row r="2671" spans="6:9" x14ac:dyDescent="0.35">
      <c r="F2671" s="53"/>
      <c r="G2671" s="53"/>
      <c r="H2671" s="43"/>
      <c r="I2671" s="43"/>
    </row>
    <row r="2672" spans="6:9" x14ac:dyDescent="0.35">
      <c r="F2672" s="53"/>
      <c r="G2672" s="53"/>
      <c r="H2672" s="43"/>
      <c r="I2672" s="43"/>
    </row>
    <row r="2673" spans="6:9" x14ac:dyDescent="0.35">
      <c r="F2673" s="53"/>
      <c r="G2673" s="53"/>
      <c r="H2673" s="43"/>
      <c r="I2673" s="43"/>
    </row>
    <row r="2674" spans="6:9" x14ac:dyDescent="0.35">
      <c r="F2674" s="53"/>
      <c r="G2674" s="53"/>
      <c r="H2674" s="43"/>
      <c r="I2674" s="43"/>
    </row>
    <row r="2675" spans="6:9" x14ac:dyDescent="0.35">
      <c r="F2675" s="53"/>
      <c r="G2675" s="53"/>
      <c r="H2675" s="43"/>
      <c r="I2675" s="43"/>
    </row>
    <row r="2676" spans="6:9" x14ac:dyDescent="0.35">
      <c r="F2676" s="53"/>
      <c r="G2676" s="53"/>
      <c r="H2676" s="43"/>
      <c r="I2676" s="43"/>
    </row>
    <row r="2677" spans="6:9" x14ac:dyDescent="0.35">
      <c r="F2677" s="53"/>
      <c r="G2677" s="53"/>
      <c r="H2677" s="43"/>
      <c r="I2677" s="43"/>
    </row>
    <row r="2678" spans="6:9" x14ac:dyDescent="0.35">
      <c r="F2678" s="53"/>
      <c r="G2678" s="53"/>
      <c r="H2678" s="43"/>
      <c r="I2678" s="43"/>
    </row>
    <row r="2679" spans="6:9" x14ac:dyDescent="0.35">
      <c r="F2679" s="53"/>
      <c r="G2679" s="53"/>
      <c r="H2679" s="43"/>
      <c r="I2679" s="43"/>
    </row>
    <row r="2680" spans="6:9" x14ac:dyDescent="0.35">
      <c r="F2680" s="53"/>
      <c r="G2680" s="53"/>
      <c r="H2680" s="43"/>
      <c r="I2680" s="43"/>
    </row>
    <row r="2681" spans="6:9" x14ac:dyDescent="0.35">
      <c r="F2681" s="53"/>
      <c r="G2681" s="53"/>
      <c r="H2681" s="43"/>
      <c r="I2681" s="43"/>
    </row>
    <row r="2682" spans="6:9" x14ac:dyDescent="0.35">
      <c r="F2682" s="53"/>
      <c r="G2682" s="53"/>
      <c r="H2682" s="43"/>
      <c r="I2682" s="43"/>
    </row>
    <row r="2683" spans="6:9" x14ac:dyDescent="0.35">
      <c r="F2683" s="53"/>
      <c r="G2683" s="53"/>
      <c r="H2683" s="43"/>
      <c r="I2683" s="43"/>
    </row>
    <row r="2684" spans="6:9" x14ac:dyDescent="0.35">
      <c r="F2684" s="53"/>
      <c r="G2684" s="53"/>
      <c r="H2684" s="43"/>
      <c r="I2684" s="43"/>
    </row>
    <row r="2685" spans="6:9" x14ac:dyDescent="0.35">
      <c r="F2685" s="53"/>
      <c r="G2685" s="53"/>
      <c r="H2685" s="43"/>
      <c r="I2685" s="43"/>
    </row>
    <row r="2686" spans="6:9" x14ac:dyDescent="0.35">
      <c r="F2686" s="53"/>
      <c r="G2686" s="53"/>
      <c r="H2686" s="43"/>
      <c r="I2686" s="43"/>
    </row>
    <row r="2687" spans="6:9" x14ac:dyDescent="0.35">
      <c r="F2687" s="53"/>
      <c r="G2687" s="53"/>
      <c r="H2687" s="43"/>
      <c r="I2687" s="43"/>
    </row>
    <row r="2688" spans="6:9" x14ac:dyDescent="0.35">
      <c r="F2688" s="53"/>
      <c r="G2688" s="53"/>
      <c r="H2688" s="43"/>
      <c r="I2688" s="43"/>
    </row>
    <row r="2689" spans="6:9" x14ac:dyDescent="0.35">
      <c r="F2689" s="53"/>
      <c r="G2689" s="53"/>
      <c r="H2689" s="43"/>
      <c r="I2689" s="43"/>
    </row>
    <row r="2690" spans="6:9" x14ac:dyDescent="0.35">
      <c r="F2690" s="53"/>
      <c r="G2690" s="53"/>
      <c r="H2690" s="43"/>
      <c r="I2690" s="43"/>
    </row>
    <row r="2691" spans="6:9" x14ac:dyDescent="0.35">
      <c r="F2691" s="53"/>
      <c r="G2691" s="53"/>
      <c r="H2691" s="43"/>
      <c r="I2691" s="43"/>
    </row>
    <row r="2692" spans="6:9" x14ac:dyDescent="0.35">
      <c r="F2692" s="53"/>
      <c r="G2692" s="53"/>
      <c r="H2692" s="43"/>
      <c r="I2692" s="43"/>
    </row>
    <row r="2693" spans="6:9" x14ac:dyDescent="0.35">
      <c r="F2693" s="53"/>
      <c r="G2693" s="53"/>
      <c r="H2693" s="43"/>
      <c r="I2693" s="43"/>
    </row>
    <row r="2694" spans="6:9" x14ac:dyDescent="0.35">
      <c r="F2694" s="53"/>
      <c r="G2694" s="53"/>
      <c r="H2694" s="43"/>
      <c r="I2694" s="43"/>
    </row>
    <row r="2695" spans="6:9" x14ac:dyDescent="0.35">
      <c r="F2695" s="53"/>
      <c r="G2695" s="53"/>
      <c r="H2695" s="43"/>
      <c r="I2695" s="43"/>
    </row>
    <row r="2696" spans="6:9" x14ac:dyDescent="0.35">
      <c r="F2696" s="53"/>
      <c r="G2696" s="53"/>
      <c r="H2696" s="43"/>
      <c r="I2696" s="43"/>
    </row>
    <row r="2697" spans="6:9" x14ac:dyDescent="0.35">
      <c r="F2697" s="53"/>
      <c r="G2697" s="53"/>
      <c r="H2697" s="43"/>
      <c r="I2697" s="43"/>
    </row>
    <row r="2698" spans="6:9" x14ac:dyDescent="0.35">
      <c r="F2698" s="53"/>
      <c r="G2698" s="53"/>
      <c r="H2698" s="43"/>
      <c r="I2698" s="43"/>
    </row>
    <row r="2699" spans="6:9" x14ac:dyDescent="0.35">
      <c r="F2699" s="53"/>
      <c r="G2699" s="53"/>
      <c r="H2699" s="43"/>
      <c r="I2699" s="43"/>
    </row>
    <row r="2700" spans="6:9" x14ac:dyDescent="0.35">
      <c r="F2700" s="53"/>
      <c r="G2700" s="53"/>
      <c r="H2700" s="43"/>
      <c r="I2700" s="43"/>
    </row>
    <row r="2701" spans="6:9" x14ac:dyDescent="0.35">
      <c r="F2701" s="53"/>
      <c r="G2701" s="53"/>
      <c r="H2701" s="43"/>
      <c r="I2701" s="43"/>
    </row>
    <row r="2702" spans="6:9" x14ac:dyDescent="0.35">
      <c r="F2702" s="53"/>
      <c r="G2702" s="53"/>
      <c r="H2702" s="43"/>
      <c r="I2702" s="43"/>
    </row>
    <row r="2703" spans="6:9" x14ac:dyDescent="0.35">
      <c r="F2703" s="53"/>
      <c r="G2703" s="53"/>
      <c r="H2703" s="43"/>
      <c r="I2703" s="43"/>
    </row>
    <row r="2704" spans="6:9" x14ac:dyDescent="0.35">
      <c r="F2704" s="53"/>
      <c r="G2704" s="53"/>
      <c r="H2704" s="43"/>
      <c r="I2704" s="43"/>
    </row>
    <row r="2705" spans="6:9" x14ac:dyDescent="0.35">
      <c r="F2705" s="53"/>
      <c r="G2705" s="53"/>
      <c r="H2705" s="43"/>
      <c r="I2705" s="43"/>
    </row>
    <row r="2706" spans="6:9" x14ac:dyDescent="0.35">
      <c r="F2706" s="53"/>
      <c r="G2706" s="53"/>
      <c r="H2706" s="43"/>
      <c r="I2706" s="43"/>
    </row>
    <row r="2707" spans="6:9" x14ac:dyDescent="0.35">
      <c r="F2707" s="53"/>
      <c r="G2707" s="53"/>
      <c r="H2707" s="43"/>
      <c r="I2707" s="43"/>
    </row>
    <row r="2708" spans="6:9" x14ac:dyDescent="0.35">
      <c r="F2708" s="53"/>
      <c r="G2708" s="53"/>
      <c r="H2708" s="43"/>
      <c r="I2708" s="43"/>
    </row>
    <row r="2709" spans="6:9" x14ac:dyDescent="0.35">
      <c r="F2709" s="53"/>
      <c r="G2709" s="53"/>
      <c r="H2709" s="43"/>
      <c r="I2709" s="43"/>
    </row>
    <row r="2710" spans="6:9" x14ac:dyDescent="0.35">
      <c r="F2710" s="53"/>
      <c r="G2710" s="53"/>
      <c r="H2710" s="43"/>
      <c r="I2710" s="43"/>
    </row>
    <row r="2711" spans="6:9" x14ac:dyDescent="0.35">
      <c r="F2711" s="53"/>
      <c r="G2711" s="53"/>
      <c r="H2711" s="43"/>
      <c r="I2711" s="43"/>
    </row>
    <row r="2712" spans="6:9" x14ac:dyDescent="0.35">
      <c r="F2712" s="53"/>
      <c r="G2712" s="53"/>
      <c r="H2712" s="43"/>
      <c r="I2712" s="43"/>
    </row>
    <row r="2713" spans="6:9" x14ac:dyDescent="0.35">
      <c r="F2713" s="53"/>
      <c r="G2713" s="53"/>
      <c r="H2713" s="43"/>
      <c r="I2713" s="43"/>
    </row>
    <row r="2714" spans="6:9" x14ac:dyDescent="0.35">
      <c r="F2714" s="53"/>
      <c r="G2714" s="53"/>
      <c r="H2714" s="43"/>
      <c r="I2714" s="43"/>
    </row>
    <row r="2715" spans="6:9" x14ac:dyDescent="0.35">
      <c r="F2715" s="53"/>
      <c r="G2715" s="53"/>
      <c r="H2715" s="43"/>
      <c r="I2715" s="43"/>
    </row>
    <row r="2716" spans="6:9" x14ac:dyDescent="0.35">
      <c r="F2716" s="53"/>
      <c r="G2716" s="53"/>
      <c r="H2716" s="43"/>
      <c r="I2716" s="43"/>
    </row>
    <row r="2717" spans="6:9" x14ac:dyDescent="0.35">
      <c r="F2717" s="53"/>
      <c r="G2717" s="53"/>
      <c r="H2717" s="43"/>
      <c r="I2717" s="43"/>
    </row>
    <row r="2718" spans="6:9" x14ac:dyDescent="0.35">
      <c r="F2718" s="53"/>
      <c r="G2718" s="53"/>
      <c r="H2718" s="43"/>
      <c r="I2718" s="43"/>
    </row>
    <row r="2719" spans="6:9" x14ac:dyDescent="0.35">
      <c r="F2719" s="53"/>
      <c r="G2719" s="53"/>
      <c r="H2719" s="43"/>
      <c r="I2719" s="43"/>
    </row>
    <row r="2720" spans="6:9" x14ac:dyDescent="0.35">
      <c r="F2720" s="53"/>
      <c r="G2720" s="53"/>
      <c r="H2720" s="43"/>
      <c r="I2720" s="43"/>
    </row>
    <row r="2721" spans="6:9" x14ac:dyDescent="0.35">
      <c r="F2721" s="53"/>
      <c r="G2721" s="53"/>
      <c r="H2721" s="43"/>
      <c r="I2721" s="43"/>
    </row>
    <row r="2722" spans="6:9" x14ac:dyDescent="0.35">
      <c r="F2722" s="53"/>
      <c r="G2722" s="53"/>
      <c r="H2722" s="43"/>
      <c r="I2722" s="43"/>
    </row>
    <row r="2723" spans="6:9" x14ac:dyDescent="0.35">
      <c r="F2723" s="53"/>
      <c r="G2723" s="53"/>
      <c r="H2723" s="43"/>
      <c r="I2723" s="43"/>
    </row>
    <row r="2724" spans="6:9" x14ac:dyDescent="0.35">
      <c r="F2724" s="53"/>
      <c r="G2724" s="53"/>
      <c r="H2724" s="43"/>
      <c r="I2724" s="43"/>
    </row>
    <row r="2725" spans="6:9" x14ac:dyDescent="0.35">
      <c r="F2725" s="53"/>
      <c r="G2725" s="53"/>
      <c r="H2725" s="43"/>
      <c r="I2725" s="43"/>
    </row>
    <row r="2726" spans="6:9" x14ac:dyDescent="0.35">
      <c r="F2726" s="53"/>
      <c r="G2726" s="53"/>
      <c r="H2726" s="43"/>
      <c r="I2726" s="43"/>
    </row>
    <row r="2727" spans="6:9" x14ac:dyDescent="0.35">
      <c r="F2727" s="53"/>
      <c r="G2727" s="53"/>
      <c r="H2727" s="43"/>
      <c r="I2727" s="43"/>
    </row>
    <row r="2728" spans="6:9" x14ac:dyDescent="0.35">
      <c r="F2728" s="53"/>
      <c r="G2728" s="53"/>
      <c r="H2728" s="43"/>
      <c r="I2728" s="43"/>
    </row>
    <row r="2729" spans="6:9" x14ac:dyDescent="0.35">
      <c r="F2729" s="53"/>
      <c r="G2729" s="53"/>
      <c r="H2729" s="43"/>
      <c r="I2729" s="43"/>
    </row>
    <row r="2730" spans="6:9" x14ac:dyDescent="0.35">
      <c r="F2730" s="53"/>
      <c r="G2730" s="53"/>
      <c r="H2730" s="43"/>
      <c r="I2730" s="43"/>
    </row>
    <row r="2731" spans="6:9" x14ac:dyDescent="0.35">
      <c r="F2731" s="53"/>
      <c r="G2731" s="53"/>
      <c r="H2731" s="43"/>
      <c r="I2731" s="43"/>
    </row>
    <row r="2732" spans="6:9" x14ac:dyDescent="0.35">
      <c r="F2732" s="53"/>
      <c r="G2732" s="53"/>
      <c r="H2732" s="43"/>
      <c r="I2732" s="43"/>
    </row>
    <row r="2733" spans="6:9" x14ac:dyDescent="0.35">
      <c r="F2733" s="53"/>
      <c r="G2733" s="53"/>
      <c r="H2733" s="43"/>
      <c r="I2733" s="43"/>
    </row>
    <row r="2734" spans="6:9" x14ac:dyDescent="0.35">
      <c r="F2734" s="53"/>
      <c r="G2734" s="53"/>
      <c r="H2734" s="43"/>
      <c r="I2734" s="43"/>
    </row>
    <row r="2735" spans="6:9" x14ac:dyDescent="0.35">
      <c r="F2735" s="53"/>
      <c r="G2735" s="53"/>
      <c r="H2735" s="43"/>
      <c r="I2735" s="43"/>
    </row>
    <row r="2736" spans="6:9" x14ac:dyDescent="0.35">
      <c r="F2736" s="53"/>
      <c r="G2736" s="53"/>
      <c r="H2736" s="43"/>
      <c r="I2736" s="43"/>
    </row>
    <row r="2737" spans="6:9" x14ac:dyDescent="0.35">
      <c r="F2737" s="53"/>
      <c r="G2737" s="53"/>
      <c r="H2737" s="43"/>
      <c r="I2737" s="43"/>
    </row>
    <row r="2738" spans="6:9" x14ac:dyDescent="0.35">
      <c r="F2738" s="53"/>
      <c r="G2738" s="53"/>
      <c r="H2738" s="43"/>
      <c r="I2738" s="43"/>
    </row>
    <row r="2739" spans="6:9" x14ac:dyDescent="0.35">
      <c r="F2739" s="53"/>
      <c r="G2739" s="53"/>
      <c r="H2739" s="43"/>
      <c r="I2739" s="43"/>
    </row>
    <row r="2740" spans="6:9" x14ac:dyDescent="0.35">
      <c r="F2740" s="53"/>
      <c r="G2740" s="53"/>
      <c r="H2740" s="43"/>
      <c r="I2740" s="43"/>
    </row>
    <row r="2741" spans="6:9" x14ac:dyDescent="0.35">
      <c r="F2741" s="53"/>
      <c r="G2741" s="53"/>
      <c r="H2741" s="43"/>
      <c r="I2741" s="43"/>
    </row>
    <row r="2742" spans="6:9" x14ac:dyDescent="0.35">
      <c r="F2742" s="53"/>
      <c r="G2742" s="53"/>
      <c r="H2742" s="43"/>
      <c r="I2742" s="43"/>
    </row>
    <row r="2743" spans="6:9" x14ac:dyDescent="0.35">
      <c r="F2743" s="53"/>
      <c r="G2743" s="53"/>
      <c r="H2743" s="43"/>
      <c r="I2743" s="43"/>
    </row>
    <row r="2744" spans="6:9" x14ac:dyDescent="0.35">
      <c r="F2744" s="53"/>
      <c r="G2744" s="53"/>
      <c r="H2744" s="43"/>
      <c r="I2744" s="43"/>
    </row>
    <row r="2745" spans="6:9" x14ac:dyDescent="0.35">
      <c r="F2745" s="53"/>
      <c r="G2745" s="53"/>
      <c r="H2745" s="43"/>
      <c r="I2745" s="43"/>
    </row>
    <row r="2746" spans="6:9" x14ac:dyDescent="0.35">
      <c r="F2746" s="53"/>
      <c r="G2746" s="53"/>
      <c r="H2746" s="43"/>
      <c r="I2746" s="43"/>
    </row>
    <row r="2747" spans="6:9" x14ac:dyDescent="0.35">
      <c r="F2747" s="53"/>
      <c r="G2747" s="53"/>
      <c r="H2747" s="43"/>
      <c r="I2747" s="43"/>
    </row>
    <row r="2748" spans="6:9" x14ac:dyDescent="0.35">
      <c r="F2748" s="53"/>
      <c r="G2748" s="53"/>
      <c r="H2748" s="43"/>
      <c r="I2748" s="43"/>
    </row>
    <row r="2749" spans="6:9" x14ac:dyDescent="0.35">
      <c r="F2749" s="53"/>
      <c r="G2749" s="53"/>
      <c r="H2749" s="43"/>
      <c r="I2749" s="43"/>
    </row>
    <row r="2750" spans="6:9" x14ac:dyDescent="0.35">
      <c r="F2750" s="53"/>
      <c r="G2750" s="53"/>
      <c r="H2750" s="43"/>
      <c r="I2750" s="43"/>
    </row>
    <row r="2751" spans="6:9" x14ac:dyDescent="0.35">
      <c r="F2751" s="53"/>
      <c r="G2751" s="53"/>
      <c r="H2751" s="43"/>
      <c r="I2751" s="43"/>
    </row>
    <row r="2752" spans="6:9" x14ac:dyDescent="0.35">
      <c r="F2752" s="53"/>
      <c r="G2752" s="53"/>
      <c r="H2752" s="43"/>
      <c r="I2752" s="43"/>
    </row>
    <row r="2753" spans="6:9" x14ac:dyDescent="0.35">
      <c r="F2753" s="53"/>
      <c r="G2753" s="53"/>
      <c r="H2753" s="43"/>
      <c r="I2753" s="43"/>
    </row>
    <row r="2754" spans="6:9" x14ac:dyDescent="0.35">
      <c r="F2754" s="53"/>
      <c r="G2754" s="53"/>
      <c r="H2754" s="43"/>
      <c r="I2754" s="43"/>
    </row>
    <row r="2755" spans="6:9" x14ac:dyDescent="0.35">
      <c r="F2755" s="53"/>
      <c r="G2755" s="53"/>
      <c r="H2755" s="43"/>
      <c r="I2755" s="43"/>
    </row>
    <row r="2756" spans="6:9" x14ac:dyDescent="0.35">
      <c r="F2756" s="53"/>
      <c r="G2756" s="53"/>
      <c r="H2756" s="43"/>
      <c r="I2756" s="43"/>
    </row>
    <row r="2757" spans="6:9" x14ac:dyDescent="0.35">
      <c r="F2757" s="53"/>
      <c r="G2757" s="53"/>
      <c r="H2757" s="43"/>
      <c r="I2757" s="43"/>
    </row>
    <row r="2758" spans="6:9" x14ac:dyDescent="0.35">
      <c r="F2758" s="53"/>
      <c r="G2758" s="53"/>
      <c r="H2758" s="43"/>
      <c r="I2758" s="43"/>
    </row>
    <row r="2759" spans="6:9" x14ac:dyDescent="0.35">
      <c r="F2759" s="53"/>
      <c r="G2759" s="53"/>
      <c r="H2759" s="43"/>
      <c r="I2759" s="43"/>
    </row>
    <row r="2760" spans="6:9" x14ac:dyDescent="0.35">
      <c r="F2760" s="53"/>
      <c r="G2760" s="53"/>
      <c r="H2760" s="43"/>
      <c r="I2760" s="43"/>
    </row>
    <row r="2761" spans="6:9" x14ac:dyDescent="0.35">
      <c r="F2761" s="53"/>
      <c r="G2761" s="53"/>
      <c r="H2761" s="43"/>
      <c r="I2761" s="43"/>
    </row>
    <row r="2762" spans="6:9" x14ac:dyDescent="0.35">
      <c r="F2762" s="53"/>
      <c r="G2762" s="53"/>
      <c r="H2762" s="43"/>
      <c r="I2762" s="43"/>
    </row>
    <row r="2763" spans="6:9" x14ac:dyDescent="0.35">
      <c r="F2763" s="53"/>
      <c r="G2763" s="53"/>
      <c r="H2763" s="43"/>
      <c r="I2763" s="43"/>
    </row>
    <row r="2764" spans="6:9" x14ac:dyDescent="0.35">
      <c r="F2764" s="53"/>
      <c r="G2764" s="53"/>
      <c r="H2764" s="43"/>
      <c r="I2764" s="43"/>
    </row>
    <row r="2765" spans="6:9" x14ac:dyDescent="0.35">
      <c r="F2765" s="53"/>
      <c r="G2765" s="53"/>
      <c r="H2765" s="43"/>
      <c r="I2765" s="43"/>
    </row>
    <row r="2766" spans="6:9" x14ac:dyDescent="0.35">
      <c r="F2766" s="53"/>
      <c r="G2766" s="53"/>
      <c r="H2766" s="43"/>
      <c r="I2766" s="43"/>
    </row>
    <row r="2767" spans="6:9" x14ac:dyDescent="0.35">
      <c r="F2767" s="53"/>
      <c r="G2767" s="53"/>
      <c r="H2767" s="43"/>
      <c r="I2767" s="43"/>
    </row>
    <row r="2768" spans="6:9" x14ac:dyDescent="0.35">
      <c r="F2768" s="53"/>
      <c r="G2768" s="53"/>
      <c r="H2768" s="43"/>
      <c r="I2768" s="43"/>
    </row>
    <row r="2769" spans="6:9" x14ac:dyDescent="0.35">
      <c r="F2769" s="53"/>
      <c r="G2769" s="53"/>
      <c r="H2769" s="43"/>
      <c r="I2769" s="43"/>
    </row>
    <row r="2770" spans="6:9" x14ac:dyDescent="0.35">
      <c r="F2770" s="53"/>
      <c r="G2770" s="53"/>
      <c r="H2770" s="43"/>
      <c r="I2770" s="43"/>
    </row>
    <row r="2771" spans="6:9" x14ac:dyDescent="0.35">
      <c r="F2771" s="53"/>
      <c r="G2771" s="53"/>
      <c r="H2771" s="43"/>
      <c r="I2771" s="43"/>
    </row>
    <row r="2772" spans="6:9" x14ac:dyDescent="0.35">
      <c r="F2772" s="53"/>
      <c r="G2772" s="53"/>
      <c r="H2772" s="43"/>
      <c r="I2772" s="43"/>
    </row>
    <row r="2773" spans="6:9" x14ac:dyDescent="0.35">
      <c r="F2773" s="53"/>
      <c r="G2773" s="53"/>
      <c r="H2773" s="43"/>
      <c r="I2773" s="43"/>
    </row>
    <row r="2774" spans="6:9" x14ac:dyDescent="0.35">
      <c r="F2774" s="53"/>
      <c r="G2774" s="53"/>
      <c r="H2774" s="43"/>
      <c r="I2774" s="43"/>
    </row>
    <row r="2775" spans="6:9" x14ac:dyDescent="0.35">
      <c r="F2775" s="53"/>
      <c r="G2775" s="53"/>
      <c r="H2775" s="43"/>
      <c r="I2775" s="43"/>
    </row>
    <row r="2776" spans="6:9" x14ac:dyDescent="0.35">
      <c r="F2776" s="53"/>
      <c r="G2776" s="53"/>
      <c r="H2776" s="43"/>
      <c r="I2776" s="43"/>
    </row>
    <row r="2777" spans="6:9" x14ac:dyDescent="0.35">
      <c r="F2777" s="53"/>
      <c r="G2777" s="53"/>
      <c r="H2777" s="43"/>
      <c r="I2777" s="43"/>
    </row>
    <row r="2778" spans="6:9" x14ac:dyDescent="0.35">
      <c r="F2778" s="53"/>
      <c r="G2778" s="53"/>
      <c r="H2778" s="43"/>
      <c r="I2778" s="43"/>
    </row>
    <row r="2779" spans="6:9" x14ac:dyDescent="0.35">
      <c r="F2779" s="53"/>
      <c r="G2779" s="53"/>
      <c r="H2779" s="43"/>
      <c r="I2779" s="43"/>
    </row>
    <row r="2780" spans="6:9" x14ac:dyDescent="0.35">
      <c r="F2780" s="53"/>
      <c r="G2780" s="53"/>
      <c r="H2780" s="43"/>
      <c r="I2780" s="43"/>
    </row>
    <row r="2781" spans="6:9" x14ac:dyDescent="0.35">
      <c r="F2781" s="53"/>
      <c r="G2781" s="53"/>
      <c r="H2781" s="43"/>
      <c r="I2781" s="43"/>
    </row>
    <row r="2782" spans="6:9" x14ac:dyDescent="0.35">
      <c r="F2782" s="53"/>
      <c r="G2782" s="53"/>
      <c r="H2782" s="43"/>
      <c r="I2782" s="43"/>
    </row>
    <row r="2783" spans="6:9" x14ac:dyDescent="0.35">
      <c r="F2783" s="53"/>
      <c r="G2783" s="53"/>
      <c r="H2783" s="43"/>
      <c r="I2783" s="43"/>
    </row>
    <row r="2784" spans="6:9" x14ac:dyDescent="0.35">
      <c r="F2784" s="53"/>
      <c r="G2784" s="53"/>
      <c r="H2784" s="43"/>
      <c r="I2784" s="43"/>
    </row>
    <row r="2785" spans="6:9" x14ac:dyDescent="0.35">
      <c r="F2785" s="53"/>
      <c r="G2785" s="53"/>
      <c r="H2785" s="43"/>
      <c r="I2785" s="43"/>
    </row>
    <row r="2786" spans="6:9" x14ac:dyDescent="0.35">
      <c r="F2786" s="53"/>
      <c r="G2786" s="53"/>
      <c r="H2786" s="43"/>
      <c r="I2786" s="43"/>
    </row>
    <row r="2787" spans="6:9" x14ac:dyDescent="0.35">
      <c r="F2787" s="53"/>
      <c r="G2787" s="53"/>
      <c r="H2787" s="43"/>
      <c r="I2787" s="43"/>
    </row>
    <row r="2788" spans="6:9" x14ac:dyDescent="0.35">
      <c r="F2788" s="53"/>
      <c r="G2788" s="53"/>
      <c r="H2788" s="43"/>
      <c r="I2788" s="43"/>
    </row>
    <row r="2789" spans="6:9" x14ac:dyDescent="0.35">
      <c r="F2789" s="53"/>
      <c r="G2789" s="53"/>
      <c r="H2789" s="43"/>
      <c r="I2789" s="43"/>
    </row>
    <row r="2790" spans="6:9" x14ac:dyDescent="0.35">
      <c r="F2790" s="53"/>
      <c r="G2790" s="53"/>
      <c r="H2790" s="43"/>
      <c r="I2790" s="43"/>
    </row>
    <row r="2791" spans="6:9" x14ac:dyDescent="0.35">
      <c r="F2791" s="53"/>
      <c r="G2791" s="53"/>
      <c r="H2791" s="43"/>
      <c r="I2791" s="43"/>
    </row>
    <row r="2792" spans="6:9" x14ac:dyDescent="0.35">
      <c r="F2792" s="53"/>
      <c r="G2792" s="53"/>
      <c r="H2792" s="43"/>
      <c r="I2792" s="43"/>
    </row>
    <row r="2793" spans="6:9" x14ac:dyDescent="0.35">
      <c r="F2793" s="53"/>
      <c r="G2793" s="53"/>
      <c r="H2793" s="43"/>
      <c r="I2793" s="43"/>
    </row>
    <row r="2794" spans="6:9" x14ac:dyDescent="0.35">
      <c r="F2794" s="53"/>
      <c r="G2794" s="53"/>
      <c r="H2794" s="43"/>
      <c r="I2794" s="43"/>
    </row>
    <row r="2795" spans="6:9" x14ac:dyDescent="0.35">
      <c r="F2795" s="53"/>
      <c r="G2795" s="53"/>
      <c r="H2795" s="43"/>
      <c r="I2795" s="43"/>
    </row>
    <row r="2796" spans="6:9" x14ac:dyDescent="0.35">
      <c r="F2796" s="53"/>
      <c r="G2796" s="53"/>
      <c r="H2796" s="43"/>
      <c r="I2796" s="43"/>
    </row>
    <row r="2797" spans="6:9" x14ac:dyDescent="0.35">
      <c r="F2797" s="53"/>
      <c r="G2797" s="53"/>
      <c r="H2797" s="43"/>
      <c r="I2797" s="43"/>
    </row>
    <row r="2798" spans="6:9" x14ac:dyDescent="0.35">
      <c r="F2798" s="53"/>
      <c r="G2798" s="53"/>
      <c r="H2798" s="43"/>
      <c r="I2798" s="43"/>
    </row>
    <row r="2799" spans="6:9" x14ac:dyDescent="0.35">
      <c r="F2799" s="53"/>
      <c r="G2799" s="53"/>
      <c r="H2799" s="43"/>
      <c r="I2799" s="43"/>
    </row>
    <row r="2800" spans="6:9" x14ac:dyDescent="0.35">
      <c r="F2800" s="53"/>
      <c r="G2800" s="53"/>
      <c r="H2800" s="43"/>
      <c r="I2800" s="43"/>
    </row>
    <row r="2801" spans="6:9" x14ac:dyDescent="0.35">
      <c r="F2801" s="53"/>
      <c r="G2801" s="53"/>
      <c r="H2801" s="43"/>
      <c r="I2801" s="43"/>
    </row>
    <row r="2802" spans="6:9" x14ac:dyDescent="0.35">
      <c r="F2802" s="53"/>
      <c r="G2802" s="53"/>
      <c r="H2802" s="43"/>
      <c r="I2802" s="43"/>
    </row>
    <row r="2803" spans="6:9" x14ac:dyDescent="0.35">
      <c r="F2803" s="53"/>
      <c r="G2803" s="53"/>
      <c r="H2803" s="43"/>
      <c r="I2803" s="43"/>
    </row>
    <row r="2804" spans="6:9" x14ac:dyDescent="0.35">
      <c r="F2804" s="53"/>
      <c r="G2804" s="53"/>
      <c r="H2804" s="43"/>
      <c r="I2804" s="43"/>
    </row>
    <row r="2805" spans="6:9" x14ac:dyDescent="0.35">
      <c r="F2805" s="53"/>
      <c r="G2805" s="53"/>
      <c r="H2805" s="43"/>
      <c r="I2805" s="43"/>
    </row>
    <row r="2806" spans="6:9" x14ac:dyDescent="0.35">
      <c r="F2806" s="53"/>
      <c r="G2806" s="53"/>
      <c r="H2806" s="43"/>
      <c r="I2806" s="43"/>
    </row>
    <row r="2807" spans="6:9" x14ac:dyDescent="0.35">
      <c r="F2807" s="53"/>
      <c r="G2807" s="53"/>
      <c r="H2807" s="43"/>
      <c r="I2807" s="43"/>
    </row>
    <row r="2808" spans="6:9" x14ac:dyDescent="0.35">
      <c r="F2808" s="53"/>
      <c r="G2808" s="53"/>
      <c r="H2808" s="43"/>
      <c r="I2808" s="43"/>
    </row>
    <row r="2809" spans="6:9" x14ac:dyDescent="0.35">
      <c r="F2809" s="53"/>
      <c r="G2809" s="53"/>
      <c r="H2809" s="43"/>
      <c r="I2809" s="43"/>
    </row>
    <row r="2810" spans="6:9" x14ac:dyDescent="0.35">
      <c r="F2810" s="53"/>
      <c r="G2810" s="53"/>
      <c r="H2810" s="43"/>
      <c r="I2810" s="43"/>
    </row>
    <row r="2811" spans="6:9" x14ac:dyDescent="0.35">
      <c r="F2811" s="53"/>
      <c r="G2811" s="53"/>
      <c r="H2811" s="43"/>
      <c r="I2811" s="43"/>
    </row>
    <row r="2812" spans="6:9" x14ac:dyDescent="0.35">
      <c r="F2812" s="53"/>
      <c r="G2812" s="53"/>
      <c r="H2812" s="43"/>
      <c r="I2812" s="43"/>
    </row>
    <row r="2813" spans="6:9" x14ac:dyDescent="0.35">
      <c r="F2813" s="53"/>
      <c r="G2813" s="53"/>
      <c r="H2813" s="43"/>
      <c r="I2813" s="43"/>
    </row>
    <row r="2814" spans="6:9" x14ac:dyDescent="0.35">
      <c r="F2814" s="53"/>
      <c r="G2814" s="53"/>
      <c r="H2814" s="43"/>
      <c r="I2814" s="43"/>
    </row>
    <row r="2815" spans="6:9" x14ac:dyDescent="0.35">
      <c r="F2815" s="53"/>
      <c r="G2815" s="53"/>
      <c r="H2815" s="43"/>
      <c r="I2815" s="43"/>
    </row>
    <row r="2816" spans="6:9" x14ac:dyDescent="0.35">
      <c r="F2816" s="53"/>
      <c r="G2816" s="53"/>
      <c r="H2816" s="43"/>
      <c r="I2816" s="43"/>
    </row>
    <row r="2817" spans="6:9" x14ac:dyDescent="0.35">
      <c r="F2817" s="53"/>
      <c r="G2817" s="53"/>
      <c r="H2817" s="43"/>
      <c r="I2817" s="43"/>
    </row>
    <row r="2818" spans="6:9" x14ac:dyDescent="0.35">
      <c r="F2818" s="53"/>
      <c r="G2818" s="53"/>
      <c r="H2818" s="43"/>
      <c r="I2818" s="43"/>
    </row>
    <row r="2819" spans="6:9" x14ac:dyDescent="0.35">
      <c r="F2819" s="53"/>
      <c r="G2819" s="53"/>
      <c r="H2819" s="43"/>
      <c r="I2819" s="43"/>
    </row>
    <row r="2820" spans="6:9" x14ac:dyDescent="0.35">
      <c r="F2820" s="53"/>
      <c r="G2820" s="53"/>
      <c r="H2820" s="43"/>
      <c r="I2820" s="43"/>
    </row>
    <row r="2821" spans="6:9" x14ac:dyDescent="0.35">
      <c r="F2821" s="53"/>
      <c r="G2821" s="53"/>
      <c r="H2821" s="43"/>
      <c r="I2821" s="43"/>
    </row>
    <row r="2822" spans="6:9" x14ac:dyDescent="0.35">
      <c r="F2822" s="53"/>
      <c r="G2822" s="53"/>
      <c r="H2822" s="43"/>
      <c r="I2822" s="43"/>
    </row>
    <row r="2823" spans="6:9" x14ac:dyDescent="0.35">
      <c r="F2823" s="53"/>
      <c r="G2823" s="53"/>
      <c r="H2823" s="43"/>
      <c r="I2823" s="43"/>
    </row>
    <row r="2824" spans="6:9" x14ac:dyDescent="0.35">
      <c r="F2824" s="53"/>
      <c r="G2824" s="53"/>
      <c r="H2824" s="43"/>
      <c r="I2824" s="43"/>
    </row>
    <row r="2825" spans="6:9" x14ac:dyDescent="0.35">
      <c r="F2825" s="53"/>
      <c r="G2825" s="53"/>
      <c r="H2825" s="43"/>
      <c r="I2825" s="43"/>
    </row>
    <row r="2826" spans="6:9" x14ac:dyDescent="0.35">
      <c r="F2826" s="53"/>
      <c r="G2826" s="53"/>
      <c r="H2826" s="43"/>
      <c r="I2826" s="43"/>
    </row>
    <row r="2827" spans="6:9" x14ac:dyDescent="0.35">
      <c r="F2827" s="53"/>
      <c r="G2827" s="53"/>
      <c r="H2827" s="43"/>
      <c r="I2827" s="43"/>
    </row>
    <row r="2828" spans="6:9" x14ac:dyDescent="0.35">
      <c r="F2828" s="53"/>
      <c r="G2828" s="53"/>
      <c r="H2828" s="43"/>
      <c r="I2828" s="43"/>
    </row>
    <row r="2829" spans="6:9" x14ac:dyDescent="0.35">
      <c r="F2829" s="53"/>
      <c r="G2829" s="53"/>
      <c r="H2829" s="43"/>
      <c r="I2829" s="43"/>
    </row>
    <row r="2830" spans="6:9" x14ac:dyDescent="0.35">
      <c r="F2830" s="53"/>
      <c r="G2830" s="53"/>
      <c r="H2830" s="43"/>
      <c r="I2830" s="43"/>
    </row>
    <row r="2831" spans="6:9" x14ac:dyDescent="0.35">
      <c r="F2831" s="53"/>
      <c r="G2831" s="53"/>
      <c r="H2831" s="43"/>
      <c r="I2831" s="43"/>
    </row>
    <row r="2832" spans="6:9" x14ac:dyDescent="0.35">
      <c r="F2832" s="53"/>
      <c r="G2832" s="53"/>
      <c r="H2832" s="43"/>
      <c r="I2832" s="43"/>
    </row>
    <row r="2833" spans="6:9" x14ac:dyDescent="0.35">
      <c r="F2833" s="53"/>
      <c r="G2833" s="53"/>
      <c r="H2833" s="43"/>
      <c r="I2833" s="43"/>
    </row>
    <row r="2834" spans="6:9" x14ac:dyDescent="0.35">
      <c r="F2834" s="53"/>
      <c r="G2834" s="53"/>
      <c r="H2834" s="43"/>
      <c r="I2834" s="43"/>
    </row>
    <row r="2835" spans="6:9" x14ac:dyDescent="0.35">
      <c r="F2835" s="53"/>
      <c r="G2835" s="53"/>
      <c r="H2835" s="43"/>
      <c r="I2835" s="43"/>
    </row>
    <row r="2836" spans="6:9" x14ac:dyDescent="0.35">
      <c r="F2836" s="53"/>
      <c r="G2836" s="53"/>
      <c r="H2836" s="43"/>
      <c r="I2836" s="43"/>
    </row>
    <row r="2837" spans="6:9" x14ac:dyDescent="0.35">
      <c r="F2837" s="53"/>
      <c r="G2837" s="53"/>
      <c r="H2837" s="43"/>
      <c r="I2837" s="43"/>
    </row>
    <row r="2838" spans="6:9" x14ac:dyDescent="0.35">
      <c r="F2838" s="53"/>
      <c r="G2838" s="53"/>
      <c r="H2838" s="43"/>
      <c r="I2838" s="43"/>
    </row>
    <row r="2839" spans="6:9" x14ac:dyDescent="0.35">
      <c r="F2839" s="53"/>
      <c r="G2839" s="53"/>
      <c r="H2839" s="43"/>
      <c r="I2839" s="43"/>
    </row>
    <row r="2840" spans="6:9" x14ac:dyDescent="0.35">
      <c r="F2840" s="53"/>
      <c r="G2840" s="53"/>
      <c r="H2840" s="43"/>
      <c r="I2840" s="43"/>
    </row>
    <row r="2841" spans="6:9" x14ac:dyDescent="0.35">
      <c r="F2841" s="53"/>
      <c r="G2841" s="53"/>
      <c r="H2841" s="43"/>
      <c r="I2841" s="43"/>
    </row>
    <row r="2842" spans="6:9" x14ac:dyDescent="0.35">
      <c r="F2842" s="53"/>
      <c r="G2842" s="53"/>
      <c r="H2842" s="43"/>
      <c r="I2842" s="43"/>
    </row>
    <row r="2843" spans="6:9" x14ac:dyDescent="0.35">
      <c r="F2843" s="53"/>
      <c r="G2843" s="53"/>
      <c r="H2843" s="43"/>
      <c r="I2843" s="43"/>
    </row>
    <row r="2844" spans="6:9" x14ac:dyDescent="0.35">
      <c r="F2844" s="53"/>
      <c r="G2844" s="53"/>
      <c r="H2844" s="43"/>
      <c r="I2844" s="43"/>
    </row>
    <row r="2845" spans="6:9" x14ac:dyDescent="0.35">
      <c r="F2845" s="53"/>
      <c r="G2845" s="53"/>
      <c r="H2845" s="43"/>
      <c r="I2845" s="43"/>
    </row>
    <row r="2846" spans="6:9" x14ac:dyDescent="0.35">
      <c r="F2846" s="53"/>
      <c r="G2846" s="53"/>
      <c r="H2846" s="43"/>
      <c r="I2846" s="43"/>
    </row>
    <row r="2847" spans="6:9" x14ac:dyDescent="0.35">
      <c r="F2847" s="53"/>
      <c r="G2847" s="53"/>
      <c r="H2847" s="43"/>
      <c r="I2847" s="43"/>
    </row>
    <row r="2848" spans="6:9" x14ac:dyDescent="0.35">
      <c r="F2848" s="53"/>
      <c r="G2848" s="53"/>
      <c r="H2848" s="43"/>
      <c r="I2848" s="43"/>
    </row>
    <row r="2849" spans="6:9" x14ac:dyDescent="0.35">
      <c r="F2849" s="53"/>
      <c r="G2849" s="53"/>
      <c r="H2849" s="43"/>
      <c r="I2849" s="43"/>
    </row>
    <row r="2850" spans="6:9" x14ac:dyDescent="0.35">
      <c r="F2850" s="53"/>
      <c r="G2850" s="53"/>
      <c r="H2850" s="43"/>
      <c r="I2850" s="43"/>
    </row>
    <row r="2851" spans="6:9" x14ac:dyDescent="0.35">
      <c r="F2851" s="53"/>
      <c r="G2851" s="53"/>
      <c r="H2851" s="43"/>
      <c r="I2851" s="43"/>
    </row>
    <row r="2852" spans="6:9" x14ac:dyDescent="0.35">
      <c r="F2852" s="53"/>
      <c r="G2852" s="53"/>
      <c r="H2852" s="43"/>
      <c r="I2852" s="43"/>
    </row>
    <row r="2853" spans="6:9" x14ac:dyDescent="0.35">
      <c r="F2853" s="53"/>
      <c r="G2853" s="53"/>
      <c r="H2853" s="43"/>
      <c r="I2853" s="43"/>
    </row>
    <row r="2854" spans="6:9" x14ac:dyDescent="0.35">
      <c r="F2854" s="53"/>
      <c r="G2854" s="53"/>
      <c r="H2854" s="43"/>
      <c r="I2854" s="43"/>
    </row>
    <row r="2855" spans="6:9" x14ac:dyDescent="0.35">
      <c r="F2855" s="53"/>
      <c r="G2855" s="53"/>
      <c r="H2855" s="43"/>
      <c r="I2855" s="43"/>
    </row>
    <row r="2856" spans="6:9" x14ac:dyDescent="0.35">
      <c r="F2856" s="53"/>
      <c r="G2856" s="53"/>
      <c r="H2856" s="43"/>
      <c r="I2856" s="43"/>
    </row>
    <row r="2857" spans="6:9" x14ac:dyDescent="0.35">
      <c r="F2857" s="53"/>
      <c r="G2857" s="53"/>
      <c r="H2857" s="43"/>
      <c r="I2857" s="43"/>
    </row>
    <row r="2858" spans="6:9" x14ac:dyDescent="0.35">
      <c r="F2858" s="53"/>
      <c r="G2858" s="53"/>
      <c r="H2858" s="43"/>
      <c r="I2858" s="43"/>
    </row>
    <row r="2859" spans="6:9" x14ac:dyDescent="0.35">
      <c r="F2859" s="53"/>
      <c r="G2859" s="53"/>
      <c r="H2859" s="43"/>
      <c r="I2859" s="43"/>
    </row>
    <row r="2860" spans="6:9" x14ac:dyDescent="0.35">
      <c r="F2860" s="53"/>
      <c r="G2860" s="53"/>
      <c r="H2860" s="43"/>
      <c r="I2860" s="43"/>
    </row>
    <row r="2861" spans="6:9" x14ac:dyDescent="0.35">
      <c r="F2861" s="53"/>
      <c r="G2861" s="53"/>
      <c r="H2861" s="43"/>
      <c r="I2861" s="43"/>
    </row>
    <row r="2862" spans="6:9" x14ac:dyDescent="0.35">
      <c r="F2862" s="53"/>
      <c r="G2862" s="53"/>
      <c r="H2862" s="43"/>
      <c r="I2862" s="43"/>
    </row>
    <row r="2863" spans="6:9" x14ac:dyDescent="0.35">
      <c r="F2863" s="53"/>
      <c r="G2863" s="53"/>
      <c r="H2863" s="43"/>
      <c r="I2863" s="43"/>
    </row>
    <row r="2864" spans="6:9" x14ac:dyDescent="0.35">
      <c r="F2864" s="53"/>
      <c r="G2864" s="53"/>
      <c r="H2864" s="43"/>
      <c r="I2864" s="43"/>
    </row>
    <row r="2865" spans="6:9" x14ac:dyDescent="0.35">
      <c r="F2865" s="53"/>
      <c r="G2865" s="53"/>
      <c r="H2865" s="43"/>
      <c r="I2865" s="43"/>
    </row>
    <row r="2866" spans="6:9" x14ac:dyDescent="0.35">
      <c r="F2866" s="53"/>
      <c r="G2866" s="53"/>
      <c r="H2866" s="43"/>
      <c r="I2866" s="43"/>
    </row>
    <row r="2867" spans="6:9" x14ac:dyDescent="0.35">
      <c r="F2867" s="53"/>
      <c r="G2867" s="53"/>
      <c r="H2867" s="43"/>
      <c r="I2867" s="43"/>
    </row>
    <row r="2868" spans="6:9" x14ac:dyDescent="0.35">
      <c r="F2868" s="53"/>
      <c r="G2868" s="53"/>
      <c r="H2868" s="43"/>
      <c r="I2868" s="43"/>
    </row>
    <row r="2869" spans="6:9" x14ac:dyDescent="0.35">
      <c r="F2869" s="53"/>
      <c r="G2869" s="53"/>
      <c r="H2869" s="43"/>
      <c r="I2869" s="43"/>
    </row>
    <row r="2870" spans="6:9" x14ac:dyDescent="0.35">
      <c r="F2870" s="53"/>
      <c r="G2870" s="53"/>
      <c r="H2870" s="43"/>
      <c r="I2870" s="43"/>
    </row>
    <row r="2871" spans="6:9" x14ac:dyDescent="0.35">
      <c r="F2871" s="53"/>
      <c r="G2871" s="53"/>
      <c r="H2871" s="43"/>
      <c r="I2871" s="43"/>
    </row>
    <row r="2872" spans="6:9" x14ac:dyDescent="0.35">
      <c r="F2872" s="53"/>
      <c r="G2872" s="53"/>
      <c r="H2872" s="43"/>
      <c r="I2872" s="43"/>
    </row>
    <row r="2873" spans="6:9" x14ac:dyDescent="0.35">
      <c r="F2873" s="53"/>
      <c r="G2873" s="53"/>
      <c r="H2873" s="43"/>
      <c r="I2873" s="43"/>
    </row>
    <row r="2874" spans="6:9" x14ac:dyDescent="0.35">
      <c r="F2874" s="53"/>
      <c r="G2874" s="53"/>
      <c r="H2874" s="43"/>
      <c r="I2874" s="43"/>
    </row>
    <row r="2875" spans="6:9" x14ac:dyDescent="0.35">
      <c r="F2875" s="53"/>
      <c r="G2875" s="53"/>
      <c r="H2875" s="43"/>
      <c r="I2875" s="43"/>
    </row>
    <row r="2876" spans="6:9" x14ac:dyDescent="0.35">
      <c r="F2876" s="53"/>
      <c r="G2876" s="53"/>
      <c r="H2876" s="43"/>
      <c r="I2876" s="43"/>
    </row>
    <row r="2877" spans="6:9" x14ac:dyDescent="0.35">
      <c r="F2877" s="53"/>
      <c r="G2877" s="53"/>
      <c r="H2877" s="43"/>
      <c r="I2877" s="43"/>
    </row>
    <row r="2878" spans="6:9" x14ac:dyDescent="0.35">
      <c r="F2878" s="53"/>
      <c r="G2878" s="53"/>
      <c r="H2878" s="43"/>
      <c r="I2878" s="43"/>
    </row>
    <row r="2879" spans="6:9" x14ac:dyDescent="0.35">
      <c r="F2879" s="53"/>
      <c r="G2879" s="53"/>
      <c r="H2879" s="43"/>
      <c r="I2879" s="43"/>
    </row>
    <row r="2880" spans="6:9" x14ac:dyDescent="0.35">
      <c r="F2880" s="53"/>
      <c r="G2880" s="53"/>
      <c r="H2880" s="43"/>
      <c r="I2880" s="43"/>
    </row>
    <row r="2881" spans="6:9" x14ac:dyDescent="0.35">
      <c r="F2881" s="53"/>
      <c r="G2881" s="53"/>
      <c r="H2881" s="43"/>
      <c r="I2881" s="43"/>
    </row>
    <row r="2882" spans="6:9" x14ac:dyDescent="0.35">
      <c r="F2882" s="53"/>
      <c r="G2882" s="53"/>
      <c r="H2882" s="43"/>
      <c r="I2882" s="43"/>
    </row>
    <row r="2883" spans="6:9" x14ac:dyDescent="0.35">
      <c r="F2883" s="53"/>
      <c r="G2883" s="53"/>
      <c r="H2883" s="43"/>
      <c r="I2883" s="43"/>
    </row>
    <row r="2884" spans="6:9" x14ac:dyDescent="0.35">
      <c r="F2884" s="53"/>
      <c r="G2884" s="53"/>
      <c r="H2884" s="43"/>
      <c r="I2884" s="43"/>
    </row>
    <row r="2885" spans="6:9" x14ac:dyDescent="0.35">
      <c r="F2885" s="53"/>
      <c r="G2885" s="53"/>
      <c r="H2885" s="43"/>
      <c r="I2885" s="43"/>
    </row>
    <row r="2886" spans="6:9" x14ac:dyDescent="0.35">
      <c r="F2886" s="53"/>
      <c r="G2886" s="53"/>
      <c r="H2886" s="43"/>
      <c r="I2886" s="43"/>
    </row>
    <row r="2887" spans="6:9" x14ac:dyDescent="0.35">
      <c r="F2887" s="53"/>
      <c r="G2887" s="53"/>
      <c r="H2887" s="43"/>
      <c r="I2887" s="43"/>
    </row>
    <row r="2888" spans="6:9" x14ac:dyDescent="0.35">
      <c r="F2888" s="53"/>
      <c r="G2888" s="53"/>
      <c r="H2888" s="43"/>
      <c r="I2888" s="43"/>
    </row>
    <row r="2889" spans="6:9" x14ac:dyDescent="0.35">
      <c r="F2889" s="53"/>
      <c r="G2889" s="53"/>
      <c r="H2889" s="43"/>
      <c r="I2889" s="43"/>
    </row>
    <row r="2890" spans="6:9" x14ac:dyDescent="0.35">
      <c r="F2890" s="53"/>
      <c r="G2890" s="53"/>
      <c r="H2890" s="43"/>
      <c r="I2890" s="43"/>
    </row>
    <row r="2891" spans="6:9" x14ac:dyDescent="0.35">
      <c r="F2891" s="53"/>
      <c r="G2891" s="53"/>
      <c r="H2891" s="43"/>
      <c r="I2891" s="43"/>
    </row>
    <row r="2892" spans="6:9" x14ac:dyDescent="0.35">
      <c r="F2892" s="53"/>
      <c r="G2892" s="53"/>
      <c r="H2892" s="43"/>
      <c r="I2892" s="43"/>
    </row>
    <row r="2893" spans="6:9" x14ac:dyDescent="0.35">
      <c r="F2893" s="53"/>
      <c r="G2893" s="53"/>
      <c r="H2893" s="43"/>
      <c r="I2893" s="43"/>
    </row>
    <row r="2894" spans="6:9" x14ac:dyDescent="0.35">
      <c r="F2894" s="53"/>
      <c r="G2894" s="53"/>
      <c r="H2894" s="43"/>
      <c r="I2894" s="43"/>
    </row>
    <row r="2895" spans="6:9" x14ac:dyDescent="0.35">
      <c r="F2895" s="53"/>
      <c r="G2895" s="53"/>
      <c r="H2895" s="43"/>
      <c r="I2895" s="43"/>
    </row>
    <row r="2896" spans="6:9" x14ac:dyDescent="0.35">
      <c r="F2896" s="53"/>
      <c r="G2896" s="53"/>
      <c r="H2896" s="43"/>
      <c r="I2896" s="43"/>
    </row>
    <row r="2897" spans="6:9" x14ac:dyDescent="0.35">
      <c r="F2897" s="53"/>
      <c r="G2897" s="53"/>
      <c r="H2897" s="43"/>
      <c r="I2897" s="43"/>
    </row>
    <row r="2898" spans="6:9" x14ac:dyDescent="0.35">
      <c r="F2898" s="53"/>
      <c r="G2898" s="53"/>
      <c r="H2898" s="43"/>
      <c r="I2898" s="43"/>
    </row>
    <row r="2899" spans="6:9" x14ac:dyDescent="0.35">
      <c r="F2899" s="53"/>
      <c r="G2899" s="53"/>
      <c r="H2899" s="43"/>
      <c r="I2899" s="43"/>
    </row>
    <row r="2900" spans="6:9" x14ac:dyDescent="0.35">
      <c r="F2900" s="53"/>
      <c r="G2900" s="53"/>
      <c r="H2900" s="43"/>
      <c r="I2900" s="43"/>
    </row>
    <row r="2901" spans="6:9" x14ac:dyDescent="0.35">
      <c r="F2901" s="53"/>
      <c r="G2901" s="53"/>
      <c r="H2901" s="43"/>
      <c r="I2901" s="43"/>
    </row>
    <row r="2902" spans="6:9" x14ac:dyDescent="0.35">
      <c r="F2902" s="53"/>
      <c r="G2902" s="53"/>
      <c r="H2902" s="43"/>
      <c r="I2902" s="43"/>
    </row>
    <row r="2903" spans="6:9" x14ac:dyDescent="0.35">
      <c r="F2903" s="53"/>
      <c r="G2903" s="53"/>
      <c r="H2903" s="43"/>
      <c r="I2903" s="43"/>
    </row>
    <row r="2904" spans="6:9" x14ac:dyDescent="0.35">
      <c r="F2904" s="53"/>
      <c r="G2904" s="53"/>
      <c r="H2904" s="43"/>
      <c r="I2904" s="43"/>
    </row>
    <row r="2905" spans="6:9" x14ac:dyDescent="0.35">
      <c r="F2905" s="53"/>
      <c r="G2905" s="53"/>
      <c r="H2905" s="43"/>
      <c r="I2905" s="43"/>
    </row>
    <row r="2906" spans="6:9" x14ac:dyDescent="0.35">
      <c r="F2906" s="53"/>
      <c r="G2906" s="53"/>
      <c r="H2906" s="43"/>
      <c r="I2906" s="43"/>
    </row>
    <row r="2907" spans="6:9" x14ac:dyDescent="0.35">
      <c r="F2907" s="53"/>
      <c r="G2907" s="53"/>
      <c r="H2907" s="43"/>
      <c r="I2907" s="43"/>
    </row>
    <row r="2908" spans="6:9" x14ac:dyDescent="0.35">
      <c r="F2908" s="53"/>
      <c r="G2908" s="53"/>
      <c r="H2908" s="43"/>
      <c r="I2908" s="43"/>
    </row>
    <row r="2909" spans="6:9" x14ac:dyDescent="0.35">
      <c r="F2909" s="53"/>
      <c r="G2909" s="53"/>
      <c r="H2909" s="43"/>
      <c r="I2909" s="43"/>
    </row>
    <row r="2910" spans="6:9" x14ac:dyDescent="0.35">
      <c r="F2910" s="53"/>
      <c r="G2910" s="53"/>
      <c r="H2910" s="43"/>
      <c r="I2910" s="43"/>
    </row>
    <row r="2911" spans="6:9" x14ac:dyDescent="0.35">
      <c r="F2911" s="53"/>
      <c r="G2911" s="53"/>
      <c r="H2911" s="43"/>
      <c r="I2911" s="43"/>
    </row>
    <row r="2912" spans="6:9" x14ac:dyDescent="0.35">
      <c r="F2912" s="53"/>
      <c r="G2912" s="53"/>
      <c r="H2912" s="43"/>
      <c r="I2912" s="43"/>
    </row>
    <row r="2913" spans="6:9" x14ac:dyDescent="0.35">
      <c r="F2913" s="53"/>
      <c r="G2913" s="53"/>
      <c r="H2913" s="43"/>
      <c r="I2913" s="43"/>
    </row>
    <row r="2914" spans="6:9" x14ac:dyDescent="0.35">
      <c r="F2914" s="53"/>
      <c r="G2914" s="53"/>
      <c r="H2914" s="43"/>
      <c r="I2914" s="43"/>
    </row>
    <row r="2915" spans="6:9" x14ac:dyDescent="0.35">
      <c r="F2915" s="53"/>
      <c r="G2915" s="53"/>
      <c r="H2915" s="43"/>
      <c r="I2915" s="43"/>
    </row>
    <row r="2916" spans="6:9" x14ac:dyDescent="0.35">
      <c r="F2916" s="53"/>
      <c r="G2916" s="53"/>
      <c r="H2916" s="43"/>
      <c r="I2916" s="43"/>
    </row>
    <row r="2917" spans="6:9" x14ac:dyDescent="0.35">
      <c r="F2917" s="53"/>
      <c r="G2917" s="53"/>
      <c r="H2917" s="43"/>
      <c r="I2917" s="43"/>
    </row>
    <row r="2918" spans="6:9" x14ac:dyDescent="0.35">
      <c r="F2918" s="53"/>
      <c r="G2918" s="53"/>
      <c r="H2918" s="43"/>
      <c r="I2918" s="43"/>
    </row>
    <row r="2919" spans="6:9" x14ac:dyDescent="0.35">
      <c r="F2919" s="53"/>
      <c r="G2919" s="53"/>
      <c r="H2919" s="43"/>
      <c r="I2919" s="43"/>
    </row>
    <row r="2920" spans="6:9" x14ac:dyDescent="0.35">
      <c r="F2920" s="53"/>
      <c r="G2920" s="53"/>
      <c r="H2920" s="43"/>
      <c r="I2920" s="43"/>
    </row>
    <row r="2921" spans="6:9" x14ac:dyDescent="0.35">
      <c r="F2921" s="53"/>
      <c r="G2921" s="53"/>
      <c r="H2921" s="43"/>
      <c r="I2921" s="43"/>
    </row>
    <row r="2922" spans="6:9" x14ac:dyDescent="0.35">
      <c r="F2922" s="53"/>
      <c r="G2922" s="53"/>
      <c r="H2922" s="43"/>
      <c r="I2922" s="43"/>
    </row>
    <row r="2923" spans="6:9" x14ac:dyDescent="0.35">
      <c r="F2923" s="53"/>
      <c r="G2923" s="53"/>
      <c r="H2923" s="43"/>
      <c r="I2923" s="43"/>
    </row>
    <row r="2924" spans="6:9" x14ac:dyDescent="0.35">
      <c r="F2924" s="53"/>
      <c r="G2924" s="53"/>
      <c r="H2924" s="43"/>
      <c r="I2924" s="43"/>
    </row>
    <row r="2925" spans="6:9" x14ac:dyDescent="0.35">
      <c r="F2925" s="53"/>
      <c r="G2925" s="53"/>
      <c r="H2925" s="43"/>
      <c r="I2925" s="43"/>
    </row>
    <row r="2926" spans="6:9" x14ac:dyDescent="0.35">
      <c r="F2926" s="53"/>
      <c r="G2926" s="53"/>
      <c r="H2926" s="43"/>
      <c r="I2926" s="43"/>
    </row>
    <row r="2927" spans="6:9" x14ac:dyDescent="0.35">
      <c r="F2927" s="53"/>
      <c r="G2927" s="53"/>
      <c r="H2927" s="43"/>
      <c r="I2927" s="43"/>
    </row>
    <row r="2928" spans="6:9" x14ac:dyDescent="0.35">
      <c r="F2928" s="53"/>
      <c r="G2928" s="53"/>
      <c r="H2928" s="43"/>
      <c r="I2928" s="43"/>
    </row>
    <row r="2929" spans="6:9" x14ac:dyDescent="0.35">
      <c r="F2929" s="53"/>
      <c r="G2929" s="53"/>
      <c r="H2929" s="43"/>
      <c r="I2929" s="43"/>
    </row>
    <row r="2930" spans="6:9" x14ac:dyDescent="0.35">
      <c r="F2930" s="53"/>
      <c r="G2930" s="53"/>
      <c r="H2930" s="43"/>
      <c r="I2930" s="43"/>
    </row>
    <row r="2931" spans="6:9" x14ac:dyDescent="0.35">
      <c r="F2931" s="53"/>
      <c r="G2931" s="53"/>
      <c r="H2931" s="43"/>
      <c r="I2931" s="43"/>
    </row>
    <row r="2932" spans="6:9" x14ac:dyDescent="0.35">
      <c r="F2932" s="53"/>
      <c r="G2932" s="53"/>
      <c r="H2932" s="43"/>
      <c r="I2932" s="43"/>
    </row>
    <row r="2933" spans="6:9" x14ac:dyDescent="0.35">
      <c r="F2933" s="53"/>
      <c r="G2933" s="53"/>
      <c r="H2933" s="43"/>
      <c r="I2933" s="43"/>
    </row>
    <row r="2934" spans="6:9" x14ac:dyDescent="0.35">
      <c r="F2934" s="53"/>
      <c r="G2934" s="53"/>
      <c r="H2934" s="43"/>
      <c r="I2934" s="43"/>
    </row>
    <row r="2935" spans="6:9" x14ac:dyDescent="0.35">
      <c r="F2935" s="53"/>
      <c r="G2935" s="53"/>
      <c r="H2935" s="43"/>
      <c r="I2935" s="43"/>
    </row>
    <row r="2936" spans="6:9" x14ac:dyDescent="0.35">
      <c r="F2936" s="53"/>
      <c r="G2936" s="53"/>
      <c r="H2936" s="43"/>
      <c r="I2936" s="43"/>
    </row>
    <row r="2937" spans="6:9" x14ac:dyDescent="0.35">
      <c r="F2937" s="53"/>
      <c r="G2937" s="53"/>
      <c r="H2937" s="43"/>
      <c r="I2937" s="43"/>
    </row>
    <row r="2938" spans="6:9" x14ac:dyDescent="0.35">
      <c r="F2938" s="53"/>
      <c r="G2938" s="53"/>
      <c r="H2938" s="43"/>
      <c r="I2938" s="43"/>
    </row>
    <row r="2939" spans="6:9" x14ac:dyDescent="0.35">
      <c r="F2939" s="53"/>
      <c r="G2939" s="53"/>
      <c r="H2939" s="43"/>
      <c r="I2939" s="43"/>
    </row>
    <row r="2940" spans="6:9" x14ac:dyDescent="0.35">
      <c r="F2940" s="53"/>
      <c r="G2940" s="53"/>
      <c r="H2940" s="43"/>
      <c r="I2940" s="43"/>
    </row>
    <row r="2941" spans="6:9" x14ac:dyDescent="0.35">
      <c r="F2941" s="53"/>
      <c r="G2941" s="53"/>
      <c r="H2941" s="43"/>
      <c r="I2941" s="43"/>
    </row>
    <row r="2942" spans="6:9" x14ac:dyDescent="0.35">
      <c r="F2942" s="53"/>
      <c r="G2942" s="53"/>
      <c r="H2942" s="43"/>
      <c r="I2942" s="43"/>
    </row>
    <row r="2943" spans="6:9" x14ac:dyDescent="0.35">
      <c r="F2943" s="53"/>
      <c r="G2943" s="53"/>
      <c r="H2943" s="43"/>
      <c r="I2943" s="43"/>
    </row>
    <row r="2944" spans="6:9" x14ac:dyDescent="0.35">
      <c r="F2944" s="53"/>
      <c r="G2944" s="53"/>
      <c r="H2944" s="43"/>
      <c r="I2944" s="43"/>
    </row>
    <row r="2945" spans="6:9" x14ac:dyDescent="0.35">
      <c r="F2945" s="53"/>
      <c r="G2945" s="53"/>
      <c r="H2945" s="43"/>
      <c r="I2945" s="43"/>
    </row>
    <row r="2946" spans="6:9" x14ac:dyDescent="0.35">
      <c r="F2946" s="53"/>
      <c r="G2946" s="53"/>
      <c r="H2946" s="43"/>
      <c r="I2946" s="43"/>
    </row>
    <row r="2947" spans="6:9" x14ac:dyDescent="0.35">
      <c r="F2947" s="53"/>
      <c r="G2947" s="53"/>
      <c r="H2947" s="43"/>
      <c r="I2947" s="43"/>
    </row>
    <row r="2948" spans="6:9" x14ac:dyDescent="0.35">
      <c r="F2948" s="53"/>
      <c r="G2948" s="53"/>
      <c r="H2948" s="43"/>
      <c r="I2948" s="43"/>
    </row>
    <row r="2949" spans="6:9" x14ac:dyDescent="0.35">
      <c r="F2949" s="53"/>
      <c r="G2949" s="53"/>
      <c r="H2949" s="43"/>
      <c r="I2949" s="43"/>
    </row>
    <row r="2950" spans="6:9" x14ac:dyDescent="0.35">
      <c r="F2950" s="53"/>
      <c r="G2950" s="53"/>
      <c r="H2950" s="43"/>
      <c r="I2950" s="43"/>
    </row>
    <row r="2951" spans="6:9" x14ac:dyDescent="0.35">
      <c r="F2951" s="53"/>
      <c r="G2951" s="53"/>
      <c r="H2951" s="43"/>
      <c r="I2951" s="43"/>
    </row>
    <row r="2952" spans="6:9" x14ac:dyDescent="0.35">
      <c r="F2952" s="53"/>
      <c r="G2952" s="53"/>
      <c r="H2952" s="43"/>
      <c r="I2952" s="43"/>
    </row>
    <row r="2953" spans="6:9" x14ac:dyDescent="0.35">
      <c r="F2953" s="53"/>
      <c r="G2953" s="53"/>
      <c r="H2953" s="43"/>
      <c r="I2953" s="43"/>
    </row>
    <row r="2954" spans="6:9" x14ac:dyDescent="0.35">
      <c r="F2954" s="53"/>
      <c r="G2954" s="53"/>
      <c r="H2954" s="43"/>
      <c r="I2954" s="43"/>
    </row>
    <row r="2955" spans="6:9" x14ac:dyDescent="0.35">
      <c r="F2955" s="53"/>
      <c r="G2955" s="53"/>
      <c r="H2955" s="43"/>
      <c r="I2955" s="43"/>
    </row>
    <row r="2956" spans="6:9" x14ac:dyDescent="0.35">
      <c r="F2956" s="53"/>
      <c r="G2956" s="53"/>
      <c r="H2956" s="43"/>
      <c r="I2956" s="43"/>
    </row>
    <row r="2957" spans="6:9" x14ac:dyDescent="0.35">
      <c r="F2957" s="53"/>
      <c r="G2957" s="53"/>
      <c r="H2957" s="43"/>
      <c r="I2957" s="43"/>
    </row>
    <row r="2958" spans="6:9" x14ac:dyDescent="0.35">
      <c r="F2958" s="53"/>
      <c r="G2958" s="53"/>
      <c r="H2958" s="43"/>
      <c r="I2958" s="43"/>
    </row>
    <row r="2959" spans="6:9" x14ac:dyDescent="0.35">
      <c r="F2959" s="53"/>
      <c r="G2959" s="53"/>
      <c r="H2959" s="43"/>
      <c r="I2959" s="43"/>
    </row>
    <row r="2960" spans="6:9" x14ac:dyDescent="0.35">
      <c r="F2960" s="53"/>
      <c r="G2960" s="53"/>
      <c r="H2960" s="43"/>
      <c r="I2960" s="43"/>
    </row>
    <row r="2961" spans="6:9" x14ac:dyDescent="0.35">
      <c r="F2961" s="53"/>
      <c r="G2961" s="53"/>
      <c r="H2961" s="43"/>
      <c r="I2961" s="43"/>
    </row>
    <row r="2962" spans="6:9" x14ac:dyDescent="0.35">
      <c r="F2962" s="53"/>
      <c r="G2962" s="53"/>
      <c r="H2962" s="43"/>
      <c r="I2962" s="43"/>
    </row>
    <row r="2963" spans="6:9" x14ac:dyDescent="0.35">
      <c r="F2963" s="53"/>
      <c r="G2963" s="53"/>
      <c r="H2963" s="43"/>
      <c r="I2963" s="43"/>
    </row>
    <row r="2964" spans="6:9" x14ac:dyDescent="0.35">
      <c r="F2964" s="53"/>
      <c r="G2964" s="53"/>
      <c r="H2964" s="43"/>
      <c r="I2964" s="43"/>
    </row>
    <row r="2965" spans="6:9" x14ac:dyDescent="0.35">
      <c r="F2965" s="53"/>
      <c r="G2965" s="53"/>
      <c r="H2965" s="43"/>
      <c r="I2965" s="43"/>
    </row>
    <row r="2966" spans="6:9" x14ac:dyDescent="0.35">
      <c r="F2966" s="53"/>
      <c r="G2966" s="53"/>
      <c r="H2966" s="43"/>
      <c r="I2966" s="43"/>
    </row>
    <row r="2967" spans="6:9" x14ac:dyDescent="0.35">
      <c r="F2967" s="53"/>
      <c r="G2967" s="53"/>
      <c r="H2967" s="43"/>
      <c r="I2967" s="43"/>
    </row>
    <row r="2968" spans="6:9" x14ac:dyDescent="0.35">
      <c r="F2968" s="53"/>
      <c r="G2968" s="53"/>
      <c r="H2968" s="43"/>
      <c r="I2968" s="43"/>
    </row>
    <row r="2969" spans="6:9" x14ac:dyDescent="0.35">
      <c r="F2969" s="53"/>
      <c r="G2969" s="53"/>
      <c r="H2969" s="43"/>
      <c r="I2969" s="43"/>
    </row>
    <row r="2970" spans="6:9" x14ac:dyDescent="0.35">
      <c r="F2970" s="53"/>
      <c r="G2970" s="53"/>
      <c r="H2970" s="43"/>
      <c r="I2970" s="43"/>
    </row>
    <row r="2971" spans="6:9" x14ac:dyDescent="0.35">
      <c r="F2971" s="53"/>
      <c r="G2971" s="53"/>
      <c r="H2971" s="43"/>
      <c r="I2971" s="43"/>
    </row>
    <row r="2972" spans="6:9" x14ac:dyDescent="0.35">
      <c r="F2972" s="53"/>
      <c r="G2972" s="53"/>
      <c r="H2972" s="43"/>
      <c r="I2972" s="43"/>
    </row>
    <row r="2973" spans="6:9" x14ac:dyDescent="0.35">
      <c r="F2973" s="53"/>
      <c r="G2973" s="53"/>
      <c r="H2973" s="43"/>
      <c r="I2973" s="43"/>
    </row>
    <row r="2974" spans="6:9" x14ac:dyDescent="0.35">
      <c r="F2974" s="53"/>
      <c r="G2974" s="53"/>
      <c r="H2974" s="43"/>
      <c r="I2974" s="43"/>
    </row>
    <row r="2975" spans="6:9" x14ac:dyDescent="0.35">
      <c r="F2975" s="53"/>
      <c r="G2975" s="53"/>
      <c r="H2975" s="43"/>
      <c r="I2975" s="43"/>
    </row>
    <row r="2976" spans="6:9" x14ac:dyDescent="0.35">
      <c r="F2976" s="53"/>
      <c r="G2976" s="53"/>
      <c r="H2976" s="43"/>
      <c r="I2976" s="43"/>
    </row>
    <row r="2977" spans="6:9" x14ac:dyDescent="0.35">
      <c r="F2977" s="53"/>
      <c r="G2977" s="53"/>
      <c r="H2977" s="43"/>
      <c r="I2977" s="43"/>
    </row>
    <row r="2978" spans="6:9" x14ac:dyDescent="0.35">
      <c r="F2978" s="53"/>
      <c r="G2978" s="53"/>
      <c r="H2978" s="43"/>
      <c r="I2978" s="43"/>
    </row>
    <row r="2979" spans="6:9" x14ac:dyDescent="0.35">
      <c r="F2979" s="53"/>
      <c r="G2979" s="53"/>
      <c r="H2979" s="43"/>
      <c r="I2979" s="43"/>
    </row>
    <row r="2980" spans="6:9" x14ac:dyDescent="0.35">
      <c r="F2980" s="53"/>
      <c r="G2980" s="53"/>
      <c r="H2980" s="43"/>
      <c r="I2980" s="43"/>
    </row>
    <row r="2981" spans="6:9" x14ac:dyDescent="0.35">
      <c r="F2981" s="53"/>
      <c r="G2981" s="53"/>
      <c r="H2981" s="43"/>
      <c r="I2981" s="43"/>
    </row>
    <row r="2982" spans="6:9" x14ac:dyDescent="0.35">
      <c r="F2982" s="53"/>
      <c r="G2982" s="53"/>
      <c r="H2982" s="43"/>
      <c r="I2982" s="43"/>
    </row>
    <row r="2983" spans="6:9" x14ac:dyDescent="0.35">
      <c r="F2983" s="53"/>
      <c r="G2983" s="53"/>
      <c r="H2983" s="43"/>
      <c r="I2983" s="43"/>
    </row>
    <row r="2984" spans="6:9" x14ac:dyDescent="0.35">
      <c r="F2984" s="53"/>
      <c r="G2984" s="53"/>
      <c r="H2984" s="43"/>
      <c r="I2984" s="43"/>
    </row>
    <row r="2985" spans="6:9" x14ac:dyDescent="0.35">
      <c r="F2985" s="53"/>
      <c r="G2985" s="53"/>
      <c r="H2985" s="43"/>
      <c r="I2985" s="43"/>
    </row>
    <row r="2986" spans="6:9" x14ac:dyDescent="0.35">
      <c r="F2986" s="53"/>
      <c r="G2986" s="53"/>
      <c r="H2986" s="43"/>
      <c r="I2986" s="43"/>
    </row>
    <row r="2987" spans="6:9" x14ac:dyDescent="0.35">
      <c r="F2987" s="53"/>
      <c r="G2987" s="53"/>
      <c r="H2987" s="43"/>
      <c r="I2987" s="43"/>
    </row>
    <row r="2988" spans="6:9" x14ac:dyDescent="0.35">
      <c r="F2988" s="53"/>
      <c r="G2988" s="53"/>
      <c r="H2988" s="43"/>
      <c r="I2988" s="43"/>
    </row>
    <row r="2989" spans="6:9" x14ac:dyDescent="0.35">
      <c r="F2989" s="53"/>
      <c r="G2989" s="53"/>
      <c r="H2989" s="43"/>
      <c r="I2989" s="43"/>
    </row>
    <row r="2990" spans="6:9" x14ac:dyDescent="0.35">
      <c r="F2990" s="53"/>
      <c r="G2990" s="53"/>
      <c r="H2990" s="43"/>
      <c r="I2990" s="43"/>
    </row>
    <row r="2991" spans="6:9" x14ac:dyDescent="0.35">
      <c r="F2991" s="53"/>
      <c r="G2991" s="53"/>
      <c r="H2991" s="43"/>
      <c r="I2991" s="43"/>
    </row>
    <row r="2992" spans="6:9" x14ac:dyDescent="0.35">
      <c r="F2992" s="53"/>
      <c r="G2992" s="53"/>
      <c r="H2992" s="43"/>
      <c r="I2992" s="43"/>
    </row>
    <row r="2993" spans="6:9" x14ac:dyDescent="0.35">
      <c r="F2993" s="53"/>
      <c r="G2993" s="53"/>
      <c r="H2993" s="43"/>
      <c r="I2993" s="43"/>
    </row>
    <row r="2994" spans="6:9" x14ac:dyDescent="0.35">
      <c r="F2994" s="53"/>
      <c r="G2994" s="53"/>
      <c r="H2994" s="43"/>
      <c r="I2994" s="43"/>
    </row>
    <row r="2995" spans="6:9" x14ac:dyDescent="0.35">
      <c r="F2995" s="53"/>
      <c r="G2995" s="53"/>
      <c r="H2995" s="43"/>
      <c r="I2995" s="43"/>
    </row>
    <row r="2996" spans="6:9" x14ac:dyDescent="0.35">
      <c r="F2996" s="53"/>
      <c r="G2996" s="53"/>
      <c r="H2996" s="43"/>
      <c r="I2996" s="43"/>
    </row>
    <row r="2997" spans="6:9" x14ac:dyDescent="0.35">
      <c r="F2997" s="53"/>
      <c r="G2997" s="53"/>
      <c r="H2997" s="43"/>
      <c r="I2997" s="43"/>
    </row>
    <row r="2998" spans="6:9" x14ac:dyDescent="0.35">
      <c r="F2998" s="53"/>
      <c r="G2998" s="53"/>
      <c r="H2998" s="43"/>
      <c r="I2998" s="43"/>
    </row>
    <row r="2999" spans="6:9" x14ac:dyDescent="0.35">
      <c r="F2999" s="53"/>
      <c r="G2999" s="53"/>
      <c r="H2999" s="43"/>
      <c r="I2999" s="43"/>
    </row>
    <row r="3000" spans="6:9" x14ac:dyDescent="0.35">
      <c r="F3000" s="53"/>
      <c r="G3000" s="53"/>
      <c r="H3000" s="43"/>
      <c r="I3000" s="43"/>
    </row>
  </sheetData>
  <phoneticPr fontId="5" type="noConversion"/>
  <conditionalFormatting sqref="H4:H393">
    <cfRule type="cellIs" dxfId="1" priority="1" operator="lessThan">
      <formula>0</formula>
    </cfRule>
    <cfRule type="cellIs" dxfId="0" priority="2" operator="lessThan">
      <formula>0</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4C669-3903-42B1-B985-FFA86CAB477F}">
  <sheetPr>
    <tabColor rgb="FFFFC000"/>
  </sheetPr>
  <dimension ref="A1:M400"/>
  <sheetViews>
    <sheetView zoomScale="85" zoomScaleNormal="85" workbookViewId="0">
      <pane xSplit="2" ySplit="3" topLeftCell="C100" activePane="bottomRight" state="frozen"/>
      <selection pane="topRight" activeCell="C1" sqref="C1"/>
      <selection pane="bottomLeft" activeCell="A4" sqref="A4"/>
      <selection pane="bottomRight" activeCell="G115" sqref="G115"/>
    </sheetView>
  </sheetViews>
  <sheetFormatPr defaultColWidth="13.7265625" defaultRowHeight="18.5" x14ac:dyDescent="0.45"/>
  <cols>
    <col min="1" max="1" width="30.81640625" style="121" customWidth="1"/>
    <col min="2" max="3" width="13.7265625" style="121"/>
    <col min="4" max="4" width="20" style="121" customWidth="1"/>
    <col min="5" max="6" width="13.7265625" style="121"/>
    <col min="7" max="7" width="55.54296875" style="121" customWidth="1"/>
    <col min="8" max="16384" width="13.7265625" style="121"/>
  </cols>
  <sheetData>
    <row r="1" spans="1:13" x14ac:dyDescent="0.45">
      <c r="A1" s="59" t="s">
        <v>760</v>
      </c>
      <c r="B1" s="59"/>
      <c r="C1" s="120"/>
    </row>
    <row r="3" spans="1:13" ht="74" x14ac:dyDescent="0.45">
      <c r="A3" s="122" t="s">
        <v>754</v>
      </c>
      <c r="B3" s="123" t="s">
        <v>753</v>
      </c>
      <c r="C3" s="123" t="s">
        <v>765</v>
      </c>
      <c r="D3" s="124" t="s">
        <v>761</v>
      </c>
      <c r="E3" s="124" t="s">
        <v>762</v>
      </c>
      <c r="F3" s="124" t="s">
        <v>8</v>
      </c>
      <c r="G3" s="124" t="s">
        <v>6</v>
      </c>
      <c r="H3" s="123" t="s">
        <v>763</v>
      </c>
      <c r="I3" s="125" t="s">
        <v>764</v>
      </c>
      <c r="J3" s="126" t="s">
        <v>766</v>
      </c>
      <c r="K3" s="126" t="s">
        <v>767</v>
      </c>
      <c r="L3" s="126" t="s">
        <v>19</v>
      </c>
      <c r="M3" s="126" t="s">
        <v>18</v>
      </c>
    </row>
    <row r="4" spans="1:13" x14ac:dyDescent="0.45">
      <c r="A4" s="127" t="s">
        <v>770</v>
      </c>
      <c r="B4" s="128" t="s">
        <v>769</v>
      </c>
      <c r="C4" s="128">
        <v>796369</v>
      </c>
      <c r="D4" s="129">
        <v>46089</v>
      </c>
      <c r="E4" s="128">
        <v>69094</v>
      </c>
      <c r="F4" s="128" t="s">
        <v>55</v>
      </c>
      <c r="G4" s="128" t="s">
        <v>279</v>
      </c>
      <c r="H4" s="128" t="s">
        <v>771</v>
      </c>
      <c r="I4" s="130">
        <v>46094</v>
      </c>
      <c r="J4" s="131">
        <v>500</v>
      </c>
      <c r="K4" s="132"/>
      <c r="L4" s="132">
        <f>MONTH(FSC_Coupon[[#This Row],[Service Date]])</f>
        <v>3</v>
      </c>
      <c r="M4" s="132">
        <f>YEAR(FSC_Coupon[[#This Row],[Service Date]])</f>
        <v>2026</v>
      </c>
    </row>
    <row r="5" spans="1:13" x14ac:dyDescent="0.45">
      <c r="A5" s="127" t="s">
        <v>770</v>
      </c>
      <c r="B5" s="128" t="s">
        <v>769</v>
      </c>
      <c r="C5" s="128">
        <v>796158</v>
      </c>
      <c r="D5" s="129">
        <v>46089</v>
      </c>
      <c r="E5" s="128">
        <v>71528</v>
      </c>
      <c r="F5" s="128" t="s">
        <v>55</v>
      </c>
      <c r="G5" s="128" t="s">
        <v>279</v>
      </c>
      <c r="H5" s="128" t="s">
        <v>772</v>
      </c>
      <c r="I5" s="130">
        <v>46094</v>
      </c>
      <c r="J5" s="133">
        <v>500</v>
      </c>
      <c r="K5" s="128"/>
      <c r="L5" s="128">
        <f>MONTH(FSC_Coupon[[#This Row],[Service Date]])</f>
        <v>3</v>
      </c>
      <c r="M5" s="128">
        <f>YEAR(FSC_Coupon[[#This Row],[Service Date]])</f>
        <v>2026</v>
      </c>
    </row>
    <row r="6" spans="1:13" x14ac:dyDescent="0.45">
      <c r="A6" s="127" t="s">
        <v>770</v>
      </c>
      <c r="B6" s="128" t="s">
        <v>769</v>
      </c>
      <c r="C6" s="128">
        <v>331201</v>
      </c>
      <c r="D6" s="129">
        <v>46089</v>
      </c>
      <c r="E6" s="128">
        <v>2972</v>
      </c>
      <c r="F6" s="128" t="s">
        <v>57</v>
      </c>
      <c r="G6" s="128" t="s">
        <v>775</v>
      </c>
      <c r="H6" s="128" t="s">
        <v>776</v>
      </c>
      <c r="I6" s="130">
        <v>46094</v>
      </c>
      <c r="J6" s="133">
        <v>500</v>
      </c>
      <c r="K6" s="128"/>
      <c r="L6" s="128">
        <f>MONTH(FSC_Coupon[[#This Row],[Service Date]])</f>
        <v>3</v>
      </c>
      <c r="M6" s="128">
        <f>YEAR(FSC_Coupon[[#This Row],[Service Date]])</f>
        <v>2026</v>
      </c>
    </row>
    <row r="7" spans="1:13" x14ac:dyDescent="0.45">
      <c r="A7" s="127" t="s">
        <v>770</v>
      </c>
      <c r="B7" s="128" t="s">
        <v>769</v>
      </c>
      <c r="C7" s="128">
        <v>807899</v>
      </c>
      <c r="D7" s="129">
        <v>46089</v>
      </c>
      <c r="E7" s="128">
        <v>4098</v>
      </c>
      <c r="F7" s="128" t="s">
        <v>59</v>
      </c>
      <c r="G7" s="128" t="s">
        <v>773</v>
      </c>
      <c r="H7" s="128" t="s">
        <v>774</v>
      </c>
      <c r="I7" s="130">
        <v>46094</v>
      </c>
      <c r="J7" s="133">
        <v>500</v>
      </c>
      <c r="K7" s="128"/>
      <c r="L7" s="128">
        <f>MONTH(FSC_Coupon[[#This Row],[Service Date]])</f>
        <v>3</v>
      </c>
      <c r="M7" s="128">
        <f>YEAR(FSC_Coupon[[#This Row],[Service Date]])</f>
        <v>2026</v>
      </c>
    </row>
    <row r="8" spans="1:13" x14ac:dyDescent="0.45">
      <c r="A8" s="127" t="s">
        <v>770</v>
      </c>
      <c r="B8" s="128" t="s">
        <v>769</v>
      </c>
      <c r="C8" s="128">
        <v>780906</v>
      </c>
      <c r="D8" s="129">
        <v>46092</v>
      </c>
      <c r="E8" s="128">
        <v>70324</v>
      </c>
      <c r="F8" s="128" t="s">
        <v>55</v>
      </c>
      <c r="G8" s="128" t="s">
        <v>279</v>
      </c>
      <c r="H8" s="128" t="s">
        <v>777</v>
      </c>
      <c r="I8" s="130">
        <v>46094</v>
      </c>
      <c r="J8" s="133">
        <v>500</v>
      </c>
      <c r="K8" s="128"/>
      <c r="L8" s="128">
        <f>MONTH(FSC_Coupon[[#This Row],[Service Date]])</f>
        <v>3</v>
      </c>
      <c r="M8" s="128">
        <f>YEAR(FSC_Coupon[[#This Row],[Service Date]])</f>
        <v>2026</v>
      </c>
    </row>
    <row r="9" spans="1:13" x14ac:dyDescent="0.45">
      <c r="A9" s="127" t="s">
        <v>770</v>
      </c>
      <c r="B9" s="128" t="s">
        <v>769</v>
      </c>
      <c r="C9" s="128">
        <v>768237</v>
      </c>
      <c r="D9" s="129">
        <v>46093</v>
      </c>
      <c r="E9" s="128">
        <v>21761</v>
      </c>
      <c r="F9" s="128" t="s">
        <v>55</v>
      </c>
      <c r="G9" s="128" t="s">
        <v>778</v>
      </c>
      <c r="H9" s="128" t="s">
        <v>779</v>
      </c>
      <c r="I9" s="130">
        <v>46094</v>
      </c>
      <c r="J9" s="133">
        <v>500</v>
      </c>
      <c r="K9" s="128"/>
      <c r="L9" s="128">
        <f>MONTH(FSC_Coupon[[#This Row],[Service Date]])</f>
        <v>3</v>
      </c>
      <c r="M9" s="128">
        <f>YEAR(FSC_Coupon[[#This Row],[Service Date]])</f>
        <v>2026</v>
      </c>
    </row>
    <row r="10" spans="1:13" x14ac:dyDescent="0.45">
      <c r="A10" s="127" t="s">
        <v>770</v>
      </c>
      <c r="B10" s="128" t="s">
        <v>769</v>
      </c>
      <c r="C10" s="128">
        <v>796539</v>
      </c>
      <c r="D10" s="129">
        <v>46096</v>
      </c>
      <c r="E10" s="128">
        <v>72459</v>
      </c>
      <c r="F10" s="128" t="s">
        <v>55</v>
      </c>
      <c r="G10" s="128" t="s">
        <v>279</v>
      </c>
      <c r="H10" s="128" t="s">
        <v>843</v>
      </c>
      <c r="I10" s="130">
        <v>46104</v>
      </c>
      <c r="J10" s="133">
        <v>500</v>
      </c>
      <c r="K10" s="128"/>
      <c r="L10" s="128">
        <f>MONTH(FSC_Coupon[[#This Row],[Service Date]])</f>
        <v>3</v>
      </c>
      <c r="M10" s="128">
        <f>YEAR(FSC_Coupon[[#This Row],[Service Date]])</f>
        <v>2026</v>
      </c>
    </row>
    <row r="11" spans="1:13" x14ac:dyDescent="0.45">
      <c r="A11" s="127" t="s">
        <v>770</v>
      </c>
      <c r="B11" s="128" t="s">
        <v>769</v>
      </c>
      <c r="C11" s="128">
        <v>796598</v>
      </c>
      <c r="D11" s="129">
        <v>46096</v>
      </c>
      <c r="E11" s="128">
        <v>71797</v>
      </c>
      <c r="F11" s="128" t="s">
        <v>55</v>
      </c>
      <c r="G11" s="128" t="s">
        <v>279</v>
      </c>
      <c r="H11" s="128" t="s">
        <v>842</v>
      </c>
      <c r="I11" s="130">
        <v>46104</v>
      </c>
      <c r="J11" s="133">
        <v>500</v>
      </c>
      <c r="K11" s="128"/>
      <c r="L11" s="128">
        <f>MONTH(FSC_Coupon[[#This Row],[Service Date]])</f>
        <v>3</v>
      </c>
      <c r="M11" s="128">
        <f>YEAR(FSC_Coupon[[#This Row],[Service Date]])</f>
        <v>2026</v>
      </c>
    </row>
    <row r="12" spans="1:13" x14ac:dyDescent="0.45">
      <c r="A12" s="127" t="s">
        <v>770</v>
      </c>
      <c r="B12" s="128" t="s">
        <v>769</v>
      </c>
      <c r="C12" s="128">
        <v>797756</v>
      </c>
      <c r="D12" s="129">
        <v>46096</v>
      </c>
      <c r="E12" s="128">
        <v>73885</v>
      </c>
      <c r="F12" s="128" t="s">
        <v>55</v>
      </c>
      <c r="G12" s="128" t="s">
        <v>279</v>
      </c>
      <c r="H12" s="128" t="s">
        <v>844</v>
      </c>
      <c r="I12" s="130">
        <v>46104</v>
      </c>
      <c r="J12" s="133">
        <v>500</v>
      </c>
      <c r="K12" s="128"/>
      <c r="L12" s="128">
        <f>MONTH(FSC_Coupon[[#This Row],[Service Date]])</f>
        <v>3</v>
      </c>
      <c r="M12" s="128">
        <f>YEAR(FSC_Coupon[[#This Row],[Service Date]])</f>
        <v>2026</v>
      </c>
    </row>
    <row r="13" spans="1:13" x14ac:dyDescent="0.45">
      <c r="A13" s="127" t="s">
        <v>770</v>
      </c>
      <c r="B13" s="128" t="s">
        <v>769</v>
      </c>
      <c r="C13" s="128">
        <v>328544</v>
      </c>
      <c r="D13" s="129">
        <v>46097</v>
      </c>
      <c r="E13" s="128">
        <v>8670</v>
      </c>
      <c r="F13" s="128" t="s">
        <v>57</v>
      </c>
      <c r="G13" s="128" t="s">
        <v>848</v>
      </c>
      <c r="H13" s="128" t="s">
        <v>851</v>
      </c>
      <c r="I13" s="130">
        <v>46104</v>
      </c>
      <c r="J13" s="133">
        <v>500</v>
      </c>
      <c r="K13" s="128"/>
      <c r="L13" s="128">
        <f>MONTH(FSC_Coupon[[#This Row],[Service Date]])</f>
        <v>3</v>
      </c>
      <c r="M13" s="128">
        <f>YEAR(FSC_Coupon[[#This Row],[Service Date]])</f>
        <v>2026</v>
      </c>
    </row>
    <row r="14" spans="1:13" x14ac:dyDescent="0.45">
      <c r="A14" s="127" t="s">
        <v>770</v>
      </c>
      <c r="B14" s="128" t="s">
        <v>769</v>
      </c>
      <c r="C14" s="128">
        <v>796676</v>
      </c>
      <c r="D14" s="129">
        <v>46099</v>
      </c>
      <c r="E14" s="128">
        <v>16304</v>
      </c>
      <c r="F14" s="128" t="s">
        <v>55</v>
      </c>
      <c r="G14" s="128" t="s">
        <v>885</v>
      </c>
      <c r="H14" s="128" t="s">
        <v>887</v>
      </c>
      <c r="I14" s="130">
        <v>46104</v>
      </c>
      <c r="J14" s="133">
        <v>500</v>
      </c>
      <c r="K14" s="128"/>
      <c r="L14" s="128">
        <f>MONTH(FSC_Coupon[[#This Row],[Service Date]])</f>
        <v>3</v>
      </c>
      <c r="M14" s="128">
        <f>YEAR(FSC_Coupon[[#This Row],[Service Date]])</f>
        <v>2026</v>
      </c>
    </row>
    <row r="15" spans="1:13" x14ac:dyDescent="0.45">
      <c r="A15" s="127" t="s">
        <v>770</v>
      </c>
      <c r="B15" s="128" t="s">
        <v>769</v>
      </c>
      <c r="C15" s="128">
        <v>796557</v>
      </c>
      <c r="D15" s="129">
        <v>46103</v>
      </c>
      <c r="E15" s="128">
        <v>71685</v>
      </c>
      <c r="F15" s="128" t="s">
        <v>55</v>
      </c>
      <c r="G15" s="128" t="s">
        <v>279</v>
      </c>
      <c r="H15" s="128" t="s">
        <v>907</v>
      </c>
      <c r="I15" s="130">
        <v>46104</v>
      </c>
      <c r="J15" s="133">
        <v>500</v>
      </c>
      <c r="K15" s="128"/>
      <c r="L15" s="128">
        <f>MONTH(FSC_Coupon[[#This Row],[Service Date]])</f>
        <v>3</v>
      </c>
      <c r="M15" s="128">
        <f>YEAR(FSC_Coupon[[#This Row],[Service Date]])</f>
        <v>2026</v>
      </c>
    </row>
    <row r="16" spans="1:13" x14ac:dyDescent="0.45">
      <c r="A16" s="127" t="s">
        <v>770</v>
      </c>
      <c r="B16" s="128" t="s">
        <v>769</v>
      </c>
      <c r="C16" s="128">
        <v>796163</v>
      </c>
      <c r="D16" s="129">
        <v>46103</v>
      </c>
      <c r="E16" s="128">
        <v>72544</v>
      </c>
      <c r="F16" s="128" t="s">
        <v>55</v>
      </c>
      <c r="G16" s="128" t="s">
        <v>279</v>
      </c>
      <c r="H16" s="128" t="s">
        <v>908</v>
      </c>
      <c r="I16" s="130">
        <v>46104</v>
      </c>
      <c r="J16" s="133">
        <v>500</v>
      </c>
      <c r="K16" s="128"/>
      <c r="L16" s="128">
        <f>MONTH(FSC_Coupon[[#This Row],[Service Date]])</f>
        <v>3</v>
      </c>
      <c r="M16" s="128">
        <f>YEAR(FSC_Coupon[[#This Row],[Service Date]])</f>
        <v>2026</v>
      </c>
    </row>
    <row r="17" spans="1:13" x14ac:dyDescent="0.45">
      <c r="A17" s="127" t="s">
        <v>770</v>
      </c>
      <c r="B17" s="128" t="s">
        <v>769</v>
      </c>
      <c r="C17" s="128">
        <v>798674</v>
      </c>
      <c r="D17" s="129">
        <v>46103</v>
      </c>
      <c r="E17" s="128">
        <v>71530</v>
      </c>
      <c r="F17" s="128" t="s">
        <v>55</v>
      </c>
      <c r="G17" s="128" t="s">
        <v>279</v>
      </c>
      <c r="H17" s="128" t="s">
        <v>909</v>
      </c>
      <c r="I17" s="130">
        <v>46104</v>
      </c>
      <c r="J17" s="133">
        <v>500</v>
      </c>
      <c r="K17" s="128"/>
      <c r="L17" s="128">
        <f>MONTH(FSC_Coupon[[#This Row],[Service Date]])</f>
        <v>3</v>
      </c>
      <c r="M17" s="128">
        <f>YEAR(FSC_Coupon[[#This Row],[Service Date]])</f>
        <v>2026</v>
      </c>
    </row>
    <row r="18" spans="1:13" x14ac:dyDescent="0.45">
      <c r="A18" s="127" t="s">
        <v>770</v>
      </c>
      <c r="B18" s="128" t="s">
        <v>769</v>
      </c>
      <c r="C18" s="128">
        <v>771605</v>
      </c>
      <c r="D18" s="129">
        <v>46103</v>
      </c>
      <c r="E18" s="128">
        <v>22982</v>
      </c>
      <c r="F18" s="128" t="s">
        <v>55</v>
      </c>
      <c r="G18" s="128" t="s">
        <v>913</v>
      </c>
      <c r="H18" s="128" t="s">
        <v>914</v>
      </c>
      <c r="I18" s="130">
        <v>46104</v>
      </c>
      <c r="J18" s="133">
        <v>500</v>
      </c>
      <c r="K18" s="128"/>
      <c r="L18" s="128">
        <f>MONTH(FSC_Coupon[[#This Row],[Service Date]])</f>
        <v>3</v>
      </c>
      <c r="M18" s="128">
        <f>YEAR(FSC_Coupon[[#This Row],[Service Date]])</f>
        <v>2026</v>
      </c>
    </row>
    <row r="19" spans="1:13" x14ac:dyDescent="0.45">
      <c r="A19" s="127" t="s">
        <v>770</v>
      </c>
      <c r="B19" s="128" t="s">
        <v>769</v>
      </c>
      <c r="C19" s="128">
        <v>781694</v>
      </c>
      <c r="D19" s="129">
        <v>46104</v>
      </c>
      <c r="E19" s="128">
        <v>22077</v>
      </c>
      <c r="F19" s="128" t="s">
        <v>55</v>
      </c>
      <c r="G19" s="128" t="s">
        <v>915</v>
      </c>
      <c r="H19" s="128" t="s">
        <v>916</v>
      </c>
      <c r="I19" s="130">
        <v>46108</v>
      </c>
      <c r="J19" s="133">
        <v>500</v>
      </c>
      <c r="K19" s="128"/>
      <c r="L19" s="128">
        <f>MONTH(FSC_Coupon[[#This Row],[Service Date]])</f>
        <v>3</v>
      </c>
      <c r="M19" s="128">
        <f>YEAR(FSC_Coupon[[#This Row],[Service Date]])</f>
        <v>2026</v>
      </c>
    </row>
    <row r="20" spans="1:13" x14ac:dyDescent="0.45">
      <c r="A20" s="127" t="s">
        <v>770</v>
      </c>
      <c r="B20" s="128" t="s">
        <v>769</v>
      </c>
      <c r="C20" s="128">
        <v>797461</v>
      </c>
      <c r="D20" s="129">
        <v>46104</v>
      </c>
      <c r="E20" s="128">
        <v>73050</v>
      </c>
      <c r="F20" s="128" t="s">
        <v>55</v>
      </c>
      <c r="G20" s="128" t="s">
        <v>279</v>
      </c>
      <c r="H20" s="128" t="s">
        <v>919</v>
      </c>
      <c r="I20" s="130">
        <v>46108</v>
      </c>
      <c r="J20" s="133">
        <v>500</v>
      </c>
      <c r="K20" s="128"/>
      <c r="L20" s="128">
        <f>MONTH(FSC_Coupon[[#This Row],[Service Date]])</f>
        <v>3</v>
      </c>
      <c r="M20" s="128">
        <f>YEAR(FSC_Coupon[[#This Row],[Service Date]])</f>
        <v>2026</v>
      </c>
    </row>
    <row r="21" spans="1:13" x14ac:dyDescent="0.45">
      <c r="A21" s="127" t="s">
        <v>770</v>
      </c>
      <c r="B21" s="128" t="s">
        <v>769</v>
      </c>
      <c r="C21" s="128">
        <v>798151</v>
      </c>
      <c r="D21" s="129">
        <v>46106</v>
      </c>
      <c r="E21" s="128">
        <v>74364</v>
      </c>
      <c r="F21" s="128" t="s">
        <v>55</v>
      </c>
      <c r="G21" s="128" t="s">
        <v>279</v>
      </c>
      <c r="H21" s="128" t="s">
        <v>934</v>
      </c>
      <c r="I21" s="130">
        <v>46108</v>
      </c>
      <c r="J21" s="133">
        <v>500</v>
      </c>
      <c r="K21" s="128"/>
      <c r="L21" s="128">
        <f>MONTH(FSC_Coupon[[#This Row],[Service Date]])</f>
        <v>3</v>
      </c>
      <c r="M21" s="128">
        <f>YEAR(FSC_Coupon[[#This Row],[Service Date]])</f>
        <v>2026</v>
      </c>
    </row>
    <row r="22" spans="1:13" x14ac:dyDescent="0.45">
      <c r="A22" s="127" t="s">
        <v>770</v>
      </c>
      <c r="B22" s="128" t="s">
        <v>769</v>
      </c>
      <c r="C22" s="128">
        <v>795183</v>
      </c>
      <c r="D22" s="129">
        <v>46106</v>
      </c>
      <c r="E22" s="128">
        <v>71777</v>
      </c>
      <c r="F22" s="128" t="s">
        <v>55</v>
      </c>
      <c r="G22" s="128" t="s">
        <v>279</v>
      </c>
      <c r="H22" s="128" t="s">
        <v>935</v>
      </c>
      <c r="I22" s="130">
        <v>46108</v>
      </c>
      <c r="J22" s="133">
        <v>500</v>
      </c>
      <c r="K22" s="128"/>
      <c r="L22" s="128">
        <f>MONTH(FSC_Coupon[[#This Row],[Service Date]])</f>
        <v>3</v>
      </c>
      <c r="M22" s="128">
        <f>YEAR(FSC_Coupon[[#This Row],[Service Date]])</f>
        <v>2026</v>
      </c>
    </row>
    <row r="23" spans="1:13" x14ac:dyDescent="0.45">
      <c r="A23" s="127" t="s">
        <v>770</v>
      </c>
      <c r="B23" s="128" t="s">
        <v>769</v>
      </c>
      <c r="C23" s="128">
        <v>796176</v>
      </c>
      <c r="D23" s="129">
        <v>46106</v>
      </c>
      <c r="E23" s="128">
        <v>69343</v>
      </c>
      <c r="F23" s="128" t="s">
        <v>55</v>
      </c>
      <c r="G23" s="128" t="s">
        <v>279</v>
      </c>
      <c r="H23" s="128" t="s">
        <v>936</v>
      </c>
      <c r="I23" s="130">
        <v>46108</v>
      </c>
      <c r="J23" s="133">
        <v>500</v>
      </c>
      <c r="K23" s="128"/>
      <c r="L23" s="128">
        <f>MONTH(FSC_Coupon[[#This Row],[Service Date]])</f>
        <v>3</v>
      </c>
      <c r="M23" s="128">
        <f>YEAR(FSC_Coupon[[#This Row],[Service Date]])</f>
        <v>2026</v>
      </c>
    </row>
    <row r="24" spans="1:13" x14ac:dyDescent="0.45">
      <c r="A24" s="127" t="s">
        <v>770</v>
      </c>
      <c r="B24" s="128" t="s">
        <v>769</v>
      </c>
      <c r="C24" s="128">
        <v>798816</v>
      </c>
      <c r="D24" s="129">
        <v>46107</v>
      </c>
      <c r="E24" s="128">
        <v>70606</v>
      </c>
      <c r="F24" s="128" t="s">
        <v>55</v>
      </c>
      <c r="G24" s="128" t="s">
        <v>279</v>
      </c>
      <c r="H24" s="128" t="s">
        <v>937</v>
      </c>
      <c r="I24" s="130">
        <v>46108</v>
      </c>
      <c r="J24" s="133">
        <v>500</v>
      </c>
      <c r="K24" s="128"/>
      <c r="L24" s="128">
        <f>MONTH(FSC_Coupon[[#This Row],[Service Date]])</f>
        <v>3</v>
      </c>
      <c r="M24" s="128">
        <f>YEAR(FSC_Coupon[[#This Row],[Service Date]])</f>
        <v>2026</v>
      </c>
    </row>
    <row r="25" spans="1:13" x14ac:dyDescent="0.45">
      <c r="A25" s="127" t="s">
        <v>770</v>
      </c>
      <c r="B25" s="128" t="s">
        <v>769</v>
      </c>
      <c r="C25" s="128">
        <v>780902</v>
      </c>
      <c r="D25" s="129">
        <v>46107</v>
      </c>
      <c r="E25" s="128">
        <v>75644</v>
      </c>
      <c r="F25" s="128" t="s">
        <v>55</v>
      </c>
      <c r="G25" s="128" t="s">
        <v>279</v>
      </c>
      <c r="H25" s="128" t="s">
        <v>938</v>
      </c>
      <c r="I25" s="130">
        <v>46108</v>
      </c>
      <c r="J25" s="133">
        <v>500</v>
      </c>
      <c r="K25" s="128"/>
      <c r="L25" s="128">
        <f>MONTH(FSC_Coupon[[#This Row],[Service Date]])</f>
        <v>3</v>
      </c>
      <c r="M25" s="128">
        <f>YEAR(FSC_Coupon[[#This Row],[Service Date]])</f>
        <v>2026</v>
      </c>
    </row>
    <row r="26" spans="1:13" x14ac:dyDescent="0.45">
      <c r="A26" s="127" t="s">
        <v>770</v>
      </c>
      <c r="B26" s="128" t="s">
        <v>769</v>
      </c>
      <c r="C26" s="128">
        <v>797943</v>
      </c>
      <c r="D26" s="129">
        <v>46107</v>
      </c>
      <c r="E26" s="128">
        <v>72126</v>
      </c>
      <c r="F26" s="128" t="s">
        <v>55</v>
      </c>
      <c r="G26" s="128" t="s">
        <v>279</v>
      </c>
      <c r="H26" s="128" t="s">
        <v>939</v>
      </c>
      <c r="I26" s="130">
        <v>46108</v>
      </c>
      <c r="J26" s="133">
        <v>500</v>
      </c>
      <c r="K26" s="128"/>
      <c r="L26" s="128">
        <f>MONTH(FSC_Coupon[[#This Row],[Service Date]])</f>
        <v>3</v>
      </c>
      <c r="M26" s="128">
        <f>YEAR(FSC_Coupon[[#This Row],[Service Date]])</f>
        <v>2026</v>
      </c>
    </row>
    <row r="27" spans="1:13" x14ac:dyDescent="0.45">
      <c r="A27" s="127" t="s">
        <v>770</v>
      </c>
      <c r="B27" s="128" t="s">
        <v>769</v>
      </c>
      <c r="C27" s="128">
        <v>784965</v>
      </c>
      <c r="D27" s="129">
        <v>46107</v>
      </c>
      <c r="E27" s="128">
        <v>14179</v>
      </c>
      <c r="F27" s="128" t="s">
        <v>55</v>
      </c>
      <c r="G27" s="128" t="s">
        <v>951</v>
      </c>
      <c r="H27" s="128" t="s">
        <v>950</v>
      </c>
      <c r="I27" s="130">
        <v>46108</v>
      </c>
      <c r="J27" s="133">
        <v>500</v>
      </c>
      <c r="K27" s="128"/>
      <c r="L27" s="128">
        <f>MONTH(FSC_Coupon[[#This Row],[Service Date]])</f>
        <v>3</v>
      </c>
      <c r="M27" s="128">
        <f>YEAR(FSC_Coupon[[#This Row],[Service Date]])</f>
        <v>2026</v>
      </c>
    </row>
    <row r="28" spans="1:13" x14ac:dyDescent="0.45">
      <c r="A28" s="127" t="s">
        <v>770</v>
      </c>
      <c r="B28" s="128" t="s">
        <v>769</v>
      </c>
      <c r="C28" s="128">
        <v>803737</v>
      </c>
      <c r="D28" s="129">
        <v>46107</v>
      </c>
      <c r="E28" s="128">
        <v>9750</v>
      </c>
      <c r="F28" s="128" t="s">
        <v>55</v>
      </c>
      <c r="G28" s="128" t="s">
        <v>952</v>
      </c>
      <c r="H28" s="128" t="s">
        <v>953</v>
      </c>
      <c r="I28" s="130">
        <v>46108</v>
      </c>
      <c r="J28" s="133">
        <v>500</v>
      </c>
      <c r="K28" s="128"/>
      <c r="L28" s="128">
        <f>MONTH(FSC_Coupon[[#This Row],[Service Date]])</f>
        <v>3</v>
      </c>
      <c r="M28" s="128">
        <f>YEAR(FSC_Coupon[[#This Row],[Service Date]])</f>
        <v>2026</v>
      </c>
    </row>
    <row r="29" spans="1:13" x14ac:dyDescent="0.45">
      <c r="A29" s="127" t="s">
        <v>770</v>
      </c>
      <c r="B29" s="128" t="s">
        <v>769</v>
      </c>
      <c r="C29" s="128">
        <v>795675</v>
      </c>
      <c r="D29" s="129">
        <v>46110</v>
      </c>
      <c r="E29" s="128">
        <v>70489</v>
      </c>
      <c r="F29" s="128" t="s">
        <v>55</v>
      </c>
      <c r="G29" s="128" t="s">
        <v>279</v>
      </c>
      <c r="H29" s="128" t="s">
        <v>964</v>
      </c>
      <c r="I29" s="130">
        <v>46110</v>
      </c>
      <c r="J29" s="133">
        <v>500</v>
      </c>
      <c r="K29" s="128"/>
      <c r="L29" s="128">
        <f>MONTH(FSC_Coupon[[#This Row],[Service Date]])</f>
        <v>3</v>
      </c>
      <c r="M29" s="128">
        <f>YEAR(FSC_Coupon[[#This Row],[Service Date]])</f>
        <v>2026</v>
      </c>
    </row>
    <row r="30" spans="1:13" x14ac:dyDescent="0.45">
      <c r="A30" s="127" t="s">
        <v>770</v>
      </c>
      <c r="B30" s="128" t="s">
        <v>769</v>
      </c>
      <c r="C30" s="128">
        <v>780903</v>
      </c>
      <c r="D30" s="129">
        <v>46110</v>
      </c>
      <c r="E30" s="128">
        <v>71567</v>
      </c>
      <c r="F30" s="128" t="s">
        <v>55</v>
      </c>
      <c r="G30" s="128" t="s">
        <v>279</v>
      </c>
      <c r="H30" s="128" t="s">
        <v>965</v>
      </c>
      <c r="I30" s="130">
        <v>46110</v>
      </c>
      <c r="J30" s="133">
        <v>500</v>
      </c>
      <c r="K30" s="128"/>
      <c r="L30" s="128">
        <f>MONTH(FSC_Coupon[[#This Row],[Service Date]])</f>
        <v>3</v>
      </c>
      <c r="M30" s="128">
        <f>YEAR(FSC_Coupon[[#This Row],[Service Date]])</f>
        <v>2026</v>
      </c>
    </row>
    <row r="31" spans="1:13" x14ac:dyDescent="0.45">
      <c r="A31" s="127" t="s">
        <v>770</v>
      </c>
      <c r="B31" s="128" t="s">
        <v>769</v>
      </c>
      <c r="C31" s="128">
        <v>796077</v>
      </c>
      <c r="D31" s="129">
        <v>46110</v>
      </c>
      <c r="E31" s="128">
        <v>71188</v>
      </c>
      <c r="F31" s="128" t="s">
        <v>55</v>
      </c>
      <c r="G31" s="128" t="s">
        <v>279</v>
      </c>
      <c r="H31" s="128" t="s">
        <v>966</v>
      </c>
      <c r="I31" s="130">
        <v>46110</v>
      </c>
      <c r="J31" s="133">
        <v>500</v>
      </c>
      <c r="K31" s="128"/>
      <c r="L31" s="128">
        <f>MONTH(FSC_Coupon[[#This Row],[Service Date]])</f>
        <v>3</v>
      </c>
      <c r="M31" s="128">
        <f>YEAR(FSC_Coupon[[#This Row],[Service Date]])</f>
        <v>2026</v>
      </c>
    </row>
    <row r="32" spans="1:13" x14ac:dyDescent="0.45">
      <c r="A32" s="127" t="s">
        <v>770</v>
      </c>
      <c r="B32" s="128" t="s">
        <v>769</v>
      </c>
      <c r="C32" s="128">
        <v>796637</v>
      </c>
      <c r="D32" s="129">
        <v>46111</v>
      </c>
      <c r="E32" s="128">
        <v>10145</v>
      </c>
      <c r="F32" s="128" t="s">
        <v>55</v>
      </c>
      <c r="G32" s="128" t="s">
        <v>977</v>
      </c>
      <c r="H32" s="128" t="s">
        <v>978</v>
      </c>
      <c r="I32" s="130">
        <v>46117</v>
      </c>
      <c r="J32" s="133">
        <v>500</v>
      </c>
      <c r="K32" s="128"/>
      <c r="L32" s="128">
        <f>MONTH(FSC_Coupon[[#This Row],[Service Date]])</f>
        <v>3</v>
      </c>
      <c r="M32" s="128">
        <f>YEAR(FSC_Coupon[[#This Row],[Service Date]])</f>
        <v>2026</v>
      </c>
    </row>
    <row r="33" spans="1:13" x14ac:dyDescent="0.45">
      <c r="A33" s="127" t="s">
        <v>770</v>
      </c>
      <c r="B33" s="128" t="s">
        <v>769</v>
      </c>
      <c r="C33" s="128">
        <v>767709</v>
      </c>
      <c r="D33" s="129">
        <v>46112</v>
      </c>
      <c r="E33" s="128">
        <v>14001</v>
      </c>
      <c r="F33" s="128" t="s">
        <v>59</v>
      </c>
      <c r="G33" s="128" t="s">
        <v>994</v>
      </c>
      <c r="H33" s="128" t="s">
        <v>995</v>
      </c>
      <c r="I33" s="130">
        <v>46117</v>
      </c>
      <c r="J33" s="133">
        <v>500</v>
      </c>
      <c r="K33" s="128"/>
      <c r="L33" s="128">
        <f>MONTH(FSC_Coupon[[#This Row],[Service Date]])</f>
        <v>3</v>
      </c>
      <c r="M33" s="128">
        <f>YEAR(FSC_Coupon[[#This Row],[Service Date]])</f>
        <v>2026</v>
      </c>
    </row>
    <row r="34" spans="1:13" x14ac:dyDescent="0.45">
      <c r="A34" s="127" t="s">
        <v>770</v>
      </c>
      <c r="B34" s="128" t="s">
        <v>769</v>
      </c>
      <c r="C34" s="128">
        <v>780910</v>
      </c>
      <c r="D34" s="129">
        <v>46112</v>
      </c>
      <c r="E34" s="128">
        <v>72375</v>
      </c>
      <c r="F34" s="128" t="s">
        <v>55</v>
      </c>
      <c r="G34" s="128" t="s">
        <v>279</v>
      </c>
      <c r="H34" s="128" t="s">
        <v>996</v>
      </c>
      <c r="I34" s="130">
        <v>46117</v>
      </c>
      <c r="J34" s="133">
        <v>500</v>
      </c>
      <c r="K34" s="128"/>
      <c r="L34" s="128">
        <f>MONTH(FSC_Coupon[[#This Row],[Service Date]])</f>
        <v>3</v>
      </c>
      <c r="M34" s="128">
        <f>YEAR(FSC_Coupon[[#This Row],[Service Date]])</f>
        <v>2026</v>
      </c>
    </row>
    <row r="35" spans="1:13" x14ac:dyDescent="0.45">
      <c r="A35" s="127" t="s">
        <v>770</v>
      </c>
      <c r="B35" s="128" t="s">
        <v>769</v>
      </c>
      <c r="C35" s="128">
        <v>333021</v>
      </c>
      <c r="D35" s="129">
        <v>46117</v>
      </c>
      <c r="E35" s="128">
        <v>3786</v>
      </c>
      <c r="F35" s="128" t="s">
        <v>57</v>
      </c>
      <c r="G35" s="128" t="s">
        <v>1110</v>
      </c>
      <c r="H35" s="128" t="s">
        <v>1120</v>
      </c>
      <c r="I35" s="130" t="s">
        <v>1201</v>
      </c>
      <c r="J35" s="133">
        <v>500</v>
      </c>
      <c r="K35" s="128"/>
      <c r="L35" s="128">
        <f>MONTH(FSC_Coupon[[#This Row],[Service Date]])</f>
        <v>4</v>
      </c>
      <c r="M35" s="128">
        <f>YEAR(FSC_Coupon[[#This Row],[Service Date]])</f>
        <v>2026</v>
      </c>
    </row>
    <row r="36" spans="1:13" x14ac:dyDescent="0.45">
      <c r="A36" s="127" t="s">
        <v>770</v>
      </c>
      <c r="B36" s="128" t="s">
        <v>769</v>
      </c>
      <c r="C36" s="128">
        <v>798543</v>
      </c>
      <c r="D36" s="129">
        <v>46117</v>
      </c>
      <c r="E36" s="128">
        <v>72288</v>
      </c>
      <c r="F36" s="128" t="s">
        <v>55</v>
      </c>
      <c r="G36" s="128" t="s">
        <v>279</v>
      </c>
      <c r="H36" s="128" t="s">
        <v>1121</v>
      </c>
      <c r="I36" s="130" t="s">
        <v>1201</v>
      </c>
      <c r="J36" s="133">
        <v>500</v>
      </c>
      <c r="K36" s="128"/>
      <c r="L36" s="128">
        <f>MONTH(FSC_Coupon[[#This Row],[Service Date]])</f>
        <v>4</v>
      </c>
      <c r="M36" s="128">
        <f>YEAR(FSC_Coupon[[#This Row],[Service Date]])</f>
        <v>2026</v>
      </c>
    </row>
    <row r="37" spans="1:13" x14ac:dyDescent="0.45">
      <c r="A37" s="127" t="s">
        <v>770</v>
      </c>
      <c r="B37" s="128" t="s">
        <v>769</v>
      </c>
      <c r="C37" s="128">
        <v>796315</v>
      </c>
      <c r="D37" s="129">
        <v>46117</v>
      </c>
      <c r="E37" s="128">
        <v>72150</v>
      </c>
      <c r="F37" s="128" t="s">
        <v>55</v>
      </c>
      <c r="G37" s="128" t="s">
        <v>279</v>
      </c>
      <c r="H37" s="128" t="s">
        <v>1122</v>
      </c>
      <c r="I37" s="130" t="s">
        <v>1201</v>
      </c>
      <c r="J37" s="133">
        <v>500</v>
      </c>
      <c r="K37" s="128"/>
      <c r="L37" s="128">
        <f>MONTH(FSC_Coupon[[#This Row],[Service Date]])</f>
        <v>4</v>
      </c>
      <c r="M37" s="128">
        <f>YEAR(FSC_Coupon[[#This Row],[Service Date]])</f>
        <v>2026</v>
      </c>
    </row>
    <row r="38" spans="1:13" x14ac:dyDescent="0.45">
      <c r="A38" s="127" t="s">
        <v>770</v>
      </c>
      <c r="B38" s="128" t="s">
        <v>769</v>
      </c>
      <c r="C38" s="128">
        <v>796523</v>
      </c>
      <c r="D38" s="129">
        <v>46117</v>
      </c>
      <c r="E38" s="128">
        <v>70968</v>
      </c>
      <c r="F38" s="128" t="s">
        <v>55</v>
      </c>
      <c r="G38" s="128" t="s">
        <v>279</v>
      </c>
      <c r="H38" s="128" t="s">
        <v>1123</v>
      </c>
      <c r="I38" s="130" t="s">
        <v>1201</v>
      </c>
      <c r="J38" s="133">
        <v>500</v>
      </c>
      <c r="K38" s="128"/>
      <c r="L38" s="128">
        <f>MONTH(FSC_Coupon[[#This Row],[Service Date]])</f>
        <v>4</v>
      </c>
      <c r="M38" s="128">
        <f>YEAR(FSC_Coupon[[#This Row],[Service Date]])</f>
        <v>2026</v>
      </c>
    </row>
    <row r="39" spans="1:13" x14ac:dyDescent="0.45">
      <c r="A39" s="127" t="s">
        <v>770</v>
      </c>
      <c r="B39" s="128" t="s">
        <v>769</v>
      </c>
      <c r="C39" s="128">
        <v>334179</v>
      </c>
      <c r="D39" s="129">
        <v>46117</v>
      </c>
      <c r="E39" s="128">
        <v>2185</v>
      </c>
      <c r="F39" s="128" t="s">
        <v>57</v>
      </c>
      <c r="G39" s="128" t="s">
        <v>1135</v>
      </c>
      <c r="H39" s="128" t="s">
        <v>1136</v>
      </c>
      <c r="I39" s="130" t="s">
        <v>1201</v>
      </c>
      <c r="J39" s="133">
        <v>500</v>
      </c>
      <c r="K39" s="128"/>
      <c r="L39" s="128">
        <f>MONTH(FSC_Coupon[[#This Row],[Service Date]])</f>
        <v>4</v>
      </c>
      <c r="M39" s="128">
        <f>YEAR(FSC_Coupon[[#This Row],[Service Date]])</f>
        <v>2026</v>
      </c>
    </row>
    <row r="40" spans="1:13" x14ac:dyDescent="0.45">
      <c r="A40" s="127" t="s">
        <v>770</v>
      </c>
      <c r="B40" s="128" t="s">
        <v>769</v>
      </c>
      <c r="C40" s="128">
        <v>795680</v>
      </c>
      <c r="D40" s="129">
        <v>46122</v>
      </c>
      <c r="E40" s="128">
        <v>73233</v>
      </c>
      <c r="F40" s="128" t="s">
        <v>55</v>
      </c>
      <c r="G40" s="128" t="s">
        <v>279</v>
      </c>
      <c r="H40" s="128" t="s">
        <v>1144</v>
      </c>
      <c r="I40" s="130" t="s">
        <v>1201</v>
      </c>
      <c r="J40" s="133">
        <v>500</v>
      </c>
      <c r="K40" s="128"/>
      <c r="L40" s="128">
        <f>MONTH(FSC_Coupon[[#This Row],[Service Date]])</f>
        <v>4</v>
      </c>
      <c r="M40" s="128">
        <f>YEAR(FSC_Coupon[[#This Row],[Service Date]])</f>
        <v>2026</v>
      </c>
    </row>
    <row r="41" spans="1:13" x14ac:dyDescent="0.45">
      <c r="A41" s="127" t="s">
        <v>770</v>
      </c>
      <c r="B41" s="128" t="s">
        <v>769</v>
      </c>
      <c r="C41" s="128">
        <v>327825</v>
      </c>
      <c r="D41" s="129">
        <v>46124</v>
      </c>
      <c r="E41" s="128">
        <v>7791</v>
      </c>
      <c r="F41" s="128" t="s">
        <v>57</v>
      </c>
      <c r="G41" s="128" t="s">
        <v>1148</v>
      </c>
      <c r="H41" s="128" t="s">
        <v>1159</v>
      </c>
      <c r="I41" s="130" t="s">
        <v>1201</v>
      </c>
      <c r="J41" s="133">
        <v>0</v>
      </c>
      <c r="K41" s="128"/>
      <c r="L41" s="128">
        <f>MONTH(FSC_Coupon[[#This Row],[Service Date]])</f>
        <v>4</v>
      </c>
      <c r="M41" s="128">
        <f>YEAR(FSC_Coupon[[#This Row],[Service Date]])</f>
        <v>2026</v>
      </c>
    </row>
    <row r="42" spans="1:13" x14ac:dyDescent="0.45">
      <c r="A42" s="127" t="s">
        <v>770</v>
      </c>
      <c r="B42" s="128" t="s">
        <v>769</v>
      </c>
      <c r="C42" s="128">
        <v>331892</v>
      </c>
      <c r="D42" s="129">
        <v>46124</v>
      </c>
      <c r="E42" s="128">
        <v>5239</v>
      </c>
      <c r="F42" s="128" t="s">
        <v>57</v>
      </c>
      <c r="G42" s="128" t="s">
        <v>1160</v>
      </c>
      <c r="H42" s="128" t="s">
        <v>1161</v>
      </c>
      <c r="I42" s="130" t="s">
        <v>1201</v>
      </c>
      <c r="J42" s="133">
        <v>500</v>
      </c>
      <c r="K42" s="128"/>
      <c r="L42" s="128">
        <f>MONTH(FSC_Coupon[[#This Row],[Service Date]])</f>
        <v>4</v>
      </c>
      <c r="M42" s="128">
        <f>YEAR(FSC_Coupon[[#This Row],[Service Date]])</f>
        <v>2026</v>
      </c>
    </row>
    <row r="43" spans="1:13" x14ac:dyDescent="0.45">
      <c r="A43" s="127" t="s">
        <v>770</v>
      </c>
      <c r="B43" s="128" t="s">
        <v>769</v>
      </c>
      <c r="C43" s="128">
        <v>797752</v>
      </c>
      <c r="D43" s="129">
        <v>46124</v>
      </c>
      <c r="E43" s="128">
        <v>69310</v>
      </c>
      <c r="F43" s="128" t="s">
        <v>55</v>
      </c>
      <c r="G43" s="128" t="s">
        <v>279</v>
      </c>
      <c r="H43" s="128" t="s">
        <v>1162</v>
      </c>
      <c r="I43" s="130" t="s">
        <v>1201</v>
      </c>
      <c r="J43" s="133">
        <v>500</v>
      </c>
      <c r="K43" s="128"/>
      <c r="L43" s="128">
        <f>MONTH(FSC_Coupon[[#This Row],[Service Date]])</f>
        <v>4</v>
      </c>
      <c r="M43" s="128">
        <f>YEAR(FSC_Coupon[[#This Row],[Service Date]])</f>
        <v>2026</v>
      </c>
    </row>
    <row r="44" spans="1:13" x14ac:dyDescent="0.45">
      <c r="A44" s="127" t="s">
        <v>770</v>
      </c>
      <c r="B44" s="128" t="s">
        <v>769</v>
      </c>
      <c r="C44" s="128">
        <v>797320</v>
      </c>
      <c r="D44" s="129">
        <v>46124</v>
      </c>
      <c r="E44" s="128">
        <v>70480</v>
      </c>
      <c r="F44" s="128" t="s">
        <v>55</v>
      </c>
      <c r="G44" s="128" t="s">
        <v>279</v>
      </c>
      <c r="H44" s="128" t="s">
        <v>1163</v>
      </c>
      <c r="I44" s="130" t="s">
        <v>1201</v>
      </c>
      <c r="J44" s="133">
        <v>500</v>
      </c>
      <c r="K44" s="128"/>
      <c r="L44" s="128">
        <f>MONTH(FSC_Coupon[[#This Row],[Service Date]])</f>
        <v>4</v>
      </c>
      <c r="M44" s="128">
        <f>YEAR(FSC_Coupon[[#This Row],[Service Date]])</f>
        <v>2026</v>
      </c>
    </row>
    <row r="45" spans="1:13" x14ac:dyDescent="0.45">
      <c r="A45" s="127" t="s">
        <v>770</v>
      </c>
      <c r="B45" s="128" t="s">
        <v>769</v>
      </c>
      <c r="C45" s="128">
        <v>796350</v>
      </c>
      <c r="D45" s="129">
        <v>46124</v>
      </c>
      <c r="E45" s="128">
        <v>73915</v>
      </c>
      <c r="F45" s="128" t="s">
        <v>55</v>
      </c>
      <c r="G45" s="128" t="s">
        <v>279</v>
      </c>
      <c r="H45" s="128" t="s">
        <v>1164</v>
      </c>
      <c r="I45" s="130" t="s">
        <v>1201</v>
      </c>
      <c r="J45" s="133">
        <v>500</v>
      </c>
      <c r="K45" s="128"/>
      <c r="L45" s="128">
        <f>MONTH(FSC_Coupon[[#This Row],[Service Date]])</f>
        <v>4</v>
      </c>
      <c r="M45" s="128">
        <f>YEAR(FSC_Coupon[[#This Row],[Service Date]])</f>
        <v>2026</v>
      </c>
    </row>
    <row r="46" spans="1:13" x14ac:dyDescent="0.45">
      <c r="A46" s="127" t="s">
        <v>770</v>
      </c>
      <c r="B46" s="128" t="s">
        <v>769</v>
      </c>
      <c r="C46" s="128">
        <v>796366</v>
      </c>
      <c r="D46" s="129">
        <v>46124</v>
      </c>
      <c r="E46" s="128">
        <v>73055</v>
      </c>
      <c r="F46" s="128" t="s">
        <v>55</v>
      </c>
      <c r="G46" s="128" t="s">
        <v>279</v>
      </c>
      <c r="H46" s="128" t="s">
        <v>1165</v>
      </c>
      <c r="I46" s="130" t="s">
        <v>1201</v>
      </c>
      <c r="J46" s="133">
        <v>500</v>
      </c>
      <c r="K46" s="128"/>
      <c r="L46" s="128">
        <f>MONTH(FSC_Coupon[[#This Row],[Service Date]])</f>
        <v>4</v>
      </c>
      <c r="M46" s="128">
        <f>YEAR(FSC_Coupon[[#This Row],[Service Date]])</f>
        <v>2026</v>
      </c>
    </row>
    <row r="47" spans="1:13" x14ac:dyDescent="0.45">
      <c r="A47" s="127" t="s">
        <v>770</v>
      </c>
      <c r="B47" s="128" t="s">
        <v>769</v>
      </c>
      <c r="C47" s="128">
        <v>332887</v>
      </c>
      <c r="D47" s="129">
        <v>46127</v>
      </c>
      <c r="E47" s="128">
        <v>5302</v>
      </c>
      <c r="F47" s="128" t="s">
        <v>57</v>
      </c>
      <c r="G47" s="128" t="s">
        <v>1170</v>
      </c>
      <c r="H47" s="128" t="s">
        <v>1173</v>
      </c>
      <c r="I47" s="134" t="s">
        <v>1357</v>
      </c>
      <c r="J47" s="133">
        <v>0</v>
      </c>
      <c r="K47" s="128"/>
      <c r="L47" s="128">
        <f>MONTH(FSC_Coupon[[#This Row],[Service Date]])</f>
        <v>4</v>
      </c>
      <c r="M47" s="128">
        <f>YEAR(FSC_Coupon[[#This Row],[Service Date]])</f>
        <v>2026</v>
      </c>
    </row>
    <row r="48" spans="1:13" x14ac:dyDescent="0.45">
      <c r="A48" s="127" t="s">
        <v>770</v>
      </c>
      <c r="B48" s="128" t="s">
        <v>769</v>
      </c>
      <c r="C48" s="128">
        <v>796545</v>
      </c>
      <c r="D48" s="129">
        <v>46128</v>
      </c>
      <c r="E48" s="128">
        <v>71171</v>
      </c>
      <c r="F48" s="128" t="s">
        <v>55</v>
      </c>
      <c r="G48" s="128" t="s">
        <v>279</v>
      </c>
      <c r="H48" s="128" t="s">
        <v>1182</v>
      </c>
      <c r="I48" s="134" t="s">
        <v>1357</v>
      </c>
      <c r="J48" s="133">
        <v>500</v>
      </c>
      <c r="K48" s="128"/>
      <c r="L48" s="128">
        <f>MONTH(FSC_Coupon[[#This Row],[Service Date]])</f>
        <v>4</v>
      </c>
      <c r="M48" s="128">
        <f>YEAR(FSC_Coupon[[#This Row],[Service Date]])</f>
        <v>2026</v>
      </c>
    </row>
    <row r="49" spans="1:13" x14ac:dyDescent="0.45">
      <c r="A49" s="127" t="s">
        <v>770</v>
      </c>
      <c r="B49" s="128" t="s">
        <v>769</v>
      </c>
      <c r="C49" s="128">
        <v>796542</v>
      </c>
      <c r="D49" s="129">
        <v>46129</v>
      </c>
      <c r="E49" s="128">
        <v>70970</v>
      </c>
      <c r="F49" s="128" t="s">
        <v>55</v>
      </c>
      <c r="G49" s="128" t="s">
        <v>279</v>
      </c>
      <c r="H49" s="128" t="s">
        <v>1185</v>
      </c>
      <c r="I49" s="134" t="s">
        <v>1357</v>
      </c>
      <c r="J49" s="133">
        <v>500</v>
      </c>
      <c r="K49" s="128"/>
      <c r="L49" s="128">
        <f>MONTH(FSC_Coupon[[#This Row],[Service Date]])</f>
        <v>4</v>
      </c>
      <c r="M49" s="128">
        <f>YEAR(FSC_Coupon[[#This Row],[Service Date]])</f>
        <v>2026</v>
      </c>
    </row>
    <row r="50" spans="1:13" x14ac:dyDescent="0.45">
      <c r="A50" s="127" t="s">
        <v>770</v>
      </c>
      <c r="B50" s="128" t="s">
        <v>769</v>
      </c>
      <c r="C50" s="128">
        <v>795771</v>
      </c>
      <c r="D50" s="129">
        <v>46131</v>
      </c>
      <c r="E50" s="128">
        <v>68903</v>
      </c>
      <c r="F50" s="128" t="s">
        <v>55</v>
      </c>
      <c r="G50" s="128" t="s">
        <v>279</v>
      </c>
      <c r="H50" s="128" t="s">
        <v>1191</v>
      </c>
      <c r="I50" s="134" t="s">
        <v>1357</v>
      </c>
      <c r="J50" s="133">
        <v>500</v>
      </c>
      <c r="K50" s="128"/>
      <c r="L50" s="128">
        <f>MONTH(FSC_Coupon[[#This Row],[Service Date]])</f>
        <v>4</v>
      </c>
      <c r="M50" s="128">
        <f>YEAR(FSC_Coupon[[#This Row],[Service Date]])</f>
        <v>2026</v>
      </c>
    </row>
    <row r="51" spans="1:13" x14ac:dyDescent="0.45">
      <c r="A51" s="127" t="s">
        <v>770</v>
      </c>
      <c r="B51" s="128" t="s">
        <v>769</v>
      </c>
      <c r="C51" s="128">
        <v>797921</v>
      </c>
      <c r="D51" s="129">
        <v>46131</v>
      </c>
      <c r="E51" s="128">
        <v>14985</v>
      </c>
      <c r="F51" s="128" t="s">
        <v>55</v>
      </c>
      <c r="G51" s="128" t="s">
        <v>1188</v>
      </c>
      <c r="H51" s="128" t="s">
        <v>1192</v>
      </c>
      <c r="I51" s="134" t="s">
        <v>1357</v>
      </c>
      <c r="J51" s="133">
        <v>500</v>
      </c>
      <c r="K51" s="128"/>
      <c r="L51" s="128">
        <f>MONTH(FSC_Coupon[[#This Row],[Service Date]])</f>
        <v>4</v>
      </c>
      <c r="M51" s="128">
        <f>YEAR(FSC_Coupon[[#This Row],[Service Date]])</f>
        <v>2026</v>
      </c>
    </row>
    <row r="52" spans="1:13" x14ac:dyDescent="0.45">
      <c r="A52" s="127" t="s">
        <v>770</v>
      </c>
      <c r="B52" s="128" t="s">
        <v>769</v>
      </c>
      <c r="C52" s="128">
        <v>328807</v>
      </c>
      <c r="D52" s="129">
        <v>46132</v>
      </c>
      <c r="E52" s="128">
        <v>11980</v>
      </c>
      <c r="F52" s="128" t="s">
        <v>57</v>
      </c>
      <c r="G52" s="128" t="s">
        <v>1193</v>
      </c>
      <c r="H52" s="128" t="s">
        <v>1194</v>
      </c>
      <c r="I52" s="134" t="s">
        <v>1357</v>
      </c>
      <c r="J52" s="133">
        <v>0</v>
      </c>
      <c r="K52" s="128"/>
      <c r="L52" s="128">
        <f>MONTH(FSC_Coupon[[#This Row],[Service Date]])</f>
        <v>4</v>
      </c>
      <c r="M52" s="128">
        <f>YEAR(FSC_Coupon[[#This Row],[Service Date]])</f>
        <v>2026</v>
      </c>
    </row>
    <row r="53" spans="1:13" x14ac:dyDescent="0.45">
      <c r="A53" s="127" t="s">
        <v>770</v>
      </c>
      <c r="B53" s="128" t="s">
        <v>769</v>
      </c>
      <c r="C53" s="128">
        <v>771339</v>
      </c>
      <c r="D53" s="129">
        <v>46135</v>
      </c>
      <c r="E53" s="128">
        <v>14665</v>
      </c>
      <c r="F53" s="128" t="s">
        <v>55</v>
      </c>
      <c r="G53" s="128" t="s">
        <v>1193</v>
      </c>
      <c r="H53" s="128" t="s">
        <v>1231</v>
      </c>
      <c r="I53" s="130">
        <v>46027</v>
      </c>
      <c r="J53" s="133">
        <v>500</v>
      </c>
      <c r="K53" s="128"/>
      <c r="L53" s="128">
        <f>MONTH(FSC_Coupon[[#This Row],[Service Date]])</f>
        <v>4</v>
      </c>
      <c r="M53" s="128">
        <f>YEAR(FSC_Coupon[[#This Row],[Service Date]])</f>
        <v>2026</v>
      </c>
    </row>
    <row r="54" spans="1:13" x14ac:dyDescent="0.45">
      <c r="A54" s="127" t="s">
        <v>770</v>
      </c>
      <c r="B54" s="128" t="s">
        <v>769</v>
      </c>
      <c r="C54" s="128">
        <v>807350</v>
      </c>
      <c r="D54" s="129">
        <v>46136</v>
      </c>
      <c r="E54" s="128">
        <v>5378</v>
      </c>
      <c r="F54" s="128" t="s">
        <v>55</v>
      </c>
      <c r="G54" s="128" t="s">
        <v>1224</v>
      </c>
      <c r="H54" s="128" t="s">
        <v>1232</v>
      </c>
      <c r="I54" s="130">
        <v>46027</v>
      </c>
      <c r="J54" s="133">
        <v>500</v>
      </c>
      <c r="K54" s="128"/>
      <c r="L54" s="128">
        <f>MONTH(FSC_Coupon[[#This Row],[Service Date]])</f>
        <v>4</v>
      </c>
      <c r="M54" s="128">
        <f>YEAR(FSC_Coupon[[#This Row],[Service Date]])</f>
        <v>2026</v>
      </c>
    </row>
    <row r="55" spans="1:13" x14ac:dyDescent="0.45">
      <c r="A55" s="127" t="s">
        <v>770</v>
      </c>
      <c r="B55" s="128" t="s">
        <v>769</v>
      </c>
      <c r="C55" s="128">
        <v>803683</v>
      </c>
      <c r="D55" s="129">
        <v>46138</v>
      </c>
      <c r="E55" s="128">
        <v>8854</v>
      </c>
      <c r="F55" s="128" t="s">
        <v>55</v>
      </c>
      <c r="G55" s="128" t="s">
        <v>1233</v>
      </c>
      <c r="H55" s="128" t="s">
        <v>1234</v>
      </c>
      <c r="I55" s="130">
        <v>46027</v>
      </c>
      <c r="J55" s="133">
        <v>500</v>
      </c>
      <c r="K55" s="128"/>
      <c r="L55" s="128">
        <f>MONTH(FSC_Coupon[[#This Row],[Service Date]])</f>
        <v>4</v>
      </c>
      <c r="M55" s="128">
        <f>YEAR(FSC_Coupon[[#This Row],[Service Date]])</f>
        <v>2026</v>
      </c>
    </row>
    <row r="56" spans="1:13" x14ac:dyDescent="0.45">
      <c r="A56" s="127" t="s">
        <v>770</v>
      </c>
      <c r="B56" s="128" t="s">
        <v>769</v>
      </c>
      <c r="C56" s="128">
        <v>331537</v>
      </c>
      <c r="D56" s="129">
        <v>46138</v>
      </c>
      <c r="E56" s="128">
        <v>12185</v>
      </c>
      <c r="F56" s="128" t="s">
        <v>57</v>
      </c>
      <c r="G56" s="128" t="s">
        <v>1235</v>
      </c>
      <c r="H56" s="128" t="s">
        <v>1236</v>
      </c>
      <c r="I56" s="130">
        <v>46027</v>
      </c>
      <c r="J56" s="133">
        <v>500</v>
      </c>
      <c r="K56" s="128"/>
      <c r="L56" s="128">
        <f>MONTH(FSC_Coupon[[#This Row],[Service Date]])</f>
        <v>4</v>
      </c>
      <c r="M56" s="128">
        <f>YEAR(FSC_Coupon[[#This Row],[Service Date]])</f>
        <v>2026</v>
      </c>
    </row>
    <row r="57" spans="1:13" x14ac:dyDescent="0.45">
      <c r="A57" s="127" t="s">
        <v>770</v>
      </c>
      <c r="B57" s="128" t="s">
        <v>769</v>
      </c>
      <c r="C57" s="128">
        <v>331201</v>
      </c>
      <c r="D57" s="129">
        <v>46140</v>
      </c>
      <c r="E57" s="128">
        <v>4949</v>
      </c>
      <c r="F57" s="128" t="s">
        <v>57</v>
      </c>
      <c r="G57" s="128" t="s">
        <v>775</v>
      </c>
      <c r="H57" s="128" t="s">
        <v>776</v>
      </c>
      <c r="I57" s="130">
        <v>46027</v>
      </c>
      <c r="J57" s="141">
        <v>0</v>
      </c>
      <c r="K57" s="128"/>
      <c r="L57" s="128">
        <f>MONTH(FSC_Coupon[[#This Row],[Service Date]])</f>
        <v>4</v>
      </c>
      <c r="M57" s="128">
        <f>YEAR(FSC_Coupon[[#This Row],[Service Date]])</f>
        <v>2026</v>
      </c>
    </row>
    <row r="58" spans="1:13" x14ac:dyDescent="0.45">
      <c r="A58" s="127" t="s">
        <v>770</v>
      </c>
      <c r="B58" s="128" t="s">
        <v>769</v>
      </c>
      <c r="C58" s="128">
        <v>327226</v>
      </c>
      <c r="D58" s="129">
        <v>46143</v>
      </c>
      <c r="E58" s="128">
        <v>28699</v>
      </c>
      <c r="F58" s="128" t="s">
        <v>57</v>
      </c>
      <c r="G58" s="128" t="s">
        <v>1272</v>
      </c>
      <c r="H58" s="128" t="s">
        <v>1271</v>
      </c>
      <c r="I58" s="130" t="s">
        <v>1364</v>
      </c>
      <c r="J58" s="133">
        <v>0</v>
      </c>
      <c r="K58" s="128"/>
      <c r="L58" s="128">
        <f>MONTH(FSC_Coupon[[#This Row],[Service Date]])</f>
        <v>5</v>
      </c>
      <c r="M58" s="128">
        <f>YEAR(FSC_Coupon[[#This Row],[Service Date]])</f>
        <v>2026</v>
      </c>
    </row>
    <row r="59" spans="1:13" x14ac:dyDescent="0.45">
      <c r="A59" s="127" t="s">
        <v>770</v>
      </c>
      <c r="B59" s="128" t="s">
        <v>769</v>
      </c>
      <c r="C59" s="128">
        <v>327227</v>
      </c>
      <c r="D59" s="129">
        <v>46143</v>
      </c>
      <c r="E59" s="128">
        <v>26224</v>
      </c>
      <c r="F59" s="128" t="s">
        <v>57</v>
      </c>
      <c r="G59" s="128" t="s">
        <v>1272</v>
      </c>
      <c r="H59" s="128" t="s">
        <v>1273</v>
      </c>
      <c r="I59" s="130" t="s">
        <v>1364</v>
      </c>
      <c r="J59" s="133">
        <v>0</v>
      </c>
      <c r="K59" s="128"/>
      <c r="L59" s="128">
        <f>MONTH(FSC_Coupon[[#This Row],[Service Date]])</f>
        <v>5</v>
      </c>
      <c r="M59" s="128">
        <f>YEAR(FSC_Coupon[[#This Row],[Service Date]])</f>
        <v>2026</v>
      </c>
    </row>
    <row r="60" spans="1:13" x14ac:dyDescent="0.45">
      <c r="A60" s="127" t="s">
        <v>770</v>
      </c>
      <c r="B60" s="128" t="s">
        <v>769</v>
      </c>
      <c r="C60" s="128">
        <v>334264</v>
      </c>
      <c r="D60" s="129">
        <v>46150</v>
      </c>
      <c r="E60" s="128">
        <v>2652</v>
      </c>
      <c r="F60" s="128" t="s">
        <v>57</v>
      </c>
      <c r="G60" s="128" t="s">
        <v>1326</v>
      </c>
      <c r="H60" s="128" t="s">
        <v>1327</v>
      </c>
      <c r="I60" s="130" t="s">
        <v>1364</v>
      </c>
      <c r="J60" s="133">
        <v>500</v>
      </c>
      <c r="K60" s="128"/>
      <c r="L60" s="128">
        <f>MONTH(FSC_Coupon[[#This Row],[Service Date]])</f>
        <v>5</v>
      </c>
      <c r="M60" s="128">
        <f>YEAR(FSC_Coupon[[#This Row],[Service Date]])</f>
        <v>2026</v>
      </c>
    </row>
    <row r="61" spans="1:13" x14ac:dyDescent="0.45">
      <c r="A61" s="127" t="s">
        <v>770</v>
      </c>
      <c r="B61" s="128" t="s">
        <v>769</v>
      </c>
      <c r="C61" s="128">
        <v>336010</v>
      </c>
      <c r="D61" s="129">
        <v>46150</v>
      </c>
      <c r="E61" s="128">
        <v>3520</v>
      </c>
      <c r="F61" s="128" t="s">
        <v>57</v>
      </c>
      <c r="G61" s="128" t="s">
        <v>1325</v>
      </c>
      <c r="H61" s="128" t="s">
        <v>1328</v>
      </c>
      <c r="I61" s="130" t="s">
        <v>1364</v>
      </c>
      <c r="J61" s="133">
        <v>500</v>
      </c>
      <c r="K61" s="128"/>
      <c r="L61" s="128">
        <f>MONTH(FSC_Coupon[[#This Row],[Service Date]])</f>
        <v>5</v>
      </c>
      <c r="M61" s="128">
        <f>YEAR(FSC_Coupon[[#This Row],[Service Date]])</f>
        <v>2026</v>
      </c>
    </row>
    <row r="62" spans="1:13" x14ac:dyDescent="0.45">
      <c r="A62" s="127" t="s">
        <v>770</v>
      </c>
      <c r="B62" s="128" t="s">
        <v>769</v>
      </c>
      <c r="C62" s="128">
        <v>798838</v>
      </c>
      <c r="D62" s="129">
        <v>46150</v>
      </c>
      <c r="E62" s="128">
        <v>40691</v>
      </c>
      <c r="F62" s="128" t="s">
        <v>55</v>
      </c>
      <c r="G62" s="128" t="s">
        <v>1330</v>
      </c>
      <c r="H62" s="128" t="s">
        <v>1329</v>
      </c>
      <c r="I62" s="130" t="s">
        <v>1426</v>
      </c>
      <c r="J62" s="133">
        <v>0</v>
      </c>
      <c r="K62" s="128"/>
      <c r="L62" s="128">
        <f>MONTH(FSC_Coupon[[#This Row],[Service Date]])</f>
        <v>5</v>
      </c>
      <c r="M62" s="128">
        <f>YEAR(FSC_Coupon[[#This Row],[Service Date]])</f>
        <v>2026</v>
      </c>
    </row>
    <row r="63" spans="1:13" x14ac:dyDescent="0.45">
      <c r="A63" s="127" t="s">
        <v>770</v>
      </c>
      <c r="B63" s="128" t="s">
        <v>769</v>
      </c>
      <c r="C63" s="128">
        <v>328366</v>
      </c>
      <c r="D63" s="129">
        <v>46152</v>
      </c>
      <c r="E63" s="128">
        <v>19124</v>
      </c>
      <c r="F63" s="128" t="s">
        <v>57</v>
      </c>
      <c r="G63" s="128" t="s">
        <v>1341</v>
      </c>
      <c r="H63" s="128" t="s">
        <v>1340</v>
      </c>
      <c r="I63" s="130" t="s">
        <v>1426</v>
      </c>
      <c r="J63" s="133">
        <v>500</v>
      </c>
      <c r="K63" s="128"/>
      <c r="L63" s="128">
        <f>MONTH(FSC_Coupon[[#This Row],[Service Date]])</f>
        <v>5</v>
      </c>
      <c r="M63" s="128">
        <f>YEAR(FSC_Coupon[[#This Row],[Service Date]])</f>
        <v>2026</v>
      </c>
    </row>
    <row r="64" spans="1:13" x14ac:dyDescent="0.45">
      <c r="A64" s="127" t="s">
        <v>770</v>
      </c>
      <c r="B64" s="128" t="s">
        <v>769</v>
      </c>
      <c r="C64" s="128">
        <v>333775</v>
      </c>
      <c r="D64" s="129">
        <v>46152</v>
      </c>
      <c r="E64" s="128">
        <v>3269</v>
      </c>
      <c r="F64" s="128" t="s">
        <v>57</v>
      </c>
      <c r="G64" s="128" t="s">
        <v>1342</v>
      </c>
      <c r="H64" s="128" t="s">
        <v>1343</v>
      </c>
      <c r="I64" s="130" t="s">
        <v>1426</v>
      </c>
      <c r="J64" s="133">
        <v>500</v>
      </c>
      <c r="K64" s="128"/>
      <c r="L64" s="128">
        <f>MONTH(FSC_Coupon[[#This Row],[Service Date]])</f>
        <v>5</v>
      </c>
      <c r="M64" s="128">
        <f>YEAR(FSC_Coupon[[#This Row],[Service Date]])</f>
        <v>2026</v>
      </c>
    </row>
    <row r="65" spans="1:13" x14ac:dyDescent="0.45">
      <c r="A65" s="127" t="s">
        <v>770</v>
      </c>
      <c r="B65" s="128" t="s">
        <v>769</v>
      </c>
      <c r="C65" s="128">
        <v>780782</v>
      </c>
      <c r="D65" s="129">
        <v>46152</v>
      </c>
      <c r="E65" s="128">
        <v>20332</v>
      </c>
      <c r="F65" s="128" t="s">
        <v>55</v>
      </c>
      <c r="G65" s="128" t="s">
        <v>1344</v>
      </c>
      <c r="H65" s="128" t="s">
        <v>1345</v>
      </c>
      <c r="I65" s="130" t="s">
        <v>1426</v>
      </c>
      <c r="J65" s="133">
        <v>500</v>
      </c>
      <c r="K65" s="128"/>
      <c r="L65" s="128">
        <f>MONTH(FSC_Coupon[[#This Row],[Service Date]])</f>
        <v>5</v>
      </c>
      <c r="M65" s="128">
        <f>YEAR(FSC_Coupon[[#This Row],[Service Date]])</f>
        <v>2026</v>
      </c>
    </row>
    <row r="66" spans="1:13" x14ac:dyDescent="0.45">
      <c r="A66" s="127" t="s">
        <v>770</v>
      </c>
      <c r="B66" s="128" t="s">
        <v>769</v>
      </c>
      <c r="C66" s="128">
        <v>334102</v>
      </c>
      <c r="D66" s="129">
        <v>46153</v>
      </c>
      <c r="E66" s="128">
        <v>3226</v>
      </c>
      <c r="F66" s="128" t="s">
        <v>57</v>
      </c>
      <c r="G66" s="128" t="s">
        <v>1344</v>
      </c>
      <c r="H66" s="128" t="s">
        <v>1353</v>
      </c>
      <c r="I66" s="130" t="s">
        <v>1426</v>
      </c>
      <c r="J66" s="133">
        <v>500</v>
      </c>
      <c r="K66" s="128"/>
      <c r="L66" s="128">
        <f>MONTH(FSC_Coupon[[#This Row],[Service Date]])</f>
        <v>5</v>
      </c>
      <c r="M66" s="128">
        <f>YEAR(FSC_Coupon[[#This Row],[Service Date]])</f>
        <v>2026</v>
      </c>
    </row>
    <row r="67" spans="1:13" x14ac:dyDescent="0.45">
      <c r="A67" s="127" t="s">
        <v>770</v>
      </c>
      <c r="B67" s="128" t="s">
        <v>769</v>
      </c>
      <c r="C67" s="128">
        <v>806496</v>
      </c>
      <c r="D67" s="129">
        <v>46154</v>
      </c>
      <c r="E67" s="128">
        <v>19272</v>
      </c>
      <c r="F67" s="128" t="s">
        <v>55</v>
      </c>
      <c r="G67" s="128" t="s">
        <v>233</v>
      </c>
      <c r="H67" s="128" t="s">
        <v>1356</v>
      </c>
      <c r="I67" s="130" t="s">
        <v>1426</v>
      </c>
      <c r="J67" s="133">
        <v>500</v>
      </c>
      <c r="K67" s="128"/>
      <c r="L67" s="128">
        <f>MONTH(FSC_Coupon[[#This Row],[Service Date]])</f>
        <v>5</v>
      </c>
      <c r="M67" s="128">
        <f>YEAR(FSC_Coupon[[#This Row],[Service Date]])</f>
        <v>2026</v>
      </c>
    </row>
    <row r="68" spans="1:13" x14ac:dyDescent="0.45">
      <c r="A68" s="127" t="s">
        <v>770</v>
      </c>
      <c r="B68" s="128" t="s">
        <v>769</v>
      </c>
      <c r="C68" s="128">
        <v>334265</v>
      </c>
      <c r="D68" s="129">
        <v>46157</v>
      </c>
      <c r="E68" s="128">
        <v>3839</v>
      </c>
      <c r="F68" s="128" t="s">
        <v>57</v>
      </c>
      <c r="G68" s="128" t="s">
        <v>1365</v>
      </c>
      <c r="H68" s="128" t="s">
        <v>1366</v>
      </c>
      <c r="I68" s="130" t="s">
        <v>1426</v>
      </c>
      <c r="J68" s="133">
        <v>500</v>
      </c>
      <c r="K68" s="128"/>
      <c r="L68" s="128">
        <f>MONTH(FSC_Coupon[[#This Row],[Service Date]])</f>
        <v>5</v>
      </c>
      <c r="M68" s="128">
        <f>YEAR(FSC_Coupon[[#This Row],[Service Date]])</f>
        <v>2026</v>
      </c>
    </row>
    <row r="69" spans="1:13" x14ac:dyDescent="0.45">
      <c r="A69" s="127" t="s">
        <v>770</v>
      </c>
      <c r="B69" s="128" t="s">
        <v>769</v>
      </c>
      <c r="C69" s="128">
        <v>334270</v>
      </c>
      <c r="D69" s="129">
        <v>46161</v>
      </c>
      <c r="E69" s="128">
        <v>2699</v>
      </c>
      <c r="F69" s="128" t="s">
        <v>57</v>
      </c>
      <c r="G69" s="128" t="s">
        <v>1370</v>
      </c>
      <c r="H69" s="128" t="s">
        <v>1371</v>
      </c>
      <c r="I69" s="130" t="s">
        <v>1426</v>
      </c>
      <c r="J69" s="133">
        <v>500</v>
      </c>
      <c r="K69" s="128"/>
      <c r="L69" s="128">
        <f>MONTH(FSC_Coupon[[#This Row],[Service Date]])</f>
        <v>5</v>
      </c>
      <c r="M69" s="128">
        <f>YEAR(FSC_Coupon[[#This Row],[Service Date]])</f>
        <v>2026</v>
      </c>
    </row>
    <row r="70" spans="1:13" x14ac:dyDescent="0.45">
      <c r="A70" s="127" t="s">
        <v>770</v>
      </c>
      <c r="B70" s="128" t="s">
        <v>769</v>
      </c>
      <c r="C70" s="128">
        <v>771277</v>
      </c>
      <c r="D70" s="129">
        <v>46162</v>
      </c>
      <c r="E70" s="128">
        <v>36922</v>
      </c>
      <c r="F70" s="128" t="s">
        <v>55</v>
      </c>
      <c r="G70" s="128" t="s">
        <v>1375</v>
      </c>
      <c r="H70" s="128" t="s">
        <v>1374</v>
      </c>
      <c r="I70" s="130" t="s">
        <v>1426</v>
      </c>
      <c r="J70" s="133">
        <v>0</v>
      </c>
      <c r="K70" s="128"/>
      <c r="L70" s="128">
        <f>MONTH(FSC_Coupon[[#This Row],[Service Date]])</f>
        <v>5</v>
      </c>
      <c r="M70" s="128">
        <f>YEAR(FSC_Coupon[[#This Row],[Service Date]])</f>
        <v>2026</v>
      </c>
    </row>
    <row r="71" spans="1:13" x14ac:dyDescent="0.45">
      <c r="A71" s="127" t="s">
        <v>770</v>
      </c>
      <c r="B71" s="128" t="s">
        <v>769</v>
      </c>
      <c r="C71" s="128">
        <v>782409</v>
      </c>
      <c r="D71" s="129">
        <v>46163</v>
      </c>
      <c r="E71" s="128">
        <v>16749</v>
      </c>
      <c r="F71" s="128" t="s">
        <v>55</v>
      </c>
      <c r="G71" s="128" t="s">
        <v>1380</v>
      </c>
      <c r="H71" s="128" t="s">
        <v>1381</v>
      </c>
      <c r="I71" s="130" t="s">
        <v>1426</v>
      </c>
      <c r="J71" s="133">
        <v>500</v>
      </c>
      <c r="K71" s="128"/>
      <c r="L71" s="128">
        <f>MONTH(FSC_Coupon[[#This Row],[Service Date]])</f>
        <v>5</v>
      </c>
      <c r="M71" s="128">
        <f>YEAR(FSC_Coupon[[#This Row],[Service Date]])</f>
        <v>2026</v>
      </c>
    </row>
    <row r="72" spans="1:13" x14ac:dyDescent="0.45">
      <c r="A72" s="127" t="s">
        <v>770</v>
      </c>
      <c r="B72" s="128" t="s">
        <v>769</v>
      </c>
      <c r="C72" s="128">
        <v>334227</v>
      </c>
      <c r="D72" s="129">
        <v>46164</v>
      </c>
      <c r="E72" s="128">
        <v>3507</v>
      </c>
      <c r="F72" s="128" t="s">
        <v>57</v>
      </c>
      <c r="G72" s="128" t="s">
        <v>1387</v>
      </c>
      <c r="H72" s="128" t="s">
        <v>1388</v>
      </c>
      <c r="I72" s="130" t="s">
        <v>1426</v>
      </c>
      <c r="J72" s="133">
        <v>500</v>
      </c>
      <c r="K72" s="128"/>
      <c r="L72" s="128">
        <f>MONTH(FSC_Coupon[[#This Row],[Service Date]])</f>
        <v>5</v>
      </c>
      <c r="M72" s="128">
        <f>YEAR(FSC_Coupon[[#This Row],[Service Date]])</f>
        <v>2026</v>
      </c>
    </row>
    <row r="73" spans="1:13" x14ac:dyDescent="0.45">
      <c r="A73" s="127" t="s">
        <v>770</v>
      </c>
      <c r="B73" s="128" t="s">
        <v>769</v>
      </c>
      <c r="C73" s="128">
        <v>771435</v>
      </c>
      <c r="D73" s="129">
        <v>46166</v>
      </c>
      <c r="E73" s="128">
        <v>37851</v>
      </c>
      <c r="F73" s="128" t="s">
        <v>55</v>
      </c>
      <c r="G73" s="128" t="s">
        <v>1397</v>
      </c>
      <c r="H73" s="128" t="s">
        <v>1398</v>
      </c>
      <c r="I73" s="130">
        <v>46118</v>
      </c>
      <c r="J73" s="133">
        <v>0</v>
      </c>
      <c r="K73" s="128"/>
      <c r="L73" s="128">
        <f>MONTH(FSC_Coupon[[#This Row],[Service Date]])</f>
        <v>5</v>
      </c>
      <c r="M73" s="128">
        <f>YEAR(FSC_Coupon[[#This Row],[Service Date]])</f>
        <v>2026</v>
      </c>
    </row>
    <row r="74" spans="1:13" x14ac:dyDescent="0.45">
      <c r="A74" s="127" t="s">
        <v>770</v>
      </c>
      <c r="B74" s="128" t="s">
        <v>769</v>
      </c>
      <c r="C74" s="128">
        <v>796920</v>
      </c>
      <c r="D74" s="129">
        <v>46167</v>
      </c>
      <c r="E74" s="128">
        <v>12820</v>
      </c>
      <c r="F74" s="128" t="s">
        <v>55</v>
      </c>
      <c r="G74" s="128" t="s">
        <v>1402</v>
      </c>
      <c r="H74" s="128" t="s">
        <v>1401</v>
      </c>
      <c r="I74" s="130">
        <v>46118</v>
      </c>
      <c r="J74" s="133">
        <v>500</v>
      </c>
      <c r="K74" s="128"/>
      <c r="L74" s="128">
        <f>MONTH(FSC_Coupon[[#This Row],[Service Date]])</f>
        <v>5</v>
      </c>
      <c r="M74" s="128">
        <f>YEAR(FSC_Coupon[[#This Row],[Service Date]])</f>
        <v>2026</v>
      </c>
    </row>
    <row r="75" spans="1:13" x14ac:dyDescent="0.45">
      <c r="A75" s="127" t="s">
        <v>770</v>
      </c>
      <c r="B75" s="128" t="s">
        <v>769</v>
      </c>
      <c r="C75" s="128">
        <v>784964</v>
      </c>
      <c r="D75" s="129">
        <v>46173</v>
      </c>
      <c r="E75" s="128">
        <v>5759</v>
      </c>
      <c r="F75" s="128" t="s">
        <v>56</v>
      </c>
      <c r="G75" s="128" t="s">
        <v>1424</v>
      </c>
      <c r="H75" s="128" t="s">
        <v>1425</v>
      </c>
      <c r="I75" s="130">
        <v>46118</v>
      </c>
      <c r="J75" s="133">
        <v>500</v>
      </c>
      <c r="K75" s="128"/>
      <c r="L75" s="128">
        <f>MONTH(FSC_Coupon[[#This Row],[Service Date]])</f>
        <v>5</v>
      </c>
      <c r="M75" s="128">
        <f>YEAR(FSC_Coupon[[#This Row],[Service Date]])</f>
        <v>2026</v>
      </c>
    </row>
    <row r="76" spans="1:13" x14ac:dyDescent="0.45">
      <c r="A76" s="127" t="s">
        <v>770</v>
      </c>
      <c r="B76" s="128" t="s">
        <v>769</v>
      </c>
      <c r="C76" s="128">
        <v>803926</v>
      </c>
      <c r="D76" s="129">
        <v>46178</v>
      </c>
      <c r="E76" s="128">
        <v>12815</v>
      </c>
      <c r="F76" s="128" t="s">
        <v>55</v>
      </c>
      <c r="G76" s="128" t="s">
        <v>1446</v>
      </c>
      <c r="H76" s="128" t="s">
        <v>1445</v>
      </c>
      <c r="I76" s="134" t="s">
        <v>1563</v>
      </c>
      <c r="J76" s="133">
        <v>500</v>
      </c>
      <c r="K76" s="128"/>
      <c r="L76" s="128">
        <f>MONTH(FSC_Coupon[[#This Row],[Service Date]])</f>
        <v>6</v>
      </c>
      <c r="M76" s="128">
        <f>YEAR(FSC_Coupon[[#This Row],[Service Date]])</f>
        <v>2026</v>
      </c>
    </row>
    <row r="77" spans="1:13" x14ac:dyDescent="0.45">
      <c r="A77" s="127" t="s">
        <v>770</v>
      </c>
      <c r="B77" s="128" t="s">
        <v>769</v>
      </c>
      <c r="C77" s="128">
        <v>807227</v>
      </c>
      <c r="D77" s="129">
        <v>46180</v>
      </c>
      <c r="E77" s="128">
        <v>49787</v>
      </c>
      <c r="F77" s="128" t="s">
        <v>55</v>
      </c>
      <c r="G77" s="128" t="s">
        <v>1450</v>
      </c>
      <c r="H77" s="128" t="s">
        <v>1449</v>
      </c>
      <c r="I77" s="134" t="s">
        <v>1563</v>
      </c>
      <c r="J77" s="133">
        <v>500</v>
      </c>
      <c r="K77" s="128"/>
      <c r="L77" s="128">
        <f>MONTH(FSC_Coupon[[#This Row],[Service Date]])</f>
        <v>6</v>
      </c>
      <c r="M77" s="128">
        <f>YEAR(FSC_Coupon[[#This Row],[Service Date]])</f>
        <v>2026</v>
      </c>
    </row>
    <row r="78" spans="1:13" x14ac:dyDescent="0.45">
      <c r="A78" s="127" t="s">
        <v>770</v>
      </c>
      <c r="B78" s="128" t="s">
        <v>769</v>
      </c>
      <c r="C78" s="128">
        <v>770481</v>
      </c>
      <c r="D78" s="129">
        <v>46181</v>
      </c>
      <c r="E78" s="128">
        <v>30464</v>
      </c>
      <c r="F78" s="128" t="s">
        <v>55</v>
      </c>
      <c r="G78" s="128" t="s">
        <v>1456</v>
      </c>
      <c r="H78" s="128" t="s">
        <v>1454</v>
      </c>
      <c r="I78" s="134" t="s">
        <v>1563</v>
      </c>
      <c r="J78" s="133">
        <v>0</v>
      </c>
      <c r="K78" s="128"/>
      <c r="L78" s="128">
        <f>MONTH(FSC_Coupon[[#This Row],[Service Date]])</f>
        <v>6</v>
      </c>
      <c r="M78" s="128">
        <f>YEAR(FSC_Coupon[[#This Row],[Service Date]])</f>
        <v>2026</v>
      </c>
    </row>
    <row r="79" spans="1:13" x14ac:dyDescent="0.45">
      <c r="A79" s="127" t="s">
        <v>770</v>
      </c>
      <c r="B79" s="128" t="s">
        <v>769</v>
      </c>
      <c r="C79" s="128">
        <v>770413</v>
      </c>
      <c r="D79" s="129">
        <v>46181</v>
      </c>
      <c r="E79" s="128">
        <v>28443</v>
      </c>
      <c r="F79" s="128" t="s">
        <v>55</v>
      </c>
      <c r="G79" s="128" t="s">
        <v>1456</v>
      </c>
      <c r="H79" s="128" t="s">
        <v>1455</v>
      </c>
      <c r="I79" s="134" t="s">
        <v>1563</v>
      </c>
      <c r="J79" s="133">
        <v>0</v>
      </c>
      <c r="K79" s="128"/>
      <c r="L79" s="128">
        <f>MONTH(FSC_Coupon[[#This Row],[Service Date]])</f>
        <v>6</v>
      </c>
      <c r="M79" s="128">
        <f>YEAR(FSC_Coupon[[#This Row],[Service Date]])</f>
        <v>2026</v>
      </c>
    </row>
    <row r="80" spans="1:13" x14ac:dyDescent="0.45">
      <c r="A80" s="127" t="s">
        <v>770</v>
      </c>
      <c r="B80" s="128" t="s">
        <v>769</v>
      </c>
      <c r="C80" s="128">
        <v>784731</v>
      </c>
      <c r="D80" s="129">
        <v>46183</v>
      </c>
      <c r="E80" s="128">
        <v>5977</v>
      </c>
      <c r="F80" s="128" t="s">
        <v>56</v>
      </c>
      <c r="G80" s="128" t="s">
        <v>1469</v>
      </c>
      <c r="H80" s="128" t="s">
        <v>1479</v>
      </c>
      <c r="I80" s="134" t="s">
        <v>1563</v>
      </c>
      <c r="J80" s="133">
        <v>500</v>
      </c>
      <c r="K80" s="128"/>
      <c r="L80" s="128">
        <f>MONTH(FSC_Coupon[[#This Row],[Service Date]])</f>
        <v>6</v>
      </c>
      <c r="M80" s="128">
        <f>YEAR(FSC_Coupon[[#This Row],[Service Date]])</f>
        <v>2026</v>
      </c>
    </row>
    <row r="81" spans="1:13" x14ac:dyDescent="0.45">
      <c r="A81" s="127" t="s">
        <v>770</v>
      </c>
      <c r="B81" s="128" t="s">
        <v>769</v>
      </c>
      <c r="C81" s="128">
        <v>795278</v>
      </c>
      <c r="D81" s="129">
        <v>46183</v>
      </c>
      <c r="E81" s="128">
        <v>11042</v>
      </c>
      <c r="F81" s="128" t="s">
        <v>56</v>
      </c>
      <c r="G81" s="128" t="s">
        <v>1469</v>
      </c>
      <c r="H81" s="128" t="s">
        <v>1480</v>
      </c>
      <c r="I81" s="134" t="s">
        <v>1563</v>
      </c>
      <c r="J81" s="133">
        <v>500</v>
      </c>
      <c r="K81" s="128"/>
      <c r="L81" s="128">
        <f>MONTH(FSC_Coupon[[#This Row],[Service Date]])</f>
        <v>6</v>
      </c>
      <c r="M81" s="128">
        <f>YEAR(FSC_Coupon[[#This Row],[Service Date]])</f>
        <v>2026</v>
      </c>
    </row>
    <row r="82" spans="1:13" x14ac:dyDescent="0.45">
      <c r="A82" s="127" t="s">
        <v>770</v>
      </c>
      <c r="B82" s="128" t="s">
        <v>769</v>
      </c>
      <c r="C82" s="128">
        <v>334191</v>
      </c>
      <c r="D82" s="129">
        <v>46185</v>
      </c>
      <c r="E82" s="128">
        <v>4037</v>
      </c>
      <c r="F82" s="128" t="s">
        <v>57</v>
      </c>
      <c r="G82" s="128" t="s">
        <v>1483</v>
      </c>
      <c r="H82" s="128" t="s">
        <v>1484</v>
      </c>
      <c r="I82" s="134" t="s">
        <v>1563</v>
      </c>
      <c r="J82" s="133">
        <v>500</v>
      </c>
      <c r="K82" s="128"/>
      <c r="L82" s="128">
        <f>MONTH(FSC_Coupon[[#This Row],[Service Date]])</f>
        <v>6</v>
      </c>
      <c r="M82" s="128">
        <f>YEAR(FSC_Coupon[[#This Row],[Service Date]])</f>
        <v>2026</v>
      </c>
    </row>
    <row r="83" spans="1:13" x14ac:dyDescent="0.45">
      <c r="A83" s="127" t="s">
        <v>770</v>
      </c>
      <c r="B83" s="128" t="s">
        <v>769</v>
      </c>
      <c r="C83" s="128">
        <v>782778</v>
      </c>
      <c r="D83" s="129">
        <v>46187</v>
      </c>
      <c r="E83" s="128">
        <v>15622</v>
      </c>
      <c r="F83" s="128" t="s">
        <v>55</v>
      </c>
      <c r="G83" s="128" t="s">
        <v>1499</v>
      </c>
      <c r="H83" s="128" t="s">
        <v>1500</v>
      </c>
      <c r="I83" s="134" t="s">
        <v>1563</v>
      </c>
      <c r="J83" s="133">
        <v>500</v>
      </c>
      <c r="K83" s="128"/>
      <c r="L83" s="128">
        <f>MONTH(FSC_Coupon[[#This Row],[Service Date]])</f>
        <v>6</v>
      </c>
      <c r="M83" s="128">
        <f>YEAR(FSC_Coupon[[#This Row],[Service Date]])</f>
        <v>2026</v>
      </c>
    </row>
    <row r="84" spans="1:13" x14ac:dyDescent="0.45">
      <c r="A84" s="127" t="s">
        <v>770</v>
      </c>
      <c r="B84" s="128" t="s">
        <v>769</v>
      </c>
      <c r="C84" s="128">
        <v>333021</v>
      </c>
      <c r="D84" s="129">
        <v>46187</v>
      </c>
      <c r="E84" s="128">
        <v>5764</v>
      </c>
      <c r="F84" s="128" t="s">
        <v>57</v>
      </c>
      <c r="G84" s="128" t="s">
        <v>1110</v>
      </c>
      <c r="H84" s="128" t="s">
        <v>1120</v>
      </c>
      <c r="I84" s="134" t="s">
        <v>1563</v>
      </c>
      <c r="J84" s="133">
        <v>0</v>
      </c>
      <c r="K84" s="128"/>
      <c r="L84" s="128">
        <f>MONTH(FSC_Coupon[[#This Row],[Service Date]])</f>
        <v>6</v>
      </c>
      <c r="M84" s="128">
        <f>YEAR(FSC_Coupon[[#This Row],[Service Date]])</f>
        <v>2026</v>
      </c>
    </row>
    <row r="85" spans="1:13" x14ac:dyDescent="0.45">
      <c r="A85" s="127" t="s">
        <v>770</v>
      </c>
      <c r="B85" s="128" t="s">
        <v>769</v>
      </c>
      <c r="C85" s="128">
        <v>771412</v>
      </c>
      <c r="D85" s="129">
        <v>46187</v>
      </c>
      <c r="E85" s="128">
        <v>26121</v>
      </c>
      <c r="F85" s="128" t="s">
        <v>55</v>
      </c>
      <c r="G85" s="128" t="s">
        <v>1501</v>
      </c>
      <c r="H85" s="128" t="s">
        <v>1502</v>
      </c>
      <c r="I85" s="134" t="s">
        <v>1563</v>
      </c>
      <c r="J85" s="133">
        <v>0</v>
      </c>
      <c r="K85" s="128"/>
      <c r="L85" s="128">
        <f>MONTH(FSC_Coupon[[#This Row],[Service Date]])</f>
        <v>6</v>
      </c>
      <c r="M85" s="128">
        <f>YEAR(FSC_Coupon[[#This Row],[Service Date]])</f>
        <v>2026</v>
      </c>
    </row>
    <row r="86" spans="1:13" x14ac:dyDescent="0.45">
      <c r="A86" s="127" t="s">
        <v>770</v>
      </c>
      <c r="B86" s="128" t="s">
        <v>769</v>
      </c>
      <c r="C86" s="128">
        <v>803982</v>
      </c>
      <c r="D86" s="129">
        <v>46188</v>
      </c>
      <c r="E86" s="128">
        <v>16667</v>
      </c>
      <c r="F86" s="128" t="s">
        <v>55</v>
      </c>
      <c r="G86" s="128" t="s">
        <v>1506</v>
      </c>
      <c r="H86" s="128" t="s">
        <v>1505</v>
      </c>
      <c r="I86" s="134" t="s">
        <v>1563</v>
      </c>
      <c r="J86" s="133">
        <v>0</v>
      </c>
      <c r="K86" s="128"/>
      <c r="L86" s="128">
        <f>MONTH(FSC_Coupon[[#This Row],[Service Date]])</f>
        <v>6</v>
      </c>
      <c r="M86" s="128">
        <f>YEAR(FSC_Coupon[[#This Row],[Service Date]])</f>
        <v>2026</v>
      </c>
    </row>
    <row r="87" spans="1:13" x14ac:dyDescent="0.45">
      <c r="A87" s="127" t="s">
        <v>770</v>
      </c>
      <c r="B87" s="128" t="s">
        <v>769</v>
      </c>
      <c r="C87" s="128">
        <v>804641</v>
      </c>
      <c r="D87" s="129">
        <v>46192</v>
      </c>
      <c r="E87" s="128">
        <v>12265</v>
      </c>
      <c r="F87" s="128" t="s">
        <v>55</v>
      </c>
      <c r="G87" s="128" t="s">
        <v>1536</v>
      </c>
      <c r="H87" s="128" t="s">
        <v>1537</v>
      </c>
      <c r="I87" s="134" t="s">
        <v>1563</v>
      </c>
      <c r="J87" s="133">
        <v>500</v>
      </c>
      <c r="K87" s="128"/>
      <c r="L87" s="128">
        <f>MONTH(FSC_Coupon[[#This Row],[Service Date]])</f>
        <v>6</v>
      </c>
      <c r="M87" s="128">
        <f>YEAR(FSC_Coupon[[#This Row],[Service Date]])</f>
        <v>2026</v>
      </c>
    </row>
    <row r="88" spans="1:13" x14ac:dyDescent="0.45">
      <c r="A88" s="127" t="s">
        <v>770</v>
      </c>
      <c r="B88" s="128" t="s">
        <v>769</v>
      </c>
      <c r="C88" s="128">
        <v>333509</v>
      </c>
      <c r="D88" s="129">
        <v>46192</v>
      </c>
      <c r="E88" s="128">
        <v>7648</v>
      </c>
      <c r="F88" s="128" t="s">
        <v>57</v>
      </c>
      <c r="G88" s="128" t="s">
        <v>1538</v>
      </c>
      <c r="H88" s="128" t="s">
        <v>1539</v>
      </c>
      <c r="I88" s="134" t="s">
        <v>1563</v>
      </c>
      <c r="J88" s="133">
        <v>0</v>
      </c>
      <c r="K88" s="128"/>
      <c r="L88" s="128">
        <f>MONTH(FSC_Coupon[[#This Row],[Service Date]])</f>
        <v>6</v>
      </c>
      <c r="M88" s="128">
        <f>YEAR(FSC_Coupon[[#This Row],[Service Date]])</f>
        <v>2026</v>
      </c>
    </row>
    <row r="89" spans="1:13" x14ac:dyDescent="0.45">
      <c r="A89" s="127" t="s">
        <v>770</v>
      </c>
      <c r="B89" s="128" t="s">
        <v>769</v>
      </c>
      <c r="C89" s="128">
        <v>334196</v>
      </c>
      <c r="D89" s="129">
        <v>46194</v>
      </c>
      <c r="E89" s="128">
        <v>3386</v>
      </c>
      <c r="F89" s="128" t="s">
        <v>57</v>
      </c>
      <c r="G89" s="128" t="s">
        <v>1541</v>
      </c>
      <c r="H89" s="128" t="s">
        <v>1542</v>
      </c>
      <c r="I89" s="134" t="s">
        <v>1563</v>
      </c>
      <c r="J89" s="133">
        <v>500</v>
      </c>
      <c r="K89" s="128"/>
      <c r="L89" s="128">
        <f>MONTH(FSC_Coupon[[#This Row],[Service Date]])</f>
        <v>6</v>
      </c>
      <c r="M89" s="128">
        <f>YEAR(FSC_Coupon[[#This Row],[Service Date]])</f>
        <v>2026</v>
      </c>
    </row>
    <row r="90" spans="1:13" x14ac:dyDescent="0.45">
      <c r="A90" s="127" t="s">
        <v>770</v>
      </c>
      <c r="B90" s="128" t="s">
        <v>769</v>
      </c>
      <c r="C90" s="128">
        <v>326401</v>
      </c>
      <c r="D90" s="129">
        <v>46195</v>
      </c>
      <c r="E90" s="128">
        <v>15030</v>
      </c>
      <c r="F90" s="128" t="s">
        <v>57</v>
      </c>
      <c r="G90" s="128" t="s">
        <v>1549</v>
      </c>
      <c r="H90" s="128" t="s">
        <v>1550</v>
      </c>
      <c r="I90" s="134" t="s">
        <v>1563</v>
      </c>
      <c r="J90" s="133">
        <v>500</v>
      </c>
      <c r="K90" s="128"/>
      <c r="L90" s="128">
        <f>MONTH(FSC_Coupon[[#This Row],[Service Date]])</f>
        <v>6</v>
      </c>
      <c r="M90" s="128">
        <f>YEAR(FSC_Coupon[[#This Row],[Service Date]])</f>
        <v>2026</v>
      </c>
    </row>
    <row r="91" spans="1:13" x14ac:dyDescent="0.45">
      <c r="A91" s="127" t="s">
        <v>770</v>
      </c>
      <c r="B91" s="128" t="s">
        <v>769</v>
      </c>
      <c r="C91" s="128">
        <v>780143</v>
      </c>
      <c r="D91" s="129">
        <v>46197</v>
      </c>
      <c r="E91" s="128">
        <v>36154</v>
      </c>
      <c r="F91" s="128" t="s">
        <v>55</v>
      </c>
      <c r="G91" s="128" t="s">
        <v>1561</v>
      </c>
      <c r="H91" s="128" t="s">
        <v>1562</v>
      </c>
      <c r="I91" s="130">
        <v>46241</v>
      </c>
      <c r="J91" s="133">
        <v>500</v>
      </c>
      <c r="K91" s="128"/>
      <c r="L91" s="128">
        <f>MONTH(FSC_Coupon[[#This Row],[Service Date]])</f>
        <v>6</v>
      </c>
      <c r="M91" s="128">
        <f>YEAR(FSC_Coupon[[#This Row],[Service Date]])</f>
        <v>2026</v>
      </c>
    </row>
    <row r="92" spans="1:13" x14ac:dyDescent="0.45">
      <c r="A92" s="127" t="s">
        <v>770</v>
      </c>
      <c r="B92" s="128" t="s">
        <v>769</v>
      </c>
      <c r="C92" s="128">
        <v>807558</v>
      </c>
      <c r="D92" s="129">
        <v>46197</v>
      </c>
      <c r="E92" s="128">
        <v>13366</v>
      </c>
      <c r="F92" s="128" t="s">
        <v>59</v>
      </c>
      <c r="G92" s="128" t="s">
        <v>1565</v>
      </c>
      <c r="H92" s="128" t="s">
        <v>1564</v>
      </c>
      <c r="I92" s="130">
        <v>46241</v>
      </c>
      <c r="J92" s="133">
        <v>500</v>
      </c>
      <c r="K92" s="128"/>
      <c r="L92" s="128">
        <f>MONTH(FSC_Coupon[[#This Row],[Service Date]])</f>
        <v>6</v>
      </c>
      <c r="M92" s="128">
        <f>YEAR(FSC_Coupon[[#This Row],[Service Date]])</f>
        <v>2026</v>
      </c>
    </row>
    <row r="93" spans="1:13" x14ac:dyDescent="0.45">
      <c r="A93" s="127" t="s">
        <v>770</v>
      </c>
      <c r="B93" s="128" t="s">
        <v>769</v>
      </c>
      <c r="C93" s="128">
        <v>334195</v>
      </c>
      <c r="D93" s="129">
        <v>46198</v>
      </c>
      <c r="E93" s="128">
        <v>3819</v>
      </c>
      <c r="F93" s="128" t="s">
        <v>57</v>
      </c>
      <c r="G93" s="128" t="s">
        <v>1565</v>
      </c>
      <c r="H93" s="128" t="s">
        <v>1570</v>
      </c>
      <c r="I93" s="130">
        <v>46241</v>
      </c>
      <c r="J93" s="133">
        <v>500</v>
      </c>
      <c r="K93" s="128"/>
      <c r="L93" s="128">
        <f>MONTH(FSC_Coupon[[#This Row],[Service Date]])</f>
        <v>6</v>
      </c>
      <c r="M93" s="128">
        <f>YEAR(FSC_Coupon[[#This Row],[Service Date]])</f>
        <v>2026</v>
      </c>
    </row>
    <row r="94" spans="1:13" x14ac:dyDescent="0.45">
      <c r="A94" s="127" t="s">
        <v>770</v>
      </c>
      <c r="B94" s="128" t="s">
        <v>769</v>
      </c>
      <c r="C94" s="128">
        <v>328544</v>
      </c>
      <c r="D94" s="129">
        <v>46198</v>
      </c>
      <c r="E94" s="128">
        <v>10863</v>
      </c>
      <c r="F94" s="128" t="s">
        <v>57</v>
      </c>
      <c r="G94" s="128" t="s">
        <v>848</v>
      </c>
      <c r="H94" s="128" t="s">
        <v>851</v>
      </c>
      <c r="I94" s="130">
        <v>46241</v>
      </c>
      <c r="J94" s="133">
        <v>0</v>
      </c>
      <c r="K94" s="128"/>
      <c r="L94" s="128">
        <f>MONTH(FSC_Coupon[[#This Row],[Service Date]])</f>
        <v>6</v>
      </c>
      <c r="M94" s="128">
        <f>YEAR(FSC_Coupon[[#This Row],[Service Date]])</f>
        <v>2026</v>
      </c>
    </row>
    <row r="95" spans="1:13" x14ac:dyDescent="0.45">
      <c r="A95" s="127" t="s">
        <v>770</v>
      </c>
      <c r="B95" s="128" t="s">
        <v>769</v>
      </c>
      <c r="C95" s="128">
        <v>333672</v>
      </c>
      <c r="D95" s="129">
        <v>46198</v>
      </c>
      <c r="E95" s="128">
        <v>9788</v>
      </c>
      <c r="F95" s="128" t="s">
        <v>57</v>
      </c>
      <c r="G95" s="128" t="s">
        <v>1590</v>
      </c>
      <c r="H95" s="128" t="s">
        <v>1591</v>
      </c>
      <c r="I95" s="130">
        <v>46241</v>
      </c>
      <c r="J95" s="133">
        <v>0</v>
      </c>
      <c r="K95" s="128"/>
      <c r="L95" s="128">
        <f>MONTH(FSC_Coupon[[#This Row],[Service Date]])</f>
        <v>6</v>
      </c>
      <c r="M95" s="128">
        <f>YEAR(FSC_Coupon[[#This Row],[Service Date]])</f>
        <v>2026</v>
      </c>
    </row>
    <row r="96" spans="1:13" x14ac:dyDescent="0.45">
      <c r="A96" s="127" t="s">
        <v>770</v>
      </c>
      <c r="B96" s="128" t="s">
        <v>769</v>
      </c>
      <c r="C96" s="128">
        <v>803751</v>
      </c>
      <c r="D96" s="129">
        <v>46201</v>
      </c>
      <c r="E96" s="128">
        <v>22710</v>
      </c>
      <c r="F96" s="128" t="s">
        <v>56</v>
      </c>
      <c r="G96" s="128" t="s">
        <v>1399</v>
      </c>
      <c r="H96" s="128" t="s">
        <v>1592</v>
      </c>
      <c r="I96" s="130">
        <v>46241</v>
      </c>
      <c r="J96" s="133">
        <v>500</v>
      </c>
      <c r="K96" s="128"/>
      <c r="L96" s="128">
        <f>MONTH(FSC_Coupon[[#This Row],[Service Date]])</f>
        <v>6</v>
      </c>
      <c r="M96" s="128">
        <f>YEAR(FSC_Coupon[[#This Row],[Service Date]])</f>
        <v>2026</v>
      </c>
    </row>
    <row r="97" spans="1:13" x14ac:dyDescent="0.45">
      <c r="A97" s="127" t="s">
        <v>770</v>
      </c>
      <c r="B97" s="128" t="s">
        <v>769</v>
      </c>
      <c r="C97" s="128">
        <v>324356</v>
      </c>
      <c r="D97" s="129">
        <v>46202</v>
      </c>
      <c r="E97" s="128">
        <v>12621</v>
      </c>
      <c r="F97" s="128" t="s">
        <v>57</v>
      </c>
      <c r="G97" s="128" t="s">
        <v>1598</v>
      </c>
      <c r="H97" s="128" t="s">
        <v>1597</v>
      </c>
      <c r="I97" s="130">
        <v>46241</v>
      </c>
      <c r="J97" s="133">
        <v>500</v>
      </c>
      <c r="K97" s="128"/>
      <c r="L97" s="128">
        <f>MONTH(FSC_Coupon[[#This Row],[Service Date]])</f>
        <v>6</v>
      </c>
      <c r="M97" s="128">
        <f>YEAR(FSC_Coupon[[#This Row],[Service Date]])</f>
        <v>2026</v>
      </c>
    </row>
    <row r="98" spans="1:13" x14ac:dyDescent="0.45">
      <c r="A98" s="127" t="s">
        <v>770</v>
      </c>
      <c r="B98" s="128" t="s">
        <v>769</v>
      </c>
      <c r="C98" s="128">
        <v>782169</v>
      </c>
      <c r="D98" s="129">
        <v>46203</v>
      </c>
      <c r="E98" s="128">
        <v>36881</v>
      </c>
      <c r="F98" s="128" t="s">
        <v>55</v>
      </c>
      <c r="G98" s="128" t="s">
        <v>1606</v>
      </c>
      <c r="H98" s="128" t="s">
        <v>1607</v>
      </c>
      <c r="I98" s="130">
        <v>46241</v>
      </c>
      <c r="J98" s="133">
        <v>500</v>
      </c>
      <c r="K98" s="128"/>
      <c r="L98" s="128">
        <f>MONTH(FSC_Coupon[[#This Row],[Service Date]])</f>
        <v>6</v>
      </c>
      <c r="M98" s="128">
        <f>YEAR(FSC_Coupon[[#This Row],[Service Date]])</f>
        <v>2026</v>
      </c>
    </row>
    <row r="99" spans="1:13" x14ac:dyDescent="0.45">
      <c r="A99" s="127" t="s">
        <v>770</v>
      </c>
      <c r="B99" s="128" t="s">
        <v>769</v>
      </c>
      <c r="C99" s="128">
        <v>782168</v>
      </c>
      <c r="D99" s="129">
        <v>46203</v>
      </c>
      <c r="E99" s="128">
        <v>25631</v>
      </c>
      <c r="F99" s="128" t="s">
        <v>55</v>
      </c>
      <c r="G99" s="128" t="s">
        <v>1606</v>
      </c>
      <c r="H99" s="128" t="s">
        <v>1608</v>
      </c>
      <c r="I99" s="130">
        <v>46241</v>
      </c>
      <c r="J99" s="133">
        <v>500</v>
      </c>
      <c r="K99" s="128"/>
      <c r="L99" s="128">
        <f>MONTH(FSC_Coupon[[#This Row],[Service Date]])</f>
        <v>6</v>
      </c>
      <c r="M99" s="128">
        <f>YEAR(FSC_Coupon[[#This Row],[Service Date]])</f>
        <v>2026</v>
      </c>
    </row>
    <row r="100" spans="1:13" x14ac:dyDescent="0.45">
      <c r="A100" s="127" t="s">
        <v>770</v>
      </c>
      <c r="B100" s="128" t="s">
        <v>769</v>
      </c>
      <c r="C100" s="128">
        <v>780026</v>
      </c>
      <c r="D100" s="129">
        <v>46203</v>
      </c>
      <c r="E100" s="128">
        <v>31416</v>
      </c>
      <c r="F100" s="128" t="s">
        <v>55</v>
      </c>
      <c r="G100" s="128" t="s">
        <v>1609</v>
      </c>
      <c r="H100" s="128" t="s">
        <v>1610</v>
      </c>
      <c r="I100" s="130">
        <v>46241</v>
      </c>
      <c r="J100" s="133">
        <v>500</v>
      </c>
      <c r="K100" s="128"/>
      <c r="L100" s="128">
        <f>MONTH(FSC_Coupon[[#This Row],[Service Date]])</f>
        <v>6</v>
      </c>
      <c r="M100" s="128">
        <f>YEAR(FSC_Coupon[[#This Row],[Service Date]])</f>
        <v>2026</v>
      </c>
    </row>
    <row r="101" spans="1:13" x14ac:dyDescent="0.45">
      <c r="A101" s="127" t="s">
        <v>770</v>
      </c>
      <c r="B101" s="128" t="s">
        <v>769</v>
      </c>
      <c r="C101" s="128">
        <v>782167</v>
      </c>
      <c r="D101" s="129">
        <v>46203</v>
      </c>
      <c r="E101" s="128">
        <v>32307</v>
      </c>
      <c r="F101" s="128" t="s">
        <v>55</v>
      </c>
      <c r="G101" s="128" t="s">
        <v>1609</v>
      </c>
      <c r="H101" s="128" t="s">
        <v>1611</v>
      </c>
      <c r="I101" s="130">
        <v>46241</v>
      </c>
      <c r="J101" s="133">
        <v>500</v>
      </c>
      <c r="K101" s="128"/>
      <c r="L101" s="128">
        <f>MONTH(FSC_Coupon[[#This Row],[Service Date]])</f>
        <v>6</v>
      </c>
      <c r="M101" s="128">
        <f>YEAR(FSC_Coupon[[#This Row],[Service Date]])</f>
        <v>2026</v>
      </c>
    </row>
    <row r="102" spans="1:13" x14ac:dyDescent="0.45">
      <c r="A102" s="127" t="s">
        <v>770</v>
      </c>
      <c r="B102" s="128" t="s">
        <v>769</v>
      </c>
      <c r="C102" s="128">
        <v>328366</v>
      </c>
      <c r="D102" s="129">
        <v>46208</v>
      </c>
      <c r="E102" s="128">
        <v>21736</v>
      </c>
      <c r="F102" s="128" t="s">
        <v>57</v>
      </c>
      <c r="G102" s="128" t="s">
        <v>1341</v>
      </c>
      <c r="H102" s="128" t="s">
        <v>1340</v>
      </c>
      <c r="I102" s="134"/>
      <c r="J102" s="133">
        <v>0</v>
      </c>
      <c r="K102" s="128"/>
      <c r="L102" s="128">
        <f>MONTH(FSC_Coupon[[#This Row],[Service Date]])</f>
        <v>7</v>
      </c>
      <c r="M102" s="128">
        <f>YEAR(FSC_Coupon[[#This Row],[Service Date]])</f>
        <v>2026</v>
      </c>
    </row>
    <row r="103" spans="1:13" x14ac:dyDescent="0.45">
      <c r="A103" s="127" t="s">
        <v>770</v>
      </c>
      <c r="B103" s="128" t="s">
        <v>769</v>
      </c>
      <c r="C103" s="128">
        <v>339473</v>
      </c>
      <c r="D103" s="129">
        <v>46211</v>
      </c>
      <c r="E103" s="128">
        <v>1900</v>
      </c>
      <c r="F103" s="128" t="s">
        <v>57</v>
      </c>
      <c r="G103" s="128" t="s">
        <v>1660</v>
      </c>
      <c r="H103" s="128" t="s">
        <v>1661</v>
      </c>
      <c r="I103" s="134"/>
      <c r="J103" s="133">
        <v>500</v>
      </c>
      <c r="K103" s="128"/>
      <c r="L103" s="128">
        <f>MONTH(FSC_Coupon[[#This Row],[Service Date]])</f>
        <v>7</v>
      </c>
      <c r="M103" s="128">
        <f>YEAR(FSC_Coupon[[#This Row],[Service Date]])</f>
        <v>2026</v>
      </c>
    </row>
    <row r="104" spans="1:13" x14ac:dyDescent="0.45">
      <c r="A104" s="127" t="s">
        <v>770</v>
      </c>
      <c r="B104" s="128" t="s">
        <v>769</v>
      </c>
      <c r="C104" s="128">
        <v>784170</v>
      </c>
      <c r="D104" s="129">
        <v>46215</v>
      </c>
      <c r="E104" s="128">
        <v>11366</v>
      </c>
      <c r="F104" s="128" t="s">
        <v>56</v>
      </c>
      <c r="G104" s="128" t="s">
        <v>1666</v>
      </c>
      <c r="H104" s="128" t="s">
        <v>1669</v>
      </c>
      <c r="I104" s="134"/>
      <c r="J104" s="133">
        <v>500</v>
      </c>
      <c r="K104" s="128"/>
      <c r="L104" s="128">
        <f>MONTH(FSC_Coupon[[#This Row],[Service Date]])</f>
        <v>7</v>
      </c>
      <c r="M104" s="128">
        <f>YEAR(FSC_Coupon[[#This Row],[Service Date]])</f>
        <v>2026</v>
      </c>
    </row>
    <row r="105" spans="1:13" x14ac:dyDescent="0.45">
      <c r="A105" s="127" t="s">
        <v>770</v>
      </c>
      <c r="B105" s="128" t="s">
        <v>769</v>
      </c>
      <c r="C105" s="128">
        <v>807628</v>
      </c>
      <c r="D105" s="129">
        <v>46217</v>
      </c>
      <c r="E105" s="128">
        <v>7186</v>
      </c>
      <c r="F105" s="128" t="s">
        <v>55</v>
      </c>
      <c r="G105" s="128" t="s">
        <v>1681</v>
      </c>
      <c r="H105" s="128" t="s">
        <v>1682</v>
      </c>
      <c r="I105" s="134"/>
      <c r="J105" s="133">
        <v>500</v>
      </c>
      <c r="K105" s="128"/>
      <c r="L105" s="128">
        <f>MONTH(FSC_Coupon[[#This Row],[Service Date]])</f>
        <v>7</v>
      </c>
      <c r="M105" s="128">
        <f>YEAR(FSC_Coupon[[#This Row],[Service Date]])</f>
        <v>2026</v>
      </c>
    </row>
    <row r="106" spans="1:13" x14ac:dyDescent="0.45">
      <c r="A106" s="127" t="s">
        <v>770</v>
      </c>
      <c r="B106" s="128" t="s">
        <v>769</v>
      </c>
      <c r="C106" s="128">
        <v>798538</v>
      </c>
      <c r="D106" s="129">
        <v>46219</v>
      </c>
      <c r="E106" s="128">
        <v>6863</v>
      </c>
      <c r="F106" s="128" t="s">
        <v>55</v>
      </c>
      <c r="G106" s="128" t="s">
        <v>1709</v>
      </c>
      <c r="H106" s="128" t="s">
        <v>1727</v>
      </c>
      <c r="I106" s="134"/>
      <c r="J106" s="133">
        <v>500</v>
      </c>
      <c r="K106" s="128"/>
      <c r="L106" s="128">
        <f>MONTH(FSC_Coupon[[#This Row],[Service Date]])</f>
        <v>7</v>
      </c>
      <c r="M106" s="128">
        <f>YEAR(FSC_Coupon[[#This Row],[Service Date]])</f>
        <v>2026</v>
      </c>
    </row>
    <row r="107" spans="1:13" x14ac:dyDescent="0.45">
      <c r="A107" s="127" t="s">
        <v>770</v>
      </c>
      <c r="B107" s="128" t="s">
        <v>769</v>
      </c>
      <c r="C107" s="128">
        <v>781824</v>
      </c>
      <c r="D107" s="129">
        <v>46219</v>
      </c>
      <c r="E107" s="128">
        <v>3284</v>
      </c>
      <c r="F107" s="128" t="s">
        <v>55</v>
      </c>
      <c r="G107" s="128" t="s">
        <v>1729</v>
      </c>
      <c r="H107" s="128" t="s">
        <v>1728</v>
      </c>
      <c r="I107" s="134"/>
      <c r="J107" s="133">
        <v>500</v>
      </c>
      <c r="K107" s="128"/>
      <c r="L107" s="128">
        <f>MONTH(FSC_Coupon[[#This Row],[Service Date]])</f>
        <v>7</v>
      </c>
      <c r="M107" s="128">
        <f>YEAR(FSC_Coupon[[#This Row],[Service Date]])</f>
        <v>2026</v>
      </c>
    </row>
    <row r="108" spans="1:13" x14ac:dyDescent="0.45">
      <c r="A108" s="127"/>
      <c r="B108" s="128"/>
      <c r="C108" s="128"/>
      <c r="D108" s="128"/>
      <c r="E108" s="128"/>
      <c r="F108" s="128"/>
      <c r="G108" s="128"/>
      <c r="H108" s="128"/>
      <c r="I108" s="134"/>
      <c r="J108" s="133"/>
      <c r="K108" s="128"/>
      <c r="L108" s="128">
        <f>MONTH(FSC_Coupon[[#This Row],[Service Date]])</f>
        <v>1</v>
      </c>
      <c r="M108" s="128">
        <f>YEAR(FSC_Coupon[[#This Row],[Service Date]])</f>
        <v>1900</v>
      </c>
    </row>
    <row r="109" spans="1:13" x14ac:dyDescent="0.45">
      <c r="A109" s="127"/>
      <c r="B109" s="128"/>
      <c r="C109" s="128"/>
      <c r="D109" s="128"/>
      <c r="E109" s="128"/>
      <c r="F109" s="128"/>
      <c r="G109" s="128"/>
      <c r="H109" s="128"/>
      <c r="I109" s="134"/>
      <c r="J109" s="133"/>
      <c r="K109" s="128"/>
      <c r="L109" s="128">
        <f>MONTH(FSC_Coupon[[#This Row],[Service Date]])</f>
        <v>1</v>
      </c>
      <c r="M109" s="128">
        <f>YEAR(FSC_Coupon[[#This Row],[Service Date]])</f>
        <v>1900</v>
      </c>
    </row>
    <row r="110" spans="1:13" x14ac:dyDescent="0.45">
      <c r="A110" s="127"/>
      <c r="B110" s="128"/>
      <c r="C110" s="128"/>
      <c r="D110" s="128"/>
      <c r="E110" s="128"/>
      <c r="F110" s="128"/>
      <c r="G110" s="128"/>
      <c r="H110" s="128"/>
      <c r="I110" s="134"/>
      <c r="J110" s="133"/>
      <c r="K110" s="128"/>
      <c r="L110" s="128">
        <f>MONTH(FSC_Coupon[[#This Row],[Service Date]])</f>
        <v>1</v>
      </c>
      <c r="M110" s="128">
        <f>YEAR(FSC_Coupon[[#This Row],[Service Date]])</f>
        <v>1900</v>
      </c>
    </row>
    <row r="111" spans="1:13" x14ac:dyDescent="0.45">
      <c r="A111" s="127"/>
      <c r="B111" s="128"/>
      <c r="C111" s="128"/>
      <c r="D111" s="128"/>
      <c r="E111" s="128"/>
      <c r="F111" s="128"/>
      <c r="G111" s="128"/>
      <c r="H111" s="128"/>
      <c r="I111" s="134"/>
      <c r="J111" s="133"/>
      <c r="K111" s="128"/>
      <c r="L111" s="128">
        <f>MONTH(FSC_Coupon[[#This Row],[Service Date]])</f>
        <v>1</v>
      </c>
      <c r="M111" s="128">
        <f>YEAR(FSC_Coupon[[#This Row],[Service Date]])</f>
        <v>1900</v>
      </c>
    </row>
    <row r="112" spans="1:13" x14ac:dyDescent="0.45">
      <c r="A112" s="127"/>
      <c r="B112" s="128"/>
      <c r="C112" s="128"/>
      <c r="D112" s="128"/>
      <c r="E112" s="128"/>
      <c r="F112" s="128"/>
      <c r="G112" s="128"/>
      <c r="H112" s="128"/>
      <c r="I112" s="134"/>
      <c r="J112" s="133"/>
      <c r="K112" s="128"/>
      <c r="L112" s="128">
        <f>MONTH(FSC_Coupon[[#This Row],[Service Date]])</f>
        <v>1</v>
      </c>
      <c r="M112" s="128">
        <f>YEAR(FSC_Coupon[[#This Row],[Service Date]])</f>
        <v>1900</v>
      </c>
    </row>
    <row r="113" spans="1:13" x14ac:dyDescent="0.45">
      <c r="A113" s="127"/>
      <c r="B113" s="128"/>
      <c r="C113" s="128"/>
      <c r="D113" s="128"/>
      <c r="E113" s="128"/>
      <c r="F113" s="128"/>
      <c r="G113" s="128"/>
      <c r="H113" s="128"/>
      <c r="I113" s="134"/>
      <c r="J113" s="133"/>
      <c r="K113" s="128"/>
      <c r="L113" s="128">
        <f>MONTH(FSC_Coupon[[#This Row],[Service Date]])</f>
        <v>1</v>
      </c>
      <c r="M113" s="128">
        <f>YEAR(FSC_Coupon[[#This Row],[Service Date]])</f>
        <v>1900</v>
      </c>
    </row>
    <row r="114" spans="1:13" x14ac:dyDescent="0.45">
      <c r="A114" s="127"/>
      <c r="B114" s="128"/>
      <c r="C114" s="128"/>
      <c r="D114" s="128"/>
      <c r="E114" s="128"/>
      <c r="F114" s="128"/>
      <c r="G114" s="128"/>
      <c r="H114" s="128"/>
      <c r="I114" s="134"/>
      <c r="J114" s="133"/>
      <c r="K114" s="128"/>
      <c r="L114" s="128">
        <f>MONTH(FSC_Coupon[[#This Row],[Service Date]])</f>
        <v>1</v>
      </c>
      <c r="M114" s="128">
        <f>YEAR(FSC_Coupon[[#This Row],[Service Date]])</f>
        <v>1900</v>
      </c>
    </row>
    <row r="115" spans="1:13" x14ac:dyDescent="0.45">
      <c r="A115" s="127"/>
      <c r="B115" s="128"/>
      <c r="C115" s="128"/>
      <c r="D115" s="128"/>
      <c r="E115" s="128"/>
      <c r="F115" s="128"/>
      <c r="G115" s="128"/>
      <c r="H115" s="128"/>
      <c r="I115" s="134"/>
      <c r="J115" s="133"/>
      <c r="K115" s="128"/>
      <c r="L115" s="128">
        <f>MONTH(FSC_Coupon[[#This Row],[Service Date]])</f>
        <v>1</v>
      </c>
      <c r="M115" s="128">
        <f>YEAR(FSC_Coupon[[#This Row],[Service Date]])</f>
        <v>1900</v>
      </c>
    </row>
    <row r="116" spans="1:13" x14ac:dyDescent="0.45">
      <c r="A116" s="127"/>
      <c r="B116" s="128"/>
      <c r="C116" s="128"/>
      <c r="D116" s="128"/>
      <c r="E116" s="128"/>
      <c r="F116" s="128"/>
      <c r="G116" s="128"/>
      <c r="H116" s="128"/>
      <c r="I116" s="134"/>
      <c r="J116" s="133"/>
      <c r="K116" s="128"/>
      <c r="L116" s="128">
        <f>MONTH(FSC_Coupon[[#This Row],[Service Date]])</f>
        <v>1</v>
      </c>
      <c r="M116" s="128">
        <f>YEAR(FSC_Coupon[[#This Row],[Service Date]])</f>
        <v>1900</v>
      </c>
    </row>
    <row r="117" spans="1:13" x14ac:dyDescent="0.45">
      <c r="A117" s="127"/>
      <c r="B117" s="128"/>
      <c r="C117" s="128"/>
      <c r="D117" s="128"/>
      <c r="E117" s="128"/>
      <c r="F117" s="128"/>
      <c r="G117" s="128"/>
      <c r="H117" s="128"/>
      <c r="I117" s="134"/>
      <c r="J117" s="133"/>
      <c r="K117" s="128"/>
      <c r="L117" s="128">
        <f>MONTH(FSC_Coupon[[#This Row],[Service Date]])</f>
        <v>1</v>
      </c>
      <c r="M117" s="128">
        <f>YEAR(FSC_Coupon[[#This Row],[Service Date]])</f>
        <v>1900</v>
      </c>
    </row>
    <row r="118" spans="1:13" x14ac:dyDescent="0.45">
      <c r="A118" s="127"/>
      <c r="B118" s="128"/>
      <c r="C118" s="128"/>
      <c r="D118" s="128"/>
      <c r="E118" s="128"/>
      <c r="F118" s="128"/>
      <c r="G118" s="128"/>
      <c r="H118" s="128"/>
      <c r="I118" s="134"/>
      <c r="J118" s="133"/>
      <c r="K118" s="128"/>
      <c r="L118" s="128">
        <f>MONTH(FSC_Coupon[[#This Row],[Service Date]])</f>
        <v>1</v>
      </c>
      <c r="M118" s="128">
        <f>YEAR(FSC_Coupon[[#This Row],[Service Date]])</f>
        <v>1900</v>
      </c>
    </row>
    <row r="119" spans="1:13" x14ac:dyDescent="0.45">
      <c r="A119" s="127"/>
      <c r="B119" s="128"/>
      <c r="C119" s="128"/>
      <c r="D119" s="128"/>
      <c r="E119" s="128"/>
      <c r="F119" s="128"/>
      <c r="G119" s="128"/>
      <c r="H119" s="128"/>
      <c r="I119" s="134"/>
      <c r="J119" s="133"/>
      <c r="K119" s="128"/>
      <c r="L119" s="128">
        <f>MONTH(FSC_Coupon[[#This Row],[Service Date]])</f>
        <v>1</v>
      </c>
      <c r="M119" s="128">
        <f>YEAR(FSC_Coupon[[#This Row],[Service Date]])</f>
        <v>1900</v>
      </c>
    </row>
    <row r="120" spans="1:13" x14ac:dyDescent="0.45">
      <c r="A120" s="127"/>
      <c r="B120" s="128"/>
      <c r="C120" s="128"/>
      <c r="D120" s="128"/>
      <c r="E120" s="128"/>
      <c r="F120" s="128"/>
      <c r="G120" s="128"/>
      <c r="H120" s="128"/>
      <c r="I120" s="134"/>
      <c r="J120" s="133"/>
      <c r="K120" s="128"/>
      <c r="L120" s="128">
        <f>MONTH(FSC_Coupon[[#This Row],[Service Date]])</f>
        <v>1</v>
      </c>
      <c r="M120" s="128">
        <f>YEAR(FSC_Coupon[[#This Row],[Service Date]])</f>
        <v>1900</v>
      </c>
    </row>
    <row r="121" spans="1:13" x14ac:dyDescent="0.45">
      <c r="A121" s="127"/>
      <c r="B121" s="128"/>
      <c r="C121" s="128"/>
      <c r="D121" s="128"/>
      <c r="E121" s="128"/>
      <c r="F121" s="128"/>
      <c r="G121" s="128"/>
      <c r="H121" s="128"/>
      <c r="I121" s="134"/>
      <c r="J121" s="133"/>
      <c r="K121" s="128"/>
      <c r="L121" s="128">
        <f>MONTH(FSC_Coupon[[#This Row],[Service Date]])</f>
        <v>1</v>
      </c>
      <c r="M121" s="128">
        <f>YEAR(FSC_Coupon[[#This Row],[Service Date]])</f>
        <v>1900</v>
      </c>
    </row>
    <row r="122" spans="1:13" x14ac:dyDescent="0.45">
      <c r="A122" s="127"/>
      <c r="B122" s="128"/>
      <c r="C122" s="128"/>
      <c r="D122" s="128"/>
      <c r="E122" s="128"/>
      <c r="F122" s="128"/>
      <c r="G122" s="128"/>
      <c r="H122" s="128"/>
      <c r="I122" s="134"/>
      <c r="J122" s="133"/>
      <c r="K122" s="128"/>
      <c r="L122" s="128">
        <f>MONTH(FSC_Coupon[[#This Row],[Service Date]])</f>
        <v>1</v>
      </c>
      <c r="M122" s="128">
        <f>YEAR(FSC_Coupon[[#This Row],[Service Date]])</f>
        <v>1900</v>
      </c>
    </row>
    <row r="123" spans="1:13" x14ac:dyDescent="0.45">
      <c r="A123" s="127"/>
      <c r="B123" s="128"/>
      <c r="C123" s="128"/>
      <c r="D123" s="128"/>
      <c r="E123" s="128"/>
      <c r="F123" s="128"/>
      <c r="G123" s="128"/>
      <c r="H123" s="128"/>
      <c r="I123" s="134"/>
      <c r="J123" s="133"/>
      <c r="K123" s="128"/>
      <c r="L123" s="128">
        <f>MONTH(FSC_Coupon[[#This Row],[Service Date]])</f>
        <v>1</v>
      </c>
      <c r="M123" s="128">
        <f>YEAR(FSC_Coupon[[#This Row],[Service Date]])</f>
        <v>1900</v>
      </c>
    </row>
    <row r="124" spans="1:13" x14ac:dyDescent="0.45">
      <c r="A124" s="127"/>
      <c r="B124" s="128"/>
      <c r="C124" s="128"/>
      <c r="D124" s="128"/>
      <c r="E124" s="128"/>
      <c r="F124" s="128"/>
      <c r="G124" s="128"/>
      <c r="H124" s="128"/>
      <c r="I124" s="134"/>
      <c r="J124" s="133"/>
      <c r="K124" s="128"/>
      <c r="L124" s="128">
        <f>MONTH(FSC_Coupon[[#This Row],[Service Date]])</f>
        <v>1</v>
      </c>
      <c r="M124" s="128">
        <f>YEAR(FSC_Coupon[[#This Row],[Service Date]])</f>
        <v>1900</v>
      </c>
    </row>
    <row r="125" spans="1:13" x14ac:dyDescent="0.45">
      <c r="A125" s="127"/>
      <c r="B125" s="128"/>
      <c r="C125" s="128"/>
      <c r="D125" s="128"/>
      <c r="E125" s="128"/>
      <c r="F125" s="128"/>
      <c r="G125" s="128"/>
      <c r="H125" s="128"/>
      <c r="I125" s="134"/>
      <c r="J125" s="133"/>
      <c r="K125" s="128"/>
      <c r="L125" s="128">
        <f>MONTH(FSC_Coupon[[#This Row],[Service Date]])</f>
        <v>1</v>
      </c>
      <c r="M125" s="128">
        <f>YEAR(FSC_Coupon[[#This Row],[Service Date]])</f>
        <v>1900</v>
      </c>
    </row>
    <row r="126" spans="1:13" x14ac:dyDescent="0.45">
      <c r="A126" s="127"/>
      <c r="B126" s="128"/>
      <c r="C126" s="128"/>
      <c r="D126" s="128"/>
      <c r="E126" s="128"/>
      <c r="F126" s="128"/>
      <c r="G126" s="128"/>
      <c r="H126" s="128"/>
      <c r="I126" s="134"/>
      <c r="J126" s="133"/>
      <c r="K126" s="128"/>
      <c r="L126" s="128">
        <f>MONTH(FSC_Coupon[[#This Row],[Service Date]])</f>
        <v>1</v>
      </c>
      <c r="M126" s="128">
        <f>YEAR(FSC_Coupon[[#This Row],[Service Date]])</f>
        <v>1900</v>
      </c>
    </row>
    <row r="127" spans="1:13" x14ac:dyDescent="0.45">
      <c r="A127" s="127"/>
      <c r="B127" s="128"/>
      <c r="C127" s="128"/>
      <c r="D127" s="128"/>
      <c r="E127" s="128"/>
      <c r="F127" s="128"/>
      <c r="G127" s="128"/>
      <c r="H127" s="128"/>
      <c r="I127" s="134"/>
      <c r="J127" s="133"/>
      <c r="K127" s="128"/>
      <c r="L127" s="128">
        <f>MONTH(FSC_Coupon[[#This Row],[Service Date]])</f>
        <v>1</v>
      </c>
      <c r="M127" s="128">
        <f>YEAR(FSC_Coupon[[#This Row],[Service Date]])</f>
        <v>1900</v>
      </c>
    </row>
    <row r="128" spans="1:13" x14ac:dyDescent="0.45">
      <c r="A128" s="127"/>
      <c r="B128" s="128"/>
      <c r="C128" s="128"/>
      <c r="D128" s="128"/>
      <c r="E128" s="128"/>
      <c r="F128" s="128"/>
      <c r="G128" s="128"/>
      <c r="H128" s="128"/>
      <c r="I128" s="134"/>
      <c r="J128" s="133"/>
      <c r="K128" s="128"/>
      <c r="L128" s="128">
        <f>MONTH(FSC_Coupon[[#This Row],[Service Date]])</f>
        <v>1</v>
      </c>
      <c r="M128" s="128">
        <f>YEAR(FSC_Coupon[[#This Row],[Service Date]])</f>
        <v>1900</v>
      </c>
    </row>
    <row r="129" spans="1:13" x14ac:dyDescent="0.45">
      <c r="A129" s="127"/>
      <c r="B129" s="128"/>
      <c r="C129" s="128"/>
      <c r="D129" s="128"/>
      <c r="E129" s="128"/>
      <c r="F129" s="128"/>
      <c r="G129" s="128"/>
      <c r="H129" s="128"/>
      <c r="I129" s="134"/>
      <c r="J129" s="133"/>
      <c r="K129" s="128"/>
      <c r="L129" s="128">
        <f>MONTH(FSC_Coupon[[#This Row],[Service Date]])</f>
        <v>1</v>
      </c>
      <c r="M129" s="128">
        <f>YEAR(FSC_Coupon[[#This Row],[Service Date]])</f>
        <v>1900</v>
      </c>
    </row>
    <row r="130" spans="1:13" x14ac:dyDescent="0.45">
      <c r="A130" s="127"/>
      <c r="B130" s="128"/>
      <c r="C130" s="128"/>
      <c r="D130" s="128"/>
      <c r="E130" s="128"/>
      <c r="F130" s="128"/>
      <c r="G130" s="128"/>
      <c r="H130" s="128"/>
      <c r="I130" s="134"/>
      <c r="J130" s="133"/>
      <c r="K130" s="128"/>
      <c r="L130" s="128">
        <f>MONTH(FSC_Coupon[[#This Row],[Service Date]])</f>
        <v>1</v>
      </c>
      <c r="M130" s="128">
        <f>YEAR(FSC_Coupon[[#This Row],[Service Date]])</f>
        <v>1900</v>
      </c>
    </row>
    <row r="131" spans="1:13" x14ac:dyDescent="0.45">
      <c r="A131" s="127"/>
      <c r="B131" s="128"/>
      <c r="C131" s="128"/>
      <c r="D131" s="128"/>
      <c r="E131" s="128"/>
      <c r="F131" s="128"/>
      <c r="G131" s="128"/>
      <c r="H131" s="128"/>
      <c r="I131" s="134"/>
      <c r="J131" s="133"/>
      <c r="K131" s="128"/>
      <c r="L131" s="128">
        <f>MONTH(FSC_Coupon[[#This Row],[Service Date]])</f>
        <v>1</v>
      </c>
      <c r="M131" s="128">
        <f>YEAR(FSC_Coupon[[#This Row],[Service Date]])</f>
        <v>1900</v>
      </c>
    </row>
    <row r="132" spans="1:13" x14ac:dyDescent="0.45">
      <c r="A132" s="127"/>
      <c r="B132" s="128"/>
      <c r="C132" s="128"/>
      <c r="D132" s="128"/>
      <c r="E132" s="128"/>
      <c r="F132" s="128"/>
      <c r="G132" s="128"/>
      <c r="H132" s="128"/>
      <c r="I132" s="134"/>
      <c r="J132" s="133"/>
      <c r="K132" s="128"/>
      <c r="L132" s="128">
        <f>MONTH(FSC_Coupon[[#This Row],[Service Date]])</f>
        <v>1</v>
      </c>
      <c r="M132" s="128">
        <f>YEAR(FSC_Coupon[[#This Row],[Service Date]])</f>
        <v>1900</v>
      </c>
    </row>
    <row r="133" spans="1:13" x14ac:dyDescent="0.45">
      <c r="A133" s="127"/>
      <c r="B133" s="128"/>
      <c r="C133" s="128"/>
      <c r="D133" s="128"/>
      <c r="E133" s="128"/>
      <c r="F133" s="128"/>
      <c r="G133" s="128"/>
      <c r="H133" s="128"/>
      <c r="I133" s="134"/>
      <c r="J133" s="133"/>
      <c r="K133" s="128"/>
      <c r="L133" s="128">
        <f>MONTH(FSC_Coupon[[#This Row],[Service Date]])</f>
        <v>1</v>
      </c>
      <c r="M133" s="128">
        <f>YEAR(FSC_Coupon[[#This Row],[Service Date]])</f>
        <v>1900</v>
      </c>
    </row>
    <row r="134" spans="1:13" x14ac:dyDescent="0.45">
      <c r="A134" s="127"/>
      <c r="B134" s="128"/>
      <c r="C134" s="128"/>
      <c r="D134" s="128"/>
      <c r="E134" s="128"/>
      <c r="F134" s="128"/>
      <c r="G134" s="128"/>
      <c r="H134" s="128"/>
      <c r="I134" s="134"/>
      <c r="J134" s="133"/>
      <c r="K134" s="128"/>
      <c r="L134" s="128">
        <f>MONTH(FSC_Coupon[[#This Row],[Service Date]])</f>
        <v>1</v>
      </c>
      <c r="M134" s="128">
        <f>YEAR(FSC_Coupon[[#This Row],[Service Date]])</f>
        <v>1900</v>
      </c>
    </row>
    <row r="135" spans="1:13" x14ac:dyDescent="0.45">
      <c r="A135" s="127"/>
      <c r="B135" s="128"/>
      <c r="C135" s="128"/>
      <c r="D135" s="128"/>
      <c r="E135" s="128"/>
      <c r="F135" s="128"/>
      <c r="G135" s="128"/>
      <c r="H135" s="128"/>
      <c r="I135" s="134"/>
      <c r="J135" s="133"/>
      <c r="K135" s="128"/>
      <c r="L135" s="128">
        <f>MONTH(FSC_Coupon[[#This Row],[Service Date]])</f>
        <v>1</v>
      </c>
      <c r="M135" s="128">
        <f>YEAR(FSC_Coupon[[#This Row],[Service Date]])</f>
        <v>1900</v>
      </c>
    </row>
    <row r="136" spans="1:13" x14ac:dyDescent="0.45">
      <c r="A136" s="127"/>
      <c r="B136" s="128"/>
      <c r="C136" s="128"/>
      <c r="D136" s="128"/>
      <c r="E136" s="128"/>
      <c r="F136" s="128"/>
      <c r="G136" s="128"/>
      <c r="H136" s="128"/>
      <c r="I136" s="134"/>
      <c r="J136" s="133"/>
      <c r="K136" s="128"/>
      <c r="L136" s="128">
        <f>MONTH(FSC_Coupon[[#This Row],[Service Date]])</f>
        <v>1</v>
      </c>
      <c r="M136" s="128">
        <f>YEAR(FSC_Coupon[[#This Row],[Service Date]])</f>
        <v>1900</v>
      </c>
    </row>
    <row r="137" spans="1:13" x14ac:dyDescent="0.45">
      <c r="A137" s="127"/>
      <c r="B137" s="128"/>
      <c r="C137" s="128"/>
      <c r="D137" s="128"/>
      <c r="E137" s="128"/>
      <c r="F137" s="128"/>
      <c r="G137" s="128"/>
      <c r="H137" s="128"/>
      <c r="I137" s="134"/>
      <c r="J137" s="133"/>
      <c r="K137" s="128"/>
      <c r="L137" s="128">
        <f>MONTH(FSC_Coupon[[#This Row],[Service Date]])</f>
        <v>1</v>
      </c>
      <c r="M137" s="128">
        <f>YEAR(FSC_Coupon[[#This Row],[Service Date]])</f>
        <v>1900</v>
      </c>
    </row>
    <row r="138" spans="1:13" x14ac:dyDescent="0.45">
      <c r="A138" s="127"/>
      <c r="B138" s="128"/>
      <c r="C138" s="128"/>
      <c r="D138" s="128"/>
      <c r="E138" s="128"/>
      <c r="F138" s="128"/>
      <c r="G138" s="128"/>
      <c r="H138" s="128"/>
      <c r="I138" s="134"/>
      <c r="J138" s="133"/>
      <c r="K138" s="128"/>
      <c r="L138" s="128">
        <f>MONTH(FSC_Coupon[[#This Row],[Service Date]])</f>
        <v>1</v>
      </c>
      <c r="M138" s="128">
        <f>YEAR(FSC_Coupon[[#This Row],[Service Date]])</f>
        <v>1900</v>
      </c>
    </row>
    <row r="139" spans="1:13" x14ac:dyDescent="0.45">
      <c r="A139" s="127"/>
      <c r="B139" s="128"/>
      <c r="C139" s="128"/>
      <c r="D139" s="128"/>
      <c r="E139" s="128"/>
      <c r="F139" s="128"/>
      <c r="G139" s="128"/>
      <c r="H139" s="128"/>
      <c r="I139" s="134"/>
      <c r="J139" s="133"/>
      <c r="K139" s="128"/>
      <c r="L139" s="128">
        <f>MONTH(FSC_Coupon[[#This Row],[Service Date]])</f>
        <v>1</v>
      </c>
      <c r="M139" s="128">
        <f>YEAR(FSC_Coupon[[#This Row],[Service Date]])</f>
        <v>1900</v>
      </c>
    </row>
    <row r="140" spans="1:13" x14ac:dyDescent="0.45">
      <c r="A140" s="127"/>
      <c r="B140" s="128"/>
      <c r="C140" s="128"/>
      <c r="D140" s="128"/>
      <c r="E140" s="128"/>
      <c r="F140" s="128"/>
      <c r="G140" s="128"/>
      <c r="H140" s="128"/>
      <c r="I140" s="134"/>
      <c r="J140" s="133"/>
      <c r="K140" s="128"/>
      <c r="L140" s="128">
        <f>MONTH(FSC_Coupon[[#This Row],[Service Date]])</f>
        <v>1</v>
      </c>
      <c r="M140" s="128">
        <f>YEAR(FSC_Coupon[[#This Row],[Service Date]])</f>
        <v>1900</v>
      </c>
    </row>
    <row r="141" spans="1:13" x14ac:dyDescent="0.45">
      <c r="A141" s="127"/>
      <c r="B141" s="128"/>
      <c r="C141" s="128"/>
      <c r="D141" s="128"/>
      <c r="E141" s="128"/>
      <c r="F141" s="128"/>
      <c r="G141" s="128"/>
      <c r="H141" s="128"/>
      <c r="I141" s="134"/>
      <c r="J141" s="133"/>
      <c r="K141" s="128"/>
      <c r="L141" s="128">
        <f>MONTH(FSC_Coupon[[#This Row],[Service Date]])</f>
        <v>1</v>
      </c>
      <c r="M141" s="128">
        <f>YEAR(FSC_Coupon[[#This Row],[Service Date]])</f>
        <v>1900</v>
      </c>
    </row>
    <row r="142" spans="1:13" x14ac:dyDescent="0.45">
      <c r="A142" s="127"/>
      <c r="B142" s="128"/>
      <c r="C142" s="128"/>
      <c r="D142" s="128"/>
      <c r="E142" s="128"/>
      <c r="F142" s="128"/>
      <c r="G142" s="128"/>
      <c r="H142" s="128"/>
      <c r="I142" s="134"/>
      <c r="J142" s="133"/>
      <c r="K142" s="128"/>
      <c r="L142" s="128">
        <f>MONTH(FSC_Coupon[[#This Row],[Service Date]])</f>
        <v>1</v>
      </c>
      <c r="M142" s="128">
        <f>YEAR(FSC_Coupon[[#This Row],[Service Date]])</f>
        <v>1900</v>
      </c>
    </row>
    <row r="143" spans="1:13" x14ac:dyDescent="0.45">
      <c r="A143" s="127"/>
      <c r="B143" s="128"/>
      <c r="C143" s="128"/>
      <c r="D143" s="128"/>
      <c r="E143" s="128"/>
      <c r="F143" s="128"/>
      <c r="G143" s="128"/>
      <c r="H143" s="128"/>
      <c r="I143" s="134"/>
      <c r="J143" s="133"/>
      <c r="K143" s="128"/>
      <c r="L143" s="128">
        <f>MONTH(FSC_Coupon[[#This Row],[Service Date]])</f>
        <v>1</v>
      </c>
      <c r="M143" s="128">
        <f>YEAR(FSC_Coupon[[#This Row],[Service Date]])</f>
        <v>1900</v>
      </c>
    </row>
    <row r="144" spans="1:13" x14ac:dyDescent="0.45">
      <c r="A144" s="127"/>
      <c r="B144" s="128"/>
      <c r="C144" s="128"/>
      <c r="D144" s="128"/>
      <c r="E144" s="128"/>
      <c r="F144" s="128"/>
      <c r="G144" s="128"/>
      <c r="H144" s="128"/>
      <c r="I144" s="134"/>
      <c r="J144" s="133"/>
      <c r="K144" s="128"/>
      <c r="L144" s="128">
        <f>MONTH(FSC_Coupon[[#This Row],[Service Date]])</f>
        <v>1</v>
      </c>
      <c r="M144" s="128">
        <f>YEAR(FSC_Coupon[[#This Row],[Service Date]])</f>
        <v>1900</v>
      </c>
    </row>
    <row r="145" spans="1:13" x14ac:dyDescent="0.45">
      <c r="A145" s="127"/>
      <c r="B145" s="128"/>
      <c r="C145" s="128"/>
      <c r="D145" s="128"/>
      <c r="E145" s="128"/>
      <c r="F145" s="128"/>
      <c r="G145" s="128"/>
      <c r="H145" s="128"/>
      <c r="I145" s="134"/>
      <c r="J145" s="133"/>
      <c r="K145" s="128"/>
      <c r="L145" s="128">
        <f>MONTH(FSC_Coupon[[#This Row],[Service Date]])</f>
        <v>1</v>
      </c>
      <c r="M145" s="128">
        <f>YEAR(FSC_Coupon[[#This Row],[Service Date]])</f>
        <v>1900</v>
      </c>
    </row>
    <row r="146" spans="1:13" x14ac:dyDescent="0.45">
      <c r="A146" s="127"/>
      <c r="B146" s="128"/>
      <c r="C146" s="128"/>
      <c r="D146" s="128"/>
      <c r="E146" s="128"/>
      <c r="F146" s="128"/>
      <c r="G146" s="128"/>
      <c r="H146" s="128"/>
      <c r="I146" s="134"/>
      <c r="J146" s="133"/>
      <c r="K146" s="128"/>
      <c r="L146" s="128">
        <f>MONTH(FSC_Coupon[[#This Row],[Service Date]])</f>
        <v>1</v>
      </c>
      <c r="M146" s="128">
        <f>YEAR(FSC_Coupon[[#This Row],[Service Date]])</f>
        <v>1900</v>
      </c>
    </row>
    <row r="147" spans="1:13" x14ac:dyDescent="0.45">
      <c r="A147" s="127"/>
      <c r="B147" s="128"/>
      <c r="C147" s="128"/>
      <c r="D147" s="128"/>
      <c r="E147" s="128"/>
      <c r="F147" s="128"/>
      <c r="G147" s="128"/>
      <c r="H147" s="128"/>
      <c r="I147" s="134"/>
      <c r="J147" s="133"/>
      <c r="K147" s="128"/>
      <c r="L147" s="128">
        <f>MONTH(FSC_Coupon[[#This Row],[Service Date]])</f>
        <v>1</v>
      </c>
      <c r="M147" s="128">
        <f>YEAR(FSC_Coupon[[#This Row],[Service Date]])</f>
        <v>1900</v>
      </c>
    </row>
    <row r="148" spans="1:13" x14ac:dyDescent="0.45">
      <c r="A148" s="127"/>
      <c r="B148" s="128"/>
      <c r="C148" s="128"/>
      <c r="D148" s="128"/>
      <c r="E148" s="128"/>
      <c r="F148" s="128"/>
      <c r="G148" s="128"/>
      <c r="H148" s="128"/>
      <c r="I148" s="134"/>
      <c r="J148" s="133"/>
      <c r="K148" s="128"/>
      <c r="L148" s="128">
        <f>MONTH(FSC_Coupon[[#This Row],[Service Date]])</f>
        <v>1</v>
      </c>
      <c r="M148" s="128">
        <f>YEAR(FSC_Coupon[[#This Row],[Service Date]])</f>
        <v>1900</v>
      </c>
    </row>
    <row r="149" spans="1:13" x14ac:dyDescent="0.45">
      <c r="A149" s="127"/>
      <c r="B149" s="128"/>
      <c r="C149" s="128"/>
      <c r="D149" s="128"/>
      <c r="E149" s="128"/>
      <c r="F149" s="128"/>
      <c r="G149" s="128"/>
      <c r="H149" s="128"/>
      <c r="I149" s="134"/>
      <c r="J149" s="133"/>
      <c r="K149" s="128"/>
      <c r="L149" s="128">
        <f>MONTH(FSC_Coupon[[#This Row],[Service Date]])</f>
        <v>1</v>
      </c>
      <c r="M149" s="128">
        <f>YEAR(FSC_Coupon[[#This Row],[Service Date]])</f>
        <v>1900</v>
      </c>
    </row>
    <row r="150" spans="1:13" x14ac:dyDescent="0.45">
      <c r="A150" s="127"/>
      <c r="B150" s="128"/>
      <c r="C150" s="128"/>
      <c r="D150" s="128"/>
      <c r="E150" s="128"/>
      <c r="F150" s="128"/>
      <c r="G150" s="128"/>
      <c r="H150" s="128"/>
      <c r="I150" s="134"/>
      <c r="J150" s="133"/>
      <c r="K150" s="128"/>
      <c r="L150" s="128">
        <f>MONTH(FSC_Coupon[[#This Row],[Service Date]])</f>
        <v>1</v>
      </c>
      <c r="M150" s="128">
        <f>YEAR(FSC_Coupon[[#This Row],[Service Date]])</f>
        <v>1900</v>
      </c>
    </row>
    <row r="151" spans="1:13" x14ac:dyDescent="0.45">
      <c r="A151" s="127"/>
      <c r="B151" s="128"/>
      <c r="C151" s="128"/>
      <c r="D151" s="128"/>
      <c r="E151" s="128"/>
      <c r="F151" s="128"/>
      <c r="G151" s="128"/>
      <c r="H151" s="128"/>
      <c r="I151" s="134"/>
      <c r="J151" s="133"/>
      <c r="K151" s="128"/>
      <c r="L151" s="128">
        <f>MONTH(FSC_Coupon[[#This Row],[Service Date]])</f>
        <v>1</v>
      </c>
      <c r="M151" s="128">
        <f>YEAR(FSC_Coupon[[#This Row],[Service Date]])</f>
        <v>1900</v>
      </c>
    </row>
    <row r="152" spans="1:13" x14ac:dyDescent="0.45">
      <c r="A152" s="127"/>
      <c r="B152" s="128"/>
      <c r="C152" s="128"/>
      <c r="D152" s="128"/>
      <c r="E152" s="128"/>
      <c r="F152" s="128"/>
      <c r="G152" s="128"/>
      <c r="H152" s="128"/>
      <c r="I152" s="134"/>
      <c r="J152" s="133"/>
      <c r="K152" s="128"/>
      <c r="L152" s="128">
        <f>MONTH(FSC_Coupon[[#This Row],[Service Date]])</f>
        <v>1</v>
      </c>
      <c r="M152" s="128">
        <f>YEAR(FSC_Coupon[[#This Row],[Service Date]])</f>
        <v>1900</v>
      </c>
    </row>
    <row r="153" spans="1:13" x14ac:dyDescent="0.45">
      <c r="A153" s="127"/>
      <c r="B153" s="128"/>
      <c r="C153" s="128"/>
      <c r="D153" s="128"/>
      <c r="E153" s="128"/>
      <c r="F153" s="128"/>
      <c r="G153" s="128"/>
      <c r="H153" s="128"/>
      <c r="I153" s="134"/>
      <c r="J153" s="133"/>
      <c r="K153" s="128"/>
      <c r="L153" s="128">
        <f>MONTH(FSC_Coupon[[#This Row],[Service Date]])</f>
        <v>1</v>
      </c>
      <c r="M153" s="128">
        <f>YEAR(FSC_Coupon[[#This Row],[Service Date]])</f>
        <v>1900</v>
      </c>
    </row>
    <row r="154" spans="1:13" x14ac:dyDescent="0.45">
      <c r="A154" s="127"/>
      <c r="B154" s="128"/>
      <c r="C154" s="128"/>
      <c r="D154" s="128"/>
      <c r="E154" s="128"/>
      <c r="F154" s="128"/>
      <c r="G154" s="128"/>
      <c r="H154" s="128"/>
      <c r="I154" s="134"/>
      <c r="J154" s="133"/>
      <c r="K154" s="128"/>
      <c r="L154" s="128">
        <f>MONTH(FSC_Coupon[[#This Row],[Service Date]])</f>
        <v>1</v>
      </c>
      <c r="M154" s="128">
        <f>YEAR(FSC_Coupon[[#This Row],[Service Date]])</f>
        <v>1900</v>
      </c>
    </row>
    <row r="155" spans="1:13" x14ac:dyDescent="0.45">
      <c r="A155" s="127"/>
      <c r="B155" s="128"/>
      <c r="C155" s="128"/>
      <c r="D155" s="128"/>
      <c r="E155" s="128"/>
      <c r="F155" s="128"/>
      <c r="G155" s="128"/>
      <c r="H155" s="128"/>
      <c r="I155" s="134"/>
      <c r="J155" s="133"/>
      <c r="K155" s="128"/>
      <c r="L155" s="128">
        <f>MONTH(FSC_Coupon[[#This Row],[Service Date]])</f>
        <v>1</v>
      </c>
      <c r="M155" s="128">
        <f>YEAR(FSC_Coupon[[#This Row],[Service Date]])</f>
        <v>1900</v>
      </c>
    </row>
    <row r="156" spans="1:13" x14ac:dyDescent="0.45">
      <c r="A156" s="127"/>
      <c r="B156" s="128"/>
      <c r="C156" s="128"/>
      <c r="D156" s="128"/>
      <c r="E156" s="128"/>
      <c r="F156" s="128"/>
      <c r="G156" s="128"/>
      <c r="H156" s="128"/>
      <c r="I156" s="134"/>
      <c r="J156" s="133"/>
      <c r="K156" s="128"/>
      <c r="L156" s="128">
        <f>MONTH(FSC_Coupon[[#This Row],[Service Date]])</f>
        <v>1</v>
      </c>
      <c r="M156" s="128">
        <f>YEAR(FSC_Coupon[[#This Row],[Service Date]])</f>
        <v>1900</v>
      </c>
    </row>
    <row r="157" spans="1:13" x14ac:dyDescent="0.45">
      <c r="A157" s="127"/>
      <c r="B157" s="128"/>
      <c r="C157" s="128"/>
      <c r="D157" s="128"/>
      <c r="E157" s="128"/>
      <c r="F157" s="128"/>
      <c r="G157" s="128"/>
      <c r="H157" s="128"/>
      <c r="I157" s="134"/>
      <c r="J157" s="133"/>
      <c r="K157" s="128"/>
      <c r="L157" s="128">
        <f>MONTH(FSC_Coupon[[#This Row],[Service Date]])</f>
        <v>1</v>
      </c>
      <c r="M157" s="128">
        <f>YEAR(FSC_Coupon[[#This Row],[Service Date]])</f>
        <v>1900</v>
      </c>
    </row>
    <row r="158" spans="1:13" x14ac:dyDescent="0.45">
      <c r="A158" s="127"/>
      <c r="B158" s="128"/>
      <c r="C158" s="128"/>
      <c r="D158" s="128"/>
      <c r="E158" s="128"/>
      <c r="F158" s="128"/>
      <c r="G158" s="128"/>
      <c r="H158" s="128"/>
      <c r="I158" s="134"/>
      <c r="J158" s="133"/>
      <c r="K158" s="128"/>
      <c r="L158" s="128">
        <f>MONTH(FSC_Coupon[[#This Row],[Service Date]])</f>
        <v>1</v>
      </c>
      <c r="M158" s="128">
        <f>YEAR(FSC_Coupon[[#This Row],[Service Date]])</f>
        <v>1900</v>
      </c>
    </row>
    <row r="159" spans="1:13" x14ac:dyDescent="0.45">
      <c r="A159" s="127"/>
      <c r="B159" s="128"/>
      <c r="C159" s="128"/>
      <c r="D159" s="128"/>
      <c r="E159" s="128"/>
      <c r="F159" s="128"/>
      <c r="G159" s="128"/>
      <c r="H159" s="128"/>
      <c r="I159" s="134"/>
      <c r="J159" s="133"/>
      <c r="K159" s="128"/>
      <c r="L159" s="128">
        <f>MONTH(FSC_Coupon[[#This Row],[Service Date]])</f>
        <v>1</v>
      </c>
      <c r="M159" s="128">
        <f>YEAR(FSC_Coupon[[#This Row],[Service Date]])</f>
        <v>1900</v>
      </c>
    </row>
    <row r="160" spans="1:13" x14ac:dyDescent="0.45">
      <c r="A160" s="127"/>
      <c r="B160" s="128"/>
      <c r="C160" s="128"/>
      <c r="D160" s="128"/>
      <c r="E160" s="128"/>
      <c r="F160" s="128"/>
      <c r="G160" s="128"/>
      <c r="H160" s="128"/>
      <c r="I160" s="134"/>
      <c r="J160" s="133"/>
      <c r="K160" s="128"/>
      <c r="L160" s="128">
        <f>MONTH(FSC_Coupon[[#This Row],[Service Date]])</f>
        <v>1</v>
      </c>
      <c r="M160" s="128">
        <f>YEAR(FSC_Coupon[[#This Row],[Service Date]])</f>
        <v>1900</v>
      </c>
    </row>
    <row r="161" spans="1:13" x14ac:dyDescent="0.45">
      <c r="A161" s="127"/>
      <c r="B161" s="128"/>
      <c r="C161" s="128"/>
      <c r="D161" s="128"/>
      <c r="E161" s="128"/>
      <c r="F161" s="128"/>
      <c r="G161" s="128"/>
      <c r="H161" s="128"/>
      <c r="I161" s="134"/>
      <c r="J161" s="133"/>
      <c r="K161" s="128"/>
      <c r="L161" s="128">
        <f>MONTH(FSC_Coupon[[#This Row],[Service Date]])</f>
        <v>1</v>
      </c>
      <c r="M161" s="128">
        <f>YEAR(FSC_Coupon[[#This Row],[Service Date]])</f>
        <v>1900</v>
      </c>
    </row>
    <row r="162" spans="1:13" x14ac:dyDescent="0.45">
      <c r="A162" s="127"/>
      <c r="B162" s="128"/>
      <c r="C162" s="128"/>
      <c r="D162" s="128"/>
      <c r="E162" s="128"/>
      <c r="F162" s="128"/>
      <c r="G162" s="128"/>
      <c r="H162" s="128"/>
      <c r="I162" s="134"/>
      <c r="J162" s="133"/>
      <c r="K162" s="128"/>
      <c r="L162" s="128">
        <f>MONTH(FSC_Coupon[[#This Row],[Service Date]])</f>
        <v>1</v>
      </c>
      <c r="M162" s="128">
        <f>YEAR(FSC_Coupon[[#This Row],[Service Date]])</f>
        <v>1900</v>
      </c>
    </row>
    <row r="163" spans="1:13" x14ac:dyDescent="0.45">
      <c r="A163" s="127"/>
      <c r="B163" s="128"/>
      <c r="C163" s="128"/>
      <c r="D163" s="128"/>
      <c r="E163" s="128"/>
      <c r="F163" s="128"/>
      <c r="G163" s="128"/>
      <c r="H163" s="128"/>
      <c r="I163" s="134"/>
      <c r="J163" s="133"/>
      <c r="K163" s="128"/>
      <c r="L163" s="128">
        <f>MONTH(FSC_Coupon[[#This Row],[Service Date]])</f>
        <v>1</v>
      </c>
      <c r="M163" s="128">
        <f>YEAR(FSC_Coupon[[#This Row],[Service Date]])</f>
        <v>1900</v>
      </c>
    </row>
    <row r="164" spans="1:13" x14ac:dyDescent="0.45">
      <c r="A164" s="127"/>
      <c r="B164" s="128"/>
      <c r="C164" s="128"/>
      <c r="D164" s="128"/>
      <c r="E164" s="128"/>
      <c r="F164" s="128"/>
      <c r="G164" s="128"/>
      <c r="H164" s="128"/>
      <c r="I164" s="134"/>
      <c r="J164" s="133"/>
      <c r="K164" s="128"/>
      <c r="L164" s="128">
        <f>MONTH(FSC_Coupon[[#This Row],[Service Date]])</f>
        <v>1</v>
      </c>
      <c r="M164" s="128">
        <f>YEAR(FSC_Coupon[[#This Row],[Service Date]])</f>
        <v>1900</v>
      </c>
    </row>
    <row r="165" spans="1:13" x14ac:dyDescent="0.45">
      <c r="A165" s="127"/>
      <c r="B165" s="128"/>
      <c r="C165" s="128"/>
      <c r="D165" s="128"/>
      <c r="E165" s="128"/>
      <c r="F165" s="128"/>
      <c r="G165" s="128"/>
      <c r="H165" s="128"/>
      <c r="I165" s="134"/>
      <c r="J165" s="133"/>
      <c r="K165" s="128"/>
      <c r="L165" s="128">
        <f>MONTH(FSC_Coupon[[#This Row],[Service Date]])</f>
        <v>1</v>
      </c>
      <c r="M165" s="128">
        <f>YEAR(FSC_Coupon[[#This Row],[Service Date]])</f>
        <v>1900</v>
      </c>
    </row>
    <row r="166" spans="1:13" x14ac:dyDescent="0.45">
      <c r="A166" s="127"/>
      <c r="B166" s="128"/>
      <c r="C166" s="128"/>
      <c r="D166" s="128"/>
      <c r="E166" s="128"/>
      <c r="F166" s="128"/>
      <c r="G166" s="128"/>
      <c r="H166" s="128"/>
      <c r="I166" s="134"/>
      <c r="J166" s="133"/>
      <c r="K166" s="128"/>
      <c r="L166" s="128">
        <f>MONTH(FSC_Coupon[[#This Row],[Service Date]])</f>
        <v>1</v>
      </c>
      <c r="M166" s="128">
        <f>YEAR(FSC_Coupon[[#This Row],[Service Date]])</f>
        <v>1900</v>
      </c>
    </row>
    <row r="167" spans="1:13" x14ac:dyDescent="0.45">
      <c r="A167" s="127"/>
      <c r="B167" s="128"/>
      <c r="C167" s="128"/>
      <c r="D167" s="128"/>
      <c r="E167" s="128"/>
      <c r="F167" s="128"/>
      <c r="G167" s="128"/>
      <c r="H167" s="128"/>
      <c r="I167" s="134"/>
      <c r="J167" s="133"/>
      <c r="K167" s="128"/>
      <c r="L167" s="128">
        <f>MONTH(FSC_Coupon[[#This Row],[Service Date]])</f>
        <v>1</v>
      </c>
      <c r="M167" s="128">
        <f>YEAR(FSC_Coupon[[#This Row],[Service Date]])</f>
        <v>1900</v>
      </c>
    </row>
    <row r="168" spans="1:13" x14ac:dyDescent="0.45">
      <c r="A168" s="127"/>
      <c r="B168" s="128"/>
      <c r="C168" s="128"/>
      <c r="D168" s="128"/>
      <c r="E168" s="128"/>
      <c r="F168" s="128"/>
      <c r="G168" s="128"/>
      <c r="H168" s="128"/>
      <c r="I168" s="134"/>
      <c r="J168" s="133"/>
      <c r="K168" s="128"/>
      <c r="L168" s="128">
        <f>MONTH(FSC_Coupon[[#This Row],[Service Date]])</f>
        <v>1</v>
      </c>
      <c r="M168" s="128">
        <f>YEAR(FSC_Coupon[[#This Row],[Service Date]])</f>
        <v>1900</v>
      </c>
    </row>
    <row r="169" spans="1:13" x14ac:dyDescent="0.45">
      <c r="A169" s="127"/>
      <c r="B169" s="128"/>
      <c r="C169" s="128"/>
      <c r="D169" s="128"/>
      <c r="E169" s="128"/>
      <c r="F169" s="128"/>
      <c r="G169" s="128"/>
      <c r="H169" s="128"/>
      <c r="I169" s="134"/>
      <c r="J169" s="133"/>
      <c r="K169" s="128"/>
      <c r="L169" s="128">
        <f>MONTH(FSC_Coupon[[#This Row],[Service Date]])</f>
        <v>1</v>
      </c>
      <c r="M169" s="128">
        <f>YEAR(FSC_Coupon[[#This Row],[Service Date]])</f>
        <v>1900</v>
      </c>
    </row>
    <row r="170" spans="1:13" x14ac:dyDescent="0.45">
      <c r="A170" s="127"/>
      <c r="B170" s="128"/>
      <c r="C170" s="128"/>
      <c r="D170" s="128"/>
      <c r="E170" s="128"/>
      <c r="F170" s="128"/>
      <c r="G170" s="128"/>
      <c r="H170" s="128"/>
      <c r="I170" s="134"/>
      <c r="J170" s="133"/>
      <c r="K170" s="128"/>
      <c r="L170" s="128">
        <f>MONTH(FSC_Coupon[[#This Row],[Service Date]])</f>
        <v>1</v>
      </c>
      <c r="M170" s="128">
        <f>YEAR(FSC_Coupon[[#This Row],[Service Date]])</f>
        <v>1900</v>
      </c>
    </row>
    <row r="171" spans="1:13" x14ac:dyDescent="0.45">
      <c r="A171" s="127"/>
      <c r="B171" s="128"/>
      <c r="C171" s="128"/>
      <c r="D171" s="128"/>
      <c r="E171" s="128"/>
      <c r="F171" s="128"/>
      <c r="G171" s="128"/>
      <c r="H171" s="128"/>
      <c r="I171" s="134"/>
      <c r="J171" s="133"/>
      <c r="K171" s="128"/>
      <c r="L171" s="128">
        <f>MONTH(FSC_Coupon[[#This Row],[Service Date]])</f>
        <v>1</v>
      </c>
      <c r="M171" s="128">
        <f>YEAR(FSC_Coupon[[#This Row],[Service Date]])</f>
        <v>1900</v>
      </c>
    </row>
    <row r="172" spans="1:13" x14ac:dyDescent="0.45">
      <c r="A172" s="127"/>
      <c r="B172" s="128"/>
      <c r="C172" s="128"/>
      <c r="D172" s="128"/>
      <c r="E172" s="128"/>
      <c r="F172" s="128"/>
      <c r="G172" s="128"/>
      <c r="H172" s="128"/>
      <c r="I172" s="134"/>
      <c r="J172" s="133"/>
      <c r="K172" s="128"/>
      <c r="L172" s="128">
        <f>MONTH(FSC_Coupon[[#This Row],[Service Date]])</f>
        <v>1</v>
      </c>
      <c r="M172" s="128">
        <f>YEAR(FSC_Coupon[[#This Row],[Service Date]])</f>
        <v>1900</v>
      </c>
    </row>
    <row r="173" spans="1:13" x14ac:dyDescent="0.45">
      <c r="A173" s="127"/>
      <c r="B173" s="128"/>
      <c r="C173" s="128"/>
      <c r="D173" s="128"/>
      <c r="E173" s="128"/>
      <c r="F173" s="128"/>
      <c r="G173" s="128"/>
      <c r="H173" s="128"/>
      <c r="I173" s="134"/>
      <c r="J173" s="133"/>
      <c r="K173" s="128"/>
      <c r="L173" s="128">
        <f>MONTH(FSC_Coupon[[#This Row],[Service Date]])</f>
        <v>1</v>
      </c>
      <c r="M173" s="128">
        <f>YEAR(FSC_Coupon[[#This Row],[Service Date]])</f>
        <v>1900</v>
      </c>
    </row>
    <row r="174" spans="1:13" x14ac:dyDescent="0.45">
      <c r="A174" s="127"/>
      <c r="B174" s="128"/>
      <c r="C174" s="128"/>
      <c r="D174" s="128"/>
      <c r="E174" s="128"/>
      <c r="F174" s="128"/>
      <c r="G174" s="128"/>
      <c r="H174" s="128"/>
      <c r="I174" s="134"/>
      <c r="J174" s="133"/>
      <c r="K174" s="128"/>
      <c r="L174" s="128">
        <f>MONTH(FSC_Coupon[[#This Row],[Service Date]])</f>
        <v>1</v>
      </c>
      <c r="M174" s="128">
        <f>YEAR(FSC_Coupon[[#This Row],[Service Date]])</f>
        <v>1900</v>
      </c>
    </row>
    <row r="175" spans="1:13" x14ac:dyDescent="0.45">
      <c r="A175" s="127"/>
      <c r="B175" s="128"/>
      <c r="C175" s="128"/>
      <c r="D175" s="128"/>
      <c r="E175" s="128"/>
      <c r="F175" s="128"/>
      <c r="G175" s="128"/>
      <c r="H175" s="128"/>
      <c r="I175" s="134"/>
      <c r="J175" s="133"/>
      <c r="K175" s="128"/>
      <c r="L175" s="128">
        <f>MONTH(FSC_Coupon[[#This Row],[Service Date]])</f>
        <v>1</v>
      </c>
      <c r="M175" s="128">
        <f>YEAR(FSC_Coupon[[#This Row],[Service Date]])</f>
        <v>1900</v>
      </c>
    </row>
    <row r="176" spans="1:13" x14ac:dyDescent="0.45">
      <c r="A176" s="127"/>
      <c r="B176" s="128"/>
      <c r="C176" s="128"/>
      <c r="D176" s="128"/>
      <c r="E176" s="128"/>
      <c r="F176" s="128"/>
      <c r="G176" s="128"/>
      <c r="H176" s="128"/>
      <c r="I176" s="134"/>
      <c r="J176" s="133"/>
      <c r="K176" s="128"/>
      <c r="L176" s="128">
        <f>MONTH(FSC_Coupon[[#This Row],[Service Date]])</f>
        <v>1</v>
      </c>
      <c r="M176" s="128">
        <f>YEAR(FSC_Coupon[[#This Row],[Service Date]])</f>
        <v>1900</v>
      </c>
    </row>
    <row r="177" spans="1:13" x14ac:dyDescent="0.45">
      <c r="A177" s="127"/>
      <c r="B177" s="128"/>
      <c r="C177" s="128"/>
      <c r="D177" s="128"/>
      <c r="E177" s="128"/>
      <c r="F177" s="128"/>
      <c r="G177" s="128"/>
      <c r="H177" s="128"/>
      <c r="I177" s="134"/>
      <c r="J177" s="133"/>
      <c r="K177" s="128"/>
      <c r="L177" s="128">
        <f>MONTH(FSC_Coupon[[#This Row],[Service Date]])</f>
        <v>1</v>
      </c>
      <c r="M177" s="128">
        <f>YEAR(FSC_Coupon[[#This Row],[Service Date]])</f>
        <v>1900</v>
      </c>
    </row>
    <row r="178" spans="1:13" x14ac:dyDescent="0.45">
      <c r="A178" s="127"/>
      <c r="B178" s="128"/>
      <c r="C178" s="128"/>
      <c r="D178" s="128"/>
      <c r="E178" s="128"/>
      <c r="F178" s="128"/>
      <c r="G178" s="128"/>
      <c r="H178" s="128"/>
      <c r="I178" s="134"/>
      <c r="J178" s="133"/>
      <c r="K178" s="128"/>
      <c r="L178" s="128">
        <f>MONTH(FSC_Coupon[[#This Row],[Service Date]])</f>
        <v>1</v>
      </c>
      <c r="M178" s="128">
        <f>YEAR(FSC_Coupon[[#This Row],[Service Date]])</f>
        <v>1900</v>
      </c>
    </row>
    <row r="179" spans="1:13" x14ac:dyDescent="0.45">
      <c r="A179" s="127"/>
      <c r="B179" s="128"/>
      <c r="C179" s="128"/>
      <c r="D179" s="128"/>
      <c r="E179" s="128"/>
      <c r="F179" s="128"/>
      <c r="G179" s="128"/>
      <c r="H179" s="128"/>
      <c r="I179" s="134"/>
      <c r="J179" s="133"/>
      <c r="K179" s="128"/>
      <c r="L179" s="128">
        <f>MONTH(FSC_Coupon[[#This Row],[Service Date]])</f>
        <v>1</v>
      </c>
      <c r="M179" s="128">
        <f>YEAR(FSC_Coupon[[#This Row],[Service Date]])</f>
        <v>1900</v>
      </c>
    </row>
    <row r="180" spans="1:13" x14ac:dyDescent="0.45">
      <c r="A180" s="127"/>
      <c r="B180" s="128"/>
      <c r="C180" s="128"/>
      <c r="D180" s="128"/>
      <c r="E180" s="128"/>
      <c r="F180" s="128"/>
      <c r="G180" s="128"/>
      <c r="H180" s="128"/>
      <c r="I180" s="134"/>
      <c r="J180" s="133"/>
      <c r="K180" s="128"/>
      <c r="L180" s="128">
        <f>MONTH(FSC_Coupon[[#This Row],[Service Date]])</f>
        <v>1</v>
      </c>
      <c r="M180" s="128">
        <f>YEAR(FSC_Coupon[[#This Row],[Service Date]])</f>
        <v>1900</v>
      </c>
    </row>
    <row r="181" spans="1:13" x14ac:dyDescent="0.45">
      <c r="A181" s="127"/>
      <c r="B181" s="128"/>
      <c r="C181" s="128"/>
      <c r="D181" s="128"/>
      <c r="E181" s="128"/>
      <c r="F181" s="128"/>
      <c r="G181" s="128"/>
      <c r="H181" s="128"/>
      <c r="I181" s="134"/>
      <c r="J181" s="133"/>
      <c r="K181" s="128"/>
      <c r="L181" s="128">
        <f>MONTH(FSC_Coupon[[#This Row],[Service Date]])</f>
        <v>1</v>
      </c>
      <c r="M181" s="128">
        <f>YEAR(FSC_Coupon[[#This Row],[Service Date]])</f>
        <v>1900</v>
      </c>
    </row>
    <row r="182" spans="1:13" x14ac:dyDescent="0.45">
      <c r="A182" s="127"/>
      <c r="B182" s="128"/>
      <c r="C182" s="128"/>
      <c r="D182" s="128"/>
      <c r="E182" s="128"/>
      <c r="F182" s="128"/>
      <c r="G182" s="128"/>
      <c r="H182" s="128"/>
      <c r="I182" s="134"/>
      <c r="J182" s="133"/>
      <c r="K182" s="128"/>
      <c r="L182" s="128">
        <f>MONTH(FSC_Coupon[[#This Row],[Service Date]])</f>
        <v>1</v>
      </c>
      <c r="M182" s="128">
        <f>YEAR(FSC_Coupon[[#This Row],[Service Date]])</f>
        <v>1900</v>
      </c>
    </row>
    <row r="183" spans="1:13" x14ac:dyDescent="0.45">
      <c r="A183" s="127"/>
      <c r="B183" s="128"/>
      <c r="C183" s="128"/>
      <c r="D183" s="128"/>
      <c r="E183" s="128"/>
      <c r="F183" s="128"/>
      <c r="G183" s="128"/>
      <c r="H183" s="128"/>
      <c r="I183" s="134"/>
      <c r="J183" s="133"/>
      <c r="K183" s="128"/>
      <c r="L183" s="128">
        <f>MONTH(FSC_Coupon[[#This Row],[Service Date]])</f>
        <v>1</v>
      </c>
      <c r="M183" s="128">
        <f>YEAR(FSC_Coupon[[#This Row],[Service Date]])</f>
        <v>1900</v>
      </c>
    </row>
    <row r="184" spans="1:13" x14ac:dyDescent="0.45">
      <c r="A184" s="127"/>
      <c r="B184" s="128"/>
      <c r="C184" s="128"/>
      <c r="D184" s="128"/>
      <c r="E184" s="128"/>
      <c r="F184" s="128"/>
      <c r="G184" s="128"/>
      <c r="H184" s="128"/>
      <c r="I184" s="134"/>
      <c r="J184" s="133"/>
      <c r="K184" s="128"/>
      <c r="L184" s="128">
        <f>MONTH(FSC_Coupon[[#This Row],[Service Date]])</f>
        <v>1</v>
      </c>
      <c r="M184" s="128">
        <f>YEAR(FSC_Coupon[[#This Row],[Service Date]])</f>
        <v>1900</v>
      </c>
    </row>
    <row r="185" spans="1:13" x14ac:dyDescent="0.45">
      <c r="A185" s="127"/>
      <c r="B185" s="128"/>
      <c r="C185" s="128"/>
      <c r="D185" s="128"/>
      <c r="E185" s="128"/>
      <c r="F185" s="128"/>
      <c r="G185" s="128"/>
      <c r="H185" s="128"/>
      <c r="I185" s="134"/>
      <c r="J185" s="133"/>
      <c r="K185" s="128"/>
      <c r="L185" s="128">
        <f>MONTH(FSC_Coupon[[#This Row],[Service Date]])</f>
        <v>1</v>
      </c>
      <c r="M185" s="128">
        <f>YEAR(FSC_Coupon[[#This Row],[Service Date]])</f>
        <v>1900</v>
      </c>
    </row>
    <row r="186" spans="1:13" x14ac:dyDescent="0.45">
      <c r="A186" s="127"/>
      <c r="B186" s="128"/>
      <c r="C186" s="128"/>
      <c r="D186" s="128"/>
      <c r="E186" s="128"/>
      <c r="F186" s="128"/>
      <c r="G186" s="128"/>
      <c r="H186" s="128"/>
      <c r="I186" s="134"/>
      <c r="J186" s="133"/>
      <c r="K186" s="128"/>
      <c r="L186" s="128">
        <f>MONTH(FSC_Coupon[[#This Row],[Service Date]])</f>
        <v>1</v>
      </c>
      <c r="M186" s="128">
        <f>YEAR(FSC_Coupon[[#This Row],[Service Date]])</f>
        <v>1900</v>
      </c>
    </row>
    <row r="187" spans="1:13" x14ac:dyDescent="0.45">
      <c r="A187" s="127"/>
      <c r="B187" s="128"/>
      <c r="C187" s="128"/>
      <c r="D187" s="128"/>
      <c r="E187" s="128"/>
      <c r="F187" s="128"/>
      <c r="G187" s="128"/>
      <c r="H187" s="128"/>
      <c r="I187" s="134"/>
      <c r="J187" s="133"/>
      <c r="K187" s="128"/>
      <c r="L187" s="128">
        <f>MONTH(FSC_Coupon[[#This Row],[Service Date]])</f>
        <v>1</v>
      </c>
      <c r="M187" s="128">
        <f>YEAR(FSC_Coupon[[#This Row],[Service Date]])</f>
        <v>1900</v>
      </c>
    </row>
    <row r="188" spans="1:13" x14ac:dyDescent="0.45">
      <c r="A188" s="127"/>
      <c r="B188" s="128"/>
      <c r="C188" s="128"/>
      <c r="D188" s="128"/>
      <c r="E188" s="128"/>
      <c r="F188" s="128"/>
      <c r="G188" s="128"/>
      <c r="H188" s="128"/>
      <c r="I188" s="134"/>
      <c r="J188" s="133"/>
      <c r="K188" s="128"/>
      <c r="L188" s="128">
        <f>MONTH(FSC_Coupon[[#This Row],[Service Date]])</f>
        <v>1</v>
      </c>
      <c r="M188" s="128">
        <f>YEAR(FSC_Coupon[[#This Row],[Service Date]])</f>
        <v>1900</v>
      </c>
    </row>
    <row r="189" spans="1:13" x14ac:dyDescent="0.45">
      <c r="A189" s="127"/>
      <c r="B189" s="128"/>
      <c r="C189" s="128"/>
      <c r="D189" s="128"/>
      <c r="E189" s="128"/>
      <c r="F189" s="128"/>
      <c r="G189" s="128"/>
      <c r="H189" s="128"/>
      <c r="I189" s="134"/>
      <c r="J189" s="133"/>
      <c r="K189" s="128"/>
      <c r="L189" s="128">
        <f>MONTH(FSC_Coupon[[#This Row],[Service Date]])</f>
        <v>1</v>
      </c>
      <c r="M189" s="128">
        <f>YEAR(FSC_Coupon[[#This Row],[Service Date]])</f>
        <v>1900</v>
      </c>
    </row>
    <row r="190" spans="1:13" x14ac:dyDescent="0.45">
      <c r="A190" s="127"/>
      <c r="B190" s="128"/>
      <c r="C190" s="128"/>
      <c r="D190" s="128"/>
      <c r="E190" s="128"/>
      <c r="F190" s="128"/>
      <c r="G190" s="128"/>
      <c r="H190" s="128"/>
      <c r="I190" s="134"/>
      <c r="J190" s="133"/>
      <c r="K190" s="128"/>
      <c r="L190" s="128">
        <f>MONTH(FSC_Coupon[[#This Row],[Service Date]])</f>
        <v>1</v>
      </c>
      <c r="M190" s="128">
        <f>YEAR(FSC_Coupon[[#This Row],[Service Date]])</f>
        <v>1900</v>
      </c>
    </row>
    <row r="191" spans="1:13" x14ac:dyDescent="0.45">
      <c r="A191" s="127"/>
      <c r="B191" s="128"/>
      <c r="C191" s="128"/>
      <c r="D191" s="128"/>
      <c r="E191" s="128"/>
      <c r="F191" s="128"/>
      <c r="G191" s="128"/>
      <c r="H191" s="128"/>
      <c r="I191" s="134"/>
      <c r="J191" s="133"/>
      <c r="K191" s="128"/>
      <c r="L191" s="128">
        <f>MONTH(FSC_Coupon[[#This Row],[Service Date]])</f>
        <v>1</v>
      </c>
      <c r="M191" s="128">
        <f>YEAR(FSC_Coupon[[#This Row],[Service Date]])</f>
        <v>1900</v>
      </c>
    </row>
    <row r="192" spans="1:13" x14ac:dyDescent="0.45">
      <c r="A192" s="127"/>
      <c r="B192" s="128"/>
      <c r="C192" s="128"/>
      <c r="D192" s="128"/>
      <c r="E192" s="128"/>
      <c r="F192" s="128"/>
      <c r="G192" s="128"/>
      <c r="H192" s="128"/>
      <c r="I192" s="134"/>
      <c r="J192" s="133"/>
      <c r="K192" s="128"/>
      <c r="L192" s="128">
        <f>MONTH(FSC_Coupon[[#This Row],[Service Date]])</f>
        <v>1</v>
      </c>
      <c r="M192" s="128">
        <f>YEAR(FSC_Coupon[[#This Row],[Service Date]])</f>
        <v>1900</v>
      </c>
    </row>
    <row r="193" spans="1:13" x14ac:dyDescent="0.45">
      <c r="A193" s="127"/>
      <c r="B193" s="128"/>
      <c r="C193" s="128"/>
      <c r="D193" s="128"/>
      <c r="E193" s="128"/>
      <c r="F193" s="128"/>
      <c r="G193" s="128"/>
      <c r="H193" s="128"/>
      <c r="I193" s="134"/>
      <c r="J193" s="133"/>
      <c r="K193" s="128"/>
      <c r="L193" s="128">
        <f>MONTH(FSC_Coupon[[#This Row],[Service Date]])</f>
        <v>1</v>
      </c>
      <c r="M193" s="128">
        <f>YEAR(FSC_Coupon[[#This Row],[Service Date]])</f>
        <v>1900</v>
      </c>
    </row>
    <row r="194" spans="1:13" x14ac:dyDescent="0.45">
      <c r="A194" s="127"/>
      <c r="B194" s="128"/>
      <c r="C194" s="128"/>
      <c r="D194" s="128"/>
      <c r="E194" s="128"/>
      <c r="F194" s="128"/>
      <c r="G194" s="128"/>
      <c r="H194" s="128"/>
      <c r="I194" s="134"/>
      <c r="J194" s="133"/>
      <c r="K194" s="128"/>
      <c r="L194" s="128">
        <f>MONTH(FSC_Coupon[[#This Row],[Service Date]])</f>
        <v>1</v>
      </c>
      <c r="M194" s="128">
        <f>YEAR(FSC_Coupon[[#This Row],[Service Date]])</f>
        <v>1900</v>
      </c>
    </row>
    <row r="195" spans="1:13" x14ac:dyDescent="0.45">
      <c r="A195" s="127"/>
      <c r="B195" s="128"/>
      <c r="C195" s="128"/>
      <c r="D195" s="128"/>
      <c r="E195" s="128"/>
      <c r="F195" s="128"/>
      <c r="G195" s="128"/>
      <c r="H195" s="128"/>
      <c r="I195" s="134"/>
      <c r="J195" s="133"/>
      <c r="K195" s="128"/>
      <c r="L195" s="128">
        <f>MONTH(FSC_Coupon[[#This Row],[Service Date]])</f>
        <v>1</v>
      </c>
      <c r="M195" s="128">
        <f>YEAR(FSC_Coupon[[#This Row],[Service Date]])</f>
        <v>1900</v>
      </c>
    </row>
    <row r="196" spans="1:13" x14ac:dyDescent="0.45">
      <c r="A196" s="127"/>
      <c r="B196" s="128"/>
      <c r="C196" s="128"/>
      <c r="D196" s="128"/>
      <c r="E196" s="128"/>
      <c r="F196" s="128"/>
      <c r="G196" s="128"/>
      <c r="H196" s="128"/>
      <c r="I196" s="134"/>
      <c r="J196" s="133"/>
      <c r="K196" s="128"/>
      <c r="L196" s="128">
        <f>MONTH(FSC_Coupon[[#This Row],[Service Date]])</f>
        <v>1</v>
      </c>
      <c r="M196" s="128">
        <f>YEAR(FSC_Coupon[[#This Row],[Service Date]])</f>
        <v>1900</v>
      </c>
    </row>
    <row r="197" spans="1:13" x14ac:dyDescent="0.45">
      <c r="A197" s="127"/>
      <c r="B197" s="128"/>
      <c r="C197" s="128"/>
      <c r="D197" s="128"/>
      <c r="E197" s="128"/>
      <c r="F197" s="128"/>
      <c r="G197" s="128"/>
      <c r="H197" s="128"/>
      <c r="I197" s="134"/>
      <c r="J197" s="133"/>
      <c r="K197" s="128"/>
      <c r="L197" s="128">
        <f>MONTH(FSC_Coupon[[#This Row],[Service Date]])</f>
        <v>1</v>
      </c>
      <c r="M197" s="128">
        <f>YEAR(FSC_Coupon[[#This Row],[Service Date]])</f>
        <v>1900</v>
      </c>
    </row>
    <row r="198" spans="1:13" x14ac:dyDescent="0.45">
      <c r="A198" s="127"/>
      <c r="B198" s="128"/>
      <c r="C198" s="128"/>
      <c r="D198" s="128"/>
      <c r="E198" s="128"/>
      <c r="F198" s="128"/>
      <c r="G198" s="128"/>
      <c r="H198" s="128"/>
      <c r="I198" s="134"/>
      <c r="J198" s="133"/>
      <c r="K198" s="128"/>
      <c r="L198" s="128">
        <f>MONTH(FSC_Coupon[[#This Row],[Service Date]])</f>
        <v>1</v>
      </c>
      <c r="M198" s="128">
        <f>YEAR(FSC_Coupon[[#This Row],[Service Date]])</f>
        <v>1900</v>
      </c>
    </row>
    <row r="199" spans="1:13" x14ac:dyDescent="0.45">
      <c r="A199" s="127"/>
      <c r="B199" s="128"/>
      <c r="C199" s="128"/>
      <c r="D199" s="128"/>
      <c r="E199" s="128"/>
      <c r="F199" s="128"/>
      <c r="G199" s="128"/>
      <c r="H199" s="128"/>
      <c r="I199" s="134"/>
      <c r="J199" s="133"/>
      <c r="K199" s="128"/>
      <c r="L199" s="128">
        <f>MONTH(FSC_Coupon[[#This Row],[Service Date]])</f>
        <v>1</v>
      </c>
      <c r="M199" s="128">
        <f>YEAR(FSC_Coupon[[#This Row],[Service Date]])</f>
        <v>1900</v>
      </c>
    </row>
    <row r="200" spans="1:13" x14ac:dyDescent="0.45">
      <c r="A200" s="127"/>
      <c r="B200" s="128"/>
      <c r="C200" s="128"/>
      <c r="D200" s="128"/>
      <c r="E200" s="128"/>
      <c r="F200" s="128"/>
      <c r="G200" s="128"/>
      <c r="H200" s="128"/>
      <c r="I200" s="134"/>
      <c r="J200" s="133"/>
      <c r="K200" s="128"/>
      <c r="L200" s="128">
        <f>MONTH(FSC_Coupon[[#This Row],[Service Date]])</f>
        <v>1</v>
      </c>
      <c r="M200" s="128">
        <f>YEAR(FSC_Coupon[[#This Row],[Service Date]])</f>
        <v>1900</v>
      </c>
    </row>
    <row r="201" spans="1:13" x14ac:dyDescent="0.45">
      <c r="A201" s="127"/>
      <c r="B201" s="128"/>
      <c r="C201" s="128"/>
      <c r="D201" s="128"/>
      <c r="E201" s="128"/>
      <c r="F201" s="128"/>
      <c r="G201" s="128"/>
      <c r="H201" s="128"/>
      <c r="I201" s="134"/>
      <c r="J201" s="133"/>
      <c r="K201" s="128"/>
      <c r="L201" s="128">
        <f>MONTH(FSC_Coupon[[#This Row],[Service Date]])</f>
        <v>1</v>
      </c>
      <c r="M201" s="128">
        <f>YEAR(FSC_Coupon[[#This Row],[Service Date]])</f>
        <v>1900</v>
      </c>
    </row>
    <row r="202" spans="1:13" x14ac:dyDescent="0.45">
      <c r="A202" s="127"/>
      <c r="B202" s="128"/>
      <c r="C202" s="128"/>
      <c r="D202" s="128"/>
      <c r="E202" s="128"/>
      <c r="F202" s="128"/>
      <c r="G202" s="128"/>
      <c r="H202" s="128"/>
      <c r="I202" s="134"/>
      <c r="J202" s="133"/>
      <c r="K202" s="128"/>
      <c r="L202" s="128">
        <f>MONTH(FSC_Coupon[[#This Row],[Service Date]])</f>
        <v>1</v>
      </c>
      <c r="M202" s="128">
        <f>YEAR(FSC_Coupon[[#This Row],[Service Date]])</f>
        <v>1900</v>
      </c>
    </row>
    <row r="203" spans="1:13" x14ac:dyDescent="0.45">
      <c r="A203" s="127"/>
      <c r="B203" s="128"/>
      <c r="C203" s="128"/>
      <c r="D203" s="128"/>
      <c r="E203" s="128"/>
      <c r="F203" s="128"/>
      <c r="G203" s="128"/>
      <c r="H203" s="128"/>
      <c r="I203" s="134"/>
      <c r="J203" s="133"/>
      <c r="K203" s="128"/>
      <c r="L203" s="128">
        <f>MONTH(FSC_Coupon[[#This Row],[Service Date]])</f>
        <v>1</v>
      </c>
      <c r="M203" s="128">
        <f>YEAR(FSC_Coupon[[#This Row],[Service Date]])</f>
        <v>1900</v>
      </c>
    </row>
    <row r="204" spans="1:13" x14ac:dyDescent="0.45">
      <c r="A204" s="127"/>
      <c r="B204" s="128"/>
      <c r="C204" s="128"/>
      <c r="D204" s="128"/>
      <c r="E204" s="128"/>
      <c r="F204" s="128"/>
      <c r="G204" s="128"/>
      <c r="H204" s="128"/>
      <c r="I204" s="134"/>
      <c r="J204" s="133"/>
      <c r="K204" s="128"/>
      <c r="L204" s="128">
        <f>MONTH(FSC_Coupon[[#This Row],[Service Date]])</f>
        <v>1</v>
      </c>
      <c r="M204" s="128">
        <f>YEAR(FSC_Coupon[[#This Row],[Service Date]])</f>
        <v>1900</v>
      </c>
    </row>
    <row r="205" spans="1:13" x14ac:dyDescent="0.45">
      <c r="A205" s="127"/>
      <c r="B205" s="128"/>
      <c r="C205" s="128"/>
      <c r="D205" s="128"/>
      <c r="E205" s="128"/>
      <c r="F205" s="128"/>
      <c r="G205" s="128"/>
      <c r="H205" s="128"/>
      <c r="I205" s="134"/>
      <c r="J205" s="133"/>
      <c r="K205" s="128"/>
      <c r="L205" s="128">
        <f>MONTH(FSC_Coupon[[#This Row],[Service Date]])</f>
        <v>1</v>
      </c>
      <c r="M205" s="128">
        <f>YEAR(FSC_Coupon[[#This Row],[Service Date]])</f>
        <v>1900</v>
      </c>
    </row>
    <row r="206" spans="1:13" x14ac:dyDescent="0.45">
      <c r="A206" s="127"/>
      <c r="B206" s="128"/>
      <c r="C206" s="128"/>
      <c r="D206" s="128"/>
      <c r="E206" s="128"/>
      <c r="F206" s="128"/>
      <c r="G206" s="128"/>
      <c r="H206" s="128"/>
      <c r="I206" s="134"/>
      <c r="J206" s="133"/>
      <c r="K206" s="128"/>
      <c r="L206" s="128">
        <f>MONTH(FSC_Coupon[[#This Row],[Service Date]])</f>
        <v>1</v>
      </c>
      <c r="M206" s="128">
        <f>YEAR(FSC_Coupon[[#This Row],[Service Date]])</f>
        <v>1900</v>
      </c>
    </row>
    <row r="207" spans="1:13" x14ac:dyDescent="0.45">
      <c r="A207" s="127"/>
      <c r="B207" s="128"/>
      <c r="C207" s="128"/>
      <c r="D207" s="128"/>
      <c r="E207" s="128"/>
      <c r="F207" s="128"/>
      <c r="G207" s="128"/>
      <c r="H207" s="128"/>
      <c r="I207" s="134"/>
      <c r="J207" s="133"/>
      <c r="K207" s="128"/>
      <c r="L207" s="128">
        <f>MONTH(FSC_Coupon[[#This Row],[Service Date]])</f>
        <v>1</v>
      </c>
      <c r="M207" s="128">
        <f>YEAR(FSC_Coupon[[#This Row],[Service Date]])</f>
        <v>1900</v>
      </c>
    </row>
    <row r="208" spans="1:13" x14ac:dyDescent="0.45">
      <c r="A208" s="127"/>
      <c r="B208" s="128"/>
      <c r="C208" s="128"/>
      <c r="D208" s="128"/>
      <c r="E208" s="128"/>
      <c r="F208" s="128"/>
      <c r="G208" s="128"/>
      <c r="H208" s="128"/>
      <c r="I208" s="134"/>
      <c r="J208" s="133"/>
      <c r="K208" s="128"/>
      <c r="L208" s="128">
        <f>MONTH(FSC_Coupon[[#This Row],[Service Date]])</f>
        <v>1</v>
      </c>
      <c r="M208" s="128">
        <f>YEAR(FSC_Coupon[[#This Row],[Service Date]])</f>
        <v>1900</v>
      </c>
    </row>
    <row r="209" spans="1:13" x14ac:dyDescent="0.45">
      <c r="A209" s="127"/>
      <c r="B209" s="128"/>
      <c r="C209" s="128"/>
      <c r="D209" s="128"/>
      <c r="E209" s="128"/>
      <c r="F209" s="128"/>
      <c r="G209" s="128"/>
      <c r="H209" s="128"/>
      <c r="I209" s="134"/>
      <c r="J209" s="133"/>
      <c r="K209" s="128"/>
      <c r="L209" s="128">
        <f>MONTH(FSC_Coupon[[#This Row],[Service Date]])</f>
        <v>1</v>
      </c>
      <c r="M209" s="128">
        <f>YEAR(FSC_Coupon[[#This Row],[Service Date]])</f>
        <v>1900</v>
      </c>
    </row>
    <row r="210" spans="1:13" x14ac:dyDescent="0.45">
      <c r="A210" s="127"/>
      <c r="B210" s="128"/>
      <c r="C210" s="128"/>
      <c r="D210" s="128"/>
      <c r="E210" s="128"/>
      <c r="F210" s="128"/>
      <c r="G210" s="128"/>
      <c r="H210" s="128"/>
      <c r="I210" s="134"/>
      <c r="J210" s="133"/>
      <c r="K210" s="128"/>
      <c r="L210" s="128">
        <f>MONTH(FSC_Coupon[[#This Row],[Service Date]])</f>
        <v>1</v>
      </c>
      <c r="M210" s="128">
        <f>YEAR(FSC_Coupon[[#This Row],[Service Date]])</f>
        <v>1900</v>
      </c>
    </row>
    <row r="211" spans="1:13" x14ac:dyDescent="0.45">
      <c r="A211" s="127"/>
      <c r="B211" s="128"/>
      <c r="C211" s="128"/>
      <c r="D211" s="128"/>
      <c r="E211" s="128"/>
      <c r="F211" s="128"/>
      <c r="G211" s="128"/>
      <c r="H211" s="128"/>
      <c r="I211" s="134"/>
      <c r="J211" s="133"/>
      <c r="K211" s="128"/>
      <c r="L211" s="128">
        <f>MONTH(FSC_Coupon[[#This Row],[Service Date]])</f>
        <v>1</v>
      </c>
      <c r="M211" s="128">
        <f>YEAR(FSC_Coupon[[#This Row],[Service Date]])</f>
        <v>1900</v>
      </c>
    </row>
    <row r="212" spans="1:13" x14ac:dyDescent="0.45">
      <c r="A212" s="127"/>
      <c r="B212" s="128"/>
      <c r="C212" s="128"/>
      <c r="D212" s="128"/>
      <c r="E212" s="128"/>
      <c r="F212" s="128"/>
      <c r="G212" s="128"/>
      <c r="H212" s="128"/>
      <c r="I212" s="134"/>
      <c r="J212" s="133"/>
      <c r="K212" s="128"/>
      <c r="L212" s="128">
        <f>MONTH(FSC_Coupon[[#This Row],[Service Date]])</f>
        <v>1</v>
      </c>
      <c r="M212" s="128">
        <f>YEAR(FSC_Coupon[[#This Row],[Service Date]])</f>
        <v>1900</v>
      </c>
    </row>
    <row r="213" spans="1:13" x14ac:dyDescent="0.45">
      <c r="A213" s="127"/>
      <c r="B213" s="128"/>
      <c r="C213" s="128"/>
      <c r="D213" s="128"/>
      <c r="E213" s="128"/>
      <c r="F213" s="128"/>
      <c r="G213" s="128"/>
      <c r="H213" s="128"/>
      <c r="I213" s="134"/>
      <c r="J213" s="133"/>
      <c r="K213" s="128"/>
      <c r="L213" s="128">
        <f>MONTH(FSC_Coupon[[#This Row],[Service Date]])</f>
        <v>1</v>
      </c>
      <c r="M213" s="128">
        <f>YEAR(FSC_Coupon[[#This Row],[Service Date]])</f>
        <v>1900</v>
      </c>
    </row>
    <row r="214" spans="1:13" x14ac:dyDescent="0.45">
      <c r="A214" s="127"/>
      <c r="B214" s="128"/>
      <c r="C214" s="128"/>
      <c r="D214" s="128"/>
      <c r="E214" s="128"/>
      <c r="F214" s="128"/>
      <c r="G214" s="128"/>
      <c r="H214" s="128"/>
      <c r="I214" s="134"/>
      <c r="J214" s="133"/>
      <c r="K214" s="128"/>
      <c r="L214" s="128">
        <f>MONTH(FSC_Coupon[[#This Row],[Service Date]])</f>
        <v>1</v>
      </c>
      <c r="M214" s="128">
        <f>YEAR(FSC_Coupon[[#This Row],[Service Date]])</f>
        <v>1900</v>
      </c>
    </row>
    <row r="215" spans="1:13" x14ac:dyDescent="0.45">
      <c r="A215" s="127"/>
      <c r="B215" s="128"/>
      <c r="C215" s="128"/>
      <c r="D215" s="128"/>
      <c r="E215" s="128"/>
      <c r="F215" s="128"/>
      <c r="G215" s="128"/>
      <c r="H215" s="128"/>
      <c r="I215" s="134"/>
      <c r="J215" s="133"/>
      <c r="K215" s="128"/>
      <c r="L215" s="128">
        <f>MONTH(FSC_Coupon[[#This Row],[Service Date]])</f>
        <v>1</v>
      </c>
      <c r="M215" s="128">
        <f>YEAR(FSC_Coupon[[#This Row],[Service Date]])</f>
        <v>1900</v>
      </c>
    </row>
    <row r="216" spans="1:13" x14ac:dyDescent="0.45">
      <c r="A216" s="127"/>
      <c r="B216" s="128"/>
      <c r="C216" s="128"/>
      <c r="D216" s="128"/>
      <c r="E216" s="128"/>
      <c r="F216" s="128"/>
      <c r="G216" s="128"/>
      <c r="H216" s="128"/>
      <c r="I216" s="134"/>
      <c r="J216" s="133"/>
      <c r="K216" s="128"/>
      <c r="L216" s="128">
        <f>MONTH(FSC_Coupon[[#This Row],[Service Date]])</f>
        <v>1</v>
      </c>
      <c r="M216" s="128">
        <f>YEAR(FSC_Coupon[[#This Row],[Service Date]])</f>
        <v>1900</v>
      </c>
    </row>
    <row r="217" spans="1:13" x14ac:dyDescent="0.45">
      <c r="A217" s="127"/>
      <c r="B217" s="128"/>
      <c r="C217" s="128"/>
      <c r="D217" s="128"/>
      <c r="E217" s="128"/>
      <c r="F217" s="128"/>
      <c r="G217" s="128"/>
      <c r="H217" s="128"/>
      <c r="I217" s="134"/>
      <c r="J217" s="133"/>
      <c r="K217" s="128"/>
      <c r="L217" s="128">
        <f>MONTH(FSC_Coupon[[#This Row],[Service Date]])</f>
        <v>1</v>
      </c>
      <c r="M217" s="128">
        <f>YEAR(FSC_Coupon[[#This Row],[Service Date]])</f>
        <v>1900</v>
      </c>
    </row>
    <row r="218" spans="1:13" x14ac:dyDescent="0.45">
      <c r="A218" s="127"/>
      <c r="B218" s="128"/>
      <c r="C218" s="128"/>
      <c r="D218" s="128"/>
      <c r="E218" s="128"/>
      <c r="F218" s="128"/>
      <c r="G218" s="128"/>
      <c r="H218" s="128"/>
      <c r="I218" s="134"/>
      <c r="J218" s="133"/>
      <c r="K218" s="128"/>
      <c r="L218" s="128">
        <f>MONTH(FSC_Coupon[[#This Row],[Service Date]])</f>
        <v>1</v>
      </c>
      <c r="M218" s="128">
        <f>YEAR(FSC_Coupon[[#This Row],[Service Date]])</f>
        <v>1900</v>
      </c>
    </row>
    <row r="219" spans="1:13" x14ac:dyDescent="0.45">
      <c r="A219" s="127"/>
      <c r="B219" s="128"/>
      <c r="C219" s="128"/>
      <c r="D219" s="128"/>
      <c r="E219" s="128"/>
      <c r="F219" s="128"/>
      <c r="G219" s="128"/>
      <c r="H219" s="128"/>
      <c r="I219" s="134"/>
      <c r="J219" s="133"/>
      <c r="K219" s="128"/>
      <c r="L219" s="128">
        <f>MONTH(FSC_Coupon[[#This Row],[Service Date]])</f>
        <v>1</v>
      </c>
      <c r="M219" s="128">
        <f>YEAR(FSC_Coupon[[#This Row],[Service Date]])</f>
        <v>1900</v>
      </c>
    </row>
    <row r="220" spans="1:13" x14ac:dyDescent="0.45">
      <c r="A220" s="127"/>
      <c r="B220" s="128"/>
      <c r="C220" s="128"/>
      <c r="D220" s="128"/>
      <c r="E220" s="128"/>
      <c r="F220" s="128"/>
      <c r="G220" s="128"/>
      <c r="H220" s="128"/>
      <c r="I220" s="134"/>
      <c r="J220" s="133"/>
      <c r="K220" s="128"/>
      <c r="L220" s="128">
        <f>MONTH(FSC_Coupon[[#This Row],[Service Date]])</f>
        <v>1</v>
      </c>
      <c r="M220" s="128">
        <f>YEAR(FSC_Coupon[[#This Row],[Service Date]])</f>
        <v>1900</v>
      </c>
    </row>
    <row r="221" spans="1:13" x14ac:dyDescent="0.45">
      <c r="A221" s="127"/>
      <c r="B221" s="128"/>
      <c r="C221" s="128"/>
      <c r="D221" s="128"/>
      <c r="E221" s="128"/>
      <c r="F221" s="128"/>
      <c r="G221" s="128"/>
      <c r="H221" s="128"/>
      <c r="I221" s="134"/>
      <c r="J221" s="133"/>
      <c r="K221" s="128"/>
      <c r="L221" s="128">
        <f>MONTH(FSC_Coupon[[#This Row],[Service Date]])</f>
        <v>1</v>
      </c>
      <c r="M221" s="128">
        <f>YEAR(FSC_Coupon[[#This Row],[Service Date]])</f>
        <v>1900</v>
      </c>
    </row>
    <row r="222" spans="1:13" x14ac:dyDescent="0.45">
      <c r="A222" s="127"/>
      <c r="B222" s="128"/>
      <c r="C222" s="128"/>
      <c r="D222" s="128"/>
      <c r="E222" s="128"/>
      <c r="F222" s="128"/>
      <c r="G222" s="128"/>
      <c r="H222" s="128"/>
      <c r="I222" s="134"/>
      <c r="J222" s="133"/>
      <c r="K222" s="128"/>
      <c r="L222" s="128">
        <f>MONTH(FSC_Coupon[[#This Row],[Service Date]])</f>
        <v>1</v>
      </c>
      <c r="M222" s="128">
        <f>YEAR(FSC_Coupon[[#This Row],[Service Date]])</f>
        <v>1900</v>
      </c>
    </row>
    <row r="223" spans="1:13" x14ac:dyDescent="0.45">
      <c r="A223" s="127"/>
      <c r="B223" s="128"/>
      <c r="C223" s="128"/>
      <c r="D223" s="128"/>
      <c r="E223" s="128"/>
      <c r="F223" s="128"/>
      <c r="G223" s="128"/>
      <c r="H223" s="128"/>
      <c r="I223" s="134"/>
      <c r="J223" s="133"/>
      <c r="K223" s="128"/>
      <c r="L223" s="128">
        <f>MONTH(FSC_Coupon[[#This Row],[Service Date]])</f>
        <v>1</v>
      </c>
      <c r="M223" s="128">
        <f>YEAR(FSC_Coupon[[#This Row],[Service Date]])</f>
        <v>1900</v>
      </c>
    </row>
    <row r="224" spans="1:13" x14ac:dyDescent="0.45">
      <c r="A224" s="127"/>
      <c r="B224" s="128"/>
      <c r="C224" s="128"/>
      <c r="D224" s="128"/>
      <c r="E224" s="128"/>
      <c r="F224" s="128"/>
      <c r="G224" s="128"/>
      <c r="H224" s="128"/>
      <c r="I224" s="134"/>
      <c r="J224" s="133"/>
      <c r="K224" s="128"/>
      <c r="L224" s="128">
        <f>MONTH(FSC_Coupon[[#This Row],[Service Date]])</f>
        <v>1</v>
      </c>
      <c r="M224" s="128">
        <f>YEAR(FSC_Coupon[[#This Row],[Service Date]])</f>
        <v>1900</v>
      </c>
    </row>
    <row r="225" spans="1:13" x14ac:dyDescent="0.45">
      <c r="A225" s="127"/>
      <c r="B225" s="128"/>
      <c r="C225" s="128"/>
      <c r="D225" s="128"/>
      <c r="E225" s="128"/>
      <c r="F225" s="128"/>
      <c r="G225" s="128"/>
      <c r="H225" s="128"/>
      <c r="I225" s="134"/>
      <c r="J225" s="133"/>
      <c r="K225" s="128"/>
      <c r="L225" s="128">
        <f>MONTH(FSC_Coupon[[#This Row],[Service Date]])</f>
        <v>1</v>
      </c>
      <c r="M225" s="128">
        <f>YEAR(FSC_Coupon[[#This Row],[Service Date]])</f>
        <v>1900</v>
      </c>
    </row>
    <row r="226" spans="1:13" x14ac:dyDescent="0.45">
      <c r="A226" s="127"/>
      <c r="B226" s="128"/>
      <c r="C226" s="128"/>
      <c r="D226" s="128"/>
      <c r="E226" s="128"/>
      <c r="F226" s="128"/>
      <c r="G226" s="128"/>
      <c r="H226" s="128"/>
      <c r="I226" s="134"/>
      <c r="J226" s="133"/>
      <c r="K226" s="128"/>
      <c r="L226" s="128">
        <f>MONTH(FSC_Coupon[[#This Row],[Service Date]])</f>
        <v>1</v>
      </c>
      <c r="M226" s="128">
        <f>YEAR(FSC_Coupon[[#This Row],[Service Date]])</f>
        <v>1900</v>
      </c>
    </row>
    <row r="227" spans="1:13" x14ac:dyDescent="0.45">
      <c r="A227" s="127"/>
      <c r="B227" s="128"/>
      <c r="C227" s="128"/>
      <c r="D227" s="128"/>
      <c r="E227" s="128"/>
      <c r="F227" s="128"/>
      <c r="G227" s="128"/>
      <c r="H227" s="128"/>
      <c r="I227" s="134"/>
      <c r="J227" s="133"/>
      <c r="K227" s="128"/>
      <c r="L227" s="128">
        <f>MONTH(FSC_Coupon[[#This Row],[Service Date]])</f>
        <v>1</v>
      </c>
      <c r="M227" s="128">
        <f>YEAR(FSC_Coupon[[#This Row],[Service Date]])</f>
        <v>1900</v>
      </c>
    </row>
    <row r="228" spans="1:13" x14ac:dyDescent="0.45">
      <c r="A228" s="127"/>
      <c r="B228" s="128"/>
      <c r="C228" s="128"/>
      <c r="D228" s="128"/>
      <c r="E228" s="128"/>
      <c r="F228" s="128"/>
      <c r="G228" s="128"/>
      <c r="H228" s="128"/>
      <c r="I228" s="134"/>
      <c r="J228" s="133"/>
      <c r="K228" s="128"/>
      <c r="L228" s="128">
        <f>MONTH(FSC_Coupon[[#This Row],[Service Date]])</f>
        <v>1</v>
      </c>
      <c r="M228" s="128">
        <f>YEAR(FSC_Coupon[[#This Row],[Service Date]])</f>
        <v>1900</v>
      </c>
    </row>
    <row r="229" spans="1:13" x14ac:dyDescent="0.45">
      <c r="A229" s="127"/>
      <c r="B229" s="128"/>
      <c r="C229" s="128"/>
      <c r="D229" s="128"/>
      <c r="E229" s="128"/>
      <c r="F229" s="128"/>
      <c r="G229" s="128"/>
      <c r="H229" s="128"/>
      <c r="I229" s="134"/>
      <c r="J229" s="133"/>
      <c r="K229" s="128"/>
      <c r="L229" s="128">
        <f>MONTH(FSC_Coupon[[#This Row],[Service Date]])</f>
        <v>1</v>
      </c>
      <c r="M229" s="128">
        <f>YEAR(FSC_Coupon[[#This Row],[Service Date]])</f>
        <v>1900</v>
      </c>
    </row>
    <row r="230" spans="1:13" x14ac:dyDescent="0.45">
      <c r="A230" s="127"/>
      <c r="B230" s="128"/>
      <c r="C230" s="128"/>
      <c r="D230" s="128"/>
      <c r="E230" s="128"/>
      <c r="F230" s="128"/>
      <c r="G230" s="128"/>
      <c r="H230" s="128"/>
      <c r="I230" s="134"/>
      <c r="J230" s="133"/>
      <c r="K230" s="128"/>
      <c r="L230" s="128">
        <f>MONTH(FSC_Coupon[[#This Row],[Service Date]])</f>
        <v>1</v>
      </c>
      <c r="M230" s="128">
        <f>YEAR(FSC_Coupon[[#This Row],[Service Date]])</f>
        <v>1900</v>
      </c>
    </row>
    <row r="231" spans="1:13" x14ac:dyDescent="0.45">
      <c r="A231" s="127"/>
      <c r="B231" s="128"/>
      <c r="C231" s="128"/>
      <c r="D231" s="128"/>
      <c r="E231" s="128"/>
      <c r="F231" s="128"/>
      <c r="G231" s="128"/>
      <c r="H231" s="128"/>
      <c r="I231" s="134"/>
      <c r="J231" s="133"/>
      <c r="K231" s="128"/>
      <c r="L231" s="128">
        <f>MONTH(FSC_Coupon[[#This Row],[Service Date]])</f>
        <v>1</v>
      </c>
      <c r="M231" s="128">
        <f>YEAR(FSC_Coupon[[#This Row],[Service Date]])</f>
        <v>1900</v>
      </c>
    </row>
    <row r="232" spans="1:13" x14ac:dyDescent="0.45">
      <c r="A232" s="127"/>
      <c r="B232" s="128"/>
      <c r="C232" s="128"/>
      <c r="D232" s="128"/>
      <c r="E232" s="128"/>
      <c r="F232" s="128"/>
      <c r="G232" s="128"/>
      <c r="H232" s="128"/>
      <c r="I232" s="134"/>
      <c r="J232" s="133"/>
      <c r="K232" s="128"/>
      <c r="L232" s="128">
        <f>MONTH(FSC_Coupon[[#This Row],[Service Date]])</f>
        <v>1</v>
      </c>
      <c r="M232" s="128">
        <f>YEAR(FSC_Coupon[[#This Row],[Service Date]])</f>
        <v>1900</v>
      </c>
    </row>
    <row r="233" spans="1:13" x14ac:dyDescent="0.45">
      <c r="A233" s="127"/>
      <c r="B233" s="128"/>
      <c r="C233" s="128"/>
      <c r="D233" s="128"/>
      <c r="E233" s="128"/>
      <c r="F233" s="128"/>
      <c r="G233" s="128"/>
      <c r="H233" s="128"/>
      <c r="I233" s="134"/>
      <c r="J233" s="133"/>
      <c r="K233" s="128"/>
      <c r="L233" s="128">
        <f>MONTH(FSC_Coupon[[#This Row],[Service Date]])</f>
        <v>1</v>
      </c>
      <c r="M233" s="128">
        <f>YEAR(FSC_Coupon[[#This Row],[Service Date]])</f>
        <v>1900</v>
      </c>
    </row>
    <row r="234" spans="1:13" x14ac:dyDescent="0.45">
      <c r="A234" s="127"/>
      <c r="B234" s="128"/>
      <c r="C234" s="128"/>
      <c r="D234" s="128"/>
      <c r="E234" s="128"/>
      <c r="F234" s="128"/>
      <c r="G234" s="128"/>
      <c r="H234" s="128"/>
      <c r="I234" s="134"/>
      <c r="J234" s="133"/>
      <c r="K234" s="128"/>
      <c r="L234" s="128">
        <f>MONTH(FSC_Coupon[[#This Row],[Service Date]])</f>
        <v>1</v>
      </c>
      <c r="M234" s="128">
        <f>YEAR(FSC_Coupon[[#This Row],[Service Date]])</f>
        <v>1900</v>
      </c>
    </row>
    <row r="235" spans="1:13" x14ac:dyDescent="0.45">
      <c r="A235" s="127"/>
      <c r="B235" s="128"/>
      <c r="C235" s="128"/>
      <c r="D235" s="128"/>
      <c r="E235" s="128"/>
      <c r="F235" s="128"/>
      <c r="G235" s="128"/>
      <c r="H235" s="128"/>
      <c r="I235" s="134"/>
      <c r="J235" s="133"/>
      <c r="K235" s="128"/>
      <c r="L235" s="128">
        <f>MONTH(FSC_Coupon[[#This Row],[Service Date]])</f>
        <v>1</v>
      </c>
      <c r="M235" s="128">
        <f>YEAR(FSC_Coupon[[#This Row],[Service Date]])</f>
        <v>1900</v>
      </c>
    </row>
    <row r="236" spans="1:13" x14ac:dyDescent="0.45">
      <c r="A236" s="127"/>
      <c r="B236" s="128"/>
      <c r="C236" s="128"/>
      <c r="D236" s="128"/>
      <c r="E236" s="128"/>
      <c r="F236" s="128"/>
      <c r="G236" s="128"/>
      <c r="H236" s="128"/>
      <c r="I236" s="134"/>
      <c r="J236" s="133"/>
      <c r="K236" s="128"/>
      <c r="L236" s="128">
        <f>MONTH(FSC_Coupon[[#This Row],[Service Date]])</f>
        <v>1</v>
      </c>
      <c r="M236" s="128">
        <f>YEAR(FSC_Coupon[[#This Row],[Service Date]])</f>
        <v>1900</v>
      </c>
    </row>
    <row r="237" spans="1:13" x14ac:dyDescent="0.45">
      <c r="A237" s="127"/>
      <c r="B237" s="128"/>
      <c r="C237" s="128"/>
      <c r="D237" s="128"/>
      <c r="E237" s="128"/>
      <c r="F237" s="128"/>
      <c r="G237" s="128"/>
      <c r="H237" s="128"/>
      <c r="I237" s="134"/>
      <c r="J237" s="133"/>
      <c r="K237" s="128"/>
      <c r="L237" s="128">
        <f>MONTH(FSC_Coupon[[#This Row],[Service Date]])</f>
        <v>1</v>
      </c>
      <c r="M237" s="128">
        <f>YEAR(FSC_Coupon[[#This Row],[Service Date]])</f>
        <v>1900</v>
      </c>
    </row>
    <row r="238" spans="1:13" x14ac:dyDescent="0.45">
      <c r="A238" s="127"/>
      <c r="B238" s="128"/>
      <c r="C238" s="128"/>
      <c r="D238" s="128"/>
      <c r="E238" s="128"/>
      <c r="F238" s="128"/>
      <c r="G238" s="128"/>
      <c r="H238" s="128"/>
      <c r="I238" s="134"/>
      <c r="J238" s="133"/>
      <c r="K238" s="128"/>
      <c r="L238" s="128">
        <f>MONTH(FSC_Coupon[[#This Row],[Service Date]])</f>
        <v>1</v>
      </c>
      <c r="M238" s="128">
        <f>YEAR(FSC_Coupon[[#This Row],[Service Date]])</f>
        <v>1900</v>
      </c>
    </row>
    <row r="239" spans="1:13" x14ac:dyDescent="0.45">
      <c r="A239" s="127"/>
      <c r="B239" s="128"/>
      <c r="C239" s="128"/>
      <c r="D239" s="128"/>
      <c r="E239" s="128"/>
      <c r="F239" s="128"/>
      <c r="G239" s="128"/>
      <c r="H239" s="128"/>
      <c r="I239" s="134"/>
      <c r="J239" s="133"/>
      <c r="K239" s="128"/>
      <c r="L239" s="128">
        <f>MONTH(FSC_Coupon[[#This Row],[Service Date]])</f>
        <v>1</v>
      </c>
      <c r="M239" s="128">
        <f>YEAR(FSC_Coupon[[#This Row],[Service Date]])</f>
        <v>1900</v>
      </c>
    </row>
    <row r="240" spans="1:13" x14ac:dyDescent="0.45">
      <c r="A240" s="127"/>
      <c r="B240" s="128"/>
      <c r="C240" s="128"/>
      <c r="D240" s="128"/>
      <c r="E240" s="128"/>
      <c r="F240" s="128"/>
      <c r="G240" s="128"/>
      <c r="H240" s="128"/>
      <c r="I240" s="134"/>
      <c r="J240" s="133"/>
      <c r="K240" s="128"/>
      <c r="L240" s="128">
        <f>MONTH(FSC_Coupon[[#This Row],[Service Date]])</f>
        <v>1</v>
      </c>
      <c r="M240" s="128">
        <f>YEAR(FSC_Coupon[[#This Row],[Service Date]])</f>
        <v>1900</v>
      </c>
    </row>
    <row r="241" spans="1:13" x14ac:dyDescent="0.45">
      <c r="A241" s="127"/>
      <c r="B241" s="128"/>
      <c r="C241" s="128"/>
      <c r="D241" s="128"/>
      <c r="E241" s="128"/>
      <c r="F241" s="128"/>
      <c r="G241" s="128"/>
      <c r="H241" s="128"/>
      <c r="I241" s="134"/>
      <c r="J241" s="133"/>
      <c r="K241" s="128"/>
      <c r="L241" s="128">
        <f>MONTH(FSC_Coupon[[#This Row],[Service Date]])</f>
        <v>1</v>
      </c>
      <c r="M241" s="128">
        <f>YEAR(FSC_Coupon[[#This Row],[Service Date]])</f>
        <v>1900</v>
      </c>
    </row>
    <row r="242" spans="1:13" x14ac:dyDescent="0.45">
      <c r="A242" s="127"/>
      <c r="B242" s="128"/>
      <c r="C242" s="128"/>
      <c r="D242" s="128"/>
      <c r="E242" s="128"/>
      <c r="F242" s="128"/>
      <c r="G242" s="128"/>
      <c r="H242" s="128"/>
      <c r="I242" s="134"/>
      <c r="J242" s="133"/>
      <c r="K242" s="128"/>
      <c r="L242" s="128">
        <f>MONTH(FSC_Coupon[[#This Row],[Service Date]])</f>
        <v>1</v>
      </c>
      <c r="M242" s="128">
        <f>YEAR(FSC_Coupon[[#This Row],[Service Date]])</f>
        <v>1900</v>
      </c>
    </row>
    <row r="243" spans="1:13" x14ac:dyDescent="0.45">
      <c r="A243" s="127"/>
      <c r="B243" s="128"/>
      <c r="C243" s="128"/>
      <c r="D243" s="128"/>
      <c r="E243" s="128"/>
      <c r="F243" s="128"/>
      <c r="G243" s="128"/>
      <c r="H243" s="128"/>
      <c r="I243" s="134"/>
      <c r="J243" s="133"/>
      <c r="K243" s="128"/>
      <c r="L243" s="128">
        <f>MONTH(FSC_Coupon[[#This Row],[Service Date]])</f>
        <v>1</v>
      </c>
      <c r="M243" s="128">
        <f>YEAR(FSC_Coupon[[#This Row],[Service Date]])</f>
        <v>1900</v>
      </c>
    </row>
    <row r="244" spans="1:13" x14ac:dyDescent="0.45">
      <c r="A244" s="127"/>
      <c r="B244" s="128"/>
      <c r="C244" s="128"/>
      <c r="D244" s="128"/>
      <c r="E244" s="128"/>
      <c r="F244" s="128"/>
      <c r="G244" s="128"/>
      <c r="H244" s="128"/>
      <c r="I244" s="134"/>
      <c r="J244" s="133"/>
      <c r="K244" s="128"/>
      <c r="L244" s="128">
        <f>MONTH(FSC_Coupon[[#This Row],[Service Date]])</f>
        <v>1</v>
      </c>
      <c r="M244" s="128">
        <f>YEAR(FSC_Coupon[[#This Row],[Service Date]])</f>
        <v>1900</v>
      </c>
    </row>
    <row r="245" spans="1:13" x14ac:dyDescent="0.45">
      <c r="A245" s="127"/>
      <c r="B245" s="128"/>
      <c r="C245" s="128"/>
      <c r="D245" s="128"/>
      <c r="E245" s="128"/>
      <c r="F245" s="128"/>
      <c r="G245" s="128"/>
      <c r="H245" s="128"/>
      <c r="I245" s="134"/>
      <c r="J245" s="133"/>
      <c r="K245" s="128"/>
      <c r="L245" s="128">
        <f>MONTH(FSC_Coupon[[#This Row],[Service Date]])</f>
        <v>1</v>
      </c>
      <c r="M245" s="128">
        <f>YEAR(FSC_Coupon[[#This Row],[Service Date]])</f>
        <v>1900</v>
      </c>
    </row>
    <row r="246" spans="1:13" x14ac:dyDescent="0.45">
      <c r="A246" s="127"/>
      <c r="B246" s="128"/>
      <c r="C246" s="128"/>
      <c r="D246" s="128"/>
      <c r="E246" s="128"/>
      <c r="F246" s="128"/>
      <c r="G246" s="128"/>
      <c r="H246" s="128"/>
      <c r="I246" s="134"/>
      <c r="J246" s="133"/>
      <c r="K246" s="128"/>
      <c r="L246" s="128">
        <f>MONTH(FSC_Coupon[[#This Row],[Service Date]])</f>
        <v>1</v>
      </c>
      <c r="M246" s="128">
        <f>YEAR(FSC_Coupon[[#This Row],[Service Date]])</f>
        <v>1900</v>
      </c>
    </row>
    <row r="247" spans="1:13" x14ac:dyDescent="0.45">
      <c r="A247" s="127"/>
      <c r="B247" s="128"/>
      <c r="C247" s="128"/>
      <c r="D247" s="128"/>
      <c r="E247" s="128"/>
      <c r="F247" s="128"/>
      <c r="G247" s="128"/>
      <c r="H247" s="128"/>
      <c r="I247" s="134"/>
      <c r="J247" s="133"/>
      <c r="K247" s="128"/>
      <c r="L247" s="128">
        <f>MONTH(FSC_Coupon[[#This Row],[Service Date]])</f>
        <v>1</v>
      </c>
      <c r="M247" s="128">
        <f>YEAR(FSC_Coupon[[#This Row],[Service Date]])</f>
        <v>1900</v>
      </c>
    </row>
    <row r="248" spans="1:13" x14ac:dyDescent="0.45">
      <c r="A248" s="127"/>
      <c r="B248" s="128"/>
      <c r="C248" s="128"/>
      <c r="D248" s="128"/>
      <c r="E248" s="128"/>
      <c r="F248" s="128"/>
      <c r="G248" s="128"/>
      <c r="H248" s="128"/>
      <c r="I248" s="134"/>
      <c r="J248" s="133"/>
      <c r="K248" s="128"/>
      <c r="L248" s="128">
        <f>MONTH(FSC_Coupon[[#This Row],[Service Date]])</f>
        <v>1</v>
      </c>
      <c r="M248" s="128">
        <f>YEAR(FSC_Coupon[[#This Row],[Service Date]])</f>
        <v>1900</v>
      </c>
    </row>
    <row r="249" spans="1:13" x14ac:dyDescent="0.45">
      <c r="A249" s="127"/>
      <c r="B249" s="128"/>
      <c r="C249" s="128"/>
      <c r="D249" s="128"/>
      <c r="E249" s="128"/>
      <c r="F249" s="128"/>
      <c r="G249" s="128"/>
      <c r="H249" s="128"/>
      <c r="I249" s="134"/>
      <c r="J249" s="133"/>
      <c r="K249" s="128"/>
      <c r="L249" s="128">
        <f>MONTH(FSC_Coupon[[#This Row],[Service Date]])</f>
        <v>1</v>
      </c>
      <c r="M249" s="128">
        <f>YEAR(FSC_Coupon[[#This Row],[Service Date]])</f>
        <v>1900</v>
      </c>
    </row>
    <row r="250" spans="1:13" x14ac:dyDescent="0.45">
      <c r="A250" s="127"/>
      <c r="B250" s="128"/>
      <c r="C250" s="128"/>
      <c r="D250" s="128"/>
      <c r="E250" s="128"/>
      <c r="F250" s="128"/>
      <c r="G250" s="128"/>
      <c r="H250" s="128"/>
      <c r="I250" s="134"/>
      <c r="J250" s="133"/>
      <c r="K250" s="128"/>
      <c r="L250" s="128">
        <f>MONTH(FSC_Coupon[[#This Row],[Service Date]])</f>
        <v>1</v>
      </c>
      <c r="M250" s="128">
        <f>YEAR(FSC_Coupon[[#This Row],[Service Date]])</f>
        <v>1900</v>
      </c>
    </row>
    <row r="251" spans="1:13" x14ac:dyDescent="0.45">
      <c r="A251" s="127"/>
      <c r="B251" s="128"/>
      <c r="C251" s="128"/>
      <c r="D251" s="128"/>
      <c r="E251" s="128"/>
      <c r="F251" s="128"/>
      <c r="G251" s="128"/>
      <c r="H251" s="128"/>
      <c r="I251" s="134"/>
      <c r="J251" s="133"/>
      <c r="K251" s="128"/>
      <c r="L251" s="128">
        <f>MONTH(FSC_Coupon[[#This Row],[Service Date]])</f>
        <v>1</v>
      </c>
      <c r="M251" s="128">
        <f>YEAR(FSC_Coupon[[#This Row],[Service Date]])</f>
        <v>1900</v>
      </c>
    </row>
    <row r="252" spans="1:13" x14ac:dyDescent="0.45">
      <c r="A252" s="127"/>
      <c r="B252" s="128"/>
      <c r="C252" s="128"/>
      <c r="D252" s="128"/>
      <c r="E252" s="128"/>
      <c r="F252" s="128"/>
      <c r="G252" s="128"/>
      <c r="H252" s="128"/>
      <c r="I252" s="134"/>
      <c r="J252" s="133"/>
      <c r="K252" s="128"/>
      <c r="L252" s="128">
        <f>MONTH(FSC_Coupon[[#This Row],[Service Date]])</f>
        <v>1</v>
      </c>
      <c r="M252" s="128">
        <f>YEAR(FSC_Coupon[[#This Row],[Service Date]])</f>
        <v>1900</v>
      </c>
    </row>
    <row r="253" spans="1:13" x14ac:dyDescent="0.45">
      <c r="A253" s="127"/>
      <c r="B253" s="128"/>
      <c r="C253" s="128"/>
      <c r="D253" s="128"/>
      <c r="E253" s="128"/>
      <c r="F253" s="128"/>
      <c r="G253" s="128"/>
      <c r="H253" s="128"/>
      <c r="I253" s="134"/>
      <c r="J253" s="133"/>
      <c r="K253" s="128"/>
      <c r="L253" s="128">
        <f>MONTH(FSC_Coupon[[#This Row],[Service Date]])</f>
        <v>1</v>
      </c>
      <c r="M253" s="128">
        <f>YEAR(FSC_Coupon[[#This Row],[Service Date]])</f>
        <v>1900</v>
      </c>
    </row>
    <row r="254" spans="1:13" x14ac:dyDescent="0.45">
      <c r="A254" s="127"/>
      <c r="B254" s="128"/>
      <c r="C254" s="128"/>
      <c r="D254" s="128"/>
      <c r="E254" s="128"/>
      <c r="F254" s="128"/>
      <c r="G254" s="128"/>
      <c r="H254" s="128"/>
      <c r="I254" s="134"/>
      <c r="J254" s="133"/>
      <c r="K254" s="128"/>
      <c r="L254" s="128">
        <f>MONTH(FSC_Coupon[[#This Row],[Service Date]])</f>
        <v>1</v>
      </c>
      <c r="M254" s="128">
        <f>YEAR(FSC_Coupon[[#This Row],[Service Date]])</f>
        <v>1900</v>
      </c>
    </row>
    <row r="255" spans="1:13" x14ac:dyDescent="0.45">
      <c r="A255" s="127"/>
      <c r="B255" s="128"/>
      <c r="C255" s="128"/>
      <c r="D255" s="128"/>
      <c r="E255" s="128"/>
      <c r="F255" s="128"/>
      <c r="G255" s="128"/>
      <c r="H255" s="128"/>
      <c r="I255" s="134"/>
      <c r="J255" s="133"/>
      <c r="K255" s="128"/>
      <c r="L255" s="128">
        <f>MONTH(FSC_Coupon[[#This Row],[Service Date]])</f>
        <v>1</v>
      </c>
      <c r="M255" s="128">
        <f>YEAR(FSC_Coupon[[#This Row],[Service Date]])</f>
        <v>1900</v>
      </c>
    </row>
    <row r="256" spans="1:13" x14ac:dyDescent="0.45">
      <c r="A256" s="127"/>
      <c r="B256" s="128"/>
      <c r="C256" s="128"/>
      <c r="D256" s="128"/>
      <c r="E256" s="128"/>
      <c r="F256" s="128"/>
      <c r="G256" s="128"/>
      <c r="H256" s="128"/>
      <c r="I256" s="134"/>
      <c r="J256" s="133"/>
      <c r="K256" s="128"/>
      <c r="L256" s="128">
        <f>MONTH(FSC_Coupon[[#This Row],[Service Date]])</f>
        <v>1</v>
      </c>
      <c r="M256" s="128">
        <f>YEAR(FSC_Coupon[[#This Row],[Service Date]])</f>
        <v>1900</v>
      </c>
    </row>
    <row r="257" spans="1:13" x14ac:dyDescent="0.45">
      <c r="A257" s="127"/>
      <c r="B257" s="128"/>
      <c r="C257" s="128"/>
      <c r="D257" s="128"/>
      <c r="E257" s="128"/>
      <c r="F257" s="128"/>
      <c r="G257" s="128"/>
      <c r="H257" s="128"/>
      <c r="I257" s="134"/>
      <c r="J257" s="133"/>
      <c r="K257" s="128"/>
      <c r="L257" s="128">
        <f>MONTH(FSC_Coupon[[#This Row],[Service Date]])</f>
        <v>1</v>
      </c>
      <c r="M257" s="128">
        <f>YEAR(FSC_Coupon[[#This Row],[Service Date]])</f>
        <v>1900</v>
      </c>
    </row>
    <row r="258" spans="1:13" x14ac:dyDescent="0.45">
      <c r="A258" s="127"/>
      <c r="B258" s="128"/>
      <c r="C258" s="128"/>
      <c r="D258" s="128"/>
      <c r="E258" s="128"/>
      <c r="F258" s="128"/>
      <c r="G258" s="128"/>
      <c r="H258" s="128"/>
      <c r="I258" s="134"/>
      <c r="J258" s="133"/>
      <c r="K258" s="128"/>
      <c r="L258" s="128">
        <f>MONTH(FSC_Coupon[[#This Row],[Service Date]])</f>
        <v>1</v>
      </c>
      <c r="M258" s="128">
        <f>YEAR(FSC_Coupon[[#This Row],[Service Date]])</f>
        <v>1900</v>
      </c>
    </row>
    <row r="259" spans="1:13" x14ac:dyDescent="0.45">
      <c r="A259" s="127"/>
      <c r="B259" s="128"/>
      <c r="C259" s="128"/>
      <c r="D259" s="128"/>
      <c r="E259" s="128"/>
      <c r="F259" s="128"/>
      <c r="G259" s="128"/>
      <c r="H259" s="128"/>
      <c r="I259" s="134"/>
      <c r="J259" s="133"/>
      <c r="K259" s="128"/>
      <c r="L259" s="128">
        <f>MONTH(FSC_Coupon[[#This Row],[Service Date]])</f>
        <v>1</v>
      </c>
      <c r="M259" s="128">
        <f>YEAR(FSC_Coupon[[#This Row],[Service Date]])</f>
        <v>1900</v>
      </c>
    </row>
    <row r="260" spans="1:13" x14ac:dyDescent="0.45">
      <c r="A260" s="127"/>
      <c r="B260" s="128"/>
      <c r="C260" s="128"/>
      <c r="D260" s="128"/>
      <c r="E260" s="128"/>
      <c r="F260" s="128"/>
      <c r="G260" s="128"/>
      <c r="H260" s="128"/>
      <c r="I260" s="134"/>
      <c r="J260" s="133"/>
      <c r="K260" s="128"/>
      <c r="L260" s="128">
        <f>MONTH(FSC_Coupon[[#This Row],[Service Date]])</f>
        <v>1</v>
      </c>
      <c r="M260" s="128">
        <f>YEAR(FSC_Coupon[[#This Row],[Service Date]])</f>
        <v>1900</v>
      </c>
    </row>
    <row r="261" spans="1:13" x14ac:dyDescent="0.45">
      <c r="A261" s="127"/>
      <c r="B261" s="128"/>
      <c r="C261" s="128"/>
      <c r="D261" s="128"/>
      <c r="E261" s="128"/>
      <c r="F261" s="128"/>
      <c r="G261" s="128"/>
      <c r="H261" s="128"/>
      <c r="I261" s="134"/>
      <c r="J261" s="133"/>
      <c r="K261" s="128"/>
      <c r="L261" s="128">
        <f>MONTH(FSC_Coupon[[#This Row],[Service Date]])</f>
        <v>1</v>
      </c>
      <c r="M261" s="128">
        <f>YEAR(FSC_Coupon[[#This Row],[Service Date]])</f>
        <v>1900</v>
      </c>
    </row>
    <row r="262" spans="1:13" x14ac:dyDescent="0.45">
      <c r="A262" s="127"/>
      <c r="B262" s="128"/>
      <c r="C262" s="128"/>
      <c r="D262" s="128"/>
      <c r="E262" s="128"/>
      <c r="F262" s="128"/>
      <c r="G262" s="128"/>
      <c r="H262" s="128"/>
      <c r="I262" s="134"/>
      <c r="J262" s="133"/>
      <c r="K262" s="128"/>
      <c r="L262" s="128">
        <f>MONTH(FSC_Coupon[[#This Row],[Service Date]])</f>
        <v>1</v>
      </c>
      <c r="M262" s="128">
        <f>YEAR(FSC_Coupon[[#This Row],[Service Date]])</f>
        <v>1900</v>
      </c>
    </row>
    <row r="263" spans="1:13" x14ac:dyDescent="0.45">
      <c r="A263" s="127"/>
      <c r="B263" s="128"/>
      <c r="C263" s="128"/>
      <c r="D263" s="128"/>
      <c r="E263" s="128"/>
      <c r="F263" s="128"/>
      <c r="G263" s="128"/>
      <c r="H263" s="128"/>
      <c r="I263" s="134"/>
      <c r="J263" s="133"/>
      <c r="K263" s="128"/>
      <c r="L263" s="128">
        <f>MONTH(FSC_Coupon[[#This Row],[Service Date]])</f>
        <v>1</v>
      </c>
      <c r="M263" s="128">
        <f>YEAR(FSC_Coupon[[#This Row],[Service Date]])</f>
        <v>1900</v>
      </c>
    </row>
    <row r="264" spans="1:13" x14ac:dyDescent="0.45">
      <c r="A264" s="127"/>
      <c r="B264" s="128"/>
      <c r="C264" s="128"/>
      <c r="D264" s="128"/>
      <c r="E264" s="128"/>
      <c r="F264" s="128"/>
      <c r="G264" s="128"/>
      <c r="H264" s="128"/>
      <c r="I264" s="134"/>
      <c r="J264" s="133"/>
      <c r="K264" s="128"/>
      <c r="L264" s="128">
        <f>MONTH(FSC_Coupon[[#This Row],[Service Date]])</f>
        <v>1</v>
      </c>
      <c r="M264" s="128">
        <f>YEAR(FSC_Coupon[[#This Row],[Service Date]])</f>
        <v>1900</v>
      </c>
    </row>
    <row r="265" spans="1:13" x14ac:dyDescent="0.45">
      <c r="A265" s="127"/>
      <c r="B265" s="128"/>
      <c r="C265" s="128"/>
      <c r="D265" s="128"/>
      <c r="E265" s="128"/>
      <c r="F265" s="128"/>
      <c r="G265" s="128"/>
      <c r="H265" s="128"/>
      <c r="I265" s="134"/>
      <c r="J265" s="133"/>
      <c r="K265" s="128"/>
      <c r="L265" s="128">
        <f>MONTH(FSC_Coupon[[#This Row],[Service Date]])</f>
        <v>1</v>
      </c>
      <c r="M265" s="128">
        <f>YEAR(FSC_Coupon[[#This Row],[Service Date]])</f>
        <v>1900</v>
      </c>
    </row>
    <row r="266" spans="1:13" x14ac:dyDescent="0.45">
      <c r="A266" s="127"/>
      <c r="B266" s="128"/>
      <c r="C266" s="128"/>
      <c r="D266" s="128"/>
      <c r="E266" s="128"/>
      <c r="F266" s="128"/>
      <c r="G266" s="128"/>
      <c r="H266" s="128"/>
      <c r="I266" s="134"/>
      <c r="J266" s="133"/>
      <c r="K266" s="128"/>
      <c r="L266" s="128">
        <f>MONTH(FSC_Coupon[[#This Row],[Service Date]])</f>
        <v>1</v>
      </c>
      <c r="M266" s="128">
        <f>YEAR(FSC_Coupon[[#This Row],[Service Date]])</f>
        <v>1900</v>
      </c>
    </row>
    <row r="267" spans="1:13" x14ac:dyDescent="0.45">
      <c r="A267" s="127"/>
      <c r="B267" s="128"/>
      <c r="C267" s="128"/>
      <c r="D267" s="128"/>
      <c r="E267" s="128"/>
      <c r="F267" s="128"/>
      <c r="G267" s="128"/>
      <c r="H267" s="128"/>
      <c r="I267" s="134"/>
      <c r="J267" s="133"/>
      <c r="K267" s="128"/>
      <c r="L267" s="128">
        <f>MONTH(FSC_Coupon[[#This Row],[Service Date]])</f>
        <v>1</v>
      </c>
      <c r="M267" s="128">
        <f>YEAR(FSC_Coupon[[#This Row],[Service Date]])</f>
        <v>1900</v>
      </c>
    </row>
    <row r="268" spans="1:13" x14ac:dyDescent="0.45">
      <c r="A268" s="127"/>
      <c r="B268" s="128"/>
      <c r="C268" s="128"/>
      <c r="D268" s="128"/>
      <c r="E268" s="128"/>
      <c r="F268" s="128"/>
      <c r="G268" s="128"/>
      <c r="H268" s="128"/>
      <c r="I268" s="134"/>
      <c r="J268" s="133"/>
      <c r="K268" s="128"/>
      <c r="L268" s="128">
        <f>MONTH(FSC_Coupon[[#This Row],[Service Date]])</f>
        <v>1</v>
      </c>
      <c r="M268" s="128">
        <f>YEAR(FSC_Coupon[[#This Row],[Service Date]])</f>
        <v>1900</v>
      </c>
    </row>
    <row r="269" spans="1:13" x14ac:dyDescent="0.45">
      <c r="A269" s="127"/>
      <c r="B269" s="128"/>
      <c r="C269" s="128"/>
      <c r="D269" s="128"/>
      <c r="E269" s="128"/>
      <c r="F269" s="128"/>
      <c r="G269" s="128"/>
      <c r="H269" s="128"/>
      <c r="I269" s="134"/>
      <c r="J269" s="133"/>
      <c r="K269" s="128"/>
      <c r="L269" s="128">
        <f>MONTH(FSC_Coupon[[#This Row],[Service Date]])</f>
        <v>1</v>
      </c>
      <c r="M269" s="128">
        <f>YEAR(FSC_Coupon[[#This Row],[Service Date]])</f>
        <v>1900</v>
      </c>
    </row>
    <row r="270" spans="1:13" x14ac:dyDescent="0.45">
      <c r="A270" s="127"/>
      <c r="B270" s="128"/>
      <c r="C270" s="128"/>
      <c r="D270" s="128"/>
      <c r="E270" s="128"/>
      <c r="F270" s="128"/>
      <c r="G270" s="128"/>
      <c r="H270" s="128"/>
      <c r="I270" s="134"/>
      <c r="J270" s="133"/>
      <c r="K270" s="128"/>
      <c r="L270" s="128">
        <f>MONTH(FSC_Coupon[[#This Row],[Service Date]])</f>
        <v>1</v>
      </c>
      <c r="M270" s="128">
        <f>YEAR(FSC_Coupon[[#This Row],[Service Date]])</f>
        <v>1900</v>
      </c>
    </row>
    <row r="271" spans="1:13" x14ac:dyDescent="0.45">
      <c r="A271" s="127"/>
      <c r="B271" s="128"/>
      <c r="C271" s="128"/>
      <c r="D271" s="128"/>
      <c r="E271" s="128"/>
      <c r="F271" s="128"/>
      <c r="G271" s="128"/>
      <c r="H271" s="128"/>
      <c r="I271" s="134"/>
      <c r="J271" s="133"/>
      <c r="K271" s="128"/>
      <c r="L271" s="128">
        <f>MONTH(FSC_Coupon[[#This Row],[Service Date]])</f>
        <v>1</v>
      </c>
      <c r="M271" s="128">
        <f>YEAR(FSC_Coupon[[#This Row],[Service Date]])</f>
        <v>1900</v>
      </c>
    </row>
    <row r="272" spans="1:13" x14ac:dyDescent="0.45">
      <c r="A272" s="127"/>
      <c r="B272" s="128"/>
      <c r="C272" s="128"/>
      <c r="D272" s="128"/>
      <c r="E272" s="128"/>
      <c r="F272" s="128"/>
      <c r="G272" s="128"/>
      <c r="H272" s="128"/>
      <c r="I272" s="134"/>
      <c r="J272" s="133"/>
      <c r="K272" s="128"/>
      <c r="L272" s="128">
        <f>MONTH(FSC_Coupon[[#This Row],[Service Date]])</f>
        <v>1</v>
      </c>
      <c r="M272" s="128">
        <f>YEAR(FSC_Coupon[[#This Row],[Service Date]])</f>
        <v>1900</v>
      </c>
    </row>
    <row r="273" spans="1:13" x14ac:dyDescent="0.45">
      <c r="A273" s="127"/>
      <c r="B273" s="128"/>
      <c r="C273" s="128"/>
      <c r="D273" s="128"/>
      <c r="E273" s="128"/>
      <c r="F273" s="128"/>
      <c r="G273" s="128"/>
      <c r="H273" s="128"/>
      <c r="I273" s="134"/>
      <c r="J273" s="133"/>
      <c r="K273" s="128"/>
      <c r="L273" s="128">
        <f>MONTH(FSC_Coupon[[#This Row],[Service Date]])</f>
        <v>1</v>
      </c>
      <c r="M273" s="128">
        <f>YEAR(FSC_Coupon[[#This Row],[Service Date]])</f>
        <v>1900</v>
      </c>
    </row>
    <row r="274" spans="1:13" x14ac:dyDescent="0.45">
      <c r="A274" s="127"/>
      <c r="B274" s="128"/>
      <c r="C274" s="128"/>
      <c r="D274" s="128"/>
      <c r="E274" s="128"/>
      <c r="F274" s="128"/>
      <c r="G274" s="128"/>
      <c r="H274" s="128"/>
      <c r="I274" s="134"/>
      <c r="J274" s="133"/>
      <c r="K274" s="128"/>
      <c r="L274" s="128">
        <f>MONTH(FSC_Coupon[[#This Row],[Service Date]])</f>
        <v>1</v>
      </c>
      <c r="M274" s="128">
        <f>YEAR(FSC_Coupon[[#This Row],[Service Date]])</f>
        <v>1900</v>
      </c>
    </row>
    <row r="275" spans="1:13" x14ac:dyDescent="0.45">
      <c r="A275" s="127"/>
      <c r="B275" s="128"/>
      <c r="C275" s="128"/>
      <c r="D275" s="128"/>
      <c r="E275" s="128"/>
      <c r="F275" s="128"/>
      <c r="G275" s="128"/>
      <c r="H275" s="128"/>
      <c r="I275" s="134"/>
      <c r="J275" s="133"/>
      <c r="K275" s="128"/>
      <c r="L275" s="128">
        <f>MONTH(FSC_Coupon[[#This Row],[Service Date]])</f>
        <v>1</v>
      </c>
      <c r="M275" s="128">
        <f>YEAR(FSC_Coupon[[#This Row],[Service Date]])</f>
        <v>1900</v>
      </c>
    </row>
    <row r="276" spans="1:13" x14ac:dyDescent="0.45">
      <c r="A276" s="127"/>
      <c r="B276" s="128"/>
      <c r="C276" s="128"/>
      <c r="D276" s="128"/>
      <c r="E276" s="128"/>
      <c r="F276" s="128"/>
      <c r="G276" s="128"/>
      <c r="H276" s="128"/>
      <c r="I276" s="134"/>
      <c r="J276" s="133"/>
      <c r="K276" s="128"/>
      <c r="L276" s="128">
        <f>MONTH(FSC_Coupon[[#This Row],[Service Date]])</f>
        <v>1</v>
      </c>
      <c r="M276" s="128">
        <f>YEAR(FSC_Coupon[[#This Row],[Service Date]])</f>
        <v>1900</v>
      </c>
    </row>
    <row r="277" spans="1:13" x14ac:dyDescent="0.45">
      <c r="A277" s="127"/>
      <c r="B277" s="128"/>
      <c r="C277" s="128"/>
      <c r="D277" s="128"/>
      <c r="E277" s="128"/>
      <c r="F277" s="128"/>
      <c r="G277" s="128"/>
      <c r="H277" s="128"/>
      <c r="I277" s="134"/>
      <c r="J277" s="133"/>
      <c r="K277" s="128"/>
      <c r="L277" s="128">
        <f>MONTH(FSC_Coupon[[#This Row],[Service Date]])</f>
        <v>1</v>
      </c>
      <c r="M277" s="128">
        <f>YEAR(FSC_Coupon[[#This Row],[Service Date]])</f>
        <v>1900</v>
      </c>
    </row>
    <row r="278" spans="1:13" x14ac:dyDescent="0.45">
      <c r="A278" s="127"/>
      <c r="B278" s="128"/>
      <c r="C278" s="128"/>
      <c r="D278" s="128"/>
      <c r="E278" s="128"/>
      <c r="F278" s="128"/>
      <c r="G278" s="128"/>
      <c r="H278" s="128"/>
      <c r="I278" s="134"/>
      <c r="J278" s="133"/>
      <c r="K278" s="128"/>
      <c r="L278" s="128">
        <f>MONTH(FSC_Coupon[[#This Row],[Service Date]])</f>
        <v>1</v>
      </c>
      <c r="M278" s="128">
        <f>YEAR(FSC_Coupon[[#This Row],[Service Date]])</f>
        <v>1900</v>
      </c>
    </row>
    <row r="279" spans="1:13" x14ac:dyDescent="0.45">
      <c r="A279" s="127"/>
      <c r="B279" s="128"/>
      <c r="C279" s="128"/>
      <c r="D279" s="128"/>
      <c r="E279" s="128"/>
      <c r="F279" s="128"/>
      <c r="G279" s="128"/>
      <c r="H279" s="128"/>
      <c r="I279" s="134"/>
      <c r="J279" s="133"/>
      <c r="K279" s="128"/>
      <c r="L279" s="128">
        <f>MONTH(FSC_Coupon[[#This Row],[Service Date]])</f>
        <v>1</v>
      </c>
      <c r="M279" s="128">
        <f>YEAR(FSC_Coupon[[#This Row],[Service Date]])</f>
        <v>1900</v>
      </c>
    </row>
    <row r="280" spans="1:13" x14ac:dyDescent="0.45">
      <c r="A280" s="127"/>
      <c r="B280" s="128"/>
      <c r="C280" s="128"/>
      <c r="D280" s="128"/>
      <c r="E280" s="128"/>
      <c r="F280" s="128"/>
      <c r="G280" s="128"/>
      <c r="H280" s="128"/>
      <c r="I280" s="134"/>
      <c r="J280" s="133"/>
      <c r="K280" s="128"/>
      <c r="L280" s="128">
        <f>MONTH(FSC_Coupon[[#This Row],[Service Date]])</f>
        <v>1</v>
      </c>
      <c r="M280" s="128">
        <f>YEAR(FSC_Coupon[[#This Row],[Service Date]])</f>
        <v>1900</v>
      </c>
    </row>
    <row r="281" spans="1:13" x14ac:dyDescent="0.45">
      <c r="A281" s="127"/>
      <c r="B281" s="128"/>
      <c r="C281" s="128"/>
      <c r="D281" s="128"/>
      <c r="E281" s="128"/>
      <c r="F281" s="128"/>
      <c r="G281" s="128"/>
      <c r="H281" s="128"/>
      <c r="I281" s="134"/>
      <c r="J281" s="133"/>
      <c r="K281" s="128"/>
      <c r="L281" s="128">
        <f>MONTH(FSC_Coupon[[#This Row],[Service Date]])</f>
        <v>1</v>
      </c>
      <c r="M281" s="128">
        <f>YEAR(FSC_Coupon[[#This Row],[Service Date]])</f>
        <v>1900</v>
      </c>
    </row>
    <row r="282" spans="1:13" x14ac:dyDescent="0.45">
      <c r="A282" s="127"/>
      <c r="B282" s="128"/>
      <c r="C282" s="128"/>
      <c r="D282" s="128"/>
      <c r="E282" s="128"/>
      <c r="F282" s="128"/>
      <c r="G282" s="128"/>
      <c r="H282" s="128"/>
      <c r="I282" s="134"/>
      <c r="J282" s="133"/>
      <c r="K282" s="128"/>
      <c r="L282" s="128">
        <f>MONTH(FSC_Coupon[[#This Row],[Service Date]])</f>
        <v>1</v>
      </c>
      <c r="M282" s="128">
        <f>YEAR(FSC_Coupon[[#This Row],[Service Date]])</f>
        <v>1900</v>
      </c>
    </row>
    <row r="283" spans="1:13" x14ac:dyDescent="0.45">
      <c r="A283" s="127"/>
      <c r="B283" s="128"/>
      <c r="C283" s="128"/>
      <c r="D283" s="128"/>
      <c r="E283" s="128"/>
      <c r="F283" s="128"/>
      <c r="G283" s="128"/>
      <c r="H283" s="128"/>
      <c r="I283" s="134"/>
      <c r="J283" s="133"/>
      <c r="K283" s="128"/>
      <c r="L283" s="128">
        <f>MONTH(FSC_Coupon[[#This Row],[Service Date]])</f>
        <v>1</v>
      </c>
      <c r="M283" s="128">
        <f>YEAR(FSC_Coupon[[#This Row],[Service Date]])</f>
        <v>1900</v>
      </c>
    </row>
    <row r="284" spans="1:13" x14ac:dyDescent="0.45">
      <c r="A284" s="127"/>
      <c r="B284" s="128"/>
      <c r="C284" s="128"/>
      <c r="D284" s="128"/>
      <c r="E284" s="128"/>
      <c r="F284" s="128"/>
      <c r="G284" s="128"/>
      <c r="H284" s="128"/>
      <c r="I284" s="134"/>
      <c r="J284" s="133"/>
      <c r="K284" s="128"/>
      <c r="L284" s="128">
        <f>MONTH(FSC_Coupon[[#This Row],[Service Date]])</f>
        <v>1</v>
      </c>
      <c r="M284" s="128">
        <f>YEAR(FSC_Coupon[[#This Row],[Service Date]])</f>
        <v>1900</v>
      </c>
    </row>
    <row r="285" spans="1:13" x14ac:dyDescent="0.45">
      <c r="A285" s="127"/>
      <c r="B285" s="128"/>
      <c r="C285" s="128"/>
      <c r="D285" s="128"/>
      <c r="E285" s="128"/>
      <c r="F285" s="128"/>
      <c r="G285" s="128"/>
      <c r="H285" s="128"/>
      <c r="I285" s="134"/>
      <c r="J285" s="133"/>
      <c r="K285" s="128"/>
      <c r="L285" s="128">
        <f>MONTH(FSC_Coupon[[#This Row],[Service Date]])</f>
        <v>1</v>
      </c>
      <c r="M285" s="128">
        <f>YEAR(FSC_Coupon[[#This Row],[Service Date]])</f>
        <v>1900</v>
      </c>
    </row>
    <row r="286" spans="1:13" x14ac:dyDescent="0.45">
      <c r="A286" s="127"/>
      <c r="B286" s="128"/>
      <c r="C286" s="128"/>
      <c r="D286" s="128"/>
      <c r="E286" s="128"/>
      <c r="F286" s="128"/>
      <c r="G286" s="128"/>
      <c r="H286" s="128"/>
      <c r="I286" s="134"/>
      <c r="J286" s="133"/>
      <c r="K286" s="128"/>
      <c r="L286" s="128">
        <f>MONTH(FSC_Coupon[[#This Row],[Service Date]])</f>
        <v>1</v>
      </c>
      <c r="M286" s="128">
        <f>YEAR(FSC_Coupon[[#This Row],[Service Date]])</f>
        <v>1900</v>
      </c>
    </row>
    <row r="287" spans="1:13" x14ac:dyDescent="0.45">
      <c r="A287" s="127"/>
      <c r="B287" s="128"/>
      <c r="C287" s="128"/>
      <c r="D287" s="128"/>
      <c r="E287" s="128"/>
      <c r="F287" s="128"/>
      <c r="G287" s="128"/>
      <c r="H287" s="128"/>
      <c r="I287" s="134"/>
      <c r="J287" s="133"/>
      <c r="K287" s="128"/>
      <c r="L287" s="128">
        <f>MONTH(FSC_Coupon[[#This Row],[Service Date]])</f>
        <v>1</v>
      </c>
      <c r="M287" s="128">
        <f>YEAR(FSC_Coupon[[#This Row],[Service Date]])</f>
        <v>1900</v>
      </c>
    </row>
    <row r="288" spans="1:13" x14ac:dyDescent="0.45">
      <c r="A288" s="127"/>
      <c r="B288" s="128"/>
      <c r="C288" s="128"/>
      <c r="D288" s="128"/>
      <c r="E288" s="128"/>
      <c r="F288" s="128"/>
      <c r="G288" s="128"/>
      <c r="H288" s="128"/>
      <c r="I288" s="134"/>
      <c r="J288" s="133"/>
      <c r="K288" s="128"/>
      <c r="L288" s="128">
        <f>MONTH(FSC_Coupon[[#This Row],[Service Date]])</f>
        <v>1</v>
      </c>
      <c r="M288" s="128">
        <f>YEAR(FSC_Coupon[[#This Row],[Service Date]])</f>
        <v>1900</v>
      </c>
    </row>
    <row r="289" spans="1:13" x14ac:dyDescent="0.45">
      <c r="A289" s="127"/>
      <c r="B289" s="128"/>
      <c r="C289" s="128"/>
      <c r="D289" s="128"/>
      <c r="E289" s="128"/>
      <c r="F289" s="128"/>
      <c r="G289" s="128"/>
      <c r="H289" s="128"/>
      <c r="I289" s="134"/>
      <c r="J289" s="133"/>
      <c r="K289" s="128"/>
      <c r="L289" s="128">
        <f>MONTH(FSC_Coupon[[#This Row],[Service Date]])</f>
        <v>1</v>
      </c>
      <c r="M289" s="128">
        <f>YEAR(FSC_Coupon[[#This Row],[Service Date]])</f>
        <v>1900</v>
      </c>
    </row>
    <row r="290" spans="1:13" x14ac:dyDescent="0.45">
      <c r="A290" s="127"/>
      <c r="B290" s="128"/>
      <c r="C290" s="128"/>
      <c r="D290" s="128"/>
      <c r="E290" s="128"/>
      <c r="F290" s="128"/>
      <c r="G290" s="128"/>
      <c r="H290" s="128"/>
      <c r="I290" s="134"/>
      <c r="J290" s="133"/>
      <c r="K290" s="128"/>
      <c r="L290" s="128">
        <f>MONTH(FSC_Coupon[[#This Row],[Service Date]])</f>
        <v>1</v>
      </c>
      <c r="M290" s="128">
        <f>YEAR(FSC_Coupon[[#This Row],[Service Date]])</f>
        <v>1900</v>
      </c>
    </row>
    <row r="291" spans="1:13" x14ac:dyDescent="0.45">
      <c r="A291" s="127"/>
      <c r="B291" s="128"/>
      <c r="C291" s="128"/>
      <c r="D291" s="128"/>
      <c r="E291" s="128"/>
      <c r="F291" s="128"/>
      <c r="G291" s="128"/>
      <c r="H291" s="128"/>
      <c r="I291" s="134"/>
      <c r="J291" s="133"/>
      <c r="K291" s="128"/>
      <c r="L291" s="128">
        <f>MONTH(FSC_Coupon[[#This Row],[Service Date]])</f>
        <v>1</v>
      </c>
      <c r="M291" s="128">
        <f>YEAR(FSC_Coupon[[#This Row],[Service Date]])</f>
        <v>1900</v>
      </c>
    </row>
    <row r="292" spans="1:13" x14ac:dyDescent="0.45">
      <c r="A292" s="127"/>
      <c r="B292" s="128"/>
      <c r="C292" s="128"/>
      <c r="D292" s="128"/>
      <c r="E292" s="128"/>
      <c r="F292" s="128"/>
      <c r="G292" s="128"/>
      <c r="H292" s="128"/>
      <c r="I292" s="134"/>
      <c r="J292" s="133"/>
      <c r="K292" s="128"/>
      <c r="L292" s="128">
        <f>MONTH(FSC_Coupon[[#This Row],[Service Date]])</f>
        <v>1</v>
      </c>
      <c r="M292" s="128">
        <f>YEAR(FSC_Coupon[[#This Row],[Service Date]])</f>
        <v>1900</v>
      </c>
    </row>
    <row r="293" spans="1:13" x14ac:dyDescent="0.45">
      <c r="A293" s="127"/>
      <c r="B293" s="128"/>
      <c r="C293" s="128"/>
      <c r="D293" s="128"/>
      <c r="E293" s="128"/>
      <c r="F293" s="128"/>
      <c r="G293" s="128"/>
      <c r="H293" s="128"/>
      <c r="I293" s="134"/>
      <c r="J293" s="133"/>
      <c r="K293" s="128"/>
      <c r="L293" s="128">
        <f>MONTH(FSC_Coupon[[#This Row],[Service Date]])</f>
        <v>1</v>
      </c>
      <c r="M293" s="128">
        <f>YEAR(FSC_Coupon[[#This Row],[Service Date]])</f>
        <v>1900</v>
      </c>
    </row>
    <row r="294" spans="1:13" x14ac:dyDescent="0.45">
      <c r="A294" s="127"/>
      <c r="B294" s="128"/>
      <c r="C294" s="128"/>
      <c r="D294" s="128"/>
      <c r="E294" s="128"/>
      <c r="F294" s="128"/>
      <c r="G294" s="128"/>
      <c r="H294" s="128"/>
      <c r="I294" s="134"/>
      <c r="J294" s="133"/>
      <c r="K294" s="128"/>
      <c r="L294" s="128">
        <f>MONTH(FSC_Coupon[[#This Row],[Service Date]])</f>
        <v>1</v>
      </c>
      <c r="M294" s="128">
        <f>YEAR(FSC_Coupon[[#This Row],[Service Date]])</f>
        <v>1900</v>
      </c>
    </row>
    <row r="295" spans="1:13" x14ac:dyDescent="0.45">
      <c r="A295" s="127"/>
      <c r="B295" s="128"/>
      <c r="C295" s="128"/>
      <c r="D295" s="128"/>
      <c r="E295" s="128"/>
      <c r="F295" s="128"/>
      <c r="G295" s="128"/>
      <c r="H295" s="128"/>
      <c r="I295" s="134"/>
      <c r="J295" s="133"/>
      <c r="K295" s="128"/>
      <c r="L295" s="128">
        <f>MONTH(FSC_Coupon[[#This Row],[Service Date]])</f>
        <v>1</v>
      </c>
      <c r="M295" s="128">
        <f>YEAR(FSC_Coupon[[#This Row],[Service Date]])</f>
        <v>1900</v>
      </c>
    </row>
    <row r="296" spans="1:13" x14ac:dyDescent="0.45">
      <c r="A296" s="127"/>
      <c r="B296" s="128"/>
      <c r="C296" s="128"/>
      <c r="D296" s="128"/>
      <c r="E296" s="128"/>
      <c r="F296" s="128"/>
      <c r="G296" s="128"/>
      <c r="H296" s="128"/>
      <c r="I296" s="134"/>
      <c r="J296" s="133"/>
      <c r="K296" s="128"/>
      <c r="L296" s="128">
        <f>MONTH(FSC_Coupon[[#This Row],[Service Date]])</f>
        <v>1</v>
      </c>
      <c r="M296" s="128">
        <f>YEAR(FSC_Coupon[[#This Row],[Service Date]])</f>
        <v>1900</v>
      </c>
    </row>
    <row r="297" spans="1:13" x14ac:dyDescent="0.45">
      <c r="A297" s="127"/>
      <c r="B297" s="128"/>
      <c r="C297" s="128"/>
      <c r="D297" s="128"/>
      <c r="E297" s="128"/>
      <c r="F297" s="128"/>
      <c r="G297" s="128"/>
      <c r="H297" s="128"/>
      <c r="I297" s="134"/>
      <c r="J297" s="133"/>
      <c r="K297" s="128"/>
      <c r="L297" s="128">
        <f>MONTH(FSC_Coupon[[#This Row],[Service Date]])</f>
        <v>1</v>
      </c>
      <c r="M297" s="128">
        <f>YEAR(FSC_Coupon[[#This Row],[Service Date]])</f>
        <v>1900</v>
      </c>
    </row>
    <row r="298" spans="1:13" x14ac:dyDescent="0.45">
      <c r="A298" s="127"/>
      <c r="B298" s="128"/>
      <c r="C298" s="128"/>
      <c r="D298" s="128"/>
      <c r="E298" s="128"/>
      <c r="F298" s="128"/>
      <c r="G298" s="128"/>
      <c r="H298" s="128"/>
      <c r="I298" s="134"/>
      <c r="J298" s="133"/>
      <c r="K298" s="128"/>
      <c r="L298" s="128">
        <f>MONTH(FSC_Coupon[[#This Row],[Service Date]])</f>
        <v>1</v>
      </c>
      <c r="M298" s="128">
        <f>YEAR(FSC_Coupon[[#This Row],[Service Date]])</f>
        <v>1900</v>
      </c>
    </row>
    <row r="299" spans="1:13" x14ac:dyDescent="0.45">
      <c r="A299" s="127"/>
      <c r="B299" s="128"/>
      <c r="C299" s="128"/>
      <c r="D299" s="128"/>
      <c r="E299" s="128"/>
      <c r="F299" s="128"/>
      <c r="G299" s="128"/>
      <c r="H299" s="128"/>
      <c r="I299" s="134"/>
      <c r="J299" s="133"/>
      <c r="K299" s="128"/>
      <c r="L299" s="128">
        <f>MONTH(FSC_Coupon[[#This Row],[Service Date]])</f>
        <v>1</v>
      </c>
      <c r="M299" s="128">
        <f>YEAR(FSC_Coupon[[#This Row],[Service Date]])</f>
        <v>1900</v>
      </c>
    </row>
    <row r="300" spans="1:13" x14ac:dyDescent="0.45">
      <c r="A300" s="127"/>
      <c r="B300" s="128"/>
      <c r="C300" s="128"/>
      <c r="D300" s="128"/>
      <c r="E300" s="128"/>
      <c r="F300" s="128"/>
      <c r="G300" s="128"/>
      <c r="H300" s="128"/>
      <c r="I300" s="134"/>
      <c r="J300" s="133"/>
      <c r="K300" s="128"/>
      <c r="L300" s="128">
        <f>MONTH(FSC_Coupon[[#This Row],[Service Date]])</f>
        <v>1</v>
      </c>
      <c r="M300" s="128">
        <f>YEAR(FSC_Coupon[[#This Row],[Service Date]])</f>
        <v>1900</v>
      </c>
    </row>
    <row r="301" spans="1:13" x14ac:dyDescent="0.45">
      <c r="A301" s="127"/>
      <c r="B301" s="128"/>
      <c r="C301" s="128"/>
      <c r="D301" s="128"/>
      <c r="E301" s="128"/>
      <c r="F301" s="128"/>
      <c r="G301" s="128"/>
      <c r="H301" s="128"/>
      <c r="I301" s="134"/>
      <c r="J301" s="133"/>
      <c r="K301" s="128"/>
      <c r="L301" s="128">
        <f>MONTH(FSC_Coupon[[#This Row],[Service Date]])</f>
        <v>1</v>
      </c>
      <c r="M301" s="128">
        <f>YEAR(FSC_Coupon[[#This Row],[Service Date]])</f>
        <v>1900</v>
      </c>
    </row>
    <row r="302" spans="1:13" x14ac:dyDescent="0.45">
      <c r="A302" s="127"/>
      <c r="B302" s="128"/>
      <c r="C302" s="128"/>
      <c r="D302" s="128"/>
      <c r="E302" s="128"/>
      <c r="F302" s="128"/>
      <c r="G302" s="128"/>
      <c r="H302" s="128"/>
      <c r="I302" s="134"/>
      <c r="J302" s="133"/>
      <c r="K302" s="128"/>
      <c r="L302" s="128">
        <f>MONTH(FSC_Coupon[[#This Row],[Service Date]])</f>
        <v>1</v>
      </c>
      <c r="M302" s="128">
        <f>YEAR(FSC_Coupon[[#This Row],[Service Date]])</f>
        <v>1900</v>
      </c>
    </row>
    <row r="303" spans="1:13" x14ac:dyDescent="0.45">
      <c r="A303" s="127"/>
      <c r="B303" s="128"/>
      <c r="C303" s="128"/>
      <c r="D303" s="128"/>
      <c r="E303" s="128"/>
      <c r="F303" s="128"/>
      <c r="G303" s="128"/>
      <c r="H303" s="128"/>
      <c r="I303" s="134"/>
      <c r="J303" s="133"/>
      <c r="K303" s="128"/>
      <c r="L303" s="128">
        <f>MONTH(FSC_Coupon[[#This Row],[Service Date]])</f>
        <v>1</v>
      </c>
      <c r="M303" s="128">
        <f>YEAR(FSC_Coupon[[#This Row],[Service Date]])</f>
        <v>1900</v>
      </c>
    </row>
    <row r="304" spans="1:13" x14ac:dyDescent="0.45">
      <c r="A304" s="127"/>
      <c r="B304" s="128"/>
      <c r="C304" s="128"/>
      <c r="D304" s="128"/>
      <c r="E304" s="128"/>
      <c r="F304" s="128"/>
      <c r="G304" s="128"/>
      <c r="H304" s="128"/>
      <c r="I304" s="134"/>
      <c r="J304" s="133"/>
      <c r="K304" s="128"/>
      <c r="L304" s="128">
        <f>MONTH(FSC_Coupon[[#This Row],[Service Date]])</f>
        <v>1</v>
      </c>
      <c r="M304" s="128">
        <f>YEAR(FSC_Coupon[[#This Row],[Service Date]])</f>
        <v>1900</v>
      </c>
    </row>
    <row r="305" spans="1:13" x14ac:dyDescent="0.45">
      <c r="A305" s="127"/>
      <c r="B305" s="128"/>
      <c r="C305" s="128"/>
      <c r="D305" s="128"/>
      <c r="E305" s="128"/>
      <c r="F305" s="128"/>
      <c r="G305" s="128"/>
      <c r="H305" s="128"/>
      <c r="I305" s="134"/>
      <c r="J305" s="133"/>
      <c r="K305" s="128"/>
      <c r="L305" s="128">
        <f>MONTH(FSC_Coupon[[#This Row],[Service Date]])</f>
        <v>1</v>
      </c>
      <c r="M305" s="128">
        <f>YEAR(FSC_Coupon[[#This Row],[Service Date]])</f>
        <v>1900</v>
      </c>
    </row>
    <row r="306" spans="1:13" x14ac:dyDescent="0.45">
      <c r="A306" s="127"/>
      <c r="B306" s="128"/>
      <c r="C306" s="128"/>
      <c r="D306" s="128"/>
      <c r="E306" s="128"/>
      <c r="F306" s="128"/>
      <c r="G306" s="128"/>
      <c r="H306" s="128"/>
      <c r="I306" s="134"/>
      <c r="J306" s="133"/>
      <c r="K306" s="128"/>
      <c r="L306" s="128">
        <f>MONTH(FSC_Coupon[[#This Row],[Service Date]])</f>
        <v>1</v>
      </c>
      <c r="M306" s="128">
        <f>YEAR(FSC_Coupon[[#This Row],[Service Date]])</f>
        <v>1900</v>
      </c>
    </row>
    <row r="307" spans="1:13" x14ac:dyDescent="0.45">
      <c r="A307" s="127"/>
      <c r="B307" s="128"/>
      <c r="C307" s="128"/>
      <c r="D307" s="128"/>
      <c r="E307" s="128"/>
      <c r="F307" s="128"/>
      <c r="G307" s="128"/>
      <c r="H307" s="128"/>
      <c r="I307" s="134"/>
      <c r="J307" s="133"/>
      <c r="K307" s="128"/>
      <c r="L307" s="128">
        <f>MONTH(FSC_Coupon[[#This Row],[Service Date]])</f>
        <v>1</v>
      </c>
      <c r="M307" s="128">
        <f>YEAR(FSC_Coupon[[#This Row],[Service Date]])</f>
        <v>1900</v>
      </c>
    </row>
    <row r="308" spans="1:13" x14ac:dyDescent="0.45">
      <c r="A308" s="127"/>
      <c r="B308" s="128"/>
      <c r="C308" s="128"/>
      <c r="D308" s="128"/>
      <c r="E308" s="128"/>
      <c r="F308" s="128"/>
      <c r="G308" s="128"/>
      <c r="H308" s="128"/>
      <c r="I308" s="134"/>
      <c r="J308" s="133"/>
      <c r="K308" s="128"/>
      <c r="L308" s="128">
        <f>MONTH(FSC_Coupon[[#This Row],[Service Date]])</f>
        <v>1</v>
      </c>
      <c r="M308" s="128">
        <f>YEAR(FSC_Coupon[[#This Row],[Service Date]])</f>
        <v>1900</v>
      </c>
    </row>
    <row r="309" spans="1:13" x14ac:dyDescent="0.45">
      <c r="A309" s="127"/>
      <c r="B309" s="128"/>
      <c r="C309" s="128"/>
      <c r="D309" s="128"/>
      <c r="E309" s="128"/>
      <c r="F309" s="128"/>
      <c r="G309" s="128"/>
      <c r="H309" s="128"/>
      <c r="I309" s="134"/>
      <c r="J309" s="133"/>
      <c r="K309" s="128"/>
      <c r="L309" s="128">
        <f>MONTH(FSC_Coupon[[#This Row],[Service Date]])</f>
        <v>1</v>
      </c>
      <c r="M309" s="128">
        <f>YEAR(FSC_Coupon[[#This Row],[Service Date]])</f>
        <v>1900</v>
      </c>
    </row>
    <row r="310" spans="1:13" x14ac:dyDescent="0.45">
      <c r="A310" s="127"/>
      <c r="B310" s="128"/>
      <c r="C310" s="128"/>
      <c r="D310" s="128"/>
      <c r="E310" s="128"/>
      <c r="F310" s="128"/>
      <c r="G310" s="128"/>
      <c r="H310" s="128"/>
      <c r="I310" s="134"/>
      <c r="J310" s="133"/>
      <c r="K310" s="128"/>
      <c r="L310" s="128">
        <f>MONTH(FSC_Coupon[[#This Row],[Service Date]])</f>
        <v>1</v>
      </c>
      <c r="M310" s="128">
        <f>YEAR(FSC_Coupon[[#This Row],[Service Date]])</f>
        <v>1900</v>
      </c>
    </row>
    <row r="311" spans="1:13" x14ac:dyDescent="0.45">
      <c r="A311" s="127"/>
      <c r="B311" s="128"/>
      <c r="C311" s="128"/>
      <c r="D311" s="128"/>
      <c r="E311" s="128"/>
      <c r="F311" s="128"/>
      <c r="G311" s="128"/>
      <c r="H311" s="128"/>
      <c r="I311" s="134"/>
      <c r="J311" s="133"/>
      <c r="K311" s="128"/>
      <c r="L311" s="128">
        <f>MONTH(FSC_Coupon[[#This Row],[Service Date]])</f>
        <v>1</v>
      </c>
      <c r="M311" s="128">
        <f>YEAR(FSC_Coupon[[#This Row],[Service Date]])</f>
        <v>1900</v>
      </c>
    </row>
    <row r="312" spans="1:13" x14ac:dyDescent="0.45">
      <c r="A312" s="127"/>
      <c r="B312" s="128"/>
      <c r="C312" s="128"/>
      <c r="D312" s="128"/>
      <c r="E312" s="128"/>
      <c r="F312" s="128"/>
      <c r="G312" s="128"/>
      <c r="H312" s="128"/>
      <c r="I312" s="134"/>
      <c r="J312" s="133"/>
      <c r="K312" s="128"/>
      <c r="L312" s="128">
        <f>MONTH(FSC_Coupon[[#This Row],[Service Date]])</f>
        <v>1</v>
      </c>
      <c r="M312" s="128">
        <f>YEAR(FSC_Coupon[[#This Row],[Service Date]])</f>
        <v>1900</v>
      </c>
    </row>
    <row r="313" spans="1:13" x14ac:dyDescent="0.45">
      <c r="A313" s="127"/>
      <c r="B313" s="128"/>
      <c r="C313" s="128"/>
      <c r="D313" s="128"/>
      <c r="E313" s="128"/>
      <c r="F313" s="128"/>
      <c r="G313" s="128"/>
      <c r="H313" s="128"/>
      <c r="I313" s="134"/>
      <c r="J313" s="133"/>
      <c r="K313" s="128"/>
      <c r="L313" s="128">
        <f>MONTH(FSC_Coupon[[#This Row],[Service Date]])</f>
        <v>1</v>
      </c>
      <c r="M313" s="128">
        <f>YEAR(FSC_Coupon[[#This Row],[Service Date]])</f>
        <v>1900</v>
      </c>
    </row>
    <row r="314" spans="1:13" x14ac:dyDescent="0.45">
      <c r="A314" s="127"/>
      <c r="B314" s="128"/>
      <c r="C314" s="128"/>
      <c r="D314" s="128"/>
      <c r="E314" s="128"/>
      <c r="F314" s="128"/>
      <c r="G314" s="128"/>
      <c r="H314" s="128"/>
      <c r="I314" s="134"/>
      <c r="J314" s="133"/>
      <c r="K314" s="128"/>
      <c r="L314" s="128">
        <f>MONTH(FSC_Coupon[[#This Row],[Service Date]])</f>
        <v>1</v>
      </c>
      <c r="M314" s="128">
        <f>YEAR(FSC_Coupon[[#This Row],[Service Date]])</f>
        <v>1900</v>
      </c>
    </row>
    <row r="315" spans="1:13" x14ac:dyDescent="0.45">
      <c r="A315" s="127"/>
      <c r="B315" s="128"/>
      <c r="C315" s="128"/>
      <c r="D315" s="128"/>
      <c r="E315" s="128"/>
      <c r="F315" s="128"/>
      <c r="G315" s="128"/>
      <c r="H315" s="128"/>
      <c r="I315" s="134"/>
      <c r="J315" s="133"/>
      <c r="K315" s="128"/>
      <c r="L315" s="128">
        <f>MONTH(FSC_Coupon[[#This Row],[Service Date]])</f>
        <v>1</v>
      </c>
      <c r="M315" s="128">
        <f>YEAR(FSC_Coupon[[#This Row],[Service Date]])</f>
        <v>1900</v>
      </c>
    </row>
    <row r="316" spans="1:13" x14ac:dyDescent="0.45">
      <c r="A316" s="127"/>
      <c r="B316" s="128"/>
      <c r="C316" s="128"/>
      <c r="D316" s="128"/>
      <c r="E316" s="128"/>
      <c r="F316" s="128"/>
      <c r="G316" s="128"/>
      <c r="H316" s="128"/>
      <c r="I316" s="134"/>
      <c r="J316" s="133"/>
      <c r="K316" s="128"/>
      <c r="L316" s="128">
        <f>MONTH(FSC_Coupon[[#This Row],[Service Date]])</f>
        <v>1</v>
      </c>
      <c r="M316" s="128">
        <f>YEAR(FSC_Coupon[[#This Row],[Service Date]])</f>
        <v>1900</v>
      </c>
    </row>
    <row r="317" spans="1:13" x14ac:dyDescent="0.45">
      <c r="A317" s="127"/>
      <c r="B317" s="128"/>
      <c r="C317" s="128"/>
      <c r="D317" s="128"/>
      <c r="E317" s="128"/>
      <c r="F317" s="128"/>
      <c r="G317" s="128"/>
      <c r="H317" s="128"/>
      <c r="I317" s="134"/>
      <c r="J317" s="133"/>
      <c r="K317" s="128"/>
      <c r="L317" s="128">
        <f>MONTH(FSC_Coupon[[#This Row],[Service Date]])</f>
        <v>1</v>
      </c>
      <c r="M317" s="128">
        <f>YEAR(FSC_Coupon[[#This Row],[Service Date]])</f>
        <v>1900</v>
      </c>
    </row>
    <row r="318" spans="1:13" x14ac:dyDescent="0.45">
      <c r="A318" s="127"/>
      <c r="B318" s="128"/>
      <c r="C318" s="128"/>
      <c r="D318" s="128"/>
      <c r="E318" s="128"/>
      <c r="F318" s="128"/>
      <c r="G318" s="128"/>
      <c r="H318" s="128"/>
      <c r="I318" s="134"/>
      <c r="J318" s="133"/>
      <c r="K318" s="128"/>
      <c r="L318" s="128">
        <f>MONTH(FSC_Coupon[[#This Row],[Service Date]])</f>
        <v>1</v>
      </c>
      <c r="M318" s="128">
        <f>YEAR(FSC_Coupon[[#This Row],[Service Date]])</f>
        <v>1900</v>
      </c>
    </row>
    <row r="319" spans="1:13" x14ac:dyDescent="0.45">
      <c r="A319" s="127"/>
      <c r="B319" s="128"/>
      <c r="C319" s="128"/>
      <c r="D319" s="128"/>
      <c r="E319" s="128"/>
      <c r="F319" s="128"/>
      <c r="G319" s="128"/>
      <c r="H319" s="128"/>
      <c r="I319" s="134"/>
      <c r="J319" s="133"/>
      <c r="K319" s="128"/>
      <c r="L319" s="128">
        <f>MONTH(FSC_Coupon[[#This Row],[Service Date]])</f>
        <v>1</v>
      </c>
      <c r="M319" s="128">
        <f>YEAR(FSC_Coupon[[#This Row],[Service Date]])</f>
        <v>1900</v>
      </c>
    </row>
    <row r="320" spans="1:13" x14ac:dyDescent="0.45">
      <c r="A320" s="127"/>
      <c r="B320" s="128"/>
      <c r="C320" s="128"/>
      <c r="D320" s="128"/>
      <c r="E320" s="128"/>
      <c r="F320" s="128"/>
      <c r="G320" s="128"/>
      <c r="H320" s="128"/>
      <c r="I320" s="134"/>
      <c r="J320" s="133"/>
      <c r="K320" s="128"/>
      <c r="L320" s="128">
        <f>MONTH(FSC_Coupon[[#This Row],[Service Date]])</f>
        <v>1</v>
      </c>
      <c r="M320" s="128">
        <f>YEAR(FSC_Coupon[[#This Row],[Service Date]])</f>
        <v>1900</v>
      </c>
    </row>
    <row r="321" spans="1:13" x14ac:dyDescent="0.45">
      <c r="A321" s="127"/>
      <c r="B321" s="128"/>
      <c r="C321" s="128"/>
      <c r="D321" s="128"/>
      <c r="E321" s="128"/>
      <c r="F321" s="128"/>
      <c r="G321" s="128"/>
      <c r="H321" s="128"/>
      <c r="I321" s="134"/>
      <c r="J321" s="133"/>
      <c r="K321" s="128"/>
      <c r="L321" s="128">
        <f>MONTH(FSC_Coupon[[#This Row],[Service Date]])</f>
        <v>1</v>
      </c>
      <c r="M321" s="128">
        <f>YEAR(FSC_Coupon[[#This Row],[Service Date]])</f>
        <v>1900</v>
      </c>
    </row>
    <row r="322" spans="1:13" x14ac:dyDescent="0.45">
      <c r="A322" s="127"/>
      <c r="B322" s="128"/>
      <c r="C322" s="128"/>
      <c r="D322" s="128"/>
      <c r="E322" s="128"/>
      <c r="F322" s="128"/>
      <c r="G322" s="128"/>
      <c r="H322" s="128"/>
      <c r="I322" s="134"/>
      <c r="J322" s="133"/>
      <c r="K322" s="128"/>
      <c r="L322" s="128">
        <f>MONTH(FSC_Coupon[[#This Row],[Service Date]])</f>
        <v>1</v>
      </c>
      <c r="M322" s="128">
        <f>YEAR(FSC_Coupon[[#This Row],[Service Date]])</f>
        <v>1900</v>
      </c>
    </row>
    <row r="323" spans="1:13" x14ac:dyDescent="0.45">
      <c r="A323" s="127"/>
      <c r="B323" s="128"/>
      <c r="C323" s="128"/>
      <c r="D323" s="128"/>
      <c r="E323" s="128"/>
      <c r="F323" s="128"/>
      <c r="G323" s="128"/>
      <c r="H323" s="128"/>
      <c r="I323" s="134"/>
      <c r="J323" s="133"/>
      <c r="K323" s="128"/>
      <c r="L323" s="128">
        <f>MONTH(FSC_Coupon[[#This Row],[Service Date]])</f>
        <v>1</v>
      </c>
      <c r="M323" s="128">
        <f>YEAR(FSC_Coupon[[#This Row],[Service Date]])</f>
        <v>1900</v>
      </c>
    </row>
    <row r="324" spans="1:13" x14ac:dyDescent="0.45">
      <c r="A324" s="127"/>
      <c r="B324" s="128"/>
      <c r="C324" s="128"/>
      <c r="D324" s="128"/>
      <c r="E324" s="128"/>
      <c r="F324" s="128"/>
      <c r="G324" s="128"/>
      <c r="H324" s="128"/>
      <c r="I324" s="134"/>
      <c r="J324" s="133"/>
      <c r="K324" s="128"/>
      <c r="L324" s="128">
        <f>MONTH(FSC_Coupon[[#This Row],[Service Date]])</f>
        <v>1</v>
      </c>
      <c r="M324" s="128">
        <f>YEAR(FSC_Coupon[[#This Row],[Service Date]])</f>
        <v>1900</v>
      </c>
    </row>
    <row r="325" spans="1:13" x14ac:dyDescent="0.45">
      <c r="A325" s="127"/>
      <c r="B325" s="128"/>
      <c r="C325" s="128"/>
      <c r="D325" s="128"/>
      <c r="E325" s="128"/>
      <c r="F325" s="128"/>
      <c r="G325" s="128"/>
      <c r="H325" s="128"/>
      <c r="I325" s="134"/>
      <c r="J325" s="133"/>
      <c r="K325" s="128"/>
      <c r="L325" s="128">
        <f>MONTH(FSC_Coupon[[#This Row],[Service Date]])</f>
        <v>1</v>
      </c>
      <c r="M325" s="128">
        <f>YEAR(FSC_Coupon[[#This Row],[Service Date]])</f>
        <v>1900</v>
      </c>
    </row>
    <row r="326" spans="1:13" x14ac:dyDescent="0.45">
      <c r="A326" s="127"/>
      <c r="B326" s="128"/>
      <c r="C326" s="128"/>
      <c r="D326" s="128"/>
      <c r="E326" s="128"/>
      <c r="F326" s="128"/>
      <c r="G326" s="128"/>
      <c r="H326" s="128"/>
      <c r="I326" s="134"/>
      <c r="J326" s="133"/>
      <c r="K326" s="128"/>
      <c r="L326" s="128">
        <f>MONTH(FSC_Coupon[[#This Row],[Service Date]])</f>
        <v>1</v>
      </c>
      <c r="M326" s="128">
        <f>YEAR(FSC_Coupon[[#This Row],[Service Date]])</f>
        <v>1900</v>
      </c>
    </row>
    <row r="327" spans="1:13" x14ac:dyDescent="0.45">
      <c r="A327" s="127"/>
      <c r="B327" s="128"/>
      <c r="C327" s="128"/>
      <c r="D327" s="128"/>
      <c r="E327" s="128"/>
      <c r="F327" s="128"/>
      <c r="G327" s="128"/>
      <c r="H327" s="128"/>
      <c r="I327" s="134"/>
      <c r="J327" s="133"/>
      <c r="K327" s="128"/>
      <c r="L327" s="128">
        <f>MONTH(FSC_Coupon[[#This Row],[Service Date]])</f>
        <v>1</v>
      </c>
      <c r="M327" s="128">
        <f>YEAR(FSC_Coupon[[#This Row],[Service Date]])</f>
        <v>1900</v>
      </c>
    </row>
    <row r="328" spans="1:13" x14ac:dyDescent="0.45">
      <c r="A328" s="127"/>
      <c r="B328" s="128"/>
      <c r="C328" s="128"/>
      <c r="D328" s="128"/>
      <c r="E328" s="128"/>
      <c r="F328" s="128"/>
      <c r="G328" s="128"/>
      <c r="H328" s="128"/>
      <c r="I328" s="134"/>
      <c r="J328" s="133"/>
      <c r="K328" s="128"/>
      <c r="L328" s="128">
        <f>MONTH(FSC_Coupon[[#This Row],[Service Date]])</f>
        <v>1</v>
      </c>
      <c r="M328" s="128">
        <f>YEAR(FSC_Coupon[[#This Row],[Service Date]])</f>
        <v>1900</v>
      </c>
    </row>
    <row r="329" spans="1:13" x14ac:dyDescent="0.45">
      <c r="A329" s="127"/>
      <c r="B329" s="128"/>
      <c r="C329" s="128"/>
      <c r="D329" s="128"/>
      <c r="E329" s="128"/>
      <c r="F329" s="128"/>
      <c r="G329" s="128"/>
      <c r="H329" s="128"/>
      <c r="I329" s="134"/>
      <c r="J329" s="133"/>
      <c r="K329" s="128"/>
      <c r="L329" s="128">
        <f>MONTH(FSC_Coupon[[#This Row],[Service Date]])</f>
        <v>1</v>
      </c>
      <c r="M329" s="128">
        <f>YEAR(FSC_Coupon[[#This Row],[Service Date]])</f>
        <v>1900</v>
      </c>
    </row>
    <row r="330" spans="1:13" x14ac:dyDescent="0.45">
      <c r="A330" s="127"/>
      <c r="B330" s="128"/>
      <c r="C330" s="128"/>
      <c r="D330" s="128"/>
      <c r="E330" s="128"/>
      <c r="F330" s="128"/>
      <c r="G330" s="128"/>
      <c r="H330" s="128"/>
      <c r="I330" s="134"/>
      <c r="J330" s="133"/>
      <c r="K330" s="128"/>
      <c r="L330" s="128">
        <f>MONTH(FSC_Coupon[[#This Row],[Service Date]])</f>
        <v>1</v>
      </c>
      <c r="M330" s="128">
        <f>YEAR(FSC_Coupon[[#This Row],[Service Date]])</f>
        <v>1900</v>
      </c>
    </row>
    <row r="331" spans="1:13" x14ac:dyDescent="0.45">
      <c r="A331" s="127"/>
      <c r="B331" s="128"/>
      <c r="C331" s="128"/>
      <c r="D331" s="128"/>
      <c r="E331" s="128"/>
      <c r="F331" s="128"/>
      <c r="G331" s="128"/>
      <c r="H331" s="128"/>
      <c r="I331" s="134"/>
      <c r="J331" s="133"/>
      <c r="K331" s="128"/>
      <c r="L331" s="128">
        <f>MONTH(FSC_Coupon[[#This Row],[Service Date]])</f>
        <v>1</v>
      </c>
      <c r="M331" s="128">
        <f>YEAR(FSC_Coupon[[#This Row],[Service Date]])</f>
        <v>1900</v>
      </c>
    </row>
    <row r="332" spans="1:13" x14ac:dyDescent="0.45">
      <c r="A332" s="127"/>
      <c r="B332" s="128"/>
      <c r="C332" s="128"/>
      <c r="D332" s="128"/>
      <c r="E332" s="128"/>
      <c r="F332" s="128"/>
      <c r="G332" s="128"/>
      <c r="H332" s="128"/>
      <c r="I332" s="134"/>
      <c r="J332" s="133"/>
      <c r="K332" s="128"/>
      <c r="L332" s="128">
        <f>MONTH(FSC_Coupon[[#This Row],[Service Date]])</f>
        <v>1</v>
      </c>
      <c r="M332" s="128">
        <f>YEAR(FSC_Coupon[[#This Row],[Service Date]])</f>
        <v>1900</v>
      </c>
    </row>
    <row r="333" spans="1:13" x14ac:dyDescent="0.45">
      <c r="A333" s="127"/>
      <c r="B333" s="128"/>
      <c r="C333" s="128"/>
      <c r="D333" s="128"/>
      <c r="E333" s="128"/>
      <c r="F333" s="128"/>
      <c r="G333" s="128"/>
      <c r="H333" s="128"/>
      <c r="I333" s="134"/>
      <c r="J333" s="133"/>
      <c r="K333" s="128"/>
      <c r="L333" s="128">
        <f>MONTH(FSC_Coupon[[#This Row],[Service Date]])</f>
        <v>1</v>
      </c>
      <c r="M333" s="128">
        <f>YEAR(FSC_Coupon[[#This Row],[Service Date]])</f>
        <v>1900</v>
      </c>
    </row>
    <row r="334" spans="1:13" x14ac:dyDescent="0.45">
      <c r="A334" s="127"/>
      <c r="B334" s="128"/>
      <c r="C334" s="128"/>
      <c r="D334" s="128"/>
      <c r="E334" s="128"/>
      <c r="F334" s="128"/>
      <c r="G334" s="128"/>
      <c r="H334" s="128"/>
      <c r="I334" s="134"/>
      <c r="J334" s="133"/>
      <c r="K334" s="128"/>
      <c r="L334" s="128">
        <f>MONTH(FSC_Coupon[[#This Row],[Service Date]])</f>
        <v>1</v>
      </c>
      <c r="M334" s="128">
        <f>YEAR(FSC_Coupon[[#This Row],[Service Date]])</f>
        <v>1900</v>
      </c>
    </row>
    <row r="335" spans="1:13" x14ac:dyDescent="0.45">
      <c r="A335" s="127"/>
      <c r="B335" s="128"/>
      <c r="C335" s="128"/>
      <c r="D335" s="128"/>
      <c r="E335" s="128"/>
      <c r="F335" s="128"/>
      <c r="G335" s="128"/>
      <c r="H335" s="128"/>
      <c r="I335" s="134"/>
      <c r="J335" s="133"/>
      <c r="K335" s="128"/>
      <c r="L335" s="128">
        <f>MONTH(FSC_Coupon[[#This Row],[Service Date]])</f>
        <v>1</v>
      </c>
      <c r="M335" s="128">
        <f>YEAR(FSC_Coupon[[#This Row],[Service Date]])</f>
        <v>1900</v>
      </c>
    </row>
    <row r="336" spans="1:13" x14ac:dyDescent="0.45">
      <c r="A336" s="127"/>
      <c r="B336" s="128"/>
      <c r="C336" s="128"/>
      <c r="D336" s="128"/>
      <c r="E336" s="128"/>
      <c r="F336" s="128"/>
      <c r="G336" s="128"/>
      <c r="H336" s="128"/>
      <c r="I336" s="134"/>
      <c r="J336" s="133"/>
      <c r="K336" s="128"/>
      <c r="L336" s="128">
        <f>MONTH(FSC_Coupon[[#This Row],[Service Date]])</f>
        <v>1</v>
      </c>
      <c r="M336" s="128">
        <f>YEAR(FSC_Coupon[[#This Row],[Service Date]])</f>
        <v>1900</v>
      </c>
    </row>
    <row r="337" spans="1:13" x14ac:dyDescent="0.45">
      <c r="A337" s="127"/>
      <c r="B337" s="128"/>
      <c r="C337" s="128"/>
      <c r="D337" s="128"/>
      <c r="E337" s="128"/>
      <c r="F337" s="128"/>
      <c r="G337" s="128"/>
      <c r="H337" s="128"/>
      <c r="I337" s="134"/>
      <c r="J337" s="133"/>
      <c r="K337" s="128"/>
      <c r="L337" s="128">
        <f>MONTH(FSC_Coupon[[#This Row],[Service Date]])</f>
        <v>1</v>
      </c>
      <c r="M337" s="128">
        <f>YEAR(FSC_Coupon[[#This Row],[Service Date]])</f>
        <v>1900</v>
      </c>
    </row>
    <row r="338" spans="1:13" x14ac:dyDescent="0.45">
      <c r="A338" s="127"/>
      <c r="B338" s="128"/>
      <c r="C338" s="128"/>
      <c r="D338" s="128"/>
      <c r="E338" s="128"/>
      <c r="F338" s="128"/>
      <c r="G338" s="128"/>
      <c r="H338" s="128"/>
      <c r="I338" s="134"/>
      <c r="J338" s="133"/>
      <c r="K338" s="128"/>
      <c r="L338" s="128">
        <f>MONTH(FSC_Coupon[[#This Row],[Service Date]])</f>
        <v>1</v>
      </c>
      <c r="M338" s="128">
        <f>YEAR(FSC_Coupon[[#This Row],[Service Date]])</f>
        <v>1900</v>
      </c>
    </row>
    <row r="339" spans="1:13" x14ac:dyDescent="0.45">
      <c r="A339" s="127"/>
      <c r="B339" s="128"/>
      <c r="C339" s="128"/>
      <c r="D339" s="128"/>
      <c r="E339" s="128"/>
      <c r="F339" s="128"/>
      <c r="G339" s="128"/>
      <c r="H339" s="128"/>
      <c r="I339" s="134"/>
      <c r="J339" s="133"/>
      <c r="K339" s="128"/>
      <c r="L339" s="128">
        <f>MONTH(FSC_Coupon[[#This Row],[Service Date]])</f>
        <v>1</v>
      </c>
      <c r="M339" s="128">
        <f>YEAR(FSC_Coupon[[#This Row],[Service Date]])</f>
        <v>1900</v>
      </c>
    </row>
    <row r="340" spans="1:13" x14ac:dyDescent="0.45">
      <c r="A340" s="127"/>
      <c r="B340" s="128"/>
      <c r="C340" s="128"/>
      <c r="D340" s="128"/>
      <c r="E340" s="128"/>
      <c r="F340" s="128"/>
      <c r="G340" s="128"/>
      <c r="H340" s="128"/>
      <c r="I340" s="134"/>
      <c r="J340" s="133"/>
      <c r="K340" s="128"/>
      <c r="L340" s="128">
        <f>MONTH(FSC_Coupon[[#This Row],[Service Date]])</f>
        <v>1</v>
      </c>
      <c r="M340" s="128">
        <f>YEAR(FSC_Coupon[[#This Row],[Service Date]])</f>
        <v>1900</v>
      </c>
    </row>
    <row r="341" spans="1:13" x14ac:dyDescent="0.45">
      <c r="A341" s="127"/>
      <c r="B341" s="128"/>
      <c r="C341" s="128"/>
      <c r="D341" s="128"/>
      <c r="E341" s="128"/>
      <c r="F341" s="128"/>
      <c r="G341" s="128"/>
      <c r="H341" s="128"/>
      <c r="I341" s="134"/>
      <c r="J341" s="133"/>
      <c r="K341" s="128"/>
      <c r="L341" s="128">
        <f>MONTH(FSC_Coupon[[#This Row],[Service Date]])</f>
        <v>1</v>
      </c>
      <c r="M341" s="128">
        <f>YEAR(FSC_Coupon[[#This Row],[Service Date]])</f>
        <v>1900</v>
      </c>
    </row>
    <row r="342" spans="1:13" x14ac:dyDescent="0.45">
      <c r="A342" s="127"/>
      <c r="B342" s="128"/>
      <c r="C342" s="128"/>
      <c r="D342" s="128"/>
      <c r="E342" s="128"/>
      <c r="F342" s="128"/>
      <c r="G342" s="128"/>
      <c r="H342" s="128"/>
      <c r="I342" s="134"/>
      <c r="J342" s="133"/>
      <c r="K342" s="128"/>
      <c r="L342" s="128">
        <f>MONTH(FSC_Coupon[[#This Row],[Service Date]])</f>
        <v>1</v>
      </c>
      <c r="M342" s="128">
        <f>YEAR(FSC_Coupon[[#This Row],[Service Date]])</f>
        <v>1900</v>
      </c>
    </row>
    <row r="343" spans="1:13" x14ac:dyDescent="0.45">
      <c r="A343" s="127"/>
      <c r="B343" s="128"/>
      <c r="C343" s="128"/>
      <c r="D343" s="128"/>
      <c r="E343" s="128"/>
      <c r="F343" s="128"/>
      <c r="G343" s="128"/>
      <c r="H343" s="128"/>
      <c r="I343" s="134"/>
      <c r="J343" s="133"/>
      <c r="K343" s="128"/>
      <c r="L343" s="128">
        <f>MONTH(FSC_Coupon[[#This Row],[Service Date]])</f>
        <v>1</v>
      </c>
      <c r="M343" s="128">
        <f>YEAR(FSC_Coupon[[#This Row],[Service Date]])</f>
        <v>1900</v>
      </c>
    </row>
    <row r="344" spans="1:13" x14ac:dyDescent="0.45">
      <c r="A344" s="127"/>
      <c r="B344" s="128"/>
      <c r="C344" s="128"/>
      <c r="D344" s="128"/>
      <c r="E344" s="128"/>
      <c r="F344" s="128"/>
      <c r="G344" s="128"/>
      <c r="H344" s="128"/>
      <c r="I344" s="134"/>
      <c r="J344" s="133"/>
      <c r="K344" s="128"/>
      <c r="L344" s="128">
        <f>MONTH(FSC_Coupon[[#This Row],[Service Date]])</f>
        <v>1</v>
      </c>
      <c r="M344" s="128">
        <f>YEAR(FSC_Coupon[[#This Row],[Service Date]])</f>
        <v>1900</v>
      </c>
    </row>
    <row r="345" spans="1:13" x14ac:dyDescent="0.45">
      <c r="A345" s="127"/>
      <c r="B345" s="128"/>
      <c r="C345" s="128"/>
      <c r="D345" s="128"/>
      <c r="E345" s="128"/>
      <c r="F345" s="128"/>
      <c r="G345" s="128"/>
      <c r="H345" s="128"/>
      <c r="I345" s="134"/>
      <c r="J345" s="133"/>
      <c r="K345" s="128"/>
      <c r="L345" s="128">
        <f>MONTH(FSC_Coupon[[#This Row],[Service Date]])</f>
        <v>1</v>
      </c>
      <c r="M345" s="128">
        <f>YEAR(FSC_Coupon[[#This Row],[Service Date]])</f>
        <v>1900</v>
      </c>
    </row>
    <row r="346" spans="1:13" x14ac:dyDescent="0.45">
      <c r="A346" s="127"/>
      <c r="B346" s="128"/>
      <c r="C346" s="128"/>
      <c r="D346" s="128"/>
      <c r="E346" s="128"/>
      <c r="F346" s="128"/>
      <c r="G346" s="128"/>
      <c r="H346" s="128"/>
      <c r="I346" s="134"/>
      <c r="J346" s="133"/>
      <c r="K346" s="128"/>
      <c r="L346" s="128">
        <f>MONTH(FSC_Coupon[[#This Row],[Service Date]])</f>
        <v>1</v>
      </c>
      <c r="M346" s="128">
        <f>YEAR(FSC_Coupon[[#This Row],[Service Date]])</f>
        <v>1900</v>
      </c>
    </row>
    <row r="347" spans="1:13" x14ac:dyDescent="0.45">
      <c r="A347" s="127"/>
      <c r="B347" s="128"/>
      <c r="C347" s="128"/>
      <c r="D347" s="128"/>
      <c r="E347" s="128"/>
      <c r="F347" s="128"/>
      <c r="G347" s="128"/>
      <c r="H347" s="128"/>
      <c r="I347" s="134"/>
      <c r="J347" s="133"/>
      <c r="K347" s="128"/>
      <c r="L347" s="128">
        <f>MONTH(FSC_Coupon[[#This Row],[Service Date]])</f>
        <v>1</v>
      </c>
      <c r="M347" s="128">
        <f>YEAR(FSC_Coupon[[#This Row],[Service Date]])</f>
        <v>1900</v>
      </c>
    </row>
    <row r="348" spans="1:13" x14ac:dyDescent="0.45">
      <c r="A348" s="127"/>
      <c r="B348" s="128"/>
      <c r="C348" s="128"/>
      <c r="D348" s="128"/>
      <c r="E348" s="128"/>
      <c r="F348" s="128"/>
      <c r="G348" s="128"/>
      <c r="H348" s="128"/>
      <c r="I348" s="134"/>
      <c r="J348" s="133"/>
      <c r="K348" s="128"/>
      <c r="L348" s="128">
        <f>MONTH(FSC_Coupon[[#This Row],[Service Date]])</f>
        <v>1</v>
      </c>
      <c r="M348" s="128">
        <f>YEAR(FSC_Coupon[[#This Row],[Service Date]])</f>
        <v>1900</v>
      </c>
    </row>
    <row r="349" spans="1:13" x14ac:dyDescent="0.45">
      <c r="A349" s="127"/>
      <c r="B349" s="128"/>
      <c r="C349" s="128"/>
      <c r="D349" s="128"/>
      <c r="E349" s="128"/>
      <c r="F349" s="128"/>
      <c r="G349" s="128"/>
      <c r="H349" s="128"/>
      <c r="I349" s="134"/>
      <c r="J349" s="133"/>
      <c r="K349" s="128"/>
      <c r="L349" s="128">
        <f>MONTH(FSC_Coupon[[#This Row],[Service Date]])</f>
        <v>1</v>
      </c>
      <c r="M349" s="128">
        <f>YEAR(FSC_Coupon[[#This Row],[Service Date]])</f>
        <v>1900</v>
      </c>
    </row>
    <row r="350" spans="1:13" x14ac:dyDescent="0.45">
      <c r="A350" s="127"/>
      <c r="B350" s="128"/>
      <c r="C350" s="128"/>
      <c r="D350" s="128"/>
      <c r="E350" s="128"/>
      <c r="F350" s="128"/>
      <c r="G350" s="128"/>
      <c r="H350" s="128"/>
      <c r="I350" s="134"/>
      <c r="J350" s="133"/>
      <c r="K350" s="128"/>
      <c r="L350" s="128">
        <f>MONTH(FSC_Coupon[[#This Row],[Service Date]])</f>
        <v>1</v>
      </c>
      <c r="M350" s="128">
        <f>YEAR(FSC_Coupon[[#This Row],[Service Date]])</f>
        <v>1900</v>
      </c>
    </row>
    <row r="351" spans="1:13" x14ac:dyDescent="0.45">
      <c r="A351" s="127"/>
      <c r="B351" s="128"/>
      <c r="C351" s="128"/>
      <c r="D351" s="128"/>
      <c r="E351" s="128"/>
      <c r="F351" s="128"/>
      <c r="G351" s="128"/>
      <c r="H351" s="128"/>
      <c r="I351" s="134"/>
      <c r="J351" s="133"/>
      <c r="K351" s="128"/>
      <c r="L351" s="128">
        <f>MONTH(FSC_Coupon[[#This Row],[Service Date]])</f>
        <v>1</v>
      </c>
      <c r="M351" s="128">
        <f>YEAR(FSC_Coupon[[#This Row],[Service Date]])</f>
        <v>1900</v>
      </c>
    </row>
    <row r="352" spans="1:13" x14ac:dyDescent="0.45">
      <c r="A352" s="127"/>
      <c r="B352" s="128"/>
      <c r="C352" s="128"/>
      <c r="D352" s="128"/>
      <c r="E352" s="128"/>
      <c r="F352" s="128"/>
      <c r="G352" s="128"/>
      <c r="H352" s="128"/>
      <c r="I352" s="134"/>
      <c r="J352" s="133"/>
      <c r="K352" s="128"/>
      <c r="L352" s="128">
        <f>MONTH(FSC_Coupon[[#This Row],[Service Date]])</f>
        <v>1</v>
      </c>
      <c r="M352" s="128">
        <f>YEAR(FSC_Coupon[[#This Row],[Service Date]])</f>
        <v>1900</v>
      </c>
    </row>
    <row r="353" spans="1:13" x14ac:dyDescent="0.45">
      <c r="A353" s="127"/>
      <c r="B353" s="128"/>
      <c r="C353" s="128"/>
      <c r="D353" s="128"/>
      <c r="E353" s="128"/>
      <c r="F353" s="128"/>
      <c r="G353" s="128"/>
      <c r="H353" s="128"/>
      <c r="I353" s="134"/>
      <c r="J353" s="133"/>
      <c r="K353" s="128"/>
      <c r="L353" s="128">
        <f>MONTH(FSC_Coupon[[#This Row],[Service Date]])</f>
        <v>1</v>
      </c>
      <c r="M353" s="128">
        <f>YEAR(FSC_Coupon[[#This Row],[Service Date]])</f>
        <v>1900</v>
      </c>
    </row>
    <row r="354" spans="1:13" x14ac:dyDescent="0.45">
      <c r="A354" s="127"/>
      <c r="B354" s="128"/>
      <c r="C354" s="128"/>
      <c r="D354" s="128"/>
      <c r="E354" s="128"/>
      <c r="F354" s="128"/>
      <c r="G354" s="128"/>
      <c r="H354" s="128"/>
      <c r="I354" s="134"/>
      <c r="J354" s="133"/>
      <c r="K354" s="128"/>
      <c r="L354" s="128">
        <f>MONTH(FSC_Coupon[[#This Row],[Service Date]])</f>
        <v>1</v>
      </c>
      <c r="M354" s="128">
        <f>YEAR(FSC_Coupon[[#This Row],[Service Date]])</f>
        <v>1900</v>
      </c>
    </row>
    <row r="355" spans="1:13" x14ac:dyDescent="0.45">
      <c r="A355" s="127"/>
      <c r="B355" s="128"/>
      <c r="C355" s="128"/>
      <c r="D355" s="128"/>
      <c r="E355" s="128"/>
      <c r="F355" s="128"/>
      <c r="G355" s="128"/>
      <c r="H355" s="128"/>
      <c r="I355" s="134"/>
      <c r="J355" s="133"/>
      <c r="K355" s="128"/>
      <c r="L355" s="128">
        <f>MONTH(FSC_Coupon[[#This Row],[Service Date]])</f>
        <v>1</v>
      </c>
      <c r="M355" s="128">
        <f>YEAR(FSC_Coupon[[#This Row],[Service Date]])</f>
        <v>1900</v>
      </c>
    </row>
    <row r="356" spans="1:13" x14ac:dyDescent="0.45">
      <c r="A356" s="127"/>
      <c r="B356" s="128"/>
      <c r="C356" s="128"/>
      <c r="D356" s="128"/>
      <c r="E356" s="128"/>
      <c r="F356" s="128"/>
      <c r="G356" s="128"/>
      <c r="H356" s="128"/>
      <c r="I356" s="134"/>
      <c r="J356" s="133"/>
      <c r="K356" s="128"/>
      <c r="L356" s="128">
        <f>MONTH(FSC_Coupon[[#This Row],[Service Date]])</f>
        <v>1</v>
      </c>
      <c r="M356" s="128">
        <f>YEAR(FSC_Coupon[[#This Row],[Service Date]])</f>
        <v>1900</v>
      </c>
    </row>
    <row r="357" spans="1:13" x14ac:dyDescent="0.45">
      <c r="A357" s="127"/>
      <c r="B357" s="128"/>
      <c r="C357" s="128"/>
      <c r="D357" s="128"/>
      <c r="E357" s="128"/>
      <c r="F357" s="128"/>
      <c r="G357" s="128"/>
      <c r="H357" s="128"/>
      <c r="I357" s="134"/>
      <c r="J357" s="133"/>
      <c r="K357" s="128"/>
      <c r="L357" s="128">
        <f>MONTH(FSC_Coupon[[#This Row],[Service Date]])</f>
        <v>1</v>
      </c>
      <c r="M357" s="128">
        <f>YEAR(FSC_Coupon[[#This Row],[Service Date]])</f>
        <v>1900</v>
      </c>
    </row>
    <row r="358" spans="1:13" x14ac:dyDescent="0.45">
      <c r="A358" s="127"/>
      <c r="B358" s="128"/>
      <c r="C358" s="128"/>
      <c r="D358" s="128"/>
      <c r="E358" s="128"/>
      <c r="F358" s="128"/>
      <c r="G358" s="128"/>
      <c r="H358" s="128"/>
      <c r="I358" s="134"/>
      <c r="J358" s="133"/>
      <c r="K358" s="128"/>
      <c r="L358" s="128">
        <f>MONTH(FSC_Coupon[[#This Row],[Service Date]])</f>
        <v>1</v>
      </c>
      <c r="M358" s="128">
        <f>YEAR(FSC_Coupon[[#This Row],[Service Date]])</f>
        <v>1900</v>
      </c>
    </row>
    <row r="359" spans="1:13" x14ac:dyDescent="0.45">
      <c r="A359" s="127"/>
      <c r="B359" s="128"/>
      <c r="C359" s="128"/>
      <c r="D359" s="128"/>
      <c r="E359" s="128"/>
      <c r="F359" s="128"/>
      <c r="G359" s="128"/>
      <c r="H359" s="128"/>
      <c r="I359" s="134"/>
      <c r="J359" s="133"/>
      <c r="K359" s="128"/>
      <c r="L359" s="128">
        <f>MONTH(FSC_Coupon[[#This Row],[Service Date]])</f>
        <v>1</v>
      </c>
      <c r="M359" s="128">
        <f>YEAR(FSC_Coupon[[#This Row],[Service Date]])</f>
        <v>1900</v>
      </c>
    </row>
    <row r="360" spans="1:13" x14ac:dyDescent="0.45">
      <c r="A360" s="127"/>
      <c r="B360" s="128"/>
      <c r="C360" s="128"/>
      <c r="D360" s="128"/>
      <c r="E360" s="128"/>
      <c r="F360" s="128"/>
      <c r="G360" s="128"/>
      <c r="H360" s="128"/>
      <c r="I360" s="134"/>
      <c r="J360" s="133"/>
      <c r="K360" s="128"/>
      <c r="L360" s="128">
        <f>MONTH(FSC_Coupon[[#This Row],[Service Date]])</f>
        <v>1</v>
      </c>
      <c r="M360" s="128">
        <f>YEAR(FSC_Coupon[[#This Row],[Service Date]])</f>
        <v>1900</v>
      </c>
    </row>
    <row r="361" spans="1:13" x14ac:dyDescent="0.45">
      <c r="A361" s="127"/>
      <c r="B361" s="128"/>
      <c r="C361" s="128"/>
      <c r="D361" s="128"/>
      <c r="E361" s="128"/>
      <c r="F361" s="128"/>
      <c r="G361" s="128"/>
      <c r="H361" s="128"/>
      <c r="I361" s="134"/>
      <c r="J361" s="133"/>
      <c r="K361" s="128"/>
      <c r="L361" s="128">
        <f>MONTH(FSC_Coupon[[#This Row],[Service Date]])</f>
        <v>1</v>
      </c>
      <c r="M361" s="128">
        <f>YEAR(FSC_Coupon[[#This Row],[Service Date]])</f>
        <v>1900</v>
      </c>
    </row>
    <row r="362" spans="1:13" x14ac:dyDescent="0.45">
      <c r="A362" s="127"/>
      <c r="B362" s="128"/>
      <c r="C362" s="128"/>
      <c r="D362" s="128"/>
      <c r="E362" s="128"/>
      <c r="F362" s="128"/>
      <c r="G362" s="128"/>
      <c r="H362" s="128"/>
      <c r="I362" s="134"/>
      <c r="J362" s="133"/>
      <c r="K362" s="128"/>
      <c r="L362" s="128">
        <f>MONTH(FSC_Coupon[[#This Row],[Service Date]])</f>
        <v>1</v>
      </c>
      <c r="M362" s="128">
        <f>YEAR(FSC_Coupon[[#This Row],[Service Date]])</f>
        <v>1900</v>
      </c>
    </row>
    <row r="363" spans="1:13" x14ac:dyDescent="0.45">
      <c r="A363" s="127"/>
      <c r="B363" s="128"/>
      <c r="C363" s="128"/>
      <c r="D363" s="128"/>
      <c r="E363" s="128"/>
      <c r="F363" s="128"/>
      <c r="G363" s="128"/>
      <c r="H363" s="128"/>
      <c r="I363" s="134"/>
      <c r="J363" s="133"/>
      <c r="K363" s="128"/>
      <c r="L363" s="128">
        <f>MONTH(FSC_Coupon[[#This Row],[Service Date]])</f>
        <v>1</v>
      </c>
      <c r="M363" s="128">
        <f>YEAR(FSC_Coupon[[#This Row],[Service Date]])</f>
        <v>1900</v>
      </c>
    </row>
    <row r="364" spans="1:13" x14ac:dyDescent="0.45">
      <c r="A364" s="127"/>
      <c r="B364" s="128"/>
      <c r="C364" s="128"/>
      <c r="D364" s="128"/>
      <c r="E364" s="128"/>
      <c r="F364" s="128"/>
      <c r="G364" s="128"/>
      <c r="H364" s="128"/>
      <c r="I364" s="134"/>
      <c r="J364" s="133"/>
      <c r="K364" s="128"/>
      <c r="L364" s="128">
        <f>MONTH(FSC_Coupon[[#This Row],[Service Date]])</f>
        <v>1</v>
      </c>
      <c r="M364" s="128">
        <f>YEAR(FSC_Coupon[[#This Row],[Service Date]])</f>
        <v>1900</v>
      </c>
    </row>
    <row r="365" spans="1:13" x14ac:dyDescent="0.45">
      <c r="A365" s="127"/>
      <c r="B365" s="128"/>
      <c r="C365" s="128"/>
      <c r="D365" s="128"/>
      <c r="E365" s="128"/>
      <c r="F365" s="128"/>
      <c r="G365" s="128"/>
      <c r="H365" s="128"/>
      <c r="I365" s="134"/>
      <c r="J365" s="133"/>
      <c r="K365" s="128"/>
      <c r="L365" s="128">
        <f>MONTH(FSC_Coupon[[#This Row],[Service Date]])</f>
        <v>1</v>
      </c>
      <c r="M365" s="128">
        <f>YEAR(FSC_Coupon[[#This Row],[Service Date]])</f>
        <v>1900</v>
      </c>
    </row>
    <row r="366" spans="1:13" x14ac:dyDescent="0.45">
      <c r="A366" s="127"/>
      <c r="B366" s="128"/>
      <c r="C366" s="128"/>
      <c r="D366" s="128"/>
      <c r="E366" s="128"/>
      <c r="F366" s="128"/>
      <c r="G366" s="128"/>
      <c r="H366" s="128"/>
      <c r="I366" s="134"/>
      <c r="J366" s="133"/>
      <c r="K366" s="128"/>
      <c r="L366" s="128">
        <f>MONTH(FSC_Coupon[[#This Row],[Service Date]])</f>
        <v>1</v>
      </c>
      <c r="M366" s="128">
        <f>YEAR(FSC_Coupon[[#This Row],[Service Date]])</f>
        <v>1900</v>
      </c>
    </row>
    <row r="367" spans="1:13" x14ac:dyDescent="0.45">
      <c r="A367" s="127"/>
      <c r="B367" s="128"/>
      <c r="C367" s="128"/>
      <c r="D367" s="128"/>
      <c r="E367" s="128"/>
      <c r="F367" s="128"/>
      <c r="G367" s="128"/>
      <c r="H367" s="128"/>
      <c r="I367" s="134"/>
      <c r="J367" s="133"/>
      <c r="K367" s="128"/>
      <c r="L367" s="128">
        <f>MONTH(FSC_Coupon[[#This Row],[Service Date]])</f>
        <v>1</v>
      </c>
      <c r="M367" s="128">
        <f>YEAR(FSC_Coupon[[#This Row],[Service Date]])</f>
        <v>1900</v>
      </c>
    </row>
    <row r="368" spans="1:13" x14ac:dyDescent="0.45">
      <c r="A368" s="127"/>
      <c r="B368" s="128"/>
      <c r="C368" s="128"/>
      <c r="D368" s="128"/>
      <c r="E368" s="128"/>
      <c r="F368" s="128"/>
      <c r="G368" s="128"/>
      <c r="H368" s="128"/>
      <c r="I368" s="134"/>
      <c r="J368" s="133"/>
      <c r="K368" s="128"/>
      <c r="L368" s="128">
        <f>MONTH(FSC_Coupon[[#This Row],[Service Date]])</f>
        <v>1</v>
      </c>
      <c r="M368" s="128">
        <f>YEAR(FSC_Coupon[[#This Row],[Service Date]])</f>
        <v>1900</v>
      </c>
    </row>
    <row r="369" spans="1:13" x14ac:dyDescent="0.45">
      <c r="A369" s="127"/>
      <c r="B369" s="128"/>
      <c r="C369" s="128"/>
      <c r="D369" s="128"/>
      <c r="E369" s="128"/>
      <c r="F369" s="128"/>
      <c r="G369" s="128"/>
      <c r="H369" s="128"/>
      <c r="I369" s="134"/>
      <c r="J369" s="133"/>
      <c r="K369" s="128"/>
      <c r="L369" s="128">
        <f>MONTH(FSC_Coupon[[#This Row],[Service Date]])</f>
        <v>1</v>
      </c>
      <c r="M369" s="128">
        <f>YEAR(FSC_Coupon[[#This Row],[Service Date]])</f>
        <v>1900</v>
      </c>
    </row>
    <row r="370" spans="1:13" x14ac:dyDescent="0.45">
      <c r="A370" s="127"/>
      <c r="B370" s="128"/>
      <c r="C370" s="128"/>
      <c r="D370" s="128"/>
      <c r="E370" s="128"/>
      <c r="F370" s="128"/>
      <c r="G370" s="128"/>
      <c r="H370" s="128"/>
      <c r="I370" s="134"/>
      <c r="J370" s="133"/>
      <c r="K370" s="128"/>
      <c r="L370" s="128">
        <f>MONTH(FSC_Coupon[[#This Row],[Service Date]])</f>
        <v>1</v>
      </c>
      <c r="M370" s="128">
        <f>YEAR(FSC_Coupon[[#This Row],[Service Date]])</f>
        <v>1900</v>
      </c>
    </row>
    <row r="371" spans="1:13" x14ac:dyDescent="0.45">
      <c r="A371" s="127"/>
      <c r="B371" s="128"/>
      <c r="C371" s="128"/>
      <c r="D371" s="128"/>
      <c r="E371" s="128"/>
      <c r="F371" s="128"/>
      <c r="G371" s="128"/>
      <c r="H371" s="128"/>
      <c r="I371" s="134"/>
      <c r="J371" s="133"/>
      <c r="K371" s="128"/>
      <c r="L371" s="128">
        <f>MONTH(FSC_Coupon[[#This Row],[Service Date]])</f>
        <v>1</v>
      </c>
      <c r="M371" s="128">
        <f>YEAR(FSC_Coupon[[#This Row],[Service Date]])</f>
        <v>1900</v>
      </c>
    </row>
    <row r="372" spans="1:13" x14ac:dyDescent="0.45">
      <c r="A372" s="127"/>
      <c r="B372" s="128"/>
      <c r="C372" s="128"/>
      <c r="D372" s="128"/>
      <c r="E372" s="128"/>
      <c r="F372" s="128"/>
      <c r="G372" s="128"/>
      <c r="H372" s="128"/>
      <c r="I372" s="134"/>
      <c r="J372" s="133"/>
      <c r="K372" s="128"/>
      <c r="L372" s="128">
        <f>MONTH(FSC_Coupon[[#This Row],[Service Date]])</f>
        <v>1</v>
      </c>
      <c r="M372" s="128">
        <f>YEAR(FSC_Coupon[[#This Row],[Service Date]])</f>
        <v>1900</v>
      </c>
    </row>
    <row r="373" spans="1:13" x14ac:dyDescent="0.45">
      <c r="A373" s="127"/>
      <c r="B373" s="128"/>
      <c r="C373" s="128"/>
      <c r="D373" s="128"/>
      <c r="E373" s="128"/>
      <c r="F373" s="128"/>
      <c r="G373" s="128"/>
      <c r="H373" s="128"/>
      <c r="I373" s="134"/>
      <c r="J373" s="133"/>
      <c r="K373" s="128"/>
      <c r="L373" s="128">
        <f>MONTH(FSC_Coupon[[#This Row],[Service Date]])</f>
        <v>1</v>
      </c>
      <c r="M373" s="128">
        <f>YEAR(FSC_Coupon[[#This Row],[Service Date]])</f>
        <v>1900</v>
      </c>
    </row>
    <row r="374" spans="1:13" x14ac:dyDescent="0.45">
      <c r="A374" s="127"/>
      <c r="B374" s="128"/>
      <c r="C374" s="128"/>
      <c r="D374" s="128"/>
      <c r="E374" s="128"/>
      <c r="F374" s="128"/>
      <c r="G374" s="128"/>
      <c r="H374" s="128"/>
      <c r="I374" s="134"/>
      <c r="J374" s="133"/>
      <c r="K374" s="128"/>
      <c r="L374" s="128">
        <f>MONTH(FSC_Coupon[[#This Row],[Service Date]])</f>
        <v>1</v>
      </c>
      <c r="M374" s="128">
        <f>YEAR(FSC_Coupon[[#This Row],[Service Date]])</f>
        <v>1900</v>
      </c>
    </row>
    <row r="375" spans="1:13" x14ac:dyDescent="0.45">
      <c r="A375" s="127"/>
      <c r="B375" s="128"/>
      <c r="C375" s="128"/>
      <c r="D375" s="128"/>
      <c r="E375" s="128"/>
      <c r="F375" s="128"/>
      <c r="G375" s="128"/>
      <c r="H375" s="128"/>
      <c r="I375" s="134"/>
      <c r="J375" s="133"/>
      <c r="K375" s="128"/>
      <c r="L375" s="128">
        <f>MONTH(FSC_Coupon[[#This Row],[Service Date]])</f>
        <v>1</v>
      </c>
      <c r="M375" s="128">
        <f>YEAR(FSC_Coupon[[#This Row],[Service Date]])</f>
        <v>1900</v>
      </c>
    </row>
    <row r="376" spans="1:13" x14ac:dyDescent="0.45">
      <c r="A376" s="127"/>
      <c r="B376" s="128"/>
      <c r="C376" s="128"/>
      <c r="D376" s="128"/>
      <c r="E376" s="128"/>
      <c r="F376" s="128"/>
      <c r="G376" s="128"/>
      <c r="H376" s="128"/>
      <c r="I376" s="134"/>
      <c r="J376" s="133"/>
      <c r="K376" s="128"/>
      <c r="L376" s="128">
        <f>MONTH(FSC_Coupon[[#This Row],[Service Date]])</f>
        <v>1</v>
      </c>
      <c r="M376" s="128">
        <f>YEAR(FSC_Coupon[[#This Row],[Service Date]])</f>
        <v>1900</v>
      </c>
    </row>
    <row r="377" spans="1:13" x14ac:dyDescent="0.45">
      <c r="A377" s="127"/>
      <c r="B377" s="128"/>
      <c r="C377" s="128"/>
      <c r="D377" s="128"/>
      <c r="E377" s="128"/>
      <c r="F377" s="128"/>
      <c r="G377" s="128"/>
      <c r="H377" s="128"/>
      <c r="I377" s="134"/>
      <c r="J377" s="133"/>
      <c r="K377" s="128"/>
      <c r="L377" s="128">
        <f>MONTH(FSC_Coupon[[#This Row],[Service Date]])</f>
        <v>1</v>
      </c>
      <c r="M377" s="128">
        <f>YEAR(FSC_Coupon[[#This Row],[Service Date]])</f>
        <v>1900</v>
      </c>
    </row>
    <row r="378" spans="1:13" x14ac:dyDescent="0.45">
      <c r="A378" s="127"/>
      <c r="B378" s="128"/>
      <c r="C378" s="128"/>
      <c r="D378" s="128"/>
      <c r="E378" s="128"/>
      <c r="F378" s="128"/>
      <c r="G378" s="128"/>
      <c r="H378" s="128"/>
      <c r="I378" s="134"/>
      <c r="J378" s="133"/>
      <c r="K378" s="128"/>
      <c r="L378" s="128">
        <f>MONTH(FSC_Coupon[[#This Row],[Service Date]])</f>
        <v>1</v>
      </c>
      <c r="M378" s="128">
        <f>YEAR(FSC_Coupon[[#This Row],[Service Date]])</f>
        <v>1900</v>
      </c>
    </row>
    <row r="379" spans="1:13" x14ac:dyDescent="0.45">
      <c r="A379" s="127"/>
      <c r="B379" s="128"/>
      <c r="C379" s="128"/>
      <c r="D379" s="128"/>
      <c r="E379" s="128"/>
      <c r="F379" s="128"/>
      <c r="G379" s="128"/>
      <c r="H379" s="128"/>
      <c r="I379" s="134"/>
      <c r="J379" s="133"/>
      <c r="K379" s="128"/>
      <c r="L379" s="128">
        <f>MONTH(FSC_Coupon[[#This Row],[Service Date]])</f>
        <v>1</v>
      </c>
      <c r="M379" s="128">
        <f>YEAR(FSC_Coupon[[#This Row],[Service Date]])</f>
        <v>1900</v>
      </c>
    </row>
    <row r="380" spans="1:13" x14ac:dyDescent="0.45">
      <c r="A380" s="127"/>
      <c r="B380" s="128"/>
      <c r="C380" s="128"/>
      <c r="D380" s="128"/>
      <c r="E380" s="128"/>
      <c r="F380" s="128"/>
      <c r="G380" s="128"/>
      <c r="H380" s="128"/>
      <c r="I380" s="134"/>
      <c r="J380" s="133"/>
      <c r="K380" s="128"/>
      <c r="L380" s="128">
        <f>MONTH(FSC_Coupon[[#This Row],[Service Date]])</f>
        <v>1</v>
      </c>
      <c r="M380" s="128">
        <f>YEAR(FSC_Coupon[[#This Row],[Service Date]])</f>
        <v>1900</v>
      </c>
    </row>
    <row r="381" spans="1:13" x14ac:dyDescent="0.45">
      <c r="A381" s="127"/>
      <c r="B381" s="128"/>
      <c r="C381" s="128"/>
      <c r="D381" s="128"/>
      <c r="E381" s="128"/>
      <c r="F381" s="128"/>
      <c r="G381" s="128"/>
      <c r="H381" s="128"/>
      <c r="I381" s="134"/>
      <c r="J381" s="133"/>
      <c r="K381" s="128"/>
      <c r="L381" s="128">
        <f>MONTH(FSC_Coupon[[#This Row],[Service Date]])</f>
        <v>1</v>
      </c>
      <c r="M381" s="128">
        <f>YEAR(FSC_Coupon[[#This Row],[Service Date]])</f>
        <v>1900</v>
      </c>
    </row>
    <row r="382" spans="1:13" x14ac:dyDescent="0.45">
      <c r="A382" s="127"/>
      <c r="B382" s="128"/>
      <c r="C382" s="128"/>
      <c r="D382" s="128"/>
      <c r="E382" s="128"/>
      <c r="F382" s="128"/>
      <c r="G382" s="128"/>
      <c r="H382" s="128"/>
      <c r="I382" s="134"/>
      <c r="J382" s="133"/>
      <c r="K382" s="128"/>
      <c r="L382" s="128">
        <f>MONTH(FSC_Coupon[[#This Row],[Service Date]])</f>
        <v>1</v>
      </c>
      <c r="M382" s="128">
        <f>YEAR(FSC_Coupon[[#This Row],[Service Date]])</f>
        <v>1900</v>
      </c>
    </row>
    <row r="383" spans="1:13" x14ac:dyDescent="0.45">
      <c r="A383" s="127"/>
      <c r="B383" s="128"/>
      <c r="C383" s="128"/>
      <c r="D383" s="128"/>
      <c r="E383" s="128"/>
      <c r="F383" s="128"/>
      <c r="G383" s="128"/>
      <c r="H383" s="128"/>
      <c r="I383" s="134"/>
      <c r="J383" s="133"/>
      <c r="K383" s="128"/>
      <c r="L383" s="128">
        <f>MONTH(FSC_Coupon[[#This Row],[Service Date]])</f>
        <v>1</v>
      </c>
      <c r="M383" s="128">
        <f>YEAR(FSC_Coupon[[#This Row],[Service Date]])</f>
        <v>1900</v>
      </c>
    </row>
    <row r="384" spans="1:13" x14ac:dyDescent="0.45">
      <c r="A384" s="127"/>
      <c r="B384" s="128"/>
      <c r="C384" s="128"/>
      <c r="D384" s="128"/>
      <c r="E384" s="128"/>
      <c r="F384" s="128"/>
      <c r="G384" s="128"/>
      <c r="H384" s="128"/>
      <c r="I384" s="134"/>
      <c r="J384" s="133"/>
      <c r="K384" s="128"/>
      <c r="L384" s="128">
        <f>MONTH(FSC_Coupon[[#This Row],[Service Date]])</f>
        <v>1</v>
      </c>
      <c r="M384" s="128">
        <f>YEAR(FSC_Coupon[[#This Row],[Service Date]])</f>
        <v>1900</v>
      </c>
    </row>
    <row r="385" spans="1:13" x14ac:dyDescent="0.45">
      <c r="A385" s="127"/>
      <c r="B385" s="128"/>
      <c r="C385" s="128"/>
      <c r="D385" s="128"/>
      <c r="E385" s="128"/>
      <c r="F385" s="128"/>
      <c r="G385" s="128"/>
      <c r="H385" s="128"/>
      <c r="I385" s="134"/>
      <c r="J385" s="133"/>
      <c r="K385" s="128"/>
      <c r="L385" s="128">
        <f>MONTH(FSC_Coupon[[#This Row],[Service Date]])</f>
        <v>1</v>
      </c>
      <c r="M385" s="128">
        <f>YEAR(FSC_Coupon[[#This Row],[Service Date]])</f>
        <v>1900</v>
      </c>
    </row>
    <row r="386" spans="1:13" x14ac:dyDescent="0.45">
      <c r="A386" s="127"/>
      <c r="B386" s="128"/>
      <c r="C386" s="128"/>
      <c r="D386" s="128"/>
      <c r="E386" s="128"/>
      <c r="F386" s="128"/>
      <c r="G386" s="128"/>
      <c r="H386" s="128"/>
      <c r="I386" s="134"/>
      <c r="J386" s="133"/>
      <c r="K386" s="128"/>
      <c r="L386" s="128">
        <f>MONTH(FSC_Coupon[[#This Row],[Service Date]])</f>
        <v>1</v>
      </c>
      <c r="M386" s="128">
        <f>YEAR(FSC_Coupon[[#This Row],[Service Date]])</f>
        <v>1900</v>
      </c>
    </row>
    <row r="387" spans="1:13" x14ac:dyDescent="0.45">
      <c r="A387" s="127"/>
      <c r="B387" s="128"/>
      <c r="C387" s="128"/>
      <c r="D387" s="128"/>
      <c r="E387" s="128"/>
      <c r="F387" s="128"/>
      <c r="G387" s="128"/>
      <c r="H387" s="128"/>
      <c r="I387" s="134"/>
      <c r="J387" s="133"/>
      <c r="K387" s="128"/>
      <c r="L387" s="128">
        <f>MONTH(FSC_Coupon[[#This Row],[Service Date]])</f>
        <v>1</v>
      </c>
      <c r="M387" s="128">
        <f>YEAR(FSC_Coupon[[#This Row],[Service Date]])</f>
        <v>1900</v>
      </c>
    </row>
    <row r="388" spans="1:13" x14ac:dyDescent="0.45">
      <c r="A388" s="127"/>
      <c r="B388" s="128"/>
      <c r="C388" s="128"/>
      <c r="D388" s="128"/>
      <c r="E388" s="128"/>
      <c r="F388" s="128"/>
      <c r="G388" s="128"/>
      <c r="H388" s="128"/>
      <c r="I388" s="134"/>
      <c r="J388" s="133"/>
      <c r="K388" s="128"/>
      <c r="L388" s="128">
        <f>MONTH(FSC_Coupon[[#This Row],[Service Date]])</f>
        <v>1</v>
      </c>
      <c r="M388" s="128">
        <f>YEAR(FSC_Coupon[[#This Row],[Service Date]])</f>
        <v>1900</v>
      </c>
    </row>
    <row r="389" spans="1:13" x14ac:dyDescent="0.45">
      <c r="A389" s="127"/>
      <c r="B389" s="128"/>
      <c r="C389" s="128"/>
      <c r="D389" s="128"/>
      <c r="E389" s="128"/>
      <c r="F389" s="128"/>
      <c r="G389" s="128"/>
      <c r="H389" s="128"/>
      <c r="I389" s="134"/>
      <c r="J389" s="133"/>
      <c r="K389" s="128"/>
      <c r="L389" s="128">
        <f>MONTH(FSC_Coupon[[#This Row],[Service Date]])</f>
        <v>1</v>
      </c>
      <c r="M389" s="128">
        <f>YEAR(FSC_Coupon[[#This Row],[Service Date]])</f>
        <v>1900</v>
      </c>
    </row>
    <row r="390" spans="1:13" x14ac:dyDescent="0.45">
      <c r="A390" s="127"/>
      <c r="B390" s="128"/>
      <c r="C390" s="128"/>
      <c r="D390" s="128"/>
      <c r="E390" s="128"/>
      <c r="F390" s="128"/>
      <c r="G390" s="128"/>
      <c r="H390" s="128"/>
      <c r="I390" s="134"/>
      <c r="J390" s="133"/>
      <c r="K390" s="128"/>
      <c r="L390" s="128">
        <f>MONTH(FSC_Coupon[[#This Row],[Service Date]])</f>
        <v>1</v>
      </c>
      <c r="M390" s="128">
        <f>YEAR(FSC_Coupon[[#This Row],[Service Date]])</f>
        <v>1900</v>
      </c>
    </row>
    <row r="391" spans="1:13" x14ac:dyDescent="0.45">
      <c r="A391" s="127"/>
      <c r="B391" s="128"/>
      <c r="C391" s="128"/>
      <c r="D391" s="128"/>
      <c r="E391" s="128"/>
      <c r="F391" s="128"/>
      <c r="G391" s="128"/>
      <c r="H391" s="128"/>
      <c r="I391" s="134"/>
      <c r="J391" s="133"/>
      <c r="K391" s="128"/>
      <c r="L391" s="128">
        <f>MONTH(FSC_Coupon[[#This Row],[Service Date]])</f>
        <v>1</v>
      </c>
      <c r="M391" s="128">
        <f>YEAR(FSC_Coupon[[#This Row],[Service Date]])</f>
        <v>1900</v>
      </c>
    </row>
    <row r="392" spans="1:13" x14ac:dyDescent="0.45">
      <c r="A392" s="127"/>
      <c r="B392" s="128"/>
      <c r="C392" s="128"/>
      <c r="D392" s="128"/>
      <c r="E392" s="128"/>
      <c r="F392" s="128"/>
      <c r="G392" s="128"/>
      <c r="H392" s="128"/>
      <c r="I392" s="134"/>
      <c r="J392" s="133"/>
      <c r="K392" s="128"/>
      <c r="L392" s="128">
        <f>MONTH(FSC_Coupon[[#This Row],[Service Date]])</f>
        <v>1</v>
      </c>
      <c r="M392" s="128">
        <f>YEAR(FSC_Coupon[[#This Row],[Service Date]])</f>
        <v>1900</v>
      </c>
    </row>
    <row r="393" spans="1:13" x14ac:dyDescent="0.45">
      <c r="A393" s="127"/>
      <c r="B393" s="128"/>
      <c r="C393" s="128"/>
      <c r="D393" s="128"/>
      <c r="E393" s="128"/>
      <c r="F393" s="128"/>
      <c r="G393" s="128"/>
      <c r="H393" s="128"/>
      <c r="I393" s="134"/>
      <c r="J393" s="133"/>
      <c r="K393" s="128"/>
      <c r="L393" s="128">
        <f>MONTH(FSC_Coupon[[#This Row],[Service Date]])</f>
        <v>1</v>
      </c>
      <c r="M393" s="128">
        <f>YEAR(FSC_Coupon[[#This Row],[Service Date]])</f>
        <v>1900</v>
      </c>
    </row>
    <row r="394" spans="1:13" x14ac:dyDescent="0.45">
      <c r="A394" s="127"/>
      <c r="B394" s="128"/>
      <c r="C394" s="128"/>
      <c r="D394" s="128"/>
      <c r="E394" s="128"/>
      <c r="F394" s="128"/>
      <c r="G394" s="128"/>
      <c r="H394" s="128"/>
      <c r="I394" s="134"/>
      <c r="J394" s="133"/>
      <c r="K394" s="128"/>
      <c r="L394" s="128">
        <f>MONTH(FSC_Coupon[[#This Row],[Service Date]])</f>
        <v>1</v>
      </c>
      <c r="M394" s="128">
        <f>YEAR(FSC_Coupon[[#This Row],[Service Date]])</f>
        <v>1900</v>
      </c>
    </row>
    <row r="395" spans="1:13" x14ac:dyDescent="0.45">
      <c r="A395" s="127"/>
      <c r="B395" s="128"/>
      <c r="C395" s="128"/>
      <c r="D395" s="128"/>
      <c r="E395" s="128"/>
      <c r="F395" s="128"/>
      <c r="G395" s="128"/>
      <c r="H395" s="128"/>
      <c r="I395" s="134"/>
      <c r="J395" s="133"/>
      <c r="K395" s="128"/>
      <c r="L395" s="128">
        <f>MONTH(FSC_Coupon[[#This Row],[Service Date]])</f>
        <v>1</v>
      </c>
      <c r="M395" s="128">
        <f>YEAR(FSC_Coupon[[#This Row],[Service Date]])</f>
        <v>1900</v>
      </c>
    </row>
    <row r="396" spans="1:13" x14ac:dyDescent="0.45">
      <c r="A396" s="127"/>
      <c r="B396" s="128"/>
      <c r="C396" s="128"/>
      <c r="D396" s="128"/>
      <c r="E396" s="128"/>
      <c r="F396" s="128"/>
      <c r="G396" s="128"/>
      <c r="H396" s="128"/>
      <c r="I396" s="134"/>
      <c r="J396" s="133"/>
      <c r="K396" s="128"/>
      <c r="L396" s="128">
        <f>MONTH(FSC_Coupon[[#This Row],[Service Date]])</f>
        <v>1</v>
      </c>
      <c r="M396" s="128">
        <f>YEAR(FSC_Coupon[[#This Row],[Service Date]])</f>
        <v>1900</v>
      </c>
    </row>
    <row r="397" spans="1:13" x14ac:dyDescent="0.45">
      <c r="A397" s="127"/>
      <c r="B397" s="128"/>
      <c r="C397" s="128"/>
      <c r="D397" s="128"/>
      <c r="E397" s="128"/>
      <c r="F397" s="128"/>
      <c r="G397" s="128"/>
      <c r="H397" s="128"/>
      <c r="I397" s="134"/>
      <c r="J397" s="133"/>
      <c r="K397" s="128"/>
      <c r="L397" s="128">
        <f>MONTH(FSC_Coupon[[#This Row],[Service Date]])</f>
        <v>1</v>
      </c>
      <c r="M397" s="128">
        <f>YEAR(FSC_Coupon[[#This Row],[Service Date]])</f>
        <v>1900</v>
      </c>
    </row>
    <row r="398" spans="1:13" x14ac:dyDescent="0.45">
      <c r="A398" s="127"/>
      <c r="B398" s="128"/>
      <c r="C398" s="128"/>
      <c r="D398" s="128"/>
      <c r="E398" s="128"/>
      <c r="F398" s="128"/>
      <c r="G398" s="128"/>
      <c r="H398" s="128"/>
      <c r="I398" s="134"/>
      <c r="J398" s="133"/>
      <c r="K398" s="128"/>
      <c r="L398" s="128">
        <f>MONTH(FSC_Coupon[[#This Row],[Service Date]])</f>
        <v>1</v>
      </c>
      <c r="M398" s="128">
        <f>YEAR(FSC_Coupon[[#This Row],[Service Date]])</f>
        <v>1900</v>
      </c>
    </row>
    <row r="399" spans="1:13" x14ac:dyDescent="0.45">
      <c r="A399" s="127"/>
      <c r="B399" s="128"/>
      <c r="C399" s="128"/>
      <c r="D399" s="128"/>
      <c r="E399" s="128"/>
      <c r="F399" s="128"/>
      <c r="G399" s="128"/>
      <c r="H399" s="128"/>
      <c r="I399" s="134"/>
      <c r="J399" s="133"/>
      <c r="K399" s="128"/>
      <c r="L399" s="128">
        <f>MONTH(FSC_Coupon[[#This Row],[Service Date]])</f>
        <v>1</v>
      </c>
      <c r="M399" s="128">
        <f>YEAR(FSC_Coupon[[#This Row],[Service Date]])</f>
        <v>1900</v>
      </c>
    </row>
    <row r="400" spans="1:13" x14ac:dyDescent="0.45">
      <c r="A400" s="135"/>
      <c r="B400" s="136"/>
      <c r="C400" s="136"/>
      <c r="D400" s="136"/>
      <c r="E400" s="136"/>
      <c r="F400" s="128"/>
      <c r="G400" s="136"/>
      <c r="H400" s="136"/>
      <c r="I400" s="137"/>
      <c r="J400" s="138"/>
      <c r="K400" s="136"/>
      <c r="L400" s="136">
        <f>MONTH(FSC_Coupon[[#This Row],[Service Date]])</f>
        <v>1</v>
      </c>
      <c r="M400" s="136">
        <f>YEAR(FSC_Coupon[[#This Row],[Service Date]])</f>
        <v>1900</v>
      </c>
    </row>
  </sheetData>
  <phoneticPr fontId="5" type="noConversion"/>
  <dataValidations count="1">
    <dataValidation type="list" allowBlank="1" showInputMessage="1" showErrorMessage="1" sqref="F4:F400" xr:uid="{D8D3F786-B2ED-4C0F-8E93-4005CFD3DC79}">
      <formula1>"T1, T2, T3, Trax, Urbania"</formula1>
    </dataValidation>
  </dataValidations>
  <pageMargins left="0.7" right="0.7" top="0.75" bottom="0.75" header="0.3" footer="0.3"/>
  <pageSetup scale="64" orientation="landscape" r:id="rId1"/>
  <rowBreaks count="1" manualBreakCount="1">
    <brk id="39" max="16383" man="1"/>
  </rowBreak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3A01-373E-4CB7-A10C-FDD2D4F5CA89}">
  <sheetPr>
    <tabColor rgb="FF92D050"/>
  </sheetPr>
  <dimension ref="A1:M400"/>
  <sheetViews>
    <sheetView workbookViewId="0">
      <pane xSplit="2" ySplit="3" topLeftCell="C4" activePane="bottomRight" state="frozen"/>
      <selection pane="topRight" activeCell="C1" sqref="C1"/>
      <selection pane="bottomLeft" activeCell="A4" sqref="A4"/>
      <selection pane="bottomRight" activeCell="G6" sqref="G6"/>
    </sheetView>
  </sheetViews>
  <sheetFormatPr defaultRowHeight="14.5" x14ac:dyDescent="0.35"/>
  <cols>
    <col min="1" max="1" width="16.81640625" customWidth="1"/>
    <col min="2" max="2" width="9.81640625" customWidth="1"/>
    <col min="3" max="3" width="16.54296875" customWidth="1"/>
    <col min="4" max="4" width="13.1796875" customWidth="1"/>
    <col min="5" max="5" width="16.453125" customWidth="1"/>
    <col min="6" max="6" width="11.7265625" customWidth="1"/>
    <col min="7" max="7" width="37.1796875" customWidth="1"/>
    <col min="8" max="8" width="13" customWidth="1"/>
    <col min="9" max="9" width="13" bestFit="1" customWidth="1"/>
  </cols>
  <sheetData>
    <row r="1" spans="1:13" ht="18.5" x14ac:dyDescent="0.45">
      <c r="A1" s="59" t="s">
        <v>760</v>
      </c>
      <c r="B1" s="59"/>
      <c r="C1" s="58"/>
    </row>
    <row r="3" spans="1:13" ht="58" x14ac:dyDescent="0.35">
      <c r="A3" s="78" t="s">
        <v>754</v>
      </c>
      <c r="B3" s="79" t="s">
        <v>753</v>
      </c>
      <c r="C3" s="86" t="s">
        <v>768</v>
      </c>
      <c r="D3" s="80" t="s">
        <v>761</v>
      </c>
      <c r="E3" s="80" t="s">
        <v>762</v>
      </c>
      <c r="F3" s="85" t="s">
        <v>8</v>
      </c>
      <c r="G3" s="85" t="s">
        <v>6</v>
      </c>
      <c r="H3" s="79" t="s">
        <v>763</v>
      </c>
      <c r="I3" s="81" t="s">
        <v>764</v>
      </c>
      <c r="J3" s="86" t="s">
        <v>766</v>
      </c>
      <c r="K3" s="86" t="s">
        <v>767</v>
      </c>
      <c r="L3" s="86" t="s">
        <v>19</v>
      </c>
      <c r="M3" s="86" t="s">
        <v>18</v>
      </c>
    </row>
    <row r="4" spans="1:13" x14ac:dyDescent="0.35">
      <c r="A4" s="72"/>
      <c r="B4" s="1"/>
      <c r="C4" s="1"/>
      <c r="D4" s="1"/>
      <c r="E4" s="1"/>
      <c r="F4" s="1"/>
      <c r="G4" s="1"/>
      <c r="H4" s="1"/>
      <c r="I4" s="73"/>
      <c r="J4" s="82"/>
      <c r="K4" s="77"/>
      <c r="L4" s="77">
        <f>MONTH(FSC_Coupon6[[#This Row],[Service Date]])</f>
        <v>1</v>
      </c>
      <c r="M4" s="77">
        <f>YEAR(FSC_Coupon6[[#This Row],[Service Date]])</f>
        <v>1900</v>
      </c>
    </row>
    <row r="5" spans="1:13" x14ac:dyDescent="0.35">
      <c r="A5" s="72"/>
      <c r="B5" s="1"/>
      <c r="C5" s="1"/>
      <c r="D5" s="1"/>
      <c r="E5" s="1"/>
      <c r="F5" s="1"/>
      <c r="G5" s="1"/>
      <c r="H5" s="1"/>
      <c r="I5" s="73"/>
      <c r="J5" s="83"/>
      <c r="K5" s="1"/>
      <c r="L5" s="1">
        <f>MONTH(FSC_Coupon6[[#This Row],[Service Date]])</f>
        <v>1</v>
      </c>
      <c r="M5" s="1">
        <f>YEAR(FSC_Coupon6[[#This Row],[Service Date]])</f>
        <v>1900</v>
      </c>
    </row>
    <row r="6" spans="1:13" x14ac:dyDescent="0.35">
      <c r="A6" s="72"/>
      <c r="B6" s="1"/>
      <c r="C6" s="1"/>
      <c r="D6" s="1"/>
      <c r="E6" s="1"/>
      <c r="F6" s="1"/>
      <c r="G6" s="1"/>
      <c r="H6" s="1"/>
      <c r="I6" s="73"/>
      <c r="J6" s="83"/>
      <c r="K6" s="1"/>
      <c r="L6" s="1">
        <f>MONTH(FSC_Coupon6[[#This Row],[Service Date]])</f>
        <v>1</v>
      </c>
      <c r="M6" s="1">
        <f>YEAR(FSC_Coupon6[[#This Row],[Service Date]])</f>
        <v>1900</v>
      </c>
    </row>
    <row r="7" spans="1:13" x14ac:dyDescent="0.35">
      <c r="A7" s="72"/>
      <c r="B7" s="1"/>
      <c r="C7" s="1"/>
      <c r="D7" s="1"/>
      <c r="E7" s="1"/>
      <c r="F7" s="1"/>
      <c r="G7" s="1"/>
      <c r="H7" s="1"/>
      <c r="I7" s="73"/>
      <c r="J7" s="83"/>
      <c r="K7" s="1"/>
      <c r="L7" s="1">
        <f>MONTH(FSC_Coupon6[[#This Row],[Service Date]])</f>
        <v>1</v>
      </c>
      <c r="M7" s="1">
        <f>YEAR(FSC_Coupon6[[#This Row],[Service Date]])</f>
        <v>1900</v>
      </c>
    </row>
    <row r="8" spans="1:13" x14ac:dyDescent="0.35">
      <c r="A8" s="72"/>
      <c r="B8" s="1"/>
      <c r="C8" s="1"/>
      <c r="D8" s="1"/>
      <c r="E8" s="1"/>
      <c r="F8" s="1"/>
      <c r="G8" s="1"/>
      <c r="H8" s="1"/>
      <c r="I8" s="73"/>
      <c r="J8" s="83"/>
      <c r="K8" s="1"/>
      <c r="L8" s="1">
        <f>MONTH(FSC_Coupon6[[#This Row],[Service Date]])</f>
        <v>1</v>
      </c>
      <c r="M8" s="1">
        <f>YEAR(FSC_Coupon6[[#This Row],[Service Date]])</f>
        <v>1900</v>
      </c>
    </row>
    <row r="9" spans="1:13" x14ac:dyDescent="0.35">
      <c r="A9" s="72"/>
      <c r="B9" s="1"/>
      <c r="C9" s="1"/>
      <c r="D9" s="1"/>
      <c r="E9" s="1"/>
      <c r="F9" s="1"/>
      <c r="G9" s="1"/>
      <c r="H9" s="1"/>
      <c r="I9" s="73"/>
      <c r="J9" s="83"/>
      <c r="K9" s="1"/>
      <c r="L9" s="1">
        <f>MONTH(FSC_Coupon6[[#This Row],[Service Date]])</f>
        <v>1</v>
      </c>
      <c r="M9" s="1">
        <f>YEAR(FSC_Coupon6[[#This Row],[Service Date]])</f>
        <v>1900</v>
      </c>
    </row>
    <row r="10" spans="1:13" x14ac:dyDescent="0.35">
      <c r="A10" s="72"/>
      <c r="B10" s="1"/>
      <c r="C10" s="1"/>
      <c r="D10" s="1"/>
      <c r="E10" s="1"/>
      <c r="F10" s="1"/>
      <c r="G10" s="1"/>
      <c r="H10" s="1"/>
      <c r="I10" s="73"/>
      <c r="J10" s="83"/>
      <c r="K10" s="1"/>
      <c r="L10" s="1">
        <f>MONTH(FSC_Coupon6[[#This Row],[Service Date]])</f>
        <v>1</v>
      </c>
      <c r="M10" s="1">
        <f>YEAR(FSC_Coupon6[[#This Row],[Service Date]])</f>
        <v>1900</v>
      </c>
    </row>
    <row r="11" spans="1:13" x14ac:dyDescent="0.35">
      <c r="A11" s="72"/>
      <c r="B11" s="1"/>
      <c r="C11" s="1"/>
      <c r="D11" s="1"/>
      <c r="E11" s="1"/>
      <c r="F11" s="1"/>
      <c r="G11" s="1"/>
      <c r="H11" s="1"/>
      <c r="I11" s="73"/>
      <c r="J11" s="83"/>
      <c r="K11" s="1"/>
      <c r="L11" s="1">
        <f>MONTH(FSC_Coupon6[[#This Row],[Service Date]])</f>
        <v>1</v>
      </c>
      <c r="M11" s="1">
        <f>YEAR(FSC_Coupon6[[#This Row],[Service Date]])</f>
        <v>1900</v>
      </c>
    </row>
    <row r="12" spans="1:13" x14ac:dyDescent="0.35">
      <c r="A12" s="72"/>
      <c r="B12" s="1"/>
      <c r="C12" s="1"/>
      <c r="D12" s="1"/>
      <c r="E12" s="1"/>
      <c r="F12" s="1"/>
      <c r="G12" s="1"/>
      <c r="H12" s="1"/>
      <c r="I12" s="73"/>
      <c r="J12" s="83"/>
      <c r="K12" s="1"/>
      <c r="L12" s="1">
        <f>MONTH(FSC_Coupon6[[#This Row],[Service Date]])</f>
        <v>1</v>
      </c>
      <c r="M12" s="1">
        <f>YEAR(FSC_Coupon6[[#This Row],[Service Date]])</f>
        <v>1900</v>
      </c>
    </row>
    <row r="13" spans="1:13" x14ac:dyDescent="0.35">
      <c r="A13" s="72"/>
      <c r="B13" s="1"/>
      <c r="C13" s="1"/>
      <c r="D13" s="1"/>
      <c r="E13" s="1"/>
      <c r="F13" s="1"/>
      <c r="G13" s="1"/>
      <c r="H13" s="1"/>
      <c r="I13" s="73"/>
      <c r="J13" s="83"/>
      <c r="K13" s="1"/>
      <c r="L13" s="1">
        <f>MONTH(FSC_Coupon6[[#This Row],[Service Date]])</f>
        <v>1</v>
      </c>
      <c r="M13" s="1">
        <f>YEAR(FSC_Coupon6[[#This Row],[Service Date]])</f>
        <v>1900</v>
      </c>
    </row>
    <row r="14" spans="1:13" x14ac:dyDescent="0.35">
      <c r="A14" s="72"/>
      <c r="B14" s="1"/>
      <c r="C14" s="1"/>
      <c r="D14" s="1"/>
      <c r="E14" s="1"/>
      <c r="F14" s="1"/>
      <c r="G14" s="1"/>
      <c r="H14" s="1"/>
      <c r="I14" s="73"/>
      <c r="J14" s="83"/>
      <c r="K14" s="1"/>
      <c r="L14" s="1">
        <f>MONTH(FSC_Coupon6[[#This Row],[Service Date]])</f>
        <v>1</v>
      </c>
      <c r="M14" s="1">
        <f>YEAR(FSC_Coupon6[[#This Row],[Service Date]])</f>
        <v>1900</v>
      </c>
    </row>
    <row r="15" spans="1:13" x14ac:dyDescent="0.35">
      <c r="A15" s="72"/>
      <c r="B15" s="1"/>
      <c r="C15" s="1"/>
      <c r="D15" s="1"/>
      <c r="E15" s="1"/>
      <c r="F15" s="1"/>
      <c r="G15" s="1"/>
      <c r="H15" s="1"/>
      <c r="I15" s="73"/>
      <c r="J15" s="83"/>
      <c r="K15" s="1"/>
      <c r="L15" s="1">
        <f>MONTH(FSC_Coupon6[[#This Row],[Service Date]])</f>
        <v>1</v>
      </c>
      <c r="M15" s="1">
        <f>YEAR(FSC_Coupon6[[#This Row],[Service Date]])</f>
        <v>1900</v>
      </c>
    </row>
    <row r="16" spans="1:13" x14ac:dyDescent="0.35">
      <c r="A16" s="72"/>
      <c r="B16" s="1"/>
      <c r="C16" s="1"/>
      <c r="D16" s="1"/>
      <c r="E16" s="1"/>
      <c r="F16" s="1"/>
      <c r="G16" s="1"/>
      <c r="H16" s="1"/>
      <c r="I16" s="73"/>
      <c r="J16" s="83"/>
      <c r="K16" s="1"/>
      <c r="L16" s="1">
        <f>MONTH(FSC_Coupon6[[#This Row],[Service Date]])</f>
        <v>1</v>
      </c>
      <c r="M16" s="1">
        <f>YEAR(FSC_Coupon6[[#This Row],[Service Date]])</f>
        <v>1900</v>
      </c>
    </row>
    <row r="17" spans="1:13" x14ac:dyDescent="0.35">
      <c r="A17" s="72"/>
      <c r="B17" s="1"/>
      <c r="C17" s="1"/>
      <c r="D17" s="1"/>
      <c r="E17" s="1"/>
      <c r="F17" s="1"/>
      <c r="G17" s="1"/>
      <c r="H17" s="1"/>
      <c r="I17" s="73"/>
      <c r="J17" s="83"/>
      <c r="K17" s="1"/>
      <c r="L17" s="1">
        <f>MONTH(FSC_Coupon6[[#This Row],[Service Date]])</f>
        <v>1</v>
      </c>
      <c r="M17" s="1">
        <f>YEAR(FSC_Coupon6[[#This Row],[Service Date]])</f>
        <v>1900</v>
      </c>
    </row>
    <row r="18" spans="1:13" x14ac:dyDescent="0.35">
      <c r="A18" s="72"/>
      <c r="B18" s="1"/>
      <c r="C18" s="1"/>
      <c r="D18" s="1"/>
      <c r="E18" s="1"/>
      <c r="F18" s="1"/>
      <c r="G18" s="1"/>
      <c r="H18" s="1"/>
      <c r="I18" s="73"/>
      <c r="J18" s="83"/>
      <c r="K18" s="1"/>
      <c r="L18" s="1">
        <f>MONTH(FSC_Coupon6[[#This Row],[Service Date]])</f>
        <v>1</v>
      </c>
      <c r="M18" s="1">
        <f>YEAR(FSC_Coupon6[[#This Row],[Service Date]])</f>
        <v>1900</v>
      </c>
    </row>
    <row r="19" spans="1:13" x14ac:dyDescent="0.35">
      <c r="A19" s="72"/>
      <c r="B19" s="1"/>
      <c r="C19" s="1"/>
      <c r="D19" s="1"/>
      <c r="E19" s="1"/>
      <c r="F19" s="1"/>
      <c r="G19" s="1"/>
      <c r="H19" s="1"/>
      <c r="I19" s="73"/>
      <c r="J19" s="83"/>
      <c r="K19" s="1"/>
      <c r="L19" s="1">
        <f>MONTH(FSC_Coupon6[[#This Row],[Service Date]])</f>
        <v>1</v>
      </c>
      <c r="M19" s="1">
        <f>YEAR(FSC_Coupon6[[#This Row],[Service Date]])</f>
        <v>1900</v>
      </c>
    </row>
    <row r="20" spans="1:13" x14ac:dyDescent="0.35">
      <c r="A20" s="72"/>
      <c r="B20" s="1"/>
      <c r="C20" s="1"/>
      <c r="D20" s="1"/>
      <c r="E20" s="1"/>
      <c r="F20" s="1"/>
      <c r="G20" s="1"/>
      <c r="H20" s="1"/>
      <c r="I20" s="73"/>
      <c r="J20" s="83"/>
      <c r="K20" s="1"/>
      <c r="L20" s="1">
        <f>MONTH(FSC_Coupon6[[#This Row],[Service Date]])</f>
        <v>1</v>
      </c>
      <c r="M20" s="1">
        <f>YEAR(FSC_Coupon6[[#This Row],[Service Date]])</f>
        <v>1900</v>
      </c>
    </row>
    <row r="21" spans="1:13" x14ac:dyDescent="0.35">
      <c r="A21" s="72"/>
      <c r="B21" s="1"/>
      <c r="C21" s="1"/>
      <c r="D21" s="1"/>
      <c r="E21" s="1"/>
      <c r="F21" s="1"/>
      <c r="G21" s="1"/>
      <c r="H21" s="1"/>
      <c r="I21" s="73"/>
      <c r="J21" s="83"/>
      <c r="K21" s="1"/>
      <c r="L21" s="1">
        <f>MONTH(FSC_Coupon6[[#This Row],[Service Date]])</f>
        <v>1</v>
      </c>
      <c r="M21" s="1">
        <f>YEAR(FSC_Coupon6[[#This Row],[Service Date]])</f>
        <v>1900</v>
      </c>
    </row>
    <row r="22" spans="1:13" x14ac:dyDescent="0.35">
      <c r="A22" s="72"/>
      <c r="B22" s="1"/>
      <c r="C22" s="1"/>
      <c r="D22" s="1"/>
      <c r="E22" s="1"/>
      <c r="F22" s="1"/>
      <c r="G22" s="1"/>
      <c r="H22" s="1"/>
      <c r="I22" s="73"/>
      <c r="J22" s="83"/>
      <c r="K22" s="1"/>
      <c r="L22" s="1">
        <f>MONTH(FSC_Coupon6[[#This Row],[Service Date]])</f>
        <v>1</v>
      </c>
      <c r="M22" s="1">
        <f>YEAR(FSC_Coupon6[[#This Row],[Service Date]])</f>
        <v>1900</v>
      </c>
    </row>
    <row r="23" spans="1:13" x14ac:dyDescent="0.35">
      <c r="A23" s="72"/>
      <c r="B23" s="1"/>
      <c r="C23" s="1"/>
      <c r="D23" s="1"/>
      <c r="E23" s="1"/>
      <c r="F23" s="1"/>
      <c r="G23" s="1"/>
      <c r="H23" s="1"/>
      <c r="I23" s="73"/>
      <c r="J23" s="83"/>
      <c r="K23" s="1"/>
      <c r="L23" s="1">
        <f>MONTH(FSC_Coupon6[[#This Row],[Service Date]])</f>
        <v>1</v>
      </c>
      <c r="M23" s="1">
        <f>YEAR(FSC_Coupon6[[#This Row],[Service Date]])</f>
        <v>1900</v>
      </c>
    </row>
    <row r="24" spans="1:13" x14ac:dyDescent="0.35">
      <c r="A24" s="72"/>
      <c r="B24" s="1"/>
      <c r="C24" s="1"/>
      <c r="D24" s="1"/>
      <c r="E24" s="1"/>
      <c r="F24" s="1"/>
      <c r="G24" s="1"/>
      <c r="H24" s="1"/>
      <c r="I24" s="73"/>
      <c r="J24" s="83"/>
      <c r="K24" s="1"/>
      <c r="L24" s="1">
        <f>MONTH(FSC_Coupon6[[#This Row],[Service Date]])</f>
        <v>1</v>
      </c>
      <c r="M24" s="1">
        <f>YEAR(FSC_Coupon6[[#This Row],[Service Date]])</f>
        <v>1900</v>
      </c>
    </row>
    <row r="25" spans="1:13" x14ac:dyDescent="0.35">
      <c r="A25" s="72"/>
      <c r="B25" s="1"/>
      <c r="C25" s="1"/>
      <c r="D25" s="1"/>
      <c r="E25" s="1"/>
      <c r="F25" s="1"/>
      <c r="G25" s="1"/>
      <c r="H25" s="1"/>
      <c r="I25" s="73"/>
      <c r="J25" s="83"/>
      <c r="K25" s="1"/>
      <c r="L25" s="1">
        <f>MONTH(FSC_Coupon6[[#This Row],[Service Date]])</f>
        <v>1</v>
      </c>
      <c r="M25" s="1">
        <f>YEAR(FSC_Coupon6[[#This Row],[Service Date]])</f>
        <v>1900</v>
      </c>
    </row>
    <row r="26" spans="1:13" x14ac:dyDescent="0.35">
      <c r="A26" s="72"/>
      <c r="B26" s="1"/>
      <c r="C26" s="1"/>
      <c r="D26" s="1"/>
      <c r="E26" s="1"/>
      <c r="F26" s="1"/>
      <c r="G26" s="1"/>
      <c r="H26" s="1"/>
      <c r="I26" s="73"/>
      <c r="J26" s="83"/>
      <c r="K26" s="1"/>
      <c r="L26" s="1">
        <f>MONTH(FSC_Coupon6[[#This Row],[Service Date]])</f>
        <v>1</v>
      </c>
      <c r="M26" s="1">
        <f>YEAR(FSC_Coupon6[[#This Row],[Service Date]])</f>
        <v>1900</v>
      </c>
    </row>
    <row r="27" spans="1:13" x14ac:dyDescent="0.35">
      <c r="A27" s="72"/>
      <c r="B27" s="1"/>
      <c r="C27" s="1"/>
      <c r="D27" s="1"/>
      <c r="E27" s="1"/>
      <c r="F27" s="1"/>
      <c r="G27" s="1"/>
      <c r="H27" s="1"/>
      <c r="I27" s="73"/>
      <c r="J27" s="83"/>
      <c r="K27" s="1"/>
      <c r="L27" s="1">
        <f>MONTH(FSC_Coupon6[[#This Row],[Service Date]])</f>
        <v>1</v>
      </c>
      <c r="M27" s="1">
        <f>YEAR(FSC_Coupon6[[#This Row],[Service Date]])</f>
        <v>1900</v>
      </c>
    </row>
    <row r="28" spans="1:13" x14ac:dyDescent="0.35">
      <c r="A28" s="72"/>
      <c r="B28" s="1"/>
      <c r="C28" s="1"/>
      <c r="D28" s="1"/>
      <c r="E28" s="1"/>
      <c r="F28" s="1"/>
      <c r="G28" s="1"/>
      <c r="H28" s="1"/>
      <c r="I28" s="73"/>
      <c r="J28" s="83"/>
      <c r="K28" s="1"/>
      <c r="L28" s="1">
        <f>MONTH(FSC_Coupon6[[#This Row],[Service Date]])</f>
        <v>1</v>
      </c>
      <c r="M28" s="1">
        <f>YEAR(FSC_Coupon6[[#This Row],[Service Date]])</f>
        <v>1900</v>
      </c>
    </row>
    <row r="29" spans="1:13" x14ac:dyDescent="0.35">
      <c r="A29" s="72"/>
      <c r="B29" s="1"/>
      <c r="C29" s="1"/>
      <c r="D29" s="1"/>
      <c r="E29" s="1"/>
      <c r="F29" s="1"/>
      <c r="G29" s="1"/>
      <c r="H29" s="1"/>
      <c r="I29" s="73"/>
      <c r="J29" s="83"/>
      <c r="K29" s="1"/>
      <c r="L29" s="1">
        <f>MONTH(FSC_Coupon6[[#This Row],[Service Date]])</f>
        <v>1</v>
      </c>
      <c r="M29" s="1">
        <f>YEAR(FSC_Coupon6[[#This Row],[Service Date]])</f>
        <v>1900</v>
      </c>
    </row>
    <row r="30" spans="1:13" x14ac:dyDescent="0.35">
      <c r="A30" s="72"/>
      <c r="B30" s="1"/>
      <c r="C30" s="1"/>
      <c r="D30" s="1"/>
      <c r="E30" s="1"/>
      <c r="F30" s="1"/>
      <c r="G30" s="1"/>
      <c r="H30" s="1"/>
      <c r="I30" s="73"/>
      <c r="J30" s="83"/>
      <c r="K30" s="1"/>
      <c r="L30" s="1">
        <f>MONTH(FSC_Coupon6[[#This Row],[Service Date]])</f>
        <v>1</v>
      </c>
      <c r="M30" s="1">
        <f>YEAR(FSC_Coupon6[[#This Row],[Service Date]])</f>
        <v>1900</v>
      </c>
    </row>
    <row r="31" spans="1:13" x14ac:dyDescent="0.35">
      <c r="A31" s="72"/>
      <c r="B31" s="1"/>
      <c r="C31" s="1"/>
      <c r="D31" s="1"/>
      <c r="E31" s="1"/>
      <c r="F31" s="1"/>
      <c r="G31" s="1"/>
      <c r="H31" s="1"/>
      <c r="I31" s="73"/>
      <c r="J31" s="83"/>
      <c r="K31" s="1"/>
      <c r="L31" s="1">
        <f>MONTH(FSC_Coupon6[[#This Row],[Service Date]])</f>
        <v>1</v>
      </c>
      <c r="M31" s="1">
        <f>YEAR(FSC_Coupon6[[#This Row],[Service Date]])</f>
        <v>1900</v>
      </c>
    </row>
    <row r="32" spans="1:13" x14ac:dyDescent="0.35">
      <c r="A32" s="72"/>
      <c r="B32" s="1"/>
      <c r="C32" s="1"/>
      <c r="D32" s="1"/>
      <c r="E32" s="1"/>
      <c r="F32" s="1"/>
      <c r="G32" s="1"/>
      <c r="H32" s="1"/>
      <c r="I32" s="73"/>
      <c r="J32" s="83"/>
      <c r="K32" s="1"/>
      <c r="L32" s="1">
        <f>MONTH(FSC_Coupon6[[#This Row],[Service Date]])</f>
        <v>1</v>
      </c>
      <c r="M32" s="1">
        <f>YEAR(FSC_Coupon6[[#This Row],[Service Date]])</f>
        <v>1900</v>
      </c>
    </row>
    <row r="33" spans="1:13" x14ac:dyDescent="0.35">
      <c r="A33" s="72"/>
      <c r="B33" s="1"/>
      <c r="C33" s="1"/>
      <c r="D33" s="1"/>
      <c r="E33" s="1"/>
      <c r="F33" s="1"/>
      <c r="G33" s="1"/>
      <c r="H33" s="1"/>
      <c r="I33" s="73"/>
      <c r="J33" s="83"/>
      <c r="K33" s="1"/>
      <c r="L33" s="1">
        <f>MONTH(FSC_Coupon6[[#This Row],[Service Date]])</f>
        <v>1</v>
      </c>
      <c r="M33" s="1">
        <f>YEAR(FSC_Coupon6[[#This Row],[Service Date]])</f>
        <v>1900</v>
      </c>
    </row>
    <row r="34" spans="1:13" x14ac:dyDescent="0.35">
      <c r="A34" s="72"/>
      <c r="B34" s="1"/>
      <c r="C34" s="1"/>
      <c r="D34" s="1"/>
      <c r="E34" s="1"/>
      <c r="F34" s="1"/>
      <c r="G34" s="1"/>
      <c r="H34" s="1"/>
      <c r="I34" s="73"/>
      <c r="J34" s="83"/>
      <c r="K34" s="1"/>
      <c r="L34" s="1">
        <f>MONTH(FSC_Coupon6[[#This Row],[Service Date]])</f>
        <v>1</v>
      </c>
      <c r="M34" s="1">
        <f>YEAR(FSC_Coupon6[[#This Row],[Service Date]])</f>
        <v>1900</v>
      </c>
    </row>
    <row r="35" spans="1:13" x14ac:dyDescent="0.35">
      <c r="A35" s="72"/>
      <c r="B35" s="1"/>
      <c r="C35" s="1"/>
      <c r="D35" s="1"/>
      <c r="E35" s="1"/>
      <c r="F35" s="1"/>
      <c r="G35" s="1"/>
      <c r="H35" s="1"/>
      <c r="I35" s="73"/>
      <c r="J35" s="83"/>
      <c r="K35" s="1"/>
      <c r="L35" s="1">
        <f>MONTH(FSC_Coupon6[[#This Row],[Service Date]])</f>
        <v>1</v>
      </c>
      <c r="M35" s="1">
        <f>YEAR(FSC_Coupon6[[#This Row],[Service Date]])</f>
        <v>1900</v>
      </c>
    </row>
    <row r="36" spans="1:13" x14ac:dyDescent="0.35">
      <c r="A36" s="72"/>
      <c r="B36" s="1"/>
      <c r="C36" s="1"/>
      <c r="D36" s="1"/>
      <c r="E36" s="1"/>
      <c r="F36" s="1"/>
      <c r="G36" s="1"/>
      <c r="H36" s="1"/>
      <c r="I36" s="73"/>
      <c r="J36" s="83"/>
      <c r="K36" s="1"/>
      <c r="L36" s="1">
        <f>MONTH(FSC_Coupon6[[#This Row],[Service Date]])</f>
        <v>1</v>
      </c>
      <c r="M36" s="1">
        <f>YEAR(FSC_Coupon6[[#This Row],[Service Date]])</f>
        <v>1900</v>
      </c>
    </row>
    <row r="37" spans="1:13" x14ac:dyDescent="0.35">
      <c r="A37" s="72"/>
      <c r="B37" s="1"/>
      <c r="C37" s="1"/>
      <c r="D37" s="1"/>
      <c r="E37" s="1"/>
      <c r="F37" s="1"/>
      <c r="G37" s="1"/>
      <c r="H37" s="1"/>
      <c r="I37" s="73"/>
      <c r="J37" s="83"/>
      <c r="K37" s="1"/>
      <c r="L37" s="1">
        <f>MONTH(FSC_Coupon6[[#This Row],[Service Date]])</f>
        <v>1</v>
      </c>
      <c r="M37" s="1">
        <f>YEAR(FSC_Coupon6[[#This Row],[Service Date]])</f>
        <v>1900</v>
      </c>
    </row>
    <row r="38" spans="1:13" x14ac:dyDescent="0.35">
      <c r="A38" s="72"/>
      <c r="B38" s="1"/>
      <c r="C38" s="1"/>
      <c r="D38" s="1"/>
      <c r="E38" s="1"/>
      <c r="F38" s="1"/>
      <c r="G38" s="1"/>
      <c r="H38" s="1"/>
      <c r="I38" s="73"/>
      <c r="J38" s="83"/>
      <c r="K38" s="1"/>
      <c r="L38" s="1">
        <f>MONTH(FSC_Coupon6[[#This Row],[Service Date]])</f>
        <v>1</v>
      </c>
      <c r="M38" s="1">
        <f>YEAR(FSC_Coupon6[[#This Row],[Service Date]])</f>
        <v>1900</v>
      </c>
    </row>
    <row r="39" spans="1:13" x14ac:dyDescent="0.35">
      <c r="A39" s="72"/>
      <c r="B39" s="1"/>
      <c r="C39" s="1"/>
      <c r="D39" s="1"/>
      <c r="E39" s="1"/>
      <c r="F39" s="1"/>
      <c r="G39" s="1"/>
      <c r="H39" s="1"/>
      <c r="I39" s="73"/>
      <c r="J39" s="83"/>
      <c r="K39" s="1"/>
      <c r="L39" s="1">
        <f>MONTH(FSC_Coupon6[[#This Row],[Service Date]])</f>
        <v>1</v>
      </c>
      <c r="M39" s="1">
        <f>YEAR(FSC_Coupon6[[#This Row],[Service Date]])</f>
        <v>1900</v>
      </c>
    </row>
    <row r="40" spans="1:13" x14ac:dyDescent="0.35">
      <c r="A40" s="72"/>
      <c r="B40" s="1"/>
      <c r="C40" s="1"/>
      <c r="D40" s="1"/>
      <c r="E40" s="1"/>
      <c r="F40" s="1"/>
      <c r="G40" s="1"/>
      <c r="H40" s="1"/>
      <c r="I40" s="73"/>
      <c r="J40" s="83"/>
      <c r="K40" s="1"/>
      <c r="L40" s="1">
        <f>MONTH(FSC_Coupon6[[#This Row],[Service Date]])</f>
        <v>1</v>
      </c>
      <c r="M40" s="1">
        <f>YEAR(FSC_Coupon6[[#This Row],[Service Date]])</f>
        <v>1900</v>
      </c>
    </row>
    <row r="41" spans="1:13" x14ac:dyDescent="0.35">
      <c r="A41" s="72"/>
      <c r="B41" s="1"/>
      <c r="C41" s="1"/>
      <c r="D41" s="1"/>
      <c r="E41" s="1"/>
      <c r="F41" s="1"/>
      <c r="G41" s="1"/>
      <c r="H41" s="1"/>
      <c r="I41" s="73"/>
      <c r="J41" s="83"/>
      <c r="K41" s="1"/>
      <c r="L41" s="1">
        <f>MONTH(FSC_Coupon6[[#This Row],[Service Date]])</f>
        <v>1</v>
      </c>
      <c r="M41" s="1">
        <f>YEAR(FSC_Coupon6[[#This Row],[Service Date]])</f>
        <v>1900</v>
      </c>
    </row>
    <row r="42" spans="1:13" x14ac:dyDescent="0.35">
      <c r="A42" s="72"/>
      <c r="B42" s="1"/>
      <c r="C42" s="1"/>
      <c r="D42" s="1"/>
      <c r="E42" s="1"/>
      <c r="F42" s="1"/>
      <c r="G42" s="1"/>
      <c r="H42" s="1"/>
      <c r="I42" s="73"/>
      <c r="J42" s="83"/>
      <c r="K42" s="1"/>
      <c r="L42" s="1">
        <f>MONTH(FSC_Coupon6[[#This Row],[Service Date]])</f>
        <v>1</v>
      </c>
      <c r="M42" s="1">
        <f>YEAR(FSC_Coupon6[[#This Row],[Service Date]])</f>
        <v>1900</v>
      </c>
    </row>
    <row r="43" spans="1:13" x14ac:dyDescent="0.35">
      <c r="A43" s="72"/>
      <c r="B43" s="1"/>
      <c r="C43" s="1"/>
      <c r="D43" s="1"/>
      <c r="E43" s="1"/>
      <c r="F43" s="1"/>
      <c r="G43" s="1"/>
      <c r="H43" s="1"/>
      <c r="I43" s="73"/>
      <c r="J43" s="83"/>
      <c r="K43" s="1"/>
      <c r="L43" s="1">
        <f>MONTH(FSC_Coupon6[[#This Row],[Service Date]])</f>
        <v>1</v>
      </c>
      <c r="M43" s="1">
        <f>YEAR(FSC_Coupon6[[#This Row],[Service Date]])</f>
        <v>1900</v>
      </c>
    </row>
    <row r="44" spans="1:13" x14ac:dyDescent="0.35">
      <c r="A44" s="72"/>
      <c r="B44" s="1"/>
      <c r="C44" s="1"/>
      <c r="D44" s="1"/>
      <c r="E44" s="1"/>
      <c r="F44" s="1"/>
      <c r="G44" s="1"/>
      <c r="H44" s="1"/>
      <c r="I44" s="73"/>
      <c r="J44" s="83"/>
      <c r="K44" s="1"/>
      <c r="L44" s="1">
        <f>MONTH(FSC_Coupon6[[#This Row],[Service Date]])</f>
        <v>1</v>
      </c>
      <c r="M44" s="1">
        <f>YEAR(FSC_Coupon6[[#This Row],[Service Date]])</f>
        <v>1900</v>
      </c>
    </row>
    <row r="45" spans="1:13" x14ac:dyDescent="0.35">
      <c r="A45" s="72"/>
      <c r="B45" s="1"/>
      <c r="C45" s="1"/>
      <c r="D45" s="1"/>
      <c r="E45" s="1"/>
      <c r="F45" s="1"/>
      <c r="G45" s="1"/>
      <c r="H45" s="1"/>
      <c r="I45" s="73"/>
      <c r="J45" s="83"/>
      <c r="K45" s="1"/>
      <c r="L45" s="1">
        <f>MONTH(FSC_Coupon6[[#This Row],[Service Date]])</f>
        <v>1</v>
      </c>
      <c r="M45" s="1">
        <f>YEAR(FSC_Coupon6[[#This Row],[Service Date]])</f>
        <v>1900</v>
      </c>
    </row>
    <row r="46" spans="1:13" x14ac:dyDescent="0.35">
      <c r="A46" s="72"/>
      <c r="B46" s="1"/>
      <c r="C46" s="1"/>
      <c r="D46" s="1"/>
      <c r="E46" s="1"/>
      <c r="F46" s="1"/>
      <c r="G46" s="1"/>
      <c r="H46" s="1"/>
      <c r="I46" s="73"/>
      <c r="J46" s="83"/>
      <c r="K46" s="1"/>
      <c r="L46" s="1">
        <f>MONTH(FSC_Coupon6[[#This Row],[Service Date]])</f>
        <v>1</v>
      </c>
      <c r="M46" s="1">
        <f>YEAR(FSC_Coupon6[[#This Row],[Service Date]])</f>
        <v>1900</v>
      </c>
    </row>
    <row r="47" spans="1:13" x14ac:dyDescent="0.35">
      <c r="A47" s="72"/>
      <c r="B47" s="1"/>
      <c r="C47" s="1"/>
      <c r="D47" s="1"/>
      <c r="E47" s="1"/>
      <c r="F47" s="1"/>
      <c r="G47" s="1"/>
      <c r="H47" s="1"/>
      <c r="I47" s="73"/>
      <c r="J47" s="83"/>
      <c r="K47" s="1"/>
      <c r="L47" s="1">
        <f>MONTH(FSC_Coupon6[[#This Row],[Service Date]])</f>
        <v>1</v>
      </c>
      <c r="M47" s="1">
        <f>YEAR(FSC_Coupon6[[#This Row],[Service Date]])</f>
        <v>1900</v>
      </c>
    </row>
    <row r="48" spans="1:13" x14ac:dyDescent="0.35">
      <c r="A48" s="72"/>
      <c r="B48" s="1"/>
      <c r="C48" s="1"/>
      <c r="D48" s="1"/>
      <c r="E48" s="1"/>
      <c r="F48" s="1"/>
      <c r="G48" s="1"/>
      <c r="H48" s="1"/>
      <c r="I48" s="73"/>
      <c r="J48" s="83"/>
      <c r="K48" s="1"/>
      <c r="L48" s="1">
        <f>MONTH(FSC_Coupon6[[#This Row],[Service Date]])</f>
        <v>1</v>
      </c>
      <c r="M48" s="1">
        <f>YEAR(FSC_Coupon6[[#This Row],[Service Date]])</f>
        <v>1900</v>
      </c>
    </row>
    <row r="49" spans="1:13" x14ac:dyDescent="0.35">
      <c r="A49" s="72"/>
      <c r="B49" s="1"/>
      <c r="C49" s="1"/>
      <c r="D49" s="1"/>
      <c r="E49" s="1"/>
      <c r="F49" s="1"/>
      <c r="G49" s="1"/>
      <c r="H49" s="1"/>
      <c r="I49" s="73"/>
      <c r="J49" s="83"/>
      <c r="K49" s="1"/>
      <c r="L49" s="1">
        <f>MONTH(FSC_Coupon6[[#This Row],[Service Date]])</f>
        <v>1</v>
      </c>
      <c r="M49" s="1">
        <f>YEAR(FSC_Coupon6[[#This Row],[Service Date]])</f>
        <v>1900</v>
      </c>
    </row>
    <row r="50" spans="1:13" x14ac:dyDescent="0.35">
      <c r="A50" s="72"/>
      <c r="B50" s="1"/>
      <c r="C50" s="1"/>
      <c r="D50" s="1"/>
      <c r="E50" s="1"/>
      <c r="F50" s="1"/>
      <c r="G50" s="1"/>
      <c r="H50" s="1"/>
      <c r="I50" s="73"/>
      <c r="J50" s="83"/>
      <c r="K50" s="1"/>
      <c r="L50" s="1">
        <f>MONTH(FSC_Coupon6[[#This Row],[Service Date]])</f>
        <v>1</v>
      </c>
      <c r="M50" s="1">
        <f>YEAR(FSC_Coupon6[[#This Row],[Service Date]])</f>
        <v>1900</v>
      </c>
    </row>
    <row r="51" spans="1:13" x14ac:dyDescent="0.35">
      <c r="A51" s="72"/>
      <c r="B51" s="1"/>
      <c r="C51" s="1"/>
      <c r="D51" s="1"/>
      <c r="E51" s="1"/>
      <c r="F51" s="1"/>
      <c r="G51" s="1"/>
      <c r="H51" s="1"/>
      <c r="I51" s="73"/>
      <c r="J51" s="83"/>
      <c r="K51" s="1"/>
      <c r="L51" s="1">
        <f>MONTH(FSC_Coupon6[[#This Row],[Service Date]])</f>
        <v>1</v>
      </c>
      <c r="M51" s="1">
        <f>YEAR(FSC_Coupon6[[#This Row],[Service Date]])</f>
        <v>1900</v>
      </c>
    </row>
    <row r="52" spans="1:13" x14ac:dyDescent="0.35">
      <c r="A52" s="72"/>
      <c r="B52" s="1"/>
      <c r="C52" s="1"/>
      <c r="D52" s="1"/>
      <c r="E52" s="1"/>
      <c r="F52" s="1"/>
      <c r="G52" s="1"/>
      <c r="H52" s="1"/>
      <c r="I52" s="73"/>
      <c r="J52" s="83"/>
      <c r="K52" s="1"/>
      <c r="L52" s="1">
        <f>MONTH(FSC_Coupon6[[#This Row],[Service Date]])</f>
        <v>1</v>
      </c>
      <c r="M52" s="1">
        <f>YEAR(FSC_Coupon6[[#This Row],[Service Date]])</f>
        <v>1900</v>
      </c>
    </row>
    <row r="53" spans="1:13" x14ac:dyDescent="0.35">
      <c r="A53" s="72"/>
      <c r="B53" s="1"/>
      <c r="C53" s="1"/>
      <c r="D53" s="1"/>
      <c r="E53" s="1"/>
      <c r="F53" s="1"/>
      <c r="G53" s="1"/>
      <c r="H53" s="1"/>
      <c r="I53" s="73"/>
      <c r="J53" s="83"/>
      <c r="K53" s="1"/>
      <c r="L53" s="1">
        <f>MONTH(FSC_Coupon6[[#This Row],[Service Date]])</f>
        <v>1</v>
      </c>
      <c r="M53" s="1">
        <f>YEAR(FSC_Coupon6[[#This Row],[Service Date]])</f>
        <v>1900</v>
      </c>
    </row>
    <row r="54" spans="1:13" x14ac:dyDescent="0.35">
      <c r="A54" s="72"/>
      <c r="B54" s="1"/>
      <c r="C54" s="1"/>
      <c r="D54" s="1"/>
      <c r="E54" s="1"/>
      <c r="F54" s="1"/>
      <c r="G54" s="1"/>
      <c r="H54" s="1"/>
      <c r="I54" s="73"/>
      <c r="J54" s="83"/>
      <c r="K54" s="1"/>
      <c r="L54" s="1">
        <f>MONTH(FSC_Coupon6[[#This Row],[Service Date]])</f>
        <v>1</v>
      </c>
      <c r="M54" s="1">
        <f>YEAR(FSC_Coupon6[[#This Row],[Service Date]])</f>
        <v>1900</v>
      </c>
    </row>
    <row r="55" spans="1:13" x14ac:dyDescent="0.35">
      <c r="A55" s="72"/>
      <c r="B55" s="1"/>
      <c r="C55" s="1"/>
      <c r="D55" s="1"/>
      <c r="E55" s="1"/>
      <c r="F55" s="1"/>
      <c r="G55" s="1"/>
      <c r="H55" s="1"/>
      <c r="I55" s="73"/>
      <c r="J55" s="83"/>
      <c r="K55" s="1"/>
      <c r="L55" s="1">
        <f>MONTH(FSC_Coupon6[[#This Row],[Service Date]])</f>
        <v>1</v>
      </c>
      <c r="M55" s="1">
        <f>YEAR(FSC_Coupon6[[#This Row],[Service Date]])</f>
        <v>1900</v>
      </c>
    </row>
    <row r="56" spans="1:13" x14ac:dyDescent="0.35">
      <c r="A56" s="72"/>
      <c r="B56" s="1"/>
      <c r="C56" s="1"/>
      <c r="D56" s="1"/>
      <c r="E56" s="1"/>
      <c r="F56" s="1"/>
      <c r="G56" s="1"/>
      <c r="H56" s="1"/>
      <c r="I56" s="73"/>
      <c r="J56" s="83"/>
      <c r="K56" s="1"/>
      <c r="L56" s="1">
        <f>MONTH(FSC_Coupon6[[#This Row],[Service Date]])</f>
        <v>1</v>
      </c>
      <c r="M56" s="1">
        <f>YEAR(FSC_Coupon6[[#This Row],[Service Date]])</f>
        <v>1900</v>
      </c>
    </row>
    <row r="57" spans="1:13" x14ac:dyDescent="0.35">
      <c r="A57" s="72"/>
      <c r="B57" s="1"/>
      <c r="C57" s="1"/>
      <c r="D57" s="1"/>
      <c r="E57" s="1"/>
      <c r="F57" s="1"/>
      <c r="G57" s="1"/>
      <c r="H57" s="1"/>
      <c r="I57" s="73"/>
      <c r="J57" s="83"/>
      <c r="K57" s="1"/>
      <c r="L57" s="1">
        <f>MONTH(FSC_Coupon6[[#This Row],[Service Date]])</f>
        <v>1</v>
      </c>
      <c r="M57" s="1">
        <f>YEAR(FSC_Coupon6[[#This Row],[Service Date]])</f>
        <v>1900</v>
      </c>
    </row>
    <row r="58" spans="1:13" x14ac:dyDescent="0.35">
      <c r="A58" s="72"/>
      <c r="B58" s="1"/>
      <c r="C58" s="1"/>
      <c r="D58" s="1"/>
      <c r="E58" s="1"/>
      <c r="F58" s="1"/>
      <c r="G58" s="1"/>
      <c r="H58" s="1"/>
      <c r="I58" s="73"/>
      <c r="J58" s="83"/>
      <c r="K58" s="1"/>
      <c r="L58" s="1">
        <f>MONTH(FSC_Coupon6[[#This Row],[Service Date]])</f>
        <v>1</v>
      </c>
      <c r="M58" s="1">
        <f>YEAR(FSC_Coupon6[[#This Row],[Service Date]])</f>
        <v>1900</v>
      </c>
    </row>
    <row r="59" spans="1:13" x14ac:dyDescent="0.35">
      <c r="A59" s="72"/>
      <c r="B59" s="1"/>
      <c r="C59" s="1"/>
      <c r="D59" s="1"/>
      <c r="E59" s="1"/>
      <c r="F59" s="1"/>
      <c r="G59" s="1"/>
      <c r="H59" s="1"/>
      <c r="I59" s="73"/>
      <c r="J59" s="83"/>
      <c r="K59" s="1"/>
      <c r="L59" s="1">
        <f>MONTH(FSC_Coupon6[[#This Row],[Service Date]])</f>
        <v>1</v>
      </c>
      <c r="M59" s="1">
        <f>YEAR(FSC_Coupon6[[#This Row],[Service Date]])</f>
        <v>1900</v>
      </c>
    </row>
    <row r="60" spans="1:13" x14ac:dyDescent="0.35">
      <c r="A60" s="72"/>
      <c r="B60" s="1"/>
      <c r="C60" s="1"/>
      <c r="D60" s="1"/>
      <c r="E60" s="1"/>
      <c r="F60" s="1"/>
      <c r="G60" s="1"/>
      <c r="H60" s="1"/>
      <c r="I60" s="73"/>
      <c r="J60" s="83"/>
      <c r="K60" s="1"/>
      <c r="L60" s="1">
        <f>MONTH(FSC_Coupon6[[#This Row],[Service Date]])</f>
        <v>1</v>
      </c>
      <c r="M60" s="1">
        <f>YEAR(FSC_Coupon6[[#This Row],[Service Date]])</f>
        <v>1900</v>
      </c>
    </row>
    <row r="61" spans="1:13" x14ac:dyDescent="0.35">
      <c r="A61" s="72"/>
      <c r="B61" s="1"/>
      <c r="C61" s="1"/>
      <c r="D61" s="1"/>
      <c r="E61" s="1"/>
      <c r="F61" s="1"/>
      <c r="G61" s="1"/>
      <c r="H61" s="1"/>
      <c r="I61" s="73"/>
      <c r="J61" s="83"/>
      <c r="K61" s="1"/>
      <c r="L61" s="1">
        <f>MONTH(FSC_Coupon6[[#This Row],[Service Date]])</f>
        <v>1</v>
      </c>
      <c r="M61" s="1">
        <f>YEAR(FSC_Coupon6[[#This Row],[Service Date]])</f>
        <v>1900</v>
      </c>
    </row>
    <row r="62" spans="1:13" x14ac:dyDescent="0.35">
      <c r="A62" s="72"/>
      <c r="B62" s="1"/>
      <c r="C62" s="1"/>
      <c r="D62" s="1"/>
      <c r="E62" s="1"/>
      <c r="F62" s="1"/>
      <c r="G62" s="1"/>
      <c r="H62" s="1"/>
      <c r="I62" s="73"/>
      <c r="J62" s="83"/>
      <c r="K62" s="1"/>
      <c r="L62" s="1">
        <f>MONTH(FSC_Coupon6[[#This Row],[Service Date]])</f>
        <v>1</v>
      </c>
      <c r="M62" s="1">
        <f>YEAR(FSC_Coupon6[[#This Row],[Service Date]])</f>
        <v>1900</v>
      </c>
    </row>
    <row r="63" spans="1:13" x14ac:dyDescent="0.35">
      <c r="A63" s="72"/>
      <c r="B63" s="1"/>
      <c r="C63" s="1"/>
      <c r="D63" s="1"/>
      <c r="E63" s="1"/>
      <c r="F63" s="1"/>
      <c r="G63" s="1"/>
      <c r="H63" s="1"/>
      <c r="I63" s="73"/>
      <c r="J63" s="83"/>
      <c r="K63" s="1"/>
      <c r="L63" s="1">
        <f>MONTH(FSC_Coupon6[[#This Row],[Service Date]])</f>
        <v>1</v>
      </c>
      <c r="M63" s="1">
        <f>YEAR(FSC_Coupon6[[#This Row],[Service Date]])</f>
        <v>1900</v>
      </c>
    </row>
    <row r="64" spans="1:13" x14ac:dyDescent="0.35">
      <c r="A64" s="72"/>
      <c r="B64" s="1"/>
      <c r="C64" s="1"/>
      <c r="D64" s="1"/>
      <c r="E64" s="1"/>
      <c r="F64" s="1"/>
      <c r="G64" s="1"/>
      <c r="H64" s="1"/>
      <c r="I64" s="73"/>
      <c r="J64" s="83"/>
      <c r="K64" s="1"/>
      <c r="L64" s="1">
        <f>MONTH(FSC_Coupon6[[#This Row],[Service Date]])</f>
        <v>1</v>
      </c>
      <c r="M64" s="1">
        <f>YEAR(FSC_Coupon6[[#This Row],[Service Date]])</f>
        <v>1900</v>
      </c>
    </row>
    <row r="65" spans="1:13" x14ac:dyDescent="0.35">
      <c r="A65" s="72"/>
      <c r="B65" s="1"/>
      <c r="C65" s="1"/>
      <c r="D65" s="1"/>
      <c r="E65" s="1"/>
      <c r="F65" s="1"/>
      <c r="G65" s="1"/>
      <c r="H65" s="1"/>
      <c r="I65" s="73"/>
      <c r="J65" s="83"/>
      <c r="K65" s="1"/>
      <c r="L65" s="1">
        <f>MONTH(FSC_Coupon6[[#This Row],[Service Date]])</f>
        <v>1</v>
      </c>
      <c r="M65" s="1">
        <f>YEAR(FSC_Coupon6[[#This Row],[Service Date]])</f>
        <v>1900</v>
      </c>
    </row>
    <row r="66" spans="1:13" x14ac:dyDescent="0.35">
      <c r="A66" s="72"/>
      <c r="B66" s="1"/>
      <c r="C66" s="1"/>
      <c r="D66" s="1"/>
      <c r="E66" s="1"/>
      <c r="F66" s="1"/>
      <c r="G66" s="1"/>
      <c r="H66" s="1"/>
      <c r="I66" s="73"/>
      <c r="J66" s="83"/>
      <c r="K66" s="1"/>
      <c r="L66" s="1">
        <f>MONTH(FSC_Coupon6[[#This Row],[Service Date]])</f>
        <v>1</v>
      </c>
      <c r="M66" s="1">
        <f>YEAR(FSC_Coupon6[[#This Row],[Service Date]])</f>
        <v>1900</v>
      </c>
    </row>
    <row r="67" spans="1:13" x14ac:dyDescent="0.35">
      <c r="A67" s="72"/>
      <c r="B67" s="1"/>
      <c r="C67" s="1"/>
      <c r="D67" s="1"/>
      <c r="E67" s="1"/>
      <c r="F67" s="1"/>
      <c r="G67" s="1"/>
      <c r="H67" s="1"/>
      <c r="I67" s="73"/>
      <c r="J67" s="83"/>
      <c r="K67" s="1"/>
      <c r="L67" s="1">
        <f>MONTH(FSC_Coupon6[[#This Row],[Service Date]])</f>
        <v>1</v>
      </c>
      <c r="M67" s="1">
        <f>YEAR(FSC_Coupon6[[#This Row],[Service Date]])</f>
        <v>1900</v>
      </c>
    </row>
    <row r="68" spans="1:13" x14ac:dyDescent="0.35">
      <c r="A68" s="72"/>
      <c r="B68" s="1"/>
      <c r="C68" s="1"/>
      <c r="D68" s="1"/>
      <c r="E68" s="1"/>
      <c r="F68" s="1"/>
      <c r="G68" s="1"/>
      <c r="H68" s="1"/>
      <c r="I68" s="73"/>
      <c r="J68" s="83"/>
      <c r="K68" s="1"/>
      <c r="L68" s="1">
        <f>MONTH(FSC_Coupon6[[#This Row],[Service Date]])</f>
        <v>1</v>
      </c>
      <c r="M68" s="1">
        <f>YEAR(FSC_Coupon6[[#This Row],[Service Date]])</f>
        <v>1900</v>
      </c>
    </row>
    <row r="69" spans="1:13" x14ac:dyDescent="0.35">
      <c r="A69" s="72"/>
      <c r="B69" s="1"/>
      <c r="C69" s="1"/>
      <c r="D69" s="1"/>
      <c r="E69" s="1"/>
      <c r="F69" s="1"/>
      <c r="G69" s="1"/>
      <c r="H69" s="1"/>
      <c r="I69" s="73"/>
      <c r="J69" s="83"/>
      <c r="K69" s="1"/>
      <c r="L69" s="1">
        <f>MONTH(FSC_Coupon6[[#This Row],[Service Date]])</f>
        <v>1</v>
      </c>
      <c r="M69" s="1">
        <f>YEAR(FSC_Coupon6[[#This Row],[Service Date]])</f>
        <v>1900</v>
      </c>
    </row>
    <row r="70" spans="1:13" x14ac:dyDescent="0.35">
      <c r="A70" s="72"/>
      <c r="B70" s="1"/>
      <c r="C70" s="1"/>
      <c r="D70" s="1"/>
      <c r="E70" s="1"/>
      <c r="F70" s="1"/>
      <c r="G70" s="1"/>
      <c r="H70" s="1"/>
      <c r="I70" s="73"/>
      <c r="J70" s="83"/>
      <c r="K70" s="1"/>
      <c r="L70" s="1">
        <f>MONTH(FSC_Coupon6[[#This Row],[Service Date]])</f>
        <v>1</v>
      </c>
      <c r="M70" s="1">
        <f>YEAR(FSC_Coupon6[[#This Row],[Service Date]])</f>
        <v>1900</v>
      </c>
    </row>
    <row r="71" spans="1:13" x14ac:dyDescent="0.35">
      <c r="A71" s="72"/>
      <c r="B71" s="1"/>
      <c r="C71" s="1"/>
      <c r="D71" s="1"/>
      <c r="E71" s="1"/>
      <c r="F71" s="1"/>
      <c r="G71" s="1"/>
      <c r="H71" s="1"/>
      <c r="I71" s="73"/>
      <c r="J71" s="83"/>
      <c r="K71" s="1"/>
      <c r="L71" s="1">
        <f>MONTH(FSC_Coupon6[[#This Row],[Service Date]])</f>
        <v>1</v>
      </c>
      <c r="M71" s="1">
        <f>YEAR(FSC_Coupon6[[#This Row],[Service Date]])</f>
        <v>1900</v>
      </c>
    </row>
    <row r="72" spans="1:13" x14ac:dyDescent="0.35">
      <c r="A72" s="72"/>
      <c r="B72" s="1"/>
      <c r="C72" s="1"/>
      <c r="D72" s="1"/>
      <c r="E72" s="1"/>
      <c r="F72" s="1"/>
      <c r="G72" s="1"/>
      <c r="H72" s="1"/>
      <c r="I72" s="73"/>
      <c r="J72" s="83"/>
      <c r="K72" s="1"/>
      <c r="L72" s="1">
        <f>MONTH(FSC_Coupon6[[#This Row],[Service Date]])</f>
        <v>1</v>
      </c>
      <c r="M72" s="1">
        <f>YEAR(FSC_Coupon6[[#This Row],[Service Date]])</f>
        <v>1900</v>
      </c>
    </row>
    <row r="73" spans="1:13" x14ac:dyDescent="0.35">
      <c r="A73" s="72"/>
      <c r="B73" s="1"/>
      <c r="C73" s="1"/>
      <c r="D73" s="1"/>
      <c r="E73" s="1"/>
      <c r="F73" s="1"/>
      <c r="G73" s="1"/>
      <c r="H73" s="1"/>
      <c r="I73" s="73"/>
      <c r="J73" s="83"/>
      <c r="K73" s="1"/>
      <c r="L73" s="1">
        <f>MONTH(FSC_Coupon6[[#This Row],[Service Date]])</f>
        <v>1</v>
      </c>
      <c r="M73" s="1">
        <f>YEAR(FSC_Coupon6[[#This Row],[Service Date]])</f>
        <v>1900</v>
      </c>
    </row>
    <row r="74" spans="1:13" x14ac:dyDescent="0.35">
      <c r="A74" s="72"/>
      <c r="B74" s="1"/>
      <c r="C74" s="1"/>
      <c r="D74" s="1"/>
      <c r="E74" s="1"/>
      <c r="F74" s="1"/>
      <c r="G74" s="1"/>
      <c r="H74" s="1"/>
      <c r="I74" s="73"/>
      <c r="J74" s="83"/>
      <c r="K74" s="1"/>
      <c r="L74" s="1">
        <f>MONTH(FSC_Coupon6[[#This Row],[Service Date]])</f>
        <v>1</v>
      </c>
      <c r="M74" s="1">
        <f>YEAR(FSC_Coupon6[[#This Row],[Service Date]])</f>
        <v>1900</v>
      </c>
    </row>
    <row r="75" spans="1:13" x14ac:dyDescent="0.35">
      <c r="A75" s="72"/>
      <c r="B75" s="1"/>
      <c r="C75" s="1"/>
      <c r="D75" s="1"/>
      <c r="E75" s="1"/>
      <c r="F75" s="1"/>
      <c r="G75" s="1"/>
      <c r="H75" s="1"/>
      <c r="I75" s="73"/>
      <c r="J75" s="83"/>
      <c r="K75" s="1"/>
      <c r="L75" s="1">
        <f>MONTH(FSC_Coupon6[[#This Row],[Service Date]])</f>
        <v>1</v>
      </c>
      <c r="M75" s="1">
        <f>YEAR(FSC_Coupon6[[#This Row],[Service Date]])</f>
        <v>1900</v>
      </c>
    </row>
    <row r="76" spans="1:13" x14ac:dyDescent="0.35">
      <c r="A76" s="72"/>
      <c r="B76" s="1"/>
      <c r="C76" s="1"/>
      <c r="D76" s="1"/>
      <c r="E76" s="1"/>
      <c r="F76" s="1"/>
      <c r="G76" s="1"/>
      <c r="H76" s="1"/>
      <c r="I76" s="73"/>
      <c r="J76" s="83"/>
      <c r="K76" s="1"/>
      <c r="L76" s="1">
        <f>MONTH(FSC_Coupon6[[#This Row],[Service Date]])</f>
        <v>1</v>
      </c>
      <c r="M76" s="1">
        <f>YEAR(FSC_Coupon6[[#This Row],[Service Date]])</f>
        <v>1900</v>
      </c>
    </row>
    <row r="77" spans="1:13" x14ac:dyDescent="0.35">
      <c r="A77" s="72"/>
      <c r="B77" s="1"/>
      <c r="C77" s="1"/>
      <c r="D77" s="1"/>
      <c r="E77" s="1"/>
      <c r="F77" s="1"/>
      <c r="G77" s="1"/>
      <c r="H77" s="1"/>
      <c r="I77" s="73"/>
      <c r="J77" s="83"/>
      <c r="K77" s="1"/>
      <c r="L77" s="1">
        <f>MONTH(FSC_Coupon6[[#This Row],[Service Date]])</f>
        <v>1</v>
      </c>
      <c r="M77" s="1">
        <f>YEAR(FSC_Coupon6[[#This Row],[Service Date]])</f>
        <v>1900</v>
      </c>
    </row>
    <row r="78" spans="1:13" x14ac:dyDescent="0.35">
      <c r="A78" s="72"/>
      <c r="B78" s="1"/>
      <c r="C78" s="1"/>
      <c r="D78" s="1"/>
      <c r="E78" s="1"/>
      <c r="F78" s="1"/>
      <c r="G78" s="1"/>
      <c r="H78" s="1"/>
      <c r="I78" s="73"/>
      <c r="J78" s="83"/>
      <c r="K78" s="1"/>
      <c r="L78" s="1">
        <f>MONTH(FSC_Coupon6[[#This Row],[Service Date]])</f>
        <v>1</v>
      </c>
      <c r="M78" s="1">
        <f>YEAR(FSC_Coupon6[[#This Row],[Service Date]])</f>
        <v>1900</v>
      </c>
    </row>
    <row r="79" spans="1:13" x14ac:dyDescent="0.35">
      <c r="A79" s="72"/>
      <c r="B79" s="1"/>
      <c r="C79" s="1"/>
      <c r="D79" s="1"/>
      <c r="E79" s="1"/>
      <c r="F79" s="1"/>
      <c r="G79" s="1"/>
      <c r="H79" s="1"/>
      <c r="I79" s="73"/>
      <c r="J79" s="83"/>
      <c r="K79" s="1"/>
      <c r="L79" s="1">
        <f>MONTH(FSC_Coupon6[[#This Row],[Service Date]])</f>
        <v>1</v>
      </c>
      <c r="M79" s="1">
        <f>YEAR(FSC_Coupon6[[#This Row],[Service Date]])</f>
        <v>1900</v>
      </c>
    </row>
    <row r="80" spans="1:13" x14ac:dyDescent="0.35">
      <c r="A80" s="72"/>
      <c r="B80" s="1"/>
      <c r="C80" s="1"/>
      <c r="D80" s="1"/>
      <c r="E80" s="1"/>
      <c r="F80" s="1"/>
      <c r="G80" s="1"/>
      <c r="H80" s="1"/>
      <c r="I80" s="73"/>
      <c r="J80" s="83"/>
      <c r="K80" s="1"/>
      <c r="L80" s="1">
        <f>MONTH(FSC_Coupon6[[#This Row],[Service Date]])</f>
        <v>1</v>
      </c>
      <c r="M80" s="1">
        <f>YEAR(FSC_Coupon6[[#This Row],[Service Date]])</f>
        <v>1900</v>
      </c>
    </row>
    <row r="81" spans="1:13" x14ac:dyDescent="0.35">
      <c r="A81" s="72"/>
      <c r="B81" s="1"/>
      <c r="C81" s="1"/>
      <c r="D81" s="1"/>
      <c r="E81" s="1"/>
      <c r="F81" s="1"/>
      <c r="G81" s="1"/>
      <c r="H81" s="1"/>
      <c r="I81" s="73"/>
      <c r="J81" s="83"/>
      <c r="K81" s="1"/>
      <c r="L81" s="1">
        <f>MONTH(FSC_Coupon6[[#This Row],[Service Date]])</f>
        <v>1</v>
      </c>
      <c r="M81" s="1">
        <f>YEAR(FSC_Coupon6[[#This Row],[Service Date]])</f>
        <v>1900</v>
      </c>
    </row>
    <row r="82" spans="1:13" x14ac:dyDescent="0.35">
      <c r="A82" s="72"/>
      <c r="B82" s="1"/>
      <c r="C82" s="1"/>
      <c r="D82" s="1"/>
      <c r="E82" s="1"/>
      <c r="F82" s="1"/>
      <c r="G82" s="1"/>
      <c r="H82" s="1"/>
      <c r="I82" s="73"/>
      <c r="J82" s="83"/>
      <c r="K82" s="1"/>
      <c r="L82" s="1">
        <f>MONTH(FSC_Coupon6[[#This Row],[Service Date]])</f>
        <v>1</v>
      </c>
      <c r="M82" s="1">
        <f>YEAR(FSC_Coupon6[[#This Row],[Service Date]])</f>
        <v>1900</v>
      </c>
    </row>
    <row r="83" spans="1:13" x14ac:dyDescent="0.35">
      <c r="A83" s="72"/>
      <c r="B83" s="1"/>
      <c r="C83" s="1"/>
      <c r="D83" s="1"/>
      <c r="E83" s="1"/>
      <c r="F83" s="1"/>
      <c r="G83" s="1"/>
      <c r="H83" s="1"/>
      <c r="I83" s="73"/>
      <c r="J83" s="83"/>
      <c r="K83" s="1"/>
      <c r="L83" s="1">
        <f>MONTH(FSC_Coupon6[[#This Row],[Service Date]])</f>
        <v>1</v>
      </c>
      <c r="M83" s="1">
        <f>YEAR(FSC_Coupon6[[#This Row],[Service Date]])</f>
        <v>1900</v>
      </c>
    </row>
    <row r="84" spans="1:13" x14ac:dyDescent="0.35">
      <c r="A84" s="72"/>
      <c r="B84" s="1"/>
      <c r="C84" s="1"/>
      <c r="D84" s="1"/>
      <c r="E84" s="1"/>
      <c r="F84" s="1"/>
      <c r="G84" s="1"/>
      <c r="H84" s="1"/>
      <c r="I84" s="73"/>
      <c r="J84" s="83"/>
      <c r="K84" s="1"/>
      <c r="L84" s="1">
        <f>MONTH(FSC_Coupon6[[#This Row],[Service Date]])</f>
        <v>1</v>
      </c>
      <c r="M84" s="1">
        <f>YEAR(FSC_Coupon6[[#This Row],[Service Date]])</f>
        <v>1900</v>
      </c>
    </row>
    <row r="85" spans="1:13" x14ac:dyDescent="0.35">
      <c r="A85" s="72"/>
      <c r="B85" s="1"/>
      <c r="C85" s="1"/>
      <c r="D85" s="1"/>
      <c r="E85" s="1"/>
      <c r="F85" s="1"/>
      <c r="G85" s="1"/>
      <c r="H85" s="1"/>
      <c r="I85" s="73"/>
      <c r="J85" s="83"/>
      <c r="K85" s="1"/>
      <c r="L85" s="1">
        <f>MONTH(FSC_Coupon6[[#This Row],[Service Date]])</f>
        <v>1</v>
      </c>
      <c r="M85" s="1">
        <f>YEAR(FSC_Coupon6[[#This Row],[Service Date]])</f>
        <v>1900</v>
      </c>
    </row>
    <row r="86" spans="1:13" x14ac:dyDescent="0.35">
      <c r="A86" s="72"/>
      <c r="B86" s="1"/>
      <c r="C86" s="1"/>
      <c r="D86" s="1"/>
      <c r="E86" s="1"/>
      <c r="F86" s="1"/>
      <c r="G86" s="1"/>
      <c r="H86" s="1"/>
      <c r="I86" s="73"/>
      <c r="J86" s="83"/>
      <c r="K86" s="1"/>
      <c r="L86" s="1">
        <f>MONTH(FSC_Coupon6[[#This Row],[Service Date]])</f>
        <v>1</v>
      </c>
      <c r="M86" s="1">
        <f>YEAR(FSC_Coupon6[[#This Row],[Service Date]])</f>
        <v>1900</v>
      </c>
    </row>
    <row r="87" spans="1:13" x14ac:dyDescent="0.35">
      <c r="A87" s="72"/>
      <c r="B87" s="1"/>
      <c r="C87" s="1"/>
      <c r="D87" s="1"/>
      <c r="E87" s="1"/>
      <c r="F87" s="1"/>
      <c r="G87" s="1"/>
      <c r="H87" s="1"/>
      <c r="I87" s="73"/>
      <c r="J87" s="83"/>
      <c r="K87" s="1"/>
      <c r="L87" s="1">
        <f>MONTH(FSC_Coupon6[[#This Row],[Service Date]])</f>
        <v>1</v>
      </c>
      <c r="M87" s="1">
        <f>YEAR(FSC_Coupon6[[#This Row],[Service Date]])</f>
        <v>1900</v>
      </c>
    </row>
    <row r="88" spans="1:13" x14ac:dyDescent="0.35">
      <c r="A88" s="72"/>
      <c r="B88" s="1"/>
      <c r="C88" s="1"/>
      <c r="D88" s="1"/>
      <c r="E88" s="1"/>
      <c r="F88" s="1"/>
      <c r="G88" s="1"/>
      <c r="H88" s="1"/>
      <c r="I88" s="73"/>
      <c r="J88" s="83"/>
      <c r="K88" s="1"/>
      <c r="L88" s="1">
        <f>MONTH(FSC_Coupon6[[#This Row],[Service Date]])</f>
        <v>1</v>
      </c>
      <c r="M88" s="1">
        <f>YEAR(FSC_Coupon6[[#This Row],[Service Date]])</f>
        <v>1900</v>
      </c>
    </row>
    <row r="89" spans="1:13" x14ac:dyDescent="0.35">
      <c r="A89" s="72"/>
      <c r="B89" s="1"/>
      <c r="C89" s="1"/>
      <c r="D89" s="1"/>
      <c r="E89" s="1"/>
      <c r="F89" s="1"/>
      <c r="G89" s="1"/>
      <c r="H89" s="1"/>
      <c r="I89" s="73"/>
      <c r="J89" s="83"/>
      <c r="K89" s="1"/>
      <c r="L89" s="1">
        <f>MONTH(FSC_Coupon6[[#This Row],[Service Date]])</f>
        <v>1</v>
      </c>
      <c r="M89" s="1">
        <f>YEAR(FSC_Coupon6[[#This Row],[Service Date]])</f>
        <v>1900</v>
      </c>
    </row>
    <row r="90" spans="1:13" x14ac:dyDescent="0.35">
      <c r="A90" s="72"/>
      <c r="B90" s="1"/>
      <c r="C90" s="1"/>
      <c r="D90" s="1"/>
      <c r="E90" s="1"/>
      <c r="F90" s="1"/>
      <c r="G90" s="1"/>
      <c r="H90" s="1"/>
      <c r="I90" s="73"/>
      <c r="J90" s="83"/>
      <c r="K90" s="1"/>
      <c r="L90" s="1">
        <f>MONTH(FSC_Coupon6[[#This Row],[Service Date]])</f>
        <v>1</v>
      </c>
      <c r="M90" s="1">
        <f>YEAR(FSC_Coupon6[[#This Row],[Service Date]])</f>
        <v>1900</v>
      </c>
    </row>
    <row r="91" spans="1:13" x14ac:dyDescent="0.35">
      <c r="A91" s="72"/>
      <c r="B91" s="1"/>
      <c r="C91" s="1"/>
      <c r="D91" s="1"/>
      <c r="E91" s="1"/>
      <c r="F91" s="1"/>
      <c r="G91" s="1"/>
      <c r="H91" s="1"/>
      <c r="I91" s="73"/>
      <c r="J91" s="83"/>
      <c r="K91" s="1"/>
      <c r="L91" s="1">
        <f>MONTH(FSC_Coupon6[[#This Row],[Service Date]])</f>
        <v>1</v>
      </c>
      <c r="M91" s="1">
        <f>YEAR(FSC_Coupon6[[#This Row],[Service Date]])</f>
        <v>1900</v>
      </c>
    </row>
    <row r="92" spans="1:13" x14ac:dyDescent="0.35">
      <c r="A92" s="72"/>
      <c r="B92" s="1"/>
      <c r="C92" s="1"/>
      <c r="D92" s="1"/>
      <c r="E92" s="1"/>
      <c r="F92" s="1"/>
      <c r="G92" s="1"/>
      <c r="H92" s="1"/>
      <c r="I92" s="73"/>
      <c r="J92" s="83"/>
      <c r="K92" s="1"/>
      <c r="L92" s="1">
        <f>MONTH(FSC_Coupon6[[#This Row],[Service Date]])</f>
        <v>1</v>
      </c>
      <c r="M92" s="1">
        <f>YEAR(FSC_Coupon6[[#This Row],[Service Date]])</f>
        <v>1900</v>
      </c>
    </row>
    <row r="93" spans="1:13" x14ac:dyDescent="0.35">
      <c r="A93" s="72"/>
      <c r="B93" s="1"/>
      <c r="C93" s="1"/>
      <c r="D93" s="1"/>
      <c r="E93" s="1"/>
      <c r="F93" s="1"/>
      <c r="G93" s="1"/>
      <c r="H93" s="1"/>
      <c r="I93" s="73"/>
      <c r="J93" s="83"/>
      <c r="K93" s="1"/>
      <c r="L93" s="1">
        <f>MONTH(FSC_Coupon6[[#This Row],[Service Date]])</f>
        <v>1</v>
      </c>
      <c r="M93" s="1">
        <f>YEAR(FSC_Coupon6[[#This Row],[Service Date]])</f>
        <v>1900</v>
      </c>
    </row>
    <row r="94" spans="1:13" x14ac:dyDescent="0.35">
      <c r="A94" s="72"/>
      <c r="B94" s="1"/>
      <c r="C94" s="1"/>
      <c r="D94" s="1"/>
      <c r="E94" s="1"/>
      <c r="F94" s="1"/>
      <c r="G94" s="1"/>
      <c r="H94" s="1"/>
      <c r="I94" s="73"/>
      <c r="J94" s="83"/>
      <c r="K94" s="1"/>
      <c r="L94" s="1">
        <f>MONTH(FSC_Coupon6[[#This Row],[Service Date]])</f>
        <v>1</v>
      </c>
      <c r="M94" s="1">
        <f>YEAR(FSC_Coupon6[[#This Row],[Service Date]])</f>
        <v>1900</v>
      </c>
    </row>
    <row r="95" spans="1:13" x14ac:dyDescent="0.35">
      <c r="A95" s="72"/>
      <c r="B95" s="1"/>
      <c r="C95" s="1"/>
      <c r="D95" s="1"/>
      <c r="E95" s="1"/>
      <c r="F95" s="1"/>
      <c r="G95" s="1"/>
      <c r="H95" s="1"/>
      <c r="I95" s="73"/>
      <c r="J95" s="83"/>
      <c r="K95" s="1"/>
      <c r="L95" s="1">
        <f>MONTH(FSC_Coupon6[[#This Row],[Service Date]])</f>
        <v>1</v>
      </c>
      <c r="M95" s="1">
        <f>YEAR(FSC_Coupon6[[#This Row],[Service Date]])</f>
        <v>1900</v>
      </c>
    </row>
    <row r="96" spans="1:13" x14ac:dyDescent="0.35">
      <c r="A96" s="72"/>
      <c r="B96" s="1"/>
      <c r="C96" s="1"/>
      <c r="D96" s="1"/>
      <c r="E96" s="1"/>
      <c r="F96" s="1"/>
      <c r="G96" s="1"/>
      <c r="H96" s="1"/>
      <c r="I96" s="73"/>
      <c r="J96" s="83"/>
      <c r="K96" s="1"/>
      <c r="L96" s="1">
        <f>MONTH(FSC_Coupon6[[#This Row],[Service Date]])</f>
        <v>1</v>
      </c>
      <c r="M96" s="1">
        <f>YEAR(FSC_Coupon6[[#This Row],[Service Date]])</f>
        <v>1900</v>
      </c>
    </row>
    <row r="97" spans="1:13" x14ac:dyDescent="0.35">
      <c r="A97" s="72"/>
      <c r="B97" s="1"/>
      <c r="C97" s="1"/>
      <c r="D97" s="1"/>
      <c r="E97" s="1"/>
      <c r="F97" s="1"/>
      <c r="G97" s="1"/>
      <c r="H97" s="1"/>
      <c r="I97" s="73"/>
      <c r="J97" s="83"/>
      <c r="K97" s="1"/>
      <c r="L97" s="1">
        <f>MONTH(FSC_Coupon6[[#This Row],[Service Date]])</f>
        <v>1</v>
      </c>
      <c r="M97" s="1">
        <f>YEAR(FSC_Coupon6[[#This Row],[Service Date]])</f>
        <v>1900</v>
      </c>
    </row>
    <row r="98" spans="1:13" x14ac:dyDescent="0.35">
      <c r="A98" s="72"/>
      <c r="B98" s="1"/>
      <c r="C98" s="1"/>
      <c r="D98" s="1"/>
      <c r="E98" s="1"/>
      <c r="F98" s="1"/>
      <c r="G98" s="1"/>
      <c r="H98" s="1"/>
      <c r="I98" s="73"/>
      <c r="J98" s="83"/>
      <c r="K98" s="1"/>
      <c r="L98" s="1">
        <f>MONTH(FSC_Coupon6[[#This Row],[Service Date]])</f>
        <v>1</v>
      </c>
      <c r="M98" s="1">
        <f>YEAR(FSC_Coupon6[[#This Row],[Service Date]])</f>
        <v>1900</v>
      </c>
    </row>
    <row r="99" spans="1:13" x14ac:dyDescent="0.35">
      <c r="A99" s="72"/>
      <c r="B99" s="1"/>
      <c r="C99" s="1"/>
      <c r="D99" s="1"/>
      <c r="E99" s="1"/>
      <c r="F99" s="1"/>
      <c r="G99" s="1"/>
      <c r="H99" s="1"/>
      <c r="I99" s="73"/>
      <c r="J99" s="83"/>
      <c r="K99" s="1"/>
      <c r="L99" s="1">
        <f>MONTH(FSC_Coupon6[[#This Row],[Service Date]])</f>
        <v>1</v>
      </c>
      <c r="M99" s="1">
        <f>YEAR(FSC_Coupon6[[#This Row],[Service Date]])</f>
        <v>1900</v>
      </c>
    </row>
    <row r="100" spans="1:13" x14ac:dyDescent="0.35">
      <c r="A100" s="72"/>
      <c r="B100" s="1"/>
      <c r="C100" s="1"/>
      <c r="D100" s="1"/>
      <c r="E100" s="1"/>
      <c r="F100" s="1"/>
      <c r="G100" s="1"/>
      <c r="H100" s="1"/>
      <c r="I100" s="73"/>
      <c r="J100" s="83"/>
      <c r="K100" s="1"/>
      <c r="L100" s="1">
        <f>MONTH(FSC_Coupon6[[#This Row],[Service Date]])</f>
        <v>1</v>
      </c>
      <c r="M100" s="1">
        <f>YEAR(FSC_Coupon6[[#This Row],[Service Date]])</f>
        <v>1900</v>
      </c>
    </row>
    <row r="101" spans="1:13" x14ac:dyDescent="0.35">
      <c r="A101" s="72"/>
      <c r="B101" s="1"/>
      <c r="C101" s="1"/>
      <c r="D101" s="1"/>
      <c r="E101" s="1"/>
      <c r="F101" s="1"/>
      <c r="G101" s="1"/>
      <c r="H101" s="1"/>
      <c r="I101" s="73"/>
      <c r="J101" s="83"/>
      <c r="K101" s="1"/>
      <c r="L101" s="1">
        <f>MONTH(FSC_Coupon6[[#This Row],[Service Date]])</f>
        <v>1</v>
      </c>
      <c r="M101" s="1">
        <f>YEAR(FSC_Coupon6[[#This Row],[Service Date]])</f>
        <v>1900</v>
      </c>
    </row>
    <row r="102" spans="1:13" x14ac:dyDescent="0.35">
      <c r="A102" s="72"/>
      <c r="B102" s="1"/>
      <c r="C102" s="1"/>
      <c r="D102" s="1"/>
      <c r="E102" s="1"/>
      <c r="F102" s="1"/>
      <c r="G102" s="1"/>
      <c r="H102" s="1"/>
      <c r="I102" s="73"/>
      <c r="J102" s="83"/>
      <c r="K102" s="1"/>
      <c r="L102" s="1">
        <f>MONTH(FSC_Coupon6[[#This Row],[Service Date]])</f>
        <v>1</v>
      </c>
      <c r="M102" s="1">
        <f>YEAR(FSC_Coupon6[[#This Row],[Service Date]])</f>
        <v>1900</v>
      </c>
    </row>
    <row r="103" spans="1:13" x14ac:dyDescent="0.35">
      <c r="A103" s="72"/>
      <c r="B103" s="1"/>
      <c r="C103" s="1"/>
      <c r="D103" s="1"/>
      <c r="E103" s="1"/>
      <c r="F103" s="1"/>
      <c r="G103" s="1"/>
      <c r="H103" s="1"/>
      <c r="I103" s="73"/>
      <c r="J103" s="83"/>
      <c r="K103" s="1"/>
      <c r="L103" s="1">
        <f>MONTH(FSC_Coupon6[[#This Row],[Service Date]])</f>
        <v>1</v>
      </c>
      <c r="M103" s="1">
        <f>YEAR(FSC_Coupon6[[#This Row],[Service Date]])</f>
        <v>1900</v>
      </c>
    </row>
    <row r="104" spans="1:13" x14ac:dyDescent="0.35">
      <c r="A104" s="72"/>
      <c r="B104" s="1"/>
      <c r="C104" s="1"/>
      <c r="D104" s="1"/>
      <c r="E104" s="1"/>
      <c r="F104" s="1"/>
      <c r="G104" s="1"/>
      <c r="H104" s="1"/>
      <c r="I104" s="73"/>
      <c r="J104" s="83"/>
      <c r="K104" s="1"/>
      <c r="L104" s="1">
        <f>MONTH(FSC_Coupon6[[#This Row],[Service Date]])</f>
        <v>1</v>
      </c>
      <c r="M104" s="1">
        <f>YEAR(FSC_Coupon6[[#This Row],[Service Date]])</f>
        <v>1900</v>
      </c>
    </row>
    <row r="105" spans="1:13" x14ac:dyDescent="0.35">
      <c r="A105" s="72"/>
      <c r="B105" s="1"/>
      <c r="C105" s="1"/>
      <c r="D105" s="1"/>
      <c r="E105" s="1"/>
      <c r="F105" s="1"/>
      <c r="G105" s="1"/>
      <c r="H105" s="1"/>
      <c r="I105" s="73"/>
      <c r="J105" s="83"/>
      <c r="K105" s="1"/>
      <c r="L105" s="1">
        <f>MONTH(FSC_Coupon6[[#This Row],[Service Date]])</f>
        <v>1</v>
      </c>
      <c r="M105" s="1">
        <f>YEAR(FSC_Coupon6[[#This Row],[Service Date]])</f>
        <v>1900</v>
      </c>
    </row>
    <row r="106" spans="1:13" x14ac:dyDescent="0.35">
      <c r="A106" s="72"/>
      <c r="B106" s="1"/>
      <c r="C106" s="1"/>
      <c r="D106" s="1"/>
      <c r="E106" s="1"/>
      <c r="F106" s="1"/>
      <c r="G106" s="1"/>
      <c r="H106" s="1"/>
      <c r="I106" s="73"/>
      <c r="J106" s="83"/>
      <c r="K106" s="1"/>
      <c r="L106" s="1">
        <f>MONTH(FSC_Coupon6[[#This Row],[Service Date]])</f>
        <v>1</v>
      </c>
      <c r="M106" s="1">
        <f>YEAR(FSC_Coupon6[[#This Row],[Service Date]])</f>
        <v>1900</v>
      </c>
    </row>
    <row r="107" spans="1:13" x14ac:dyDescent="0.35">
      <c r="A107" s="72"/>
      <c r="B107" s="1"/>
      <c r="C107" s="1"/>
      <c r="D107" s="1"/>
      <c r="E107" s="1"/>
      <c r="F107" s="1"/>
      <c r="G107" s="1"/>
      <c r="H107" s="1"/>
      <c r="I107" s="73"/>
      <c r="J107" s="83"/>
      <c r="K107" s="1"/>
      <c r="L107" s="1">
        <f>MONTH(FSC_Coupon6[[#This Row],[Service Date]])</f>
        <v>1</v>
      </c>
      <c r="M107" s="1">
        <f>YEAR(FSC_Coupon6[[#This Row],[Service Date]])</f>
        <v>1900</v>
      </c>
    </row>
    <row r="108" spans="1:13" x14ac:dyDescent="0.35">
      <c r="A108" s="72"/>
      <c r="B108" s="1"/>
      <c r="C108" s="1"/>
      <c r="D108" s="1"/>
      <c r="E108" s="1"/>
      <c r="F108" s="1"/>
      <c r="G108" s="1"/>
      <c r="H108" s="1"/>
      <c r="I108" s="73"/>
      <c r="J108" s="83"/>
      <c r="K108" s="1"/>
      <c r="L108" s="1">
        <f>MONTH(FSC_Coupon6[[#This Row],[Service Date]])</f>
        <v>1</v>
      </c>
      <c r="M108" s="1">
        <f>YEAR(FSC_Coupon6[[#This Row],[Service Date]])</f>
        <v>1900</v>
      </c>
    </row>
    <row r="109" spans="1:13" x14ac:dyDescent="0.35">
      <c r="A109" s="72"/>
      <c r="B109" s="1"/>
      <c r="C109" s="1"/>
      <c r="D109" s="1"/>
      <c r="E109" s="1"/>
      <c r="F109" s="1"/>
      <c r="G109" s="1"/>
      <c r="H109" s="1"/>
      <c r="I109" s="73"/>
      <c r="J109" s="83"/>
      <c r="K109" s="1"/>
      <c r="L109" s="1">
        <f>MONTH(FSC_Coupon6[[#This Row],[Service Date]])</f>
        <v>1</v>
      </c>
      <c r="M109" s="1">
        <f>YEAR(FSC_Coupon6[[#This Row],[Service Date]])</f>
        <v>1900</v>
      </c>
    </row>
    <row r="110" spans="1:13" x14ac:dyDescent="0.35">
      <c r="A110" s="72"/>
      <c r="B110" s="1"/>
      <c r="C110" s="1"/>
      <c r="D110" s="1"/>
      <c r="E110" s="1"/>
      <c r="F110" s="1"/>
      <c r="G110" s="1"/>
      <c r="H110" s="1"/>
      <c r="I110" s="73"/>
      <c r="J110" s="83"/>
      <c r="K110" s="1"/>
      <c r="L110" s="1">
        <f>MONTH(FSC_Coupon6[[#This Row],[Service Date]])</f>
        <v>1</v>
      </c>
      <c r="M110" s="1">
        <f>YEAR(FSC_Coupon6[[#This Row],[Service Date]])</f>
        <v>1900</v>
      </c>
    </row>
    <row r="111" spans="1:13" x14ac:dyDescent="0.35">
      <c r="A111" s="72"/>
      <c r="B111" s="1"/>
      <c r="C111" s="1"/>
      <c r="D111" s="1"/>
      <c r="E111" s="1"/>
      <c r="F111" s="1"/>
      <c r="G111" s="1"/>
      <c r="H111" s="1"/>
      <c r="I111" s="73"/>
      <c r="J111" s="83"/>
      <c r="K111" s="1"/>
      <c r="L111" s="1">
        <f>MONTH(FSC_Coupon6[[#This Row],[Service Date]])</f>
        <v>1</v>
      </c>
      <c r="M111" s="1">
        <f>YEAR(FSC_Coupon6[[#This Row],[Service Date]])</f>
        <v>1900</v>
      </c>
    </row>
    <row r="112" spans="1:13" x14ac:dyDescent="0.35">
      <c r="A112" s="72"/>
      <c r="B112" s="1"/>
      <c r="C112" s="1"/>
      <c r="D112" s="1"/>
      <c r="E112" s="1"/>
      <c r="F112" s="1"/>
      <c r="G112" s="1"/>
      <c r="H112" s="1"/>
      <c r="I112" s="73"/>
      <c r="J112" s="83"/>
      <c r="K112" s="1"/>
      <c r="L112" s="1">
        <f>MONTH(FSC_Coupon6[[#This Row],[Service Date]])</f>
        <v>1</v>
      </c>
      <c r="M112" s="1">
        <f>YEAR(FSC_Coupon6[[#This Row],[Service Date]])</f>
        <v>1900</v>
      </c>
    </row>
    <row r="113" spans="1:13" x14ac:dyDescent="0.35">
      <c r="A113" s="72"/>
      <c r="B113" s="1"/>
      <c r="C113" s="1"/>
      <c r="D113" s="1"/>
      <c r="E113" s="1"/>
      <c r="F113" s="1"/>
      <c r="G113" s="1"/>
      <c r="H113" s="1"/>
      <c r="I113" s="73"/>
      <c r="J113" s="83"/>
      <c r="K113" s="1"/>
      <c r="L113" s="1">
        <f>MONTH(FSC_Coupon6[[#This Row],[Service Date]])</f>
        <v>1</v>
      </c>
      <c r="M113" s="1">
        <f>YEAR(FSC_Coupon6[[#This Row],[Service Date]])</f>
        <v>1900</v>
      </c>
    </row>
    <row r="114" spans="1:13" x14ac:dyDescent="0.35">
      <c r="A114" s="72"/>
      <c r="B114" s="1"/>
      <c r="C114" s="1"/>
      <c r="D114" s="1"/>
      <c r="E114" s="1"/>
      <c r="F114" s="1"/>
      <c r="G114" s="1"/>
      <c r="H114" s="1"/>
      <c r="I114" s="73"/>
      <c r="J114" s="83"/>
      <c r="K114" s="1"/>
      <c r="L114" s="1">
        <f>MONTH(FSC_Coupon6[[#This Row],[Service Date]])</f>
        <v>1</v>
      </c>
      <c r="M114" s="1">
        <f>YEAR(FSC_Coupon6[[#This Row],[Service Date]])</f>
        <v>1900</v>
      </c>
    </row>
    <row r="115" spans="1:13" x14ac:dyDescent="0.35">
      <c r="A115" s="72"/>
      <c r="B115" s="1"/>
      <c r="C115" s="1"/>
      <c r="D115" s="1"/>
      <c r="E115" s="1"/>
      <c r="F115" s="1"/>
      <c r="G115" s="1"/>
      <c r="H115" s="1"/>
      <c r="I115" s="73"/>
      <c r="J115" s="83"/>
      <c r="K115" s="1"/>
      <c r="L115" s="1">
        <f>MONTH(FSC_Coupon6[[#This Row],[Service Date]])</f>
        <v>1</v>
      </c>
      <c r="M115" s="1">
        <f>YEAR(FSC_Coupon6[[#This Row],[Service Date]])</f>
        <v>1900</v>
      </c>
    </row>
    <row r="116" spans="1:13" x14ac:dyDescent="0.35">
      <c r="A116" s="72"/>
      <c r="B116" s="1"/>
      <c r="C116" s="1"/>
      <c r="D116" s="1"/>
      <c r="E116" s="1"/>
      <c r="F116" s="1"/>
      <c r="G116" s="1"/>
      <c r="H116" s="1"/>
      <c r="I116" s="73"/>
      <c r="J116" s="83"/>
      <c r="K116" s="1"/>
      <c r="L116" s="1">
        <f>MONTH(FSC_Coupon6[[#This Row],[Service Date]])</f>
        <v>1</v>
      </c>
      <c r="M116" s="1">
        <f>YEAR(FSC_Coupon6[[#This Row],[Service Date]])</f>
        <v>1900</v>
      </c>
    </row>
    <row r="117" spans="1:13" x14ac:dyDescent="0.35">
      <c r="A117" s="72"/>
      <c r="B117" s="1"/>
      <c r="C117" s="1"/>
      <c r="D117" s="1"/>
      <c r="E117" s="1"/>
      <c r="F117" s="1"/>
      <c r="G117" s="1"/>
      <c r="H117" s="1"/>
      <c r="I117" s="73"/>
      <c r="J117" s="83"/>
      <c r="K117" s="1"/>
      <c r="L117" s="1">
        <f>MONTH(FSC_Coupon6[[#This Row],[Service Date]])</f>
        <v>1</v>
      </c>
      <c r="M117" s="1">
        <f>YEAR(FSC_Coupon6[[#This Row],[Service Date]])</f>
        <v>1900</v>
      </c>
    </row>
    <row r="118" spans="1:13" x14ac:dyDescent="0.35">
      <c r="A118" s="72"/>
      <c r="B118" s="1"/>
      <c r="C118" s="1"/>
      <c r="D118" s="1"/>
      <c r="E118" s="1"/>
      <c r="F118" s="1"/>
      <c r="G118" s="1"/>
      <c r="H118" s="1"/>
      <c r="I118" s="73"/>
      <c r="J118" s="83"/>
      <c r="K118" s="1"/>
      <c r="L118" s="1">
        <f>MONTH(FSC_Coupon6[[#This Row],[Service Date]])</f>
        <v>1</v>
      </c>
      <c r="M118" s="1">
        <f>YEAR(FSC_Coupon6[[#This Row],[Service Date]])</f>
        <v>1900</v>
      </c>
    </row>
    <row r="119" spans="1:13" x14ac:dyDescent="0.35">
      <c r="A119" s="72"/>
      <c r="B119" s="1"/>
      <c r="C119" s="1"/>
      <c r="D119" s="1"/>
      <c r="E119" s="1"/>
      <c r="F119" s="1"/>
      <c r="G119" s="1"/>
      <c r="H119" s="1"/>
      <c r="I119" s="73"/>
      <c r="J119" s="83"/>
      <c r="K119" s="1"/>
      <c r="L119" s="1">
        <f>MONTH(FSC_Coupon6[[#This Row],[Service Date]])</f>
        <v>1</v>
      </c>
      <c r="M119" s="1">
        <f>YEAR(FSC_Coupon6[[#This Row],[Service Date]])</f>
        <v>1900</v>
      </c>
    </row>
    <row r="120" spans="1:13" x14ac:dyDescent="0.35">
      <c r="A120" s="72"/>
      <c r="B120" s="1"/>
      <c r="C120" s="1"/>
      <c r="D120" s="1"/>
      <c r="E120" s="1"/>
      <c r="F120" s="1"/>
      <c r="G120" s="1"/>
      <c r="H120" s="1"/>
      <c r="I120" s="73"/>
      <c r="J120" s="83"/>
      <c r="K120" s="1"/>
      <c r="L120" s="1">
        <f>MONTH(FSC_Coupon6[[#This Row],[Service Date]])</f>
        <v>1</v>
      </c>
      <c r="M120" s="1">
        <f>YEAR(FSC_Coupon6[[#This Row],[Service Date]])</f>
        <v>1900</v>
      </c>
    </row>
    <row r="121" spans="1:13" x14ac:dyDescent="0.35">
      <c r="A121" s="72"/>
      <c r="B121" s="1"/>
      <c r="C121" s="1"/>
      <c r="D121" s="1"/>
      <c r="E121" s="1"/>
      <c r="F121" s="1"/>
      <c r="G121" s="1"/>
      <c r="H121" s="1"/>
      <c r="I121" s="73"/>
      <c r="J121" s="83"/>
      <c r="K121" s="1"/>
      <c r="L121" s="1">
        <f>MONTH(FSC_Coupon6[[#This Row],[Service Date]])</f>
        <v>1</v>
      </c>
      <c r="M121" s="1">
        <f>YEAR(FSC_Coupon6[[#This Row],[Service Date]])</f>
        <v>1900</v>
      </c>
    </row>
    <row r="122" spans="1:13" x14ac:dyDescent="0.35">
      <c r="A122" s="72"/>
      <c r="B122" s="1"/>
      <c r="C122" s="1"/>
      <c r="D122" s="1"/>
      <c r="E122" s="1"/>
      <c r="F122" s="1"/>
      <c r="G122" s="1"/>
      <c r="H122" s="1"/>
      <c r="I122" s="73"/>
      <c r="J122" s="83"/>
      <c r="K122" s="1"/>
      <c r="L122" s="1">
        <f>MONTH(FSC_Coupon6[[#This Row],[Service Date]])</f>
        <v>1</v>
      </c>
      <c r="M122" s="1">
        <f>YEAR(FSC_Coupon6[[#This Row],[Service Date]])</f>
        <v>1900</v>
      </c>
    </row>
    <row r="123" spans="1:13" x14ac:dyDescent="0.35">
      <c r="A123" s="72"/>
      <c r="B123" s="1"/>
      <c r="C123" s="1"/>
      <c r="D123" s="1"/>
      <c r="E123" s="1"/>
      <c r="F123" s="1"/>
      <c r="G123" s="1"/>
      <c r="H123" s="1"/>
      <c r="I123" s="73"/>
      <c r="J123" s="83"/>
      <c r="K123" s="1"/>
      <c r="L123" s="1">
        <f>MONTH(FSC_Coupon6[[#This Row],[Service Date]])</f>
        <v>1</v>
      </c>
      <c r="M123" s="1">
        <f>YEAR(FSC_Coupon6[[#This Row],[Service Date]])</f>
        <v>1900</v>
      </c>
    </row>
    <row r="124" spans="1:13" x14ac:dyDescent="0.35">
      <c r="A124" s="72"/>
      <c r="B124" s="1"/>
      <c r="C124" s="1"/>
      <c r="D124" s="1"/>
      <c r="E124" s="1"/>
      <c r="F124" s="1"/>
      <c r="G124" s="1"/>
      <c r="H124" s="1"/>
      <c r="I124" s="73"/>
      <c r="J124" s="83"/>
      <c r="K124" s="1"/>
      <c r="L124" s="1">
        <f>MONTH(FSC_Coupon6[[#This Row],[Service Date]])</f>
        <v>1</v>
      </c>
      <c r="M124" s="1">
        <f>YEAR(FSC_Coupon6[[#This Row],[Service Date]])</f>
        <v>1900</v>
      </c>
    </row>
    <row r="125" spans="1:13" x14ac:dyDescent="0.35">
      <c r="A125" s="72"/>
      <c r="B125" s="1"/>
      <c r="C125" s="1"/>
      <c r="D125" s="1"/>
      <c r="E125" s="1"/>
      <c r="F125" s="1"/>
      <c r="G125" s="1"/>
      <c r="H125" s="1"/>
      <c r="I125" s="73"/>
      <c r="J125" s="83"/>
      <c r="K125" s="1"/>
      <c r="L125" s="1">
        <f>MONTH(FSC_Coupon6[[#This Row],[Service Date]])</f>
        <v>1</v>
      </c>
      <c r="M125" s="1">
        <f>YEAR(FSC_Coupon6[[#This Row],[Service Date]])</f>
        <v>1900</v>
      </c>
    </row>
    <row r="126" spans="1:13" x14ac:dyDescent="0.35">
      <c r="A126" s="72"/>
      <c r="B126" s="1"/>
      <c r="C126" s="1"/>
      <c r="D126" s="1"/>
      <c r="E126" s="1"/>
      <c r="F126" s="1"/>
      <c r="G126" s="1"/>
      <c r="H126" s="1"/>
      <c r="I126" s="73"/>
      <c r="J126" s="83"/>
      <c r="K126" s="1"/>
      <c r="L126" s="1">
        <f>MONTH(FSC_Coupon6[[#This Row],[Service Date]])</f>
        <v>1</v>
      </c>
      <c r="M126" s="1">
        <f>YEAR(FSC_Coupon6[[#This Row],[Service Date]])</f>
        <v>1900</v>
      </c>
    </row>
    <row r="127" spans="1:13" x14ac:dyDescent="0.35">
      <c r="A127" s="72"/>
      <c r="B127" s="1"/>
      <c r="C127" s="1"/>
      <c r="D127" s="1"/>
      <c r="E127" s="1"/>
      <c r="F127" s="1"/>
      <c r="G127" s="1"/>
      <c r="H127" s="1"/>
      <c r="I127" s="73"/>
      <c r="J127" s="83"/>
      <c r="K127" s="1"/>
      <c r="L127" s="1">
        <f>MONTH(FSC_Coupon6[[#This Row],[Service Date]])</f>
        <v>1</v>
      </c>
      <c r="M127" s="1">
        <f>YEAR(FSC_Coupon6[[#This Row],[Service Date]])</f>
        <v>1900</v>
      </c>
    </row>
    <row r="128" spans="1:13" x14ac:dyDescent="0.35">
      <c r="A128" s="72"/>
      <c r="B128" s="1"/>
      <c r="C128" s="1"/>
      <c r="D128" s="1"/>
      <c r="E128" s="1"/>
      <c r="F128" s="1"/>
      <c r="G128" s="1"/>
      <c r="H128" s="1"/>
      <c r="I128" s="73"/>
      <c r="J128" s="83"/>
      <c r="K128" s="1"/>
      <c r="L128" s="1">
        <f>MONTH(FSC_Coupon6[[#This Row],[Service Date]])</f>
        <v>1</v>
      </c>
      <c r="M128" s="1">
        <f>YEAR(FSC_Coupon6[[#This Row],[Service Date]])</f>
        <v>1900</v>
      </c>
    </row>
    <row r="129" spans="1:13" x14ac:dyDescent="0.35">
      <c r="A129" s="72"/>
      <c r="B129" s="1"/>
      <c r="C129" s="1"/>
      <c r="D129" s="1"/>
      <c r="E129" s="1"/>
      <c r="F129" s="1"/>
      <c r="G129" s="1"/>
      <c r="H129" s="1"/>
      <c r="I129" s="73"/>
      <c r="J129" s="83"/>
      <c r="K129" s="1"/>
      <c r="L129" s="1">
        <f>MONTH(FSC_Coupon6[[#This Row],[Service Date]])</f>
        <v>1</v>
      </c>
      <c r="M129" s="1">
        <f>YEAR(FSC_Coupon6[[#This Row],[Service Date]])</f>
        <v>1900</v>
      </c>
    </row>
    <row r="130" spans="1:13" x14ac:dyDescent="0.35">
      <c r="A130" s="72"/>
      <c r="B130" s="1"/>
      <c r="C130" s="1"/>
      <c r="D130" s="1"/>
      <c r="E130" s="1"/>
      <c r="F130" s="1"/>
      <c r="G130" s="1"/>
      <c r="H130" s="1"/>
      <c r="I130" s="73"/>
      <c r="J130" s="83"/>
      <c r="K130" s="1"/>
      <c r="L130" s="1">
        <f>MONTH(FSC_Coupon6[[#This Row],[Service Date]])</f>
        <v>1</v>
      </c>
      <c r="M130" s="1">
        <f>YEAR(FSC_Coupon6[[#This Row],[Service Date]])</f>
        <v>1900</v>
      </c>
    </row>
    <row r="131" spans="1:13" x14ac:dyDescent="0.35">
      <c r="A131" s="72"/>
      <c r="B131" s="1"/>
      <c r="C131" s="1"/>
      <c r="D131" s="1"/>
      <c r="E131" s="1"/>
      <c r="F131" s="1"/>
      <c r="G131" s="1"/>
      <c r="H131" s="1"/>
      <c r="I131" s="73"/>
      <c r="J131" s="83"/>
      <c r="K131" s="1"/>
      <c r="L131" s="1">
        <f>MONTH(FSC_Coupon6[[#This Row],[Service Date]])</f>
        <v>1</v>
      </c>
      <c r="M131" s="1">
        <f>YEAR(FSC_Coupon6[[#This Row],[Service Date]])</f>
        <v>1900</v>
      </c>
    </row>
    <row r="132" spans="1:13" x14ac:dyDescent="0.35">
      <c r="A132" s="72"/>
      <c r="B132" s="1"/>
      <c r="C132" s="1"/>
      <c r="D132" s="1"/>
      <c r="E132" s="1"/>
      <c r="F132" s="1"/>
      <c r="G132" s="1"/>
      <c r="H132" s="1"/>
      <c r="I132" s="73"/>
      <c r="J132" s="83"/>
      <c r="K132" s="1"/>
      <c r="L132" s="1">
        <f>MONTH(FSC_Coupon6[[#This Row],[Service Date]])</f>
        <v>1</v>
      </c>
      <c r="M132" s="1">
        <f>YEAR(FSC_Coupon6[[#This Row],[Service Date]])</f>
        <v>1900</v>
      </c>
    </row>
    <row r="133" spans="1:13" x14ac:dyDescent="0.35">
      <c r="A133" s="72"/>
      <c r="B133" s="1"/>
      <c r="C133" s="1"/>
      <c r="D133" s="1"/>
      <c r="E133" s="1"/>
      <c r="F133" s="1"/>
      <c r="G133" s="1"/>
      <c r="H133" s="1"/>
      <c r="I133" s="73"/>
      <c r="J133" s="83"/>
      <c r="K133" s="1"/>
      <c r="L133" s="1">
        <f>MONTH(FSC_Coupon6[[#This Row],[Service Date]])</f>
        <v>1</v>
      </c>
      <c r="M133" s="1">
        <f>YEAR(FSC_Coupon6[[#This Row],[Service Date]])</f>
        <v>1900</v>
      </c>
    </row>
    <row r="134" spans="1:13" x14ac:dyDescent="0.35">
      <c r="A134" s="72"/>
      <c r="B134" s="1"/>
      <c r="C134" s="1"/>
      <c r="D134" s="1"/>
      <c r="E134" s="1"/>
      <c r="F134" s="1"/>
      <c r="G134" s="1"/>
      <c r="H134" s="1"/>
      <c r="I134" s="73"/>
      <c r="J134" s="83"/>
      <c r="K134" s="1"/>
      <c r="L134" s="1">
        <f>MONTH(FSC_Coupon6[[#This Row],[Service Date]])</f>
        <v>1</v>
      </c>
      <c r="M134" s="1">
        <f>YEAR(FSC_Coupon6[[#This Row],[Service Date]])</f>
        <v>1900</v>
      </c>
    </row>
    <row r="135" spans="1:13" x14ac:dyDescent="0.35">
      <c r="A135" s="72"/>
      <c r="B135" s="1"/>
      <c r="C135" s="1"/>
      <c r="D135" s="1"/>
      <c r="E135" s="1"/>
      <c r="F135" s="1"/>
      <c r="G135" s="1"/>
      <c r="H135" s="1"/>
      <c r="I135" s="73"/>
      <c r="J135" s="83"/>
      <c r="K135" s="1"/>
      <c r="L135" s="1">
        <f>MONTH(FSC_Coupon6[[#This Row],[Service Date]])</f>
        <v>1</v>
      </c>
      <c r="M135" s="1">
        <f>YEAR(FSC_Coupon6[[#This Row],[Service Date]])</f>
        <v>1900</v>
      </c>
    </row>
    <row r="136" spans="1:13" x14ac:dyDescent="0.35">
      <c r="A136" s="72"/>
      <c r="B136" s="1"/>
      <c r="C136" s="1"/>
      <c r="D136" s="1"/>
      <c r="E136" s="1"/>
      <c r="F136" s="1"/>
      <c r="G136" s="1"/>
      <c r="H136" s="1"/>
      <c r="I136" s="73"/>
      <c r="J136" s="83"/>
      <c r="K136" s="1"/>
      <c r="L136" s="1">
        <f>MONTH(FSC_Coupon6[[#This Row],[Service Date]])</f>
        <v>1</v>
      </c>
      <c r="M136" s="1">
        <f>YEAR(FSC_Coupon6[[#This Row],[Service Date]])</f>
        <v>1900</v>
      </c>
    </row>
    <row r="137" spans="1:13" x14ac:dyDescent="0.35">
      <c r="A137" s="72"/>
      <c r="B137" s="1"/>
      <c r="C137" s="1"/>
      <c r="D137" s="1"/>
      <c r="E137" s="1"/>
      <c r="F137" s="1"/>
      <c r="G137" s="1"/>
      <c r="H137" s="1"/>
      <c r="I137" s="73"/>
      <c r="J137" s="83"/>
      <c r="K137" s="1"/>
      <c r="L137" s="1">
        <f>MONTH(FSC_Coupon6[[#This Row],[Service Date]])</f>
        <v>1</v>
      </c>
      <c r="M137" s="1">
        <f>YEAR(FSC_Coupon6[[#This Row],[Service Date]])</f>
        <v>1900</v>
      </c>
    </row>
    <row r="138" spans="1:13" x14ac:dyDescent="0.35">
      <c r="A138" s="72"/>
      <c r="B138" s="1"/>
      <c r="C138" s="1"/>
      <c r="D138" s="1"/>
      <c r="E138" s="1"/>
      <c r="F138" s="1"/>
      <c r="G138" s="1"/>
      <c r="H138" s="1"/>
      <c r="I138" s="73"/>
      <c r="J138" s="83"/>
      <c r="K138" s="1"/>
      <c r="L138" s="1">
        <f>MONTH(FSC_Coupon6[[#This Row],[Service Date]])</f>
        <v>1</v>
      </c>
      <c r="M138" s="1">
        <f>YEAR(FSC_Coupon6[[#This Row],[Service Date]])</f>
        <v>1900</v>
      </c>
    </row>
    <row r="139" spans="1:13" x14ac:dyDescent="0.35">
      <c r="A139" s="72"/>
      <c r="B139" s="1"/>
      <c r="C139" s="1"/>
      <c r="D139" s="1"/>
      <c r="E139" s="1"/>
      <c r="F139" s="1"/>
      <c r="G139" s="1"/>
      <c r="H139" s="1"/>
      <c r="I139" s="73"/>
      <c r="J139" s="83"/>
      <c r="K139" s="1"/>
      <c r="L139" s="1">
        <f>MONTH(FSC_Coupon6[[#This Row],[Service Date]])</f>
        <v>1</v>
      </c>
      <c r="M139" s="1">
        <f>YEAR(FSC_Coupon6[[#This Row],[Service Date]])</f>
        <v>1900</v>
      </c>
    </row>
    <row r="140" spans="1:13" x14ac:dyDescent="0.35">
      <c r="A140" s="72"/>
      <c r="B140" s="1"/>
      <c r="C140" s="1"/>
      <c r="D140" s="1"/>
      <c r="E140" s="1"/>
      <c r="F140" s="1"/>
      <c r="G140" s="1"/>
      <c r="H140" s="1"/>
      <c r="I140" s="73"/>
      <c r="J140" s="83"/>
      <c r="K140" s="1"/>
      <c r="L140" s="1">
        <f>MONTH(FSC_Coupon6[[#This Row],[Service Date]])</f>
        <v>1</v>
      </c>
      <c r="M140" s="1">
        <f>YEAR(FSC_Coupon6[[#This Row],[Service Date]])</f>
        <v>1900</v>
      </c>
    </row>
    <row r="141" spans="1:13" x14ac:dyDescent="0.35">
      <c r="A141" s="72"/>
      <c r="B141" s="1"/>
      <c r="C141" s="1"/>
      <c r="D141" s="1"/>
      <c r="E141" s="1"/>
      <c r="F141" s="1"/>
      <c r="G141" s="1"/>
      <c r="H141" s="1"/>
      <c r="I141" s="73"/>
      <c r="J141" s="83"/>
      <c r="K141" s="1"/>
      <c r="L141" s="1">
        <f>MONTH(FSC_Coupon6[[#This Row],[Service Date]])</f>
        <v>1</v>
      </c>
      <c r="M141" s="1">
        <f>YEAR(FSC_Coupon6[[#This Row],[Service Date]])</f>
        <v>1900</v>
      </c>
    </row>
    <row r="142" spans="1:13" x14ac:dyDescent="0.35">
      <c r="A142" s="72"/>
      <c r="B142" s="1"/>
      <c r="C142" s="1"/>
      <c r="D142" s="1"/>
      <c r="E142" s="1"/>
      <c r="F142" s="1"/>
      <c r="G142" s="1"/>
      <c r="H142" s="1"/>
      <c r="I142" s="73"/>
      <c r="J142" s="83"/>
      <c r="K142" s="1"/>
      <c r="L142" s="1">
        <f>MONTH(FSC_Coupon6[[#This Row],[Service Date]])</f>
        <v>1</v>
      </c>
      <c r="M142" s="1">
        <f>YEAR(FSC_Coupon6[[#This Row],[Service Date]])</f>
        <v>1900</v>
      </c>
    </row>
    <row r="143" spans="1:13" x14ac:dyDescent="0.35">
      <c r="A143" s="72"/>
      <c r="B143" s="1"/>
      <c r="C143" s="1"/>
      <c r="D143" s="1"/>
      <c r="E143" s="1"/>
      <c r="F143" s="1"/>
      <c r="G143" s="1"/>
      <c r="H143" s="1"/>
      <c r="I143" s="73"/>
      <c r="J143" s="83"/>
      <c r="K143" s="1"/>
      <c r="L143" s="1">
        <f>MONTH(FSC_Coupon6[[#This Row],[Service Date]])</f>
        <v>1</v>
      </c>
      <c r="M143" s="1">
        <f>YEAR(FSC_Coupon6[[#This Row],[Service Date]])</f>
        <v>1900</v>
      </c>
    </row>
    <row r="144" spans="1:13" x14ac:dyDescent="0.35">
      <c r="A144" s="72"/>
      <c r="B144" s="1"/>
      <c r="C144" s="1"/>
      <c r="D144" s="1"/>
      <c r="E144" s="1"/>
      <c r="F144" s="1"/>
      <c r="G144" s="1"/>
      <c r="H144" s="1"/>
      <c r="I144" s="73"/>
      <c r="J144" s="83"/>
      <c r="K144" s="1"/>
      <c r="L144" s="1">
        <f>MONTH(FSC_Coupon6[[#This Row],[Service Date]])</f>
        <v>1</v>
      </c>
      <c r="M144" s="1">
        <f>YEAR(FSC_Coupon6[[#This Row],[Service Date]])</f>
        <v>1900</v>
      </c>
    </row>
    <row r="145" spans="1:13" x14ac:dyDescent="0.35">
      <c r="A145" s="72"/>
      <c r="B145" s="1"/>
      <c r="C145" s="1"/>
      <c r="D145" s="1"/>
      <c r="E145" s="1"/>
      <c r="F145" s="1"/>
      <c r="G145" s="1"/>
      <c r="H145" s="1"/>
      <c r="I145" s="73"/>
      <c r="J145" s="83"/>
      <c r="K145" s="1"/>
      <c r="L145" s="1">
        <f>MONTH(FSC_Coupon6[[#This Row],[Service Date]])</f>
        <v>1</v>
      </c>
      <c r="M145" s="1">
        <f>YEAR(FSC_Coupon6[[#This Row],[Service Date]])</f>
        <v>1900</v>
      </c>
    </row>
    <row r="146" spans="1:13" x14ac:dyDescent="0.35">
      <c r="A146" s="72"/>
      <c r="B146" s="1"/>
      <c r="C146" s="1"/>
      <c r="D146" s="1"/>
      <c r="E146" s="1"/>
      <c r="F146" s="1"/>
      <c r="G146" s="1"/>
      <c r="H146" s="1"/>
      <c r="I146" s="73"/>
      <c r="J146" s="83"/>
      <c r="K146" s="1"/>
      <c r="L146" s="1">
        <f>MONTH(FSC_Coupon6[[#This Row],[Service Date]])</f>
        <v>1</v>
      </c>
      <c r="M146" s="1">
        <f>YEAR(FSC_Coupon6[[#This Row],[Service Date]])</f>
        <v>1900</v>
      </c>
    </row>
    <row r="147" spans="1:13" x14ac:dyDescent="0.35">
      <c r="A147" s="72"/>
      <c r="B147" s="1"/>
      <c r="C147" s="1"/>
      <c r="D147" s="1"/>
      <c r="E147" s="1"/>
      <c r="F147" s="1"/>
      <c r="G147" s="1"/>
      <c r="H147" s="1"/>
      <c r="I147" s="73"/>
      <c r="J147" s="83"/>
      <c r="K147" s="1"/>
      <c r="L147" s="1">
        <f>MONTH(FSC_Coupon6[[#This Row],[Service Date]])</f>
        <v>1</v>
      </c>
      <c r="M147" s="1">
        <f>YEAR(FSC_Coupon6[[#This Row],[Service Date]])</f>
        <v>1900</v>
      </c>
    </row>
    <row r="148" spans="1:13" x14ac:dyDescent="0.35">
      <c r="A148" s="72"/>
      <c r="B148" s="1"/>
      <c r="C148" s="1"/>
      <c r="D148" s="1"/>
      <c r="E148" s="1"/>
      <c r="F148" s="1"/>
      <c r="G148" s="1"/>
      <c r="H148" s="1"/>
      <c r="I148" s="73"/>
      <c r="J148" s="83"/>
      <c r="K148" s="1"/>
      <c r="L148" s="1">
        <f>MONTH(FSC_Coupon6[[#This Row],[Service Date]])</f>
        <v>1</v>
      </c>
      <c r="M148" s="1">
        <f>YEAR(FSC_Coupon6[[#This Row],[Service Date]])</f>
        <v>1900</v>
      </c>
    </row>
    <row r="149" spans="1:13" x14ac:dyDescent="0.35">
      <c r="A149" s="72"/>
      <c r="B149" s="1"/>
      <c r="C149" s="1"/>
      <c r="D149" s="1"/>
      <c r="E149" s="1"/>
      <c r="F149" s="1"/>
      <c r="G149" s="1"/>
      <c r="H149" s="1"/>
      <c r="I149" s="73"/>
      <c r="J149" s="83"/>
      <c r="K149" s="1"/>
      <c r="L149" s="1">
        <f>MONTH(FSC_Coupon6[[#This Row],[Service Date]])</f>
        <v>1</v>
      </c>
      <c r="M149" s="1">
        <f>YEAR(FSC_Coupon6[[#This Row],[Service Date]])</f>
        <v>1900</v>
      </c>
    </row>
    <row r="150" spans="1:13" x14ac:dyDescent="0.35">
      <c r="A150" s="72"/>
      <c r="B150" s="1"/>
      <c r="C150" s="1"/>
      <c r="D150" s="1"/>
      <c r="E150" s="1"/>
      <c r="F150" s="1"/>
      <c r="G150" s="1"/>
      <c r="H150" s="1"/>
      <c r="I150" s="73"/>
      <c r="J150" s="83"/>
      <c r="K150" s="1"/>
      <c r="L150" s="1">
        <f>MONTH(FSC_Coupon6[[#This Row],[Service Date]])</f>
        <v>1</v>
      </c>
      <c r="M150" s="1">
        <f>YEAR(FSC_Coupon6[[#This Row],[Service Date]])</f>
        <v>1900</v>
      </c>
    </row>
    <row r="151" spans="1:13" x14ac:dyDescent="0.35">
      <c r="A151" s="72"/>
      <c r="B151" s="1"/>
      <c r="C151" s="1"/>
      <c r="D151" s="1"/>
      <c r="E151" s="1"/>
      <c r="F151" s="1"/>
      <c r="G151" s="1"/>
      <c r="H151" s="1"/>
      <c r="I151" s="73"/>
      <c r="J151" s="83"/>
      <c r="K151" s="1"/>
      <c r="L151" s="1">
        <f>MONTH(FSC_Coupon6[[#This Row],[Service Date]])</f>
        <v>1</v>
      </c>
      <c r="M151" s="1">
        <f>YEAR(FSC_Coupon6[[#This Row],[Service Date]])</f>
        <v>1900</v>
      </c>
    </row>
    <row r="152" spans="1:13" x14ac:dyDescent="0.35">
      <c r="A152" s="72"/>
      <c r="B152" s="1"/>
      <c r="C152" s="1"/>
      <c r="D152" s="1"/>
      <c r="E152" s="1"/>
      <c r="F152" s="1"/>
      <c r="G152" s="1"/>
      <c r="H152" s="1"/>
      <c r="I152" s="73"/>
      <c r="J152" s="83"/>
      <c r="K152" s="1"/>
      <c r="L152" s="1">
        <f>MONTH(FSC_Coupon6[[#This Row],[Service Date]])</f>
        <v>1</v>
      </c>
      <c r="M152" s="1">
        <f>YEAR(FSC_Coupon6[[#This Row],[Service Date]])</f>
        <v>1900</v>
      </c>
    </row>
    <row r="153" spans="1:13" x14ac:dyDescent="0.35">
      <c r="A153" s="72"/>
      <c r="B153" s="1"/>
      <c r="C153" s="1"/>
      <c r="D153" s="1"/>
      <c r="E153" s="1"/>
      <c r="F153" s="1"/>
      <c r="G153" s="1"/>
      <c r="H153" s="1"/>
      <c r="I153" s="73"/>
      <c r="J153" s="83"/>
      <c r="K153" s="1"/>
      <c r="L153" s="1">
        <f>MONTH(FSC_Coupon6[[#This Row],[Service Date]])</f>
        <v>1</v>
      </c>
      <c r="M153" s="1">
        <f>YEAR(FSC_Coupon6[[#This Row],[Service Date]])</f>
        <v>1900</v>
      </c>
    </row>
    <row r="154" spans="1:13" x14ac:dyDescent="0.35">
      <c r="A154" s="72"/>
      <c r="B154" s="1"/>
      <c r="C154" s="1"/>
      <c r="D154" s="1"/>
      <c r="E154" s="1"/>
      <c r="F154" s="1"/>
      <c r="G154" s="1"/>
      <c r="H154" s="1"/>
      <c r="I154" s="73"/>
      <c r="J154" s="83"/>
      <c r="K154" s="1"/>
      <c r="L154" s="1">
        <f>MONTH(FSC_Coupon6[[#This Row],[Service Date]])</f>
        <v>1</v>
      </c>
      <c r="M154" s="1">
        <f>YEAR(FSC_Coupon6[[#This Row],[Service Date]])</f>
        <v>1900</v>
      </c>
    </row>
    <row r="155" spans="1:13" x14ac:dyDescent="0.35">
      <c r="A155" s="72"/>
      <c r="B155" s="1"/>
      <c r="C155" s="1"/>
      <c r="D155" s="1"/>
      <c r="E155" s="1"/>
      <c r="F155" s="1"/>
      <c r="G155" s="1"/>
      <c r="H155" s="1"/>
      <c r="I155" s="73"/>
      <c r="J155" s="83"/>
      <c r="K155" s="1"/>
      <c r="L155" s="1">
        <f>MONTH(FSC_Coupon6[[#This Row],[Service Date]])</f>
        <v>1</v>
      </c>
      <c r="M155" s="1">
        <f>YEAR(FSC_Coupon6[[#This Row],[Service Date]])</f>
        <v>1900</v>
      </c>
    </row>
    <row r="156" spans="1:13" x14ac:dyDescent="0.35">
      <c r="A156" s="72"/>
      <c r="B156" s="1"/>
      <c r="C156" s="1"/>
      <c r="D156" s="1"/>
      <c r="E156" s="1"/>
      <c r="F156" s="1"/>
      <c r="G156" s="1"/>
      <c r="H156" s="1"/>
      <c r="I156" s="73"/>
      <c r="J156" s="83"/>
      <c r="K156" s="1"/>
      <c r="L156" s="1">
        <f>MONTH(FSC_Coupon6[[#This Row],[Service Date]])</f>
        <v>1</v>
      </c>
      <c r="M156" s="1">
        <f>YEAR(FSC_Coupon6[[#This Row],[Service Date]])</f>
        <v>1900</v>
      </c>
    </row>
    <row r="157" spans="1:13" x14ac:dyDescent="0.35">
      <c r="A157" s="72"/>
      <c r="B157" s="1"/>
      <c r="C157" s="1"/>
      <c r="D157" s="1"/>
      <c r="E157" s="1"/>
      <c r="F157" s="1"/>
      <c r="G157" s="1"/>
      <c r="H157" s="1"/>
      <c r="I157" s="73"/>
      <c r="J157" s="83"/>
      <c r="K157" s="1"/>
      <c r="L157" s="1">
        <f>MONTH(FSC_Coupon6[[#This Row],[Service Date]])</f>
        <v>1</v>
      </c>
      <c r="M157" s="1">
        <f>YEAR(FSC_Coupon6[[#This Row],[Service Date]])</f>
        <v>1900</v>
      </c>
    </row>
    <row r="158" spans="1:13" x14ac:dyDescent="0.35">
      <c r="A158" s="72"/>
      <c r="B158" s="1"/>
      <c r="C158" s="1"/>
      <c r="D158" s="1"/>
      <c r="E158" s="1"/>
      <c r="F158" s="1"/>
      <c r="G158" s="1"/>
      <c r="H158" s="1"/>
      <c r="I158" s="73"/>
      <c r="J158" s="83"/>
      <c r="K158" s="1"/>
      <c r="L158" s="1">
        <f>MONTH(FSC_Coupon6[[#This Row],[Service Date]])</f>
        <v>1</v>
      </c>
      <c r="M158" s="1">
        <f>YEAR(FSC_Coupon6[[#This Row],[Service Date]])</f>
        <v>1900</v>
      </c>
    </row>
    <row r="159" spans="1:13" x14ac:dyDescent="0.35">
      <c r="A159" s="72"/>
      <c r="B159" s="1"/>
      <c r="C159" s="1"/>
      <c r="D159" s="1"/>
      <c r="E159" s="1"/>
      <c r="F159" s="1"/>
      <c r="G159" s="1"/>
      <c r="H159" s="1"/>
      <c r="I159" s="73"/>
      <c r="J159" s="83"/>
      <c r="K159" s="1"/>
      <c r="L159" s="1">
        <f>MONTH(FSC_Coupon6[[#This Row],[Service Date]])</f>
        <v>1</v>
      </c>
      <c r="M159" s="1">
        <f>YEAR(FSC_Coupon6[[#This Row],[Service Date]])</f>
        <v>1900</v>
      </c>
    </row>
    <row r="160" spans="1:13" x14ac:dyDescent="0.35">
      <c r="A160" s="72"/>
      <c r="B160" s="1"/>
      <c r="C160" s="1"/>
      <c r="D160" s="1"/>
      <c r="E160" s="1"/>
      <c r="F160" s="1"/>
      <c r="G160" s="1"/>
      <c r="H160" s="1"/>
      <c r="I160" s="73"/>
      <c r="J160" s="83"/>
      <c r="K160" s="1"/>
      <c r="L160" s="1">
        <f>MONTH(FSC_Coupon6[[#This Row],[Service Date]])</f>
        <v>1</v>
      </c>
      <c r="M160" s="1">
        <f>YEAR(FSC_Coupon6[[#This Row],[Service Date]])</f>
        <v>1900</v>
      </c>
    </row>
    <row r="161" spans="1:13" x14ac:dyDescent="0.35">
      <c r="A161" s="72"/>
      <c r="B161" s="1"/>
      <c r="C161" s="1"/>
      <c r="D161" s="1"/>
      <c r="E161" s="1"/>
      <c r="F161" s="1"/>
      <c r="G161" s="1"/>
      <c r="H161" s="1"/>
      <c r="I161" s="73"/>
      <c r="J161" s="83"/>
      <c r="K161" s="1"/>
      <c r="L161" s="1">
        <f>MONTH(FSC_Coupon6[[#This Row],[Service Date]])</f>
        <v>1</v>
      </c>
      <c r="M161" s="1">
        <f>YEAR(FSC_Coupon6[[#This Row],[Service Date]])</f>
        <v>1900</v>
      </c>
    </row>
    <row r="162" spans="1:13" x14ac:dyDescent="0.35">
      <c r="A162" s="72"/>
      <c r="B162" s="1"/>
      <c r="C162" s="1"/>
      <c r="D162" s="1"/>
      <c r="E162" s="1"/>
      <c r="F162" s="1"/>
      <c r="G162" s="1"/>
      <c r="H162" s="1"/>
      <c r="I162" s="73"/>
      <c r="J162" s="83"/>
      <c r="K162" s="1"/>
      <c r="L162" s="1">
        <f>MONTH(FSC_Coupon6[[#This Row],[Service Date]])</f>
        <v>1</v>
      </c>
      <c r="M162" s="1">
        <f>YEAR(FSC_Coupon6[[#This Row],[Service Date]])</f>
        <v>1900</v>
      </c>
    </row>
    <row r="163" spans="1:13" x14ac:dyDescent="0.35">
      <c r="A163" s="72"/>
      <c r="B163" s="1"/>
      <c r="C163" s="1"/>
      <c r="D163" s="1"/>
      <c r="E163" s="1"/>
      <c r="F163" s="1"/>
      <c r="G163" s="1"/>
      <c r="H163" s="1"/>
      <c r="I163" s="73"/>
      <c r="J163" s="83"/>
      <c r="K163" s="1"/>
      <c r="L163" s="1">
        <f>MONTH(FSC_Coupon6[[#This Row],[Service Date]])</f>
        <v>1</v>
      </c>
      <c r="M163" s="1">
        <f>YEAR(FSC_Coupon6[[#This Row],[Service Date]])</f>
        <v>1900</v>
      </c>
    </row>
    <row r="164" spans="1:13" x14ac:dyDescent="0.35">
      <c r="A164" s="72"/>
      <c r="B164" s="1"/>
      <c r="C164" s="1"/>
      <c r="D164" s="1"/>
      <c r="E164" s="1"/>
      <c r="F164" s="1"/>
      <c r="G164" s="1"/>
      <c r="H164" s="1"/>
      <c r="I164" s="73"/>
      <c r="J164" s="83"/>
      <c r="K164" s="1"/>
      <c r="L164" s="1">
        <f>MONTH(FSC_Coupon6[[#This Row],[Service Date]])</f>
        <v>1</v>
      </c>
      <c r="M164" s="1">
        <f>YEAR(FSC_Coupon6[[#This Row],[Service Date]])</f>
        <v>1900</v>
      </c>
    </row>
    <row r="165" spans="1:13" x14ac:dyDescent="0.35">
      <c r="A165" s="72"/>
      <c r="B165" s="1"/>
      <c r="C165" s="1"/>
      <c r="D165" s="1"/>
      <c r="E165" s="1"/>
      <c r="F165" s="1"/>
      <c r="G165" s="1"/>
      <c r="H165" s="1"/>
      <c r="I165" s="73"/>
      <c r="J165" s="83"/>
      <c r="K165" s="1"/>
      <c r="L165" s="1">
        <f>MONTH(FSC_Coupon6[[#This Row],[Service Date]])</f>
        <v>1</v>
      </c>
      <c r="M165" s="1">
        <f>YEAR(FSC_Coupon6[[#This Row],[Service Date]])</f>
        <v>1900</v>
      </c>
    </row>
    <row r="166" spans="1:13" x14ac:dyDescent="0.35">
      <c r="A166" s="72"/>
      <c r="B166" s="1"/>
      <c r="C166" s="1"/>
      <c r="D166" s="1"/>
      <c r="E166" s="1"/>
      <c r="F166" s="1"/>
      <c r="G166" s="1"/>
      <c r="H166" s="1"/>
      <c r="I166" s="73"/>
      <c r="J166" s="83"/>
      <c r="K166" s="1"/>
      <c r="L166" s="1">
        <f>MONTH(FSC_Coupon6[[#This Row],[Service Date]])</f>
        <v>1</v>
      </c>
      <c r="M166" s="1">
        <f>YEAR(FSC_Coupon6[[#This Row],[Service Date]])</f>
        <v>1900</v>
      </c>
    </row>
    <row r="167" spans="1:13" x14ac:dyDescent="0.35">
      <c r="A167" s="72"/>
      <c r="B167" s="1"/>
      <c r="C167" s="1"/>
      <c r="D167" s="1"/>
      <c r="E167" s="1"/>
      <c r="F167" s="1"/>
      <c r="G167" s="1"/>
      <c r="H167" s="1"/>
      <c r="I167" s="73"/>
      <c r="J167" s="83"/>
      <c r="K167" s="1"/>
      <c r="L167" s="1">
        <f>MONTH(FSC_Coupon6[[#This Row],[Service Date]])</f>
        <v>1</v>
      </c>
      <c r="M167" s="1">
        <f>YEAR(FSC_Coupon6[[#This Row],[Service Date]])</f>
        <v>1900</v>
      </c>
    </row>
    <row r="168" spans="1:13" x14ac:dyDescent="0.35">
      <c r="A168" s="72"/>
      <c r="B168" s="1"/>
      <c r="C168" s="1"/>
      <c r="D168" s="1"/>
      <c r="E168" s="1"/>
      <c r="F168" s="1"/>
      <c r="G168" s="1"/>
      <c r="H168" s="1"/>
      <c r="I168" s="73"/>
      <c r="J168" s="83"/>
      <c r="K168" s="1"/>
      <c r="L168" s="1">
        <f>MONTH(FSC_Coupon6[[#This Row],[Service Date]])</f>
        <v>1</v>
      </c>
      <c r="M168" s="1">
        <f>YEAR(FSC_Coupon6[[#This Row],[Service Date]])</f>
        <v>1900</v>
      </c>
    </row>
    <row r="169" spans="1:13" x14ac:dyDescent="0.35">
      <c r="A169" s="72"/>
      <c r="B169" s="1"/>
      <c r="C169" s="1"/>
      <c r="D169" s="1"/>
      <c r="E169" s="1"/>
      <c r="F169" s="1"/>
      <c r="G169" s="1"/>
      <c r="H169" s="1"/>
      <c r="I169" s="73"/>
      <c r="J169" s="83"/>
      <c r="K169" s="1"/>
      <c r="L169" s="1">
        <f>MONTH(FSC_Coupon6[[#This Row],[Service Date]])</f>
        <v>1</v>
      </c>
      <c r="M169" s="1">
        <f>YEAR(FSC_Coupon6[[#This Row],[Service Date]])</f>
        <v>1900</v>
      </c>
    </row>
    <row r="170" spans="1:13" x14ac:dyDescent="0.35">
      <c r="A170" s="72"/>
      <c r="B170" s="1"/>
      <c r="C170" s="1"/>
      <c r="D170" s="1"/>
      <c r="E170" s="1"/>
      <c r="F170" s="1"/>
      <c r="G170" s="1"/>
      <c r="H170" s="1"/>
      <c r="I170" s="73"/>
      <c r="J170" s="83"/>
      <c r="K170" s="1"/>
      <c r="L170" s="1">
        <f>MONTH(FSC_Coupon6[[#This Row],[Service Date]])</f>
        <v>1</v>
      </c>
      <c r="M170" s="1">
        <f>YEAR(FSC_Coupon6[[#This Row],[Service Date]])</f>
        <v>1900</v>
      </c>
    </row>
    <row r="171" spans="1:13" x14ac:dyDescent="0.35">
      <c r="A171" s="72"/>
      <c r="B171" s="1"/>
      <c r="C171" s="1"/>
      <c r="D171" s="1"/>
      <c r="E171" s="1"/>
      <c r="F171" s="1"/>
      <c r="G171" s="1"/>
      <c r="H171" s="1"/>
      <c r="I171" s="73"/>
      <c r="J171" s="83"/>
      <c r="K171" s="1"/>
      <c r="L171" s="1">
        <f>MONTH(FSC_Coupon6[[#This Row],[Service Date]])</f>
        <v>1</v>
      </c>
      <c r="M171" s="1">
        <f>YEAR(FSC_Coupon6[[#This Row],[Service Date]])</f>
        <v>1900</v>
      </c>
    </row>
    <row r="172" spans="1:13" x14ac:dyDescent="0.35">
      <c r="A172" s="72"/>
      <c r="B172" s="1"/>
      <c r="C172" s="1"/>
      <c r="D172" s="1"/>
      <c r="E172" s="1"/>
      <c r="F172" s="1"/>
      <c r="G172" s="1"/>
      <c r="H172" s="1"/>
      <c r="I172" s="73"/>
      <c r="J172" s="83"/>
      <c r="K172" s="1"/>
      <c r="L172" s="1">
        <f>MONTH(FSC_Coupon6[[#This Row],[Service Date]])</f>
        <v>1</v>
      </c>
      <c r="M172" s="1">
        <f>YEAR(FSC_Coupon6[[#This Row],[Service Date]])</f>
        <v>1900</v>
      </c>
    </row>
    <row r="173" spans="1:13" x14ac:dyDescent="0.35">
      <c r="A173" s="72"/>
      <c r="B173" s="1"/>
      <c r="C173" s="1"/>
      <c r="D173" s="1"/>
      <c r="E173" s="1"/>
      <c r="F173" s="1"/>
      <c r="G173" s="1"/>
      <c r="H173" s="1"/>
      <c r="I173" s="73"/>
      <c r="J173" s="83"/>
      <c r="K173" s="1"/>
      <c r="L173" s="1">
        <f>MONTH(FSC_Coupon6[[#This Row],[Service Date]])</f>
        <v>1</v>
      </c>
      <c r="M173" s="1">
        <f>YEAR(FSC_Coupon6[[#This Row],[Service Date]])</f>
        <v>1900</v>
      </c>
    </row>
    <row r="174" spans="1:13" x14ac:dyDescent="0.35">
      <c r="A174" s="72"/>
      <c r="B174" s="1"/>
      <c r="C174" s="1"/>
      <c r="D174" s="1"/>
      <c r="E174" s="1"/>
      <c r="F174" s="1"/>
      <c r="G174" s="1"/>
      <c r="H174" s="1"/>
      <c r="I174" s="73"/>
      <c r="J174" s="83"/>
      <c r="K174" s="1"/>
      <c r="L174" s="1">
        <f>MONTH(FSC_Coupon6[[#This Row],[Service Date]])</f>
        <v>1</v>
      </c>
      <c r="M174" s="1">
        <f>YEAR(FSC_Coupon6[[#This Row],[Service Date]])</f>
        <v>1900</v>
      </c>
    </row>
    <row r="175" spans="1:13" x14ac:dyDescent="0.35">
      <c r="A175" s="72"/>
      <c r="B175" s="1"/>
      <c r="C175" s="1"/>
      <c r="D175" s="1"/>
      <c r="E175" s="1"/>
      <c r="F175" s="1"/>
      <c r="G175" s="1"/>
      <c r="H175" s="1"/>
      <c r="I175" s="73"/>
      <c r="J175" s="83"/>
      <c r="K175" s="1"/>
      <c r="L175" s="1">
        <f>MONTH(FSC_Coupon6[[#This Row],[Service Date]])</f>
        <v>1</v>
      </c>
      <c r="M175" s="1">
        <f>YEAR(FSC_Coupon6[[#This Row],[Service Date]])</f>
        <v>1900</v>
      </c>
    </row>
    <row r="176" spans="1:13" x14ac:dyDescent="0.35">
      <c r="A176" s="72"/>
      <c r="B176" s="1"/>
      <c r="C176" s="1"/>
      <c r="D176" s="1"/>
      <c r="E176" s="1"/>
      <c r="F176" s="1"/>
      <c r="G176" s="1"/>
      <c r="H176" s="1"/>
      <c r="I176" s="73"/>
      <c r="J176" s="83"/>
      <c r="K176" s="1"/>
      <c r="L176" s="1">
        <f>MONTH(FSC_Coupon6[[#This Row],[Service Date]])</f>
        <v>1</v>
      </c>
      <c r="M176" s="1">
        <f>YEAR(FSC_Coupon6[[#This Row],[Service Date]])</f>
        <v>1900</v>
      </c>
    </row>
    <row r="177" spans="1:13" x14ac:dyDescent="0.35">
      <c r="A177" s="72"/>
      <c r="B177" s="1"/>
      <c r="C177" s="1"/>
      <c r="D177" s="1"/>
      <c r="E177" s="1"/>
      <c r="F177" s="1"/>
      <c r="G177" s="1"/>
      <c r="H177" s="1"/>
      <c r="I177" s="73"/>
      <c r="J177" s="83"/>
      <c r="K177" s="1"/>
      <c r="L177" s="1">
        <f>MONTH(FSC_Coupon6[[#This Row],[Service Date]])</f>
        <v>1</v>
      </c>
      <c r="M177" s="1">
        <f>YEAR(FSC_Coupon6[[#This Row],[Service Date]])</f>
        <v>1900</v>
      </c>
    </row>
    <row r="178" spans="1:13" x14ac:dyDescent="0.35">
      <c r="A178" s="72"/>
      <c r="B178" s="1"/>
      <c r="C178" s="1"/>
      <c r="D178" s="1"/>
      <c r="E178" s="1"/>
      <c r="F178" s="1"/>
      <c r="G178" s="1"/>
      <c r="H178" s="1"/>
      <c r="I178" s="73"/>
      <c r="J178" s="83"/>
      <c r="K178" s="1"/>
      <c r="L178" s="1">
        <f>MONTH(FSC_Coupon6[[#This Row],[Service Date]])</f>
        <v>1</v>
      </c>
      <c r="M178" s="1">
        <f>YEAR(FSC_Coupon6[[#This Row],[Service Date]])</f>
        <v>1900</v>
      </c>
    </row>
    <row r="179" spans="1:13" x14ac:dyDescent="0.35">
      <c r="A179" s="72"/>
      <c r="B179" s="1"/>
      <c r="C179" s="1"/>
      <c r="D179" s="1"/>
      <c r="E179" s="1"/>
      <c r="F179" s="1"/>
      <c r="G179" s="1"/>
      <c r="H179" s="1"/>
      <c r="I179" s="73"/>
      <c r="J179" s="83"/>
      <c r="K179" s="1"/>
      <c r="L179" s="1">
        <f>MONTH(FSC_Coupon6[[#This Row],[Service Date]])</f>
        <v>1</v>
      </c>
      <c r="M179" s="1">
        <f>YEAR(FSC_Coupon6[[#This Row],[Service Date]])</f>
        <v>1900</v>
      </c>
    </row>
    <row r="180" spans="1:13" x14ac:dyDescent="0.35">
      <c r="A180" s="72"/>
      <c r="B180" s="1"/>
      <c r="C180" s="1"/>
      <c r="D180" s="1"/>
      <c r="E180" s="1"/>
      <c r="F180" s="1"/>
      <c r="G180" s="1"/>
      <c r="H180" s="1"/>
      <c r="I180" s="73"/>
      <c r="J180" s="83"/>
      <c r="K180" s="1"/>
      <c r="L180" s="1">
        <f>MONTH(FSC_Coupon6[[#This Row],[Service Date]])</f>
        <v>1</v>
      </c>
      <c r="M180" s="1">
        <f>YEAR(FSC_Coupon6[[#This Row],[Service Date]])</f>
        <v>1900</v>
      </c>
    </row>
    <row r="181" spans="1:13" x14ac:dyDescent="0.35">
      <c r="A181" s="72"/>
      <c r="B181" s="1"/>
      <c r="C181" s="1"/>
      <c r="D181" s="1"/>
      <c r="E181" s="1"/>
      <c r="F181" s="1"/>
      <c r="G181" s="1"/>
      <c r="H181" s="1"/>
      <c r="I181" s="73"/>
      <c r="J181" s="83"/>
      <c r="K181" s="1"/>
      <c r="L181" s="1">
        <f>MONTH(FSC_Coupon6[[#This Row],[Service Date]])</f>
        <v>1</v>
      </c>
      <c r="M181" s="1">
        <f>YEAR(FSC_Coupon6[[#This Row],[Service Date]])</f>
        <v>1900</v>
      </c>
    </row>
    <row r="182" spans="1:13" x14ac:dyDescent="0.35">
      <c r="A182" s="72"/>
      <c r="B182" s="1"/>
      <c r="C182" s="1"/>
      <c r="D182" s="1"/>
      <c r="E182" s="1"/>
      <c r="F182" s="1"/>
      <c r="G182" s="1"/>
      <c r="H182" s="1"/>
      <c r="I182" s="73"/>
      <c r="J182" s="83"/>
      <c r="K182" s="1"/>
      <c r="L182" s="1">
        <f>MONTH(FSC_Coupon6[[#This Row],[Service Date]])</f>
        <v>1</v>
      </c>
      <c r="M182" s="1">
        <f>YEAR(FSC_Coupon6[[#This Row],[Service Date]])</f>
        <v>1900</v>
      </c>
    </row>
    <row r="183" spans="1:13" x14ac:dyDescent="0.35">
      <c r="A183" s="72"/>
      <c r="B183" s="1"/>
      <c r="C183" s="1"/>
      <c r="D183" s="1"/>
      <c r="E183" s="1"/>
      <c r="F183" s="1"/>
      <c r="G183" s="1"/>
      <c r="H183" s="1"/>
      <c r="I183" s="73"/>
      <c r="J183" s="83"/>
      <c r="K183" s="1"/>
      <c r="L183" s="1">
        <f>MONTH(FSC_Coupon6[[#This Row],[Service Date]])</f>
        <v>1</v>
      </c>
      <c r="M183" s="1">
        <f>YEAR(FSC_Coupon6[[#This Row],[Service Date]])</f>
        <v>1900</v>
      </c>
    </row>
    <row r="184" spans="1:13" x14ac:dyDescent="0.35">
      <c r="A184" s="72"/>
      <c r="B184" s="1"/>
      <c r="C184" s="1"/>
      <c r="D184" s="1"/>
      <c r="E184" s="1"/>
      <c r="F184" s="1"/>
      <c r="G184" s="1"/>
      <c r="H184" s="1"/>
      <c r="I184" s="73"/>
      <c r="J184" s="83"/>
      <c r="K184" s="1"/>
      <c r="L184" s="1">
        <f>MONTH(FSC_Coupon6[[#This Row],[Service Date]])</f>
        <v>1</v>
      </c>
      <c r="M184" s="1">
        <f>YEAR(FSC_Coupon6[[#This Row],[Service Date]])</f>
        <v>1900</v>
      </c>
    </row>
    <row r="185" spans="1:13" x14ac:dyDescent="0.35">
      <c r="A185" s="72"/>
      <c r="B185" s="1"/>
      <c r="C185" s="1"/>
      <c r="D185" s="1"/>
      <c r="E185" s="1"/>
      <c r="F185" s="1"/>
      <c r="G185" s="1"/>
      <c r="H185" s="1"/>
      <c r="I185" s="73"/>
      <c r="J185" s="83"/>
      <c r="K185" s="1"/>
      <c r="L185" s="1">
        <f>MONTH(FSC_Coupon6[[#This Row],[Service Date]])</f>
        <v>1</v>
      </c>
      <c r="M185" s="1">
        <f>YEAR(FSC_Coupon6[[#This Row],[Service Date]])</f>
        <v>1900</v>
      </c>
    </row>
    <row r="186" spans="1:13" x14ac:dyDescent="0.35">
      <c r="A186" s="72"/>
      <c r="B186" s="1"/>
      <c r="C186" s="1"/>
      <c r="D186" s="1"/>
      <c r="E186" s="1"/>
      <c r="F186" s="1"/>
      <c r="G186" s="1"/>
      <c r="H186" s="1"/>
      <c r="I186" s="73"/>
      <c r="J186" s="83"/>
      <c r="K186" s="1"/>
      <c r="L186" s="1">
        <f>MONTH(FSC_Coupon6[[#This Row],[Service Date]])</f>
        <v>1</v>
      </c>
      <c r="M186" s="1">
        <f>YEAR(FSC_Coupon6[[#This Row],[Service Date]])</f>
        <v>1900</v>
      </c>
    </row>
    <row r="187" spans="1:13" x14ac:dyDescent="0.35">
      <c r="A187" s="72"/>
      <c r="B187" s="1"/>
      <c r="C187" s="1"/>
      <c r="D187" s="1"/>
      <c r="E187" s="1"/>
      <c r="F187" s="1"/>
      <c r="G187" s="1"/>
      <c r="H187" s="1"/>
      <c r="I187" s="73"/>
      <c r="J187" s="83"/>
      <c r="K187" s="1"/>
      <c r="L187" s="1">
        <f>MONTH(FSC_Coupon6[[#This Row],[Service Date]])</f>
        <v>1</v>
      </c>
      <c r="M187" s="1">
        <f>YEAR(FSC_Coupon6[[#This Row],[Service Date]])</f>
        <v>1900</v>
      </c>
    </row>
    <row r="188" spans="1:13" x14ac:dyDescent="0.35">
      <c r="A188" s="72"/>
      <c r="B188" s="1"/>
      <c r="C188" s="1"/>
      <c r="D188" s="1"/>
      <c r="E188" s="1"/>
      <c r="F188" s="1"/>
      <c r="G188" s="1"/>
      <c r="H188" s="1"/>
      <c r="I188" s="73"/>
      <c r="J188" s="83"/>
      <c r="K188" s="1"/>
      <c r="L188" s="1">
        <f>MONTH(FSC_Coupon6[[#This Row],[Service Date]])</f>
        <v>1</v>
      </c>
      <c r="M188" s="1">
        <f>YEAR(FSC_Coupon6[[#This Row],[Service Date]])</f>
        <v>1900</v>
      </c>
    </row>
    <row r="189" spans="1:13" x14ac:dyDescent="0.35">
      <c r="A189" s="72"/>
      <c r="B189" s="1"/>
      <c r="C189" s="1"/>
      <c r="D189" s="1"/>
      <c r="E189" s="1"/>
      <c r="F189" s="1"/>
      <c r="G189" s="1"/>
      <c r="H189" s="1"/>
      <c r="I189" s="73"/>
      <c r="J189" s="83"/>
      <c r="K189" s="1"/>
      <c r="L189" s="1">
        <f>MONTH(FSC_Coupon6[[#This Row],[Service Date]])</f>
        <v>1</v>
      </c>
      <c r="M189" s="1">
        <f>YEAR(FSC_Coupon6[[#This Row],[Service Date]])</f>
        <v>1900</v>
      </c>
    </row>
    <row r="190" spans="1:13" x14ac:dyDescent="0.35">
      <c r="A190" s="72"/>
      <c r="B190" s="1"/>
      <c r="C190" s="1"/>
      <c r="D190" s="1"/>
      <c r="E190" s="1"/>
      <c r="F190" s="1"/>
      <c r="G190" s="1"/>
      <c r="H190" s="1"/>
      <c r="I190" s="73"/>
      <c r="J190" s="83"/>
      <c r="K190" s="1"/>
      <c r="L190" s="1">
        <f>MONTH(FSC_Coupon6[[#This Row],[Service Date]])</f>
        <v>1</v>
      </c>
      <c r="M190" s="1">
        <f>YEAR(FSC_Coupon6[[#This Row],[Service Date]])</f>
        <v>1900</v>
      </c>
    </row>
    <row r="191" spans="1:13" x14ac:dyDescent="0.35">
      <c r="A191" s="72"/>
      <c r="B191" s="1"/>
      <c r="C191" s="1"/>
      <c r="D191" s="1"/>
      <c r="E191" s="1"/>
      <c r="F191" s="1"/>
      <c r="G191" s="1"/>
      <c r="H191" s="1"/>
      <c r="I191" s="73"/>
      <c r="J191" s="83"/>
      <c r="K191" s="1"/>
      <c r="L191" s="1">
        <f>MONTH(FSC_Coupon6[[#This Row],[Service Date]])</f>
        <v>1</v>
      </c>
      <c r="M191" s="1">
        <f>YEAR(FSC_Coupon6[[#This Row],[Service Date]])</f>
        <v>1900</v>
      </c>
    </row>
    <row r="192" spans="1:13" x14ac:dyDescent="0.35">
      <c r="A192" s="72"/>
      <c r="B192" s="1"/>
      <c r="C192" s="1"/>
      <c r="D192" s="1"/>
      <c r="E192" s="1"/>
      <c r="F192" s="1"/>
      <c r="G192" s="1"/>
      <c r="H192" s="1"/>
      <c r="I192" s="73"/>
      <c r="J192" s="83"/>
      <c r="K192" s="1"/>
      <c r="L192" s="1">
        <f>MONTH(FSC_Coupon6[[#This Row],[Service Date]])</f>
        <v>1</v>
      </c>
      <c r="M192" s="1">
        <f>YEAR(FSC_Coupon6[[#This Row],[Service Date]])</f>
        <v>1900</v>
      </c>
    </row>
    <row r="193" spans="1:13" x14ac:dyDescent="0.35">
      <c r="A193" s="72"/>
      <c r="B193" s="1"/>
      <c r="C193" s="1"/>
      <c r="D193" s="1"/>
      <c r="E193" s="1"/>
      <c r="F193" s="1"/>
      <c r="G193" s="1"/>
      <c r="H193" s="1"/>
      <c r="I193" s="73"/>
      <c r="J193" s="83"/>
      <c r="K193" s="1"/>
      <c r="L193" s="1">
        <f>MONTH(FSC_Coupon6[[#This Row],[Service Date]])</f>
        <v>1</v>
      </c>
      <c r="M193" s="1">
        <f>YEAR(FSC_Coupon6[[#This Row],[Service Date]])</f>
        <v>1900</v>
      </c>
    </row>
    <row r="194" spans="1:13" x14ac:dyDescent="0.35">
      <c r="A194" s="72"/>
      <c r="B194" s="1"/>
      <c r="C194" s="1"/>
      <c r="D194" s="1"/>
      <c r="E194" s="1"/>
      <c r="F194" s="1"/>
      <c r="G194" s="1"/>
      <c r="H194" s="1"/>
      <c r="I194" s="73"/>
      <c r="J194" s="83"/>
      <c r="K194" s="1"/>
      <c r="L194" s="1">
        <f>MONTH(FSC_Coupon6[[#This Row],[Service Date]])</f>
        <v>1</v>
      </c>
      <c r="M194" s="1">
        <f>YEAR(FSC_Coupon6[[#This Row],[Service Date]])</f>
        <v>1900</v>
      </c>
    </row>
    <row r="195" spans="1:13" x14ac:dyDescent="0.35">
      <c r="A195" s="72"/>
      <c r="B195" s="1"/>
      <c r="C195" s="1"/>
      <c r="D195" s="1"/>
      <c r="E195" s="1"/>
      <c r="F195" s="1"/>
      <c r="G195" s="1"/>
      <c r="H195" s="1"/>
      <c r="I195" s="73"/>
      <c r="J195" s="83"/>
      <c r="K195" s="1"/>
      <c r="L195" s="1">
        <f>MONTH(FSC_Coupon6[[#This Row],[Service Date]])</f>
        <v>1</v>
      </c>
      <c r="M195" s="1">
        <f>YEAR(FSC_Coupon6[[#This Row],[Service Date]])</f>
        <v>1900</v>
      </c>
    </row>
    <row r="196" spans="1:13" x14ac:dyDescent="0.35">
      <c r="A196" s="72"/>
      <c r="B196" s="1"/>
      <c r="C196" s="1"/>
      <c r="D196" s="1"/>
      <c r="E196" s="1"/>
      <c r="F196" s="1"/>
      <c r="G196" s="1"/>
      <c r="H196" s="1"/>
      <c r="I196" s="73"/>
      <c r="J196" s="83"/>
      <c r="K196" s="1"/>
      <c r="L196" s="1">
        <f>MONTH(FSC_Coupon6[[#This Row],[Service Date]])</f>
        <v>1</v>
      </c>
      <c r="M196" s="1">
        <f>YEAR(FSC_Coupon6[[#This Row],[Service Date]])</f>
        <v>1900</v>
      </c>
    </row>
    <row r="197" spans="1:13" x14ac:dyDescent="0.35">
      <c r="A197" s="72"/>
      <c r="B197" s="1"/>
      <c r="C197" s="1"/>
      <c r="D197" s="1"/>
      <c r="E197" s="1"/>
      <c r="F197" s="1"/>
      <c r="G197" s="1"/>
      <c r="H197" s="1"/>
      <c r="I197" s="73"/>
      <c r="J197" s="83"/>
      <c r="K197" s="1"/>
      <c r="L197" s="1">
        <f>MONTH(FSC_Coupon6[[#This Row],[Service Date]])</f>
        <v>1</v>
      </c>
      <c r="M197" s="1">
        <f>YEAR(FSC_Coupon6[[#This Row],[Service Date]])</f>
        <v>1900</v>
      </c>
    </row>
    <row r="198" spans="1:13" x14ac:dyDescent="0.35">
      <c r="A198" s="72"/>
      <c r="B198" s="1"/>
      <c r="C198" s="1"/>
      <c r="D198" s="1"/>
      <c r="E198" s="1"/>
      <c r="F198" s="1"/>
      <c r="G198" s="1"/>
      <c r="H198" s="1"/>
      <c r="I198" s="73"/>
      <c r="J198" s="83"/>
      <c r="K198" s="1"/>
      <c r="L198" s="1">
        <f>MONTH(FSC_Coupon6[[#This Row],[Service Date]])</f>
        <v>1</v>
      </c>
      <c r="M198" s="1">
        <f>YEAR(FSC_Coupon6[[#This Row],[Service Date]])</f>
        <v>1900</v>
      </c>
    </row>
    <row r="199" spans="1:13" x14ac:dyDescent="0.35">
      <c r="A199" s="72"/>
      <c r="B199" s="1"/>
      <c r="C199" s="1"/>
      <c r="D199" s="1"/>
      <c r="E199" s="1"/>
      <c r="F199" s="1"/>
      <c r="G199" s="1"/>
      <c r="H199" s="1"/>
      <c r="I199" s="73"/>
      <c r="J199" s="83"/>
      <c r="K199" s="1"/>
      <c r="L199" s="1">
        <f>MONTH(FSC_Coupon6[[#This Row],[Service Date]])</f>
        <v>1</v>
      </c>
      <c r="M199" s="1">
        <f>YEAR(FSC_Coupon6[[#This Row],[Service Date]])</f>
        <v>1900</v>
      </c>
    </row>
    <row r="200" spans="1:13" x14ac:dyDescent="0.35">
      <c r="A200" s="72"/>
      <c r="B200" s="1"/>
      <c r="C200" s="1"/>
      <c r="D200" s="1"/>
      <c r="E200" s="1"/>
      <c r="F200" s="1"/>
      <c r="G200" s="1"/>
      <c r="H200" s="1"/>
      <c r="I200" s="73"/>
      <c r="J200" s="83"/>
      <c r="K200" s="1"/>
      <c r="L200" s="1">
        <f>MONTH(FSC_Coupon6[[#This Row],[Service Date]])</f>
        <v>1</v>
      </c>
      <c r="M200" s="1">
        <f>YEAR(FSC_Coupon6[[#This Row],[Service Date]])</f>
        <v>1900</v>
      </c>
    </row>
    <row r="201" spans="1:13" x14ac:dyDescent="0.35">
      <c r="A201" s="72"/>
      <c r="B201" s="1"/>
      <c r="C201" s="1"/>
      <c r="D201" s="1"/>
      <c r="E201" s="1"/>
      <c r="F201" s="1"/>
      <c r="G201" s="1"/>
      <c r="H201" s="1"/>
      <c r="I201" s="73"/>
      <c r="J201" s="83"/>
      <c r="K201" s="1"/>
      <c r="L201" s="1">
        <f>MONTH(FSC_Coupon6[[#This Row],[Service Date]])</f>
        <v>1</v>
      </c>
      <c r="M201" s="1">
        <f>YEAR(FSC_Coupon6[[#This Row],[Service Date]])</f>
        <v>1900</v>
      </c>
    </row>
    <row r="202" spans="1:13" x14ac:dyDescent="0.35">
      <c r="A202" s="72"/>
      <c r="B202" s="1"/>
      <c r="C202" s="1"/>
      <c r="D202" s="1"/>
      <c r="E202" s="1"/>
      <c r="F202" s="1"/>
      <c r="G202" s="1"/>
      <c r="H202" s="1"/>
      <c r="I202" s="73"/>
      <c r="J202" s="83"/>
      <c r="K202" s="1"/>
      <c r="L202" s="1">
        <f>MONTH(FSC_Coupon6[[#This Row],[Service Date]])</f>
        <v>1</v>
      </c>
      <c r="M202" s="1">
        <f>YEAR(FSC_Coupon6[[#This Row],[Service Date]])</f>
        <v>1900</v>
      </c>
    </row>
    <row r="203" spans="1:13" x14ac:dyDescent="0.35">
      <c r="A203" s="72"/>
      <c r="B203" s="1"/>
      <c r="C203" s="1"/>
      <c r="D203" s="1"/>
      <c r="E203" s="1"/>
      <c r="F203" s="1"/>
      <c r="G203" s="1"/>
      <c r="H203" s="1"/>
      <c r="I203" s="73"/>
      <c r="J203" s="83"/>
      <c r="K203" s="1"/>
      <c r="L203" s="1">
        <f>MONTH(FSC_Coupon6[[#This Row],[Service Date]])</f>
        <v>1</v>
      </c>
      <c r="M203" s="1">
        <f>YEAR(FSC_Coupon6[[#This Row],[Service Date]])</f>
        <v>1900</v>
      </c>
    </row>
    <row r="204" spans="1:13" x14ac:dyDescent="0.35">
      <c r="A204" s="72"/>
      <c r="B204" s="1"/>
      <c r="C204" s="1"/>
      <c r="D204" s="1"/>
      <c r="E204" s="1"/>
      <c r="F204" s="1"/>
      <c r="G204" s="1"/>
      <c r="H204" s="1"/>
      <c r="I204" s="73"/>
      <c r="J204" s="83"/>
      <c r="K204" s="1"/>
      <c r="L204" s="1">
        <f>MONTH(FSC_Coupon6[[#This Row],[Service Date]])</f>
        <v>1</v>
      </c>
      <c r="M204" s="1">
        <f>YEAR(FSC_Coupon6[[#This Row],[Service Date]])</f>
        <v>1900</v>
      </c>
    </row>
    <row r="205" spans="1:13" x14ac:dyDescent="0.35">
      <c r="A205" s="72"/>
      <c r="B205" s="1"/>
      <c r="C205" s="1"/>
      <c r="D205" s="1"/>
      <c r="E205" s="1"/>
      <c r="F205" s="1"/>
      <c r="G205" s="1"/>
      <c r="H205" s="1"/>
      <c r="I205" s="73"/>
      <c r="J205" s="83"/>
      <c r="K205" s="1"/>
      <c r="L205" s="1">
        <f>MONTH(FSC_Coupon6[[#This Row],[Service Date]])</f>
        <v>1</v>
      </c>
      <c r="M205" s="1">
        <f>YEAR(FSC_Coupon6[[#This Row],[Service Date]])</f>
        <v>1900</v>
      </c>
    </row>
    <row r="206" spans="1:13" x14ac:dyDescent="0.35">
      <c r="A206" s="72"/>
      <c r="B206" s="1"/>
      <c r="C206" s="1"/>
      <c r="D206" s="1"/>
      <c r="E206" s="1"/>
      <c r="F206" s="1"/>
      <c r="G206" s="1"/>
      <c r="H206" s="1"/>
      <c r="I206" s="73"/>
      <c r="J206" s="83"/>
      <c r="K206" s="1"/>
      <c r="L206" s="1">
        <f>MONTH(FSC_Coupon6[[#This Row],[Service Date]])</f>
        <v>1</v>
      </c>
      <c r="M206" s="1">
        <f>YEAR(FSC_Coupon6[[#This Row],[Service Date]])</f>
        <v>1900</v>
      </c>
    </row>
    <row r="207" spans="1:13" x14ac:dyDescent="0.35">
      <c r="A207" s="72"/>
      <c r="B207" s="1"/>
      <c r="C207" s="1"/>
      <c r="D207" s="1"/>
      <c r="E207" s="1"/>
      <c r="F207" s="1"/>
      <c r="G207" s="1"/>
      <c r="H207" s="1"/>
      <c r="I207" s="73"/>
      <c r="J207" s="83"/>
      <c r="K207" s="1"/>
      <c r="L207" s="1">
        <f>MONTH(FSC_Coupon6[[#This Row],[Service Date]])</f>
        <v>1</v>
      </c>
      <c r="M207" s="1">
        <f>YEAR(FSC_Coupon6[[#This Row],[Service Date]])</f>
        <v>1900</v>
      </c>
    </row>
    <row r="208" spans="1:13" x14ac:dyDescent="0.35">
      <c r="A208" s="72"/>
      <c r="B208" s="1"/>
      <c r="C208" s="1"/>
      <c r="D208" s="1"/>
      <c r="E208" s="1"/>
      <c r="F208" s="1"/>
      <c r="G208" s="1"/>
      <c r="H208" s="1"/>
      <c r="I208" s="73"/>
      <c r="J208" s="83"/>
      <c r="K208" s="1"/>
      <c r="L208" s="1">
        <f>MONTH(FSC_Coupon6[[#This Row],[Service Date]])</f>
        <v>1</v>
      </c>
      <c r="M208" s="1">
        <f>YEAR(FSC_Coupon6[[#This Row],[Service Date]])</f>
        <v>1900</v>
      </c>
    </row>
    <row r="209" spans="1:13" x14ac:dyDescent="0.35">
      <c r="A209" s="72"/>
      <c r="B209" s="1"/>
      <c r="C209" s="1"/>
      <c r="D209" s="1"/>
      <c r="E209" s="1"/>
      <c r="F209" s="1"/>
      <c r="G209" s="1"/>
      <c r="H209" s="1"/>
      <c r="I209" s="73"/>
      <c r="J209" s="83"/>
      <c r="K209" s="1"/>
      <c r="L209" s="1">
        <f>MONTH(FSC_Coupon6[[#This Row],[Service Date]])</f>
        <v>1</v>
      </c>
      <c r="M209" s="1">
        <f>YEAR(FSC_Coupon6[[#This Row],[Service Date]])</f>
        <v>1900</v>
      </c>
    </row>
    <row r="210" spans="1:13" x14ac:dyDescent="0.35">
      <c r="A210" s="72"/>
      <c r="B210" s="1"/>
      <c r="C210" s="1"/>
      <c r="D210" s="1"/>
      <c r="E210" s="1"/>
      <c r="F210" s="1"/>
      <c r="G210" s="1"/>
      <c r="H210" s="1"/>
      <c r="I210" s="73"/>
      <c r="J210" s="83"/>
      <c r="K210" s="1"/>
      <c r="L210" s="1">
        <f>MONTH(FSC_Coupon6[[#This Row],[Service Date]])</f>
        <v>1</v>
      </c>
      <c r="M210" s="1">
        <f>YEAR(FSC_Coupon6[[#This Row],[Service Date]])</f>
        <v>1900</v>
      </c>
    </row>
    <row r="211" spans="1:13" x14ac:dyDescent="0.35">
      <c r="A211" s="72"/>
      <c r="B211" s="1"/>
      <c r="C211" s="1"/>
      <c r="D211" s="1"/>
      <c r="E211" s="1"/>
      <c r="F211" s="1"/>
      <c r="G211" s="1"/>
      <c r="H211" s="1"/>
      <c r="I211" s="73"/>
      <c r="J211" s="83"/>
      <c r="K211" s="1"/>
      <c r="L211" s="1">
        <f>MONTH(FSC_Coupon6[[#This Row],[Service Date]])</f>
        <v>1</v>
      </c>
      <c r="M211" s="1">
        <f>YEAR(FSC_Coupon6[[#This Row],[Service Date]])</f>
        <v>1900</v>
      </c>
    </row>
    <row r="212" spans="1:13" x14ac:dyDescent="0.35">
      <c r="A212" s="72"/>
      <c r="B212" s="1"/>
      <c r="C212" s="1"/>
      <c r="D212" s="1"/>
      <c r="E212" s="1"/>
      <c r="F212" s="1"/>
      <c r="G212" s="1"/>
      <c r="H212" s="1"/>
      <c r="I212" s="73"/>
      <c r="J212" s="83"/>
      <c r="K212" s="1"/>
      <c r="L212" s="1">
        <f>MONTH(FSC_Coupon6[[#This Row],[Service Date]])</f>
        <v>1</v>
      </c>
      <c r="M212" s="1">
        <f>YEAR(FSC_Coupon6[[#This Row],[Service Date]])</f>
        <v>1900</v>
      </c>
    </row>
    <row r="213" spans="1:13" x14ac:dyDescent="0.35">
      <c r="A213" s="72"/>
      <c r="B213" s="1"/>
      <c r="C213" s="1"/>
      <c r="D213" s="1"/>
      <c r="E213" s="1"/>
      <c r="F213" s="1"/>
      <c r="G213" s="1"/>
      <c r="H213" s="1"/>
      <c r="I213" s="73"/>
      <c r="J213" s="83"/>
      <c r="K213" s="1"/>
      <c r="L213" s="1">
        <f>MONTH(FSC_Coupon6[[#This Row],[Service Date]])</f>
        <v>1</v>
      </c>
      <c r="M213" s="1">
        <f>YEAR(FSC_Coupon6[[#This Row],[Service Date]])</f>
        <v>1900</v>
      </c>
    </row>
    <row r="214" spans="1:13" x14ac:dyDescent="0.35">
      <c r="A214" s="72"/>
      <c r="B214" s="1"/>
      <c r="C214" s="1"/>
      <c r="D214" s="1"/>
      <c r="E214" s="1"/>
      <c r="F214" s="1"/>
      <c r="G214" s="1"/>
      <c r="H214" s="1"/>
      <c r="I214" s="73"/>
      <c r="J214" s="83"/>
      <c r="K214" s="1"/>
      <c r="L214" s="1">
        <f>MONTH(FSC_Coupon6[[#This Row],[Service Date]])</f>
        <v>1</v>
      </c>
      <c r="M214" s="1">
        <f>YEAR(FSC_Coupon6[[#This Row],[Service Date]])</f>
        <v>1900</v>
      </c>
    </row>
    <row r="215" spans="1:13" x14ac:dyDescent="0.35">
      <c r="A215" s="72"/>
      <c r="B215" s="1"/>
      <c r="C215" s="1"/>
      <c r="D215" s="1"/>
      <c r="E215" s="1"/>
      <c r="F215" s="1"/>
      <c r="G215" s="1"/>
      <c r="H215" s="1"/>
      <c r="I215" s="73"/>
      <c r="J215" s="83"/>
      <c r="K215" s="1"/>
      <c r="L215" s="1">
        <f>MONTH(FSC_Coupon6[[#This Row],[Service Date]])</f>
        <v>1</v>
      </c>
      <c r="M215" s="1">
        <f>YEAR(FSC_Coupon6[[#This Row],[Service Date]])</f>
        <v>1900</v>
      </c>
    </row>
    <row r="216" spans="1:13" x14ac:dyDescent="0.35">
      <c r="A216" s="72"/>
      <c r="B216" s="1"/>
      <c r="C216" s="1"/>
      <c r="D216" s="1"/>
      <c r="E216" s="1"/>
      <c r="F216" s="1"/>
      <c r="G216" s="1"/>
      <c r="H216" s="1"/>
      <c r="I216" s="73"/>
      <c r="J216" s="83"/>
      <c r="K216" s="1"/>
      <c r="L216" s="1">
        <f>MONTH(FSC_Coupon6[[#This Row],[Service Date]])</f>
        <v>1</v>
      </c>
      <c r="M216" s="1">
        <f>YEAR(FSC_Coupon6[[#This Row],[Service Date]])</f>
        <v>1900</v>
      </c>
    </row>
    <row r="217" spans="1:13" x14ac:dyDescent="0.35">
      <c r="A217" s="72"/>
      <c r="B217" s="1"/>
      <c r="C217" s="1"/>
      <c r="D217" s="1"/>
      <c r="E217" s="1"/>
      <c r="F217" s="1"/>
      <c r="G217" s="1"/>
      <c r="H217" s="1"/>
      <c r="I217" s="73"/>
      <c r="J217" s="83"/>
      <c r="K217" s="1"/>
      <c r="L217" s="1">
        <f>MONTH(FSC_Coupon6[[#This Row],[Service Date]])</f>
        <v>1</v>
      </c>
      <c r="M217" s="1">
        <f>YEAR(FSC_Coupon6[[#This Row],[Service Date]])</f>
        <v>1900</v>
      </c>
    </row>
    <row r="218" spans="1:13" x14ac:dyDescent="0.35">
      <c r="A218" s="72"/>
      <c r="B218" s="1"/>
      <c r="C218" s="1"/>
      <c r="D218" s="1"/>
      <c r="E218" s="1"/>
      <c r="F218" s="1"/>
      <c r="G218" s="1"/>
      <c r="H218" s="1"/>
      <c r="I218" s="73"/>
      <c r="J218" s="83"/>
      <c r="K218" s="1"/>
      <c r="L218" s="1">
        <f>MONTH(FSC_Coupon6[[#This Row],[Service Date]])</f>
        <v>1</v>
      </c>
      <c r="M218" s="1">
        <f>YEAR(FSC_Coupon6[[#This Row],[Service Date]])</f>
        <v>1900</v>
      </c>
    </row>
    <row r="219" spans="1:13" x14ac:dyDescent="0.35">
      <c r="A219" s="72"/>
      <c r="B219" s="1"/>
      <c r="C219" s="1"/>
      <c r="D219" s="1"/>
      <c r="E219" s="1"/>
      <c r="F219" s="1"/>
      <c r="G219" s="1"/>
      <c r="H219" s="1"/>
      <c r="I219" s="73"/>
      <c r="J219" s="83"/>
      <c r="K219" s="1"/>
      <c r="L219" s="1">
        <f>MONTH(FSC_Coupon6[[#This Row],[Service Date]])</f>
        <v>1</v>
      </c>
      <c r="M219" s="1">
        <f>YEAR(FSC_Coupon6[[#This Row],[Service Date]])</f>
        <v>1900</v>
      </c>
    </row>
    <row r="220" spans="1:13" x14ac:dyDescent="0.35">
      <c r="A220" s="72"/>
      <c r="B220" s="1"/>
      <c r="C220" s="1"/>
      <c r="D220" s="1"/>
      <c r="E220" s="1"/>
      <c r="F220" s="1"/>
      <c r="G220" s="1"/>
      <c r="H220" s="1"/>
      <c r="I220" s="73"/>
      <c r="J220" s="83"/>
      <c r="K220" s="1"/>
      <c r="L220" s="1">
        <f>MONTH(FSC_Coupon6[[#This Row],[Service Date]])</f>
        <v>1</v>
      </c>
      <c r="M220" s="1">
        <f>YEAR(FSC_Coupon6[[#This Row],[Service Date]])</f>
        <v>1900</v>
      </c>
    </row>
    <row r="221" spans="1:13" x14ac:dyDescent="0.35">
      <c r="A221" s="72"/>
      <c r="B221" s="1"/>
      <c r="C221" s="1"/>
      <c r="D221" s="1"/>
      <c r="E221" s="1"/>
      <c r="F221" s="1"/>
      <c r="G221" s="1"/>
      <c r="H221" s="1"/>
      <c r="I221" s="73"/>
      <c r="J221" s="83"/>
      <c r="K221" s="1"/>
      <c r="L221" s="1">
        <f>MONTH(FSC_Coupon6[[#This Row],[Service Date]])</f>
        <v>1</v>
      </c>
      <c r="M221" s="1">
        <f>YEAR(FSC_Coupon6[[#This Row],[Service Date]])</f>
        <v>1900</v>
      </c>
    </row>
    <row r="222" spans="1:13" x14ac:dyDescent="0.35">
      <c r="A222" s="72"/>
      <c r="B222" s="1"/>
      <c r="C222" s="1"/>
      <c r="D222" s="1"/>
      <c r="E222" s="1"/>
      <c r="F222" s="1"/>
      <c r="G222" s="1"/>
      <c r="H222" s="1"/>
      <c r="I222" s="73"/>
      <c r="J222" s="83"/>
      <c r="K222" s="1"/>
      <c r="L222" s="1">
        <f>MONTH(FSC_Coupon6[[#This Row],[Service Date]])</f>
        <v>1</v>
      </c>
      <c r="M222" s="1">
        <f>YEAR(FSC_Coupon6[[#This Row],[Service Date]])</f>
        <v>1900</v>
      </c>
    </row>
    <row r="223" spans="1:13" x14ac:dyDescent="0.35">
      <c r="A223" s="72"/>
      <c r="B223" s="1"/>
      <c r="C223" s="1"/>
      <c r="D223" s="1"/>
      <c r="E223" s="1"/>
      <c r="F223" s="1"/>
      <c r="G223" s="1"/>
      <c r="H223" s="1"/>
      <c r="I223" s="73"/>
      <c r="J223" s="83"/>
      <c r="K223" s="1"/>
      <c r="L223" s="1">
        <f>MONTH(FSC_Coupon6[[#This Row],[Service Date]])</f>
        <v>1</v>
      </c>
      <c r="M223" s="1">
        <f>YEAR(FSC_Coupon6[[#This Row],[Service Date]])</f>
        <v>1900</v>
      </c>
    </row>
    <row r="224" spans="1:13" x14ac:dyDescent="0.35">
      <c r="A224" s="72"/>
      <c r="B224" s="1"/>
      <c r="C224" s="1"/>
      <c r="D224" s="1"/>
      <c r="E224" s="1"/>
      <c r="F224" s="1"/>
      <c r="G224" s="1"/>
      <c r="H224" s="1"/>
      <c r="I224" s="73"/>
      <c r="J224" s="83"/>
      <c r="K224" s="1"/>
      <c r="L224" s="1">
        <f>MONTH(FSC_Coupon6[[#This Row],[Service Date]])</f>
        <v>1</v>
      </c>
      <c r="M224" s="1">
        <f>YEAR(FSC_Coupon6[[#This Row],[Service Date]])</f>
        <v>1900</v>
      </c>
    </row>
    <row r="225" spans="1:13" x14ac:dyDescent="0.35">
      <c r="A225" s="72"/>
      <c r="B225" s="1"/>
      <c r="C225" s="1"/>
      <c r="D225" s="1"/>
      <c r="E225" s="1"/>
      <c r="F225" s="1"/>
      <c r="G225" s="1"/>
      <c r="H225" s="1"/>
      <c r="I225" s="73"/>
      <c r="J225" s="83"/>
      <c r="K225" s="1"/>
      <c r="L225" s="1">
        <f>MONTH(FSC_Coupon6[[#This Row],[Service Date]])</f>
        <v>1</v>
      </c>
      <c r="M225" s="1">
        <f>YEAR(FSC_Coupon6[[#This Row],[Service Date]])</f>
        <v>1900</v>
      </c>
    </row>
    <row r="226" spans="1:13" x14ac:dyDescent="0.35">
      <c r="A226" s="72"/>
      <c r="B226" s="1"/>
      <c r="C226" s="1"/>
      <c r="D226" s="1"/>
      <c r="E226" s="1"/>
      <c r="F226" s="1"/>
      <c r="G226" s="1"/>
      <c r="H226" s="1"/>
      <c r="I226" s="73"/>
      <c r="J226" s="83"/>
      <c r="K226" s="1"/>
      <c r="L226" s="1">
        <f>MONTH(FSC_Coupon6[[#This Row],[Service Date]])</f>
        <v>1</v>
      </c>
      <c r="M226" s="1">
        <f>YEAR(FSC_Coupon6[[#This Row],[Service Date]])</f>
        <v>1900</v>
      </c>
    </row>
    <row r="227" spans="1:13" x14ac:dyDescent="0.35">
      <c r="A227" s="72"/>
      <c r="B227" s="1"/>
      <c r="C227" s="1"/>
      <c r="D227" s="1"/>
      <c r="E227" s="1"/>
      <c r="F227" s="1"/>
      <c r="G227" s="1"/>
      <c r="H227" s="1"/>
      <c r="I227" s="73"/>
      <c r="J227" s="83"/>
      <c r="K227" s="1"/>
      <c r="L227" s="1">
        <f>MONTH(FSC_Coupon6[[#This Row],[Service Date]])</f>
        <v>1</v>
      </c>
      <c r="M227" s="1">
        <f>YEAR(FSC_Coupon6[[#This Row],[Service Date]])</f>
        <v>1900</v>
      </c>
    </row>
    <row r="228" spans="1:13" x14ac:dyDescent="0.35">
      <c r="A228" s="72"/>
      <c r="B228" s="1"/>
      <c r="C228" s="1"/>
      <c r="D228" s="1"/>
      <c r="E228" s="1"/>
      <c r="F228" s="1"/>
      <c r="G228" s="1"/>
      <c r="H228" s="1"/>
      <c r="I228" s="73"/>
      <c r="J228" s="83"/>
      <c r="K228" s="1"/>
      <c r="L228" s="1">
        <f>MONTH(FSC_Coupon6[[#This Row],[Service Date]])</f>
        <v>1</v>
      </c>
      <c r="M228" s="1">
        <f>YEAR(FSC_Coupon6[[#This Row],[Service Date]])</f>
        <v>1900</v>
      </c>
    </row>
    <row r="229" spans="1:13" x14ac:dyDescent="0.35">
      <c r="A229" s="72"/>
      <c r="B229" s="1"/>
      <c r="C229" s="1"/>
      <c r="D229" s="1"/>
      <c r="E229" s="1"/>
      <c r="F229" s="1"/>
      <c r="G229" s="1"/>
      <c r="H229" s="1"/>
      <c r="I229" s="73"/>
      <c r="J229" s="83"/>
      <c r="K229" s="1"/>
      <c r="L229" s="1">
        <f>MONTH(FSC_Coupon6[[#This Row],[Service Date]])</f>
        <v>1</v>
      </c>
      <c r="M229" s="1">
        <f>YEAR(FSC_Coupon6[[#This Row],[Service Date]])</f>
        <v>1900</v>
      </c>
    </row>
    <row r="230" spans="1:13" x14ac:dyDescent="0.35">
      <c r="A230" s="72"/>
      <c r="B230" s="1"/>
      <c r="C230" s="1"/>
      <c r="D230" s="1"/>
      <c r="E230" s="1"/>
      <c r="F230" s="1"/>
      <c r="G230" s="1"/>
      <c r="H230" s="1"/>
      <c r="I230" s="73"/>
      <c r="J230" s="83"/>
      <c r="K230" s="1"/>
      <c r="L230" s="1">
        <f>MONTH(FSC_Coupon6[[#This Row],[Service Date]])</f>
        <v>1</v>
      </c>
      <c r="M230" s="1">
        <f>YEAR(FSC_Coupon6[[#This Row],[Service Date]])</f>
        <v>1900</v>
      </c>
    </row>
    <row r="231" spans="1:13" x14ac:dyDescent="0.35">
      <c r="A231" s="72"/>
      <c r="B231" s="1"/>
      <c r="C231" s="1"/>
      <c r="D231" s="1"/>
      <c r="E231" s="1"/>
      <c r="F231" s="1"/>
      <c r="G231" s="1"/>
      <c r="H231" s="1"/>
      <c r="I231" s="73"/>
      <c r="J231" s="83"/>
      <c r="K231" s="1"/>
      <c r="L231" s="1">
        <f>MONTH(FSC_Coupon6[[#This Row],[Service Date]])</f>
        <v>1</v>
      </c>
      <c r="M231" s="1">
        <f>YEAR(FSC_Coupon6[[#This Row],[Service Date]])</f>
        <v>1900</v>
      </c>
    </row>
    <row r="232" spans="1:13" x14ac:dyDescent="0.35">
      <c r="A232" s="72"/>
      <c r="B232" s="1"/>
      <c r="C232" s="1"/>
      <c r="D232" s="1"/>
      <c r="E232" s="1"/>
      <c r="F232" s="1"/>
      <c r="G232" s="1"/>
      <c r="H232" s="1"/>
      <c r="I232" s="73"/>
      <c r="J232" s="83"/>
      <c r="K232" s="1"/>
      <c r="L232" s="1">
        <f>MONTH(FSC_Coupon6[[#This Row],[Service Date]])</f>
        <v>1</v>
      </c>
      <c r="M232" s="1">
        <f>YEAR(FSC_Coupon6[[#This Row],[Service Date]])</f>
        <v>1900</v>
      </c>
    </row>
    <row r="233" spans="1:13" x14ac:dyDescent="0.35">
      <c r="A233" s="72"/>
      <c r="B233" s="1"/>
      <c r="C233" s="1"/>
      <c r="D233" s="1"/>
      <c r="E233" s="1"/>
      <c r="F233" s="1"/>
      <c r="G233" s="1"/>
      <c r="H233" s="1"/>
      <c r="I233" s="73"/>
      <c r="J233" s="83"/>
      <c r="K233" s="1"/>
      <c r="L233" s="1">
        <f>MONTH(FSC_Coupon6[[#This Row],[Service Date]])</f>
        <v>1</v>
      </c>
      <c r="M233" s="1">
        <f>YEAR(FSC_Coupon6[[#This Row],[Service Date]])</f>
        <v>1900</v>
      </c>
    </row>
    <row r="234" spans="1:13" x14ac:dyDescent="0.35">
      <c r="A234" s="72"/>
      <c r="B234" s="1"/>
      <c r="C234" s="1"/>
      <c r="D234" s="1"/>
      <c r="E234" s="1"/>
      <c r="F234" s="1"/>
      <c r="G234" s="1"/>
      <c r="H234" s="1"/>
      <c r="I234" s="73"/>
      <c r="J234" s="83"/>
      <c r="K234" s="1"/>
      <c r="L234" s="1">
        <f>MONTH(FSC_Coupon6[[#This Row],[Service Date]])</f>
        <v>1</v>
      </c>
      <c r="M234" s="1">
        <f>YEAR(FSC_Coupon6[[#This Row],[Service Date]])</f>
        <v>1900</v>
      </c>
    </row>
    <row r="235" spans="1:13" x14ac:dyDescent="0.35">
      <c r="A235" s="72"/>
      <c r="B235" s="1"/>
      <c r="C235" s="1"/>
      <c r="D235" s="1"/>
      <c r="E235" s="1"/>
      <c r="F235" s="1"/>
      <c r="G235" s="1"/>
      <c r="H235" s="1"/>
      <c r="I235" s="73"/>
      <c r="J235" s="83"/>
      <c r="K235" s="1"/>
      <c r="L235" s="1">
        <f>MONTH(FSC_Coupon6[[#This Row],[Service Date]])</f>
        <v>1</v>
      </c>
      <c r="M235" s="1">
        <f>YEAR(FSC_Coupon6[[#This Row],[Service Date]])</f>
        <v>1900</v>
      </c>
    </row>
    <row r="236" spans="1:13" x14ac:dyDescent="0.35">
      <c r="A236" s="72"/>
      <c r="B236" s="1"/>
      <c r="C236" s="1"/>
      <c r="D236" s="1"/>
      <c r="E236" s="1"/>
      <c r="F236" s="1"/>
      <c r="G236" s="1"/>
      <c r="H236" s="1"/>
      <c r="I236" s="73"/>
      <c r="J236" s="83"/>
      <c r="K236" s="1"/>
      <c r="L236" s="1">
        <f>MONTH(FSC_Coupon6[[#This Row],[Service Date]])</f>
        <v>1</v>
      </c>
      <c r="M236" s="1">
        <f>YEAR(FSC_Coupon6[[#This Row],[Service Date]])</f>
        <v>1900</v>
      </c>
    </row>
    <row r="237" spans="1:13" x14ac:dyDescent="0.35">
      <c r="A237" s="72"/>
      <c r="B237" s="1"/>
      <c r="C237" s="1"/>
      <c r="D237" s="1"/>
      <c r="E237" s="1"/>
      <c r="F237" s="1"/>
      <c r="G237" s="1"/>
      <c r="H237" s="1"/>
      <c r="I237" s="73"/>
      <c r="J237" s="83"/>
      <c r="K237" s="1"/>
      <c r="L237" s="1">
        <f>MONTH(FSC_Coupon6[[#This Row],[Service Date]])</f>
        <v>1</v>
      </c>
      <c r="M237" s="1">
        <f>YEAR(FSC_Coupon6[[#This Row],[Service Date]])</f>
        <v>1900</v>
      </c>
    </row>
    <row r="238" spans="1:13" x14ac:dyDescent="0.35">
      <c r="A238" s="72"/>
      <c r="B238" s="1"/>
      <c r="C238" s="1"/>
      <c r="D238" s="1"/>
      <c r="E238" s="1"/>
      <c r="F238" s="1"/>
      <c r="G238" s="1"/>
      <c r="H238" s="1"/>
      <c r="I238" s="73"/>
      <c r="J238" s="83"/>
      <c r="K238" s="1"/>
      <c r="L238" s="1">
        <f>MONTH(FSC_Coupon6[[#This Row],[Service Date]])</f>
        <v>1</v>
      </c>
      <c r="M238" s="1">
        <f>YEAR(FSC_Coupon6[[#This Row],[Service Date]])</f>
        <v>1900</v>
      </c>
    </row>
    <row r="239" spans="1:13" x14ac:dyDescent="0.35">
      <c r="A239" s="72"/>
      <c r="B239" s="1"/>
      <c r="C239" s="1"/>
      <c r="D239" s="1"/>
      <c r="E239" s="1"/>
      <c r="F239" s="1"/>
      <c r="G239" s="1"/>
      <c r="H239" s="1"/>
      <c r="I239" s="73"/>
      <c r="J239" s="83"/>
      <c r="K239" s="1"/>
      <c r="L239" s="1">
        <f>MONTH(FSC_Coupon6[[#This Row],[Service Date]])</f>
        <v>1</v>
      </c>
      <c r="M239" s="1">
        <f>YEAR(FSC_Coupon6[[#This Row],[Service Date]])</f>
        <v>1900</v>
      </c>
    </row>
    <row r="240" spans="1:13" x14ac:dyDescent="0.35">
      <c r="A240" s="72"/>
      <c r="B240" s="1"/>
      <c r="C240" s="1"/>
      <c r="D240" s="1"/>
      <c r="E240" s="1"/>
      <c r="F240" s="1"/>
      <c r="G240" s="1"/>
      <c r="H240" s="1"/>
      <c r="I240" s="73"/>
      <c r="J240" s="83"/>
      <c r="K240" s="1"/>
      <c r="L240" s="1">
        <f>MONTH(FSC_Coupon6[[#This Row],[Service Date]])</f>
        <v>1</v>
      </c>
      <c r="M240" s="1">
        <f>YEAR(FSC_Coupon6[[#This Row],[Service Date]])</f>
        <v>1900</v>
      </c>
    </row>
    <row r="241" spans="1:13" x14ac:dyDescent="0.35">
      <c r="A241" s="72"/>
      <c r="B241" s="1"/>
      <c r="C241" s="1"/>
      <c r="D241" s="1"/>
      <c r="E241" s="1"/>
      <c r="F241" s="1"/>
      <c r="G241" s="1"/>
      <c r="H241" s="1"/>
      <c r="I241" s="73"/>
      <c r="J241" s="83"/>
      <c r="K241" s="1"/>
      <c r="L241" s="1">
        <f>MONTH(FSC_Coupon6[[#This Row],[Service Date]])</f>
        <v>1</v>
      </c>
      <c r="M241" s="1">
        <f>YEAR(FSC_Coupon6[[#This Row],[Service Date]])</f>
        <v>1900</v>
      </c>
    </row>
    <row r="242" spans="1:13" x14ac:dyDescent="0.35">
      <c r="A242" s="72"/>
      <c r="B242" s="1"/>
      <c r="C242" s="1"/>
      <c r="D242" s="1"/>
      <c r="E242" s="1"/>
      <c r="F242" s="1"/>
      <c r="G242" s="1"/>
      <c r="H242" s="1"/>
      <c r="I242" s="73"/>
      <c r="J242" s="83"/>
      <c r="K242" s="1"/>
      <c r="L242" s="1">
        <f>MONTH(FSC_Coupon6[[#This Row],[Service Date]])</f>
        <v>1</v>
      </c>
      <c r="M242" s="1">
        <f>YEAR(FSC_Coupon6[[#This Row],[Service Date]])</f>
        <v>1900</v>
      </c>
    </row>
    <row r="243" spans="1:13" x14ac:dyDescent="0.35">
      <c r="A243" s="72"/>
      <c r="B243" s="1"/>
      <c r="C243" s="1"/>
      <c r="D243" s="1"/>
      <c r="E243" s="1"/>
      <c r="F243" s="1"/>
      <c r="G243" s="1"/>
      <c r="H243" s="1"/>
      <c r="I243" s="73"/>
      <c r="J243" s="83"/>
      <c r="K243" s="1"/>
      <c r="L243" s="1">
        <f>MONTH(FSC_Coupon6[[#This Row],[Service Date]])</f>
        <v>1</v>
      </c>
      <c r="M243" s="1">
        <f>YEAR(FSC_Coupon6[[#This Row],[Service Date]])</f>
        <v>1900</v>
      </c>
    </row>
    <row r="244" spans="1:13" x14ac:dyDescent="0.35">
      <c r="A244" s="72"/>
      <c r="B244" s="1"/>
      <c r="C244" s="1"/>
      <c r="D244" s="1"/>
      <c r="E244" s="1"/>
      <c r="F244" s="1"/>
      <c r="G244" s="1"/>
      <c r="H244" s="1"/>
      <c r="I244" s="73"/>
      <c r="J244" s="83"/>
      <c r="K244" s="1"/>
      <c r="L244" s="1">
        <f>MONTH(FSC_Coupon6[[#This Row],[Service Date]])</f>
        <v>1</v>
      </c>
      <c r="M244" s="1">
        <f>YEAR(FSC_Coupon6[[#This Row],[Service Date]])</f>
        <v>1900</v>
      </c>
    </row>
    <row r="245" spans="1:13" x14ac:dyDescent="0.35">
      <c r="A245" s="72"/>
      <c r="B245" s="1"/>
      <c r="C245" s="1"/>
      <c r="D245" s="1"/>
      <c r="E245" s="1"/>
      <c r="F245" s="1"/>
      <c r="G245" s="1"/>
      <c r="H245" s="1"/>
      <c r="I245" s="73"/>
      <c r="J245" s="83"/>
      <c r="K245" s="1"/>
      <c r="L245" s="1">
        <f>MONTH(FSC_Coupon6[[#This Row],[Service Date]])</f>
        <v>1</v>
      </c>
      <c r="M245" s="1">
        <f>YEAR(FSC_Coupon6[[#This Row],[Service Date]])</f>
        <v>1900</v>
      </c>
    </row>
    <row r="246" spans="1:13" x14ac:dyDescent="0.35">
      <c r="A246" s="72"/>
      <c r="B246" s="1"/>
      <c r="C246" s="1"/>
      <c r="D246" s="1"/>
      <c r="E246" s="1"/>
      <c r="F246" s="1"/>
      <c r="G246" s="1"/>
      <c r="H246" s="1"/>
      <c r="I246" s="73"/>
      <c r="J246" s="83"/>
      <c r="K246" s="1"/>
      <c r="L246" s="1">
        <f>MONTH(FSC_Coupon6[[#This Row],[Service Date]])</f>
        <v>1</v>
      </c>
      <c r="M246" s="1">
        <f>YEAR(FSC_Coupon6[[#This Row],[Service Date]])</f>
        <v>1900</v>
      </c>
    </row>
    <row r="247" spans="1:13" x14ac:dyDescent="0.35">
      <c r="A247" s="72"/>
      <c r="B247" s="1"/>
      <c r="C247" s="1"/>
      <c r="D247" s="1"/>
      <c r="E247" s="1"/>
      <c r="F247" s="1"/>
      <c r="G247" s="1"/>
      <c r="H247" s="1"/>
      <c r="I247" s="73"/>
      <c r="J247" s="83"/>
      <c r="K247" s="1"/>
      <c r="L247" s="1">
        <f>MONTH(FSC_Coupon6[[#This Row],[Service Date]])</f>
        <v>1</v>
      </c>
      <c r="M247" s="1">
        <f>YEAR(FSC_Coupon6[[#This Row],[Service Date]])</f>
        <v>1900</v>
      </c>
    </row>
    <row r="248" spans="1:13" x14ac:dyDescent="0.35">
      <c r="A248" s="72"/>
      <c r="B248" s="1"/>
      <c r="C248" s="1"/>
      <c r="D248" s="1"/>
      <c r="E248" s="1"/>
      <c r="F248" s="1"/>
      <c r="G248" s="1"/>
      <c r="H248" s="1"/>
      <c r="I248" s="73"/>
      <c r="J248" s="83"/>
      <c r="K248" s="1"/>
      <c r="L248" s="1">
        <f>MONTH(FSC_Coupon6[[#This Row],[Service Date]])</f>
        <v>1</v>
      </c>
      <c r="M248" s="1">
        <f>YEAR(FSC_Coupon6[[#This Row],[Service Date]])</f>
        <v>1900</v>
      </c>
    </row>
    <row r="249" spans="1:13" x14ac:dyDescent="0.35">
      <c r="A249" s="72"/>
      <c r="B249" s="1"/>
      <c r="C249" s="1"/>
      <c r="D249" s="1"/>
      <c r="E249" s="1"/>
      <c r="F249" s="1"/>
      <c r="G249" s="1"/>
      <c r="H249" s="1"/>
      <c r="I249" s="73"/>
      <c r="J249" s="83"/>
      <c r="K249" s="1"/>
      <c r="L249" s="1">
        <f>MONTH(FSC_Coupon6[[#This Row],[Service Date]])</f>
        <v>1</v>
      </c>
      <c r="M249" s="1">
        <f>YEAR(FSC_Coupon6[[#This Row],[Service Date]])</f>
        <v>1900</v>
      </c>
    </row>
    <row r="250" spans="1:13" x14ac:dyDescent="0.35">
      <c r="A250" s="72"/>
      <c r="B250" s="1"/>
      <c r="C250" s="1"/>
      <c r="D250" s="1"/>
      <c r="E250" s="1"/>
      <c r="F250" s="1"/>
      <c r="G250" s="1"/>
      <c r="H250" s="1"/>
      <c r="I250" s="73"/>
      <c r="J250" s="83"/>
      <c r="K250" s="1"/>
      <c r="L250" s="1">
        <f>MONTH(FSC_Coupon6[[#This Row],[Service Date]])</f>
        <v>1</v>
      </c>
      <c r="M250" s="1">
        <f>YEAR(FSC_Coupon6[[#This Row],[Service Date]])</f>
        <v>1900</v>
      </c>
    </row>
    <row r="251" spans="1:13" x14ac:dyDescent="0.35">
      <c r="A251" s="72"/>
      <c r="B251" s="1"/>
      <c r="C251" s="1"/>
      <c r="D251" s="1"/>
      <c r="E251" s="1"/>
      <c r="F251" s="1"/>
      <c r="G251" s="1"/>
      <c r="H251" s="1"/>
      <c r="I251" s="73"/>
      <c r="J251" s="83"/>
      <c r="K251" s="1"/>
      <c r="L251" s="1">
        <f>MONTH(FSC_Coupon6[[#This Row],[Service Date]])</f>
        <v>1</v>
      </c>
      <c r="M251" s="1">
        <f>YEAR(FSC_Coupon6[[#This Row],[Service Date]])</f>
        <v>1900</v>
      </c>
    </row>
    <row r="252" spans="1:13" x14ac:dyDescent="0.35">
      <c r="A252" s="72"/>
      <c r="B252" s="1"/>
      <c r="C252" s="1"/>
      <c r="D252" s="1"/>
      <c r="E252" s="1"/>
      <c r="F252" s="1"/>
      <c r="G252" s="1"/>
      <c r="H252" s="1"/>
      <c r="I252" s="73"/>
      <c r="J252" s="83"/>
      <c r="K252" s="1"/>
      <c r="L252" s="1">
        <f>MONTH(FSC_Coupon6[[#This Row],[Service Date]])</f>
        <v>1</v>
      </c>
      <c r="M252" s="1">
        <f>YEAR(FSC_Coupon6[[#This Row],[Service Date]])</f>
        <v>1900</v>
      </c>
    </row>
    <row r="253" spans="1:13" x14ac:dyDescent="0.35">
      <c r="A253" s="72"/>
      <c r="B253" s="1"/>
      <c r="C253" s="1"/>
      <c r="D253" s="1"/>
      <c r="E253" s="1"/>
      <c r="F253" s="1"/>
      <c r="G253" s="1"/>
      <c r="H253" s="1"/>
      <c r="I253" s="73"/>
      <c r="J253" s="83"/>
      <c r="K253" s="1"/>
      <c r="L253" s="1">
        <f>MONTH(FSC_Coupon6[[#This Row],[Service Date]])</f>
        <v>1</v>
      </c>
      <c r="M253" s="1">
        <f>YEAR(FSC_Coupon6[[#This Row],[Service Date]])</f>
        <v>1900</v>
      </c>
    </row>
    <row r="254" spans="1:13" x14ac:dyDescent="0.35">
      <c r="A254" s="72"/>
      <c r="B254" s="1"/>
      <c r="C254" s="1"/>
      <c r="D254" s="1"/>
      <c r="E254" s="1"/>
      <c r="F254" s="1"/>
      <c r="G254" s="1"/>
      <c r="H254" s="1"/>
      <c r="I254" s="73"/>
      <c r="J254" s="83"/>
      <c r="K254" s="1"/>
      <c r="L254" s="1">
        <f>MONTH(FSC_Coupon6[[#This Row],[Service Date]])</f>
        <v>1</v>
      </c>
      <c r="M254" s="1">
        <f>YEAR(FSC_Coupon6[[#This Row],[Service Date]])</f>
        <v>1900</v>
      </c>
    </row>
    <row r="255" spans="1:13" x14ac:dyDescent="0.35">
      <c r="A255" s="72"/>
      <c r="B255" s="1"/>
      <c r="C255" s="1"/>
      <c r="D255" s="1"/>
      <c r="E255" s="1"/>
      <c r="F255" s="1"/>
      <c r="G255" s="1"/>
      <c r="H255" s="1"/>
      <c r="I255" s="73"/>
      <c r="J255" s="83"/>
      <c r="K255" s="1"/>
      <c r="L255" s="1">
        <f>MONTH(FSC_Coupon6[[#This Row],[Service Date]])</f>
        <v>1</v>
      </c>
      <c r="M255" s="1">
        <f>YEAR(FSC_Coupon6[[#This Row],[Service Date]])</f>
        <v>1900</v>
      </c>
    </row>
    <row r="256" spans="1:13" x14ac:dyDescent="0.35">
      <c r="A256" s="72"/>
      <c r="B256" s="1"/>
      <c r="C256" s="1"/>
      <c r="D256" s="1"/>
      <c r="E256" s="1"/>
      <c r="F256" s="1"/>
      <c r="G256" s="1"/>
      <c r="H256" s="1"/>
      <c r="I256" s="73"/>
      <c r="J256" s="83"/>
      <c r="K256" s="1"/>
      <c r="L256" s="1">
        <f>MONTH(FSC_Coupon6[[#This Row],[Service Date]])</f>
        <v>1</v>
      </c>
      <c r="M256" s="1">
        <f>YEAR(FSC_Coupon6[[#This Row],[Service Date]])</f>
        <v>1900</v>
      </c>
    </row>
    <row r="257" spans="1:13" x14ac:dyDescent="0.35">
      <c r="A257" s="72"/>
      <c r="B257" s="1"/>
      <c r="C257" s="1"/>
      <c r="D257" s="1"/>
      <c r="E257" s="1"/>
      <c r="F257" s="1"/>
      <c r="G257" s="1"/>
      <c r="H257" s="1"/>
      <c r="I257" s="73"/>
      <c r="J257" s="83"/>
      <c r="K257" s="1"/>
      <c r="L257" s="1">
        <f>MONTH(FSC_Coupon6[[#This Row],[Service Date]])</f>
        <v>1</v>
      </c>
      <c r="M257" s="1">
        <f>YEAR(FSC_Coupon6[[#This Row],[Service Date]])</f>
        <v>1900</v>
      </c>
    </row>
    <row r="258" spans="1:13" x14ac:dyDescent="0.35">
      <c r="A258" s="72"/>
      <c r="B258" s="1"/>
      <c r="C258" s="1"/>
      <c r="D258" s="1"/>
      <c r="E258" s="1"/>
      <c r="F258" s="1"/>
      <c r="G258" s="1"/>
      <c r="H258" s="1"/>
      <c r="I258" s="73"/>
      <c r="J258" s="83"/>
      <c r="K258" s="1"/>
      <c r="L258" s="1">
        <f>MONTH(FSC_Coupon6[[#This Row],[Service Date]])</f>
        <v>1</v>
      </c>
      <c r="M258" s="1">
        <f>YEAR(FSC_Coupon6[[#This Row],[Service Date]])</f>
        <v>1900</v>
      </c>
    </row>
    <row r="259" spans="1:13" x14ac:dyDescent="0.35">
      <c r="A259" s="72"/>
      <c r="B259" s="1"/>
      <c r="C259" s="1"/>
      <c r="D259" s="1"/>
      <c r="E259" s="1"/>
      <c r="F259" s="1"/>
      <c r="G259" s="1"/>
      <c r="H259" s="1"/>
      <c r="I259" s="73"/>
      <c r="J259" s="83"/>
      <c r="K259" s="1"/>
      <c r="L259" s="1">
        <f>MONTH(FSC_Coupon6[[#This Row],[Service Date]])</f>
        <v>1</v>
      </c>
      <c r="M259" s="1">
        <f>YEAR(FSC_Coupon6[[#This Row],[Service Date]])</f>
        <v>1900</v>
      </c>
    </row>
    <row r="260" spans="1:13" x14ac:dyDescent="0.35">
      <c r="A260" s="72"/>
      <c r="B260" s="1"/>
      <c r="C260" s="1"/>
      <c r="D260" s="1"/>
      <c r="E260" s="1"/>
      <c r="F260" s="1"/>
      <c r="G260" s="1"/>
      <c r="H260" s="1"/>
      <c r="I260" s="73"/>
      <c r="J260" s="83"/>
      <c r="K260" s="1"/>
      <c r="L260" s="1">
        <f>MONTH(FSC_Coupon6[[#This Row],[Service Date]])</f>
        <v>1</v>
      </c>
      <c r="M260" s="1">
        <f>YEAR(FSC_Coupon6[[#This Row],[Service Date]])</f>
        <v>1900</v>
      </c>
    </row>
    <row r="261" spans="1:13" x14ac:dyDescent="0.35">
      <c r="A261" s="72"/>
      <c r="B261" s="1"/>
      <c r="C261" s="1"/>
      <c r="D261" s="1"/>
      <c r="E261" s="1"/>
      <c r="F261" s="1"/>
      <c r="G261" s="1"/>
      <c r="H261" s="1"/>
      <c r="I261" s="73"/>
      <c r="J261" s="83"/>
      <c r="K261" s="1"/>
      <c r="L261" s="1">
        <f>MONTH(FSC_Coupon6[[#This Row],[Service Date]])</f>
        <v>1</v>
      </c>
      <c r="M261" s="1">
        <f>YEAR(FSC_Coupon6[[#This Row],[Service Date]])</f>
        <v>1900</v>
      </c>
    </row>
    <row r="262" spans="1:13" x14ac:dyDescent="0.35">
      <c r="A262" s="72"/>
      <c r="B262" s="1"/>
      <c r="C262" s="1"/>
      <c r="D262" s="1"/>
      <c r="E262" s="1"/>
      <c r="F262" s="1"/>
      <c r="G262" s="1"/>
      <c r="H262" s="1"/>
      <c r="I262" s="73"/>
      <c r="J262" s="83"/>
      <c r="K262" s="1"/>
      <c r="L262" s="1">
        <f>MONTH(FSC_Coupon6[[#This Row],[Service Date]])</f>
        <v>1</v>
      </c>
      <c r="M262" s="1">
        <f>YEAR(FSC_Coupon6[[#This Row],[Service Date]])</f>
        <v>1900</v>
      </c>
    </row>
    <row r="263" spans="1:13" x14ac:dyDescent="0.35">
      <c r="A263" s="72"/>
      <c r="B263" s="1"/>
      <c r="C263" s="1"/>
      <c r="D263" s="1"/>
      <c r="E263" s="1"/>
      <c r="F263" s="1"/>
      <c r="G263" s="1"/>
      <c r="H263" s="1"/>
      <c r="I263" s="73"/>
      <c r="J263" s="83"/>
      <c r="K263" s="1"/>
      <c r="L263" s="1">
        <f>MONTH(FSC_Coupon6[[#This Row],[Service Date]])</f>
        <v>1</v>
      </c>
      <c r="M263" s="1">
        <f>YEAR(FSC_Coupon6[[#This Row],[Service Date]])</f>
        <v>1900</v>
      </c>
    </row>
    <row r="264" spans="1:13" x14ac:dyDescent="0.35">
      <c r="A264" s="72"/>
      <c r="B264" s="1"/>
      <c r="C264" s="1"/>
      <c r="D264" s="1"/>
      <c r="E264" s="1"/>
      <c r="F264" s="1"/>
      <c r="G264" s="1"/>
      <c r="H264" s="1"/>
      <c r="I264" s="73"/>
      <c r="J264" s="83"/>
      <c r="K264" s="1"/>
      <c r="L264" s="1">
        <f>MONTH(FSC_Coupon6[[#This Row],[Service Date]])</f>
        <v>1</v>
      </c>
      <c r="M264" s="1">
        <f>YEAR(FSC_Coupon6[[#This Row],[Service Date]])</f>
        <v>1900</v>
      </c>
    </row>
    <row r="265" spans="1:13" x14ac:dyDescent="0.35">
      <c r="A265" s="72"/>
      <c r="B265" s="1"/>
      <c r="C265" s="1"/>
      <c r="D265" s="1"/>
      <c r="E265" s="1"/>
      <c r="F265" s="1"/>
      <c r="G265" s="1"/>
      <c r="H265" s="1"/>
      <c r="I265" s="73"/>
      <c r="J265" s="83"/>
      <c r="K265" s="1"/>
      <c r="L265" s="1">
        <f>MONTH(FSC_Coupon6[[#This Row],[Service Date]])</f>
        <v>1</v>
      </c>
      <c r="M265" s="1">
        <f>YEAR(FSC_Coupon6[[#This Row],[Service Date]])</f>
        <v>1900</v>
      </c>
    </row>
    <row r="266" spans="1:13" x14ac:dyDescent="0.35">
      <c r="A266" s="72"/>
      <c r="B266" s="1"/>
      <c r="C266" s="1"/>
      <c r="D266" s="1"/>
      <c r="E266" s="1"/>
      <c r="F266" s="1"/>
      <c r="G266" s="1"/>
      <c r="H266" s="1"/>
      <c r="I266" s="73"/>
      <c r="J266" s="83"/>
      <c r="K266" s="1"/>
      <c r="L266" s="1">
        <f>MONTH(FSC_Coupon6[[#This Row],[Service Date]])</f>
        <v>1</v>
      </c>
      <c r="M266" s="1">
        <f>YEAR(FSC_Coupon6[[#This Row],[Service Date]])</f>
        <v>1900</v>
      </c>
    </row>
    <row r="267" spans="1:13" x14ac:dyDescent="0.35">
      <c r="A267" s="72"/>
      <c r="B267" s="1"/>
      <c r="C267" s="1"/>
      <c r="D267" s="1"/>
      <c r="E267" s="1"/>
      <c r="F267" s="1"/>
      <c r="G267" s="1"/>
      <c r="H267" s="1"/>
      <c r="I267" s="73"/>
      <c r="J267" s="83"/>
      <c r="K267" s="1"/>
      <c r="L267" s="1">
        <f>MONTH(FSC_Coupon6[[#This Row],[Service Date]])</f>
        <v>1</v>
      </c>
      <c r="M267" s="1">
        <f>YEAR(FSC_Coupon6[[#This Row],[Service Date]])</f>
        <v>1900</v>
      </c>
    </row>
    <row r="268" spans="1:13" x14ac:dyDescent="0.35">
      <c r="A268" s="72"/>
      <c r="B268" s="1"/>
      <c r="C268" s="1"/>
      <c r="D268" s="1"/>
      <c r="E268" s="1"/>
      <c r="F268" s="1"/>
      <c r="G268" s="1"/>
      <c r="H268" s="1"/>
      <c r="I268" s="73"/>
      <c r="J268" s="83"/>
      <c r="K268" s="1"/>
      <c r="L268" s="1">
        <f>MONTH(FSC_Coupon6[[#This Row],[Service Date]])</f>
        <v>1</v>
      </c>
      <c r="M268" s="1">
        <f>YEAR(FSC_Coupon6[[#This Row],[Service Date]])</f>
        <v>1900</v>
      </c>
    </row>
    <row r="269" spans="1:13" x14ac:dyDescent="0.35">
      <c r="A269" s="72"/>
      <c r="B269" s="1"/>
      <c r="C269" s="1"/>
      <c r="D269" s="1"/>
      <c r="E269" s="1"/>
      <c r="F269" s="1"/>
      <c r="G269" s="1"/>
      <c r="H269" s="1"/>
      <c r="I269" s="73"/>
      <c r="J269" s="83"/>
      <c r="K269" s="1"/>
      <c r="L269" s="1">
        <f>MONTH(FSC_Coupon6[[#This Row],[Service Date]])</f>
        <v>1</v>
      </c>
      <c r="M269" s="1">
        <f>YEAR(FSC_Coupon6[[#This Row],[Service Date]])</f>
        <v>1900</v>
      </c>
    </row>
    <row r="270" spans="1:13" x14ac:dyDescent="0.35">
      <c r="A270" s="72"/>
      <c r="B270" s="1"/>
      <c r="C270" s="1"/>
      <c r="D270" s="1"/>
      <c r="E270" s="1"/>
      <c r="F270" s="1"/>
      <c r="G270" s="1"/>
      <c r="H270" s="1"/>
      <c r="I270" s="73"/>
      <c r="J270" s="83"/>
      <c r="K270" s="1"/>
      <c r="L270" s="1">
        <f>MONTH(FSC_Coupon6[[#This Row],[Service Date]])</f>
        <v>1</v>
      </c>
      <c r="M270" s="1">
        <f>YEAR(FSC_Coupon6[[#This Row],[Service Date]])</f>
        <v>1900</v>
      </c>
    </row>
    <row r="271" spans="1:13" x14ac:dyDescent="0.35">
      <c r="A271" s="72"/>
      <c r="B271" s="1"/>
      <c r="C271" s="1"/>
      <c r="D271" s="1"/>
      <c r="E271" s="1"/>
      <c r="F271" s="1"/>
      <c r="G271" s="1"/>
      <c r="H271" s="1"/>
      <c r="I271" s="73"/>
      <c r="J271" s="83"/>
      <c r="K271" s="1"/>
      <c r="L271" s="1">
        <f>MONTH(FSC_Coupon6[[#This Row],[Service Date]])</f>
        <v>1</v>
      </c>
      <c r="M271" s="1">
        <f>YEAR(FSC_Coupon6[[#This Row],[Service Date]])</f>
        <v>1900</v>
      </c>
    </row>
    <row r="272" spans="1:13" x14ac:dyDescent="0.35">
      <c r="A272" s="72"/>
      <c r="B272" s="1"/>
      <c r="C272" s="1"/>
      <c r="D272" s="1"/>
      <c r="E272" s="1"/>
      <c r="F272" s="1"/>
      <c r="G272" s="1"/>
      <c r="H272" s="1"/>
      <c r="I272" s="73"/>
      <c r="J272" s="83"/>
      <c r="K272" s="1"/>
      <c r="L272" s="1">
        <f>MONTH(FSC_Coupon6[[#This Row],[Service Date]])</f>
        <v>1</v>
      </c>
      <c r="M272" s="1">
        <f>YEAR(FSC_Coupon6[[#This Row],[Service Date]])</f>
        <v>1900</v>
      </c>
    </row>
    <row r="273" spans="1:13" x14ac:dyDescent="0.35">
      <c r="A273" s="72"/>
      <c r="B273" s="1"/>
      <c r="C273" s="1"/>
      <c r="D273" s="1"/>
      <c r="E273" s="1"/>
      <c r="F273" s="1"/>
      <c r="G273" s="1"/>
      <c r="H273" s="1"/>
      <c r="I273" s="73"/>
      <c r="J273" s="83"/>
      <c r="K273" s="1"/>
      <c r="L273" s="1">
        <f>MONTH(FSC_Coupon6[[#This Row],[Service Date]])</f>
        <v>1</v>
      </c>
      <c r="M273" s="1">
        <f>YEAR(FSC_Coupon6[[#This Row],[Service Date]])</f>
        <v>1900</v>
      </c>
    </row>
    <row r="274" spans="1:13" x14ac:dyDescent="0.35">
      <c r="A274" s="72"/>
      <c r="B274" s="1"/>
      <c r="C274" s="1"/>
      <c r="D274" s="1"/>
      <c r="E274" s="1"/>
      <c r="F274" s="1"/>
      <c r="G274" s="1"/>
      <c r="H274" s="1"/>
      <c r="I274" s="73"/>
      <c r="J274" s="83"/>
      <c r="K274" s="1"/>
      <c r="L274" s="1">
        <f>MONTH(FSC_Coupon6[[#This Row],[Service Date]])</f>
        <v>1</v>
      </c>
      <c r="M274" s="1">
        <f>YEAR(FSC_Coupon6[[#This Row],[Service Date]])</f>
        <v>1900</v>
      </c>
    </row>
    <row r="275" spans="1:13" x14ac:dyDescent="0.35">
      <c r="A275" s="72"/>
      <c r="B275" s="1"/>
      <c r="C275" s="1"/>
      <c r="D275" s="1"/>
      <c r="E275" s="1"/>
      <c r="F275" s="1"/>
      <c r="G275" s="1"/>
      <c r="H275" s="1"/>
      <c r="I275" s="73"/>
      <c r="J275" s="83"/>
      <c r="K275" s="1"/>
      <c r="L275" s="1">
        <f>MONTH(FSC_Coupon6[[#This Row],[Service Date]])</f>
        <v>1</v>
      </c>
      <c r="M275" s="1">
        <f>YEAR(FSC_Coupon6[[#This Row],[Service Date]])</f>
        <v>1900</v>
      </c>
    </row>
    <row r="276" spans="1:13" x14ac:dyDescent="0.35">
      <c r="A276" s="72"/>
      <c r="B276" s="1"/>
      <c r="C276" s="1"/>
      <c r="D276" s="1"/>
      <c r="E276" s="1"/>
      <c r="F276" s="1"/>
      <c r="G276" s="1"/>
      <c r="H276" s="1"/>
      <c r="I276" s="73"/>
      <c r="J276" s="83"/>
      <c r="K276" s="1"/>
      <c r="L276" s="1">
        <f>MONTH(FSC_Coupon6[[#This Row],[Service Date]])</f>
        <v>1</v>
      </c>
      <c r="M276" s="1">
        <f>YEAR(FSC_Coupon6[[#This Row],[Service Date]])</f>
        <v>1900</v>
      </c>
    </row>
    <row r="277" spans="1:13" x14ac:dyDescent="0.35">
      <c r="A277" s="72"/>
      <c r="B277" s="1"/>
      <c r="C277" s="1"/>
      <c r="D277" s="1"/>
      <c r="E277" s="1"/>
      <c r="F277" s="1"/>
      <c r="G277" s="1"/>
      <c r="H277" s="1"/>
      <c r="I277" s="73"/>
      <c r="J277" s="83"/>
      <c r="K277" s="1"/>
      <c r="L277" s="1">
        <f>MONTH(FSC_Coupon6[[#This Row],[Service Date]])</f>
        <v>1</v>
      </c>
      <c r="M277" s="1">
        <f>YEAR(FSC_Coupon6[[#This Row],[Service Date]])</f>
        <v>1900</v>
      </c>
    </row>
    <row r="278" spans="1:13" x14ac:dyDescent="0.35">
      <c r="A278" s="72"/>
      <c r="B278" s="1"/>
      <c r="C278" s="1"/>
      <c r="D278" s="1"/>
      <c r="E278" s="1"/>
      <c r="F278" s="1"/>
      <c r="G278" s="1"/>
      <c r="H278" s="1"/>
      <c r="I278" s="73"/>
      <c r="J278" s="83"/>
      <c r="K278" s="1"/>
      <c r="L278" s="1">
        <f>MONTH(FSC_Coupon6[[#This Row],[Service Date]])</f>
        <v>1</v>
      </c>
      <c r="M278" s="1">
        <f>YEAR(FSC_Coupon6[[#This Row],[Service Date]])</f>
        <v>1900</v>
      </c>
    </row>
    <row r="279" spans="1:13" x14ac:dyDescent="0.35">
      <c r="A279" s="72"/>
      <c r="B279" s="1"/>
      <c r="C279" s="1"/>
      <c r="D279" s="1"/>
      <c r="E279" s="1"/>
      <c r="F279" s="1"/>
      <c r="G279" s="1"/>
      <c r="H279" s="1"/>
      <c r="I279" s="73"/>
      <c r="J279" s="83"/>
      <c r="K279" s="1"/>
      <c r="L279" s="1">
        <f>MONTH(FSC_Coupon6[[#This Row],[Service Date]])</f>
        <v>1</v>
      </c>
      <c r="M279" s="1">
        <f>YEAR(FSC_Coupon6[[#This Row],[Service Date]])</f>
        <v>1900</v>
      </c>
    </row>
    <row r="280" spans="1:13" x14ac:dyDescent="0.35">
      <c r="A280" s="72"/>
      <c r="B280" s="1"/>
      <c r="C280" s="1"/>
      <c r="D280" s="1"/>
      <c r="E280" s="1"/>
      <c r="F280" s="1"/>
      <c r="G280" s="1"/>
      <c r="H280" s="1"/>
      <c r="I280" s="73"/>
      <c r="J280" s="83"/>
      <c r="K280" s="1"/>
      <c r="L280" s="1">
        <f>MONTH(FSC_Coupon6[[#This Row],[Service Date]])</f>
        <v>1</v>
      </c>
      <c r="M280" s="1">
        <f>YEAR(FSC_Coupon6[[#This Row],[Service Date]])</f>
        <v>1900</v>
      </c>
    </row>
    <row r="281" spans="1:13" x14ac:dyDescent="0.35">
      <c r="A281" s="72"/>
      <c r="B281" s="1"/>
      <c r="C281" s="1"/>
      <c r="D281" s="1"/>
      <c r="E281" s="1"/>
      <c r="F281" s="1"/>
      <c r="G281" s="1"/>
      <c r="H281" s="1"/>
      <c r="I281" s="73"/>
      <c r="J281" s="83"/>
      <c r="K281" s="1"/>
      <c r="L281" s="1">
        <f>MONTH(FSC_Coupon6[[#This Row],[Service Date]])</f>
        <v>1</v>
      </c>
      <c r="M281" s="1">
        <f>YEAR(FSC_Coupon6[[#This Row],[Service Date]])</f>
        <v>1900</v>
      </c>
    </row>
    <row r="282" spans="1:13" x14ac:dyDescent="0.35">
      <c r="A282" s="72"/>
      <c r="B282" s="1"/>
      <c r="C282" s="1"/>
      <c r="D282" s="1"/>
      <c r="E282" s="1"/>
      <c r="F282" s="1"/>
      <c r="G282" s="1"/>
      <c r="H282" s="1"/>
      <c r="I282" s="73"/>
      <c r="J282" s="83"/>
      <c r="K282" s="1"/>
      <c r="L282" s="1">
        <f>MONTH(FSC_Coupon6[[#This Row],[Service Date]])</f>
        <v>1</v>
      </c>
      <c r="M282" s="1">
        <f>YEAR(FSC_Coupon6[[#This Row],[Service Date]])</f>
        <v>1900</v>
      </c>
    </row>
    <row r="283" spans="1:13" x14ac:dyDescent="0.35">
      <c r="A283" s="72"/>
      <c r="B283" s="1"/>
      <c r="C283" s="1"/>
      <c r="D283" s="1"/>
      <c r="E283" s="1"/>
      <c r="F283" s="1"/>
      <c r="G283" s="1"/>
      <c r="H283" s="1"/>
      <c r="I283" s="73"/>
      <c r="J283" s="83"/>
      <c r="K283" s="1"/>
      <c r="L283" s="1">
        <f>MONTH(FSC_Coupon6[[#This Row],[Service Date]])</f>
        <v>1</v>
      </c>
      <c r="M283" s="1">
        <f>YEAR(FSC_Coupon6[[#This Row],[Service Date]])</f>
        <v>1900</v>
      </c>
    </row>
    <row r="284" spans="1:13" x14ac:dyDescent="0.35">
      <c r="A284" s="72"/>
      <c r="B284" s="1"/>
      <c r="C284" s="1"/>
      <c r="D284" s="1"/>
      <c r="E284" s="1"/>
      <c r="F284" s="1"/>
      <c r="G284" s="1"/>
      <c r="H284" s="1"/>
      <c r="I284" s="73"/>
      <c r="J284" s="83"/>
      <c r="K284" s="1"/>
      <c r="L284" s="1">
        <f>MONTH(FSC_Coupon6[[#This Row],[Service Date]])</f>
        <v>1</v>
      </c>
      <c r="M284" s="1">
        <f>YEAR(FSC_Coupon6[[#This Row],[Service Date]])</f>
        <v>1900</v>
      </c>
    </row>
    <row r="285" spans="1:13" x14ac:dyDescent="0.35">
      <c r="A285" s="72"/>
      <c r="B285" s="1"/>
      <c r="C285" s="1"/>
      <c r="D285" s="1"/>
      <c r="E285" s="1"/>
      <c r="F285" s="1"/>
      <c r="G285" s="1"/>
      <c r="H285" s="1"/>
      <c r="I285" s="73"/>
      <c r="J285" s="83"/>
      <c r="K285" s="1"/>
      <c r="L285" s="1">
        <f>MONTH(FSC_Coupon6[[#This Row],[Service Date]])</f>
        <v>1</v>
      </c>
      <c r="M285" s="1">
        <f>YEAR(FSC_Coupon6[[#This Row],[Service Date]])</f>
        <v>1900</v>
      </c>
    </row>
    <row r="286" spans="1:13" x14ac:dyDescent="0.35">
      <c r="A286" s="72"/>
      <c r="B286" s="1"/>
      <c r="C286" s="1"/>
      <c r="D286" s="1"/>
      <c r="E286" s="1"/>
      <c r="F286" s="1"/>
      <c r="G286" s="1"/>
      <c r="H286" s="1"/>
      <c r="I286" s="73"/>
      <c r="J286" s="83"/>
      <c r="K286" s="1"/>
      <c r="L286" s="1">
        <f>MONTH(FSC_Coupon6[[#This Row],[Service Date]])</f>
        <v>1</v>
      </c>
      <c r="M286" s="1">
        <f>YEAR(FSC_Coupon6[[#This Row],[Service Date]])</f>
        <v>1900</v>
      </c>
    </row>
    <row r="287" spans="1:13" x14ac:dyDescent="0.35">
      <c r="A287" s="72"/>
      <c r="B287" s="1"/>
      <c r="C287" s="1"/>
      <c r="D287" s="1"/>
      <c r="E287" s="1"/>
      <c r="F287" s="1"/>
      <c r="G287" s="1"/>
      <c r="H287" s="1"/>
      <c r="I287" s="73"/>
      <c r="J287" s="83"/>
      <c r="K287" s="1"/>
      <c r="L287" s="1">
        <f>MONTH(FSC_Coupon6[[#This Row],[Service Date]])</f>
        <v>1</v>
      </c>
      <c r="M287" s="1">
        <f>YEAR(FSC_Coupon6[[#This Row],[Service Date]])</f>
        <v>1900</v>
      </c>
    </row>
    <row r="288" spans="1:13" x14ac:dyDescent="0.35">
      <c r="A288" s="72"/>
      <c r="B288" s="1"/>
      <c r="C288" s="1"/>
      <c r="D288" s="1"/>
      <c r="E288" s="1"/>
      <c r="F288" s="1"/>
      <c r="G288" s="1"/>
      <c r="H288" s="1"/>
      <c r="I288" s="73"/>
      <c r="J288" s="83"/>
      <c r="K288" s="1"/>
      <c r="L288" s="1">
        <f>MONTH(FSC_Coupon6[[#This Row],[Service Date]])</f>
        <v>1</v>
      </c>
      <c r="M288" s="1">
        <f>YEAR(FSC_Coupon6[[#This Row],[Service Date]])</f>
        <v>1900</v>
      </c>
    </row>
    <row r="289" spans="1:13" x14ac:dyDescent="0.35">
      <c r="A289" s="72"/>
      <c r="B289" s="1"/>
      <c r="C289" s="1"/>
      <c r="D289" s="1"/>
      <c r="E289" s="1"/>
      <c r="F289" s="1"/>
      <c r="G289" s="1"/>
      <c r="H289" s="1"/>
      <c r="I289" s="73"/>
      <c r="J289" s="83"/>
      <c r="K289" s="1"/>
      <c r="L289" s="1">
        <f>MONTH(FSC_Coupon6[[#This Row],[Service Date]])</f>
        <v>1</v>
      </c>
      <c r="M289" s="1">
        <f>YEAR(FSC_Coupon6[[#This Row],[Service Date]])</f>
        <v>1900</v>
      </c>
    </row>
    <row r="290" spans="1:13" x14ac:dyDescent="0.35">
      <c r="A290" s="72"/>
      <c r="B290" s="1"/>
      <c r="C290" s="1"/>
      <c r="D290" s="1"/>
      <c r="E290" s="1"/>
      <c r="F290" s="1"/>
      <c r="G290" s="1"/>
      <c r="H290" s="1"/>
      <c r="I290" s="73"/>
      <c r="J290" s="83"/>
      <c r="K290" s="1"/>
      <c r="L290" s="1">
        <f>MONTH(FSC_Coupon6[[#This Row],[Service Date]])</f>
        <v>1</v>
      </c>
      <c r="M290" s="1">
        <f>YEAR(FSC_Coupon6[[#This Row],[Service Date]])</f>
        <v>1900</v>
      </c>
    </row>
    <row r="291" spans="1:13" x14ac:dyDescent="0.35">
      <c r="A291" s="72"/>
      <c r="B291" s="1"/>
      <c r="C291" s="1"/>
      <c r="D291" s="1"/>
      <c r="E291" s="1"/>
      <c r="F291" s="1"/>
      <c r="G291" s="1"/>
      <c r="H291" s="1"/>
      <c r="I291" s="73"/>
      <c r="J291" s="83"/>
      <c r="K291" s="1"/>
      <c r="L291" s="1">
        <f>MONTH(FSC_Coupon6[[#This Row],[Service Date]])</f>
        <v>1</v>
      </c>
      <c r="M291" s="1">
        <f>YEAR(FSC_Coupon6[[#This Row],[Service Date]])</f>
        <v>1900</v>
      </c>
    </row>
    <row r="292" spans="1:13" x14ac:dyDescent="0.35">
      <c r="A292" s="72"/>
      <c r="B292" s="1"/>
      <c r="C292" s="1"/>
      <c r="D292" s="1"/>
      <c r="E292" s="1"/>
      <c r="F292" s="1"/>
      <c r="G292" s="1"/>
      <c r="H292" s="1"/>
      <c r="I292" s="73"/>
      <c r="J292" s="83"/>
      <c r="K292" s="1"/>
      <c r="L292" s="1">
        <f>MONTH(FSC_Coupon6[[#This Row],[Service Date]])</f>
        <v>1</v>
      </c>
      <c r="M292" s="1">
        <f>YEAR(FSC_Coupon6[[#This Row],[Service Date]])</f>
        <v>1900</v>
      </c>
    </row>
    <row r="293" spans="1:13" x14ac:dyDescent="0.35">
      <c r="A293" s="72"/>
      <c r="B293" s="1"/>
      <c r="C293" s="1"/>
      <c r="D293" s="1"/>
      <c r="E293" s="1"/>
      <c r="F293" s="1"/>
      <c r="G293" s="1"/>
      <c r="H293" s="1"/>
      <c r="I293" s="73"/>
      <c r="J293" s="83"/>
      <c r="K293" s="1"/>
      <c r="L293" s="1">
        <f>MONTH(FSC_Coupon6[[#This Row],[Service Date]])</f>
        <v>1</v>
      </c>
      <c r="M293" s="1">
        <f>YEAR(FSC_Coupon6[[#This Row],[Service Date]])</f>
        <v>1900</v>
      </c>
    </row>
    <row r="294" spans="1:13" x14ac:dyDescent="0.35">
      <c r="A294" s="72"/>
      <c r="B294" s="1"/>
      <c r="C294" s="1"/>
      <c r="D294" s="1"/>
      <c r="E294" s="1"/>
      <c r="F294" s="1"/>
      <c r="G294" s="1"/>
      <c r="H294" s="1"/>
      <c r="I294" s="73"/>
      <c r="J294" s="83"/>
      <c r="K294" s="1"/>
      <c r="L294" s="1">
        <f>MONTH(FSC_Coupon6[[#This Row],[Service Date]])</f>
        <v>1</v>
      </c>
      <c r="M294" s="1">
        <f>YEAR(FSC_Coupon6[[#This Row],[Service Date]])</f>
        <v>1900</v>
      </c>
    </row>
    <row r="295" spans="1:13" x14ac:dyDescent="0.35">
      <c r="A295" s="72"/>
      <c r="B295" s="1"/>
      <c r="C295" s="1"/>
      <c r="D295" s="1"/>
      <c r="E295" s="1"/>
      <c r="F295" s="1"/>
      <c r="G295" s="1"/>
      <c r="H295" s="1"/>
      <c r="I295" s="73"/>
      <c r="J295" s="83"/>
      <c r="K295" s="1"/>
      <c r="L295" s="1">
        <f>MONTH(FSC_Coupon6[[#This Row],[Service Date]])</f>
        <v>1</v>
      </c>
      <c r="M295" s="1">
        <f>YEAR(FSC_Coupon6[[#This Row],[Service Date]])</f>
        <v>1900</v>
      </c>
    </row>
    <row r="296" spans="1:13" x14ac:dyDescent="0.35">
      <c r="A296" s="72"/>
      <c r="B296" s="1"/>
      <c r="C296" s="1"/>
      <c r="D296" s="1"/>
      <c r="E296" s="1"/>
      <c r="F296" s="1"/>
      <c r="G296" s="1"/>
      <c r="H296" s="1"/>
      <c r="I296" s="73"/>
      <c r="J296" s="83"/>
      <c r="K296" s="1"/>
      <c r="L296" s="1">
        <f>MONTH(FSC_Coupon6[[#This Row],[Service Date]])</f>
        <v>1</v>
      </c>
      <c r="M296" s="1">
        <f>YEAR(FSC_Coupon6[[#This Row],[Service Date]])</f>
        <v>1900</v>
      </c>
    </row>
    <row r="297" spans="1:13" x14ac:dyDescent="0.35">
      <c r="A297" s="72"/>
      <c r="B297" s="1"/>
      <c r="C297" s="1"/>
      <c r="D297" s="1"/>
      <c r="E297" s="1"/>
      <c r="F297" s="1"/>
      <c r="G297" s="1"/>
      <c r="H297" s="1"/>
      <c r="I297" s="73"/>
      <c r="J297" s="83"/>
      <c r="K297" s="1"/>
      <c r="L297" s="1">
        <f>MONTH(FSC_Coupon6[[#This Row],[Service Date]])</f>
        <v>1</v>
      </c>
      <c r="M297" s="1">
        <f>YEAR(FSC_Coupon6[[#This Row],[Service Date]])</f>
        <v>1900</v>
      </c>
    </row>
    <row r="298" spans="1:13" x14ac:dyDescent="0.35">
      <c r="A298" s="72"/>
      <c r="B298" s="1"/>
      <c r="C298" s="1"/>
      <c r="D298" s="1"/>
      <c r="E298" s="1"/>
      <c r="F298" s="1"/>
      <c r="G298" s="1"/>
      <c r="H298" s="1"/>
      <c r="I298" s="73"/>
      <c r="J298" s="83"/>
      <c r="K298" s="1"/>
      <c r="L298" s="1">
        <f>MONTH(FSC_Coupon6[[#This Row],[Service Date]])</f>
        <v>1</v>
      </c>
      <c r="M298" s="1">
        <f>YEAR(FSC_Coupon6[[#This Row],[Service Date]])</f>
        <v>1900</v>
      </c>
    </row>
    <row r="299" spans="1:13" x14ac:dyDescent="0.35">
      <c r="A299" s="72"/>
      <c r="B299" s="1"/>
      <c r="C299" s="1"/>
      <c r="D299" s="1"/>
      <c r="E299" s="1"/>
      <c r="F299" s="1"/>
      <c r="G299" s="1"/>
      <c r="H299" s="1"/>
      <c r="I299" s="73"/>
      <c r="J299" s="83"/>
      <c r="K299" s="1"/>
      <c r="L299" s="1">
        <f>MONTH(FSC_Coupon6[[#This Row],[Service Date]])</f>
        <v>1</v>
      </c>
      <c r="M299" s="1">
        <f>YEAR(FSC_Coupon6[[#This Row],[Service Date]])</f>
        <v>1900</v>
      </c>
    </row>
    <row r="300" spans="1:13" x14ac:dyDescent="0.35">
      <c r="A300" s="72"/>
      <c r="B300" s="1"/>
      <c r="C300" s="1"/>
      <c r="D300" s="1"/>
      <c r="E300" s="1"/>
      <c r="F300" s="1"/>
      <c r="G300" s="1"/>
      <c r="H300" s="1"/>
      <c r="I300" s="73"/>
      <c r="J300" s="83"/>
      <c r="K300" s="1"/>
      <c r="L300" s="1">
        <f>MONTH(FSC_Coupon6[[#This Row],[Service Date]])</f>
        <v>1</v>
      </c>
      <c r="M300" s="1">
        <f>YEAR(FSC_Coupon6[[#This Row],[Service Date]])</f>
        <v>1900</v>
      </c>
    </row>
    <row r="301" spans="1:13" x14ac:dyDescent="0.35">
      <c r="A301" s="72"/>
      <c r="B301" s="1"/>
      <c r="C301" s="1"/>
      <c r="D301" s="1"/>
      <c r="E301" s="1"/>
      <c r="F301" s="1"/>
      <c r="G301" s="1"/>
      <c r="H301" s="1"/>
      <c r="I301" s="73"/>
      <c r="J301" s="83"/>
      <c r="K301" s="1"/>
      <c r="L301" s="1">
        <f>MONTH(FSC_Coupon6[[#This Row],[Service Date]])</f>
        <v>1</v>
      </c>
      <c r="M301" s="1">
        <f>YEAR(FSC_Coupon6[[#This Row],[Service Date]])</f>
        <v>1900</v>
      </c>
    </row>
    <row r="302" spans="1:13" x14ac:dyDescent="0.35">
      <c r="A302" s="72"/>
      <c r="B302" s="1"/>
      <c r="C302" s="1"/>
      <c r="D302" s="1"/>
      <c r="E302" s="1"/>
      <c r="F302" s="1"/>
      <c r="G302" s="1"/>
      <c r="H302" s="1"/>
      <c r="I302" s="73"/>
      <c r="J302" s="83"/>
      <c r="K302" s="1"/>
      <c r="L302" s="1">
        <f>MONTH(FSC_Coupon6[[#This Row],[Service Date]])</f>
        <v>1</v>
      </c>
      <c r="M302" s="1">
        <f>YEAR(FSC_Coupon6[[#This Row],[Service Date]])</f>
        <v>1900</v>
      </c>
    </row>
    <row r="303" spans="1:13" x14ac:dyDescent="0.35">
      <c r="A303" s="72"/>
      <c r="B303" s="1"/>
      <c r="C303" s="1"/>
      <c r="D303" s="1"/>
      <c r="E303" s="1"/>
      <c r="F303" s="1"/>
      <c r="G303" s="1"/>
      <c r="H303" s="1"/>
      <c r="I303" s="73"/>
      <c r="J303" s="83"/>
      <c r="K303" s="1"/>
      <c r="L303" s="1">
        <f>MONTH(FSC_Coupon6[[#This Row],[Service Date]])</f>
        <v>1</v>
      </c>
      <c r="M303" s="1">
        <f>YEAR(FSC_Coupon6[[#This Row],[Service Date]])</f>
        <v>1900</v>
      </c>
    </row>
    <row r="304" spans="1:13" x14ac:dyDescent="0.35">
      <c r="A304" s="72"/>
      <c r="B304" s="1"/>
      <c r="C304" s="1"/>
      <c r="D304" s="1"/>
      <c r="E304" s="1"/>
      <c r="F304" s="1"/>
      <c r="G304" s="1"/>
      <c r="H304" s="1"/>
      <c r="I304" s="73"/>
      <c r="J304" s="83"/>
      <c r="K304" s="1"/>
      <c r="L304" s="1">
        <f>MONTH(FSC_Coupon6[[#This Row],[Service Date]])</f>
        <v>1</v>
      </c>
      <c r="M304" s="1">
        <f>YEAR(FSC_Coupon6[[#This Row],[Service Date]])</f>
        <v>1900</v>
      </c>
    </row>
    <row r="305" spans="1:13" x14ac:dyDescent="0.35">
      <c r="A305" s="72"/>
      <c r="B305" s="1"/>
      <c r="C305" s="1"/>
      <c r="D305" s="1"/>
      <c r="E305" s="1"/>
      <c r="F305" s="1"/>
      <c r="G305" s="1"/>
      <c r="H305" s="1"/>
      <c r="I305" s="73"/>
      <c r="J305" s="83"/>
      <c r="K305" s="1"/>
      <c r="L305" s="1">
        <f>MONTH(FSC_Coupon6[[#This Row],[Service Date]])</f>
        <v>1</v>
      </c>
      <c r="M305" s="1">
        <f>YEAR(FSC_Coupon6[[#This Row],[Service Date]])</f>
        <v>1900</v>
      </c>
    </row>
    <row r="306" spans="1:13" x14ac:dyDescent="0.35">
      <c r="A306" s="72"/>
      <c r="B306" s="1"/>
      <c r="C306" s="1"/>
      <c r="D306" s="1"/>
      <c r="E306" s="1"/>
      <c r="F306" s="1"/>
      <c r="G306" s="1"/>
      <c r="H306" s="1"/>
      <c r="I306" s="73"/>
      <c r="J306" s="83"/>
      <c r="K306" s="1"/>
      <c r="L306" s="1">
        <f>MONTH(FSC_Coupon6[[#This Row],[Service Date]])</f>
        <v>1</v>
      </c>
      <c r="M306" s="1">
        <f>YEAR(FSC_Coupon6[[#This Row],[Service Date]])</f>
        <v>1900</v>
      </c>
    </row>
    <row r="307" spans="1:13" x14ac:dyDescent="0.35">
      <c r="A307" s="72"/>
      <c r="B307" s="1"/>
      <c r="C307" s="1"/>
      <c r="D307" s="1"/>
      <c r="E307" s="1"/>
      <c r="F307" s="1"/>
      <c r="G307" s="1"/>
      <c r="H307" s="1"/>
      <c r="I307" s="73"/>
      <c r="J307" s="83"/>
      <c r="K307" s="1"/>
      <c r="L307" s="1">
        <f>MONTH(FSC_Coupon6[[#This Row],[Service Date]])</f>
        <v>1</v>
      </c>
      <c r="M307" s="1">
        <f>YEAR(FSC_Coupon6[[#This Row],[Service Date]])</f>
        <v>1900</v>
      </c>
    </row>
    <row r="308" spans="1:13" x14ac:dyDescent="0.35">
      <c r="A308" s="72"/>
      <c r="B308" s="1"/>
      <c r="C308" s="1"/>
      <c r="D308" s="1"/>
      <c r="E308" s="1"/>
      <c r="F308" s="1"/>
      <c r="G308" s="1"/>
      <c r="H308" s="1"/>
      <c r="I308" s="73"/>
      <c r="J308" s="83"/>
      <c r="K308" s="1"/>
      <c r="L308" s="1">
        <f>MONTH(FSC_Coupon6[[#This Row],[Service Date]])</f>
        <v>1</v>
      </c>
      <c r="M308" s="1">
        <f>YEAR(FSC_Coupon6[[#This Row],[Service Date]])</f>
        <v>1900</v>
      </c>
    </row>
    <row r="309" spans="1:13" x14ac:dyDescent="0.35">
      <c r="A309" s="72"/>
      <c r="B309" s="1"/>
      <c r="C309" s="1"/>
      <c r="D309" s="1"/>
      <c r="E309" s="1"/>
      <c r="F309" s="1"/>
      <c r="G309" s="1"/>
      <c r="H309" s="1"/>
      <c r="I309" s="73"/>
      <c r="J309" s="83"/>
      <c r="K309" s="1"/>
      <c r="L309" s="1">
        <f>MONTH(FSC_Coupon6[[#This Row],[Service Date]])</f>
        <v>1</v>
      </c>
      <c r="M309" s="1">
        <f>YEAR(FSC_Coupon6[[#This Row],[Service Date]])</f>
        <v>1900</v>
      </c>
    </row>
    <row r="310" spans="1:13" x14ac:dyDescent="0.35">
      <c r="A310" s="72"/>
      <c r="B310" s="1"/>
      <c r="C310" s="1"/>
      <c r="D310" s="1"/>
      <c r="E310" s="1"/>
      <c r="F310" s="1"/>
      <c r="G310" s="1"/>
      <c r="H310" s="1"/>
      <c r="I310" s="73"/>
      <c r="J310" s="83"/>
      <c r="K310" s="1"/>
      <c r="L310" s="1">
        <f>MONTH(FSC_Coupon6[[#This Row],[Service Date]])</f>
        <v>1</v>
      </c>
      <c r="M310" s="1">
        <f>YEAR(FSC_Coupon6[[#This Row],[Service Date]])</f>
        <v>1900</v>
      </c>
    </row>
    <row r="311" spans="1:13" x14ac:dyDescent="0.35">
      <c r="A311" s="72"/>
      <c r="B311" s="1"/>
      <c r="C311" s="1"/>
      <c r="D311" s="1"/>
      <c r="E311" s="1"/>
      <c r="F311" s="1"/>
      <c r="G311" s="1"/>
      <c r="H311" s="1"/>
      <c r="I311" s="73"/>
      <c r="J311" s="83"/>
      <c r="K311" s="1"/>
      <c r="L311" s="1">
        <f>MONTH(FSC_Coupon6[[#This Row],[Service Date]])</f>
        <v>1</v>
      </c>
      <c r="M311" s="1">
        <f>YEAR(FSC_Coupon6[[#This Row],[Service Date]])</f>
        <v>1900</v>
      </c>
    </row>
    <row r="312" spans="1:13" x14ac:dyDescent="0.35">
      <c r="A312" s="72"/>
      <c r="B312" s="1"/>
      <c r="C312" s="1"/>
      <c r="D312" s="1"/>
      <c r="E312" s="1"/>
      <c r="F312" s="1"/>
      <c r="G312" s="1"/>
      <c r="H312" s="1"/>
      <c r="I312" s="73"/>
      <c r="J312" s="83"/>
      <c r="K312" s="1"/>
      <c r="L312" s="1">
        <f>MONTH(FSC_Coupon6[[#This Row],[Service Date]])</f>
        <v>1</v>
      </c>
      <c r="M312" s="1">
        <f>YEAR(FSC_Coupon6[[#This Row],[Service Date]])</f>
        <v>1900</v>
      </c>
    </row>
    <row r="313" spans="1:13" x14ac:dyDescent="0.35">
      <c r="A313" s="72"/>
      <c r="B313" s="1"/>
      <c r="C313" s="1"/>
      <c r="D313" s="1"/>
      <c r="E313" s="1"/>
      <c r="F313" s="1"/>
      <c r="G313" s="1"/>
      <c r="H313" s="1"/>
      <c r="I313" s="73"/>
      <c r="J313" s="83"/>
      <c r="K313" s="1"/>
      <c r="L313" s="1">
        <f>MONTH(FSC_Coupon6[[#This Row],[Service Date]])</f>
        <v>1</v>
      </c>
      <c r="M313" s="1">
        <f>YEAR(FSC_Coupon6[[#This Row],[Service Date]])</f>
        <v>1900</v>
      </c>
    </row>
    <row r="314" spans="1:13" x14ac:dyDescent="0.35">
      <c r="A314" s="72"/>
      <c r="B314" s="1"/>
      <c r="C314" s="1"/>
      <c r="D314" s="1"/>
      <c r="E314" s="1"/>
      <c r="F314" s="1"/>
      <c r="G314" s="1"/>
      <c r="H314" s="1"/>
      <c r="I314" s="73"/>
      <c r="J314" s="83"/>
      <c r="K314" s="1"/>
      <c r="L314" s="1">
        <f>MONTH(FSC_Coupon6[[#This Row],[Service Date]])</f>
        <v>1</v>
      </c>
      <c r="M314" s="1">
        <f>YEAR(FSC_Coupon6[[#This Row],[Service Date]])</f>
        <v>1900</v>
      </c>
    </row>
    <row r="315" spans="1:13" x14ac:dyDescent="0.35">
      <c r="A315" s="72"/>
      <c r="B315" s="1"/>
      <c r="C315" s="1"/>
      <c r="D315" s="1"/>
      <c r="E315" s="1"/>
      <c r="F315" s="1"/>
      <c r="G315" s="1"/>
      <c r="H315" s="1"/>
      <c r="I315" s="73"/>
      <c r="J315" s="83"/>
      <c r="K315" s="1"/>
      <c r="L315" s="1">
        <f>MONTH(FSC_Coupon6[[#This Row],[Service Date]])</f>
        <v>1</v>
      </c>
      <c r="M315" s="1">
        <f>YEAR(FSC_Coupon6[[#This Row],[Service Date]])</f>
        <v>1900</v>
      </c>
    </row>
    <row r="316" spans="1:13" x14ac:dyDescent="0.35">
      <c r="A316" s="72"/>
      <c r="B316" s="1"/>
      <c r="C316" s="1"/>
      <c r="D316" s="1"/>
      <c r="E316" s="1"/>
      <c r="F316" s="1"/>
      <c r="G316" s="1"/>
      <c r="H316" s="1"/>
      <c r="I316" s="73"/>
      <c r="J316" s="83"/>
      <c r="K316" s="1"/>
      <c r="L316" s="1">
        <f>MONTH(FSC_Coupon6[[#This Row],[Service Date]])</f>
        <v>1</v>
      </c>
      <c r="M316" s="1">
        <f>YEAR(FSC_Coupon6[[#This Row],[Service Date]])</f>
        <v>1900</v>
      </c>
    </row>
    <row r="317" spans="1:13" x14ac:dyDescent="0.35">
      <c r="A317" s="72"/>
      <c r="B317" s="1"/>
      <c r="C317" s="1"/>
      <c r="D317" s="1"/>
      <c r="E317" s="1"/>
      <c r="F317" s="1"/>
      <c r="G317" s="1"/>
      <c r="H317" s="1"/>
      <c r="I317" s="73"/>
      <c r="J317" s="83"/>
      <c r="K317" s="1"/>
      <c r="L317" s="1">
        <f>MONTH(FSC_Coupon6[[#This Row],[Service Date]])</f>
        <v>1</v>
      </c>
      <c r="M317" s="1">
        <f>YEAR(FSC_Coupon6[[#This Row],[Service Date]])</f>
        <v>1900</v>
      </c>
    </row>
    <row r="318" spans="1:13" x14ac:dyDescent="0.35">
      <c r="A318" s="72"/>
      <c r="B318" s="1"/>
      <c r="C318" s="1"/>
      <c r="D318" s="1"/>
      <c r="E318" s="1"/>
      <c r="F318" s="1"/>
      <c r="G318" s="1"/>
      <c r="H318" s="1"/>
      <c r="I318" s="73"/>
      <c r="J318" s="83"/>
      <c r="K318" s="1"/>
      <c r="L318" s="1">
        <f>MONTH(FSC_Coupon6[[#This Row],[Service Date]])</f>
        <v>1</v>
      </c>
      <c r="M318" s="1">
        <f>YEAR(FSC_Coupon6[[#This Row],[Service Date]])</f>
        <v>1900</v>
      </c>
    </row>
    <row r="319" spans="1:13" x14ac:dyDescent="0.35">
      <c r="A319" s="72"/>
      <c r="B319" s="1"/>
      <c r="C319" s="1"/>
      <c r="D319" s="1"/>
      <c r="E319" s="1"/>
      <c r="F319" s="1"/>
      <c r="G319" s="1"/>
      <c r="H319" s="1"/>
      <c r="I319" s="73"/>
      <c r="J319" s="83"/>
      <c r="K319" s="1"/>
      <c r="L319" s="1">
        <f>MONTH(FSC_Coupon6[[#This Row],[Service Date]])</f>
        <v>1</v>
      </c>
      <c r="M319" s="1">
        <f>YEAR(FSC_Coupon6[[#This Row],[Service Date]])</f>
        <v>1900</v>
      </c>
    </row>
    <row r="320" spans="1:13" x14ac:dyDescent="0.35">
      <c r="A320" s="72"/>
      <c r="B320" s="1"/>
      <c r="C320" s="1"/>
      <c r="D320" s="1"/>
      <c r="E320" s="1"/>
      <c r="F320" s="1"/>
      <c r="G320" s="1"/>
      <c r="H320" s="1"/>
      <c r="I320" s="73"/>
      <c r="J320" s="83"/>
      <c r="K320" s="1"/>
      <c r="L320" s="1">
        <f>MONTH(FSC_Coupon6[[#This Row],[Service Date]])</f>
        <v>1</v>
      </c>
      <c r="M320" s="1">
        <f>YEAR(FSC_Coupon6[[#This Row],[Service Date]])</f>
        <v>1900</v>
      </c>
    </row>
    <row r="321" spans="1:13" x14ac:dyDescent="0.35">
      <c r="A321" s="72"/>
      <c r="B321" s="1"/>
      <c r="C321" s="1"/>
      <c r="D321" s="1"/>
      <c r="E321" s="1"/>
      <c r="F321" s="1"/>
      <c r="G321" s="1"/>
      <c r="H321" s="1"/>
      <c r="I321" s="73"/>
      <c r="J321" s="83"/>
      <c r="K321" s="1"/>
      <c r="L321" s="1">
        <f>MONTH(FSC_Coupon6[[#This Row],[Service Date]])</f>
        <v>1</v>
      </c>
      <c r="M321" s="1">
        <f>YEAR(FSC_Coupon6[[#This Row],[Service Date]])</f>
        <v>1900</v>
      </c>
    </row>
    <row r="322" spans="1:13" x14ac:dyDescent="0.35">
      <c r="A322" s="72"/>
      <c r="B322" s="1"/>
      <c r="C322" s="1"/>
      <c r="D322" s="1"/>
      <c r="E322" s="1"/>
      <c r="F322" s="1"/>
      <c r="G322" s="1"/>
      <c r="H322" s="1"/>
      <c r="I322" s="73"/>
      <c r="J322" s="83"/>
      <c r="K322" s="1"/>
      <c r="L322" s="1">
        <f>MONTH(FSC_Coupon6[[#This Row],[Service Date]])</f>
        <v>1</v>
      </c>
      <c r="M322" s="1">
        <f>YEAR(FSC_Coupon6[[#This Row],[Service Date]])</f>
        <v>1900</v>
      </c>
    </row>
    <row r="323" spans="1:13" x14ac:dyDescent="0.35">
      <c r="A323" s="72"/>
      <c r="B323" s="1"/>
      <c r="C323" s="1"/>
      <c r="D323" s="1"/>
      <c r="E323" s="1"/>
      <c r="F323" s="1"/>
      <c r="G323" s="1"/>
      <c r="H323" s="1"/>
      <c r="I323" s="73"/>
      <c r="J323" s="83"/>
      <c r="K323" s="1"/>
      <c r="L323" s="1">
        <f>MONTH(FSC_Coupon6[[#This Row],[Service Date]])</f>
        <v>1</v>
      </c>
      <c r="M323" s="1">
        <f>YEAR(FSC_Coupon6[[#This Row],[Service Date]])</f>
        <v>1900</v>
      </c>
    </row>
    <row r="324" spans="1:13" x14ac:dyDescent="0.35">
      <c r="A324" s="72"/>
      <c r="B324" s="1"/>
      <c r="C324" s="1"/>
      <c r="D324" s="1"/>
      <c r="E324" s="1"/>
      <c r="F324" s="1"/>
      <c r="G324" s="1"/>
      <c r="H324" s="1"/>
      <c r="I324" s="73"/>
      <c r="J324" s="83"/>
      <c r="K324" s="1"/>
      <c r="L324" s="1">
        <f>MONTH(FSC_Coupon6[[#This Row],[Service Date]])</f>
        <v>1</v>
      </c>
      <c r="M324" s="1">
        <f>YEAR(FSC_Coupon6[[#This Row],[Service Date]])</f>
        <v>1900</v>
      </c>
    </row>
    <row r="325" spans="1:13" x14ac:dyDescent="0.35">
      <c r="A325" s="72"/>
      <c r="B325" s="1"/>
      <c r="C325" s="1"/>
      <c r="D325" s="1"/>
      <c r="E325" s="1"/>
      <c r="F325" s="1"/>
      <c r="G325" s="1"/>
      <c r="H325" s="1"/>
      <c r="I325" s="73"/>
      <c r="J325" s="83"/>
      <c r="K325" s="1"/>
      <c r="L325" s="1">
        <f>MONTH(FSC_Coupon6[[#This Row],[Service Date]])</f>
        <v>1</v>
      </c>
      <c r="M325" s="1">
        <f>YEAR(FSC_Coupon6[[#This Row],[Service Date]])</f>
        <v>1900</v>
      </c>
    </row>
    <row r="326" spans="1:13" x14ac:dyDescent="0.35">
      <c r="A326" s="72"/>
      <c r="B326" s="1"/>
      <c r="C326" s="1"/>
      <c r="D326" s="1"/>
      <c r="E326" s="1"/>
      <c r="F326" s="1"/>
      <c r="G326" s="1"/>
      <c r="H326" s="1"/>
      <c r="I326" s="73"/>
      <c r="J326" s="83"/>
      <c r="K326" s="1"/>
      <c r="L326" s="1">
        <f>MONTH(FSC_Coupon6[[#This Row],[Service Date]])</f>
        <v>1</v>
      </c>
      <c r="M326" s="1">
        <f>YEAR(FSC_Coupon6[[#This Row],[Service Date]])</f>
        <v>1900</v>
      </c>
    </row>
    <row r="327" spans="1:13" x14ac:dyDescent="0.35">
      <c r="A327" s="72"/>
      <c r="B327" s="1"/>
      <c r="C327" s="1"/>
      <c r="D327" s="1"/>
      <c r="E327" s="1"/>
      <c r="F327" s="1"/>
      <c r="G327" s="1"/>
      <c r="H327" s="1"/>
      <c r="I327" s="73"/>
      <c r="J327" s="83"/>
      <c r="K327" s="1"/>
      <c r="L327" s="1">
        <f>MONTH(FSC_Coupon6[[#This Row],[Service Date]])</f>
        <v>1</v>
      </c>
      <c r="M327" s="1">
        <f>YEAR(FSC_Coupon6[[#This Row],[Service Date]])</f>
        <v>1900</v>
      </c>
    </row>
    <row r="328" spans="1:13" x14ac:dyDescent="0.35">
      <c r="A328" s="72"/>
      <c r="B328" s="1"/>
      <c r="C328" s="1"/>
      <c r="D328" s="1"/>
      <c r="E328" s="1"/>
      <c r="F328" s="1"/>
      <c r="G328" s="1"/>
      <c r="H328" s="1"/>
      <c r="I328" s="73"/>
      <c r="J328" s="83"/>
      <c r="K328" s="1"/>
      <c r="L328" s="1">
        <f>MONTH(FSC_Coupon6[[#This Row],[Service Date]])</f>
        <v>1</v>
      </c>
      <c r="M328" s="1">
        <f>YEAR(FSC_Coupon6[[#This Row],[Service Date]])</f>
        <v>1900</v>
      </c>
    </row>
    <row r="329" spans="1:13" x14ac:dyDescent="0.35">
      <c r="A329" s="72"/>
      <c r="B329" s="1"/>
      <c r="C329" s="1"/>
      <c r="D329" s="1"/>
      <c r="E329" s="1"/>
      <c r="F329" s="1"/>
      <c r="G329" s="1"/>
      <c r="H329" s="1"/>
      <c r="I329" s="73"/>
      <c r="J329" s="83"/>
      <c r="K329" s="1"/>
      <c r="L329" s="1">
        <f>MONTH(FSC_Coupon6[[#This Row],[Service Date]])</f>
        <v>1</v>
      </c>
      <c r="M329" s="1">
        <f>YEAR(FSC_Coupon6[[#This Row],[Service Date]])</f>
        <v>1900</v>
      </c>
    </row>
    <row r="330" spans="1:13" x14ac:dyDescent="0.35">
      <c r="A330" s="72"/>
      <c r="B330" s="1"/>
      <c r="C330" s="1"/>
      <c r="D330" s="1"/>
      <c r="E330" s="1"/>
      <c r="F330" s="1"/>
      <c r="G330" s="1"/>
      <c r="H330" s="1"/>
      <c r="I330" s="73"/>
      <c r="J330" s="83"/>
      <c r="K330" s="1"/>
      <c r="L330" s="1">
        <f>MONTH(FSC_Coupon6[[#This Row],[Service Date]])</f>
        <v>1</v>
      </c>
      <c r="M330" s="1">
        <f>YEAR(FSC_Coupon6[[#This Row],[Service Date]])</f>
        <v>1900</v>
      </c>
    </row>
    <row r="331" spans="1:13" x14ac:dyDescent="0.35">
      <c r="A331" s="72"/>
      <c r="B331" s="1"/>
      <c r="C331" s="1"/>
      <c r="D331" s="1"/>
      <c r="E331" s="1"/>
      <c r="F331" s="1"/>
      <c r="G331" s="1"/>
      <c r="H331" s="1"/>
      <c r="I331" s="73"/>
      <c r="J331" s="83"/>
      <c r="K331" s="1"/>
      <c r="L331" s="1">
        <f>MONTH(FSC_Coupon6[[#This Row],[Service Date]])</f>
        <v>1</v>
      </c>
      <c r="M331" s="1">
        <f>YEAR(FSC_Coupon6[[#This Row],[Service Date]])</f>
        <v>1900</v>
      </c>
    </row>
    <row r="332" spans="1:13" x14ac:dyDescent="0.35">
      <c r="A332" s="72"/>
      <c r="B332" s="1"/>
      <c r="C332" s="1"/>
      <c r="D332" s="1"/>
      <c r="E332" s="1"/>
      <c r="F332" s="1"/>
      <c r="G332" s="1"/>
      <c r="H332" s="1"/>
      <c r="I332" s="73"/>
      <c r="J332" s="83"/>
      <c r="K332" s="1"/>
      <c r="L332" s="1">
        <f>MONTH(FSC_Coupon6[[#This Row],[Service Date]])</f>
        <v>1</v>
      </c>
      <c r="M332" s="1">
        <f>YEAR(FSC_Coupon6[[#This Row],[Service Date]])</f>
        <v>1900</v>
      </c>
    </row>
    <row r="333" spans="1:13" x14ac:dyDescent="0.35">
      <c r="A333" s="72"/>
      <c r="B333" s="1"/>
      <c r="C333" s="1"/>
      <c r="D333" s="1"/>
      <c r="E333" s="1"/>
      <c r="F333" s="1"/>
      <c r="G333" s="1"/>
      <c r="H333" s="1"/>
      <c r="I333" s="73"/>
      <c r="J333" s="83"/>
      <c r="K333" s="1"/>
      <c r="L333" s="1">
        <f>MONTH(FSC_Coupon6[[#This Row],[Service Date]])</f>
        <v>1</v>
      </c>
      <c r="M333" s="1">
        <f>YEAR(FSC_Coupon6[[#This Row],[Service Date]])</f>
        <v>1900</v>
      </c>
    </row>
    <row r="334" spans="1:13" x14ac:dyDescent="0.35">
      <c r="A334" s="72"/>
      <c r="B334" s="1"/>
      <c r="C334" s="1"/>
      <c r="D334" s="1"/>
      <c r="E334" s="1"/>
      <c r="F334" s="1"/>
      <c r="G334" s="1"/>
      <c r="H334" s="1"/>
      <c r="I334" s="73"/>
      <c r="J334" s="83"/>
      <c r="K334" s="1"/>
      <c r="L334" s="1">
        <f>MONTH(FSC_Coupon6[[#This Row],[Service Date]])</f>
        <v>1</v>
      </c>
      <c r="M334" s="1">
        <f>YEAR(FSC_Coupon6[[#This Row],[Service Date]])</f>
        <v>1900</v>
      </c>
    </row>
    <row r="335" spans="1:13" x14ac:dyDescent="0.35">
      <c r="A335" s="72"/>
      <c r="B335" s="1"/>
      <c r="C335" s="1"/>
      <c r="D335" s="1"/>
      <c r="E335" s="1"/>
      <c r="F335" s="1"/>
      <c r="G335" s="1"/>
      <c r="H335" s="1"/>
      <c r="I335" s="73"/>
      <c r="J335" s="83"/>
      <c r="K335" s="1"/>
      <c r="L335" s="1">
        <f>MONTH(FSC_Coupon6[[#This Row],[Service Date]])</f>
        <v>1</v>
      </c>
      <c r="M335" s="1">
        <f>YEAR(FSC_Coupon6[[#This Row],[Service Date]])</f>
        <v>1900</v>
      </c>
    </row>
    <row r="336" spans="1:13" x14ac:dyDescent="0.35">
      <c r="A336" s="72"/>
      <c r="B336" s="1"/>
      <c r="C336" s="1"/>
      <c r="D336" s="1"/>
      <c r="E336" s="1"/>
      <c r="F336" s="1"/>
      <c r="G336" s="1"/>
      <c r="H336" s="1"/>
      <c r="I336" s="73"/>
      <c r="J336" s="83"/>
      <c r="K336" s="1"/>
      <c r="L336" s="1">
        <f>MONTH(FSC_Coupon6[[#This Row],[Service Date]])</f>
        <v>1</v>
      </c>
      <c r="M336" s="1">
        <f>YEAR(FSC_Coupon6[[#This Row],[Service Date]])</f>
        <v>1900</v>
      </c>
    </row>
    <row r="337" spans="1:13" x14ac:dyDescent="0.35">
      <c r="A337" s="72"/>
      <c r="B337" s="1"/>
      <c r="C337" s="1"/>
      <c r="D337" s="1"/>
      <c r="E337" s="1"/>
      <c r="F337" s="1"/>
      <c r="G337" s="1"/>
      <c r="H337" s="1"/>
      <c r="I337" s="73"/>
      <c r="J337" s="83"/>
      <c r="K337" s="1"/>
      <c r="L337" s="1">
        <f>MONTH(FSC_Coupon6[[#This Row],[Service Date]])</f>
        <v>1</v>
      </c>
      <c r="M337" s="1">
        <f>YEAR(FSC_Coupon6[[#This Row],[Service Date]])</f>
        <v>1900</v>
      </c>
    </row>
    <row r="338" spans="1:13" x14ac:dyDescent="0.35">
      <c r="A338" s="72"/>
      <c r="B338" s="1"/>
      <c r="C338" s="1"/>
      <c r="D338" s="1"/>
      <c r="E338" s="1"/>
      <c r="F338" s="1"/>
      <c r="G338" s="1"/>
      <c r="H338" s="1"/>
      <c r="I338" s="73"/>
      <c r="J338" s="83"/>
      <c r="K338" s="1"/>
      <c r="L338" s="1">
        <f>MONTH(FSC_Coupon6[[#This Row],[Service Date]])</f>
        <v>1</v>
      </c>
      <c r="M338" s="1">
        <f>YEAR(FSC_Coupon6[[#This Row],[Service Date]])</f>
        <v>1900</v>
      </c>
    </row>
    <row r="339" spans="1:13" x14ac:dyDescent="0.35">
      <c r="A339" s="72"/>
      <c r="B339" s="1"/>
      <c r="C339" s="1"/>
      <c r="D339" s="1"/>
      <c r="E339" s="1"/>
      <c r="F339" s="1"/>
      <c r="G339" s="1"/>
      <c r="H339" s="1"/>
      <c r="I339" s="73"/>
      <c r="J339" s="83"/>
      <c r="K339" s="1"/>
      <c r="L339" s="1">
        <f>MONTH(FSC_Coupon6[[#This Row],[Service Date]])</f>
        <v>1</v>
      </c>
      <c r="M339" s="1">
        <f>YEAR(FSC_Coupon6[[#This Row],[Service Date]])</f>
        <v>1900</v>
      </c>
    </row>
    <row r="340" spans="1:13" x14ac:dyDescent="0.35">
      <c r="A340" s="72"/>
      <c r="B340" s="1"/>
      <c r="C340" s="1"/>
      <c r="D340" s="1"/>
      <c r="E340" s="1"/>
      <c r="F340" s="1"/>
      <c r="G340" s="1"/>
      <c r="H340" s="1"/>
      <c r="I340" s="73"/>
      <c r="J340" s="83"/>
      <c r="K340" s="1"/>
      <c r="L340" s="1">
        <f>MONTH(FSC_Coupon6[[#This Row],[Service Date]])</f>
        <v>1</v>
      </c>
      <c r="M340" s="1">
        <f>YEAR(FSC_Coupon6[[#This Row],[Service Date]])</f>
        <v>1900</v>
      </c>
    </row>
    <row r="341" spans="1:13" x14ac:dyDescent="0.35">
      <c r="A341" s="72"/>
      <c r="B341" s="1"/>
      <c r="C341" s="1"/>
      <c r="D341" s="1"/>
      <c r="E341" s="1"/>
      <c r="F341" s="1"/>
      <c r="G341" s="1"/>
      <c r="H341" s="1"/>
      <c r="I341" s="73"/>
      <c r="J341" s="83"/>
      <c r="K341" s="1"/>
      <c r="L341" s="1">
        <f>MONTH(FSC_Coupon6[[#This Row],[Service Date]])</f>
        <v>1</v>
      </c>
      <c r="M341" s="1">
        <f>YEAR(FSC_Coupon6[[#This Row],[Service Date]])</f>
        <v>1900</v>
      </c>
    </row>
    <row r="342" spans="1:13" x14ac:dyDescent="0.35">
      <c r="A342" s="72"/>
      <c r="B342" s="1"/>
      <c r="C342" s="1"/>
      <c r="D342" s="1"/>
      <c r="E342" s="1"/>
      <c r="F342" s="1"/>
      <c r="G342" s="1"/>
      <c r="H342" s="1"/>
      <c r="I342" s="73"/>
      <c r="J342" s="83"/>
      <c r="K342" s="1"/>
      <c r="L342" s="1">
        <f>MONTH(FSC_Coupon6[[#This Row],[Service Date]])</f>
        <v>1</v>
      </c>
      <c r="M342" s="1">
        <f>YEAR(FSC_Coupon6[[#This Row],[Service Date]])</f>
        <v>1900</v>
      </c>
    </row>
    <row r="343" spans="1:13" x14ac:dyDescent="0.35">
      <c r="A343" s="72"/>
      <c r="B343" s="1"/>
      <c r="C343" s="1"/>
      <c r="D343" s="1"/>
      <c r="E343" s="1"/>
      <c r="F343" s="1"/>
      <c r="G343" s="1"/>
      <c r="H343" s="1"/>
      <c r="I343" s="73"/>
      <c r="J343" s="83"/>
      <c r="K343" s="1"/>
      <c r="L343" s="1">
        <f>MONTH(FSC_Coupon6[[#This Row],[Service Date]])</f>
        <v>1</v>
      </c>
      <c r="M343" s="1">
        <f>YEAR(FSC_Coupon6[[#This Row],[Service Date]])</f>
        <v>1900</v>
      </c>
    </row>
    <row r="344" spans="1:13" x14ac:dyDescent="0.35">
      <c r="A344" s="72"/>
      <c r="B344" s="1"/>
      <c r="C344" s="1"/>
      <c r="D344" s="1"/>
      <c r="E344" s="1"/>
      <c r="F344" s="1"/>
      <c r="G344" s="1"/>
      <c r="H344" s="1"/>
      <c r="I344" s="73"/>
      <c r="J344" s="83"/>
      <c r="K344" s="1"/>
      <c r="L344" s="1">
        <f>MONTH(FSC_Coupon6[[#This Row],[Service Date]])</f>
        <v>1</v>
      </c>
      <c r="M344" s="1">
        <f>YEAR(FSC_Coupon6[[#This Row],[Service Date]])</f>
        <v>1900</v>
      </c>
    </row>
    <row r="345" spans="1:13" x14ac:dyDescent="0.35">
      <c r="A345" s="72"/>
      <c r="B345" s="1"/>
      <c r="C345" s="1"/>
      <c r="D345" s="1"/>
      <c r="E345" s="1"/>
      <c r="F345" s="1"/>
      <c r="G345" s="1"/>
      <c r="H345" s="1"/>
      <c r="I345" s="73"/>
      <c r="J345" s="83"/>
      <c r="K345" s="1"/>
      <c r="L345" s="1">
        <f>MONTH(FSC_Coupon6[[#This Row],[Service Date]])</f>
        <v>1</v>
      </c>
      <c r="M345" s="1">
        <f>YEAR(FSC_Coupon6[[#This Row],[Service Date]])</f>
        <v>1900</v>
      </c>
    </row>
    <row r="346" spans="1:13" x14ac:dyDescent="0.35">
      <c r="A346" s="72"/>
      <c r="B346" s="1"/>
      <c r="C346" s="1"/>
      <c r="D346" s="1"/>
      <c r="E346" s="1"/>
      <c r="F346" s="1"/>
      <c r="G346" s="1"/>
      <c r="H346" s="1"/>
      <c r="I346" s="73"/>
      <c r="J346" s="83"/>
      <c r="K346" s="1"/>
      <c r="L346" s="1">
        <f>MONTH(FSC_Coupon6[[#This Row],[Service Date]])</f>
        <v>1</v>
      </c>
      <c r="M346" s="1">
        <f>YEAR(FSC_Coupon6[[#This Row],[Service Date]])</f>
        <v>1900</v>
      </c>
    </row>
    <row r="347" spans="1:13" x14ac:dyDescent="0.35">
      <c r="A347" s="72"/>
      <c r="B347" s="1"/>
      <c r="C347" s="1"/>
      <c r="D347" s="1"/>
      <c r="E347" s="1"/>
      <c r="F347" s="1"/>
      <c r="G347" s="1"/>
      <c r="H347" s="1"/>
      <c r="I347" s="73"/>
      <c r="J347" s="83"/>
      <c r="K347" s="1"/>
      <c r="L347" s="1">
        <f>MONTH(FSC_Coupon6[[#This Row],[Service Date]])</f>
        <v>1</v>
      </c>
      <c r="M347" s="1">
        <f>YEAR(FSC_Coupon6[[#This Row],[Service Date]])</f>
        <v>1900</v>
      </c>
    </row>
    <row r="348" spans="1:13" x14ac:dyDescent="0.35">
      <c r="A348" s="72"/>
      <c r="B348" s="1"/>
      <c r="C348" s="1"/>
      <c r="D348" s="1"/>
      <c r="E348" s="1"/>
      <c r="F348" s="1"/>
      <c r="G348" s="1"/>
      <c r="H348" s="1"/>
      <c r="I348" s="73"/>
      <c r="J348" s="83"/>
      <c r="K348" s="1"/>
      <c r="L348" s="1">
        <f>MONTH(FSC_Coupon6[[#This Row],[Service Date]])</f>
        <v>1</v>
      </c>
      <c r="M348" s="1">
        <f>YEAR(FSC_Coupon6[[#This Row],[Service Date]])</f>
        <v>1900</v>
      </c>
    </row>
    <row r="349" spans="1:13" x14ac:dyDescent="0.35">
      <c r="A349" s="72"/>
      <c r="B349" s="1"/>
      <c r="C349" s="1"/>
      <c r="D349" s="1"/>
      <c r="E349" s="1"/>
      <c r="F349" s="1"/>
      <c r="G349" s="1"/>
      <c r="H349" s="1"/>
      <c r="I349" s="73"/>
      <c r="J349" s="83"/>
      <c r="K349" s="1"/>
      <c r="L349" s="1">
        <f>MONTH(FSC_Coupon6[[#This Row],[Service Date]])</f>
        <v>1</v>
      </c>
      <c r="M349" s="1">
        <f>YEAR(FSC_Coupon6[[#This Row],[Service Date]])</f>
        <v>1900</v>
      </c>
    </row>
    <row r="350" spans="1:13" x14ac:dyDescent="0.35">
      <c r="A350" s="72"/>
      <c r="B350" s="1"/>
      <c r="C350" s="1"/>
      <c r="D350" s="1"/>
      <c r="E350" s="1"/>
      <c r="F350" s="1"/>
      <c r="G350" s="1"/>
      <c r="H350" s="1"/>
      <c r="I350" s="73"/>
      <c r="J350" s="83"/>
      <c r="K350" s="1"/>
      <c r="L350" s="1">
        <f>MONTH(FSC_Coupon6[[#This Row],[Service Date]])</f>
        <v>1</v>
      </c>
      <c r="M350" s="1">
        <f>YEAR(FSC_Coupon6[[#This Row],[Service Date]])</f>
        <v>1900</v>
      </c>
    </row>
    <row r="351" spans="1:13" x14ac:dyDescent="0.35">
      <c r="A351" s="72"/>
      <c r="B351" s="1"/>
      <c r="C351" s="1"/>
      <c r="D351" s="1"/>
      <c r="E351" s="1"/>
      <c r="F351" s="1"/>
      <c r="G351" s="1"/>
      <c r="H351" s="1"/>
      <c r="I351" s="73"/>
      <c r="J351" s="83"/>
      <c r="K351" s="1"/>
      <c r="L351" s="1">
        <f>MONTH(FSC_Coupon6[[#This Row],[Service Date]])</f>
        <v>1</v>
      </c>
      <c r="M351" s="1">
        <f>YEAR(FSC_Coupon6[[#This Row],[Service Date]])</f>
        <v>1900</v>
      </c>
    </row>
    <row r="352" spans="1:13" x14ac:dyDescent="0.35">
      <c r="A352" s="72"/>
      <c r="B352" s="1"/>
      <c r="C352" s="1"/>
      <c r="D352" s="1"/>
      <c r="E352" s="1"/>
      <c r="F352" s="1"/>
      <c r="G352" s="1"/>
      <c r="H352" s="1"/>
      <c r="I352" s="73"/>
      <c r="J352" s="83"/>
      <c r="K352" s="1"/>
      <c r="L352" s="1">
        <f>MONTH(FSC_Coupon6[[#This Row],[Service Date]])</f>
        <v>1</v>
      </c>
      <c r="M352" s="1">
        <f>YEAR(FSC_Coupon6[[#This Row],[Service Date]])</f>
        <v>1900</v>
      </c>
    </row>
    <row r="353" spans="1:13" x14ac:dyDescent="0.35">
      <c r="A353" s="72"/>
      <c r="B353" s="1"/>
      <c r="C353" s="1"/>
      <c r="D353" s="1"/>
      <c r="E353" s="1"/>
      <c r="F353" s="1"/>
      <c r="G353" s="1"/>
      <c r="H353" s="1"/>
      <c r="I353" s="73"/>
      <c r="J353" s="83"/>
      <c r="K353" s="1"/>
      <c r="L353" s="1">
        <f>MONTH(FSC_Coupon6[[#This Row],[Service Date]])</f>
        <v>1</v>
      </c>
      <c r="M353" s="1">
        <f>YEAR(FSC_Coupon6[[#This Row],[Service Date]])</f>
        <v>1900</v>
      </c>
    </row>
    <row r="354" spans="1:13" x14ac:dyDescent="0.35">
      <c r="A354" s="72"/>
      <c r="B354" s="1"/>
      <c r="C354" s="1"/>
      <c r="D354" s="1"/>
      <c r="E354" s="1"/>
      <c r="F354" s="1"/>
      <c r="G354" s="1"/>
      <c r="H354" s="1"/>
      <c r="I354" s="73"/>
      <c r="J354" s="83"/>
      <c r="K354" s="1"/>
      <c r="L354" s="1">
        <f>MONTH(FSC_Coupon6[[#This Row],[Service Date]])</f>
        <v>1</v>
      </c>
      <c r="M354" s="1">
        <f>YEAR(FSC_Coupon6[[#This Row],[Service Date]])</f>
        <v>1900</v>
      </c>
    </row>
    <row r="355" spans="1:13" x14ac:dyDescent="0.35">
      <c r="A355" s="72"/>
      <c r="B355" s="1"/>
      <c r="C355" s="1"/>
      <c r="D355" s="1"/>
      <c r="E355" s="1"/>
      <c r="F355" s="1"/>
      <c r="G355" s="1"/>
      <c r="H355" s="1"/>
      <c r="I355" s="73"/>
      <c r="J355" s="83"/>
      <c r="K355" s="1"/>
      <c r="L355" s="1">
        <f>MONTH(FSC_Coupon6[[#This Row],[Service Date]])</f>
        <v>1</v>
      </c>
      <c r="M355" s="1">
        <f>YEAR(FSC_Coupon6[[#This Row],[Service Date]])</f>
        <v>1900</v>
      </c>
    </row>
    <row r="356" spans="1:13" x14ac:dyDescent="0.35">
      <c r="A356" s="72"/>
      <c r="B356" s="1"/>
      <c r="C356" s="1"/>
      <c r="D356" s="1"/>
      <c r="E356" s="1"/>
      <c r="F356" s="1"/>
      <c r="G356" s="1"/>
      <c r="H356" s="1"/>
      <c r="I356" s="73"/>
      <c r="J356" s="83"/>
      <c r="K356" s="1"/>
      <c r="L356" s="1">
        <f>MONTH(FSC_Coupon6[[#This Row],[Service Date]])</f>
        <v>1</v>
      </c>
      <c r="M356" s="1">
        <f>YEAR(FSC_Coupon6[[#This Row],[Service Date]])</f>
        <v>1900</v>
      </c>
    </row>
    <row r="357" spans="1:13" x14ac:dyDescent="0.35">
      <c r="A357" s="72"/>
      <c r="B357" s="1"/>
      <c r="C357" s="1"/>
      <c r="D357" s="1"/>
      <c r="E357" s="1"/>
      <c r="F357" s="1"/>
      <c r="G357" s="1"/>
      <c r="H357" s="1"/>
      <c r="I357" s="73"/>
      <c r="J357" s="83"/>
      <c r="K357" s="1"/>
      <c r="L357" s="1">
        <f>MONTH(FSC_Coupon6[[#This Row],[Service Date]])</f>
        <v>1</v>
      </c>
      <c r="M357" s="1">
        <f>YEAR(FSC_Coupon6[[#This Row],[Service Date]])</f>
        <v>1900</v>
      </c>
    </row>
    <row r="358" spans="1:13" x14ac:dyDescent="0.35">
      <c r="A358" s="72"/>
      <c r="B358" s="1"/>
      <c r="C358" s="1"/>
      <c r="D358" s="1"/>
      <c r="E358" s="1"/>
      <c r="F358" s="1"/>
      <c r="G358" s="1"/>
      <c r="H358" s="1"/>
      <c r="I358" s="73"/>
      <c r="J358" s="83"/>
      <c r="K358" s="1"/>
      <c r="L358" s="1">
        <f>MONTH(FSC_Coupon6[[#This Row],[Service Date]])</f>
        <v>1</v>
      </c>
      <c r="M358" s="1">
        <f>YEAR(FSC_Coupon6[[#This Row],[Service Date]])</f>
        <v>1900</v>
      </c>
    </row>
    <row r="359" spans="1:13" x14ac:dyDescent="0.35">
      <c r="A359" s="72"/>
      <c r="B359" s="1"/>
      <c r="C359" s="1"/>
      <c r="D359" s="1"/>
      <c r="E359" s="1"/>
      <c r="F359" s="1"/>
      <c r="G359" s="1"/>
      <c r="H359" s="1"/>
      <c r="I359" s="73"/>
      <c r="J359" s="83"/>
      <c r="K359" s="1"/>
      <c r="L359" s="1">
        <f>MONTH(FSC_Coupon6[[#This Row],[Service Date]])</f>
        <v>1</v>
      </c>
      <c r="M359" s="1">
        <f>YEAR(FSC_Coupon6[[#This Row],[Service Date]])</f>
        <v>1900</v>
      </c>
    </row>
    <row r="360" spans="1:13" x14ac:dyDescent="0.35">
      <c r="A360" s="72"/>
      <c r="B360" s="1"/>
      <c r="C360" s="1"/>
      <c r="D360" s="1"/>
      <c r="E360" s="1"/>
      <c r="F360" s="1"/>
      <c r="G360" s="1"/>
      <c r="H360" s="1"/>
      <c r="I360" s="73"/>
      <c r="J360" s="83"/>
      <c r="K360" s="1"/>
      <c r="L360" s="1">
        <f>MONTH(FSC_Coupon6[[#This Row],[Service Date]])</f>
        <v>1</v>
      </c>
      <c r="M360" s="1">
        <f>YEAR(FSC_Coupon6[[#This Row],[Service Date]])</f>
        <v>1900</v>
      </c>
    </row>
    <row r="361" spans="1:13" x14ac:dyDescent="0.35">
      <c r="A361" s="72"/>
      <c r="B361" s="1"/>
      <c r="C361" s="1"/>
      <c r="D361" s="1"/>
      <c r="E361" s="1"/>
      <c r="F361" s="1"/>
      <c r="G361" s="1"/>
      <c r="H361" s="1"/>
      <c r="I361" s="73"/>
      <c r="J361" s="83"/>
      <c r="K361" s="1"/>
      <c r="L361" s="1">
        <f>MONTH(FSC_Coupon6[[#This Row],[Service Date]])</f>
        <v>1</v>
      </c>
      <c r="M361" s="1">
        <f>YEAR(FSC_Coupon6[[#This Row],[Service Date]])</f>
        <v>1900</v>
      </c>
    </row>
    <row r="362" spans="1:13" x14ac:dyDescent="0.35">
      <c r="A362" s="72"/>
      <c r="B362" s="1"/>
      <c r="C362" s="1"/>
      <c r="D362" s="1"/>
      <c r="E362" s="1"/>
      <c r="F362" s="1"/>
      <c r="G362" s="1"/>
      <c r="H362" s="1"/>
      <c r="I362" s="73"/>
      <c r="J362" s="83"/>
      <c r="K362" s="1"/>
      <c r="L362" s="1">
        <f>MONTH(FSC_Coupon6[[#This Row],[Service Date]])</f>
        <v>1</v>
      </c>
      <c r="M362" s="1">
        <f>YEAR(FSC_Coupon6[[#This Row],[Service Date]])</f>
        <v>1900</v>
      </c>
    </row>
    <row r="363" spans="1:13" x14ac:dyDescent="0.35">
      <c r="A363" s="72"/>
      <c r="B363" s="1"/>
      <c r="C363" s="1"/>
      <c r="D363" s="1"/>
      <c r="E363" s="1"/>
      <c r="F363" s="1"/>
      <c r="G363" s="1"/>
      <c r="H363" s="1"/>
      <c r="I363" s="73"/>
      <c r="J363" s="83"/>
      <c r="K363" s="1"/>
      <c r="L363" s="1">
        <f>MONTH(FSC_Coupon6[[#This Row],[Service Date]])</f>
        <v>1</v>
      </c>
      <c r="M363" s="1">
        <f>YEAR(FSC_Coupon6[[#This Row],[Service Date]])</f>
        <v>1900</v>
      </c>
    </row>
    <row r="364" spans="1:13" x14ac:dyDescent="0.35">
      <c r="A364" s="72"/>
      <c r="B364" s="1"/>
      <c r="C364" s="1"/>
      <c r="D364" s="1"/>
      <c r="E364" s="1"/>
      <c r="F364" s="1"/>
      <c r="G364" s="1"/>
      <c r="H364" s="1"/>
      <c r="I364" s="73"/>
      <c r="J364" s="83"/>
      <c r="K364" s="1"/>
      <c r="L364" s="1">
        <f>MONTH(FSC_Coupon6[[#This Row],[Service Date]])</f>
        <v>1</v>
      </c>
      <c r="M364" s="1">
        <f>YEAR(FSC_Coupon6[[#This Row],[Service Date]])</f>
        <v>1900</v>
      </c>
    </row>
    <row r="365" spans="1:13" x14ac:dyDescent="0.35">
      <c r="A365" s="72"/>
      <c r="B365" s="1"/>
      <c r="C365" s="1"/>
      <c r="D365" s="1"/>
      <c r="E365" s="1"/>
      <c r="F365" s="1"/>
      <c r="G365" s="1"/>
      <c r="H365" s="1"/>
      <c r="I365" s="73"/>
      <c r="J365" s="83"/>
      <c r="K365" s="1"/>
      <c r="L365" s="1">
        <f>MONTH(FSC_Coupon6[[#This Row],[Service Date]])</f>
        <v>1</v>
      </c>
      <c r="M365" s="1">
        <f>YEAR(FSC_Coupon6[[#This Row],[Service Date]])</f>
        <v>1900</v>
      </c>
    </row>
    <row r="366" spans="1:13" x14ac:dyDescent="0.35">
      <c r="A366" s="72"/>
      <c r="B366" s="1"/>
      <c r="C366" s="1"/>
      <c r="D366" s="1"/>
      <c r="E366" s="1"/>
      <c r="F366" s="1"/>
      <c r="G366" s="1"/>
      <c r="H366" s="1"/>
      <c r="I366" s="73"/>
      <c r="J366" s="83"/>
      <c r="K366" s="1"/>
      <c r="L366" s="1">
        <f>MONTH(FSC_Coupon6[[#This Row],[Service Date]])</f>
        <v>1</v>
      </c>
      <c r="M366" s="1">
        <f>YEAR(FSC_Coupon6[[#This Row],[Service Date]])</f>
        <v>1900</v>
      </c>
    </row>
    <row r="367" spans="1:13" x14ac:dyDescent="0.35">
      <c r="A367" s="72"/>
      <c r="B367" s="1"/>
      <c r="C367" s="1"/>
      <c r="D367" s="1"/>
      <c r="E367" s="1"/>
      <c r="F367" s="1"/>
      <c r="G367" s="1"/>
      <c r="H367" s="1"/>
      <c r="I367" s="73"/>
      <c r="J367" s="83"/>
      <c r="K367" s="1"/>
      <c r="L367" s="1">
        <f>MONTH(FSC_Coupon6[[#This Row],[Service Date]])</f>
        <v>1</v>
      </c>
      <c r="M367" s="1">
        <f>YEAR(FSC_Coupon6[[#This Row],[Service Date]])</f>
        <v>1900</v>
      </c>
    </row>
    <row r="368" spans="1:13" x14ac:dyDescent="0.35">
      <c r="A368" s="72"/>
      <c r="B368" s="1"/>
      <c r="C368" s="1"/>
      <c r="D368" s="1"/>
      <c r="E368" s="1"/>
      <c r="F368" s="1"/>
      <c r="G368" s="1"/>
      <c r="H368" s="1"/>
      <c r="I368" s="73"/>
      <c r="J368" s="83"/>
      <c r="K368" s="1"/>
      <c r="L368" s="1">
        <f>MONTH(FSC_Coupon6[[#This Row],[Service Date]])</f>
        <v>1</v>
      </c>
      <c r="M368" s="1">
        <f>YEAR(FSC_Coupon6[[#This Row],[Service Date]])</f>
        <v>1900</v>
      </c>
    </row>
    <row r="369" spans="1:13" x14ac:dyDescent="0.35">
      <c r="A369" s="72"/>
      <c r="B369" s="1"/>
      <c r="C369" s="1"/>
      <c r="D369" s="1"/>
      <c r="E369" s="1"/>
      <c r="F369" s="1"/>
      <c r="G369" s="1"/>
      <c r="H369" s="1"/>
      <c r="I369" s="73"/>
      <c r="J369" s="83"/>
      <c r="K369" s="1"/>
      <c r="L369" s="1">
        <f>MONTH(FSC_Coupon6[[#This Row],[Service Date]])</f>
        <v>1</v>
      </c>
      <c r="M369" s="1">
        <f>YEAR(FSC_Coupon6[[#This Row],[Service Date]])</f>
        <v>1900</v>
      </c>
    </row>
    <row r="370" spans="1:13" x14ac:dyDescent="0.35">
      <c r="A370" s="72"/>
      <c r="B370" s="1"/>
      <c r="C370" s="1"/>
      <c r="D370" s="1"/>
      <c r="E370" s="1"/>
      <c r="F370" s="1"/>
      <c r="G370" s="1"/>
      <c r="H370" s="1"/>
      <c r="I370" s="73"/>
      <c r="J370" s="83"/>
      <c r="K370" s="1"/>
      <c r="L370" s="1">
        <f>MONTH(FSC_Coupon6[[#This Row],[Service Date]])</f>
        <v>1</v>
      </c>
      <c r="M370" s="1">
        <f>YEAR(FSC_Coupon6[[#This Row],[Service Date]])</f>
        <v>1900</v>
      </c>
    </row>
    <row r="371" spans="1:13" x14ac:dyDescent="0.35">
      <c r="A371" s="72"/>
      <c r="B371" s="1"/>
      <c r="C371" s="1"/>
      <c r="D371" s="1"/>
      <c r="E371" s="1"/>
      <c r="F371" s="1"/>
      <c r="G371" s="1"/>
      <c r="H371" s="1"/>
      <c r="I371" s="73"/>
      <c r="J371" s="83"/>
      <c r="K371" s="1"/>
      <c r="L371" s="1">
        <f>MONTH(FSC_Coupon6[[#This Row],[Service Date]])</f>
        <v>1</v>
      </c>
      <c r="M371" s="1">
        <f>YEAR(FSC_Coupon6[[#This Row],[Service Date]])</f>
        <v>1900</v>
      </c>
    </row>
    <row r="372" spans="1:13" x14ac:dyDescent="0.35">
      <c r="A372" s="72"/>
      <c r="B372" s="1"/>
      <c r="C372" s="1"/>
      <c r="D372" s="1"/>
      <c r="E372" s="1"/>
      <c r="F372" s="1"/>
      <c r="G372" s="1"/>
      <c r="H372" s="1"/>
      <c r="I372" s="73"/>
      <c r="J372" s="83"/>
      <c r="K372" s="1"/>
      <c r="L372" s="1">
        <f>MONTH(FSC_Coupon6[[#This Row],[Service Date]])</f>
        <v>1</v>
      </c>
      <c r="M372" s="1">
        <f>YEAR(FSC_Coupon6[[#This Row],[Service Date]])</f>
        <v>1900</v>
      </c>
    </row>
    <row r="373" spans="1:13" x14ac:dyDescent="0.35">
      <c r="A373" s="72"/>
      <c r="B373" s="1"/>
      <c r="C373" s="1"/>
      <c r="D373" s="1"/>
      <c r="E373" s="1"/>
      <c r="F373" s="1"/>
      <c r="G373" s="1"/>
      <c r="H373" s="1"/>
      <c r="I373" s="73"/>
      <c r="J373" s="83"/>
      <c r="K373" s="1"/>
      <c r="L373" s="1">
        <f>MONTH(FSC_Coupon6[[#This Row],[Service Date]])</f>
        <v>1</v>
      </c>
      <c r="M373" s="1">
        <f>YEAR(FSC_Coupon6[[#This Row],[Service Date]])</f>
        <v>1900</v>
      </c>
    </row>
    <row r="374" spans="1:13" x14ac:dyDescent="0.35">
      <c r="A374" s="72"/>
      <c r="B374" s="1"/>
      <c r="C374" s="1"/>
      <c r="D374" s="1"/>
      <c r="E374" s="1"/>
      <c r="F374" s="1"/>
      <c r="G374" s="1"/>
      <c r="H374" s="1"/>
      <c r="I374" s="73"/>
      <c r="J374" s="83"/>
      <c r="K374" s="1"/>
      <c r="L374" s="1">
        <f>MONTH(FSC_Coupon6[[#This Row],[Service Date]])</f>
        <v>1</v>
      </c>
      <c r="M374" s="1">
        <f>YEAR(FSC_Coupon6[[#This Row],[Service Date]])</f>
        <v>1900</v>
      </c>
    </row>
    <row r="375" spans="1:13" x14ac:dyDescent="0.35">
      <c r="A375" s="72"/>
      <c r="B375" s="1"/>
      <c r="C375" s="1"/>
      <c r="D375" s="1"/>
      <c r="E375" s="1"/>
      <c r="F375" s="1"/>
      <c r="G375" s="1"/>
      <c r="H375" s="1"/>
      <c r="I375" s="73"/>
      <c r="J375" s="83"/>
      <c r="K375" s="1"/>
      <c r="L375" s="1">
        <f>MONTH(FSC_Coupon6[[#This Row],[Service Date]])</f>
        <v>1</v>
      </c>
      <c r="M375" s="1">
        <f>YEAR(FSC_Coupon6[[#This Row],[Service Date]])</f>
        <v>1900</v>
      </c>
    </row>
    <row r="376" spans="1:13" x14ac:dyDescent="0.35">
      <c r="A376" s="72"/>
      <c r="B376" s="1"/>
      <c r="C376" s="1"/>
      <c r="D376" s="1"/>
      <c r="E376" s="1"/>
      <c r="F376" s="1"/>
      <c r="G376" s="1"/>
      <c r="H376" s="1"/>
      <c r="I376" s="73"/>
      <c r="J376" s="83"/>
      <c r="K376" s="1"/>
      <c r="L376" s="1">
        <f>MONTH(FSC_Coupon6[[#This Row],[Service Date]])</f>
        <v>1</v>
      </c>
      <c r="M376" s="1">
        <f>YEAR(FSC_Coupon6[[#This Row],[Service Date]])</f>
        <v>1900</v>
      </c>
    </row>
    <row r="377" spans="1:13" x14ac:dyDescent="0.35">
      <c r="A377" s="72"/>
      <c r="B377" s="1"/>
      <c r="C377" s="1"/>
      <c r="D377" s="1"/>
      <c r="E377" s="1"/>
      <c r="F377" s="1"/>
      <c r="G377" s="1"/>
      <c r="H377" s="1"/>
      <c r="I377" s="73"/>
      <c r="J377" s="83"/>
      <c r="K377" s="1"/>
      <c r="L377" s="1">
        <f>MONTH(FSC_Coupon6[[#This Row],[Service Date]])</f>
        <v>1</v>
      </c>
      <c r="M377" s="1">
        <f>YEAR(FSC_Coupon6[[#This Row],[Service Date]])</f>
        <v>1900</v>
      </c>
    </row>
    <row r="378" spans="1:13" x14ac:dyDescent="0.35">
      <c r="A378" s="72"/>
      <c r="B378" s="1"/>
      <c r="C378" s="1"/>
      <c r="D378" s="1"/>
      <c r="E378" s="1"/>
      <c r="F378" s="1"/>
      <c r="G378" s="1"/>
      <c r="H378" s="1"/>
      <c r="I378" s="73"/>
      <c r="J378" s="83"/>
      <c r="K378" s="1"/>
      <c r="L378" s="1">
        <f>MONTH(FSC_Coupon6[[#This Row],[Service Date]])</f>
        <v>1</v>
      </c>
      <c r="M378" s="1">
        <f>YEAR(FSC_Coupon6[[#This Row],[Service Date]])</f>
        <v>1900</v>
      </c>
    </row>
    <row r="379" spans="1:13" x14ac:dyDescent="0.35">
      <c r="A379" s="72"/>
      <c r="B379" s="1"/>
      <c r="C379" s="1"/>
      <c r="D379" s="1"/>
      <c r="E379" s="1"/>
      <c r="F379" s="1"/>
      <c r="G379" s="1"/>
      <c r="H379" s="1"/>
      <c r="I379" s="73"/>
      <c r="J379" s="83"/>
      <c r="K379" s="1"/>
      <c r="L379" s="1">
        <f>MONTH(FSC_Coupon6[[#This Row],[Service Date]])</f>
        <v>1</v>
      </c>
      <c r="M379" s="1">
        <f>YEAR(FSC_Coupon6[[#This Row],[Service Date]])</f>
        <v>1900</v>
      </c>
    </row>
    <row r="380" spans="1:13" x14ac:dyDescent="0.35">
      <c r="A380" s="72"/>
      <c r="B380" s="1"/>
      <c r="C380" s="1"/>
      <c r="D380" s="1"/>
      <c r="E380" s="1"/>
      <c r="F380" s="1"/>
      <c r="G380" s="1"/>
      <c r="H380" s="1"/>
      <c r="I380" s="73"/>
      <c r="J380" s="83"/>
      <c r="K380" s="1"/>
      <c r="L380" s="1">
        <f>MONTH(FSC_Coupon6[[#This Row],[Service Date]])</f>
        <v>1</v>
      </c>
      <c r="M380" s="1">
        <f>YEAR(FSC_Coupon6[[#This Row],[Service Date]])</f>
        <v>1900</v>
      </c>
    </row>
    <row r="381" spans="1:13" x14ac:dyDescent="0.35">
      <c r="A381" s="72"/>
      <c r="B381" s="1"/>
      <c r="C381" s="1"/>
      <c r="D381" s="1"/>
      <c r="E381" s="1"/>
      <c r="F381" s="1"/>
      <c r="G381" s="1"/>
      <c r="H381" s="1"/>
      <c r="I381" s="73"/>
      <c r="J381" s="83"/>
      <c r="K381" s="1"/>
      <c r="L381" s="1">
        <f>MONTH(FSC_Coupon6[[#This Row],[Service Date]])</f>
        <v>1</v>
      </c>
      <c r="M381" s="1">
        <f>YEAR(FSC_Coupon6[[#This Row],[Service Date]])</f>
        <v>1900</v>
      </c>
    </row>
    <row r="382" spans="1:13" x14ac:dyDescent="0.35">
      <c r="A382" s="72"/>
      <c r="B382" s="1"/>
      <c r="C382" s="1"/>
      <c r="D382" s="1"/>
      <c r="E382" s="1"/>
      <c r="F382" s="1"/>
      <c r="G382" s="1"/>
      <c r="H382" s="1"/>
      <c r="I382" s="73"/>
      <c r="J382" s="83"/>
      <c r="K382" s="1"/>
      <c r="L382" s="1">
        <f>MONTH(FSC_Coupon6[[#This Row],[Service Date]])</f>
        <v>1</v>
      </c>
      <c r="M382" s="1">
        <f>YEAR(FSC_Coupon6[[#This Row],[Service Date]])</f>
        <v>1900</v>
      </c>
    </row>
    <row r="383" spans="1:13" x14ac:dyDescent="0.35">
      <c r="A383" s="72"/>
      <c r="B383" s="1"/>
      <c r="C383" s="1"/>
      <c r="D383" s="1"/>
      <c r="E383" s="1"/>
      <c r="F383" s="1"/>
      <c r="G383" s="1"/>
      <c r="H383" s="1"/>
      <c r="I383" s="73"/>
      <c r="J383" s="83"/>
      <c r="K383" s="1"/>
      <c r="L383" s="1">
        <f>MONTH(FSC_Coupon6[[#This Row],[Service Date]])</f>
        <v>1</v>
      </c>
      <c r="M383" s="1">
        <f>YEAR(FSC_Coupon6[[#This Row],[Service Date]])</f>
        <v>1900</v>
      </c>
    </row>
    <row r="384" spans="1:13" x14ac:dyDescent="0.35">
      <c r="A384" s="72"/>
      <c r="B384" s="1"/>
      <c r="C384" s="1"/>
      <c r="D384" s="1"/>
      <c r="E384" s="1"/>
      <c r="F384" s="1"/>
      <c r="G384" s="1"/>
      <c r="H384" s="1"/>
      <c r="I384" s="73"/>
      <c r="J384" s="83"/>
      <c r="K384" s="1"/>
      <c r="L384" s="1">
        <f>MONTH(FSC_Coupon6[[#This Row],[Service Date]])</f>
        <v>1</v>
      </c>
      <c r="M384" s="1">
        <f>YEAR(FSC_Coupon6[[#This Row],[Service Date]])</f>
        <v>1900</v>
      </c>
    </row>
    <row r="385" spans="1:13" x14ac:dyDescent="0.35">
      <c r="A385" s="72"/>
      <c r="B385" s="1"/>
      <c r="C385" s="1"/>
      <c r="D385" s="1"/>
      <c r="E385" s="1"/>
      <c r="F385" s="1"/>
      <c r="G385" s="1"/>
      <c r="H385" s="1"/>
      <c r="I385" s="73"/>
      <c r="J385" s="83"/>
      <c r="K385" s="1"/>
      <c r="L385" s="1">
        <f>MONTH(FSC_Coupon6[[#This Row],[Service Date]])</f>
        <v>1</v>
      </c>
      <c r="M385" s="1">
        <f>YEAR(FSC_Coupon6[[#This Row],[Service Date]])</f>
        <v>1900</v>
      </c>
    </row>
    <row r="386" spans="1:13" x14ac:dyDescent="0.35">
      <c r="A386" s="72"/>
      <c r="B386" s="1"/>
      <c r="C386" s="1"/>
      <c r="D386" s="1"/>
      <c r="E386" s="1"/>
      <c r="F386" s="1"/>
      <c r="G386" s="1"/>
      <c r="H386" s="1"/>
      <c r="I386" s="73"/>
      <c r="J386" s="83"/>
      <c r="K386" s="1"/>
      <c r="L386" s="1">
        <f>MONTH(FSC_Coupon6[[#This Row],[Service Date]])</f>
        <v>1</v>
      </c>
      <c r="M386" s="1">
        <f>YEAR(FSC_Coupon6[[#This Row],[Service Date]])</f>
        <v>1900</v>
      </c>
    </row>
    <row r="387" spans="1:13" x14ac:dyDescent="0.35">
      <c r="A387" s="72"/>
      <c r="B387" s="1"/>
      <c r="C387" s="1"/>
      <c r="D387" s="1"/>
      <c r="E387" s="1"/>
      <c r="F387" s="1"/>
      <c r="G387" s="1"/>
      <c r="H387" s="1"/>
      <c r="I387" s="73"/>
      <c r="J387" s="83"/>
      <c r="K387" s="1"/>
      <c r="L387" s="1">
        <f>MONTH(FSC_Coupon6[[#This Row],[Service Date]])</f>
        <v>1</v>
      </c>
      <c r="M387" s="1">
        <f>YEAR(FSC_Coupon6[[#This Row],[Service Date]])</f>
        <v>1900</v>
      </c>
    </row>
    <row r="388" spans="1:13" x14ac:dyDescent="0.35">
      <c r="A388" s="72"/>
      <c r="B388" s="1"/>
      <c r="C388" s="1"/>
      <c r="D388" s="1"/>
      <c r="E388" s="1"/>
      <c r="F388" s="1"/>
      <c r="G388" s="1"/>
      <c r="H388" s="1"/>
      <c r="I388" s="73"/>
      <c r="J388" s="83"/>
      <c r="K388" s="1"/>
      <c r="L388" s="1">
        <f>MONTH(FSC_Coupon6[[#This Row],[Service Date]])</f>
        <v>1</v>
      </c>
      <c r="M388" s="1">
        <f>YEAR(FSC_Coupon6[[#This Row],[Service Date]])</f>
        <v>1900</v>
      </c>
    </row>
    <row r="389" spans="1:13" x14ac:dyDescent="0.35">
      <c r="A389" s="72"/>
      <c r="B389" s="1"/>
      <c r="C389" s="1"/>
      <c r="D389" s="1"/>
      <c r="E389" s="1"/>
      <c r="F389" s="1"/>
      <c r="G389" s="1"/>
      <c r="H389" s="1"/>
      <c r="I389" s="73"/>
      <c r="J389" s="83"/>
      <c r="K389" s="1"/>
      <c r="L389" s="1">
        <f>MONTH(FSC_Coupon6[[#This Row],[Service Date]])</f>
        <v>1</v>
      </c>
      <c r="M389" s="1">
        <f>YEAR(FSC_Coupon6[[#This Row],[Service Date]])</f>
        <v>1900</v>
      </c>
    </row>
    <row r="390" spans="1:13" x14ac:dyDescent="0.35">
      <c r="A390" s="72"/>
      <c r="B390" s="1"/>
      <c r="C390" s="1"/>
      <c r="D390" s="1"/>
      <c r="E390" s="1"/>
      <c r="F390" s="1"/>
      <c r="G390" s="1"/>
      <c r="H390" s="1"/>
      <c r="I390" s="73"/>
      <c r="J390" s="83"/>
      <c r="K390" s="1"/>
      <c r="L390" s="1">
        <f>MONTH(FSC_Coupon6[[#This Row],[Service Date]])</f>
        <v>1</v>
      </c>
      <c r="M390" s="1">
        <f>YEAR(FSC_Coupon6[[#This Row],[Service Date]])</f>
        <v>1900</v>
      </c>
    </row>
    <row r="391" spans="1:13" x14ac:dyDescent="0.35">
      <c r="A391" s="72"/>
      <c r="B391" s="1"/>
      <c r="C391" s="1"/>
      <c r="D391" s="1"/>
      <c r="E391" s="1"/>
      <c r="F391" s="1"/>
      <c r="G391" s="1"/>
      <c r="H391" s="1"/>
      <c r="I391" s="73"/>
      <c r="J391" s="83"/>
      <c r="K391" s="1"/>
      <c r="L391" s="1">
        <f>MONTH(FSC_Coupon6[[#This Row],[Service Date]])</f>
        <v>1</v>
      </c>
      <c r="M391" s="1">
        <f>YEAR(FSC_Coupon6[[#This Row],[Service Date]])</f>
        <v>1900</v>
      </c>
    </row>
    <row r="392" spans="1:13" x14ac:dyDescent="0.35">
      <c r="A392" s="72"/>
      <c r="B392" s="1"/>
      <c r="C392" s="1"/>
      <c r="D392" s="1"/>
      <c r="E392" s="1"/>
      <c r="F392" s="1"/>
      <c r="G392" s="1"/>
      <c r="H392" s="1"/>
      <c r="I392" s="73"/>
      <c r="J392" s="83"/>
      <c r="K392" s="1"/>
      <c r="L392" s="1">
        <f>MONTH(FSC_Coupon6[[#This Row],[Service Date]])</f>
        <v>1</v>
      </c>
      <c r="M392" s="1">
        <f>YEAR(FSC_Coupon6[[#This Row],[Service Date]])</f>
        <v>1900</v>
      </c>
    </row>
    <row r="393" spans="1:13" x14ac:dyDescent="0.35">
      <c r="A393" s="72"/>
      <c r="B393" s="1"/>
      <c r="C393" s="1"/>
      <c r="D393" s="1"/>
      <c r="E393" s="1"/>
      <c r="F393" s="1"/>
      <c r="G393" s="1"/>
      <c r="H393" s="1"/>
      <c r="I393" s="73"/>
      <c r="J393" s="83"/>
      <c r="K393" s="1"/>
      <c r="L393" s="1">
        <f>MONTH(FSC_Coupon6[[#This Row],[Service Date]])</f>
        <v>1</v>
      </c>
      <c r="M393" s="1">
        <f>YEAR(FSC_Coupon6[[#This Row],[Service Date]])</f>
        <v>1900</v>
      </c>
    </row>
    <row r="394" spans="1:13" x14ac:dyDescent="0.35">
      <c r="A394" s="72"/>
      <c r="B394" s="1"/>
      <c r="C394" s="1"/>
      <c r="D394" s="1"/>
      <c r="E394" s="1"/>
      <c r="F394" s="1"/>
      <c r="G394" s="1"/>
      <c r="H394" s="1"/>
      <c r="I394" s="73"/>
      <c r="J394" s="83"/>
      <c r="K394" s="1"/>
      <c r="L394" s="1">
        <f>MONTH(FSC_Coupon6[[#This Row],[Service Date]])</f>
        <v>1</v>
      </c>
      <c r="M394" s="1">
        <f>YEAR(FSC_Coupon6[[#This Row],[Service Date]])</f>
        <v>1900</v>
      </c>
    </row>
    <row r="395" spans="1:13" x14ac:dyDescent="0.35">
      <c r="A395" s="72"/>
      <c r="B395" s="1"/>
      <c r="C395" s="1"/>
      <c r="D395" s="1"/>
      <c r="E395" s="1"/>
      <c r="F395" s="1"/>
      <c r="G395" s="1"/>
      <c r="H395" s="1"/>
      <c r="I395" s="73"/>
      <c r="J395" s="83"/>
      <c r="K395" s="1"/>
      <c r="L395" s="1">
        <f>MONTH(FSC_Coupon6[[#This Row],[Service Date]])</f>
        <v>1</v>
      </c>
      <c r="M395" s="1">
        <f>YEAR(FSC_Coupon6[[#This Row],[Service Date]])</f>
        <v>1900</v>
      </c>
    </row>
    <row r="396" spans="1:13" x14ac:dyDescent="0.35">
      <c r="A396" s="72"/>
      <c r="B396" s="1"/>
      <c r="C396" s="1"/>
      <c r="D396" s="1"/>
      <c r="E396" s="1"/>
      <c r="F396" s="1"/>
      <c r="G396" s="1"/>
      <c r="H396" s="1"/>
      <c r="I396" s="73"/>
      <c r="J396" s="83"/>
      <c r="K396" s="1"/>
      <c r="L396" s="1">
        <f>MONTH(FSC_Coupon6[[#This Row],[Service Date]])</f>
        <v>1</v>
      </c>
      <c r="M396" s="1">
        <f>YEAR(FSC_Coupon6[[#This Row],[Service Date]])</f>
        <v>1900</v>
      </c>
    </row>
    <row r="397" spans="1:13" x14ac:dyDescent="0.35">
      <c r="A397" s="72"/>
      <c r="B397" s="1"/>
      <c r="C397" s="1"/>
      <c r="D397" s="1"/>
      <c r="E397" s="1"/>
      <c r="F397" s="1"/>
      <c r="G397" s="1"/>
      <c r="H397" s="1"/>
      <c r="I397" s="73"/>
      <c r="J397" s="83"/>
      <c r="K397" s="1"/>
      <c r="L397" s="1">
        <f>MONTH(FSC_Coupon6[[#This Row],[Service Date]])</f>
        <v>1</v>
      </c>
      <c r="M397" s="1">
        <f>YEAR(FSC_Coupon6[[#This Row],[Service Date]])</f>
        <v>1900</v>
      </c>
    </row>
    <row r="398" spans="1:13" x14ac:dyDescent="0.35">
      <c r="A398" s="72"/>
      <c r="B398" s="1"/>
      <c r="C398" s="1"/>
      <c r="D398" s="1"/>
      <c r="E398" s="1"/>
      <c r="F398" s="1"/>
      <c r="G398" s="1"/>
      <c r="H398" s="1"/>
      <c r="I398" s="73"/>
      <c r="J398" s="83"/>
      <c r="K398" s="1"/>
      <c r="L398" s="1">
        <f>MONTH(FSC_Coupon6[[#This Row],[Service Date]])</f>
        <v>1</v>
      </c>
      <c r="M398" s="1">
        <f>YEAR(FSC_Coupon6[[#This Row],[Service Date]])</f>
        <v>1900</v>
      </c>
    </row>
    <row r="399" spans="1:13" x14ac:dyDescent="0.35">
      <c r="A399" s="72"/>
      <c r="B399" s="1"/>
      <c r="C399" s="1"/>
      <c r="D399" s="1"/>
      <c r="E399" s="1"/>
      <c r="F399" s="1"/>
      <c r="G399" s="1"/>
      <c r="H399" s="1"/>
      <c r="I399" s="73"/>
      <c r="J399" s="83"/>
      <c r="K399" s="1"/>
      <c r="L399" s="1">
        <f>MONTH(FSC_Coupon6[[#This Row],[Service Date]])</f>
        <v>1</v>
      </c>
      <c r="M399" s="1">
        <f>YEAR(FSC_Coupon6[[#This Row],[Service Date]])</f>
        <v>1900</v>
      </c>
    </row>
    <row r="400" spans="1:13" x14ac:dyDescent="0.35">
      <c r="A400" s="74"/>
      <c r="B400" s="75"/>
      <c r="C400" s="75"/>
      <c r="D400" s="75"/>
      <c r="E400" s="75"/>
      <c r="F400" s="1"/>
      <c r="G400" s="75"/>
      <c r="H400" s="75"/>
      <c r="I400" s="76"/>
      <c r="J400" s="84"/>
      <c r="K400" s="75"/>
      <c r="L400" s="75">
        <f>MONTH(FSC_Coupon6[[#This Row],[Service Date]])</f>
        <v>1</v>
      </c>
      <c r="M400" s="75">
        <f>YEAR(FSC_Coupon6[[#This Row],[Service Date]])</f>
        <v>1900</v>
      </c>
    </row>
  </sheetData>
  <dataValidations count="1">
    <dataValidation type="list" allowBlank="1" showInputMessage="1" showErrorMessage="1" sqref="F4:F400" xr:uid="{552C5C86-05DD-4FE3-879E-4D7DE6052B03}">
      <formula1>"T1, T2, T3, Trax, Urbania"</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0C943A-33A7-4D6E-AA85-F765698324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HOW TO USE</vt:lpstr>
      <vt:lpstr>Job Card</vt:lpstr>
      <vt:lpstr>Daily report</vt:lpstr>
      <vt:lpstr>Spare Part IN</vt:lpstr>
      <vt:lpstr>Inventory Check</vt:lpstr>
      <vt:lpstr>Service Coupon</vt:lpstr>
      <vt:lpstr>Warranty</vt:lpstr>
      <vt:lpstr>Part_Code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Goenka</dc:creator>
  <cp:lastModifiedBy>Harshit Goenka</cp:lastModifiedBy>
  <cp:lastPrinted>2026-04-03T13:04:26Z</cp:lastPrinted>
  <dcterms:created xsi:type="dcterms:W3CDTF">2025-12-16T12:21:21Z</dcterms:created>
  <dcterms:modified xsi:type="dcterms:W3CDTF">2026-07-18T12:50:49Z</dcterms:modified>
</cp:coreProperties>
</file>